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59.xml" ContentType="application/vnd.openxmlformats-officedocument.spreadsheetml.worksheet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/>
  <bookViews>
    <workbookView xWindow="-15" yWindow="-15" windowWidth="17085" windowHeight="7125"/>
  </bookViews>
  <sheets>
    <sheet name="PPM K" sheetId="6837" r:id="rId1"/>
    <sheet name="PPM M" sheetId="2" r:id="rId2"/>
    <sheet name="Złoto K" sheetId="6834" r:id="rId3"/>
    <sheet name="Złoto M" sheetId="6833" r:id="rId4"/>
    <sheet name="H47 K 200" sheetId="6840" r:id="rId5"/>
    <sheet name="H47 M 200" sheetId="6839" r:id="rId6"/>
    <sheet name="H47 K 100" sheetId="6841" r:id="rId7"/>
    <sheet name="H47 M 100" sheetId="6842" r:id="rId8"/>
    <sheet name="Róża K" sheetId="6843" r:id="rId9"/>
    <sheet name="Róża M" sheetId="6844" r:id="rId10"/>
    <sheet name="RW K" sheetId="6845" r:id="rId11"/>
    <sheet name="RW M" sheetId="6846" r:id="rId12"/>
    <sheet name="ZaDyMnO K" sheetId="6847" r:id="rId13"/>
    <sheet name="ZaDyMnO M" sheetId="6851" r:id="rId14"/>
    <sheet name="Harce K" sheetId="6849" r:id="rId15"/>
    <sheet name="Harce M" sheetId="6850" r:id="rId16"/>
    <sheet name="Dukty K" sheetId="6852" r:id="rId17"/>
    <sheet name="Dukty M" sheetId="6853" r:id="rId18"/>
    <sheet name="Ciupaga K" sheetId="6854" r:id="rId19"/>
    <sheet name="Ciupaga M" sheetId="6855" r:id="rId20"/>
    <sheet name="Tropy K" sheetId="6857" r:id="rId21"/>
    <sheet name="Tropy M" sheetId="6856" r:id="rId22"/>
    <sheet name="Grassor K 300" sheetId="6860" r:id="rId23"/>
    <sheet name="Grassor M 300" sheetId="6858" r:id="rId24"/>
    <sheet name="Grassor K 150" sheetId="6859" r:id="rId25"/>
    <sheet name="Grassor M 150" sheetId="6861" r:id="rId26"/>
    <sheet name="Bikeorient K" sheetId="6863" r:id="rId27"/>
    <sheet name="Bikeorient M" sheetId="6862" r:id="rId28"/>
    <sheet name="Szaga K 150" sheetId="6865" r:id="rId29"/>
    <sheet name="Szaga M 150" sheetId="6866" r:id="rId30"/>
    <sheet name="Szaga K 100" sheetId="6867" r:id="rId31"/>
    <sheet name="Szaga M 100" sheetId="6868" r:id="rId32"/>
    <sheet name="Azymut K 180" sheetId="6870" r:id="rId33"/>
    <sheet name="Azymut M 180" sheetId="6869" r:id="rId34"/>
    <sheet name="Azymut K 100" sheetId="6871" r:id="rId35"/>
    <sheet name="Azymut M 100" sheetId="6872" r:id="rId36"/>
    <sheet name="Konwalie K" sheetId="6873" r:id="rId37"/>
    <sheet name="Konwalie M" sheetId="6874" r:id="rId38"/>
    <sheet name="IWW K" sheetId="6875" r:id="rId39"/>
    <sheet name="IWW M" sheetId="6876" r:id="rId40"/>
    <sheet name="KoRNO K" sheetId="6878" r:id="rId41"/>
    <sheet name="KoRNO M" sheetId="6877" r:id="rId42"/>
    <sheet name="Kaczawska K" sheetId="6881" r:id="rId43"/>
    <sheet name="Kaczawska M" sheetId="6880" r:id="rId44"/>
    <sheet name="Mordownik K" sheetId="6882" r:id="rId45"/>
    <sheet name="Mordownik M" sheetId="6879" r:id="rId46"/>
    <sheet name="Trudy K" sheetId="6883" r:id="rId47"/>
    <sheet name="Trudy M" sheetId="6884" r:id="rId48"/>
    <sheet name="GO K" sheetId="6885" r:id="rId49"/>
    <sheet name="GO M" sheetId="6886" r:id="rId50"/>
    <sheet name="H48 K 200" sheetId="6887" r:id="rId51"/>
    <sheet name="H48 M 200" sheetId="6889" r:id="rId52"/>
    <sheet name="H48 K 100" sheetId="6888" r:id="rId53"/>
    <sheet name="H48 M 100" sheetId="6890" r:id="rId54"/>
    <sheet name="Szago K" sheetId="6892" r:id="rId55"/>
    <sheet name="Szago M" sheetId="6891" r:id="rId56"/>
    <sheet name="Funex M" sheetId="6893" r:id="rId57"/>
    <sheet name="NM K 200" sheetId="6894" r:id="rId58"/>
    <sheet name="NM M 200" sheetId="6896" r:id="rId59"/>
    <sheet name="NM M 100" sheetId="6895" r:id="rId60"/>
    <sheet name="PPM K test" sheetId="6838" r:id="rId61"/>
  </sheets>
  <definedNames>
    <definedName name="_xlnm._FilterDatabase" localSheetId="27" hidden="1">'Bikeorient M'!$A$5:$P$51</definedName>
    <definedName name="_xlnm._FilterDatabase" localSheetId="19" hidden="1">'Ciupaga M'!$A$1:$AA$28</definedName>
    <definedName name="_xlnm._FilterDatabase" localSheetId="16" hidden="1">'Dukty K'!$A$2:$AT$8</definedName>
    <definedName name="_xlnm._FilterDatabase" localSheetId="17" hidden="1">'Dukty M'!$A$1:$BC$48</definedName>
    <definedName name="_xlnm._FilterDatabase" localSheetId="56" hidden="1">'Funex M'!$A$4:$J$16</definedName>
    <definedName name="_xlnm._FilterDatabase" localSheetId="22" hidden="1">'Grassor K 300'!$A$1:$G$5</definedName>
    <definedName name="_xlnm._FilterDatabase" localSheetId="25" hidden="1">'Grassor M 150'!$A$3:$AL$15</definedName>
    <definedName name="_xlnm._FilterDatabase" localSheetId="23" hidden="1">'Grassor M 300'!$A$3:$AY$21</definedName>
    <definedName name="_xlnm._FilterDatabase" localSheetId="7" hidden="1">'H47 M 100'!$A$4:$AJ$211</definedName>
    <definedName name="_xlnm._FilterDatabase" localSheetId="5" hidden="1">'H47 M 200'!$A$4:$AS$147</definedName>
    <definedName name="_xlnm._FilterDatabase" localSheetId="52" hidden="1">'H48 K 100'!$A$5:$AL$37</definedName>
    <definedName name="_xlnm._FilterDatabase" localSheetId="50" hidden="1">'H48 K 200'!$A$5:$AV$25</definedName>
    <definedName name="_xlnm._FilterDatabase" localSheetId="53" hidden="1">'H48 M 100'!$A$4:$AL$221</definedName>
    <definedName name="_xlnm._FilterDatabase" localSheetId="51" hidden="1">'H48 M 200'!$A$4:$AV$158</definedName>
    <definedName name="_xlnm._FilterDatabase" localSheetId="15" hidden="1">'Harce M'!$A$1:$K$26</definedName>
    <definedName name="_xlnm._FilterDatabase" localSheetId="38" hidden="1">'IWW K'!$A$2:$Q$6</definedName>
    <definedName name="_xlnm._FilterDatabase" localSheetId="39" hidden="1">'IWW M'!$A$1:$Q$45</definedName>
    <definedName name="_xlnm._FilterDatabase" localSheetId="37" hidden="1">'Konwalie M'!$A$2:$O$40</definedName>
    <definedName name="_xlnm._FilterDatabase" localSheetId="41" hidden="1">'KoRNO M'!$A$2:$AI$41</definedName>
    <definedName name="_xlnm._FilterDatabase" localSheetId="45" hidden="1">'Mordownik M'!$A$1:$L$27</definedName>
    <definedName name="_xlnm._FilterDatabase" localSheetId="57" hidden="1">'NM K 200'!#REF!</definedName>
    <definedName name="_xlnm._FilterDatabase" localSheetId="59" hidden="1">'NM M 100'!$AD$3:$AJ$16</definedName>
    <definedName name="_xlnm._FilterDatabase" localSheetId="58" hidden="1">'NM M 200'!$AM$3:$AS$28</definedName>
    <definedName name="_xlnm._FilterDatabase" localSheetId="0" hidden="1">'PPM K'!$A$2:$AR$722</definedName>
    <definedName name="_xlnm._FilterDatabase" localSheetId="60" hidden="1">'PPM K test'!$A$2:$AR$719</definedName>
    <definedName name="_xlnm._FilterDatabase" localSheetId="1" hidden="1">'PPM M'!$A$2:$AP$946</definedName>
    <definedName name="_xlnm._FilterDatabase" localSheetId="9" hidden="1">'Róża M'!$A$1:$Y$30</definedName>
    <definedName name="_xlnm._FilterDatabase" localSheetId="11" hidden="1">'RW M'!$A$1:$J$11</definedName>
    <definedName name="_xlnm._FilterDatabase" localSheetId="31" hidden="1">'Szaga M 100'!$A$1:$P$26</definedName>
    <definedName name="_xlnm._FilterDatabase" localSheetId="21" hidden="1">'Tropy M'!$M$2:$M$42</definedName>
    <definedName name="_xlnm._FilterDatabase" localSheetId="47" hidden="1">'Trudy M'!$A$3:$AS$32</definedName>
    <definedName name="_xlnm._FilterDatabase" localSheetId="13" hidden="1">'ZaDyMnO M'!$A$1:$K$29</definedName>
    <definedName name="_xlnm._FilterDatabase" localSheetId="2" hidden="1">'Złoto K'!$A$3:$P$6</definedName>
    <definedName name="_xlnm._FilterDatabase" localSheetId="3" hidden="1">'Złoto M'!$A$2:$P$35</definedName>
    <definedName name="a" localSheetId="58">#REF!</definedName>
    <definedName name="a">#REF!</definedName>
    <definedName name="_xlnm.Print_Area" localSheetId="34">'Azymut K 100'!$A$2:$AI$5</definedName>
    <definedName name="_xlnm.Print_Area" localSheetId="32">'Azymut K 180'!$A$2:$AQ$6</definedName>
    <definedName name="_xlnm.Print_Area" localSheetId="35">'Azymut M 100'!$A$2:$AI$7</definedName>
    <definedName name="_xlnm.Print_Area" localSheetId="33">'Azymut M 180'!$A$2:$AQ$26</definedName>
    <definedName name="_xlnm.Print_Area" localSheetId="48">'GO K'!$A$1:$AO$7</definedName>
    <definedName name="_xlnm.Print_Area" localSheetId="49">'GO M'!$A$1:$AO$33</definedName>
  </definedNames>
  <calcPr calcId="125725"/>
</workbook>
</file>

<file path=xl/calcChain.xml><?xml version="1.0" encoding="utf-8"?>
<calcChain xmlns="http://schemas.openxmlformats.org/spreadsheetml/2006/main">
  <c r="AP12" i="6896"/>
  <c r="AQ12"/>
  <c r="AR12"/>
  <c r="AS12"/>
  <c r="AP13"/>
  <c r="AQ13"/>
  <c r="AR13"/>
  <c r="AS13"/>
  <c r="AP14"/>
  <c r="AQ14"/>
  <c r="AR14"/>
  <c r="AS14"/>
  <c r="AP15"/>
  <c r="AQ15"/>
  <c r="AR15"/>
  <c r="AS15"/>
  <c r="AP16"/>
  <c r="AQ16"/>
  <c r="AR16"/>
  <c r="AS16"/>
  <c r="AP17"/>
  <c r="AQ17"/>
  <c r="AR17"/>
  <c r="AS17"/>
  <c r="AP18"/>
  <c r="AQ18"/>
  <c r="AR18"/>
  <c r="AS18"/>
  <c r="AP19"/>
  <c r="AQ19"/>
  <c r="AR19"/>
  <c r="AS19"/>
  <c r="AP20"/>
  <c r="AQ20"/>
  <c r="AR20"/>
  <c r="AS20"/>
  <c r="AP21"/>
  <c r="AQ21"/>
  <c r="AR21"/>
  <c r="AS21"/>
  <c r="AP22"/>
  <c r="AQ22"/>
  <c r="AR22"/>
  <c r="AS22"/>
  <c r="AP23"/>
  <c r="AQ23"/>
  <c r="AR23"/>
  <c r="AS23"/>
  <c r="AP24"/>
  <c r="AQ24"/>
  <c r="AR24"/>
  <c r="AS24"/>
  <c r="AP25"/>
  <c r="AQ25"/>
  <c r="AR25"/>
  <c r="AS25"/>
  <c r="AP26"/>
  <c r="AQ26"/>
  <c r="AR26"/>
  <c r="AS26"/>
  <c r="AP27"/>
  <c r="AQ27"/>
  <c r="AR27"/>
  <c r="AS27"/>
  <c r="AP28"/>
  <c r="AQ28"/>
  <c r="AR28"/>
  <c r="AS28"/>
  <c r="AN6" i="6894"/>
  <c r="AN7" s="1"/>
  <c r="AN8" s="1"/>
  <c r="AO5"/>
  <c r="AP5"/>
  <c r="AQ5"/>
  <c r="AR5"/>
  <c r="AS5"/>
  <c r="AP6"/>
  <c r="AQ6"/>
  <c r="AR6"/>
  <c r="AS6"/>
  <c r="AP7"/>
  <c r="AQ7"/>
  <c r="AR7"/>
  <c r="AS7"/>
  <c r="AP8"/>
  <c r="AQ8"/>
  <c r="AR8"/>
  <c r="AS8"/>
  <c r="AM28" i="6896"/>
  <c r="AM27"/>
  <c r="AM26"/>
  <c r="AM25"/>
  <c r="AM24"/>
  <c r="AM23"/>
  <c r="AM22"/>
  <c r="AM21"/>
  <c r="AM20"/>
  <c r="AM19"/>
  <c r="AM18"/>
  <c r="AM17"/>
  <c r="AM16"/>
  <c r="AM15"/>
  <c r="AM14"/>
  <c r="AM13"/>
  <c r="AM12"/>
  <c r="AR11"/>
  <c r="AQ11"/>
  <c r="AS11" s="1"/>
  <c r="AP11"/>
  <c r="AM11"/>
  <c r="AR10"/>
  <c r="AQ10"/>
  <c r="AS10" s="1"/>
  <c r="AP10"/>
  <c r="AM10"/>
  <c r="AR9"/>
  <c r="AQ9"/>
  <c r="AS9" s="1"/>
  <c r="AP9"/>
  <c r="AM9"/>
  <c r="AR8"/>
  <c r="AQ8"/>
  <c r="AS8" s="1"/>
  <c r="AP8"/>
  <c r="AM8"/>
  <c r="AR7"/>
  <c r="AQ7"/>
  <c r="AS7" s="1"/>
  <c r="AP7"/>
  <c r="AM7"/>
  <c r="AR6"/>
  <c r="AQ6"/>
  <c r="AS6" s="1"/>
  <c r="AP6"/>
  <c r="AM6"/>
  <c r="AR5"/>
  <c r="AQ5"/>
  <c r="AS5" s="1"/>
  <c r="AP5"/>
  <c r="AN5"/>
  <c r="AN6" s="1"/>
  <c r="AN7" s="1"/>
  <c r="AN8" s="1"/>
  <c r="AN9" s="1"/>
  <c r="AN10" s="1"/>
  <c r="AN11" s="1"/>
  <c r="AM5"/>
  <c r="AM4"/>
  <c r="AG6" i="6895"/>
  <c r="AG7"/>
  <c r="AG8"/>
  <c r="AG9"/>
  <c r="AG10"/>
  <c r="AG11"/>
  <c r="AG12"/>
  <c r="AG13"/>
  <c r="AG14"/>
  <c r="AG15"/>
  <c r="AG16"/>
  <c r="AG5"/>
  <c r="AI16"/>
  <c r="AH16"/>
  <c r="AJ16" s="1"/>
  <c r="AD16"/>
  <c r="AI15"/>
  <c r="AH15"/>
  <c r="AJ15" s="1"/>
  <c r="AD15"/>
  <c r="AI14"/>
  <c r="AH14"/>
  <c r="AJ14" s="1"/>
  <c r="AD14"/>
  <c r="AI13"/>
  <c r="AH13"/>
  <c r="AJ13" s="1"/>
  <c r="AD13"/>
  <c r="AI12"/>
  <c r="AH12"/>
  <c r="AJ12" s="1"/>
  <c r="AD12"/>
  <c r="AI11"/>
  <c r="AH11"/>
  <c r="AJ11" s="1"/>
  <c r="AD11"/>
  <c r="AI10"/>
  <c r="AH10"/>
  <c r="AJ10" s="1"/>
  <c r="AD10"/>
  <c r="AI9"/>
  <c r="AH9"/>
  <c r="AJ9" s="1"/>
  <c r="AD9"/>
  <c r="AI8"/>
  <c r="AH8"/>
  <c r="AJ8" s="1"/>
  <c r="AD8"/>
  <c r="AI7"/>
  <c r="AH7"/>
  <c r="AJ7" s="1"/>
  <c r="AD7"/>
  <c r="AI6"/>
  <c r="AH6"/>
  <c r="AJ6" s="1"/>
  <c r="AD6"/>
  <c r="AI5"/>
  <c r="AH5"/>
  <c r="AJ5" s="1"/>
  <c r="AE5" s="1"/>
  <c r="AE6" s="1"/>
  <c r="AE7" s="1"/>
  <c r="AE8" s="1"/>
  <c r="AE9" s="1"/>
  <c r="AE10" s="1"/>
  <c r="AE11" s="1"/>
  <c r="AE12" s="1"/>
  <c r="AE13" s="1"/>
  <c r="AE14" s="1"/>
  <c r="AE15" s="1"/>
  <c r="AE16" s="1"/>
  <c r="AD5"/>
  <c r="AD4"/>
  <c r="AM5" i="6894"/>
  <c r="AM6"/>
  <c r="AM7"/>
  <c r="AM8"/>
  <c r="AM4"/>
  <c r="K6" i="6893"/>
  <c r="K7"/>
  <c r="K8"/>
  <c r="K9"/>
  <c r="K10"/>
  <c r="K11"/>
  <c r="K12"/>
  <c r="K13"/>
  <c r="K14"/>
  <c r="K15"/>
  <c r="K16"/>
  <c r="K5"/>
  <c r="N14"/>
  <c r="O14"/>
  <c r="N15"/>
  <c r="O15"/>
  <c r="N16"/>
  <c r="O16"/>
  <c r="O13"/>
  <c r="N13"/>
  <c r="O12"/>
  <c r="N12"/>
  <c r="O11"/>
  <c r="N11"/>
  <c r="O10"/>
  <c r="N10"/>
  <c r="O9"/>
  <c r="N9"/>
  <c r="O8"/>
  <c r="N8"/>
  <c r="O7"/>
  <c r="N7"/>
  <c r="O6"/>
  <c r="N6"/>
  <c r="L6"/>
  <c r="L7" s="1"/>
  <c r="L8" s="1"/>
  <c r="L9" s="1"/>
  <c r="L10" s="1"/>
  <c r="L11" s="1"/>
  <c r="L12" s="1"/>
  <c r="L13" s="1"/>
  <c r="L14" s="1"/>
  <c r="L15" s="1"/>
  <c r="L7" i="6892"/>
  <c r="L4" i="6891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3"/>
  <c r="P10"/>
  <c r="Q10"/>
  <c r="R10"/>
  <c r="P11"/>
  <c r="Q11"/>
  <c r="R11"/>
  <c r="P12"/>
  <c r="Q12"/>
  <c r="R12"/>
  <c r="P13"/>
  <c r="Q13"/>
  <c r="R13"/>
  <c r="P14"/>
  <c r="Q14"/>
  <c r="R14"/>
  <c r="P15"/>
  <c r="Q15"/>
  <c r="R15"/>
  <c r="P16"/>
  <c r="Q16"/>
  <c r="R16"/>
  <c r="P17"/>
  <c r="Q17"/>
  <c r="R17"/>
  <c r="P18"/>
  <c r="Q18"/>
  <c r="R18"/>
  <c r="P19"/>
  <c r="Q19"/>
  <c r="R19"/>
  <c r="P20"/>
  <c r="Q20"/>
  <c r="R20"/>
  <c r="P21"/>
  <c r="Q21"/>
  <c r="R21"/>
  <c r="P22"/>
  <c r="Q22"/>
  <c r="R22"/>
  <c r="P23"/>
  <c r="Q23"/>
  <c r="R23"/>
  <c r="P24"/>
  <c r="Q24"/>
  <c r="R24"/>
  <c r="P25"/>
  <c r="Q25"/>
  <c r="R25"/>
  <c r="P26"/>
  <c r="Q26"/>
  <c r="R26"/>
  <c r="P27"/>
  <c r="Q27"/>
  <c r="R27"/>
  <c r="P28"/>
  <c r="Q28"/>
  <c r="R28"/>
  <c r="P29"/>
  <c r="Q29"/>
  <c r="R29"/>
  <c r="P30"/>
  <c r="Q30"/>
  <c r="R30"/>
  <c r="P31"/>
  <c r="Q31"/>
  <c r="R31"/>
  <c r="P32"/>
  <c r="Q32"/>
  <c r="R32"/>
  <c r="P33"/>
  <c r="Q33"/>
  <c r="R33"/>
  <c r="P34"/>
  <c r="Q34"/>
  <c r="R34"/>
  <c r="P35"/>
  <c r="Q35"/>
  <c r="R35"/>
  <c r="P36"/>
  <c r="Q36"/>
  <c r="R36"/>
  <c r="P37"/>
  <c r="Q37"/>
  <c r="R37"/>
  <c r="P38"/>
  <c r="Q38"/>
  <c r="R38"/>
  <c r="P39"/>
  <c r="Q39"/>
  <c r="R39"/>
  <c r="P40"/>
  <c r="Q40"/>
  <c r="R40"/>
  <c r="P41"/>
  <c r="Q41"/>
  <c r="R41"/>
  <c r="P42"/>
  <c r="Q42"/>
  <c r="R42"/>
  <c r="Q4"/>
  <c r="P4"/>
  <c r="R4" s="1"/>
  <c r="Q9"/>
  <c r="P9"/>
  <c r="R9" s="1"/>
  <c r="Q8"/>
  <c r="P8"/>
  <c r="R8" s="1"/>
  <c r="Q7"/>
  <c r="P7"/>
  <c r="R7" s="1"/>
  <c r="Q6"/>
  <c r="P6"/>
  <c r="R6" s="1"/>
  <c r="Q5"/>
  <c r="P5"/>
  <c r="R5" s="1"/>
  <c r="P4" i="6892"/>
  <c r="Q4"/>
  <c r="R4"/>
  <c r="N4"/>
  <c r="H3"/>
  <c r="O4" s="1"/>
  <c r="H37" i="6891"/>
  <c r="O38" s="1"/>
  <c r="H38"/>
  <c r="O39" s="1"/>
  <c r="H39"/>
  <c r="O40" s="1"/>
  <c r="H40"/>
  <c r="O41" s="1"/>
  <c r="H41"/>
  <c r="O42" s="1"/>
  <c r="H42"/>
  <c r="H4"/>
  <c r="O5" s="1"/>
  <c r="H5"/>
  <c r="O6" s="1"/>
  <c r="H6"/>
  <c r="O7" s="1"/>
  <c r="H7"/>
  <c r="O8" s="1"/>
  <c r="H8"/>
  <c r="O9" s="1"/>
  <c r="H9"/>
  <c r="O10" s="1"/>
  <c r="H10"/>
  <c r="O11" s="1"/>
  <c r="H11"/>
  <c r="O12" s="1"/>
  <c r="H12"/>
  <c r="O13" s="1"/>
  <c r="H13"/>
  <c r="O14" s="1"/>
  <c r="H14"/>
  <c r="O15" s="1"/>
  <c r="H15"/>
  <c r="O16" s="1"/>
  <c r="H16"/>
  <c r="O17" s="1"/>
  <c r="H17"/>
  <c r="O18" s="1"/>
  <c r="H18"/>
  <c r="O19" s="1"/>
  <c r="H19"/>
  <c r="O20" s="1"/>
  <c r="H20"/>
  <c r="O21" s="1"/>
  <c r="H21"/>
  <c r="O22" s="1"/>
  <c r="H22"/>
  <c r="O23" s="1"/>
  <c r="H23"/>
  <c r="O24" s="1"/>
  <c r="H24"/>
  <c r="O25" s="1"/>
  <c r="H25"/>
  <c r="O26" s="1"/>
  <c r="H26"/>
  <c r="O27" s="1"/>
  <c r="H27"/>
  <c r="O28" s="1"/>
  <c r="H28"/>
  <c r="O29" s="1"/>
  <c r="H29"/>
  <c r="O30" s="1"/>
  <c r="H30"/>
  <c r="O31" s="1"/>
  <c r="H31"/>
  <c r="O32" s="1"/>
  <c r="H32"/>
  <c r="O33" s="1"/>
  <c r="H33"/>
  <c r="O34" s="1"/>
  <c r="H34"/>
  <c r="O35" s="1"/>
  <c r="H35"/>
  <c r="O36" s="1"/>
  <c r="H36"/>
  <c r="O37" s="1"/>
  <c r="H3"/>
  <c r="O4" s="1"/>
  <c r="P6" i="6892"/>
  <c r="Q6"/>
  <c r="P7"/>
  <c r="R7" s="1"/>
  <c r="Q7"/>
  <c r="P8"/>
  <c r="R8" s="1"/>
  <c r="Q8"/>
  <c r="P9"/>
  <c r="R9" s="1"/>
  <c r="Q9"/>
  <c r="Q5"/>
  <c r="N5" s="1"/>
  <c r="N6" s="1"/>
  <c r="N7" s="1"/>
  <c r="P5"/>
  <c r="H5"/>
  <c r="O6" s="1"/>
  <c r="H6"/>
  <c r="O7" s="1"/>
  <c r="H7"/>
  <c r="O8" s="1"/>
  <c r="H8"/>
  <c r="O9" s="1"/>
  <c r="H9"/>
  <c r="H4"/>
  <c r="O5" s="1"/>
  <c r="R6"/>
  <c r="R5"/>
  <c r="M5"/>
  <c r="M6" s="1"/>
  <c r="M7" s="1"/>
  <c r="M8" s="1"/>
  <c r="M9" s="1"/>
  <c r="AD62" i="6837"/>
  <c r="AE62"/>
  <c r="AF62"/>
  <c r="AG62"/>
  <c r="AD63"/>
  <c r="AE63"/>
  <c r="AF63"/>
  <c r="AG63"/>
  <c r="AD74"/>
  <c r="AE74"/>
  <c r="AF74"/>
  <c r="AG74"/>
  <c r="AD75"/>
  <c r="AE75"/>
  <c r="AF75"/>
  <c r="AG75"/>
  <c r="AD82"/>
  <c r="AE82"/>
  <c r="AF82"/>
  <c r="AG82"/>
  <c r="AD83"/>
  <c r="AE83"/>
  <c r="AF83"/>
  <c r="AG83"/>
  <c r="AD86"/>
  <c r="AE86"/>
  <c r="AF86"/>
  <c r="AG86"/>
  <c r="AD87"/>
  <c r="AE87"/>
  <c r="AF87"/>
  <c r="AG87"/>
  <c r="AD93"/>
  <c r="AE93"/>
  <c r="AF93"/>
  <c r="AG93"/>
  <c r="AD95"/>
  <c r="AE95"/>
  <c r="AF95"/>
  <c r="AG95"/>
  <c r="AD96"/>
  <c r="AE96"/>
  <c r="AF96"/>
  <c r="AG96"/>
  <c r="AD98"/>
  <c r="AE98"/>
  <c r="AF98"/>
  <c r="AG98"/>
  <c r="AD99"/>
  <c r="AE99"/>
  <c r="AF99"/>
  <c r="AG99"/>
  <c r="AD100"/>
  <c r="AE100"/>
  <c r="AF100"/>
  <c r="AG100"/>
  <c r="AD102"/>
  <c r="AE102"/>
  <c r="AF102"/>
  <c r="AG102"/>
  <c r="AD103"/>
  <c r="AE103"/>
  <c r="AF103"/>
  <c r="AG103"/>
  <c r="AD104"/>
  <c r="AE104"/>
  <c r="AF104"/>
  <c r="AG104"/>
  <c r="AD106"/>
  <c r="AE106"/>
  <c r="AF106"/>
  <c r="AG106"/>
  <c r="AD115"/>
  <c r="AE115"/>
  <c r="AF115"/>
  <c r="AG115"/>
  <c r="AD116"/>
  <c r="AE116"/>
  <c r="AF116"/>
  <c r="AG116"/>
  <c r="AD117"/>
  <c r="AE117"/>
  <c r="AF117"/>
  <c r="AG117"/>
  <c r="AD118"/>
  <c r="AE118"/>
  <c r="AF118"/>
  <c r="AG118"/>
  <c r="AD42"/>
  <c r="AE42"/>
  <c r="AF42"/>
  <c r="AG42"/>
  <c r="AD70"/>
  <c r="AE70"/>
  <c r="AF70"/>
  <c r="AG70"/>
  <c r="AD119"/>
  <c r="AE119"/>
  <c r="AF119"/>
  <c r="AG119"/>
  <c r="AD120"/>
  <c r="AE120"/>
  <c r="AF120"/>
  <c r="AG120"/>
  <c r="AD121"/>
  <c r="AE121"/>
  <c r="AF121"/>
  <c r="AG121"/>
  <c r="AD122"/>
  <c r="AE122"/>
  <c r="AF122"/>
  <c r="AG122"/>
  <c r="AD123"/>
  <c r="AE123"/>
  <c r="AF123"/>
  <c r="AG123"/>
  <c r="AD124"/>
  <c r="AE124"/>
  <c r="AF124"/>
  <c r="AG124"/>
  <c r="AD125"/>
  <c r="AE125"/>
  <c r="AF125"/>
  <c r="AG125"/>
  <c r="AD126"/>
  <c r="AE126"/>
  <c r="AF126"/>
  <c r="AG126"/>
  <c r="AD126" i="6838"/>
  <c r="AE126"/>
  <c r="AF126"/>
  <c r="AG126"/>
  <c r="AD66"/>
  <c r="AE66"/>
  <c r="AF66"/>
  <c r="AG66"/>
  <c r="AD67"/>
  <c r="AE67"/>
  <c r="AF67"/>
  <c r="AG67"/>
  <c r="AD78"/>
  <c r="AE78"/>
  <c r="AF78"/>
  <c r="AG78"/>
  <c r="AD79"/>
  <c r="AE79"/>
  <c r="AF79"/>
  <c r="AG79"/>
  <c r="AD83"/>
  <c r="AE83"/>
  <c r="AF83"/>
  <c r="AG83"/>
  <c r="AD85"/>
  <c r="AE85"/>
  <c r="AF85"/>
  <c r="AG85"/>
  <c r="AD88"/>
  <c r="AE88"/>
  <c r="AF88"/>
  <c r="AG88"/>
  <c r="AD89"/>
  <c r="AE89"/>
  <c r="AF89"/>
  <c r="AG89"/>
  <c r="AD94"/>
  <c r="AE94"/>
  <c r="AF94"/>
  <c r="AG94"/>
  <c r="AD95"/>
  <c r="AE95"/>
  <c r="AF95"/>
  <c r="AG95"/>
  <c r="AD96"/>
  <c r="AE96"/>
  <c r="AF96"/>
  <c r="AG96"/>
  <c r="AD98"/>
  <c r="AE98"/>
  <c r="AF98"/>
  <c r="AG98"/>
  <c r="AD99"/>
  <c r="AE99"/>
  <c r="AF99"/>
  <c r="AG99"/>
  <c r="AD101"/>
  <c r="AE101"/>
  <c r="AF101"/>
  <c r="AG101"/>
  <c r="AD102"/>
  <c r="AE102"/>
  <c r="AF102"/>
  <c r="AG102"/>
  <c r="AD103"/>
  <c r="AE103"/>
  <c r="AF103"/>
  <c r="AG103"/>
  <c r="AD107"/>
  <c r="AE107"/>
  <c r="AF107"/>
  <c r="AG107"/>
  <c r="AD108"/>
  <c r="AE108"/>
  <c r="AF108"/>
  <c r="AG108"/>
  <c r="AD115"/>
  <c r="AE115"/>
  <c r="AF115"/>
  <c r="AG115"/>
  <c r="AD116"/>
  <c r="AE116"/>
  <c r="AF116"/>
  <c r="AG116"/>
  <c r="AD117"/>
  <c r="AE117"/>
  <c r="AF117"/>
  <c r="AG117"/>
  <c r="AD118"/>
  <c r="AE118"/>
  <c r="AF118"/>
  <c r="AG118"/>
  <c r="AD34"/>
  <c r="AE34"/>
  <c r="AF34"/>
  <c r="AG34"/>
  <c r="AD70"/>
  <c r="AE70"/>
  <c r="AF70"/>
  <c r="AG70"/>
  <c r="AD119"/>
  <c r="AE119"/>
  <c r="AF119"/>
  <c r="AG119"/>
  <c r="AD120"/>
  <c r="AE120"/>
  <c r="AF120"/>
  <c r="AG120"/>
  <c r="AD121"/>
  <c r="AE121"/>
  <c r="AF121"/>
  <c r="AG121"/>
  <c r="AD122"/>
  <c r="AE122"/>
  <c r="AF122"/>
  <c r="AG122"/>
  <c r="AD123"/>
  <c r="AE123"/>
  <c r="AF123"/>
  <c r="AG123"/>
  <c r="AD124"/>
  <c r="AE124"/>
  <c r="AF124"/>
  <c r="AG124"/>
  <c r="AD125"/>
  <c r="AE125"/>
  <c r="AF125"/>
  <c r="AG125"/>
  <c r="E34"/>
  <c r="E70"/>
  <c r="E119"/>
  <c r="E120"/>
  <c r="E121"/>
  <c r="E122"/>
  <c r="E123"/>
  <c r="E124"/>
  <c r="E125"/>
  <c r="E126"/>
  <c r="E66"/>
  <c r="E67"/>
  <c r="E78"/>
  <c r="E79"/>
  <c r="E83"/>
  <c r="E85"/>
  <c r="E88"/>
  <c r="E89"/>
  <c r="E94"/>
  <c r="E95"/>
  <c r="E96"/>
  <c r="E98"/>
  <c r="E99"/>
  <c r="E101"/>
  <c r="E102"/>
  <c r="E103"/>
  <c r="E107"/>
  <c r="E108"/>
  <c r="E115"/>
  <c r="E116"/>
  <c r="E117"/>
  <c r="E118"/>
  <c r="E42" i="6837"/>
  <c r="E70"/>
  <c r="E119"/>
  <c r="E120"/>
  <c r="E121"/>
  <c r="E122"/>
  <c r="E123"/>
  <c r="E124"/>
  <c r="E125"/>
  <c r="E126"/>
  <c r="E62"/>
  <c r="E63"/>
  <c r="E74"/>
  <c r="E75"/>
  <c r="E82"/>
  <c r="E83"/>
  <c r="E86"/>
  <c r="E87"/>
  <c r="E93"/>
  <c r="E95"/>
  <c r="E96"/>
  <c r="E98"/>
  <c r="E99"/>
  <c r="E100"/>
  <c r="E102"/>
  <c r="E103"/>
  <c r="E104"/>
  <c r="E106"/>
  <c r="E115"/>
  <c r="E116"/>
  <c r="E117"/>
  <c r="E118"/>
  <c r="AG6" i="6888"/>
  <c r="AH6"/>
  <c r="AI6"/>
  <c r="AJ6"/>
  <c r="AG7"/>
  <c r="AH7"/>
  <c r="AI7"/>
  <c r="AJ7"/>
  <c r="AG8"/>
  <c r="AH8"/>
  <c r="AI8"/>
  <c r="AJ8"/>
  <c r="AG9"/>
  <c r="AH9"/>
  <c r="AI9"/>
  <c r="AJ9"/>
  <c r="AG10"/>
  <c r="AH10"/>
  <c r="AI10"/>
  <c r="AJ10"/>
  <c r="AG11"/>
  <c r="AH11"/>
  <c r="AI11"/>
  <c r="AJ11"/>
  <c r="AG12"/>
  <c r="AH12"/>
  <c r="AI12"/>
  <c r="AJ12"/>
  <c r="AG13"/>
  <c r="AH13"/>
  <c r="AI13"/>
  <c r="AJ13"/>
  <c r="AG14"/>
  <c r="AH14"/>
  <c r="AI14"/>
  <c r="AJ14"/>
  <c r="AG15"/>
  <c r="AH15"/>
  <c r="AI15"/>
  <c r="AJ15"/>
  <c r="AG16"/>
  <c r="AH16"/>
  <c r="AI16"/>
  <c r="AJ16"/>
  <c r="AG17"/>
  <c r="AH17"/>
  <c r="AI17"/>
  <c r="AJ17"/>
  <c r="AG18"/>
  <c r="AH18"/>
  <c r="AI18"/>
  <c r="AJ18"/>
  <c r="AG19"/>
  <c r="AH19"/>
  <c r="AI19"/>
  <c r="AJ19"/>
  <c r="AG20"/>
  <c r="AH20"/>
  <c r="AI20"/>
  <c r="AJ20"/>
  <c r="AG21"/>
  <c r="AH21"/>
  <c r="AI21"/>
  <c r="AJ21"/>
  <c r="AG22"/>
  <c r="AH22"/>
  <c r="AI22"/>
  <c r="AJ22"/>
  <c r="AG23"/>
  <c r="AH23"/>
  <c r="AI23"/>
  <c r="AJ23"/>
  <c r="AG24"/>
  <c r="AH24"/>
  <c r="AI24"/>
  <c r="AJ24"/>
  <c r="AG25"/>
  <c r="AH25"/>
  <c r="AI25"/>
  <c r="AJ25"/>
  <c r="AG26"/>
  <c r="AH26"/>
  <c r="AI26"/>
  <c r="AJ26"/>
  <c r="AG27"/>
  <c r="AH27"/>
  <c r="AI27"/>
  <c r="AJ27"/>
  <c r="AG28"/>
  <c r="AH28"/>
  <c r="AI28"/>
  <c r="AJ28"/>
  <c r="AG29"/>
  <c r="AH29"/>
  <c r="AI29"/>
  <c r="AJ29"/>
  <c r="AG30"/>
  <c r="AH30"/>
  <c r="AI30"/>
  <c r="AJ30"/>
  <c r="AG31"/>
  <c r="AH31"/>
  <c r="AI31"/>
  <c r="AJ31"/>
  <c r="AG32"/>
  <c r="AH32"/>
  <c r="AI32"/>
  <c r="AJ32"/>
  <c r="AG33"/>
  <c r="AH33"/>
  <c r="AI33"/>
  <c r="AJ33"/>
  <c r="AG34"/>
  <c r="AH34"/>
  <c r="AI34"/>
  <c r="AJ34"/>
  <c r="AG35"/>
  <c r="AH35"/>
  <c r="AI35"/>
  <c r="AJ35"/>
  <c r="AG36"/>
  <c r="AH36"/>
  <c r="AI36"/>
  <c r="AJ36"/>
  <c r="AG37"/>
  <c r="AH37"/>
  <c r="AI37"/>
  <c r="AJ37"/>
  <c r="AP6" i="6887"/>
  <c r="AQ6"/>
  <c r="AR6"/>
  <c r="AS6"/>
  <c r="AP7"/>
  <c r="AQ7"/>
  <c r="AR7"/>
  <c r="AS7"/>
  <c r="AP8"/>
  <c r="AQ8"/>
  <c r="AR8"/>
  <c r="AS8"/>
  <c r="AP9"/>
  <c r="AQ9"/>
  <c r="AR9"/>
  <c r="AS9"/>
  <c r="AP10"/>
  <c r="AQ10"/>
  <c r="AR10"/>
  <c r="AS10"/>
  <c r="AP11"/>
  <c r="AQ11"/>
  <c r="AR11"/>
  <c r="AS11"/>
  <c r="AP12"/>
  <c r="AQ12"/>
  <c r="AR12"/>
  <c r="AS12"/>
  <c r="AP13"/>
  <c r="AQ13"/>
  <c r="AR13"/>
  <c r="AS13"/>
  <c r="AP14"/>
  <c r="AQ14"/>
  <c r="AR14"/>
  <c r="AS14"/>
  <c r="AP15"/>
  <c r="AQ15"/>
  <c r="AR15"/>
  <c r="AS15"/>
  <c r="AP16"/>
  <c r="AQ16"/>
  <c r="AR16"/>
  <c r="AS16"/>
  <c r="AP17"/>
  <c r="AQ17"/>
  <c r="AR17"/>
  <c r="AS17"/>
  <c r="AP18"/>
  <c r="AQ18"/>
  <c r="AR18"/>
  <c r="AS18"/>
  <c r="AP19"/>
  <c r="AQ19"/>
  <c r="AR19"/>
  <c r="AS19"/>
  <c r="AP20"/>
  <c r="AQ20"/>
  <c r="AR20"/>
  <c r="AS20"/>
  <c r="AP21"/>
  <c r="AQ21"/>
  <c r="AR21"/>
  <c r="AS21"/>
  <c r="AP22"/>
  <c r="AQ22"/>
  <c r="AR22"/>
  <c r="AS22"/>
  <c r="AP23"/>
  <c r="AQ23"/>
  <c r="AR23"/>
  <c r="AS23"/>
  <c r="AP24"/>
  <c r="AQ24"/>
  <c r="AR24"/>
  <c r="AS24"/>
  <c r="AP25"/>
  <c r="AQ25"/>
  <c r="AR25"/>
  <c r="AS25"/>
  <c r="AD712" i="2"/>
  <c r="AE712"/>
  <c r="AF712"/>
  <c r="AG712"/>
  <c r="AD738"/>
  <c r="AE738"/>
  <c r="AF738"/>
  <c r="AG738"/>
  <c r="AD739"/>
  <c r="AE739"/>
  <c r="AF739"/>
  <c r="AG739"/>
  <c r="AD740"/>
  <c r="AE740"/>
  <c r="AF740"/>
  <c r="AG740"/>
  <c r="AD741"/>
  <c r="AE741"/>
  <c r="AF741"/>
  <c r="AG741"/>
  <c r="AD742"/>
  <c r="AE742"/>
  <c r="AF742"/>
  <c r="AG742"/>
  <c r="AD743"/>
  <c r="AE743"/>
  <c r="AF743"/>
  <c r="AG743"/>
  <c r="AD228"/>
  <c r="AE228"/>
  <c r="AF228"/>
  <c r="AG228"/>
  <c r="AD239"/>
  <c r="AE239"/>
  <c r="AF239"/>
  <c r="AG239"/>
  <c r="AD744"/>
  <c r="AE744"/>
  <c r="AF744"/>
  <c r="AG744"/>
  <c r="AD104"/>
  <c r="AE104"/>
  <c r="AF104"/>
  <c r="AG104"/>
  <c r="AD151"/>
  <c r="AE151"/>
  <c r="AF151"/>
  <c r="AG151"/>
  <c r="AD259"/>
  <c r="AE259"/>
  <c r="AF259"/>
  <c r="AG259"/>
  <c r="AD298"/>
  <c r="AE298"/>
  <c r="AF298"/>
  <c r="AG298"/>
  <c r="AD299"/>
  <c r="AE299"/>
  <c r="AF299"/>
  <c r="AG299"/>
  <c r="AD556"/>
  <c r="AE556"/>
  <c r="AF556"/>
  <c r="AG556"/>
  <c r="AD557"/>
  <c r="AE557"/>
  <c r="AF557"/>
  <c r="AG557"/>
  <c r="AD306"/>
  <c r="E306" s="1"/>
  <c r="AE306"/>
  <c r="AF306"/>
  <c r="AG306"/>
  <c r="AD344"/>
  <c r="E344" s="1"/>
  <c r="AE344"/>
  <c r="AF344"/>
  <c r="AG344"/>
  <c r="AD420"/>
  <c r="E420" s="1"/>
  <c r="AE420"/>
  <c r="AF420"/>
  <c r="AG420"/>
  <c r="AD421"/>
  <c r="E421" s="1"/>
  <c r="AE421"/>
  <c r="AF421"/>
  <c r="AG421"/>
  <c r="AD422"/>
  <c r="E422" s="1"/>
  <c r="AE422"/>
  <c r="AF422"/>
  <c r="AG422"/>
  <c r="AD454"/>
  <c r="E454" s="1"/>
  <c r="AE454"/>
  <c r="AF454"/>
  <c r="AG454"/>
  <c r="AD455"/>
  <c r="E455" s="1"/>
  <c r="AE455"/>
  <c r="AF455"/>
  <c r="AG455"/>
  <c r="AD505"/>
  <c r="E505" s="1"/>
  <c r="AE505"/>
  <c r="AF505"/>
  <c r="AG505"/>
  <c r="AD506"/>
  <c r="E506" s="1"/>
  <c r="AE506"/>
  <c r="AF506"/>
  <c r="AG506"/>
  <c r="AD745"/>
  <c r="AE745"/>
  <c r="AF745"/>
  <c r="AG745"/>
  <c r="AD746"/>
  <c r="AE746"/>
  <c r="AF746"/>
  <c r="AG746"/>
  <c r="AD747"/>
  <c r="AE747"/>
  <c r="AF747"/>
  <c r="AG747"/>
  <c r="AD748"/>
  <c r="AE748"/>
  <c r="AF748"/>
  <c r="AG748"/>
  <c r="AD749"/>
  <c r="AE749"/>
  <c r="AF749"/>
  <c r="AG749"/>
  <c r="AD750"/>
  <c r="AE750"/>
  <c r="AF750"/>
  <c r="AG750"/>
  <c r="AD751"/>
  <c r="AE751"/>
  <c r="AF751"/>
  <c r="AG751"/>
  <c r="AD752"/>
  <c r="AE752"/>
  <c r="AF752"/>
  <c r="AG752"/>
  <c r="AD753"/>
  <c r="AE753"/>
  <c r="AF753"/>
  <c r="AG753"/>
  <c r="AD754"/>
  <c r="AE754"/>
  <c r="AF754"/>
  <c r="AG754"/>
  <c r="AD755"/>
  <c r="AE755"/>
  <c r="AF755"/>
  <c r="AG755"/>
  <c r="AD756"/>
  <c r="AE756"/>
  <c r="AF756"/>
  <c r="AG756"/>
  <c r="AD757"/>
  <c r="AE757"/>
  <c r="AF757"/>
  <c r="AG757"/>
  <c r="AD758"/>
  <c r="AE758"/>
  <c r="AF758"/>
  <c r="AG758"/>
  <c r="AD759"/>
  <c r="AE759"/>
  <c r="AF759"/>
  <c r="AG759"/>
  <c r="AD760"/>
  <c r="AE760"/>
  <c r="AF760"/>
  <c r="AG760"/>
  <c r="AD761"/>
  <c r="AE761"/>
  <c r="AF761"/>
  <c r="AG761"/>
  <c r="AD762"/>
  <c r="AE762"/>
  <c r="AF762"/>
  <c r="AG762"/>
  <c r="AD763"/>
  <c r="AE763"/>
  <c r="AF763"/>
  <c r="AG763"/>
  <c r="AD764"/>
  <c r="AE764"/>
  <c r="AF764"/>
  <c r="AG764"/>
  <c r="AD765"/>
  <c r="AE765"/>
  <c r="AF765"/>
  <c r="AG765"/>
  <c r="AD766"/>
  <c r="AE766"/>
  <c r="AF766"/>
  <c r="AG766"/>
  <c r="AD767"/>
  <c r="AE767"/>
  <c r="AF767"/>
  <c r="AG767"/>
  <c r="AD768"/>
  <c r="AE768"/>
  <c r="AF768"/>
  <c r="AG768"/>
  <c r="AD769"/>
  <c r="AE769"/>
  <c r="AF769"/>
  <c r="AG769"/>
  <c r="AD770"/>
  <c r="AE770"/>
  <c r="AF770"/>
  <c r="AG770"/>
  <c r="AD771"/>
  <c r="AE771"/>
  <c r="AF771"/>
  <c r="AG771"/>
  <c r="AD772"/>
  <c r="AE772"/>
  <c r="AF772"/>
  <c r="AG772"/>
  <c r="AD773"/>
  <c r="AE773"/>
  <c r="AF773"/>
  <c r="AG773"/>
  <c r="AD774"/>
  <c r="AE774"/>
  <c r="AF774"/>
  <c r="AG774"/>
  <c r="AD775"/>
  <c r="AE775"/>
  <c r="AF775"/>
  <c r="AG775"/>
  <c r="AD776"/>
  <c r="AE776"/>
  <c r="AF776"/>
  <c r="AG776"/>
  <c r="AD777"/>
  <c r="AE777"/>
  <c r="AF777"/>
  <c r="AG777"/>
  <c r="AD778"/>
  <c r="AE778"/>
  <c r="AF778"/>
  <c r="AG778"/>
  <c r="AD779"/>
  <c r="AE779"/>
  <c r="AF779"/>
  <c r="AG779"/>
  <c r="AD780"/>
  <c r="AE780"/>
  <c r="AF780"/>
  <c r="AG780"/>
  <c r="AD781"/>
  <c r="AE781"/>
  <c r="AF781"/>
  <c r="AG781"/>
  <c r="AD782"/>
  <c r="AE782"/>
  <c r="AF782"/>
  <c r="AG782"/>
  <c r="AD783"/>
  <c r="AE783"/>
  <c r="AF783"/>
  <c r="AG783"/>
  <c r="AD784"/>
  <c r="AE784"/>
  <c r="AF784"/>
  <c r="AG784"/>
  <c r="AD785"/>
  <c r="AE785"/>
  <c r="AF785"/>
  <c r="AG785"/>
  <c r="AD786"/>
  <c r="AE786"/>
  <c r="AF786"/>
  <c r="AG786"/>
  <c r="AD787"/>
  <c r="AE787"/>
  <c r="AF787"/>
  <c r="AG787"/>
  <c r="AD788"/>
  <c r="AE788"/>
  <c r="AF788"/>
  <c r="AG788"/>
  <c r="AD789"/>
  <c r="AE789"/>
  <c r="AF789"/>
  <c r="AG789"/>
  <c r="AD790"/>
  <c r="AE790"/>
  <c r="AF790"/>
  <c r="AG790"/>
  <c r="AD791"/>
  <c r="AE791"/>
  <c r="AF791"/>
  <c r="AG791"/>
  <c r="AD792"/>
  <c r="AE792"/>
  <c r="AF792"/>
  <c r="AG792"/>
  <c r="AD793"/>
  <c r="AE793"/>
  <c r="AF793"/>
  <c r="AG793"/>
  <c r="AD794"/>
  <c r="AE794"/>
  <c r="AF794"/>
  <c r="AG794"/>
  <c r="AD795"/>
  <c r="AE795"/>
  <c r="AF795"/>
  <c r="AG795"/>
  <c r="AD796"/>
  <c r="AE796"/>
  <c r="AF796"/>
  <c r="AG796"/>
  <c r="AD797"/>
  <c r="AE797"/>
  <c r="AF797"/>
  <c r="AG797"/>
  <c r="AD798"/>
  <c r="AE798"/>
  <c r="AF798"/>
  <c r="AG798"/>
  <c r="AD799"/>
  <c r="AE799"/>
  <c r="AF799"/>
  <c r="AG799"/>
  <c r="AD800"/>
  <c r="AE800"/>
  <c r="AF800"/>
  <c r="AG800"/>
  <c r="AD801"/>
  <c r="AE801"/>
  <c r="AF801"/>
  <c r="AG801"/>
  <c r="AD802"/>
  <c r="AE802"/>
  <c r="AF802"/>
  <c r="AG802"/>
  <c r="AD803"/>
  <c r="AE803"/>
  <c r="AF803"/>
  <c r="AG803"/>
  <c r="AD804"/>
  <c r="AE804"/>
  <c r="AF804"/>
  <c r="AG804"/>
  <c r="AD805"/>
  <c r="AE805"/>
  <c r="AF805"/>
  <c r="AG805"/>
  <c r="AD806"/>
  <c r="AE806"/>
  <c r="AF806"/>
  <c r="AG806"/>
  <c r="AD807"/>
  <c r="AE807"/>
  <c r="AF807"/>
  <c r="AG807"/>
  <c r="AD808"/>
  <c r="AE808"/>
  <c r="AF808"/>
  <c r="AG808"/>
  <c r="AD809"/>
  <c r="AE809"/>
  <c r="AF809"/>
  <c r="AG809"/>
  <c r="AD810"/>
  <c r="AE810"/>
  <c r="AF810"/>
  <c r="AG810"/>
  <c r="AD811"/>
  <c r="AE811"/>
  <c r="AF811"/>
  <c r="AG811"/>
  <c r="AD812"/>
  <c r="AE812"/>
  <c r="AF812"/>
  <c r="AG812"/>
  <c r="AD813"/>
  <c r="AE813"/>
  <c r="AF813"/>
  <c r="AG813"/>
  <c r="AD814"/>
  <c r="AE814"/>
  <c r="AF814"/>
  <c r="AG814"/>
  <c r="AD815"/>
  <c r="AE815"/>
  <c r="AF815"/>
  <c r="AG815"/>
  <c r="AD816"/>
  <c r="AE816"/>
  <c r="AF816"/>
  <c r="AG816"/>
  <c r="AD817"/>
  <c r="AE817"/>
  <c r="AF817"/>
  <c r="AG817"/>
  <c r="AD818"/>
  <c r="AE818"/>
  <c r="AF818"/>
  <c r="AG818"/>
  <c r="AD819"/>
  <c r="AE819"/>
  <c r="AF819"/>
  <c r="AG819"/>
  <c r="AD820"/>
  <c r="AE820"/>
  <c r="AF820"/>
  <c r="AG820"/>
  <c r="AD821"/>
  <c r="AE821"/>
  <c r="AF821"/>
  <c r="AG821"/>
  <c r="AD822"/>
  <c r="AE822"/>
  <c r="AF822"/>
  <c r="AG822"/>
  <c r="AD823"/>
  <c r="AE823"/>
  <c r="AF823"/>
  <c r="AG823"/>
  <c r="AD824"/>
  <c r="AE824"/>
  <c r="AF824"/>
  <c r="AG824"/>
  <c r="AD825"/>
  <c r="AE825"/>
  <c r="AF825"/>
  <c r="AG825"/>
  <c r="AD826"/>
  <c r="AE826"/>
  <c r="AF826"/>
  <c r="AG826"/>
  <c r="AD827"/>
  <c r="AE827"/>
  <c r="AF827"/>
  <c r="AG827"/>
  <c r="AD828"/>
  <c r="AE828"/>
  <c r="AF828"/>
  <c r="AG828"/>
  <c r="AD829"/>
  <c r="AE829"/>
  <c r="AF829"/>
  <c r="AG829"/>
  <c r="AD830"/>
  <c r="AE830"/>
  <c r="AF830"/>
  <c r="AG830"/>
  <c r="AD831"/>
  <c r="AE831"/>
  <c r="AF831"/>
  <c r="AG831"/>
  <c r="AD832"/>
  <c r="AE832"/>
  <c r="AF832"/>
  <c r="AG832"/>
  <c r="AD833"/>
  <c r="AE833"/>
  <c r="AF833"/>
  <c r="AG833"/>
  <c r="AD834"/>
  <c r="AE834"/>
  <c r="AF834"/>
  <c r="AG834"/>
  <c r="AD835"/>
  <c r="AE835"/>
  <c r="AF835"/>
  <c r="AG835"/>
  <c r="AD836"/>
  <c r="AE836"/>
  <c r="AF836"/>
  <c r="AG836"/>
  <c r="AD837"/>
  <c r="AE837"/>
  <c r="AF837"/>
  <c r="AG837"/>
  <c r="AD838"/>
  <c r="AE838"/>
  <c r="AF838"/>
  <c r="AG838"/>
  <c r="AD839"/>
  <c r="AE839"/>
  <c r="AF839"/>
  <c r="AG839"/>
  <c r="AD840"/>
  <c r="AE840"/>
  <c r="AF840"/>
  <c r="AG840"/>
  <c r="AD841"/>
  <c r="AE841"/>
  <c r="AF841"/>
  <c r="AG841"/>
  <c r="AD842"/>
  <c r="AE842"/>
  <c r="AF842"/>
  <c r="AG842"/>
  <c r="AD843"/>
  <c r="AE843"/>
  <c r="AF843"/>
  <c r="AG843"/>
  <c r="AD844"/>
  <c r="AE844"/>
  <c r="AF844"/>
  <c r="AG844"/>
  <c r="AD845"/>
  <c r="AE845"/>
  <c r="AF845"/>
  <c r="AG845"/>
  <c r="AD846"/>
  <c r="AE846"/>
  <c r="AF846"/>
  <c r="AG846"/>
  <c r="AD847"/>
  <c r="AE847"/>
  <c r="AF847"/>
  <c r="AG847"/>
  <c r="AD848"/>
  <c r="AE848"/>
  <c r="AF848"/>
  <c r="AG848"/>
  <c r="AD849"/>
  <c r="AE849"/>
  <c r="AF849"/>
  <c r="AG849"/>
  <c r="AD850"/>
  <c r="AE850"/>
  <c r="AF850"/>
  <c r="AG850"/>
  <c r="AD851"/>
  <c r="AE851"/>
  <c r="AF851"/>
  <c r="AG851"/>
  <c r="AD852"/>
  <c r="AE852"/>
  <c r="AF852"/>
  <c r="AG852"/>
  <c r="AD853"/>
  <c r="AE853"/>
  <c r="AF853"/>
  <c r="AG853"/>
  <c r="AD854"/>
  <c r="AE854"/>
  <c r="AF854"/>
  <c r="AG854"/>
  <c r="AD855"/>
  <c r="AE855"/>
  <c r="AF855"/>
  <c r="AG855"/>
  <c r="AD856"/>
  <c r="AE856"/>
  <c r="AF856"/>
  <c r="AG856"/>
  <c r="AD857"/>
  <c r="AE857"/>
  <c r="AF857"/>
  <c r="AG857"/>
  <c r="AD858"/>
  <c r="AE858"/>
  <c r="AF858"/>
  <c r="AG858"/>
  <c r="AD859"/>
  <c r="AE859"/>
  <c r="AF859"/>
  <c r="AG859"/>
  <c r="AD860"/>
  <c r="AE860"/>
  <c r="AF860"/>
  <c r="AG860"/>
  <c r="AD861"/>
  <c r="AE861"/>
  <c r="AF861"/>
  <c r="AG861"/>
  <c r="AD862"/>
  <c r="AE862"/>
  <c r="AF862"/>
  <c r="AG862"/>
  <c r="AD863"/>
  <c r="AE863"/>
  <c r="AF863"/>
  <c r="AG863"/>
  <c r="AD864"/>
  <c r="AE864"/>
  <c r="AF864"/>
  <c r="AG864"/>
  <c r="AD865"/>
  <c r="AE865"/>
  <c r="AF865"/>
  <c r="AG865"/>
  <c r="AD866"/>
  <c r="AE866"/>
  <c r="AF866"/>
  <c r="AG866"/>
  <c r="AD867"/>
  <c r="AE867"/>
  <c r="AF867"/>
  <c r="AG867"/>
  <c r="AD868"/>
  <c r="AE868"/>
  <c r="AF868"/>
  <c r="AG868"/>
  <c r="AD869"/>
  <c r="AE869"/>
  <c r="AF869"/>
  <c r="AG869"/>
  <c r="AD870"/>
  <c r="AE870"/>
  <c r="AF870"/>
  <c r="AG870"/>
  <c r="AD871"/>
  <c r="AE871"/>
  <c r="AF871"/>
  <c r="AG871"/>
  <c r="AD872"/>
  <c r="AE872"/>
  <c r="AF872"/>
  <c r="AG872"/>
  <c r="AD873"/>
  <c r="AE873"/>
  <c r="AF873"/>
  <c r="AG873"/>
  <c r="AD874"/>
  <c r="AE874"/>
  <c r="AF874"/>
  <c r="AG874"/>
  <c r="AD875"/>
  <c r="AE875"/>
  <c r="AF875"/>
  <c r="AG875"/>
  <c r="AD876"/>
  <c r="AE876"/>
  <c r="AF876"/>
  <c r="AG876"/>
  <c r="AD877"/>
  <c r="AE877"/>
  <c r="AF877"/>
  <c r="AG877"/>
  <c r="AD878"/>
  <c r="AE878"/>
  <c r="AF878"/>
  <c r="AG878"/>
  <c r="AD879"/>
  <c r="AE879"/>
  <c r="AF879"/>
  <c r="AG879"/>
  <c r="AD880"/>
  <c r="AE880"/>
  <c r="AF880"/>
  <c r="AG880"/>
  <c r="AD881"/>
  <c r="AE881"/>
  <c r="AF881"/>
  <c r="AG881"/>
  <c r="AD882"/>
  <c r="AE882"/>
  <c r="AF882"/>
  <c r="AG882"/>
  <c r="AD883"/>
  <c r="AE883"/>
  <c r="AF883"/>
  <c r="AG883"/>
  <c r="AD884"/>
  <c r="AE884"/>
  <c r="AF884"/>
  <c r="AG884"/>
  <c r="AD885"/>
  <c r="AE885"/>
  <c r="AF885"/>
  <c r="AG885"/>
  <c r="AD886"/>
  <c r="AE886"/>
  <c r="AF886"/>
  <c r="AG886"/>
  <c r="AD887"/>
  <c r="AE887"/>
  <c r="AF887"/>
  <c r="AG887"/>
  <c r="AD888"/>
  <c r="AE888"/>
  <c r="AF888"/>
  <c r="AG888"/>
  <c r="AD889"/>
  <c r="AE889"/>
  <c r="AF889"/>
  <c r="AG889"/>
  <c r="AD890"/>
  <c r="AE890"/>
  <c r="AF890"/>
  <c r="AG890"/>
  <c r="AD891"/>
  <c r="AE891"/>
  <c r="AF891"/>
  <c r="AG891"/>
  <c r="AD892"/>
  <c r="AE892"/>
  <c r="AF892"/>
  <c r="AG892"/>
  <c r="AD893"/>
  <c r="AE893"/>
  <c r="AF893"/>
  <c r="AG893"/>
  <c r="AD894"/>
  <c r="AE894"/>
  <c r="AF894"/>
  <c r="AG894"/>
  <c r="AD895"/>
  <c r="AE895"/>
  <c r="AF895"/>
  <c r="AG895"/>
  <c r="AD896"/>
  <c r="AE896"/>
  <c r="AF896"/>
  <c r="AG896"/>
  <c r="AD897"/>
  <c r="AE897"/>
  <c r="AF897"/>
  <c r="AG897"/>
  <c r="AD898"/>
  <c r="AE898"/>
  <c r="AF898"/>
  <c r="AG898"/>
  <c r="AD899"/>
  <c r="AE899"/>
  <c r="AF899"/>
  <c r="AG899"/>
  <c r="AD900"/>
  <c r="AE900"/>
  <c r="AF900"/>
  <c r="AG900"/>
  <c r="AD901"/>
  <c r="AE901"/>
  <c r="AF901"/>
  <c r="AG901"/>
  <c r="AD902"/>
  <c r="AE902"/>
  <c r="AF902"/>
  <c r="AG902"/>
  <c r="AD903"/>
  <c r="AE903"/>
  <c r="AF903"/>
  <c r="AG903"/>
  <c r="AD904"/>
  <c r="AE904"/>
  <c r="AF904"/>
  <c r="AG904"/>
  <c r="AD905"/>
  <c r="AE905"/>
  <c r="AF905"/>
  <c r="AG905"/>
  <c r="AD906"/>
  <c r="AE906"/>
  <c r="AF906"/>
  <c r="AG906"/>
  <c r="AD907"/>
  <c r="AE907"/>
  <c r="AF907"/>
  <c r="AG907"/>
  <c r="AD908"/>
  <c r="AE908"/>
  <c r="AF908"/>
  <c r="AG908"/>
  <c r="AD909"/>
  <c r="AE909"/>
  <c r="AF909"/>
  <c r="AG909"/>
  <c r="AD910"/>
  <c r="AE910"/>
  <c r="AF910"/>
  <c r="AG910"/>
  <c r="AD911"/>
  <c r="AE911"/>
  <c r="AF911"/>
  <c r="AG911"/>
  <c r="AD912"/>
  <c r="AE912"/>
  <c r="AF912"/>
  <c r="AG912"/>
  <c r="AD913"/>
  <c r="AE913"/>
  <c r="AF913"/>
  <c r="AG913"/>
  <c r="AD914"/>
  <c r="AE914"/>
  <c r="AF914"/>
  <c r="AG914"/>
  <c r="AD915"/>
  <c r="AE915"/>
  <c r="AF915"/>
  <c r="AG915"/>
  <c r="AD916"/>
  <c r="AE916"/>
  <c r="AF916"/>
  <c r="AG916"/>
  <c r="AD917"/>
  <c r="AE917"/>
  <c r="AF917"/>
  <c r="AG917"/>
  <c r="AD918"/>
  <c r="AE918"/>
  <c r="AF918"/>
  <c r="AG918"/>
  <c r="AD919"/>
  <c r="AE919"/>
  <c r="AF919"/>
  <c r="AG919"/>
  <c r="AD920"/>
  <c r="AE920"/>
  <c r="AF920"/>
  <c r="AG920"/>
  <c r="AD921"/>
  <c r="AE921"/>
  <c r="AF921"/>
  <c r="AG921"/>
  <c r="AD922"/>
  <c r="AE922"/>
  <c r="AF922"/>
  <c r="AG922"/>
  <c r="AD923"/>
  <c r="AE923"/>
  <c r="AF923"/>
  <c r="AG923"/>
  <c r="AD924"/>
  <c r="AE924"/>
  <c r="AF924"/>
  <c r="AG924"/>
  <c r="AD925"/>
  <c r="AE925"/>
  <c r="AF925"/>
  <c r="AG925"/>
  <c r="AD926"/>
  <c r="AE926"/>
  <c r="AF926"/>
  <c r="AG926"/>
  <c r="AD927"/>
  <c r="AE927"/>
  <c r="AF927"/>
  <c r="AG927"/>
  <c r="AD928"/>
  <c r="AE928"/>
  <c r="AF928"/>
  <c r="AG928"/>
  <c r="AD929"/>
  <c r="AE929"/>
  <c r="AF929"/>
  <c r="AG929"/>
  <c r="AD930"/>
  <c r="AE930"/>
  <c r="AF930"/>
  <c r="AG930"/>
  <c r="AD931"/>
  <c r="AE931"/>
  <c r="AF931"/>
  <c r="AG931"/>
  <c r="AD932"/>
  <c r="AE932"/>
  <c r="AF932"/>
  <c r="AG932"/>
  <c r="AD933"/>
  <c r="AE933"/>
  <c r="AF933"/>
  <c r="AG933"/>
  <c r="AD934"/>
  <c r="AE934"/>
  <c r="AF934"/>
  <c r="AG934"/>
  <c r="AD935"/>
  <c r="AE935"/>
  <c r="AF935"/>
  <c r="AG935"/>
  <c r="AD936"/>
  <c r="AE936"/>
  <c r="AF936"/>
  <c r="AG936"/>
  <c r="AD937"/>
  <c r="AE937"/>
  <c r="AF937"/>
  <c r="AG937"/>
  <c r="AD938"/>
  <c r="AE938"/>
  <c r="AF938"/>
  <c r="AG938"/>
  <c r="AD939"/>
  <c r="AE939"/>
  <c r="AF939"/>
  <c r="AG939"/>
  <c r="AD940"/>
  <c r="AE940"/>
  <c r="AF940"/>
  <c r="AG940"/>
  <c r="AD941"/>
  <c r="AE941"/>
  <c r="AF941"/>
  <c r="AG941"/>
  <c r="AD942"/>
  <c r="AE942"/>
  <c r="AF942"/>
  <c r="AG942"/>
  <c r="AD943"/>
  <c r="AE943"/>
  <c r="AF943"/>
  <c r="AG943"/>
  <c r="AD944"/>
  <c r="AE944"/>
  <c r="AF944"/>
  <c r="AG944"/>
  <c r="AD945"/>
  <c r="AE945"/>
  <c r="AF945"/>
  <c r="AG945"/>
  <c r="AD946"/>
  <c r="AE946"/>
  <c r="AF946"/>
  <c r="AG946"/>
  <c r="E712"/>
  <c r="E738"/>
  <c r="E739"/>
  <c r="E740"/>
  <c r="E741"/>
  <c r="E742"/>
  <c r="E743"/>
  <c r="AD5" i="6890"/>
  <c r="AC5"/>
  <c r="AB5"/>
  <c r="AB37"/>
  <c r="AC37"/>
  <c r="AD37"/>
  <c r="AG37"/>
  <c r="AH37"/>
  <c r="AI37"/>
  <c r="AJ37"/>
  <c r="AB38"/>
  <c r="AC38"/>
  <c r="AD38"/>
  <c r="AG38"/>
  <c r="AH38"/>
  <c r="AI38"/>
  <c r="AJ38"/>
  <c r="AB39"/>
  <c r="AC39"/>
  <c r="AD39"/>
  <c r="AG39"/>
  <c r="AH39"/>
  <c r="AI39"/>
  <c r="AJ39"/>
  <c r="AB40"/>
  <c r="AC40"/>
  <c r="AD40"/>
  <c r="AG40"/>
  <c r="AH40"/>
  <c r="AI40"/>
  <c r="AJ40"/>
  <c r="AB41"/>
  <c r="AC41"/>
  <c r="AD41"/>
  <c r="AG41"/>
  <c r="AH41"/>
  <c r="AI41"/>
  <c r="AJ41"/>
  <c r="AB42"/>
  <c r="AC42"/>
  <c r="AD42"/>
  <c r="AG42"/>
  <c r="AH42"/>
  <c r="AI42"/>
  <c r="AJ42"/>
  <c r="AB43"/>
  <c r="AC43"/>
  <c r="AD43"/>
  <c r="AG43"/>
  <c r="AH43"/>
  <c r="AI43"/>
  <c r="AJ43"/>
  <c r="AB44"/>
  <c r="AC44"/>
  <c r="AD44"/>
  <c r="AG44"/>
  <c r="AH44"/>
  <c r="AI44"/>
  <c r="AJ44"/>
  <c r="AB45"/>
  <c r="AC45"/>
  <c r="AD45"/>
  <c r="AG45"/>
  <c r="AH45"/>
  <c r="AI45"/>
  <c r="AJ45"/>
  <c r="AB46"/>
  <c r="AC46"/>
  <c r="AD46"/>
  <c r="AG46"/>
  <c r="AH46"/>
  <c r="AI46"/>
  <c r="AJ46"/>
  <c r="AB47"/>
  <c r="AC47"/>
  <c r="AD47"/>
  <c r="AG47"/>
  <c r="AH47"/>
  <c r="AI47"/>
  <c r="AJ47"/>
  <c r="AB48"/>
  <c r="AC48"/>
  <c r="AD48"/>
  <c r="AG48"/>
  <c r="AH48"/>
  <c r="AI48"/>
  <c r="AJ48"/>
  <c r="AB49"/>
  <c r="AC49"/>
  <c r="AD49"/>
  <c r="AG49"/>
  <c r="AH49"/>
  <c r="AI49"/>
  <c r="AJ49"/>
  <c r="AB50"/>
  <c r="AC50"/>
  <c r="AD50"/>
  <c r="AG50"/>
  <c r="AH50"/>
  <c r="AI50"/>
  <c r="AJ50"/>
  <c r="AB51"/>
  <c r="AC51"/>
  <c r="AD51"/>
  <c r="AG51"/>
  <c r="AH51"/>
  <c r="AI51"/>
  <c r="AJ51"/>
  <c r="AB52"/>
  <c r="AC52"/>
  <c r="AD52"/>
  <c r="AG52"/>
  <c r="AH52"/>
  <c r="AI52"/>
  <c r="AJ52"/>
  <c r="AB53"/>
  <c r="AC53"/>
  <c r="AD53"/>
  <c r="AG53"/>
  <c r="AH53"/>
  <c r="AI53"/>
  <c r="AJ53"/>
  <c r="AB54"/>
  <c r="AC54"/>
  <c r="AD54"/>
  <c r="AG54"/>
  <c r="AH54"/>
  <c r="AI54"/>
  <c r="AJ54"/>
  <c r="AB55"/>
  <c r="AC55"/>
  <c r="AD55"/>
  <c r="AG55"/>
  <c r="AH55"/>
  <c r="AI55"/>
  <c r="AJ55"/>
  <c r="AB56"/>
  <c r="AC56"/>
  <c r="AD56"/>
  <c r="AG56"/>
  <c r="AH56"/>
  <c r="AI56"/>
  <c r="AJ56"/>
  <c r="AB57"/>
  <c r="AC57"/>
  <c r="AD57"/>
  <c r="AG57"/>
  <c r="AH57"/>
  <c r="AI57"/>
  <c r="AJ57"/>
  <c r="AB58"/>
  <c r="AC58"/>
  <c r="AD58"/>
  <c r="AG58"/>
  <c r="AH58"/>
  <c r="AI58"/>
  <c r="AJ58"/>
  <c r="AB59"/>
  <c r="AC59"/>
  <c r="AD59"/>
  <c r="AG59"/>
  <c r="AH59"/>
  <c r="AI59"/>
  <c r="AJ59"/>
  <c r="AB60"/>
  <c r="AC60"/>
  <c r="AD60"/>
  <c r="AG60"/>
  <c r="AH60"/>
  <c r="AI60"/>
  <c r="AJ60"/>
  <c r="AB61"/>
  <c r="AC61"/>
  <c r="AD61"/>
  <c r="AG61"/>
  <c r="AH61"/>
  <c r="AI61"/>
  <c r="AJ61"/>
  <c r="AB62"/>
  <c r="AC62"/>
  <c r="AD62"/>
  <c r="AG62"/>
  <c r="AH62"/>
  <c r="AI62"/>
  <c r="AJ62"/>
  <c r="AB63"/>
  <c r="AC63"/>
  <c r="AD63"/>
  <c r="AG63"/>
  <c r="AH63"/>
  <c r="AI63"/>
  <c r="AJ63"/>
  <c r="AB64"/>
  <c r="AC64"/>
  <c r="AD64"/>
  <c r="AG64"/>
  <c r="AH64"/>
  <c r="AI64"/>
  <c r="AJ64"/>
  <c r="AB65"/>
  <c r="AC65"/>
  <c r="AD65"/>
  <c r="AG65"/>
  <c r="AH65"/>
  <c r="AI65"/>
  <c r="AJ65"/>
  <c r="AB66"/>
  <c r="AC66"/>
  <c r="AD66"/>
  <c r="AG66"/>
  <c r="AH66"/>
  <c r="AI66"/>
  <c r="AJ66"/>
  <c r="AB67"/>
  <c r="AC67"/>
  <c r="AD67"/>
  <c r="AG67"/>
  <c r="AH67"/>
  <c r="AI67"/>
  <c r="AJ67"/>
  <c r="AB68"/>
  <c r="AC68"/>
  <c r="AD68"/>
  <c r="AG68"/>
  <c r="AH68"/>
  <c r="AI68"/>
  <c r="AJ68"/>
  <c r="AB69"/>
  <c r="AC69"/>
  <c r="AD69"/>
  <c r="AG69"/>
  <c r="AH69"/>
  <c r="AI69"/>
  <c r="AJ69"/>
  <c r="AB70"/>
  <c r="AC70"/>
  <c r="AD70"/>
  <c r="AG70"/>
  <c r="AH70"/>
  <c r="AI70"/>
  <c r="AJ70"/>
  <c r="AB71"/>
  <c r="AC71"/>
  <c r="AD71"/>
  <c r="AG71"/>
  <c r="AH71"/>
  <c r="AI71"/>
  <c r="AJ71"/>
  <c r="AB72"/>
  <c r="AC72"/>
  <c r="AD72"/>
  <c r="AG72"/>
  <c r="AH72"/>
  <c r="AI72"/>
  <c r="AJ72"/>
  <c r="AB73"/>
  <c r="AC73"/>
  <c r="AD73"/>
  <c r="AG73"/>
  <c r="AH73"/>
  <c r="AI73"/>
  <c r="AJ73"/>
  <c r="AB74"/>
  <c r="AC74"/>
  <c r="AD74"/>
  <c r="AG74"/>
  <c r="AH74"/>
  <c r="AI74"/>
  <c r="AJ74"/>
  <c r="AB75"/>
  <c r="AC75"/>
  <c r="AD75"/>
  <c r="AG75"/>
  <c r="AH75"/>
  <c r="AI75"/>
  <c r="AJ75"/>
  <c r="AB76"/>
  <c r="AC76"/>
  <c r="AD76"/>
  <c r="AG76"/>
  <c r="AH76"/>
  <c r="AI76"/>
  <c r="AJ76"/>
  <c r="AB77"/>
  <c r="AC77"/>
  <c r="AD77"/>
  <c r="AG77"/>
  <c r="AH77"/>
  <c r="AI77"/>
  <c r="AJ77"/>
  <c r="AB78"/>
  <c r="AC78"/>
  <c r="AD78"/>
  <c r="AG78"/>
  <c r="AH78"/>
  <c r="AI78"/>
  <c r="AJ78"/>
  <c r="AB79"/>
  <c r="AC79"/>
  <c r="AD79"/>
  <c r="AG79"/>
  <c r="AH79"/>
  <c r="AI79"/>
  <c r="AJ79"/>
  <c r="AB80"/>
  <c r="AC80"/>
  <c r="AD80"/>
  <c r="AG80"/>
  <c r="AH80"/>
  <c r="AI80"/>
  <c r="AJ80"/>
  <c r="AB81"/>
  <c r="AC81"/>
  <c r="AD81"/>
  <c r="AG81"/>
  <c r="AH81"/>
  <c r="AI81"/>
  <c r="AJ81"/>
  <c r="AB82"/>
  <c r="AC82"/>
  <c r="AD82"/>
  <c r="AG82"/>
  <c r="AH82"/>
  <c r="AI82"/>
  <c r="AJ82"/>
  <c r="AB83"/>
  <c r="AC83"/>
  <c r="AD83"/>
  <c r="AG83"/>
  <c r="AH83"/>
  <c r="AI83"/>
  <c r="AJ83"/>
  <c r="AB84"/>
  <c r="AC84"/>
  <c r="AD84"/>
  <c r="AG84"/>
  <c r="AH84"/>
  <c r="AI84"/>
  <c r="AJ84"/>
  <c r="AB85"/>
  <c r="AC85"/>
  <c r="AD85"/>
  <c r="AG85"/>
  <c r="AH85"/>
  <c r="AI85"/>
  <c r="AJ85"/>
  <c r="AB86"/>
  <c r="AC86"/>
  <c r="AD86"/>
  <c r="AG86"/>
  <c r="AH86"/>
  <c r="AI86"/>
  <c r="AJ86"/>
  <c r="AB87"/>
  <c r="AC87"/>
  <c r="AD87"/>
  <c r="AG87"/>
  <c r="AH87"/>
  <c r="AI87"/>
  <c r="AJ87"/>
  <c r="AB88"/>
  <c r="AC88"/>
  <c r="AD88"/>
  <c r="AG88"/>
  <c r="AH88"/>
  <c r="AI88"/>
  <c r="AJ88"/>
  <c r="AB89"/>
  <c r="AC89"/>
  <c r="AD89"/>
  <c r="AG89"/>
  <c r="AH89"/>
  <c r="AI89"/>
  <c r="AJ89"/>
  <c r="AB90"/>
  <c r="AC90"/>
  <c r="AD90"/>
  <c r="AG90"/>
  <c r="AH90"/>
  <c r="AI90"/>
  <c r="AJ90"/>
  <c r="AB91"/>
  <c r="AC91"/>
  <c r="AD91"/>
  <c r="AG91"/>
  <c r="AH91"/>
  <c r="AI91"/>
  <c r="AJ91"/>
  <c r="AB92"/>
  <c r="AC92"/>
  <c r="AD92"/>
  <c r="AG92"/>
  <c r="AH92"/>
  <c r="AI92"/>
  <c r="AJ92"/>
  <c r="AB93"/>
  <c r="AC93"/>
  <c r="AD93"/>
  <c r="AG93"/>
  <c r="AH93"/>
  <c r="AI93"/>
  <c r="AJ93"/>
  <c r="AB94"/>
  <c r="AC94"/>
  <c r="AD94"/>
  <c r="AG94"/>
  <c r="AH94"/>
  <c r="AI94"/>
  <c r="AJ94"/>
  <c r="AB95"/>
  <c r="AC95"/>
  <c r="AD95"/>
  <c r="AG95"/>
  <c r="AH95"/>
  <c r="AI95"/>
  <c r="AJ95"/>
  <c r="AB96"/>
  <c r="AC96"/>
  <c r="AD96"/>
  <c r="AG96"/>
  <c r="AH96"/>
  <c r="AI96"/>
  <c r="AJ96"/>
  <c r="AB97"/>
  <c r="AC97"/>
  <c r="AD97"/>
  <c r="AG97"/>
  <c r="AH97"/>
  <c r="AI97"/>
  <c r="AJ97"/>
  <c r="AB98"/>
  <c r="AC98"/>
  <c r="AD98"/>
  <c r="AG98"/>
  <c r="AH98"/>
  <c r="AI98"/>
  <c r="AJ98"/>
  <c r="AB99"/>
  <c r="AC99"/>
  <c r="AD99"/>
  <c r="AG99"/>
  <c r="AH99"/>
  <c r="AI99"/>
  <c r="AJ99"/>
  <c r="AB100"/>
  <c r="AC100"/>
  <c r="AD100"/>
  <c r="AG100"/>
  <c r="AH100"/>
  <c r="AI100"/>
  <c r="AJ100"/>
  <c r="AB101"/>
  <c r="AC101"/>
  <c r="AD101"/>
  <c r="AG101"/>
  <c r="AH101"/>
  <c r="AI101"/>
  <c r="AJ101"/>
  <c r="AB102"/>
  <c r="AC102"/>
  <c r="AD102"/>
  <c r="AG102"/>
  <c r="AH102"/>
  <c r="AI102"/>
  <c r="AJ102"/>
  <c r="AB103"/>
  <c r="AC103"/>
  <c r="AD103"/>
  <c r="AG103"/>
  <c r="AH103"/>
  <c r="AI103"/>
  <c r="AJ103"/>
  <c r="AB104"/>
  <c r="AC104"/>
  <c r="AD104"/>
  <c r="AG104"/>
  <c r="AH104"/>
  <c r="AI104"/>
  <c r="AJ104"/>
  <c r="AB105"/>
  <c r="AC105"/>
  <c r="AD105"/>
  <c r="AG105"/>
  <c r="AH105"/>
  <c r="AI105"/>
  <c r="AJ105"/>
  <c r="AB106"/>
  <c r="AC106"/>
  <c r="AD106"/>
  <c r="AG106"/>
  <c r="AH106"/>
  <c r="AI106"/>
  <c r="AJ106"/>
  <c r="AB107"/>
  <c r="AC107"/>
  <c r="AD107"/>
  <c r="AG107"/>
  <c r="AH107"/>
  <c r="AI107"/>
  <c r="AJ107"/>
  <c r="AB108"/>
  <c r="AC108"/>
  <c r="AD108"/>
  <c r="AG108"/>
  <c r="AH108"/>
  <c r="AI108"/>
  <c r="AJ108"/>
  <c r="AB109"/>
  <c r="AC109"/>
  <c r="AD109"/>
  <c r="AG109"/>
  <c r="AH109"/>
  <c r="AI109"/>
  <c r="AJ109"/>
  <c r="AB110"/>
  <c r="AC110"/>
  <c r="AD110"/>
  <c r="AG110"/>
  <c r="AH110"/>
  <c r="AI110"/>
  <c r="AJ110"/>
  <c r="AB111"/>
  <c r="AC111"/>
  <c r="AD111"/>
  <c r="AG111"/>
  <c r="AH111"/>
  <c r="AI111"/>
  <c r="AJ111"/>
  <c r="AB112"/>
  <c r="AC112"/>
  <c r="AD112"/>
  <c r="AG112"/>
  <c r="AH112"/>
  <c r="AI112"/>
  <c r="AJ112"/>
  <c r="AB113"/>
  <c r="AC113"/>
  <c r="AD113"/>
  <c r="AG113"/>
  <c r="AH113"/>
  <c r="AI113"/>
  <c r="AJ113"/>
  <c r="AB114"/>
  <c r="AC114"/>
  <c r="AD114"/>
  <c r="AG114"/>
  <c r="AH114"/>
  <c r="AI114"/>
  <c r="AJ114"/>
  <c r="AB115"/>
  <c r="AC115"/>
  <c r="AD115"/>
  <c r="AG115"/>
  <c r="AH115"/>
  <c r="AI115"/>
  <c r="AJ115"/>
  <c r="AB116"/>
  <c r="AC116"/>
  <c r="AD116"/>
  <c r="AG116"/>
  <c r="AH116"/>
  <c r="AI116"/>
  <c r="AJ116"/>
  <c r="AB117"/>
  <c r="AC117"/>
  <c r="AD117"/>
  <c r="AG117"/>
  <c r="AH117"/>
  <c r="AI117"/>
  <c r="AJ117"/>
  <c r="AB118"/>
  <c r="AC118"/>
  <c r="AD118"/>
  <c r="AG118"/>
  <c r="AH118"/>
  <c r="AI118"/>
  <c r="AJ118"/>
  <c r="AB119"/>
  <c r="AC119"/>
  <c r="AD119"/>
  <c r="AG119"/>
  <c r="AH119"/>
  <c r="AI119"/>
  <c r="AJ119"/>
  <c r="AB120"/>
  <c r="AC120"/>
  <c r="AD120"/>
  <c r="AG120"/>
  <c r="AH120"/>
  <c r="AI120"/>
  <c r="AJ120"/>
  <c r="AB121"/>
  <c r="AC121"/>
  <c r="AD121"/>
  <c r="AG121"/>
  <c r="AH121"/>
  <c r="AI121"/>
  <c r="AJ121"/>
  <c r="AB122"/>
  <c r="AC122"/>
  <c r="AD122"/>
  <c r="AG122"/>
  <c r="AH122"/>
  <c r="AI122"/>
  <c r="AJ122"/>
  <c r="AB123"/>
  <c r="AC123"/>
  <c r="AD123"/>
  <c r="AG123"/>
  <c r="AH123"/>
  <c r="AI123"/>
  <c r="AJ123"/>
  <c r="AB124"/>
  <c r="AC124"/>
  <c r="AD124"/>
  <c r="AG124"/>
  <c r="AH124"/>
  <c r="AI124"/>
  <c r="AJ124"/>
  <c r="AB125"/>
  <c r="AC125"/>
  <c r="AD125"/>
  <c r="AG125"/>
  <c r="AH125"/>
  <c r="AI125"/>
  <c r="AJ125"/>
  <c r="AB126"/>
  <c r="AC126"/>
  <c r="AD126"/>
  <c r="AG126"/>
  <c r="AH126"/>
  <c r="AI126"/>
  <c r="AJ126"/>
  <c r="AB127"/>
  <c r="AC127"/>
  <c r="AD127"/>
  <c r="AG127"/>
  <c r="AH127"/>
  <c r="AI127"/>
  <c r="AJ127"/>
  <c r="AB128"/>
  <c r="AC128"/>
  <c r="AD128"/>
  <c r="AG128"/>
  <c r="AH128"/>
  <c r="AI128"/>
  <c r="AJ128"/>
  <c r="AB129"/>
  <c r="AC129"/>
  <c r="AD129"/>
  <c r="AG129"/>
  <c r="AH129"/>
  <c r="AI129"/>
  <c r="AJ129"/>
  <c r="AB130"/>
  <c r="AC130"/>
  <c r="AD130"/>
  <c r="AG130"/>
  <c r="AH130"/>
  <c r="AI130"/>
  <c r="AJ130"/>
  <c r="AB131"/>
  <c r="AC131"/>
  <c r="AD131"/>
  <c r="AG131"/>
  <c r="AH131"/>
  <c r="AI131"/>
  <c r="AJ131"/>
  <c r="AB132"/>
  <c r="AC132"/>
  <c r="AD132"/>
  <c r="AG132"/>
  <c r="AH132"/>
  <c r="AI132"/>
  <c r="AJ132"/>
  <c r="AB133"/>
  <c r="AC133"/>
  <c r="AD133"/>
  <c r="AG133"/>
  <c r="AH133"/>
  <c r="AI133"/>
  <c r="AJ133"/>
  <c r="AB134"/>
  <c r="AC134"/>
  <c r="AD134"/>
  <c r="AG134"/>
  <c r="AH134"/>
  <c r="AI134"/>
  <c r="AJ134"/>
  <c r="AB135"/>
  <c r="AC135"/>
  <c r="AD135"/>
  <c r="AG135"/>
  <c r="AH135"/>
  <c r="AI135"/>
  <c r="AJ135"/>
  <c r="AB136"/>
  <c r="AC136"/>
  <c r="AD136"/>
  <c r="AG136"/>
  <c r="AH136"/>
  <c r="AI136"/>
  <c r="AJ136"/>
  <c r="AB137"/>
  <c r="AC137"/>
  <c r="AD137"/>
  <c r="AG137"/>
  <c r="AH137"/>
  <c r="AI137"/>
  <c r="AJ137"/>
  <c r="AB138"/>
  <c r="AC138"/>
  <c r="AD138"/>
  <c r="AG138"/>
  <c r="AH138"/>
  <c r="AI138"/>
  <c r="AJ138"/>
  <c r="AB139"/>
  <c r="AC139"/>
  <c r="AD139"/>
  <c r="AG139"/>
  <c r="AH139"/>
  <c r="AI139"/>
  <c r="AJ139"/>
  <c r="AB140"/>
  <c r="AC140"/>
  <c r="AD140"/>
  <c r="AG140"/>
  <c r="AH140"/>
  <c r="AI140"/>
  <c r="AJ140"/>
  <c r="AB141"/>
  <c r="AC141"/>
  <c r="AD141"/>
  <c r="AG141"/>
  <c r="AH141"/>
  <c r="AI141"/>
  <c r="AJ141"/>
  <c r="AB142"/>
  <c r="AC142"/>
  <c r="AD142"/>
  <c r="AG142"/>
  <c r="AH142"/>
  <c r="AI142"/>
  <c r="AJ142"/>
  <c r="AB143"/>
  <c r="AC143"/>
  <c r="AD143"/>
  <c r="AG143"/>
  <c r="AH143"/>
  <c r="AI143"/>
  <c r="AJ143"/>
  <c r="AB144"/>
  <c r="AC144"/>
  <c r="AD144"/>
  <c r="AG144"/>
  <c r="AH144"/>
  <c r="AI144"/>
  <c r="AJ144"/>
  <c r="AB145"/>
  <c r="AC145"/>
  <c r="AD145"/>
  <c r="AG145"/>
  <c r="AH145"/>
  <c r="AI145"/>
  <c r="AJ145"/>
  <c r="AB146"/>
  <c r="AC146"/>
  <c r="AD146"/>
  <c r="AG146"/>
  <c r="AH146"/>
  <c r="AI146"/>
  <c r="AJ146"/>
  <c r="AB147"/>
  <c r="AC147"/>
  <c r="AD147"/>
  <c r="AG147"/>
  <c r="AH147"/>
  <c r="AI147"/>
  <c r="AJ147"/>
  <c r="AB148"/>
  <c r="AC148"/>
  <c r="AD148"/>
  <c r="AG148"/>
  <c r="AH148"/>
  <c r="AI148"/>
  <c r="AJ148"/>
  <c r="AB149"/>
  <c r="AC149"/>
  <c r="AD149"/>
  <c r="AG149"/>
  <c r="AH149"/>
  <c r="AI149"/>
  <c r="AJ149"/>
  <c r="AB150"/>
  <c r="AC150"/>
  <c r="AD150"/>
  <c r="AG150"/>
  <c r="AH150"/>
  <c r="AI150"/>
  <c r="AJ150"/>
  <c r="AB151"/>
  <c r="AC151"/>
  <c r="AD151"/>
  <c r="AG151"/>
  <c r="AH151"/>
  <c r="AI151"/>
  <c r="AJ151"/>
  <c r="AB152"/>
  <c r="AC152"/>
  <c r="AD152"/>
  <c r="AG152"/>
  <c r="AH152"/>
  <c r="AI152"/>
  <c r="AJ152"/>
  <c r="AB153"/>
  <c r="AC153"/>
  <c r="AD153"/>
  <c r="AG153"/>
  <c r="AH153"/>
  <c r="AI153"/>
  <c r="AJ153"/>
  <c r="AB154"/>
  <c r="AC154"/>
  <c r="AD154"/>
  <c r="AG154"/>
  <c r="AH154"/>
  <c r="AI154"/>
  <c r="AJ154"/>
  <c r="AB155"/>
  <c r="AC155"/>
  <c r="AD155"/>
  <c r="AG155"/>
  <c r="AH155"/>
  <c r="AI155"/>
  <c r="AJ155"/>
  <c r="AB156"/>
  <c r="AC156"/>
  <c r="AD156"/>
  <c r="AG156"/>
  <c r="AH156"/>
  <c r="AI156"/>
  <c r="AJ156"/>
  <c r="AB157"/>
  <c r="AC157"/>
  <c r="AD157"/>
  <c r="AG157"/>
  <c r="AH157"/>
  <c r="AI157"/>
  <c r="AJ157"/>
  <c r="AB158"/>
  <c r="AC158"/>
  <c r="AD158"/>
  <c r="AG158"/>
  <c r="AH158"/>
  <c r="AI158"/>
  <c r="AJ158"/>
  <c r="AB159"/>
  <c r="AC159"/>
  <c r="AD159"/>
  <c r="AG159"/>
  <c r="AH159"/>
  <c r="AI159"/>
  <c r="AJ159"/>
  <c r="AB160"/>
  <c r="AC160"/>
  <c r="AD160"/>
  <c r="AG160"/>
  <c r="AH160"/>
  <c r="AI160"/>
  <c r="AJ160"/>
  <c r="AB161"/>
  <c r="AC161"/>
  <c r="AD161"/>
  <c r="AG161"/>
  <c r="AH161"/>
  <c r="AI161"/>
  <c r="AJ161"/>
  <c r="AB162"/>
  <c r="AC162"/>
  <c r="AD162"/>
  <c r="AG162"/>
  <c r="AH162"/>
  <c r="AI162"/>
  <c r="AJ162"/>
  <c r="AB163"/>
  <c r="AC163"/>
  <c r="AD163"/>
  <c r="AG163"/>
  <c r="AH163"/>
  <c r="AI163"/>
  <c r="AJ163"/>
  <c r="AB164"/>
  <c r="AC164"/>
  <c r="AD164"/>
  <c r="AG164"/>
  <c r="AH164"/>
  <c r="AI164"/>
  <c r="AJ164"/>
  <c r="AB165"/>
  <c r="AC165"/>
  <c r="AD165"/>
  <c r="AG165"/>
  <c r="AH165"/>
  <c r="AI165"/>
  <c r="AJ165"/>
  <c r="AB166"/>
  <c r="AC166"/>
  <c r="AD166"/>
  <c r="AG166"/>
  <c r="AH166"/>
  <c r="AI166"/>
  <c r="AJ166"/>
  <c r="AB167"/>
  <c r="AC167"/>
  <c r="AD167"/>
  <c r="AG167"/>
  <c r="AH167"/>
  <c r="AI167"/>
  <c r="AJ167"/>
  <c r="AB168"/>
  <c r="AC168"/>
  <c r="AD168"/>
  <c r="AG168"/>
  <c r="AH168"/>
  <c r="AI168"/>
  <c r="AJ168"/>
  <c r="AB169"/>
  <c r="AC169"/>
  <c r="AD169"/>
  <c r="AG169"/>
  <c r="AH169"/>
  <c r="AI169"/>
  <c r="AJ169"/>
  <c r="AB170"/>
  <c r="AC170"/>
  <c r="AD170"/>
  <c r="AG170"/>
  <c r="AH170"/>
  <c r="AI170"/>
  <c r="AJ170"/>
  <c r="AB171"/>
  <c r="AC171"/>
  <c r="AD171"/>
  <c r="AG171"/>
  <c r="AH171"/>
  <c r="AI171"/>
  <c r="AJ171"/>
  <c r="AB172"/>
  <c r="AC172"/>
  <c r="AD172"/>
  <c r="AG172"/>
  <c r="AH172"/>
  <c r="AI172"/>
  <c r="AJ172"/>
  <c r="AB173"/>
  <c r="AC173"/>
  <c r="AD173"/>
  <c r="AG173"/>
  <c r="AH173"/>
  <c r="AI173"/>
  <c r="AJ173"/>
  <c r="AB174"/>
  <c r="AC174"/>
  <c r="AD174"/>
  <c r="AG174"/>
  <c r="AH174"/>
  <c r="AI174"/>
  <c r="AJ174"/>
  <c r="AB175"/>
  <c r="AC175"/>
  <c r="AD175"/>
  <c r="AG175"/>
  <c r="AH175"/>
  <c r="AI175"/>
  <c r="AJ175"/>
  <c r="AB176"/>
  <c r="AC176"/>
  <c r="AD176"/>
  <c r="AG176"/>
  <c r="AH176"/>
  <c r="AI176"/>
  <c r="AJ176"/>
  <c r="AB177"/>
  <c r="AC177"/>
  <c r="AD177"/>
  <c r="AG177"/>
  <c r="AH177"/>
  <c r="AI177"/>
  <c r="AJ177"/>
  <c r="AB178"/>
  <c r="AC178"/>
  <c r="AD178"/>
  <c r="AG178"/>
  <c r="AH178"/>
  <c r="AI178"/>
  <c r="AJ178"/>
  <c r="AB179"/>
  <c r="AC179"/>
  <c r="AD179"/>
  <c r="AG179"/>
  <c r="AH179"/>
  <c r="AI179"/>
  <c r="AJ179"/>
  <c r="AB180"/>
  <c r="AC180"/>
  <c r="AD180"/>
  <c r="AG180"/>
  <c r="AH180"/>
  <c r="AI180"/>
  <c r="AJ180"/>
  <c r="AB181"/>
  <c r="AC181"/>
  <c r="AD181"/>
  <c r="AG181"/>
  <c r="AH181"/>
  <c r="AI181"/>
  <c r="AJ181"/>
  <c r="AB182"/>
  <c r="AC182"/>
  <c r="AD182"/>
  <c r="AG182"/>
  <c r="AH182"/>
  <c r="AI182"/>
  <c r="AJ182"/>
  <c r="AB183"/>
  <c r="AC183"/>
  <c r="AD183"/>
  <c r="AG183"/>
  <c r="AH183"/>
  <c r="AI183"/>
  <c r="AJ183"/>
  <c r="AB184"/>
  <c r="AC184"/>
  <c r="AD184"/>
  <c r="AG184"/>
  <c r="AH184"/>
  <c r="AI184"/>
  <c r="AJ184"/>
  <c r="AB185"/>
  <c r="AC185"/>
  <c r="AD185"/>
  <c r="AG185"/>
  <c r="AH185"/>
  <c r="AI185"/>
  <c r="AJ185"/>
  <c r="AB186"/>
  <c r="AC186"/>
  <c r="AD186"/>
  <c r="AG186"/>
  <c r="AH186"/>
  <c r="AI186"/>
  <c r="AJ186"/>
  <c r="AB187"/>
  <c r="AC187"/>
  <c r="AD187"/>
  <c r="AG187"/>
  <c r="AH187"/>
  <c r="AI187"/>
  <c r="AJ187"/>
  <c r="AB188"/>
  <c r="AC188"/>
  <c r="AD188"/>
  <c r="AG188"/>
  <c r="AH188"/>
  <c r="AI188"/>
  <c r="AJ188"/>
  <c r="AB189"/>
  <c r="AC189"/>
  <c r="AD189"/>
  <c r="AG189"/>
  <c r="AH189"/>
  <c r="AI189"/>
  <c r="AJ189"/>
  <c r="AB190"/>
  <c r="AC190"/>
  <c r="AD190"/>
  <c r="AG190"/>
  <c r="AH190"/>
  <c r="AI190"/>
  <c r="AJ190"/>
  <c r="AB191"/>
  <c r="AC191"/>
  <c r="AD191"/>
  <c r="AG191"/>
  <c r="AH191"/>
  <c r="AI191"/>
  <c r="AJ191"/>
  <c r="AB192"/>
  <c r="AC192"/>
  <c r="AD192"/>
  <c r="AG192"/>
  <c r="AH192"/>
  <c r="AI192"/>
  <c r="AJ192"/>
  <c r="AB193"/>
  <c r="AC193"/>
  <c r="AD193"/>
  <c r="AG193"/>
  <c r="AH193"/>
  <c r="AI193"/>
  <c r="AJ193"/>
  <c r="AB194"/>
  <c r="AC194"/>
  <c r="AD194"/>
  <c r="AG194"/>
  <c r="AH194"/>
  <c r="AI194"/>
  <c r="AJ194"/>
  <c r="AB195"/>
  <c r="AC195"/>
  <c r="AD195"/>
  <c r="AG195"/>
  <c r="AH195"/>
  <c r="AI195"/>
  <c r="AJ195"/>
  <c r="AB196"/>
  <c r="AC196"/>
  <c r="AD196"/>
  <c r="AG196"/>
  <c r="AH196"/>
  <c r="AI196"/>
  <c r="AJ196"/>
  <c r="AB197"/>
  <c r="AC197"/>
  <c r="AD197"/>
  <c r="AG197"/>
  <c r="AH197"/>
  <c r="AI197"/>
  <c r="AJ197"/>
  <c r="AB198"/>
  <c r="AC198"/>
  <c r="AD198"/>
  <c r="AG198"/>
  <c r="AH198"/>
  <c r="AI198"/>
  <c r="AJ198"/>
  <c r="AB199"/>
  <c r="AC199"/>
  <c r="AD199"/>
  <c r="AG199"/>
  <c r="AH199"/>
  <c r="AI199"/>
  <c r="AJ199"/>
  <c r="AB200"/>
  <c r="AC200"/>
  <c r="AD200"/>
  <c r="AG200"/>
  <c r="AH200"/>
  <c r="AI200"/>
  <c r="AJ200"/>
  <c r="AB201"/>
  <c r="AC201"/>
  <c r="AD201"/>
  <c r="AG201"/>
  <c r="AH201"/>
  <c r="AI201"/>
  <c r="AJ201"/>
  <c r="AB202"/>
  <c r="AC202"/>
  <c r="AD202"/>
  <c r="AG202"/>
  <c r="AH202"/>
  <c r="AI202"/>
  <c r="AJ202"/>
  <c r="AB203"/>
  <c r="AC203"/>
  <c r="AD203"/>
  <c r="AG203"/>
  <c r="AH203"/>
  <c r="AI203"/>
  <c r="AJ203"/>
  <c r="AB204"/>
  <c r="AC204"/>
  <c r="AD204"/>
  <c r="AG204"/>
  <c r="AH204"/>
  <c r="AI204"/>
  <c r="AJ204"/>
  <c r="AB205"/>
  <c r="AC205"/>
  <c r="AD205"/>
  <c r="AG205"/>
  <c r="AH205"/>
  <c r="AI205"/>
  <c r="AJ205"/>
  <c r="AB206"/>
  <c r="AC206"/>
  <c r="AD206"/>
  <c r="AG206"/>
  <c r="AH206"/>
  <c r="AI206"/>
  <c r="AJ206"/>
  <c r="AB207"/>
  <c r="AC207"/>
  <c r="AD207"/>
  <c r="AG207"/>
  <c r="AH207"/>
  <c r="AI207"/>
  <c r="AJ207"/>
  <c r="AB208"/>
  <c r="AC208"/>
  <c r="AD208"/>
  <c r="AG208"/>
  <c r="AH208"/>
  <c r="AI208"/>
  <c r="AJ208"/>
  <c r="AB209"/>
  <c r="AC209"/>
  <c r="AD209"/>
  <c r="AG209"/>
  <c r="AH209"/>
  <c r="AI209"/>
  <c r="AJ209"/>
  <c r="AB210"/>
  <c r="AC210"/>
  <c r="AD210"/>
  <c r="AG210"/>
  <c r="AH210"/>
  <c r="AI210"/>
  <c r="AJ210"/>
  <c r="AB211"/>
  <c r="AC211"/>
  <c r="AD211"/>
  <c r="AG211"/>
  <c r="AH211"/>
  <c r="AI211"/>
  <c r="AJ211"/>
  <c r="AB212"/>
  <c r="AC212"/>
  <c r="AD212"/>
  <c r="AG212"/>
  <c r="AH212"/>
  <c r="AI212"/>
  <c r="AJ212"/>
  <c r="AB213"/>
  <c r="AC213"/>
  <c r="AD213"/>
  <c r="AG213"/>
  <c r="AH213"/>
  <c r="AI213"/>
  <c r="AJ213"/>
  <c r="AB214"/>
  <c r="AC214"/>
  <c r="AD214"/>
  <c r="AG214"/>
  <c r="AH214"/>
  <c r="AI214"/>
  <c r="AJ214"/>
  <c r="AB215"/>
  <c r="AC215"/>
  <c r="AD215"/>
  <c r="AG215"/>
  <c r="AH215"/>
  <c r="AI215"/>
  <c r="AJ215"/>
  <c r="AB216"/>
  <c r="AC216"/>
  <c r="AD216"/>
  <c r="AG216"/>
  <c r="AH216"/>
  <c r="AI216"/>
  <c r="AJ216"/>
  <c r="AB217"/>
  <c r="AC217"/>
  <c r="AD217"/>
  <c r="AG217"/>
  <c r="AH217"/>
  <c r="AI217"/>
  <c r="AJ217"/>
  <c r="AB218"/>
  <c r="AC218"/>
  <c r="AD218"/>
  <c r="AG218"/>
  <c r="AH218"/>
  <c r="AI218"/>
  <c r="AJ218"/>
  <c r="AB219"/>
  <c r="AC219"/>
  <c r="AD219"/>
  <c r="AG219"/>
  <c r="AH219"/>
  <c r="AI219"/>
  <c r="AJ219"/>
  <c r="AB220"/>
  <c r="AC220"/>
  <c r="AD220"/>
  <c r="AG220"/>
  <c r="AH220"/>
  <c r="AI220"/>
  <c r="AJ220"/>
  <c r="AB221"/>
  <c r="AC221"/>
  <c r="AD221"/>
  <c r="AG221"/>
  <c r="AH221"/>
  <c r="AI221"/>
  <c r="AJ221"/>
  <c r="AJ36"/>
  <c r="AI36"/>
  <c r="AH36"/>
  <c r="AG36"/>
  <c r="AD36"/>
  <c r="AC36"/>
  <c r="AB36"/>
  <c r="AJ35"/>
  <c r="AI35"/>
  <c r="AH35"/>
  <c r="AG35"/>
  <c r="AD35"/>
  <c r="AC35"/>
  <c r="AB35"/>
  <c r="AJ34"/>
  <c r="AI34"/>
  <c r="AH34"/>
  <c r="AG34"/>
  <c r="AD34"/>
  <c r="AC34"/>
  <c r="AB34"/>
  <c r="AJ33"/>
  <c r="AI33"/>
  <c r="AH33"/>
  <c r="AG33"/>
  <c r="AD33"/>
  <c r="AC33"/>
  <c r="AB33"/>
  <c r="AJ32"/>
  <c r="AI32"/>
  <c r="AH32"/>
  <c r="AG32"/>
  <c r="AD32"/>
  <c r="AC32"/>
  <c r="AB32"/>
  <c r="AJ31"/>
  <c r="AI31"/>
  <c r="AH31"/>
  <c r="AG31"/>
  <c r="AD31"/>
  <c r="AC31"/>
  <c r="AB31"/>
  <c r="AJ30"/>
  <c r="AI30"/>
  <c r="AH30"/>
  <c r="AG30"/>
  <c r="AD30"/>
  <c r="AC30"/>
  <c r="AB30"/>
  <c r="AJ29"/>
  <c r="AI29"/>
  <c r="AH29"/>
  <c r="AG29"/>
  <c r="AD29"/>
  <c r="AC29"/>
  <c r="AB29"/>
  <c r="AJ28"/>
  <c r="AI28"/>
  <c r="AH28"/>
  <c r="AG28"/>
  <c r="AD28"/>
  <c r="AC28"/>
  <c r="AB28"/>
  <c r="AJ27"/>
  <c r="AI27"/>
  <c r="AH27"/>
  <c r="AG27"/>
  <c r="AD27"/>
  <c r="AC27"/>
  <c r="AB27"/>
  <c r="AJ26"/>
  <c r="AI26"/>
  <c r="AH26"/>
  <c r="AG26"/>
  <c r="AD26"/>
  <c r="AC26"/>
  <c r="AB26"/>
  <c r="AJ25"/>
  <c r="AI25"/>
  <c r="AH25"/>
  <c r="AG25"/>
  <c r="AD25"/>
  <c r="AC25"/>
  <c r="AB25"/>
  <c r="AJ24"/>
  <c r="AI24"/>
  <c r="AH24"/>
  <c r="AG24"/>
  <c r="AD24"/>
  <c r="AC24"/>
  <c r="AB24"/>
  <c r="AJ23"/>
  <c r="AI23"/>
  <c r="AH23"/>
  <c r="AG23"/>
  <c r="AD23"/>
  <c r="AC23"/>
  <c r="AB23"/>
  <c r="AJ22"/>
  <c r="AI22"/>
  <c r="AH22"/>
  <c r="AG22"/>
  <c r="AD22"/>
  <c r="AC22"/>
  <c r="AB22"/>
  <c r="AJ21"/>
  <c r="AI21"/>
  <c r="AH21"/>
  <c r="AG21"/>
  <c r="AD21"/>
  <c r="AC21"/>
  <c r="AB21"/>
  <c r="AJ20"/>
  <c r="AI20"/>
  <c r="AH20"/>
  <c r="AG20"/>
  <c r="AD20"/>
  <c r="AC20"/>
  <c r="AB20"/>
  <c r="AJ19"/>
  <c r="AI19"/>
  <c r="AH19"/>
  <c r="AG19"/>
  <c r="AD19"/>
  <c r="AC19"/>
  <c r="AB19"/>
  <c r="AJ18"/>
  <c r="AI18"/>
  <c r="AH18"/>
  <c r="AG18"/>
  <c r="AD18"/>
  <c r="AC18"/>
  <c r="AB18"/>
  <c r="AJ17"/>
  <c r="AI17"/>
  <c r="AH17"/>
  <c r="AG17"/>
  <c r="AD17"/>
  <c r="AC17"/>
  <c r="AB17"/>
  <c r="AJ16"/>
  <c r="AI16"/>
  <c r="AH16"/>
  <c r="AG16"/>
  <c r="AD16"/>
  <c r="AC16"/>
  <c r="AB16"/>
  <c r="AJ15"/>
  <c r="AI15"/>
  <c r="AH15"/>
  <c r="AG15"/>
  <c r="AD15"/>
  <c r="AC15"/>
  <c r="AB15"/>
  <c r="AJ14"/>
  <c r="AI14"/>
  <c r="AH14"/>
  <c r="AG14"/>
  <c r="AD14"/>
  <c r="AC14"/>
  <c r="AB14"/>
  <c r="AJ13"/>
  <c r="AI13"/>
  <c r="AH13"/>
  <c r="AG13"/>
  <c r="AD13"/>
  <c r="AC13"/>
  <c r="AB13"/>
  <c r="AJ12"/>
  <c r="AI12"/>
  <c r="AH12"/>
  <c r="AG12"/>
  <c r="AD12"/>
  <c r="AC12"/>
  <c r="AB12"/>
  <c r="AJ11"/>
  <c r="AI11"/>
  <c r="AH11"/>
  <c r="AG11"/>
  <c r="AD11"/>
  <c r="AC11"/>
  <c r="AB11"/>
  <c r="AJ10"/>
  <c r="AI10"/>
  <c r="AH10"/>
  <c r="AG10"/>
  <c r="AD10"/>
  <c r="AC10"/>
  <c r="AB10"/>
  <c r="AJ9"/>
  <c r="AI9"/>
  <c r="AH9"/>
  <c r="AG9"/>
  <c r="AD9"/>
  <c r="AC9"/>
  <c r="AB9"/>
  <c r="AJ8"/>
  <c r="AI8"/>
  <c r="AH8"/>
  <c r="AG8"/>
  <c r="AD8"/>
  <c r="AC8"/>
  <c r="AB8"/>
  <c r="AJ7"/>
  <c r="AI7"/>
  <c r="AH7"/>
  <c r="AG7"/>
  <c r="AD7"/>
  <c r="AC7"/>
  <c r="AB7"/>
  <c r="AJ6"/>
  <c r="AI6"/>
  <c r="AH6"/>
  <c r="AG6"/>
  <c r="AD6"/>
  <c r="AC6"/>
  <c r="AB6"/>
  <c r="AB6" i="6888"/>
  <c r="AC6"/>
  <c r="AD6"/>
  <c r="AB7"/>
  <c r="AC7"/>
  <c r="AD7"/>
  <c r="AB8"/>
  <c r="AC8"/>
  <c r="AD8"/>
  <c r="AB9"/>
  <c r="AC9"/>
  <c r="AD9"/>
  <c r="AB10"/>
  <c r="AC10"/>
  <c r="AD10"/>
  <c r="AB11"/>
  <c r="AC11"/>
  <c r="AD11"/>
  <c r="AB12"/>
  <c r="AC12"/>
  <c r="AD12"/>
  <c r="AB13"/>
  <c r="AC13"/>
  <c r="AD13"/>
  <c r="AB14"/>
  <c r="AC14"/>
  <c r="AD14"/>
  <c r="AB15"/>
  <c r="AC15"/>
  <c r="AD15"/>
  <c r="AB16"/>
  <c r="AC16"/>
  <c r="AD16"/>
  <c r="AB17"/>
  <c r="AC17"/>
  <c r="AD17"/>
  <c r="AB18"/>
  <c r="AC18"/>
  <c r="AD18"/>
  <c r="AB19"/>
  <c r="AC19"/>
  <c r="AD19"/>
  <c r="AB20"/>
  <c r="AC20"/>
  <c r="AD20"/>
  <c r="AB21"/>
  <c r="AC21"/>
  <c r="AD21"/>
  <c r="AB22"/>
  <c r="AC22"/>
  <c r="AD22"/>
  <c r="AB23"/>
  <c r="AC23"/>
  <c r="AD23"/>
  <c r="AB24"/>
  <c r="AC24"/>
  <c r="AD24"/>
  <c r="AB25"/>
  <c r="AC25"/>
  <c r="AD25"/>
  <c r="AB26"/>
  <c r="AC26"/>
  <c r="AD26"/>
  <c r="AB27"/>
  <c r="AC27"/>
  <c r="AD27"/>
  <c r="AB28"/>
  <c r="AC28"/>
  <c r="AD28"/>
  <c r="AB29"/>
  <c r="AC29"/>
  <c r="AD29"/>
  <c r="AB30"/>
  <c r="AC30"/>
  <c r="AD30"/>
  <c r="AB31"/>
  <c r="AC31"/>
  <c r="AD31"/>
  <c r="AB32"/>
  <c r="AC32"/>
  <c r="AD32"/>
  <c r="AB33"/>
  <c r="AC33"/>
  <c r="AD33"/>
  <c r="AB34"/>
  <c r="AC34"/>
  <c r="AD34"/>
  <c r="AB35"/>
  <c r="AC35"/>
  <c r="AD35"/>
  <c r="AB36"/>
  <c r="AC36"/>
  <c r="AD36"/>
  <c r="AB37"/>
  <c r="AC37"/>
  <c r="AD37"/>
  <c r="AK20" i="6889"/>
  <c r="AL20"/>
  <c r="AM20"/>
  <c r="AP20"/>
  <c r="AQ20"/>
  <c r="AR20"/>
  <c r="AS20"/>
  <c r="AK21"/>
  <c r="AL21"/>
  <c r="AM21"/>
  <c r="AP21"/>
  <c r="AQ21"/>
  <c r="AR21"/>
  <c r="AS21"/>
  <c r="AK22"/>
  <c r="AL22"/>
  <c r="AM22"/>
  <c r="AP22"/>
  <c r="AQ22"/>
  <c r="AR22"/>
  <c r="AS22"/>
  <c r="AK23"/>
  <c r="AL23"/>
  <c r="AM23"/>
  <c r="AP23"/>
  <c r="AQ23"/>
  <c r="AR23"/>
  <c r="AS23"/>
  <c r="AK24"/>
  <c r="AL24"/>
  <c r="AM24"/>
  <c r="AP24"/>
  <c r="AQ24"/>
  <c r="AR24"/>
  <c r="AS24"/>
  <c r="AK25"/>
  <c r="AL25"/>
  <c r="AM25"/>
  <c r="AP25"/>
  <c r="AQ25"/>
  <c r="AR25"/>
  <c r="AS25"/>
  <c r="AK26"/>
  <c r="AL26"/>
  <c r="AM26"/>
  <c r="AP26"/>
  <c r="AQ26"/>
  <c r="AR26"/>
  <c r="AS26"/>
  <c r="AK27"/>
  <c r="AL27"/>
  <c r="AM27"/>
  <c r="AP27"/>
  <c r="AQ27"/>
  <c r="AR27"/>
  <c r="AS27"/>
  <c r="AK28"/>
  <c r="AL28"/>
  <c r="AM28"/>
  <c r="AP28"/>
  <c r="AQ28"/>
  <c r="AR28"/>
  <c r="AS28"/>
  <c r="AK29"/>
  <c r="AL29"/>
  <c r="AM29"/>
  <c r="AP29"/>
  <c r="AQ29"/>
  <c r="AR29"/>
  <c r="AS29"/>
  <c r="AK30"/>
  <c r="AL30"/>
  <c r="AM30"/>
  <c r="AP30"/>
  <c r="AQ30"/>
  <c r="AR30"/>
  <c r="AS30"/>
  <c r="AK31"/>
  <c r="AL31"/>
  <c r="AM31"/>
  <c r="AP31"/>
  <c r="AQ31"/>
  <c r="AR31"/>
  <c r="AS31"/>
  <c r="AK32"/>
  <c r="AL32"/>
  <c r="AM32"/>
  <c r="AP32"/>
  <c r="AQ32"/>
  <c r="AR32"/>
  <c r="AS32"/>
  <c r="AK33"/>
  <c r="AL33"/>
  <c r="AM33"/>
  <c r="AP33"/>
  <c r="AQ33"/>
  <c r="AR33"/>
  <c r="AS33"/>
  <c r="AK34"/>
  <c r="AL34"/>
  <c r="AM34"/>
  <c r="AP34"/>
  <c r="AQ34"/>
  <c r="AR34"/>
  <c r="AS34"/>
  <c r="AK35"/>
  <c r="AL35"/>
  <c r="AM35"/>
  <c r="AP35"/>
  <c r="AQ35"/>
  <c r="AR35"/>
  <c r="AS35"/>
  <c r="AK36"/>
  <c r="AL36"/>
  <c r="AM36"/>
  <c r="AP36"/>
  <c r="AQ36"/>
  <c r="AR36"/>
  <c r="AS36"/>
  <c r="AK37"/>
  <c r="AL37"/>
  <c r="AM37"/>
  <c r="AP37"/>
  <c r="AQ37"/>
  <c r="AR37"/>
  <c r="AS37"/>
  <c r="AK38"/>
  <c r="AL38"/>
  <c r="AM38"/>
  <c r="AP38"/>
  <c r="AQ38"/>
  <c r="AR38"/>
  <c r="AS38"/>
  <c r="AK39"/>
  <c r="AL39"/>
  <c r="AM39"/>
  <c r="AP39"/>
  <c r="AQ39"/>
  <c r="AR39"/>
  <c r="AS39"/>
  <c r="AK40"/>
  <c r="AL40"/>
  <c r="AM40"/>
  <c r="AP40"/>
  <c r="AQ40"/>
  <c r="AR40"/>
  <c r="AS40"/>
  <c r="AK41"/>
  <c r="AL41"/>
  <c r="AM41"/>
  <c r="AP41"/>
  <c r="AQ41"/>
  <c r="AR41"/>
  <c r="AS41"/>
  <c r="AK42"/>
  <c r="AL42"/>
  <c r="AM42"/>
  <c r="AP42"/>
  <c r="AQ42"/>
  <c r="AR42"/>
  <c r="AS42"/>
  <c r="AK43"/>
  <c r="AL43"/>
  <c r="AM43"/>
  <c r="AP43"/>
  <c r="AQ43"/>
  <c r="AR43"/>
  <c r="AS43"/>
  <c r="AK44"/>
  <c r="AL44"/>
  <c r="AM44"/>
  <c r="AP44"/>
  <c r="AQ44"/>
  <c r="AR44"/>
  <c r="AS44"/>
  <c r="AK45"/>
  <c r="AL45"/>
  <c r="AM45"/>
  <c r="AP45"/>
  <c r="AQ45"/>
  <c r="AR45"/>
  <c r="AS45"/>
  <c r="AK46"/>
  <c r="AL46"/>
  <c r="AM46"/>
  <c r="AP46"/>
  <c r="AQ46"/>
  <c r="AR46"/>
  <c r="AS46"/>
  <c r="AK47"/>
  <c r="AL47"/>
  <c r="AM47"/>
  <c r="AP47"/>
  <c r="AQ47"/>
  <c r="AR47"/>
  <c r="AS47"/>
  <c r="AK48"/>
  <c r="AL48"/>
  <c r="AM48"/>
  <c r="AP48"/>
  <c r="AQ48"/>
  <c r="AR48"/>
  <c r="AS48"/>
  <c r="AK49"/>
  <c r="AL49"/>
  <c r="AM49"/>
  <c r="AP49"/>
  <c r="AQ49"/>
  <c r="AR49"/>
  <c r="AS49"/>
  <c r="AK50"/>
  <c r="AL50"/>
  <c r="AM50"/>
  <c r="AP50"/>
  <c r="AQ50"/>
  <c r="AR50"/>
  <c r="AS50"/>
  <c r="AK51"/>
  <c r="AL51"/>
  <c r="AM51"/>
  <c r="AP51"/>
  <c r="AQ51"/>
  <c r="AR51"/>
  <c r="AS51"/>
  <c r="AK52"/>
  <c r="AL52"/>
  <c r="AM52"/>
  <c r="AP52"/>
  <c r="AQ52"/>
  <c r="AR52"/>
  <c r="AS52"/>
  <c r="AK53"/>
  <c r="AL53"/>
  <c r="AM53"/>
  <c r="AP53"/>
  <c r="AQ53"/>
  <c r="AR53"/>
  <c r="AS53"/>
  <c r="AK54"/>
  <c r="AL54"/>
  <c r="AM54"/>
  <c r="AP54"/>
  <c r="AQ54"/>
  <c r="AR54"/>
  <c r="AS54"/>
  <c r="AK55"/>
  <c r="AL55"/>
  <c r="AM55"/>
  <c r="AP55"/>
  <c r="AQ55"/>
  <c r="AR55"/>
  <c r="AS55"/>
  <c r="AK56"/>
  <c r="AL56"/>
  <c r="AM56"/>
  <c r="AP56"/>
  <c r="AQ56"/>
  <c r="AR56"/>
  <c r="AS56"/>
  <c r="AK57"/>
  <c r="AL57"/>
  <c r="AM57"/>
  <c r="AP57"/>
  <c r="AQ57"/>
  <c r="AR57"/>
  <c r="AS57"/>
  <c r="AK58"/>
  <c r="AL58"/>
  <c r="AM58"/>
  <c r="AP58"/>
  <c r="AQ58"/>
  <c r="AR58"/>
  <c r="AS58"/>
  <c r="AK59"/>
  <c r="AL59"/>
  <c r="AM59"/>
  <c r="AP59"/>
  <c r="AQ59"/>
  <c r="AR59"/>
  <c r="AS59"/>
  <c r="AK60"/>
  <c r="AL60"/>
  <c r="AM60"/>
  <c r="AP60"/>
  <c r="AQ60"/>
  <c r="AR60"/>
  <c r="AS60"/>
  <c r="AK61"/>
  <c r="AL61"/>
  <c r="AM61"/>
  <c r="AP61"/>
  <c r="AQ61"/>
  <c r="AR61"/>
  <c r="AS61"/>
  <c r="AK62"/>
  <c r="AL62"/>
  <c r="AM62"/>
  <c r="AP62"/>
  <c r="AQ62"/>
  <c r="AR62"/>
  <c r="AS62"/>
  <c r="AK63"/>
  <c r="AL63"/>
  <c r="AM63"/>
  <c r="AP63"/>
  <c r="AQ63"/>
  <c r="AR63"/>
  <c r="AS63"/>
  <c r="AK64"/>
  <c r="AL64"/>
  <c r="AM64"/>
  <c r="AP64"/>
  <c r="AQ64"/>
  <c r="AR64"/>
  <c r="AS64"/>
  <c r="AK65"/>
  <c r="AL65"/>
  <c r="AM65"/>
  <c r="AP65"/>
  <c r="AQ65"/>
  <c r="AR65"/>
  <c r="AS65"/>
  <c r="AK66"/>
  <c r="AL66"/>
  <c r="AM66"/>
  <c r="AP66"/>
  <c r="AQ66"/>
  <c r="AR66"/>
  <c r="AS66"/>
  <c r="AK67"/>
  <c r="AL67"/>
  <c r="AM67"/>
  <c r="AP67"/>
  <c r="AQ67"/>
  <c r="AR67"/>
  <c r="AS67"/>
  <c r="AK68"/>
  <c r="AL68"/>
  <c r="AM68"/>
  <c r="AP68"/>
  <c r="AQ68"/>
  <c r="AR68"/>
  <c r="AS68"/>
  <c r="AK69"/>
  <c r="AL69"/>
  <c r="AM69"/>
  <c r="AP69"/>
  <c r="AQ69"/>
  <c r="AR69"/>
  <c r="AS69"/>
  <c r="AK70"/>
  <c r="AL70"/>
  <c r="AM70"/>
  <c r="AP70"/>
  <c r="AQ70"/>
  <c r="AR70"/>
  <c r="AS70"/>
  <c r="AK71"/>
  <c r="AL71"/>
  <c r="AM71"/>
  <c r="AP71"/>
  <c r="AQ71"/>
  <c r="AR71"/>
  <c r="AS71"/>
  <c r="AK72"/>
  <c r="AL72"/>
  <c r="AM72"/>
  <c r="AP72"/>
  <c r="AQ72"/>
  <c r="AR72"/>
  <c r="AS72"/>
  <c r="AK73"/>
  <c r="AL73"/>
  <c r="AM73"/>
  <c r="AP73"/>
  <c r="AQ73"/>
  <c r="AR73"/>
  <c r="AS73"/>
  <c r="AK74"/>
  <c r="AL74"/>
  <c r="AM74"/>
  <c r="AP74"/>
  <c r="AQ74"/>
  <c r="AR74"/>
  <c r="AS74"/>
  <c r="AK75"/>
  <c r="AL75"/>
  <c r="AM75"/>
  <c r="AP75"/>
  <c r="AQ75"/>
  <c r="AR75"/>
  <c r="AS75"/>
  <c r="AK76"/>
  <c r="AL76"/>
  <c r="AM76"/>
  <c r="AP76"/>
  <c r="AQ76"/>
  <c r="AR76"/>
  <c r="AS76"/>
  <c r="AK77"/>
  <c r="AL77"/>
  <c r="AM77"/>
  <c r="AP77"/>
  <c r="AQ77"/>
  <c r="AR77"/>
  <c r="AS77"/>
  <c r="AK78"/>
  <c r="AL78"/>
  <c r="AM78"/>
  <c r="AP78"/>
  <c r="AQ78"/>
  <c r="AR78"/>
  <c r="AS78"/>
  <c r="AK79"/>
  <c r="AL79"/>
  <c r="AM79"/>
  <c r="AP79"/>
  <c r="AQ79"/>
  <c r="AR79"/>
  <c r="AS79"/>
  <c r="AK80"/>
  <c r="AL80"/>
  <c r="AM80"/>
  <c r="AP80"/>
  <c r="AQ80"/>
  <c r="AR80"/>
  <c r="AS80"/>
  <c r="AK81"/>
  <c r="AL81"/>
  <c r="AM81"/>
  <c r="AP81"/>
  <c r="AQ81"/>
  <c r="AR81"/>
  <c r="AS81"/>
  <c r="AK82"/>
  <c r="AL82"/>
  <c r="AM82"/>
  <c r="AP82"/>
  <c r="AQ82"/>
  <c r="AR82"/>
  <c r="AS82"/>
  <c r="AK83"/>
  <c r="AL83"/>
  <c r="AM83"/>
  <c r="AP83"/>
  <c r="AQ83"/>
  <c r="AR83"/>
  <c r="AS83"/>
  <c r="AK84"/>
  <c r="AL84"/>
  <c r="AM84"/>
  <c r="AP84"/>
  <c r="AQ84"/>
  <c r="AR84"/>
  <c r="AS84"/>
  <c r="AK85"/>
  <c r="AL85"/>
  <c r="AM85"/>
  <c r="AP85"/>
  <c r="AQ85"/>
  <c r="AR85"/>
  <c r="AS85"/>
  <c r="AK86"/>
  <c r="AL86"/>
  <c r="AM86"/>
  <c r="AP86"/>
  <c r="AQ86"/>
  <c r="AR86"/>
  <c r="AS86"/>
  <c r="AK87"/>
  <c r="AL87"/>
  <c r="AM87"/>
  <c r="AP87"/>
  <c r="AQ87"/>
  <c r="AR87"/>
  <c r="AS87"/>
  <c r="AK88"/>
  <c r="AL88"/>
  <c r="AM88"/>
  <c r="AP88"/>
  <c r="AQ88"/>
  <c r="AR88"/>
  <c r="AS88"/>
  <c r="AK89"/>
  <c r="AL89"/>
  <c r="AM89"/>
  <c r="AP89"/>
  <c r="AQ89"/>
  <c r="AR89"/>
  <c r="AS89"/>
  <c r="AK90"/>
  <c r="AL90"/>
  <c r="AM90"/>
  <c r="AP90"/>
  <c r="AQ90"/>
  <c r="AR90"/>
  <c r="AS90"/>
  <c r="AK91"/>
  <c r="AL91"/>
  <c r="AM91"/>
  <c r="AP91"/>
  <c r="AQ91"/>
  <c r="AR91"/>
  <c r="AS91"/>
  <c r="AK92"/>
  <c r="AL92"/>
  <c r="AM92"/>
  <c r="AP92"/>
  <c r="AQ92"/>
  <c r="AR92"/>
  <c r="AS92"/>
  <c r="AK93"/>
  <c r="AL93"/>
  <c r="AM93"/>
  <c r="AP93"/>
  <c r="AQ93"/>
  <c r="AR93"/>
  <c r="AS93"/>
  <c r="AK94"/>
  <c r="AL94"/>
  <c r="AM94"/>
  <c r="AP94"/>
  <c r="AQ94"/>
  <c r="AR94"/>
  <c r="AS94"/>
  <c r="AK95"/>
  <c r="AL95"/>
  <c r="AM95"/>
  <c r="AP95"/>
  <c r="AQ95"/>
  <c r="AR95"/>
  <c r="AS95"/>
  <c r="AK96"/>
  <c r="AL96"/>
  <c r="AM96"/>
  <c r="AP96"/>
  <c r="AQ96"/>
  <c r="AR96"/>
  <c r="AS96"/>
  <c r="AK97"/>
  <c r="AL97"/>
  <c r="AM97"/>
  <c r="AP97"/>
  <c r="AQ97"/>
  <c r="AR97"/>
  <c r="AS97"/>
  <c r="AK98"/>
  <c r="AL98"/>
  <c r="AM98"/>
  <c r="AP98"/>
  <c r="AQ98"/>
  <c r="AR98"/>
  <c r="AS98"/>
  <c r="AK99"/>
  <c r="AL99"/>
  <c r="AM99"/>
  <c r="AP99"/>
  <c r="AQ99"/>
  <c r="AR99"/>
  <c r="AS99"/>
  <c r="AK100"/>
  <c r="AL100"/>
  <c r="AM100"/>
  <c r="AP100"/>
  <c r="AQ100"/>
  <c r="AR100"/>
  <c r="AS100"/>
  <c r="AK101"/>
  <c r="AL101"/>
  <c r="AM101"/>
  <c r="AP101"/>
  <c r="AQ101"/>
  <c r="AR101"/>
  <c r="AS101"/>
  <c r="AK102"/>
  <c r="AL102"/>
  <c r="AM102"/>
  <c r="AP102"/>
  <c r="AQ102"/>
  <c r="AR102"/>
  <c r="AS102"/>
  <c r="AK103"/>
  <c r="AL103"/>
  <c r="AM103"/>
  <c r="AP103"/>
  <c r="AQ103"/>
  <c r="AR103"/>
  <c r="AS103"/>
  <c r="AK104"/>
  <c r="AL104"/>
  <c r="AM104"/>
  <c r="AP104"/>
  <c r="AQ104"/>
  <c r="AR104"/>
  <c r="AS104"/>
  <c r="AK105"/>
  <c r="AL105"/>
  <c r="AM105"/>
  <c r="AP105"/>
  <c r="AQ105"/>
  <c r="AR105"/>
  <c r="AS105"/>
  <c r="AK106"/>
  <c r="AL106"/>
  <c r="AM106"/>
  <c r="AP106"/>
  <c r="AQ106"/>
  <c r="AR106"/>
  <c r="AS106"/>
  <c r="AK107"/>
  <c r="AL107"/>
  <c r="AM107"/>
  <c r="AP107"/>
  <c r="AQ107"/>
  <c r="AR107"/>
  <c r="AS107"/>
  <c r="AK108"/>
  <c r="AL108"/>
  <c r="AM108"/>
  <c r="AP108"/>
  <c r="AQ108"/>
  <c r="AR108"/>
  <c r="AS108"/>
  <c r="AK109"/>
  <c r="AL109"/>
  <c r="AM109"/>
  <c r="AP109"/>
  <c r="AQ109"/>
  <c r="AR109"/>
  <c r="AS109"/>
  <c r="AK110"/>
  <c r="AL110"/>
  <c r="AM110"/>
  <c r="AP110"/>
  <c r="AQ110"/>
  <c r="AR110"/>
  <c r="AS110"/>
  <c r="AK111"/>
  <c r="AL111"/>
  <c r="AM111"/>
  <c r="AP111"/>
  <c r="AQ111"/>
  <c r="AR111"/>
  <c r="AS111"/>
  <c r="AK112"/>
  <c r="AL112"/>
  <c r="AM112"/>
  <c r="AP112"/>
  <c r="AQ112"/>
  <c r="AR112"/>
  <c r="AS112"/>
  <c r="AK113"/>
  <c r="AL113"/>
  <c r="AM113"/>
  <c r="AP113"/>
  <c r="AQ113"/>
  <c r="AR113"/>
  <c r="AS113"/>
  <c r="AK114"/>
  <c r="AL114"/>
  <c r="AM114"/>
  <c r="AP114"/>
  <c r="AQ114"/>
  <c r="AR114"/>
  <c r="AS114"/>
  <c r="AK115"/>
  <c r="AL115"/>
  <c r="AM115"/>
  <c r="AP115"/>
  <c r="AQ115"/>
  <c r="AR115"/>
  <c r="AS115"/>
  <c r="AK116"/>
  <c r="AL116"/>
  <c r="AM116"/>
  <c r="AP116"/>
  <c r="AQ116"/>
  <c r="AR116"/>
  <c r="AS116"/>
  <c r="AK117"/>
  <c r="AL117"/>
  <c r="AM117"/>
  <c r="AP117"/>
  <c r="AQ117"/>
  <c r="AR117"/>
  <c r="AS117"/>
  <c r="AK118"/>
  <c r="AL118"/>
  <c r="AM118"/>
  <c r="AP118"/>
  <c r="AQ118"/>
  <c r="AR118"/>
  <c r="AS118"/>
  <c r="AK119"/>
  <c r="AL119"/>
  <c r="AM119"/>
  <c r="AP119"/>
  <c r="AQ119"/>
  <c r="AR119"/>
  <c r="AS119"/>
  <c r="AK120"/>
  <c r="AL120"/>
  <c r="AM120"/>
  <c r="AP120"/>
  <c r="AQ120"/>
  <c r="AR120"/>
  <c r="AS120"/>
  <c r="AK121"/>
  <c r="AL121"/>
  <c r="AM121"/>
  <c r="AP121"/>
  <c r="AQ121"/>
  <c r="AR121"/>
  <c r="AS121"/>
  <c r="AK122"/>
  <c r="AL122"/>
  <c r="AM122"/>
  <c r="AP122"/>
  <c r="AQ122"/>
  <c r="AR122"/>
  <c r="AS122"/>
  <c r="AK123"/>
  <c r="AL123"/>
  <c r="AM123"/>
  <c r="AP123"/>
  <c r="AQ123"/>
  <c r="AR123"/>
  <c r="AS123"/>
  <c r="AK124"/>
  <c r="AL124"/>
  <c r="AM124"/>
  <c r="AP124"/>
  <c r="AQ124"/>
  <c r="AR124"/>
  <c r="AS124"/>
  <c r="AK125"/>
  <c r="AL125"/>
  <c r="AM125"/>
  <c r="AP125"/>
  <c r="AQ125"/>
  <c r="AR125"/>
  <c r="AS125"/>
  <c r="AK126"/>
  <c r="AL126"/>
  <c r="AM126"/>
  <c r="AP126"/>
  <c r="AQ126"/>
  <c r="AR126"/>
  <c r="AS126"/>
  <c r="AK127"/>
  <c r="AL127"/>
  <c r="AM127"/>
  <c r="AP127"/>
  <c r="AQ127"/>
  <c r="AR127"/>
  <c r="AS127"/>
  <c r="AK128"/>
  <c r="AL128"/>
  <c r="AM128"/>
  <c r="AP128"/>
  <c r="AQ128"/>
  <c r="AR128"/>
  <c r="AS128"/>
  <c r="AK129"/>
  <c r="AL129"/>
  <c r="AM129"/>
  <c r="AP129"/>
  <c r="AQ129"/>
  <c r="AR129"/>
  <c r="AS129"/>
  <c r="AK130"/>
  <c r="AL130"/>
  <c r="AM130"/>
  <c r="AP130"/>
  <c r="AQ130"/>
  <c r="AR130"/>
  <c r="AS130"/>
  <c r="AK131"/>
  <c r="AL131"/>
  <c r="AM131"/>
  <c r="AP131"/>
  <c r="AQ131"/>
  <c r="AR131"/>
  <c r="AS131"/>
  <c r="AK132"/>
  <c r="AL132"/>
  <c r="AM132"/>
  <c r="AP132"/>
  <c r="AQ132"/>
  <c r="AR132"/>
  <c r="AS132"/>
  <c r="AK133"/>
  <c r="AL133"/>
  <c r="AM133"/>
  <c r="AP133"/>
  <c r="AQ133"/>
  <c r="AR133"/>
  <c r="AS133"/>
  <c r="AK134"/>
  <c r="AL134"/>
  <c r="AM134"/>
  <c r="AP134"/>
  <c r="AQ134"/>
  <c r="AR134"/>
  <c r="AS134"/>
  <c r="AK135"/>
  <c r="AL135"/>
  <c r="AM135"/>
  <c r="AP135"/>
  <c r="AQ135"/>
  <c r="AR135"/>
  <c r="AS135"/>
  <c r="AK136"/>
  <c r="AL136"/>
  <c r="AM136"/>
  <c r="AP136"/>
  <c r="AQ136"/>
  <c r="AR136"/>
  <c r="AS136"/>
  <c r="AK137"/>
  <c r="AL137"/>
  <c r="AM137"/>
  <c r="AP137"/>
  <c r="AQ137"/>
  <c r="AR137"/>
  <c r="AS137"/>
  <c r="AK138"/>
  <c r="AL138"/>
  <c r="AM138"/>
  <c r="AP138"/>
  <c r="AQ138"/>
  <c r="AR138"/>
  <c r="AS138"/>
  <c r="AK139"/>
  <c r="AL139"/>
  <c r="AM139"/>
  <c r="AP139"/>
  <c r="AQ139"/>
  <c r="AR139"/>
  <c r="AS139"/>
  <c r="AK140"/>
  <c r="AL140"/>
  <c r="AM140"/>
  <c r="AP140"/>
  <c r="AQ140"/>
  <c r="AR140"/>
  <c r="AS140"/>
  <c r="AK141"/>
  <c r="AL141"/>
  <c r="AM141"/>
  <c r="AP141"/>
  <c r="AQ141"/>
  <c r="AR141"/>
  <c r="AS141"/>
  <c r="AK142"/>
  <c r="AL142"/>
  <c r="AM142"/>
  <c r="AP142"/>
  <c r="AQ142"/>
  <c r="AR142"/>
  <c r="AS142"/>
  <c r="AK143"/>
  <c r="AL143"/>
  <c r="AM143"/>
  <c r="AP143"/>
  <c r="AQ143"/>
  <c r="AR143"/>
  <c r="AS143"/>
  <c r="AK144"/>
  <c r="AL144"/>
  <c r="AM144"/>
  <c r="AP144"/>
  <c r="AQ144"/>
  <c r="AR144"/>
  <c r="AS144"/>
  <c r="AK145"/>
  <c r="AL145"/>
  <c r="AM145"/>
  <c r="AP145"/>
  <c r="AQ145"/>
  <c r="AR145"/>
  <c r="AS145"/>
  <c r="AK146"/>
  <c r="AL146"/>
  <c r="AM146"/>
  <c r="AP146"/>
  <c r="AQ146"/>
  <c r="AR146"/>
  <c r="AS146"/>
  <c r="AK147"/>
  <c r="AL147"/>
  <c r="AM147"/>
  <c r="AP147"/>
  <c r="AQ147"/>
  <c r="AR147"/>
  <c r="AS147"/>
  <c r="AK148"/>
  <c r="AL148"/>
  <c r="AM148"/>
  <c r="AP148"/>
  <c r="AQ148"/>
  <c r="AR148"/>
  <c r="AS148"/>
  <c r="AK149"/>
  <c r="AL149"/>
  <c r="AM149"/>
  <c r="AP149"/>
  <c r="AQ149"/>
  <c r="AR149"/>
  <c r="AS149"/>
  <c r="AK150"/>
  <c r="AL150"/>
  <c r="AM150"/>
  <c r="AP150"/>
  <c r="AQ150"/>
  <c r="AR150"/>
  <c r="AS150"/>
  <c r="AK151"/>
  <c r="AL151"/>
  <c r="AM151"/>
  <c r="AP151"/>
  <c r="AQ151"/>
  <c r="AR151"/>
  <c r="AS151"/>
  <c r="AK152"/>
  <c r="AL152"/>
  <c r="AM152"/>
  <c r="AP152"/>
  <c r="AQ152"/>
  <c r="AR152"/>
  <c r="AS152"/>
  <c r="AK153"/>
  <c r="AL153"/>
  <c r="AM153"/>
  <c r="AP153"/>
  <c r="AQ153"/>
  <c r="AR153"/>
  <c r="AS153"/>
  <c r="AK154"/>
  <c r="AL154"/>
  <c r="AM154"/>
  <c r="AP154"/>
  <c r="AQ154"/>
  <c r="AR154"/>
  <c r="AS154"/>
  <c r="AK155"/>
  <c r="AL155"/>
  <c r="AM155"/>
  <c r="AP155"/>
  <c r="AQ155"/>
  <c r="AR155"/>
  <c r="AS155"/>
  <c r="AK156"/>
  <c r="AL156"/>
  <c r="AM156"/>
  <c r="AP156"/>
  <c r="AQ156"/>
  <c r="AR156"/>
  <c r="AS156"/>
  <c r="AK157"/>
  <c r="AL157"/>
  <c r="AM157"/>
  <c r="AP157"/>
  <c r="AQ157"/>
  <c r="AR157"/>
  <c r="AS157"/>
  <c r="AK158"/>
  <c r="AL158"/>
  <c r="AM158"/>
  <c r="AP158"/>
  <c r="AQ158"/>
  <c r="AR158"/>
  <c r="AS158"/>
  <c r="AS19"/>
  <c r="AR19"/>
  <c r="AQ19"/>
  <c r="AP19"/>
  <c r="AM19"/>
  <c r="AL19"/>
  <c r="AK19"/>
  <c r="AS18"/>
  <c r="AR18"/>
  <c r="AQ18"/>
  <c r="AP18"/>
  <c r="AM18"/>
  <c r="AL18"/>
  <c r="AK18"/>
  <c r="AS17"/>
  <c r="AR17"/>
  <c r="AQ17"/>
  <c r="AP17"/>
  <c r="AM17"/>
  <c r="AL17"/>
  <c r="AK17"/>
  <c r="AS16"/>
  <c r="AR16"/>
  <c r="AQ16"/>
  <c r="AP16"/>
  <c r="AM16"/>
  <c r="AL16"/>
  <c r="AK16"/>
  <c r="AS15"/>
  <c r="AR15"/>
  <c r="AQ15"/>
  <c r="AP15"/>
  <c r="AM15"/>
  <c r="AL15"/>
  <c r="AK15"/>
  <c r="AS14"/>
  <c r="AR14"/>
  <c r="AQ14"/>
  <c r="AP14"/>
  <c r="AM14"/>
  <c r="AL14"/>
  <c r="AK14"/>
  <c r="AS13"/>
  <c r="AR13"/>
  <c r="AQ13"/>
  <c r="AP13"/>
  <c r="AM13"/>
  <c r="AL13"/>
  <c r="AK13"/>
  <c r="AS12"/>
  <c r="AR12"/>
  <c r="AQ12"/>
  <c r="AP12"/>
  <c r="AM12"/>
  <c r="AL12"/>
  <c r="AK12"/>
  <c r="AS11"/>
  <c r="AR11"/>
  <c r="AQ11"/>
  <c r="AP11"/>
  <c r="AM11"/>
  <c r="AL11"/>
  <c r="AK11"/>
  <c r="AS10"/>
  <c r="AR10"/>
  <c r="AQ10"/>
  <c r="AP10"/>
  <c r="AM10"/>
  <c r="AL10"/>
  <c r="AK10"/>
  <c r="AS9"/>
  <c r="AR9"/>
  <c r="AQ9"/>
  <c r="AP9"/>
  <c r="AM9"/>
  <c r="AL9"/>
  <c r="AK9"/>
  <c r="AS8"/>
  <c r="AR8"/>
  <c r="AQ8"/>
  <c r="AP8"/>
  <c r="AM8"/>
  <c r="AL8"/>
  <c r="AK8"/>
  <c r="AS7"/>
  <c r="AR7"/>
  <c r="AQ7"/>
  <c r="AP7"/>
  <c r="AM7"/>
  <c r="AL7"/>
  <c r="AK7"/>
  <c r="AS6"/>
  <c r="AR6"/>
  <c r="AQ6"/>
  <c r="AP6"/>
  <c r="AN6"/>
  <c r="AN7" s="1"/>
  <c r="AN8" s="1"/>
  <c r="AN9" s="1"/>
  <c r="AN10" s="1"/>
  <c r="AN11" s="1"/>
  <c r="AN12" s="1"/>
  <c r="AN13" s="1"/>
  <c r="AN14" s="1"/>
  <c r="AN15" s="1"/>
  <c r="AN16" s="1"/>
  <c r="AN17" s="1"/>
  <c r="AN18" s="1"/>
  <c r="AN19" s="1"/>
  <c r="AM6"/>
  <c r="AL6"/>
  <c r="AK6"/>
  <c r="AM5"/>
  <c r="AL5"/>
  <c r="AK5"/>
  <c r="AM25" i="6887"/>
  <c r="AL25"/>
  <c r="AK25"/>
  <c r="AM24"/>
  <c r="AL24"/>
  <c r="AK24"/>
  <c r="AM23"/>
  <c r="AL23"/>
  <c r="AK23"/>
  <c r="AM22"/>
  <c r="AL22"/>
  <c r="AK22"/>
  <c r="AM21"/>
  <c r="AL21"/>
  <c r="AK21"/>
  <c r="AM20"/>
  <c r="AL20"/>
  <c r="AK20"/>
  <c r="AM19"/>
  <c r="AL19"/>
  <c r="AK19"/>
  <c r="AM18"/>
  <c r="AL18"/>
  <c r="AK18"/>
  <c r="AM17"/>
  <c r="AL17"/>
  <c r="AK17"/>
  <c r="AM16"/>
  <c r="AL16"/>
  <c r="AK16"/>
  <c r="AM15"/>
  <c r="AL15"/>
  <c r="AK15"/>
  <c r="AM14"/>
  <c r="AL14"/>
  <c r="AK14"/>
  <c r="AM13"/>
  <c r="AL13"/>
  <c r="AK13"/>
  <c r="AM12"/>
  <c r="AL12"/>
  <c r="AK12"/>
  <c r="AM11"/>
  <c r="AL11"/>
  <c r="AK11"/>
  <c r="AM10"/>
  <c r="AL10"/>
  <c r="AK10"/>
  <c r="AM9"/>
  <c r="AL9"/>
  <c r="AK9"/>
  <c r="AM8"/>
  <c r="AL8"/>
  <c r="AK8"/>
  <c r="AM7"/>
  <c r="AL7"/>
  <c r="AK7"/>
  <c r="AM6"/>
  <c r="AL6"/>
  <c r="AK6"/>
  <c r="AK5"/>
  <c r="AS3" i="6885"/>
  <c r="AR3"/>
  <c r="AR4"/>
  <c r="AR5" s="1"/>
  <c r="AR6" s="1"/>
  <c r="AR7" s="1"/>
  <c r="AR3" i="6886"/>
  <c r="AR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2"/>
  <c r="AS11"/>
  <c r="AQ11" s="1"/>
  <c r="AQ12" s="1"/>
  <c r="AQ13" s="1"/>
  <c r="AQ14" s="1"/>
  <c r="AQ15" s="1"/>
  <c r="AQ16" s="1"/>
  <c r="AQ17" s="1"/>
  <c r="AQ18" s="1"/>
  <c r="AQ19" s="1"/>
  <c r="AQ20" s="1"/>
  <c r="AQ21" s="1"/>
  <c r="AQ22" s="1"/>
  <c r="AQ23" s="1"/>
  <c r="AQ24" s="1"/>
  <c r="AQ25" s="1"/>
  <c r="AQ26" s="1"/>
  <c r="AQ27" s="1"/>
  <c r="AQ28" s="1"/>
  <c r="AQ29" s="1"/>
  <c r="AQ30" s="1"/>
  <c r="AQ31" s="1"/>
  <c r="AQ32" s="1"/>
  <c r="AQ33" s="1"/>
  <c r="AS12"/>
  <c r="AS13"/>
  <c r="AS14"/>
  <c r="AS15"/>
  <c r="AS16"/>
  <c r="AS17"/>
  <c r="AS18"/>
  <c r="AS19"/>
  <c r="AS20"/>
  <c r="AS21"/>
  <c r="AS22"/>
  <c r="AS23"/>
  <c r="AS24"/>
  <c r="AS25"/>
  <c r="AS26"/>
  <c r="AS27"/>
  <c r="AS28"/>
  <c r="AS29"/>
  <c r="AS30"/>
  <c r="AS31"/>
  <c r="AS32"/>
  <c r="AS33"/>
  <c r="AP33"/>
  <c r="AF33"/>
  <c r="AG33" s="1"/>
  <c r="AD33"/>
  <c r="AA33"/>
  <c r="AH33" s="1"/>
  <c r="S33"/>
  <c r="T33" s="1"/>
  <c r="Q33"/>
  <c r="N33"/>
  <c r="U33" s="1"/>
  <c r="AM33" s="1"/>
  <c r="AP32"/>
  <c r="AF32"/>
  <c r="AG32" s="1"/>
  <c r="AD32"/>
  <c r="AA32"/>
  <c r="AH32" s="1"/>
  <c r="S32"/>
  <c r="T32" s="1"/>
  <c r="Q32"/>
  <c r="N32"/>
  <c r="U32" s="1"/>
  <c r="AM32" s="1"/>
  <c r="AP31"/>
  <c r="AF31"/>
  <c r="AG31" s="1"/>
  <c r="AD31"/>
  <c r="AA31"/>
  <c r="AH31" s="1"/>
  <c r="S31"/>
  <c r="T31" s="1"/>
  <c r="Q31"/>
  <c r="N31"/>
  <c r="U31" s="1"/>
  <c r="AM31" s="1"/>
  <c r="AP30"/>
  <c r="AF30"/>
  <c r="AG30" s="1"/>
  <c r="AD30"/>
  <c r="AA30"/>
  <c r="AH30" s="1"/>
  <c r="S30"/>
  <c r="T30" s="1"/>
  <c r="Q30"/>
  <c r="N30"/>
  <c r="U30" s="1"/>
  <c r="AM30" s="1"/>
  <c r="AP29"/>
  <c r="AF29"/>
  <c r="AG29" s="1"/>
  <c r="AD29"/>
  <c r="AA29"/>
  <c r="AH29" s="1"/>
  <c r="S29"/>
  <c r="T29" s="1"/>
  <c r="Q29"/>
  <c r="N29"/>
  <c r="U29" s="1"/>
  <c r="AM29" s="1"/>
  <c r="AP28"/>
  <c r="AF28"/>
  <c r="AG28" s="1"/>
  <c r="AD28"/>
  <c r="AA28"/>
  <c r="AH28" s="1"/>
  <c r="S28"/>
  <c r="T28" s="1"/>
  <c r="Q28"/>
  <c r="N28"/>
  <c r="U28" s="1"/>
  <c r="AM28" s="1"/>
  <c r="AP27"/>
  <c r="AF27"/>
  <c r="AG27" s="1"/>
  <c r="AD27"/>
  <c r="AA27"/>
  <c r="AH27" s="1"/>
  <c r="S27"/>
  <c r="T27" s="1"/>
  <c r="Q27"/>
  <c r="N27"/>
  <c r="U27" s="1"/>
  <c r="AM27" s="1"/>
  <c r="AP26"/>
  <c r="AF26"/>
  <c r="AG26" s="1"/>
  <c r="AD26"/>
  <c r="AA26"/>
  <c r="AH26" s="1"/>
  <c r="S26"/>
  <c r="T26" s="1"/>
  <c r="Q26"/>
  <c r="N26"/>
  <c r="U26" s="1"/>
  <c r="AM26" s="1"/>
  <c r="AP25"/>
  <c r="AF25"/>
  <c r="AG25" s="1"/>
  <c r="AD25"/>
  <c r="AA25"/>
  <c r="AH25" s="1"/>
  <c r="S25"/>
  <c r="T25" s="1"/>
  <c r="Q25"/>
  <c r="N25"/>
  <c r="U25" s="1"/>
  <c r="AM25" s="1"/>
  <c r="AP24"/>
  <c r="AF24"/>
  <c r="AG24" s="1"/>
  <c r="AD24"/>
  <c r="AA24"/>
  <c r="AH24" s="1"/>
  <c r="S24"/>
  <c r="T24" s="1"/>
  <c r="Q24"/>
  <c r="N24"/>
  <c r="U24" s="1"/>
  <c r="AM24" s="1"/>
  <c r="AP23"/>
  <c r="AF23"/>
  <c r="AG23" s="1"/>
  <c r="AD23"/>
  <c r="AA23"/>
  <c r="AH23" s="1"/>
  <c r="S23"/>
  <c r="T23" s="1"/>
  <c r="Q23"/>
  <c r="N23"/>
  <c r="U23" s="1"/>
  <c r="AM23" s="1"/>
  <c r="AP22"/>
  <c r="AF22"/>
  <c r="AG22" s="1"/>
  <c r="AD22"/>
  <c r="AA22"/>
  <c r="AH22" s="1"/>
  <c r="S22"/>
  <c r="T22" s="1"/>
  <c r="Q22"/>
  <c r="N22"/>
  <c r="U22" s="1"/>
  <c r="AM22" s="1"/>
  <c r="AP21"/>
  <c r="AF21"/>
  <c r="AG21" s="1"/>
  <c r="AD21"/>
  <c r="AA21"/>
  <c r="AH21" s="1"/>
  <c r="S21"/>
  <c r="T21" s="1"/>
  <c r="Q21"/>
  <c r="N21"/>
  <c r="U21" s="1"/>
  <c r="AM21" s="1"/>
  <c r="AP20"/>
  <c r="AF20"/>
  <c r="AG20" s="1"/>
  <c r="AD20"/>
  <c r="AA20"/>
  <c r="AH20" s="1"/>
  <c r="S20"/>
  <c r="T20" s="1"/>
  <c r="Q20"/>
  <c r="N20"/>
  <c r="U20" s="1"/>
  <c r="AM20" s="1"/>
  <c r="AP19"/>
  <c r="AF19"/>
  <c r="AG19" s="1"/>
  <c r="AD19"/>
  <c r="AA19"/>
  <c r="AH19" s="1"/>
  <c r="S19"/>
  <c r="T19" s="1"/>
  <c r="Q19"/>
  <c r="N19"/>
  <c r="U19" s="1"/>
  <c r="AM19" s="1"/>
  <c r="AP18"/>
  <c r="AF18"/>
  <c r="AG18" s="1"/>
  <c r="AD18"/>
  <c r="AA18"/>
  <c r="AH18" s="1"/>
  <c r="S18"/>
  <c r="T18" s="1"/>
  <c r="Q18"/>
  <c r="N18"/>
  <c r="U18" s="1"/>
  <c r="AM18" s="1"/>
  <c r="AP17"/>
  <c r="AF17"/>
  <c r="AG17" s="1"/>
  <c r="AD17"/>
  <c r="AA17"/>
  <c r="AH17" s="1"/>
  <c r="S17"/>
  <c r="T17" s="1"/>
  <c r="Q17"/>
  <c r="N17"/>
  <c r="U17" s="1"/>
  <c r="AM17" s="1"/>
  <c r="AP16"/>
  <c r="AF16"/>
  <c r="AG16" s="1"/>
  <c r="AD16"/>
  <c r="AA16"/>
  <c r="AH16" s="1"/>
  <c r="S16"/>
  <c r="T16" s="1"/>
  <c r="Q16"/>
  <c r="N16"/>
  <c r="U16" s="1"/>
  <c r="AM16" s="1"/>
  <c r="AP15"/>
  <c r="AF15"/>
  <c r="AG15" s="1"/>
  <c r="AD15"/>
  <c r="AA15"/>
  <c r="AH15" s="1"/>
  <c r="S15"/>
  <c r="T15" s="1"/>
  <c r="Q15"/>
  <c r="N15"/>
  <c r="U15" s="1"/>
  <c r="AM15" s="1"/>
  <c r="AP14"/>
  <c r="AF14"/>
  <c r="AG14" s="1"/>
  <c r="AD14"/>
  <c r="AA14"/>
  <c r="AH14" s="1"/>
  <c r="S14"/>
  <c r="T14" s="1"/>
  <c r="Q14"/>
  <c r="N14"/>
  <c r="U14" s="1"/>
  <c r="AM14" s="1"/>
  <c r="AP13"/>
  <c r="AF13"/>
  <c r="AG13" s="1"/>
  <c r="AD13"/>
  <c r="AA13"/>
  <c r="AH13" s="1"/>
  <c r="S13"/>
  <c r="T13" s="1"/>
  <c r="Q13"/>
  <c r="N13"/>
  <c r="U13" s="1"/>
  <c r="AM13" s="1"/>
  <c r="AP12"/>
  <c r="AF12"/>
  <c r="AG12" s="1"/>
  <c r="AD12"/>
  <c r="AA12"/>
  <c r="AH12" s="1"/>
  <c r="S12"/>
  <c r="T12" s="1"/>
  <c r="Q12"/>
  <c r="N12"/>
  <c r="U12" s="1"/>
  <c r="AM12" s="1"/>
  <c r="AP11"/>
  <c r="AF11"/>
  <c r="AG11" s="1"/>
  <c r="AD11"/>
  <c r="AA11"/>
  <c r="AH11" s="1"/>
  <c r="S11"/>
  <c r="T11" s="1"/>
  <c r="Q11"/>
  <c r="N11"/>
  <c r="U11" s="1"/>
  <c r="AM11" s="1"/>
  <c r="AP10"/>
  <c r="AF10"/>
  <c r="AG10" s="1"/>
  <c r="AD10"/>
  <c r="AA10"/>
  <c r="AH10" s="1"/>
  <c r="S10"/>
  <c r="T10" s="1"/>
  <c r="Q10"/>
  <c r="N10"/>
  <c r="U10" s="1"/>
  <c r="AM10" s="1"/>
  <c r="AP9"/>
  <c r="AF9"/>
  <c r="AG9" s="1"/>
  <c r="AD9"/>
  <c r="AA9"/>
  <c r="AH9" s="1"/>
  <c r="S9"/>
  <c r="T9" s="1"/>
  <c r="Q9"/>
  <c r="N9"/>
  <c r="U9" s="1"/>
  <c r="AM9" s="1"/>
  <c r="AS10" s="1"/>
  <c r="AP8"/>
  <c r="AF8"/>
  <c r="AG8" s="1"/>
  <c r="AD8"/>
  <c r="AA8"/>
  <c r="AH8" s="1"/>
  <c r="S8"/>
  <c r="T8" s="1"/>
  <c r="Q8"/>
  <c r="N8"/>
  <c r="U8" s="1"/>
  <c r="AM8" s="1"/>
  <c r="AS9" s="1"/>
  <c r="AP7"/>
  <c r="AF7"/>
  <c r="AG7" s="1"/>
  <c r="AD7"/>
  <c r="AA7"/>
  <c r="AH7" s="1"/>
  <c r="S7"/>
  <c r="T7" s="1"/>
  <c r="Q7"/>
  <c r="N7"/>
  <c r="U7" s="1"/>
  <c r="AM7" s="1"/>
  <c r="AS8" s="1"/>
  <c r="AP6"/>
  <c r="AL6"/>
  <c r="AF6"/>
  <c r="AG6" s="1"/>
  <c r="AD6"/>
  <c r="AA6"/>
  <c r="AH6" s="1"/>
  <c r="S6"/>
  <c r="T6" s="1"/>
  <c r="Q6"/>
  <c r="N6"/>
  <c r="U6" s="1"/>
  <c r="AM6" s="1"/>
  <c r="AS7" s="1"/>
  <c r="AP5"/>
  <c r="AF5"/>
  <c r="AG5" s="1"/>
  <c r="AD5"/>
  <c r="AA5"/>
  <c r="AH5" s="1"/>
  <c r="S5"/>
  <c r="T5" s="1"/>
  <c r="Q5"/>
  <c r="N5"/>
  <c r="U5" s="1"/>
  <c r="AM5" s="1"/>
  <c r="AS6" s="1"/>
  <c r="AP4"/>
  <c r="AF4"/>
  <c r="AG4" s="1"/>
  <c r="AD4"/>
  <c r="AA4"/>
  <c r="AH4" s="1"/>
  <c r="S4"/>
  <c r="T4" s="1"/>
  <c r="Q4"/>
  <c r="N4"/>
  <c r="U4" s="1"/>
  <c r="AM4" s="1"/>
  <c r="AS5" s="1"/>
  <c r="AP3"/>
  <c r="AF3"/>
  <c r="AG3" s="1"/>
  <c r="AD3"/>
  <c r="AA3"/>
  <c r="AH3" s="1"/>
  <c r="S3"/>
  <c r="T3" s="1"/>
  <c r="Q3"/>
  <c r="N3"/>
  <c r="U3" s="1"/>
  <c r="AM3" s="1"/>
  <c r="AS4" s="1"/>
  <c r="AP2"/>
  <c r="AF2"/>
  <c r="AG2" s="1"/>
  <c r="AD2"/>
  <c r="AA2"/>
  <c r="AH2" s="1"/>
  <c r="S2"/>
  <c r="T2" s="1"/>
  <c r="Q2"/>
  <c r="N2"/>
  <c r="AP3" i="6885"/>
  <c r="AP4"/>
  <c r="AP5"/>
  <c r="AP6"/>
  <c r="AP7"/>
  <c r="AP2"/>
  <c r="N3"/>
  <c r="Q3"/>
  <c r="S3"/>
  <c r="T3"/>
  <c r="U3"/>
  <c r="AA3"/>
  <c r="AD3"/>
  <c r="AF3"/>
  <c r="AG3"/>
  <c r="AH3"/>
  <c r="N4"/>
  <c r="Q4"/>
  <c r="S4"/>
  <c r="T4"/>
  <c r="U4"/>
  <c r="AA4"/>
  <c r="AD4"/>
  <c r="AF4"/>
  <c r="AG4"/>
  <c r="AH4"/>
  <c r="N5"/>
  <c r="Q5"/>
  <c r="S5"/>
  <c r="T5"/>
  <c r="U5"/>
  <c r="AA5"/>
  <c r="AD5"/>
  <c r="AF5"/>
  <c r="AG5"/>
  <c r="AH5"/>
  <c r="N6"/>
  <c r="Q6"/>
  <c r="S6"/>
  <c r="T6"/>
  <c r="U6"/>
  <c r="AA6"/>
  <c r="AD6"/>
  <c r="AF6"/>
  <c r="AG6"/>
  <c r="AH6"/>
  <c r="N7"/>
  <c r="Q7"/>
  <c r="S7"/>
  <c r="T7"/>
  <c r="U7"/>
  <c r="AA7"/>
  <c r="AD7"/>
  <c r="AF7"/>
  <c r="AG7"/>
  <c r="AH7"/>
  <c r="N2"/>
  <c r="Q2"/>
  <c r="S2"/>
  <c r="T2"/>
  <c r="U2"/>
  <c r="AA2"/>
  <c r="AD2"/>
  <c r="AF2"/>
  <c r="AG2"/>
  <c r="AH2"/>
  <c r="AL3"/>
  <c r="AM3"/>
  <c r="AL4"/>
  <c r="AM4"/>
  <c r="AS5" s="1"/>
  <c r="AL5"/>
  <c r="AM5"/>
  <c r="AS6" s="1"/>
  <c r="AL6"/>
  <c r="AM6"/>
  <c r="AS7" s="1"/>
  <c r="AM7"/>
  <c r="AM2"/>
  <c r="AO6" i="6883"/>
  <c r="AO7"/>
  <c r="AO8"/>
  <c r="AO9"/>
  <c r="AO10"/>
  <c r="AO5"/>
  <c r="AP5"/>
  <c r="AQ5"/>
  <c r="AR5"/>
  <c r="AS5"/>
  <c r="AO4" i="6884"/>
  <c r="AO5"/>
  <c r="AO6"/>
  <c r="AO7"/>
  <c r="AO8"/>
  <c r="AO9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10"/>
  <c r="AP16"/>
  <c r="AQ16"/>
  <c r="AR16"/>
  <c r="AN16" s="1"/>
  <c r="AN17" s="1"/>
  <c r="AN18" s="1"/>
  <c r="AN19" s="1"/>
  <c r="AN20" s="1"/>
  <c r="AN21" s="1"/>
  <c r="AN22" s="1"/>
  <c r="AN23" s="1"/>
  <c r="AN24" s="1"/>
  <c r="AN25" s="1"/>
  <c r="AN26" s="1"/>
  <c r="AN27" s="1"/>
  <c r="AN28" s="1"/>
  <c r="AN29" s="1"/>
  <c r="AN30" s="1"/>
  <c r="AN31" s="1"/>
  <c r="AN32" s="1"/>
  <c r="AS16"/>
  <c r="AP17"/>
  <c r="AQ17"/>
  <c r="AR17"/>
  <c r="AS17"/>
  <c r="AP18"/>
  <c r="AQ18"/>
  <c r="AR18"/>
  <c r="AS18"/>
  <c r="AP19"/>
  <c r="AQ19"/>
  <c r="AR19"/>
  <c r="AS19"/>
  <c r="AP20"/>
  <c r="AQ20"/>
  <c r="AR20"/>
  <c r="AS20"/>
  <c r="AP21"/>
  <c r="AQ21"/>
  <c r="AR21"/>
  <c r="AS21"/>
  <c r="AP22"/>
  <c r="AQ22"/>
  <c r="AR22"/>
  <c r="AS22"/>
  <c r="AP23"/>
  <c r="AQ23"/>
  <c r="AR23"/>
  <c r="AS23"/>
  <c r="AP24"/>
  <c r="AQ24"/>
  <c r="AR24"/>
  <c r="AS24"/>
  <c r="AP25"/>
  <c r="AQ25"/>
  <c r="AR25"/>
  <c r="AS25"/>
  <c r="AP26"/>
  <c r="AQ26"/>
  <c r="AR26"/>
  <c r="AS26"/>
  <c r="AP27"/>
  <c r="AQ27"/>
  <c r="AR27"/>
  <c r="AS27"/>
  <c r="AP28"/>
  <c r="AQ28"/>
  <c r="AR28"/>
  <c r="AS28"/>
  <c r="AP29"/>
  <c r="AQ29"/>
  <c r="AR29"/>
  <c r="AS29"/>
  <c r="AP30"/>
  <c r="AQ30"/>
  <c r="AR30"/>
  <c r="AS30"/>
  <c r="AP31"/>
  <c r="AQ31"/>
  <c r="AR31"/>
  <c r="AS31"/>
  <c r="AP32"/>
  <c r="AQ32"/>
  <c r="AR32"/>
  <c r="AS32"/>
  <c r="AM32"/>
  <c r="M32"/>
  <c r="L32"/>
  <c r="J32"/>
  <c r="I32"/>
  <c r="AM31"/>
  <c r="M31"/>
  <c r="L31"/>
  <c r="J31"/>
  <c r="I31"/>
  <c r="AM30"/>
  <c r="M30"/>
  <c r="L30"/>
  <c r="J30"/>
  <c r="I30"/>
  <c r="AM29"/>
  <c r="M29"/>
  <c r="L29"/>
  <c r="J29"/>
  <c r="I29"/>
  <c r="AM28"/>
  <c r="M28"/>
  <c r="L28"/>
  <c r="J28"/>
  <c r="I28"/>
  <c r="AM27"/>
  <c r="M27"/>
  <c r="L27"/>
  <c r="J27"/>
  <c r="I27"/>
  <c r="AM26"/>
  <c r="M26"/>
  <c r="L26"/>
  <c r="J26"/>
  <c r="I26"/>
  <c r="AM25"/>
  <c r="M25"/>
  <c r="L25"/>
  <c r="J25"/>
  <c r="I25"/>
  <c r="AM24"/>
  <c r="M24"/>
  <c r="L24"/>
  <c r="J24"/>
  <c r="I24"/>
  <c r="AM23"/>
  <c r="M23"/>
  <c r="L23"/>
  <c r="J23"/>
  <c r="I23"/>
  <c r="AM22"/>
  <c r="M22"/>
  <c r="L22"/>
  <c r="J22"/>
  <c r="I22"/>
  <c r="AM21"/>
  <c r="M21"/>
  <c r="L21"/>
  <c r="J21"/>
  <c r="I21"/>
  <c r="AM20"/>
  <c r="M20"/>
  <c r="L20"/>
  <c r="J20"/>
  <c r="I20"/>
  <c r="AM19"/>
  <c r="M19"/>
  <c r="L19"/>
  <c r="J19"/>
  <c r="I19"/>
  <c r="AM18"/>
  <c r="M18"/>
  <c r="L18"/>
  <c r="J18"/>
  <c r="I18"/>
  <c r="AM17"/>
  <c r="M17"/>
  <c r="L17"/>
  <c r="J17"/>
  <c r="I17"/>
  <c r="AM16"/>
  <c r="M16"/>
  <c r="L16"/>
  <c r="J16"/>
  <c r="I16"/>
  <c r="AM15"/>
  <c r="M15"/>
  <c r="L15"/>
  <c r="J15"/>
  <c r="I15"/>
  <c r="AM14"/>
  <c r="M14"/>
  <c r="J14"/>
  <c r="AP15" s="1"/>
  <c r="I14"/>
  <c r="AM13"/>
  <c r="M13"/>
  <c r="J13"/>
  <c r="AP14" s="1"/>
  <c r="I13"/>
  <c r="AM12"/>
  <c r="M12"/>
  <c r="J12"/>
  <c r="AP13" s="1"/>
  <c r="I12"/>
  <c r="AM11"/>
  <c r="M11"/>
  <c r="J11"/>
  <c r="AP12" s="1"/>
  <c r="I11"/>
  <c r="AM10"/>
  <c r="M10"/>
  <c r="J10"/>
  <c r="AP11" s="1"/>
  <c r="I10"/>
  <c r="AM9"/>
  <c r="M9"/>
  <c r="L9"/>
  <c r="J9"/>
  <c r="AP10" s="1"/>
  <c r="I9"/>
  <c r="AM8"/>
  <c r="M8"/>
  <c r="L8"/>
  <c r="J8"/>
  <c r="AP9" s="1"/>
  <c r="I8"/>
  <c r="AM7"/>
  <c r="M7"/>
  <c r="L7"/>
  <c r="J7"/>
  <c r="AP8" s="1"/>
  <c r="I7"/>
  <c r="AM6"/>
  <c r="M6"/>
  <c r="L6"/>
  <c r="J6"/>
  <c r="AP7" s="1"/>
  <c r="I6"/>
  <c r="AM5"/>
  <c r="M5"/>
  <c r="L5"/>
  <c r="J5"/>
  <c r="AP6" s="1"/>
  <c r="I5"/>
  <c r="AM4"/>
  <c r="M4"/>
  <c r="L4"/>
  <c r="J4"/>
  <c r="AP5" s="1"/>
  <c r="I4"/>
  <c r="K4" s="1"/>
  <c r="H4" s="1"/>
  <c r="AM5" i="6883"/>
  <c r="AM6"/>
  <c r="AM7"/>
  <c r="AM8"/>
  <c r="AM9"/>
  <c r="AM10"/>
  <c r="AM4"/>
  <c r="I4"/>
  <c r="J4"/>
  <c r="K4"/>
  <c r="L4"/>
  <c r="M4"/>
  <c r="I5"/>
  <c r="J5"/>
  <c r="K5"/>
  <c r="L5"/>
  <c r="M5"/>
  <c r="I6"/>
  <c r="AQ6" s="1"/>
  <c r="AS6" s="1"/>
  <c r="J6"/>
  <c r="AP7" s="1"/>
  <c r="K6"/>
  <c r="AR6" s="1"/>
  <c r="L6"/>
  <c r="M6"/>
  <c r="I7"/>
  <c r="AQ7" s="1"/>
  <c r="AS7" s="1"/>
  <c r="J7"/>
  <c r="AP8" s="1"/>
  <c r="K7"/>
  <c r="AR7" s="1"/>
  <c r="L7"/>
  <c r="M7"/>
  <c r="I8"/>
  <c r="AQ8" s="1"/>
  <c r="AS8" s="1"/>
  <c r="J8"/>
  <c r="AP9" s="1"/>
  <c r="K8"/>
  <c r="AR8" s="1"/>
  <c r="L8"/>
  <c r="M8"/>
  <c r="I9"/>
  <c r="AQ9" s="1"/>
  <c r="AS9" s="1"/>
  <c r="J9"/>
  <c r="AP10" s="1"/>
  <c r="K9"/>
  <c r="AR9" s="1"/>
  <c r="L9"/>
  <c r="M9"/>
  <c r="I10"/>
  <c r="AQ10" s="1"/>
  <c r="AS10" s="1"/>
  <c r="J10"/>
  <c r="K10"/>
  <c r="AR10" s="1"/>
  <c r="L10"/>
  <c r="M10"/>
  <c r="V99" i="2"/>
  <c r="V63"/>
  <c r="V44"/>
  <c r="V18"/>
  <c r="V36"/>
  <c r="V17"/>
  <c r="V25"/>
  <c r="V20"/>
  <c r="V13"/>
  <c r="V11"/>
  <c r="V14"/>
  <c r="V6"/>
  <c r="V4"/>
  <c r="I3" i="6882"/>
  <c r="I4"/>
  <c r="J3"/>
  <c r="K3"/>
  <c r="J4"/>
  <c r="K4"/>
  <c r="J6" i="6879"/>
  <c r="K6"/>
  <c r="J7"/>
  <c r="K7"/>
  <c r="J8"/>
  <c r="K8"/>
  <c r="J9"/>
  <c r="K9"/>
  <c r="J10"/>
  <c r="K10"/>
  <c r="J11"/>
  <c r="K11"/>
  <c r="J12"/>
  <c r="K12"/>
  <c r="J13"/>
  <c r="K13"/>
  <c r="J14"/>
  <c r="K14"/>
  <c r="J15"/>
  <c r="K15"/>
  <c r="J16"/>
  <c r="K16"/>
  <c r="J17"/>
  <c r="K17"/>
  <c r="J18"/>
  <c r="K18"/>
  <c r="J19"/>
  <c r="K19"/>
  <c r="J20"/>
  <c r="K20"/>
  <c r="J21"/>
  <c r="K21"/>
  <c r="J22"/>
  <c r="K22"/>
  <c r="J23"/>
  <c r="K23"/>
  <c r="J24"/>
  <c r="K24"/>
  <c r="J25"/>
  <c r="K25"/>
  <c r="J26"/>
  <c r="K26"/>
  <c r="G4" i="6882"/>
  <c r="G3"/>
  <c r="G2"/>
  <c r="J4" i="6879"/>
  <c r="K4"/>
  <c r="J5"/>
  <c r="K5"/>
  <c r="J27"/>
  <c r="K27"/>
  <c r="J3"/>
  <c r="K3"/>
  <c r="H3"/>
  <c r="G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"/>
  <c r="U3" i="6881"/>
  <c r="U9" i="6880"/>
  <c r="S9" s="1"/>
  <c r="S10" s="1"/>
  <c r="S11" s="1"/>
  <c r="S12" s="1"/>
  <c r="S13" s="1"/>
  <c r="S14" s="1"/>
  <c r="S15" s="1"/>
  <c r="U10"/>
  <c r="U11"/>
  <c r="U12"/>
  <c r="U13"/>
  <c r="U14"/>
  <c r="U15"/>
  <c r="R4" i="6881"/>
  <c r="P4"/>
  <c r="N4"/>
  <c r="R3"/>
  <c r="P3"/>
  <c r="N3"/>
  <c r="R2"/>
  <c r="P2"/>
  <c r="N2"/>
  <c r="R3" i="6880"/>
  <c r="R4"/>
  <c r="R5"/>
  <c r="R6"/>
  <c r="R7"/>
  <c r="R8"/>
  <c r="R9"/>
  <c r="R10"/>
  <c r="R11"/>
  <c r="R12"/>
  <c r="R13"/>
  <c r="R14"/>
  <c r="R15"/>
  <c r="R2"/>
  <c r="N2"/>
  <c r="P2"/>
  <c r="Q2"/>
  <c r="U3" s="1"/>
  <c r="N3"/>
  <c r="P3"/>
  <c r="Q3"/>
  <c r="U4" s="1"/>
  <c r="N4"/>
  <c r="P4"/>
  <c r="Q4"/>
  <c r="U5" s="1"/>
  <c r="N5"/>
  <c r="P5"/>
  <c r="Q5"/>
  <c r="U6" s="1"/>
  <c r="N6"/>
  <c r="P6"/>
  <c r="Q6"/>
  <c r="U7" s="1"/>
  <c r="N7"/>
  <c r="P7"/>
  <c r="Q7"/>
  <c r="U8" s="1"/>
  <c r="N8"/>
  <c r="P8"/>
  <c r="Q8"/>
  <c r="N9"/>
  <c r="P9"/>
  <c r="Q9"/>
  <c r="N10"/>
  <c r="P10"/>
  <c r="Q10"/>
  <c r="N11"/>
  <c r="P11"/>
  <c r="Q11"/>
  <c r="N12"/>
  <c r="P12"/>
  <c r="Q12"/>
  <c r="N13"/>
  <c r="P13"/>
  <c r="Q13"/>
  <c r="N14"/>
  <c r="P14"/>
  <c r="Q14"/>
  <c r="N15"/>
  <c r="P15"/>
  <c r="Q15"/>
  <c r="D108" i="6838" l="1"/>
  <c r="D103"/>
  <c r="D102"/>
  <c r="D99"/>
  <c r="D96"/>
  <c r="D95"/>
  <c r="D89"/>
  <c r="D79"/>
  <c r="D67"/>
  <c r="D104" i="6837"/>
  <c r="D103"/>
  <c r="D100"/>
  <c r="D99"/>
  <c r="D96"/>
  <c r="D87"/>
  <c r="D83"/>
  <c r="D75"/>
  <c r="D63"/>
  <c r="E557" i="2"/>
  <c r="E556"/>
  <c r="E299"/>
  <c r="E298"/>
  <c r="E259"/>
  <c r="AN12" i="6896"/>
  <c r="AN13" s="1"/>
  <c r="AN14" s="1"/>
  <c r="AN15" s="1"/>
  <c r="AN16" s="1"/>
  <c r="AN17" s="1"/>
  <c r="AN18" s="1"/>
  <c r="AN19" s="1"/>
  <c r="AN20" s="1"/>
  <c r="AN21" s="1"/>
  <c r="AN22" s="1"/>
  <c r="AN23" s="1"/>
  <c r="AN24" s="1"/>
  <c r="AN25" s="1"/>
  <c r="AN26" s="1"/>
  <c r="AN27" s="1"/>
  <c r="AN28" s="1"/>
  <c r="E151" i="2"/>
  <c r="E104"/>
  <c r="AO6" i="6894"/>
  <c r="AO7" s="1"/>
  <c r="AO8" s="1"/>
  <c r="E744" i="2"/>
  <c r="E239"/>
  <c r="E228"/>
  <c r="N8" i="6892"/>
  <c r="N9" s="1"/>
  <c r="M4" i="6891"/>
  <c r="M5"/>
  <c r="M6" s="1"/>
  <c r="M7" s="1"/>
  <c r="M8" s="1"/>
  <c r="M9" s="1"/>
  <c r="M10" s="1"/>
  <c r="M11" s="1"/>
  <c r="M12" s="1"/>
  <c r="M13" s="1"/>
  <c r="M14" s="1"/>
  <c r="M15" s="1"/>
  <c r="M16" s="1"/>
  <c r="M17" s="1"/>
  <c r="M18" s="1"/>
  <c r="M19" s="1"/>
  <c r="M20" s="1"/>
  <c r="M21" s="1"/>
  <c r="M22" s="1"/>
  <c r="M23" s="1"/>
  <c r="M24" s="1"/>
  <c r="M25" s="1"/>
  <c r="M26" s="1"/>
  <c r="M27" s="1"/>
  <c r="M28" s="1"/>
  <c r="M29" s="1"/>
  <c r="M30" s="1"/>
  <c r="M31" s="1"/>
  <c r="M32" s="1"/>
  <c r="M33" s="1"/>
  <c r="M34" s="1"/>
  <c r="M35" s="1"/>
  <c r="M36" s="1"/>
  <c r="M37" s="1"/>
  <c r="M38" s="1"/>
  <c r="M39" s="1"/>
  <c r="M40" s="1"/>
  <c r="M41" s="1"/>
  <c r="M42" s="1"/>
  <c r="AE7" i="6888"/>
  <c r="AE8" s="1"/>
  <c r="AE9" s="1"/>
  <c r="AE10" s="1"/>
  <c r="AE11" s="1"/>
  <c r="AE12" s="1"/>
  <c r="AE13" s="1"/>
  <c r="AE14" s="1"/>
  <c r="AE15" s="1"/>
  <c r="AE16" s="1"/>
  <c r="AE17" s="1"/>
  <c r="AE18" s="1"/>
  <c r="AE19" s="1"/>
  <c r="AE20" s="1"/>
  <c r="AE21" s="1"/>
  <c r="AE22" s="1"/>
  <c r="AE23" s="1"/>
  <c r="AE24" s="1"/>
  <c r="AE25" s="1"/>
  <c r="AE26" s="1"/>
  <c r="AE27" s="1"/>
  <c r="AE28" s="1"/>
  <c r="AE29" s="1"/>
  <c r="AE30" s="1"/>
  <c r="AE31" s="1"/>
  <c r="AE32" s="1"/>
  <c r="AE33" s="1"/>
  <c r="AE34" s="1"/>
  <c r="AE35" s="1"/>
  <c r="AE36" s="1"/>
  <c r="AF6"/>
  <c r="AF7"/>
  <c r="AF8" s="1"/>
  <c r="AF9" s="1"/>
  <c r="AF10" s="1"/>
  <c r="AF11" s="1"/>
  <c r="AF12" s="1"/>
  <c r="AF13" s="1"/>
  <c r="AF14" s="1"/>
  <c r="AF15" s="1"/>
  <c r="AF16" s="1"/>
  <c r="AF17" s="1"/>
  <c r="AF18" s="1"/>
  <c r="AF19" s="1"/>
  <c r="AF20" s="1"/>
  <c r="AF21" s="1"/>
  <c r="AF22" s="1"/>
  <c r="AF23" s="1"/>
  <c r="AF24" s="1"/>
  <c r="AF25" s="1"/>
  <c r="AF26" s="1"/>
  <c r="AF27" s="1"/>
  <c r="AF28" s="1"/>
  <c r="AF29" s="1"/>
  <c r="AF30" s="1"/>
  <c r="AF31" s="1"/>
  <c r="AF32" s="1"/>
  <c r="AF33" s="1"/>
  <c r="AF34" s="1"/>
  <c r="AF35" s="1"/>
  <c r="AF36" s="1"/>
  <c r="AO6" i="6887"/>
  <c r="AN7"/>
  <c r="AN8" s="1"/>
  <c r="AN9" s="1"/>
  <c r="AN10" s="1"/>
  <c r="AN11" s="1"/>
  <c r="AN12" s="1"/>
  <c r="AN13" s="1"/>
  <c r="AN14" s="1"/>
  <c r="AN15" s="1"/>
  <c r="AN16" s="1"/>
  <c r="AN17" s="1"/>
  <c r="AN18" s="1"/>
  <c r="AN19" s="1"/>
  <c r="AN20" s="1"/>
  <c r="AN21" s="1"/>
  <c r="AN22" s="1"/>
  <c r="AN23" s="1"/>
  <c r="AN24" s="1"/>
  <c r="AO7"/>
  <c r="AO8" s="1"/>
  <c r="AO9" s="1"/>
  <c r="AO10" s="1"/>
  <c r="AO11" s="1"/>
  <c r="AO12" s="1"/>
  <c r="AO13" s="1"/>
  <c r="AO14" s="1"/>
  <c r="AO15" s="1"/>
  <c r="AO16" s="1"/>
  <c r="AO17" s="1"/>
  <c r="AO18" s="1"/>
  <c r="AO19" s="1"/>
  <c r="AO20" s="1"/>
  <c r="AO21" s="1"/>
  <c r="AO22" s="1"/>
  <c r="AO23" s="1"/>
  <c r="AO24" s="1"/>
  <c r="AE6" i="6890"/>
  <c r="AE7" s="1"/>
  <c r="AE8" s="1"/>
  <c r="AE9" s="1"/>
  <c r="AE10" s="1"/>
  <c r="AE11" s="1"/>
  <c r="AE12" s="1"/>
  <c r="AE13" s="1"/>
  <c r="AE14" s="1"/>
  <c r="AE15" s="1"/>
  <c r="AE16" s="1"/>
  <c r="AE17" s="1"/>
  <c r="AE18" s="1"/>
  <c r="AE19" s="1"/>
  <c r="AE20" s="1"/>
  <c r="AE21" s="1"/>
  <c r="AE22" s="1"/>
  <c r="AE23" s="1"/>
  <c r="AE24" s="1"/>
  <c r="AE25" s="1"/>
  <c r="AE26" s="1"/>
  <c r="AE27" s="1"/>
  <c r="AE28" s="1"/>
  <c r="AE29" s="1"/>
  <c r="AE30" s="1"/>
  <c r="AE31" s="1"/>
  <c r="AE32" s="1"/>
  <c r="AE33" s="1"/>
  <c r="AE34" s="1"/>
  <c r="AE35" s="1"/>
  <c r="AE36" s="1"/>
  <c r="AE37"/>
  <c r="AE38" s="1"/>
  <c r="AE39" s="1"/>
  <c r="AE40" s="1"/>
  <c r="AE41" s="1"/>
  <c r="AE42" s="1"/>
  <c r="AE43" s="1"/>
  <c r="AE44" s="1"/>
  <c r="AE45" s="1"/>
  <c r="AE46" s="1"/>
  <c r="AE47" s="1"/>
  <c r="AE48" s="1"/>
  <c r="AE49" s="1"/>
  <c r="AE50" s="1"/>
  <c r="AE51" s="1"/>
  <c r="AE52" s="1"/>
  <c r="AE53" s="1"/>
  <c r="AE54" s="1"/>
  <c r="AE55" s="1"/>
  <c r="AE56" s="1"/>
  <c r="AE57" s="1"/>
  <c r="AE58" s="1"/>
  <c r="AE59" s="1"/>
  <c r="AE60" s="1"/>
  <c r="AE61" s="1"/>
  <c r="AE62" s="1"/>
  <c r="AE63" s="1"/>
  <c r="AE64" s="1"/>
  <c r="AE65" s="1"/>
  <c r="AE66" s="1"/>
  <c r="AE67" s="1"/>
  <c r="AE68" s="1"/>
  <c r="AE69" s="1"/>
  <c r="AE70" s="1"/>
  <c r="AE71" s="1"/>
  <c r="AE72" s="1"/>
  <c r="AE73" s="1"/>
  <c r="AE74" s="1"/>
  <c r="AE75" s="1"/>
  <c r="AE76" s="1"/>
  <c r="AE77" s="1"/>
  <c r="AE78" s="1"/>
  <c r="AE79" s="1"/>
  <c r="AE80" s="1"/>
  <c r="AE81" s="1"/>
  <c r="AE82" s="1"/>
  <c r="AE83" s="1"/>
  <c r="AE84" s="1"/>
  <c r="AE85" s="1"/>
  <c r="AE86" s="1"/>
  <c r="AE87" s="1"/>
  <c r="AE88" s="1"/>
  <c r="AE89" s="1"/>
  <c r="AE90" s="1"/>
  <c r="AE91" s="1"/>
  <c r="AE92" s="1"/>
  <c r="AE93" s="1"/>
  <c r="AE94" s="1"/>
  <c r="AE95" s="1"/>
  <c r="AE96" s="1"/>
  <c r="AE97" s="1"/>
  <c r="AE98" s="1"/>
  <c r="AE99" s="1"/>
  <c r="AE100" s="1"/>
  <c r="AE101" s="1"/>
  <c r="AE102" s="1"/>
  <c r="AE103" s="1"/>
  <c r="AE104" s="1"/>
  <c r="AE105" s="1"/>
  <c r="AE106" s="1"/>
  <c r="AE107" s="1"/>
  <c r="AE108" s="1"/>
  <c r="AE109" s="1"/>
  <c r="AE110" s="1"/>
  <c r="AE111" s="1"/>
  <c r="AE112" s="1"/>
  <c r="AE113" s="1"/>
  <c r="AE114" s="1"/>
  <c r="AE115" s="1"/>
  <c r="AE116" s="1"/>
  <c r="AE117" s="1"/>
  <c r="AE118" s="1"/>
  <c r="AE119" s="1"/>
  <c r="AE120" s="1"/>
  <c r="AE121" s="1"/>
  <c r="AE122" s="1"/>
  <c r="AE123" s="1"/>
  <c r="AE124" s="1"/>
  <c r="AE125" s="1"/>
  <c r="AE126" s="1"/>
  <c r="AE127" s="1"/>
  <c r="AE128" s="1"/>
  <c r="AE129" s="1"/>
  <c r="AE130" s="1"/>
  <c r="AE131" s="1"/>
  <c r="AE132" s="1"/>
  <c r="AE133" s="1"/>
  <c r="AE134" s="1"/>
  <c r="AE135" s="1"/>
  <c r="AE136" s="1"/>
  <c r="AE137" s="1"/>
  <c r="AE138" s="1"/>
  <c r="AE139" s="1"/>
  <c r="AE140" s="1"/>
  <c r="AE141" s="1"/>
  <c r="AE142" s="1"/>
  <c r="AE143" s="1"/>
  <c r="AE144" s="1"/>
  <c r="AE145" s="1"/>
  <c r="AE146" s="1"/>
  <c r="AE147" s="1"/>
  <c r="AE148" s="1"/>
  <c r="AE149" s="1"/>
  <c r="AE150" s="1"/>
  <c r="AE151" s="1"/>
  <c r="AE152" s="1"/>
  <c r="AE153" s="1"/>
  <c r="AE154" s="1"/>
  <c r="AE155" s="1"/>
  <c r="AE156" s="1"/>
  <c r="AE157" s="1"/>
  <c r="AE158" s="1"/>
  <c r="AE159" s="1"/>
  <c r="AE160" s="1"/>
  <c r="AE161" s="1"/>
  <c r="AE162" s="1"/>
  <c r="AE163" s="1"/>
  <c r="AE164"/>
  <c r="AE165" s="1"/>
  <c r="AE166" s="1"/>
  <c r="AE167" s="1"/>
  <c r="AE168" s="1"/>
  <c r="AE169" s="1"/>
  <c r="AE170" s="1"/>
  <c r="AE171" s="1"/>
  <c r="AE172" s="1"/>
  <c r="AE173" s="1"/>
  <c r="AE174" s="1"/>
  <c r="AE175" s="1"/>
  <c r="AE176" s="1"/>
  <c r="AE177" s="1"/>
  <c r="AE178" s="1"/>
  <c r="AE179" s="1"/>
  <c r="AE180" s="1"/>
  <c r="AE181" s="1"/>
  <c r="AE182" s="1"/>
  <c r="AE183" s="1"/>
  <c r="AE184" s="1"/>
  <c r="AE185" s="1"/>
  <c r="AE186" s="1"/>
  <c r="AE187" s="1"/>
  <c r="AE188" s="1"/>
  <c r="AE189" s="1"/>
  <c r="AE190" s="1"/>
  <c r="AE191" s="1"/>
  <c r="AE192" s="1"/>
  <c r="AE193" s="1"/>
  <c r="AE194" s="1"/>
  <c r="AE195" s="1"/>
  <c r="AE196" s="1"/>
  <c r="AE197" s="1"/>
  <c r="AE198" s="1"/>
  <c r="AE199" s="1"/>
  <c r="AE200" s="1"/>
  <c r="AE201" s="1"/>
  <c r="AE202" s="1"/>
  <c r="AE203" s="1"/>
  <c r="AE204" s="1"/>
  <c r="AE205" s="1"/>
  <c r="AE206" s="1"/>
  <c r="AE207" s="1"/>
  <c r="AE208" s="1"/>
  <c r="AE209" s="1"/>
  <c r="AE210" s="1"/>
  <c r="AE211" s="1"/>
  <c r="AE212" s="1"/>
  <c r="AE213" s="1"/>
  <c r="AE214" s="1"/>
  <c r="AE215" s="1"/>
  <c r="AE216" s="1"/>
  <c r="AN20" i="6889"/>
  <c r="AN21" s="1"/>
  <c r="AN22" s="1"/>
  <c r="AN23" s="1"/>
  <c r="AN24" s="1"/>
  <c r="AN25" s="1"/>
  <c r="AN26" s="1"/>
  <c r="AN27" s="1"/>
  <c r="AN28" s="1"/>
  <c r="AN29" s="1"/>
  <c r="AN30" s="1"/>
  <c r="AN31" s="1"/>
  <c r="AN32" s="1"/>
  <c r="AN33" s="1"/>
  <c r="AN34" s="1"/>
  <c r="AN35" s="1"/>
  <c r="AN36" s="1"/>
  <c r="AN37" s="1"/>
  <c r="AN38" s="1"/>
  <c r="AN39" s="1"/>
  <c r="AN40" s="1"/>
  <c r="AN41" s="1"/>
  <c r="AN42" s="1"/>
  <c r="AN43" s="1"/>
  <c r="AN44" s="1"/>
  <c r="AN45" s="1"/>
  <c r="AN46" s="1"/>
  <c r="AN47" s="1"/>
  <c r="AN48" s="1"/>
  <c r="AN49" s="1"/>
  <c r="AN50" s="1"/>
  <c r="AN51" s="1"/>
  <c r="AN52" s="1"/>
  <c r="AN53" s="1"/>
  <c r="AN54" s="1"/>
  <c r="AN55" s="1"/>
  <c r="AN56" s="1"/>
  <c r="AN57" s="1"/>
  <c r="AN58" s="1"/>
  <c r="AN59" s="1"/>
  <c r="AN60" s="1"/>
  <c r="AN61" s="1"/>
  <c r="AN62" s="1"/>
  <c r="AN63" s="1"/>
  <c r="AN64" s="1"/>
  <c r="AN65" s="1"/>
  <c r="AN66" s="1"/>
  <c r="AN67" s="1"/>
  <c r="AN68" s="1"/>
  <c r="AN69" s="1"/>
  <c r="AN70" s="1"/>
  <c r="AN71" s="1"/>
  <c r="AN72" s="1"/>
  <c r="AN73" s="1"/>
  <c r="AN74" s="1"/>
  <c r="AN75" s="1"/>
  <c r="AN76" s="1"/>
  <c r="AN77" s="1"/>
  <c r="AN78" s="1"/>
  <c r="AN79" s="1"/>
  <c r="AN80" s="1"/>
  <c r="AN81" s="1"/>
  <c r="AN82" s="1"/>
  <c r="AN83" s="1"/>
  <c r="AN84" s="1"/>
  <c r="AN85" s="1"/>
  <c r="AN86" s="1"/>
  <c r="AN87" s="1"/>
  <c r="AN88" s="1"/>
  <c r="AN89" s="1"/>
  <c r="AN90" s="1"/>
  <c r="AN91" s="1"/>
  <c r="AN92" s="1"/>
  <c r="AN93" s="1"/>
  <c r="AN94" s="1"/>
  <c r="AN95" s="1"/>
  <c r="AN96" s="1"/>
  <c r="AN97" s="1"/>
  <c r="AN98" s="1"/>
  <c r="AN99" s="1"/>
  <c r="AN100" s="1"/>
  <c r="AN101" s="1"/>
  <c r="AN102" s="1"/>
  <c r="AN103" s="1"/>
  <c r="AN104" s="1"/>
  <c r="AN105" s="1"/>
  <c r="AN106" s="1"/>
  <c r="AN107" s="1"/>
  <c r="AN108" s="1"/>
  <c r="AN109" s="1"/>
  <c r="AN110" s="1"/>
  <c r="AN111" s="1"/>
  <c r="AN112" s="1"/>
  <c r="AN113" s="1"/>
  <c r="AN114" s="1"/>
  <c r="AN115" s="1"/>
  <c r="AN116" s="1"/>
  <c r="AN117" s="1"/>
  <c r="AN118" s="1"/>
  <c r="AN119" s="1"/>
  <c r="AN120" s="1"/>
  <c r="AN121" s="1"/>
  <c r="AN122" s="1"/>
  <c r="AN123" s="1"/>
  <c r="AN124" s="1"/>
  <c r="AN125" s="1"/>
  <c r="AN126" s="1"/>
  <c r="AN127" s="1"/>
  <c r="AN128" s="1"/>
  <c r="AN129" s="1"/>
  <c r="AN130" s="1"/>
  <c r="AN131" s="1"/>
  <c r="AN132" s="1"/>
  <c r="AN133" s="1"/>
  <c r="AN134" s="1"/>
  <c r="AN135" s="1"/>
  <c r="AN136" s="1"/>
  <c r="AN137" s="1"/>
  <c r="AN138" s="1"/>
  <c r="AN139" s="1"/>
  <c r="AN140" s="1"/>
  <c r="AN141" s="1"/>
  <c r="AN142" s="1"/>
  <c r="AN143" s="1"/>
  <c r="AN144" s="1"/>
  <c r="AN145" s="1"/>
  <c r="AN146" s="1"/>
  <c r="AN147"/>
  <c r="AN148" s="1"/>
  <c r="AN149" s="1"/>
  <c r="AN150" s="1"/>
  <c r="AN151" s="1"/>
  <c r="AN152" s="1"/>
  <c r="AN153" s="1"/>
  <c r="AN154" s="1"/>
  <c r="AN155" s="1"/>
  <c r="AN156" s="1"/>
  <c r="AN157" s="1"/>
  <c r="AS4" i="6885"/>
  <c r="AQ4" s="1"/>
  <c r="AQ5" s="1"/>
  <c r="AQ6" s="1"/>
  <c r="AQ7" s="1"/>
  <c r="U2" i="6886"/>
  <c r="AM2" s="1"/>
  <c r="AS3" s="1"/>
  <c r="AQ3" s="1"/>
  <c r="AQ4" s="1"/>
  <c r="AQ5" s="1"/>
  <c r="AQ6" s="1"/>
  <c r="AQ7" s="1"/>
  <c r="AQ8" s="1"/>
  <c r="AQ9" s="1"/>
  <c r="AQ10" s="1"/>
  <c r="AP6" i="6883"/>
  <c r="AN6" s="1"/>
  <c r="AN7" s="1"/>
  <c r="AN8" s="1"/>
  <c r="AN9" s="1"/>
  <c r="AN10" s="1"/>
  <c r="AQ5" i="6884"/>
  <c r="AS5" s="1"/>
  <c r="AQ6"/>
  <c r="AS6" s="1"/>
  <c r="AQ7"/>
  <c r="AS7" s="1"/>
  <c r="AQ8"/>
  <c r="AS8" s="1"/>
  <c r="AQ9"/>
  <c r="AS9" s="1"/>
  <c r="AQ12"/>
  <c r="AS12" s="1"/>
  <c r="AQ13"/>
  <c r="AS13" s="1"/>
  <c r="AQ14"/>
  <c r="AS14" s="1"/>
  <c r="AQ15"/>
  <c r="AS15" s="1"/>
  <c r="K5"/>
  <c r="K6"/>
  <c r="K7"/>
  <c r="K8"/>
  <c r="K9"/>
  <c r="AQ10"/>
  <c r="AS10" s="1"/>
  <c r="K10"/>
  <c r="AQ11"/>
  <c r="AS11" s="1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H10" i="6883"/>
  <c r="H9"/>
  <c r="H8"/>
  <c r="H7"/>
  <c r="H6"/>
  <c r="H5"/>
  <c r="H4"/>
  <c r="W3" i="2"/>
  <c r="W4"/>
  <c r="H4" i="6882"/>
  <c r="H4" i="6879"/>
  <c r="H5" s="1"/>
  <c r="H6" s="1"/>
  <c r="H7" s="1"/>
  <c r="H8" s="1"/>
  <c r="H9" s="1"/>
  <c r="H10" s="1"/>
  <c r="H11" s="1"/>
  <c r="H12" s="1"/>
  <c r="H13" s="1"/>
  <c r="H14" s="1"/>
  <c r="H15" s="1"/>
  <c r="H16" s="1"/>
  <c r="H17" s="1"/>
  <c r="H18" s="1"/>
  <c r="H19" s="1"/>
  <c r="H20" s="1"/>
  <c r="H21" s="1"/>
  <c r="H22" s="1"/>
  <c r="H23" s="1"/>
  <c r="H24" s="1"/>
  <c r="H25" s="1"/>
  <c r="H26" s="1"/>
  <c r="W36" i="2" s="1"/>
  <c r="T3" i="6881"/>
  <c r="Q2"/>
  <c r="Q3"/>
  <c r="Q4"/>
  <c r="S3" i="6880"/>
  <c r="S4" s="1"/>
  <c r="S5" s="1"/>
  <c r="S6" s="1"/>
  <c r="S7" s="1"/>
  <c r="S8" s="1"/>
  <c r="AC12" i="6877"/>
  <c r="AH12"/>
  <c r="AC13"/>
  <c r="AH13"/>
  <c r="AC14"/>
  <c r="AH14"/>
  <c r="AC15"/>
  <c r="AH15"/>
  <c r="AC16"/>
  <c r="AH16"/>
  <c r="AC17"/>
  <c r="AH17"/>
  <c r="AC18"/>
  <c r="AH18"/>
  <c r="AC19"/>
  <c r="AH19"/>
  <c r="AC20"/>
  <c r="AH20"/>
  <c r="AC21"/>
  <c r="AH21"/>
  <c r="AC22"/>
  <c r="AH22"/>
  <c r="AC23"/>
  <c r="AH23"/>
  <c r="AC24"/>
  <c r="AH24"/>
  <c r="AC25"/>
  <c r="AH25"/>
  <c r="AC26"/>
  <c r="AH26"/>
  <c r="AC27"/>
  <c r="AH27"/>
  <c r="AC28"/>
  <c r="AH28"/>
  <c r="AC29"/>
  <c r="AH29"/>
  <c r="AC30"/>
  <c r="AH30"/>
  <c r="AC31"/>
  <c r="AH31"/>
  <c r="AC32"/>
  <c r="AH32"/>
  <c r="AC33"/>
  <c r="AH33"/>
  <c r="AC34"/>
  <c r="AH34"/>
  <c r="AC35"/>
  <c r="AH35"/>
  <c r="AC36"/>
  <c r="AH36"/>
  <c r="AC37"/>
  <c r="AH37"/>
  <c r="AC38"/>
  <c r="AH38"/>
  <c r="AC39"/>
  <c r="AH39"/>
  <c r="AC40"/>
  <c r="AH40"/>
  <c r="AC41"/>
  <c r="AH41"/>
  <c r="AC3"/>
  <c r="AH11"/>
  <c r="AC11"/>
  <c r="AH10"/>
  <c r="AC10"/>
  <c r="AH9"/>
  <c r="AC9"/>
  <c r="AH8"/>
  <c r="AC8"/>
  <c r="AH7"/>
  <c r="AC7"/>
  <c r="AH6"/>
  <c r="AC6"/>
  <c r="AH5"/>
  <c r="AC5"/>
  <c r="AH4"/>
  <c r="AC4"/>
  <c r="AD5" i="6878"/>
  <c r="AD6" s="1"/>
  <c r="AD7" s="1"/>
  <c r="AD8" s="1"/>
  <c r="AD9" s="1"/>
  <c r="AD10" s="1"/>
  <c r="AD11" s="1"/>
  <c r="AF5"/>
  <c r="AG5"/>
  <c r="AH5"/>
  <c r="AE5" s="1"/>
  <c r="AE6" s="1"/>
  <c r="AE7" s="1"/>
  <c r="AE8" s="1"/>
  <c r="AE9" s="1"/>
  <c r="AE10" s="1"/>
  <c r="AE11" s="1"/>
  <c r="AI5"/>
  <c r="AF6"/>
  <c r="AG6"/>
  <c r="AH6"/>
  <c r="AI6"/>
  <c r="AF7"/>
  <c r="AG7"/>
  <c r="AH7"/>
  <c r="AI7"/>
  <c r="AF8"/>
  <c r="AG8"/>
  <c r="AH8"/>
  <c r="AI8"/>
  <c r="AF9"/>
  <c r="AG9"/>
  <c r="AH9"/>
  <c r="AI9"/>
  <c r="AF10"/>
  <c r="AG10"/>
  <c r="AH10"/>
  <c r="AI10"/>
  <c r="AF11"/>
  <c r="AG11"/>
  <c r="AH11"/>
  <c r="AI11"/>
  <c r="AH4"/>
  <c r="AG4"/>
  <c r="AF4"/>
  <c r="AC5"/>
  <c r="AC6"/>
  <c r="AC7"/>
  <c r="AC8"/>
  <c r="AC9"/>
  <c r="AC10"/>
  <c r="AC11"/>
  <c r="AC4"/>
  <c r="AI4"/>
  <c r="AE4"/>
  <c r="G4"/>
  <c r="I4"/>
  <c r="G5"/>
  <c r="I5"/>
  <c r="G6"/>
  <c r="I6"/>
  <c r="G7"/>
  <c r="I7"/>
  <c r="G8"/>
  <c r="I8"/>
  <c r="G9"/>
  <c r="I9"/>
  <c r="G10"/>
  <c r="I10"/>
  <c r="G11"/>
  <c r="I11"/>
  <c r="G3" i="6877"/>
  <c r="I3"/>
  <c r="G4"/>
  <c r="I4"/>
  <c r="AG4" s="1"/>
  <c r="AI4" s="1"/>
  <c r="G5"/>
  <c r="I5"/>
  <c r="AG5" s="1"/>
  <c r="AI5" s="1"/>
  <c r="G6"/>
  <c r="I6"/>
  <c r="AG6" s="1"/>
  <c r="AI6" s="1"/>
  <c r="G7"/>
  <c r="I7"/>
  <c r="AG7" s="1"/>
  <c r="AI7" s="1"/>
  <c r="G8"/>
  <c r="I8"/>
  <c r="AG8" s="1"/>
  <c r="AI8" s="1"/>
  <c r="G9"/>
  <c r="I9"/>
  <c r="AG9" s="1"/>
  <c r="AI9" s="1"/>
  <c r="G10"/>
  <c r="I10"/>
  <c r="AG10" s="1"/>
  <c r="AI10" s="1"/>
  <c r="G11"/>
  <c r="I11"/>
  <c r="AG11" s="1"/>
  <c r="AI11" s="1"/>
  <c r="G12"/>
  <c r="I12"/>
  <c r="AG12" s="1"/>
  <c r="AI12" s="1"/>
  <c r="G13"/>
  <c r="I13"/>
  <c r="AG13" s="1"/>
  <c r="AI13" s="1"/>
  <c r="G14"/>
  <c r="I14"/>
  <c r="AG14" s="1"/>
  <c r="AI14" s="1"/>
  <c r="G15"/>
  <c r="I15"/>
  <c r="AG15" s="1"/>
  <c r="AI15" s="1"/>
  <c r="G16"/>
  <c r="I16"/>
  <c r="AG16" s="1"/>
  <c r="AI16" s="1"/>
  <c r="G17"/>
  <c r="I17"/>
  <c r="AG17" s="1"/>
  <c r="AI17" s="1"/>
  <c r="G18"/>
  <c r="I18"/>
  <c r="AG18" s="1"/>
  <c r="AI18" s="1"/>
  <c r="G19"/>
  <c r="I19"/>
  <c r="AG19" s="1"/>
  <c r="AI19" s="1"/>
  <c r="G20"/>
  <c r="I20"/>
  <c r="AG20" s="1"/>
  <c r="AI20" s="1"/>
  <c r="G21"/>
  <c r="I21"/>
  <c r="AG21" s="1"/>
  <c r="AI21" s="1"/>
  <c r="G22"/>
  <c r="I22"/>
  <c r="AG22" s="1"/>
  <c r="AI22" s="1"/>
  <c r="G23"/>
  <c r="I23"/>
  <c r="AG23" s="1"/>
  <c r="AI23" s="1"/>
  <c r="G24"/>
  <c r="I24"/>
  <c r="AG24" s="1"/>
  <c r="AI24" s="1"/>
  <c r="G25"/>
  <c r="I25"/>
  <c r="AG25" s="1"/>
  <c r="AI25" s="1"/>
  <c r="G26"/>
  <c r="I26"/>
  <c r="AG26" s="1"/>
  <c r="AI26" s="1"/>
  <c r="G27"/>
  <c r="I27"/>
  <c r="AG27" s="1"/>
  <c r="AI27" s="1"/>
  <c r="G28"/>
  <c r="I28"/>
  <c r="AG28" s="1"/>
  <c r="AI28" s="1"/>
  <c r="G29"/>
  <c r="I29"/>
  <c r="AG29" s="1"/>
  <c r="AI29" s="1"/>
  <c r="G30"/>
  <c r="I30"/>
  <c r="AG30" s="1"/>
  <c r="AI30" s="1"/>
  <c r="G31"/>
  <c r="I31"/>
  <c r="AG31" s="1"/>
  <c r="AI31" s="1"/>
  <c r="G32"/>
  <c r="I32"/>
  <c r="AG32" s="1"/>
  <c r="AI32" s="1"/>
  <c r="G33"/>
  <c r="I33"/>
  <c r="AG33" s="1"/>
  <c r="AI33" s="1"/>
  <c r="G34"/>
  <c r="I34"/>
  <c r="AG34" s="1"/>
  <c r="AI34" s="1"/>
  <c r="G35"/>
  <c r="I35"/>
  <c r="AG35" s="1"/>
  <c r="AI35" s="1"/>
  <c r="G36"/>
  <c r="I36"/>
  <c r="AG36" s="1"/>
  <c r="AI36" s="1"/>
  <c r="G37"/>
  <c r="I37"/>
  <c r="AG37" s="1"/>
  <c r="AI37" s="1"/>
  <c r="G38"/>
  <c r="I38"/>
  <c r="AG38" s="1"/>
  <c r="AI38" s="1"/>
  <c r="G39"/>
  <c r="I39"/>
  <c r="AG39" s="1"/>
  <c r="AI39" s="1"/>
  <c r="G40"/>
  <c r="AF41" s="1"/>
  <c r="I40"/>
  <c r="AG40" s="1"/>
  <c r="AI40" s="1"/>
  <c r="N6" i="6875"/>
  <c r="N3"/>
  <c r="N4" s="1"/>
  <c r="N5" s="1"/>
  <c r="O6"/>
  <c r="P6"/>
  <c r="P5"/>
  <c r="O5"/>
  <c r="P4"/>
  <c r="O4"/>
  <c r="P3"/>
  <c r="O3"/>
  <c r="M4"/>
  <c r="M5" s="1"/>
  <c r="L44" i="6876"/>
  <c r="P44"/>
  <c r="L45"/>
  <c r="O45"/>
  <c r="P45"/>
  <c r="P28"/>
  <c r="P29"/>
  <c r="P30"/>
  <c r="P31"/>
  <c r="P32"/>
  <c r="P33"/>
  <c r="P34"/>
  <c r="P35"/>
  <c r="P36"/>
  <c r="P37"/>
  <c r="P38"/>
  <c r="P39"/>
  <c r="P40"/>
  <c r="P41"/>
  <c r="P42"/>
  <c r="P43"/>
  <c r="L43"/>
  <c r="J43"/>
  <c r="O44" s="1"/>
  <c r="L42"/>
  <c r="J42"/>
  <c r="O43" s="1"/>
  <c r="L41"/>
  <c r="J41"/>
  <c r="O42" s="1"/>
  <c r="L40"/>
  <c r="J40"/>
  <c r="O41" s="1"/>
  <c r="L39"/>
  <c r="J39"/>
  <c r="O40" s="1"/>
  <c r="L38"/>
  <c r="J38"/>
  <c r="O39" s="1"/>
  <c r="L37"/>
  <c r="J37"/>
  <c r="O38" s="1"/>
  <c r="L36"/>
  <c r="J36"/>
  <c r="O37" s="1"/>
  <c r="L35"/>
  <c r="J35"/>
  <c r="O36" s="1"/>
  <c r="L34"/>
  <c r="J34"/>
  <c r="O35" s="1"/>
  <c r="L33"/>
  <c r="J33"/>
  <c r="O34" s="1"/>
  <c r="L32"/>
  <c r="J32"/>
  <c r="O33" s="1"/>
  <c r="L31"/>
  <c r="J31"/>
  <c r="O32" s="1"/>
  <c r="L30"/>
  <c r="J30"/>
  <c r="O31" s="1"/>
  <c r="L29"/>
  <c r="J29"/>
  <c r="O30" s="1"/>
  <c r="L28"/>
  <c r="J28"/>
  <c r="O29" s="1"/>
  <c r="P27"/>
  <c r="L27"/>
  <c r="J27"/>
  <c r="O28" s="1"/>
  <c r="P26"/>
  <c r="L26"/>
  <c r="J26"/>
  <c r="O27" s="1"/>
  <c r="P25"/>
  <c r="L25"/>
  <c r="J25"/>
  <c r="O26" s="1"/>
  <c r="P24"/>
  <c r="L24"/>
  <c r="J24"/>
  <c r="O25" s="1"/>
  <c r="P23"/>
  <c r="L23"/>
  <c r="J23"/>
  <c r="O24" s="1"/>
  <c r="P22"/>
  <c r="L22"/>
  <c r="J22"/>
  <c r="O23" s="1"/>
  <c r="P21"/>
  <c r="L21"/>
  <c r="J21"/>
  <c r="O22" s="1"/>
  <c r="P20"/>
  <c r="L20"/>
  <c r="J20"/>
  <c r="O21" s="1"/>
  <c r="P19"/>
  <c r="L19"/>
  <c r="J19"/>
  <c r="O20" s="1"/>
  <c r="P18"/>
  <c r="L18"/>
  <c r="J18"/>
  <c r="O19" s="1"/>
  <c r="P17"/>
  <c r="L17"/>
  <c r="J17"/>
  <c r="O18" s="1"/>
  <c r="P16"/>
  <c r="L16"/>
  <c r="J16"/>
  <c r="O17" s="1"/>
  <c r="P15"/>
  <c r="L15"/>
  <c r="J15"/>
  <c r="O16" s="1"/>
  <c r="P14"/>
  <c r="L14"/>
  <c r="J14"/>
  <c r="O15" s="1"/>
  <c r="P13"/>
  <c r="L13"/>
  <c r="J13"/>
  <c r="O14" s="1"/>
  <c r="P12"/>
  <c r="L12"/>
  <c r="J12"/>
  <c r="O13" s="1"/>
  <c r="P11"/>
  <c r="L11"/>
  <c r="J11"/>
  <c r="O12" s="1"/>
  <c r="P10"/>
  <c r="L10"/>
  <c r="J10"/>
  <c r="O11" s="1"/>
  <c r="P9"/>
  <c r="L9"/>
  <c r="J9"/>
  <c r="O10" s="1"/>
  <c r="P8"/>
  <c r="L8"/>
  <c r="J8"/>
  <c r="O9" s="1"/>
  <c r="P7"/>
  <c r="L7"/>
  <c r="J7"/>
  <c r="O8" s="1"/>
  <c r="P6"/>
  <c r="L6"/>
  <c r="J6"/>
  <c r="O7" s="1"/>
  <c r="P5"/>
  <c r="L5"/>
  <c r="J5"/>
  <c r="O6" s="1"/>
  <c r="P4"/>
  <c r="L4"/>
  <c r="J4"/>
  <c r="O5" s="1"/>
  <c r="P3"/>
  <c r="L3"/>
  <c r="J3"/>
  <c r="O4" s="1"/>
  <c r="L2"/>
  <c r="J2"/>
  <c r="O3" s="1"/>
  <c r="L3" i="6875"/>
  <c r="L4"/>
  <c r="L5"/>
  <c r="L6"/>
  <c r="L2"/>
  <c r="J2"/>
  <c r="J3"/>
  <c r="J4"/>
  <c r="J5"/>
  <c r="J6"/>
  <c r="M24" i="6874"/>
  <c r="N24"/>
  <c r="M25"/>
  <c r="N25"/>
  <c r="M26"/>
  <c r="N26"/>
  <c r="M27"/>
  <c r="N27"/>
  <c r="M28"/>
  <c r="N28"/>
  <c r="M29"/>
  <c r="N29"/>
  <c r="M30"/>
  <c r="N30"/>
  <c r="M31"/>
  <c r="N31"/>
  <c r="M32"/>
  <c r="N32"/>
  <c r="M33"/>
  <c r="N33"/>
  <c r="M34"/>
  <c r="N34"/>
  <c r="M35"/>
  <c r="N35"/>
  <c r="M36"/>
  <c r="N36"/>
  <c r="M37"/>
  <c r="N37"/>
  <c r="M38"/>
  <c r="N38"/>
  <c r="M39"/>
  <c r="N39"/>
  <c r="M40"/>
  <c r="N40"/>
  <c r="M11" i="6873"/>
  <c r="N11"/>
  <c r="K11" s="1"/>
  <c r="K12" s="1"/>
  <c r="M12"/>
  <c r="N12"/>
  <c r="N10"/>
  <c r="M10"/>
  <c r="N9"/>
  <c r="M9"/>
  <c r="N8"/>
  <c r="M8"/>
  <c r="N7"/>
  <c r="M7"/>
  <c r="N6"/>
  <c r="M6"/>
  <c r="N5"/>
  <c r="M5"/>
  <c r="K5"/>
  <c r="K6" s="1"/>
  <c r="K7" s="1"/>
  <c r="K8" s="1"/>
  <c r="K9" s="1"/>
  <c r="K10" s="1"/>
  <c r="N4"/>
  <c r="M4"/>
  <c r="L4"/>
  <c r="L5" s="1"/>
  <c r="L6" s="1"/>
  <c r="L7" s="1"/>
  <c r="L8" s="1"/>
  <c r="L9" s="1"/>
  <c r="L10" s="1"/>
  <c r="J40" i="6874"/>
  <c r="J39"/>
  <c r="J38"/>
  <c r="J37"/>
  <c r="J36"/>
  <c r="J35"/>
  <c r="J34"/>
  <c r="J33"/>
  <c r="J32"/>
  <c r="J31"/>
  <c r="J30"/>
  <c r="J29"/>
  <c r="J28"/>
  <c r="J27"/>
  <c r="J26"/>
  <c r="J25"/>
  <c r="J24"/>
  <c r="N23"/>
  <c r="M23"/>
  <c r="J23"/>
  <c r="N22"/>
  <c r="M22"/>
  <c r="J22"/>
  <c r="N21"/>
  <c r="M21"/>
  <c r="J21"/>
  <c r="N20"/>
  <c r="M20"/>
  <c r="J20"/>
  <c r="N19"/>
  <c r="M19"/>
  <c r="J19"/>
  <c r="N18"/>
  <c r="M18"/>
  <c r="J18"/>
  <c r="N17"/>
  <c r="M17"/>
  <c r="J17"/>
  <c r="N16"/>
  <c r="M16"/>
  <c r="J16"/>
  <c r="N15"/>
  <c r="M15"/>
  <c r="J15"/>
  <c r="N14"/>
  <c r="M14"/>
  <c r="J14"/>
  <c r="N13"/>
  <c r="M13"/>
  <c r="J13"/>
  <c r="N12"/>
  <c r="M12"/>
  <c r="J12"/>
  <c r="N11"/>
  <c r="M11"/>
  <c r="J11"/>
  <c r="N10"/>
  <c r="M10"/>
  <c r="J10"/>
  <c r="N9"/>
  <c r="M9"/>
  <c r="J9"/>
  <c r="N8"/>
  <c r="M8"/>
  <c r="J8"/>
  <c r="N7"/>
  <c r="M7"/>
  <c r="J7"/>
  <c r="N6"/>
  <c r="M6"/>
  <c r="J6"/>
  <c r="N5"/>
  <c r="M5"/>
  <c r="J5"/>
  <c r="N4"/>
  <c r="M4"/>
  <c r="J4"/>
  <c r="J3"/>
  <c r="J4" i="6873"/>
  <c r="J5"/>
  <c r="J6"/>
  <c r="J7"/>
  <c r="J8"/>
  <c r="J9"/>
  <c r="J10"/>
  <c r="J11"/>
  <c r="J12"/>
  <c r="J3"/>
  <c r="AK249" i="2"/>
  <c r="AJ4" i="6872"/>
  <c r="AT5" i="6869"/>
  <c r="AT6"/>
  <c r="AT7"/>
  <c r="AT8"/>
  <c r="AT9"/>
  <c r="AT11"/>
  <c r="AT12"/>
  <c r="AT13"/>
  <c r="AT14"/>
  <c r="AT15"/>
  <c r="AT16"/>
  <c r="AT17"/>
  <c r="AT18"/>
  <c r="AT19"/>
  <c r="AT20"/>
  <c r="AT21"/>
  <c r="AT22"/>
  <c r="AT23"/>
  <c r="AT24"/>
  <c r="AT25"/>
  <c r="AT4"/>
  <c r="AK5" i="6872"/>
  <c r="AO5" i="6871"/>
  <c r="AN5"/>
  <c r="AP5" s="1"/>
  <c r="AM5"/>
  <c r="AL5"/>
  <c r="AM7" i="6872"/>
  <c r="AN7"/>
  <c r="AO7"/>
  <c r="AP7"/>
  <c r="AJ7"/>
  <c r="AF7"/>
  <c r="AC7"/>
  <c r="AJ6"/>
  <c r="AF6"/>
  <c r="AC6"/>
  <c r="AJ5"/>
  <c r="AF5"/>
  <c r="AM6" s="1"/>
  <c r="AC5"/>
  <c r="AF4"/>
  <c r="AM5" s="1"/>
  <c r="AC4"/>
  <c r="AI4" s="1"/>
  <c r="AW6" i="6869"/>
  <c r="AW7"/>
  <c r="AW8"/>
  <c r="AW9"/>
  <c r="AW10"/>
  <c r="AW11"/>
  <c r="AW12"/>
  <c r="AW13"/>
  <c r="AW14"/>
  <c r="AW15"/>
  <c r="AW16"/>
  <c r="AW17"/>
  <c r="AW18"/>
  <c r="AW19"/>
  <c r="AW20"/>
  <c r="AW21"/>
  <c r="AW22"/>
  <c r="AW23"/>
  <c r="AW24"/>
  <c r="AW25"/>
  <c r="AW26"/>
  <c r="AW5"/>
  <c r="AS5"/>
  <c r="AS6" s="1"/>
  <c r="AS7" s="1"/>
  <c r="AS8" s="1"/>
  <c r="AS9" s="1"/>
  <c r="AS10" s="1"/>
  <c r="AS11" s="1"/>
  <c r="AS12" s="1"/>
  <c r="AS13" s="1"/>
  <c r="AS14" s="1"/>
  <c r="AS15" s="1"/>
  <c r="AS16" s="1"/>
  <c r="AS17" s="1"/>
  <c r="AS18" s="1"/>
  <c r="AS19" s="1"/>
  <c r="AS20" s="1"/>
  <c r="AS21" s="1"/>
  <c r="AS22" s="1"/>
  <c r="AS23" s="1"/>
  <c r="AS24" s="1"/>
  <c r="AS25" s="1"/>
  <c r="AS26" s="1"/>
  <c r="AX7"/>
  <c r="AX8"/>
  <c r="AX9"/>
  <c r="AX10"/>
  <c r="AX11"/>
  <c r="AX12"/>
  <c r="AX13"/>
  <c r="AX14"/>
  <c r="AX15"/>
  <c r="AX16"/>
  <c r="AX17"/>
  <c r="AX18"/>
  <c r="AX19"/>
  <c r="AX20"/>
  <c r="AX21"/>
  <c r="AX22"/>
  <c r="AX23"/>
  <c r="AX24"/>
  <c r="AX25"/>
  <c r="AX26"/>
  <c r="AX6"/>
  <c r="AX5"/>
  <c r="AS6" i="6870"/>
  <c r="AT6"/>
  <c r="AT5"/>
  <c r="AX6"/>
  <c r="AX5"/>
  <c r="AW6"/>
  <c r="AW5"/>
  <c r="AJ5" i="6871"/>
  <c r="AF5"/>
  <c r="AF4"/>
  <c r="AC4"/>
  <c r="AI4"/>
  <c r="AC5"/>
  <c r="AI5"/>
  <c r="AR7" i="6869"/>
  <c r="AU7"/>
  <c r="AV7"/>
  <c r="AR8"/>
  <c r="AU8"/>
  <c r="AV8"/>
  <c r="AR9"/>
  <c r="AU9"/>
  <c r="AV9"/>
  <c r="AR10"/>
  <c r="AT10" s="1"/>
  <c r="AU10"/>
  <c r="AV10"/>
  <c r="AR11"/>
  <c r="AU11"/>
  <c r="AV11"/>
  <c r="AR12"/>
  <c r="AU12"/>
  <c r="AV12"/>
  <c r="AR13"/>
  <c r="AU13"/>
  <c r="AV13"/>
  <c r="AR14"/>
  <c r="AU14"/>
  <c r="AV14"/>
  <c r="AR15"/>
  <c r="AU15"/>
  <c r="AV15"/>
  <c r="AR16"/>
  <c r="AU16"/>
  <c r="AV16"/>
  <c r="AR17"/>
  <c r="AU17"/>
  <c r="AV17"/>
  <c r="AR18"/>
  <c r="AU18"/>
  <c r="AV18"/>
  <c r="AR19"/>
  <c r="AU19"/>
  <c r="AV19"/>
  <c r="AR20"/>
  <c r="AU20"/>
  <c r="AV20"/>
  <c r="AR21"/>
  <c r="AU21"/>
  <c r="AV21"/>
  <c r="AR22"/>
  <c r="AU22"/>
  <c r="AV22"/>
  <c r="AR23"/>
  <c r="AU23"/>
  <c r="AV23"/>
  <c r="AR24"/>
  <c r="AU24"/>
  <c r="AV24"/>
  <c r="AR25"/>
  <c r="AU25"/>
  <c r="AV25"/>
  <c r="AR26"/>
  <c r="AT26" s="1"/>
  <c r="AU26"/>
  <c r="AV26"/>
  <c r="AR4"/>
  <c r="AV6"/>
  <c r="AU6"/>
  <c r="AR6"/>
  <c r="AV5"/>
  <c r="AU5"/>
  <c r="AR5"/>
  <c r="AL5"/>
  <c r="AL6"/>
  <c r="AL7"/>
  <c r="AL8"/>
  <c r="AL9"/>
  <c r="AL10"/>
  <c r="AL11"/>
  <c r="AL12"/>
  <c r="AL13"/>
  <c r="AL14"/>
  <c r="AL15"/>
  <c r="AL16"/>
  <c r="AL17"/>
  <c r="AL18"/>
  <c r="AL19"/>
  <c r="AL20"/>
  <c r="AL21"/>
  <c r="AL22"/>
  <c r="AL23"/>
  <c r="AL24"/>
  <c r="AL25"/>
  <c r="AL26"/>
  <c r="AL4"/>
  <c r="AL5" i="6870"/>
  <c r="AL6"/>
  <c r="AL4"/>
  <c r="AV6"/>
  <c r="AV5"/>
  <c r="AU6"/>
  <c r="AU5"/>
  <c r="AR6"/>
  <c r="AR5"/>
  <c r="AR9"/>
  <c r="AR8"/>
  <c r="AR7"/>
  <c r="AI6"/>
  <c r="AO6" s="1"/>
  <c r="AQ6" s="1"/>
  <c r="AI5"/>
  <c r="AO5" s="1"/>
  <c r="AQ5" s="1"/>
  <c r="AI4"/>
  <c r="AO4" s="1"/>
  <c r="AQ4" s="1"/>
  <c r="AI4" i="6869"/>
  <c r="AO4"/>
  <c r="AQ4"/>
  <c r="AI5"/>
  <c r="AO5"/>
  <c r="AQ5"/>
  <c r="AI6"/>
  <c r="AO6"/>
  <c r="AQ6"/>
  <c r="AI7"/>
  <c r="AO7"/>
  <c r="AQ7"/>
  <c r="AI8"/>
  <c r="AO8"/>
  <c r="AQ8"/>
  <c r="AI9"/>
  <c r="AO9"/>
  <c r="AQ9"/>
  <c r="AI10"/>
  <c r="AO10"/>
  <c r="AQ10"/>
  <c r="AI11"/>
  <c r="AO11"/>
  <c r="AQ11"/>
  <c r="AI12"/>
  <c r="AO12"/>
  <c r="AQ12"/>
  <c r="AI13"/>
  <c r="AO13"/>
  <c r="AQ13"/>
  <c r="AI14"/>
  <c r="AO14"/>
  <c r="AQ14"/>
  <c r="AI15"/>
  <c r="AO15"/>
  <c r="AQ15"/>
  <c r="AI16"/>
  <c r="AO16"/>
  <c r="AQ16"/>
  <c r="AI17"/>
  <c r="AO17"/>
  <c r="AQ17"/>
  <c r="AI18"/>
  <c r="AO18"/>
  <c r="AQ18"/>
  <c r="AI19"/>
  <c r="AO19"/>
  <c r="AQ19"/>
  <c r="AI20"/>
  <c r="AO20"/>
  <c r="AQ20"/>
  <c r="AI21"/>
  <c r="AO21"/>
  <c r="AQ21"/>
  <c r="AI22"/>
  <c r="AO22"/>
  <c r="AQ22"/>
  <c r="AI23"/>
  <c r="AO23"/>
  <c r="AQ23"/>
  <c r="AI24"/>
  <c r="AO24"/>
  <c r="AQ24"/>
  <c r="AI25"/>
  <c r="AO25"/>
  <c r="AQ25"/>
  <c r="AI26"/>
  <c r="AO26"/>
  <c r="AQ26"/>
  <c r="AN2" i="6889" l="1"/>
  <c r="H32" i="6884"/>
  <c r="H31"/>
  <c r="H30"/>
  <c r="H29"/>
  <c r="H28"/>
  <c r="H27"/>
  <c r="H26"/>
  <c r="H25"/>
  <c r="H24"/>
  <c r="H23"/>
  <c r="H22"/>
  <c r="H21"/>
  <c r="H20"/>
  <c r="H19"/>
  <c r="H18"/>
  <c r="H17"/>
  <c r="H16"/>
  <c r="AR15"/>
  <c r="H15"/>
  <c r="AR14"/>
  <c r="H14"/>
  <c r="AR13"/>
  <c r="H13"/>
  <c r="AR12"/>
  <c r="H12"/>
  <c r="AR11"/>
  <c r="H11"/>
  <c r="AR10"/>
  <c r="H10"/>
  <c r="AR9"/>
  <c r="H9"/>
  <c r="AR8"/>
  <c r="H8"/>
  <c r="AR7"/>
  <c r="H7"/>
  <c r="AR6"/>
  <c r="H6"/>
  <c r="AR5"/>
  <c r="AN5" s="1"/>
  <c r="AN6" s="1"/>
  <c r="AN7" s="1"/>
  <c r="AN8" s="1"/>
  <c r="AN9" s="1"/>
  <c r="AN10" s="1"/>
  <c r="AN11" s="1"/>
  <c r="AN12" s="1"/>
  <c r="AN13" s="1"/>
  <c r="AN14" s="1"/>
  <c r="AN15" s="1"/>
  <c r="H5"/>
  <c r="A5" s="1"/>
  <c r="A5" i="6883"/>
  <c r="A6"/>
  <c r="A7" s="1"/>
  <c r="A8"/>
  <c r="A9"/>
  <c r="A10" s="1"/>
  <c r="W144" i="2"/>
  <c r="W145"/>
  <c r="W110"/>
  <c r="W33"/>
  <c r="W28"/>
  <c r="W46"/>
  <c r="W42"/>
  <c r="W53"/>
  <c r="W13"/>
  <c r="W14"/>
  <c r="W15"/>
  <c r="W17"/>
  <c r="W18"/>
  <c r="U4" i="6881"/>
  <c r="AF40" i="6877"/>
  <c r="AF39"/>
  <c r="AF38"/>
  <c r="AF37"/>
  <c r="AF36"/>
  <c r="AF35"/>
  <c r="AF34"/>
  <c r="AF33"/>
  <c r="AF32"/>
  <c r="AF31"/>
  <c r="AF30"/>
  <c r="AF29"/>
  <c r="AF28"/>
  <c r="AF27"/>
  <c r="AF26"/>
  <c r="AF25"/>
  <c r="AF24"/>
  <c r="AF23"/>
  <c r="AF22"/>
  <c r="AF21"/>
  <c r="AF20"/>
  <c r="AF19"/>
  <c r="AF18"/>
  <c r="AF17"/>
  <c r="AF16"/>
  <c r="AF15"/>
  <c r="AF14"/>
  <c r="AF13"/>
  <c r="AF12"/>
  <c r="AF11"/>
  <c r="AF10"/>
  <c r="AF9"/>
  <c r="AF8"/>
  <c r="AF7"/>
  <c r="AF6"/>
  <c r="AF5"/>
  <c r="AF4"/>
  <c r="AD4"/>
  <c r="AD5" s="1"/>
  <c r="AD6" s="1"/>
  <c r="AD7" s="1"/>
  <c r="AD8" s="1"/>
  <c r="AD9" s="1"/>
  <c r="AD10" s="1"/>
  <c r="AD11" s="1"/>
  <c r="AD12" s="1"/>
  <c r="AD13" s="1"/>
  <c r="AD14" s="1"/>
  <c r="AD15" s="1"/>
  <c r="AD16" s="1"/>
  <c r="AD17" s="1"/>
  <c r="AD18" s="1"/>
  <c r="AD19" s="1"/>
  <c r="AD20" s="1"/>
  <c r="AD21" s="1"/>
  <c r="AD22" s="1"/>
  <c r="AD23" s="1"/>
  <c r="AD24" s="1"/>
  <c r="AD25" s="1"/>
  <c r="AD26" s="1"/>
  <c r="AD27" s="1"/>
  <c r="AD28" s="1"/>
  <c r="AD29" s="1"/>
  <c r="AD30" s="1"/>
  <c r="AD31" s="1"/>
  <c r="AD32" s="1"/>
  <c r="AD33" s="1"/>
  <c r="AD34" s="1"/>
  <c r="AD35" s="1"/>
  <c r="AD36" s="1"/>
  <c r="AD37" s="1"/>
  <c r="AD38" s="1"/>
  <c r="AD39" s="1"/>
  <c r="AD40" s="1"/>
  <c r="AG41"/>
  <c r="AI41" s="1"/>
  <c r="M3" i="6876"/>
  <c r="M4"/>
  <c r="M5" s="1"/>
  <c r="M6" s="1"/>
  <c r="M7" s="1"/>
  <c r="M8" s="1"/>
  <c r="M9" s="1"/>
  <c r="M10" s="1"/>
  <c r="M11" s="1"/>
  <c r="M12" s="1"/>
  <c r="M13" s="1"/>
  <c r="M14" s="1"/>
  <c r="M15" s="1"/>
  <c r="M16" s="1"/>
  <c r="M17" s="1"/>
  <c r="M18" s="1"/>
  <c r="M19" s="1"/>
  <c r="M20" s="1"/>
  <c r="M21" s="1"/>
  <c r="M22" s="1"/>
  <c r="M23" s="1"/>
  <c r="M24" s="1"/>
  <c r="M25" s="1"/>
  <c r="M26" s="1"/>
  <c r="M27" s="1"/>
  <c r="M28" s="1"/>
  <c r="M29" s="1"/>
  <c r="M30" s="1"/>
  <c r="M31" s="1"/>
  <c r="M32" s="1"/>
  <c r="M33" s="1"/>
  <c r="M34" s="1"/>
  <c r="M35" s="1"/>
  <c r="M36" s="1"/>
  <c r="M37" s="1"/>
  <c r="M38" s="1"/>
  <c r="M39" s="1"/>
  <c r="M40" s="1"/>
  <c r="M41" s="1"/>
  <c r="M42" s="1"/>
  <c r="M43" s="1"/>
  <c r="M44"/>
  <c r="M6" i="6875"/>
  <c r="S4" i="2"/>
  <c r="K4" i="6874"/>
  <c r="K5" s="1"/>
  <c r="K6" s="1"/>
  <c r="K7" s="1"/>
  <c r="K8" s="1"/>
  <c r="K9" s="1"/>
  <c r="K10" s="1"/>
  <c r="K11" s="1"/>
  <c r="K12" s="1"/>
  <c r="K13" s="1"/>
  <c r="K14" s="1"/>
  <c r="K15" s="1"/>
  <c r="K16" s="1"/>
  <c r="K17" s="1"/>
  <c r="K18" s="1"/>
  <c r="K19" s="1"/>
  <c r="K20" s="1"/>
  <c r="K21" s="1"/>
  <c r="K22" s="1"/>
  <c r="K23" s="1"/>
  <c r="K24" s="1"/>
  <c r="K25" s="1"/>
  <c r="K26" s="1"/>
  <c r="K27" s="1"/>
  <c r="K28" s="1"/>
  <c r="K29" s="1"/>
  <c r="K30" s="1"/>
  <c r="K31" s="1"/>
  <c r="K32" s="1"/>
  <c r="K33" s="1"/>
  <c r="K34" s="1"/>
  <c r="K35" s="1"/>
  <c r="K36" s="1"/>
  <c r="K37" s="1"/>
  <c r="K38" s="1"/>
  <c r="K39" s="1"/>
  <c r="K40" s="1"/>
  <c r="S332" i="2" s="1"/>
  <c r="L11" i="6873"/>
  <c r="L12" s="1"/>
  <c r="AN5" i="6872"/>
  <c r="AP5" s="1"/>
  <c r="AN6"/>
  <c r="AP6" s="1"/>
  <c r="AI5"/>
  <c r="AO5" s="1"/>
  <c r="AI6"/>
  <c r="AO6" s="1"/>
  <c r="AK6" s="1"/>
  <c r="AK7" s="1"/>
  <c r="AI7"/>
  <c r="O26" i="6868"/>
  <c r="N26"/>
  <c r="K26"/>
  <c r="O25"/>
  <c r="N25"/>
  <c r="K25"/>
  <c r="O24"/>
  <c r="N24"/>
  <c r="K24"/>
  <c r="O23"/>
  <c r="N23"/>
  <c r="K23"/>
  <c r="O22"/>
  <c r="N22"/>
  <c r="K22"/>
  <c r="O21"/>
  <c r="N21"/>
  <c r="K21"/>
  <c r="O20"/>
  <c r="N20"/>
  <c r="K20"/>
  <c r="O19"/>
  <c r="N19"/>
  <c r="K19"/>
  <c r="O18"/>
  <c r="N18"/>
  <c r="K18"/>
  <c r="O17"/>
  <c r="N17"/>
  <c r="K17"/>
  <c r="O16"/>
  <c r="N16"/>
  <c r="K16"/>
  <c r="O15"/>
  <c r="N15"/>
  <c r="K15"/>
  <c r="O14"/>
  <c r="N14"/>
  <c r="K14"/>
  <c r="O13"/>
  <c r="N13"/>
  <c r="K13"/>
  <c r="O12"/>
  <c r="N12"/>
  <c r="K12"/>
  <c r="O11"/>
  <c r="N11"/>
  <c r="K11"/>
  <c r="O10"/>
  <c r="N10"/>
  <c r="K10"/>
  <c r="O9"/>
  <c r="N9"/>
  <c r="K9"/>
  <c r="O8"/>
  <c r="N8"/>
  <c r="K8"/>
  <c r="O7"/>
  <c r="N7"/>
  <c r="K7"/>
  <c r="O6"/>
  <c r="N6"/>
  <c r="K6"/>
  <c r="O5"/>
  <c r="N5"/>
  <c r="K5"/>
  <c r="O4"/>
  <c r="N4"/>
  <c r="K4"/>
  <c r="O3"/>
  <c r="N3"/>
  <c r="K3"/>
  <c r="K2"/>
  <c r="K2" i="6866"/>
  <c r="K8"/>
  <c r="N8"/>
  <c r="O8"/>
  <c r="L8" s="1"/>
  <c r="L9" s="1"/>
  <c r="L10" s="1"/>
  <c r="L11" s="1"/>
  <c r="L12" s="1"/>
  <c r="L13" s="1"/>
  <c r="L14" s="1"/>
  <c r="L15" s="1"/>
  <c r="L16" s="1"/>
  <c r="L17" s="1"/>
  <c r="L18" s="1"/>
  <c r="L19" s="1"/>
  <c r="L20" s="1"/>
  <c r="L21" s="1"/>
  <c r="L22" s="1"/>
  <c r="L23" s="1"/>
  <c r="L24" s="1"/>
  <c r="L25" s="1"/>
  <c r="L26" s="1"/>
  <c r="L27" s="1"/>
  <c r="L28" s="1"/>
  <c r="L29" s="1"/>
  <c r="K9"/>
  <c r="N9"/>
  <c r="O9"/>
  <c r="K10"/>
  <c r="N10"/>
  <c r="O10"/>
  <c r="K11"/>
  <c r="N11"/>
  <c r="O11"/>
  <c r="K12"/>
  <c r="N12"/>
  <c r="O12"/>
  <c r="K13"/>
  <c r="N13"/>
  <c r="O13"/>
  <c r="K14"/>
  <c r="N14"/>
  <c r="O14"/>
  <c r="K15"/>
  <c r="N15"/>
  <c r="O15"/>
  <c r="K16"/>
  <c r="N16"/>
  <c r="O16"/>
  <c r="K17"/>
  <c r="N17"/>
  <c r="O17"/>
  <c r="K18"/>
  <c r="N18"/>
  <c r="O18"/>
  <c r="K19"/>
  <c r="N19"/>
  <c r="O19"/>
  <c r="K20"/>
  <c r="N20"/>
  <c r="O20"/>
  <c r="K21"/>
  <c r="N21"/>
  <c r="O21"/>
  <c r="K22"/>
  <c r="N22"/>
  <c r="O22"/>
  <c r="K23"/>
  <c r="N23"/>
  <c r="O23"/>
  <c r="K24"/>
  <c r="N24"/>
  <c r="O24"/>
  <c r="K25"/>
  <c r="N25"/>
  <c r="O25"/>
  <c r="K26"/>
  <c r="N26"/>
  <c r="O26"/>
  <c r="K27"/>
  <c r="N27"/>
  <c r="O27"/>
  <c r="K28"/>
  <c r="N28"/>
  <c r="O28"/>
  <c r="K29"/>
  <c r="N29"/>
  <c r="O29"/>
  <c r="L3"/>
  <c r="L4"/>
  <c r="O7"/>
  <c r="N7"/>
  <c r="K7"/>
  <c r="O6"/>
  <c r="N6"/>
  <c r="K6"/>
  <c r="O5"/>
  <c r="N5"/>
  <c r="K5"/>
  <c r="O4"/>
  <c r="L5" s="1"/>
  <c r="L6" s="1"/>
  <c r="L7" s="1"/>
  <c r="N4"/>
  <c r="K4"/>
  <c r="O3"/>
  <c r="N3"/>
  <c r="K3"/>
  <c r="O7" i="6867"/>
  <c r="N7"/>
  <c r="K7"/>
  <c r="O6"/>
  <c r="N6"/>
  <c r="K6"/>
  <c r="O5"/>
  <c r="N5"/>
  <c r="K5"/>
  <c r="O4"/>
  <c r="L4" s="1"/>
  <c r="L5" s="1"/>
  <c r="L6" s="1"/>
  <c r="L7" s="1"/>
  <c r="N4"/>
  <c r="K4"/>
  <c r="O3"/>
  <c r="N3"/>
  <c r="M3"/>
  <c r="M4" s="1"/>
  <c r="M5" s="1"/>
  <c r="M6" s="1"/>
  <c r="M7" s="1"/>
  <c r="K3"/>
  <c r="L4" i="6865"/>
  <c r="L5" s="1"/>
  <c r="L6" s="1"/>
  <c r="L7" s="1"/>
  <c r="N4"/>
  <c r="O4"/>
  <c r="M4" s="1"/>
  <c r="M5" s="1"/>
  <c r="M6" s="1"/>
  <c r="M7" s="1"/>
  <c r="N5"/>
  <c r="O5"/>
  <c r="N6"/>
  <c r="O6"/>
  <c r="N7"/>
  <c r="O7"/>
  <c r="O3"/>
  <c r="N3"/>
  <c r="K4"/>
  <c r="K5"/>
  <c r="K6"/>
  <c r="K7"/>
  <c r="K3"/>
  <c r="M3"/>
  <c r="A6" i="6884" l="1"/>
  <c r="A7"/>
  <c r="A8"/>
  <c r="A9"/>
  <c r="A11"/>
  <c r="A12"/>
  <c r="A13"/>
  <c r="A10" s="1"/>
  <c r="S4" i="6881"/>
  <c r="T4"/>
  <c r="S10" i="2"/>
  <c r="S16"/>
  <c r="S15"/>
  <c r="S11"/>
  <c r="S32"/>
  <c r="S21"/>
  <c r="S67"/>
  <c r="S68"/>
  <c r="S65"/>
  <c r="S18"/>
  <c r="S59"/>
  <c r="S51"/>
  <c r="S89"/>
  <c r="S103"/>
  <c r="S90"/>
  <c r="S133"/>
  <c r="S134"/>
  <c r="S135"/>
  <c r="S73"/>
  <c r="L3" i="6868"/>
  <c r="L4" s="1"/>
  <c r="L5" s="1"/>
  <c r="L6" s="1"/>
  <c r="L7" s="1"/>
  <c r="L8" s="1"/>
  <c r="L9" s="1"/>
  <c r="L10" s="1"/>
  <c r="L11" s="1"/>
  <c r="L12" s="1"/>
  <c r="L13" s="1"/>
  <c r="L14" s="1"/>
  <c r="L15" s="1"/>
  <c r="L16" s="1"/>
  <c r="L17" s="1"/>
  <c r="L18" s="1"/>
  <c r="L19" s="1"/>
  <c r="L20" s="1"/>
  <c r="L21" s="1"/>
  <c r="L22" s="1"/>
  <c r="L23" s="1"/>
  <c r="L24" s="1"/>
  <c r="L25" s="1"/>
  <c r="L26" s="1"/>
  <c r="J7" i="6862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6"/>
  <c r="J8" i="6863"/>
  <c r="J9"/>
  <c r="J10"/>
  <c r="J11"/>
  <c r="J12"/>
  <c r="J7"/>
  <c r="L8"/>
  <c r="L9"/>
  <c r="L10"/>
  <c r="L11"/>
  <c r="L12"/>
  <c r="L7"/>
  <c r="M9"/>
  <c r="N9"/>
  <c r="M10"/>
  <c r="N10"/>
  <c r="M11"/>
  <c r="N11"/>
  <c r="M12"/>
  <c r="N12"/>
  <c r="N8"/>
  <c r="M8"/>
  <c r="N7"/>
  <c r="M7"/>
  <c r="K8"/>
  <c r="M28" i="6862"/>
  <c r="N28"/>
  <c r="M29"/>
  <c r="N29"/>
  <c r="M30"/>
  <c r="N30"/>
  <c r="M31"/>
  <c r="N31"/>
  <c r="M32"/>
  <c r="N32"/>
  <c r="M33"/>
  <c r="N33"/>
  <c r="M34"/>
  <c r="N34"/>
  <c r="M35"/>
  <c r="N35"/>
  <c r="M36"/>
  <c r="N36"/>
  <c r="M37"/>
  <c r="N37"/>
  <c r="M38"/>
  <c r="N38"/>
  <c r="M39"/>
  <c r="N39"/>
  <c r="M40"/>
  <c r="N40"/>
  <c r="M41"/>
  <c r="N41"/>
  <c r="M42"/>
  <c r="N42"/>
  <c r="M43"/>
  <c r="N43"/>
  <c r="M44"/>
  <c r="N44"/>
  <c r="M45"/>
  <c r="N45"/>
  <c r="M46"/>
  <c r="N46"/>
  <c r="M47"/>
  <c r="N47"/>
  <c r="M48"/>
  <c r="N48"/>
  <c r="M49"/>
  <c r="N49"/>
  <c r="M50"/>
  <c r="N50"/>
  <c r="M51"/>
  <c r="N51"/>
  <c r="M8"/>
  <c r="N8"/>
  <c r="M9"/>
  <c r="N9"/>
  <c r="M10"/>
  <c r="N10"/>
  <c r="M11"/>
  <c r="N11"/>
  <c r="M12"/>
  <c r="N12"/>
  <c r="M13"/>
  <c r="N13"/>
  <c r="M14"/>
  <c r="N14"/>
  <c r="M15"/>
  <c r="N15"/>
  <c r="M16"/>
  <c r="N16"/>
  <c r="M17"/>
  <c r="N17"/>
  <c r="M18"/>
  <c r="N18"/>
  <c r="M19"/>
  <c r="N19"/>
  <c r="M20"/>
  <c r="N20"/>
  <c r="M21"/>
  <c r="N21"/>
  <c r="M22"/>
  <c r="N22"/>
  <c r="M23"/>
  <c r="N23"/>
  <c r="M24"/>
  <c r="N24"/>
  <c r="M25"/>
  <c r="N25"/>
  <c r="M26"/>
  <c r="N26"/>
  <c r="M27"/>
  <c r="N27"/>
  <c r="N7"/>
  <c r="M7"/>
  <c r="AF7" i="6861"/>
  <c r="AD7" s="1"/>
  <c r="AI7"/>
  <c r="AJ7"/>
  <c r="AL7" s="1"/>
  <c r="AK7"/>
  <c r="AF8"/>
  <c r="AD8" s="1"/>
  <c r="AI8"/>
  <c r="AJ8"/>
  <c r="AK8"/>
  <c r="AL8"/>
  <c r="AF9"/>
  <c r="AD9" s="1"/>
  <c r="AI9"/>
  <c r="AJ9"/>
  <c r="AL9" s="1"/>
  <c r="AK9"/>
  <c r="AF10"/>
  <c r="AD10" s="1"/>
  <c r="AI10"/>
  <c r="AJ10"/>
  <c r="AK10"/>
  <c r="AL10"/>
  <c r="AF11"/>
  <c r="AD11" s="1"/>
  <c r="AI11"/>
  <c r="AJ11"/>
  <c r="AL11" s="1"/>
  <c r="AK11"/>
  <c r="AF12"/>
  <c r="AD12" s="1"/>
  <c r="AI12"/>
  <c r="AJ12"/>
  <c r="AL12" s="1"/>
  <c r="AK12"/>
  <c r="AF13"/>
  <c r="AD13" s="1"/>
  <c r="AI13"/>
  <c r="AJ13"/>
  <c r="AL13" s="1"/>
  <c r="AK13"/>
  <c r="AF14"/>
  <c r="AD14" s="1"/>
  <c r="AI14"/>
  <c r="AJ14"/>
  <c r="AL14" s="1"/>
  <c r="AK14"/>
  <c r="AF15"/>
  <c r="AD15" s="1"/>
  <c r="AI15"/>
  <c r="AJ15"/>
  <c r="AK15"/>
  <c r="AL15"/>
  <c r="AK6"/>
  <c r="AJ6"/>
  <c r="AL6" s="1"/>
  <c r="AI6"/>
  <c r="AF6"/>
  <c r="AD6" s="1"/>
  <c r="AK5"/>
  <c r="AJ5"/>
  <c r="AL5" s="1"/>
  <c r="AI5"/>
  <c r="AF5"/>
  <c r="AD5" s="1"/>
  <c r="AF4"/>
  <c r="AD4" s="1"/>
  <c r="AF9" i="6859"/>
  <c r="AI9"/>
  <c r="AJ9"/>
  <c r="AK9"/>
  <c r="AL9"/>
  <c r="AK8"/>
  <c r="AJ8"/>
  <c r="AL8" s="1"/>
  <c r="AI8"/>
  <c r="AF8"/>
  <c r="AK7"/>
  <c r="AJ7"/>
  <c r="AL7" s="1"/>
  <c r="AI7"/>
  <c r="AF7"/>
  <c r="AK6"/>
  <c r="AG6" s="1"/>
  <c r="AJ6"/>
  <c r="AL6" s="1"/>
  <c r="AI6"/>
  <c r="AF6"/>
  <c r="AK5"/>
  <c r="AH5" s="1"/>
  <c r="AH6" s="1"/>
  <c r="AJ5"/>
  <c r="AL5" s="1"/>
  <c r="AI5"/>
  <c r="AF5"/>
  <c r="AU6" i="6860"/>
  <c r="AU7"/>
  <c r="AU8"/>
  <c r="AU5"/>
  <c r="AV7"/>
  <c r="AW7"/>
  <c r="AX7"/>
  <c r="AY7"/>
  <c r="AV8"/>
  <c r="AW8"/>
  <c r="AY8" s="1"/>
  <c r="AX8"/>
  <c r="AX6"/>
  <c r="AW6"/>
  <c r="AY6" s="1"/>
  <c r="AV6"/>
  <c r="AX5"/>
  <c r="AT6" s="1"/>
  <c r="AW5"/>
  <c r="AY5" s="1"/>
  <c r="AV5"/>
  <c r="AV10" i="6858"/>
  <c r="AW10"/>
  <c r="AX10"/>
  <c r="AT10" s="1"/>
  <c r="AT11" s="1"/>
  <c r="AT12" s="1"/>
  <c r="AT13" s="1"/>
  <c r="AT14" s="1"/>
  <c r="AT15" s="1"/>
  <c r="AT16" s="1"/>
  <c r="AT17" s="1"/>
  <c r="AT18" s="1"/>
  <c r="AT19" s="1"/>
  <c r="AT20" s="1"/>
  <c r="AT21" s="1"/>
  <c r="AY10"/>
  <c r="AV11"/>
  <c r="AW11"/>
  <c r="AY11" s="1"/>
  <c r="AX11"/>
  <c r="AV12"/>
  <c r="AW12"/>
  <c r="AX12"/>
  <c r="AY12"/>
  <c r="AV13"/>
  <c r="AW13"/>
  <c r="AX13"/>
  <c r="AY13"/>
  <c r="AV14"/>
  <c r="AW14"/>
  <c r="AY14" s="1"/>
  <c r="AX14"/>
  <c r="AV15"/>
  <c r="AW15"/>
  <c r="AX15"/>
  <c r="AY15"/>
  <c r="AV16"/>
  <c r="AW16"/>
  <c r="AX16"/>
  <c r="AY16"/>
  <c r="AV17"/>
  <c r="AW17"/>
  <c r="AX17"/>
  <c r="AY17"/>
  <c r="AV18"/>
  <c r="AW18"/>
  <c r="AX18"/>
  <c r="AY18"/>
  <c r="AV19"/>
  <c r="AW19"/>
  <c r="AY19" s="1"/>
  <c r="AX19"/>
  <c r="AV20"/>
  <c r="AW20"/>
  <c r="AX20"/>
  <c r="AY20"/>
  <c r="AV21"/>
  <c r="AW21"/>
  <c r="AX21"/>
  <c r="AY21"/>
  <c r="AS5" i="6860"/>
  <c r="AS6"/>
  <c r="AS7"/>
  <c r="AS8"/>
  <c r="AS5" i="6858"/>
  <c r="AS6"/>
  <c r="AS7"/>
  <c r="AS8"/>
  <c r="AS9"/>
  <c r="AS10"/>
  <c r="AS11"/>
  <c r="AS12"/>
  <c r="AS13"/>
  <c r="AS14"/>
  <c r="AS15"/>
  <c r="AS16"/>
  <c r="AS17"/>
  <c r="AS18"/>
  <c r="AS19"/>
  <c r="AS20"/>
  <c r="AS21"/>
  <c r="AS4"/>
  <c r="AV6"/>
  <c r="AW6"/>
  <c r="AX6"/>
  <c r="AY6"/>
  <c r="AV7"/>
  <c r="AW7"/>
  <c r="AX7"/>
  <c r="AY7"/>
  <c r="AV8"/>
  <c r="AW8"/>
  <c r="AX8"/>
  <c r="AY8"/>
  <c r="AV9"/>
  <c r="AW9"/>
  <c r="AX9"/>
  <c r="AY9"/>
  <c r="AX5"/>
  <c r="AW5"/>
  <c r="AY5" s="1"/>
  <c r="AV5"/>
  <c r="A14" i="6884" l="1"/>
  <c r="A15"/>
  <c r="A16"/>
  <c r="A17"/>
  <c r="A18" s="1"/>
  <c r="A19"/>
  <c r="A20"/>
  <c r="A21"/>
  <c r="A22" s="1"/>
  <c r="A23"/>
  <c r="A24"/>
  <c r="A25" s="1"/>
  <c r="A26"/>
  <c r="A27" s="1"/>
  <c r="A28"/>
  <c r="A29"/>
  <c r="A30"/>
  <c r="A31"/>
  <c r="A32"/>
  <c r="K9" i="6863"/>
  <c r="K10" s="1"/>
  <c r="K11" s="1"/>
  <c r="K12" s="1"/>
  <c r="K7" i="6862"/>
  <c r="K8" s="1"/>
  <c r="K9" s="1"/>
  <c r="K10" s="1"/>
  <c r="K11" s="1"/>
  <c r="K12" s="1"/>
  <c r="K13" s="1"/>
  <c r="K14" s="1"/>
  <c r="K15" s="1"/>
  <c r="K16" s="1"/>
  <c r="K17" s="1"/>
  <c r="K18" s="1"/>
  <c r="K19" s="1"/>
  <c r="K20" s="1"/>
  <c r="K21" s="1"/>
  <c r="K22" s="1"/>
  <c r="K23" s="1"/>
  <c r="K24" s="1"/>
  <c r="K25" s="1"/>
  <c r="K26" s="1"/>
  <c r="K27" s="1"/>
  <c r="K28" s="1"/>
  <c r="K29" s="1"/>
  <c r="K30" s="1"/>
  <c r="K31" s="1"/>
  <c r="K32" s="1"/>
  <c r="K33" s="1"/>
  <c r="K34" s="1"/>
  <c r="K35" s="1"/>
  <c r="K36" s="1"/>
  <c r="K37" s="1"/>
  <c r="K38" s="1"/>
  <c r="K39" s="1"/>
  <c r="K40" s="1"/>
  <c r="K41" s="1"/>
  <c r="K42" s="1"/>
  <c r="K43" s="1"/>
  <c r="K44" s="1"/>
  <c r="K45" s="1"/>
  <c r="K46" s="1"/>
  <c r="K47" s="1"/>
  <c r="K48" s="1"/>
  <c r="K49" s="1"/>
  <c r="K50" s="1"/>
  <c r="K51" s="1"/>
  <c r="AG5" i="6861"/>
  <c r="AG6" s="1"/>
  <c r="AG7" s="1"/>
  <c r="AG8" s="1"/>
  <c r="AG9" s="1"/>
  <c r="AG10" s="1"/>
  <c r="AG11" s="1"/>
  <c r="AG12" s="1"/>
  <c r="AG13" s="1"/>
  <c r="AG14" s="1"/>
  <c r="AG15" s="1"/>
  <c r="AH7" i="6859"/>
  <c r="AH8" s="1"/>
  <c r="AH9" s="1"/>
  <c r="AG7"/>
  <c r="AG8" s="1"/>
  <c r="AG9" s="1"/>
  <c r="AT7" i="6860"/>
  <c r="AT8" s="1"/>
  <c r="AT5" i="6858"/>
  <c r="AT6"/>
  <c r="AT7" s="1"/>
  <c r="AT8" s="1"/>
  <c r="AT9" s="1"/>
  <c r="L9" i="6857"/>
  <c r="L10"/>
  <c r="L11"/>
  <c r="L12"/>
  <c r="L13"/>
  <c r="L8"/>
  <c r="L7"/>
  <c r="L7" i="6856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6"/>
  <c r="O10"/>
  <c r="P10"/>
  <c r="O11"/>
  <c r="P11"/>
  <c r="O12"/>
  <c r="P12"/>
  <c r="O13"/>
  <c r="P13"/>
  <c r="O14"/>
  <c r="P14"/>
  <c r="O15"/>
  <c r="P15"/>
  <c r="O16"/>
  <c r="P16"/>
  <c r="O17"/>
  <c r="P17"/>
  <c r="O18"/>
  <c r="P18"/>
  <c r="O19"/>
  <c r="P19"/>
  <c r="O20"/>
  <c r="P20"/>
  <c r="O21"/>
  <c r="P21"/>
  <c r="O22"/>
  <c r="P22"/>
  <c r="O23"/>
  <c r="P23"/>
  <c r="O24"/>
  <c r="P24"/>
  <c r="O25"/>
  <c r="P25"/>
  <c r="O26"/>
  <c r="P26"/>
  <c r="O27"/>
  <c r="P27"/>
  <c r="O28"/>
  <c r="P28"/>
  <c r="O29"/>
  <c r="P29"/>
  <c r="O30"/>
  <c r="P30"/>
  <c r="O31"/>
  <c r="P31"/>
  <c r="O32"/>
  <c r="P32"/>
  <c r="O33"/>
  <c r="P33"/>
  <c r="O34"/>
  <c r="P34"/>
  <c r="O35"/>
  <c r="P35"/>
  <c r="O36"/>
  <c r="P36"/>
  <c r="O37"/>
  <c r="P37"/>
  <c r="O38"/>
  <c r="P38"/>
  <c r="O39"/>
  <c r="P39"/>
  <c r="O40"/>
  <c r="P40"/>
  <c r="O41"/>
  <c r="P41"/>
  <c r="O42"/>
  <c r="P42"/>
  <c r="P9"/>
  <c r="O9"/>
  <c r="P8"/>
  <c r="O8"/>
  <c r="P7"/>
  <c r="O7"/>
  <c r="N8" i="6857"/>
  <c r="N9"/>
  <c r="N10"/>
  <c r="N11"/>
  <c r="N12"/>
  <c r="N13"/>
  <c r="N7"/>
  <c r="O8"/>
  <c r="P8"/>
  <c r="M8" s="1"/>
  <c r="M9" s="1"/>
  <c r="M10" s="1"/>
  <c r="M11" s="1"/>
  <c r="M12" s="1"/>
  <c r="M13" s="1"/>
  <c r="O9"/>
  <c r="P9"/>
  <c r="O10"/>
  <c r="P10"/>
  <c r="O11"/>
  <c r="P11"/>
  <c r="O12"/>
  <c r="P12"/>
  <c r="O13"/>
  <c r="P13"/>
  <c r="P7"/>
  <c r="O7"/>
  <c r="X3" i="6855"/>
  <c r="X4"/>
  <c r="X5"/>
  <c r="X6"/>
  <c r="X7"/>
  <c r="X8"/>
  <c r="X9"/>
  <c r="X10"/>
  <c r="X11"/>
  <c r="X12"/>
  <c r="X13"/>
  <c r="X14"/>
  <c r="X15"/>
  <c r="X16"/>
  <c r="X17"/>
  <c r="X18"/>
  <c r="X19"/>
  <c r="X20"/>
  <c r="X21"/>
  <c r="X22"/>
  <c r="X23"/>
  <c r="X24"/>
  <c r="X25"/>
  <c r="X26"/>
  <c r="X27"/>
  <c r="X28"/>
  <c r="X2"/>
  <c r="S4" i="6854"/>
  <c r="S5"/>
  <c r="S3"/>
  <c r="U5"/>
  <c r="Q5"/>
  <c r="T5" s="1"/>
  <c r="U4"/>
  <c r="Q4"/>
  <c r="U3"/>
  <c r="R4" s="1"/>
  <c r="R5" s="1"/>
  <c r="Q3"/>
  <c r="T4" s="1"/>
  <c r="Q2"/>
  <c r="V10" i="6855"/>
  <c r="V14"/>
  <c r="Q26"/>
  <c r="P2"/>
  <c r="Q2" s="1"/>
  <c r="P2" i="6854"/>
  <c r="O2"/>
  <c r="P9" i="6855"/>
  <c r="Q9" s="1"/>
  <c r="O9"/>
  <c r="P28"/>
  <c r="Q28" s="1"/>
  <c r="O28"/>
  <c r="P27"/>
  <c r="Q27" s="1"/>
  <c r="O27"/>
  <c r="P26"/>
  <c r="O26"/>
  <c r="P25"/>
  <c r="Q25" s="1"/>
  <c r="O25"/>
  <c r="P24"/>
  <c r="Q24" s="1"/>
  <c r="O24"/>
  <c r="P23"/>
  <c r="Q23" s="1"/>
  <c r="O23"/>
  <c r="P22"/>
  <c r="Q22" s="1"/>
  <c r="O22"/>
  <c r="P21"/>
  <c r="Q21" s="1"/>
  <c r="O21"/>
  <c r="P20"/>
  <c r="Q20" s="1"/>
  <c r="O20"/>
  <c r="P19"/>
  <c r="Q19" s="1"/>
  <c r="O19"/>
  <c r="P18"/>
  <c r="Q18" s="1"/>
  <c r="O18"/>
  <c r="P17"/>
  <c r="Q17" s="1"/>
  <c r="O17"/>
  <c r="P16"/>
  <c r="Q16" s="1"/>
  <c r="O16"/>
  <c r="P15"/>
  <c r="Q15" s="1"/>
  <c r="O15"/>
  <c r="P14"/>
  <c r="Q14" s="1"/>
  <c r="O14"/>
  <c r="P13"/>
  <c r="Q13" s="1"/>
  <c r="O13"/>
  <c r="P12"/>
  <c r="Q12" s="1"/>
  <c r="O12"/>
  <c r="P11"/>
  <c r="Q11" s="1"/>
  <c r="O11"/>
  <c r="P10"/>
  <c r="Q10" s="1"/>
  <c r="O10"/>
  <c r="P8"/>
  <c r="Q8" s="1"/>
  <c r="U9" s="1"/>
  <c r="O8"/>
  <c r="P7"/>
  <c r="Q7" s="1"/>
  <c r="O7"/>
  <c r="P6"/>
  <c r="Q6" s="1"/>
  <c r="O6"/>
  <c r="V6" s="1"/>
  <c r="P5"/>
  <c r="Q5" s="1"/>
  <c r="O5"/>
  <c r="P4"/>
  <c r="Q4" s="1"/>
  <c r="O4"/>
  <c r="P3"/>
  <c r="Q3" s="1"/>
  <c r="O3"/>
  <c r="O2"/>
  <c r="P5" i="6854"/>
  <c r="O5"/>
  <c r="P4"/>
  <c r="O4"/>
  <c r="P3"/>
  <c r="O3"/>
  <c r="M7" i="6856" l="1"/>
  <c r="M8" s="1"/>
  <c r="M9" s="1"/>
  <c r="M10"/>
  <c r="M11" s="1"/>
  <c r="M12" s="1"/>
  <c r="M13" s="1"/>
  <c r="M14" s="1"/>
  <c r="M15" s="1"/>
  <c r="M16" s="1"/>
  <c r="M17" s="1"/>
  <c r="M18" s="1"/>
  <c r="M19" s="1"/>
  <c r="M20" s="1"/>
  <c r="M21" s="1"/>
  <c r="M22" s="1"/>
  <c r="M23" s="1"/>
  <c r="M24" s="1"/>
  <c r="M25" s="1"/>
  <c r="M26" s="1"/>
  <c r="M27" s="1"/>
  <c r="M28" s="1"/>
  <c r="M29" s="1"/>
  <c r="M30" s="1"/>
  <c r="M31" s="1"/>
  <c r="M32" s="1"/>
  <c r="M33" s="1"/>
  <c r="M34" s="1"/>
  <c r="M35" s="1"/>
  <c r="M36" s="1"/>
  <c r="M37" s="1"/>
  <c r="M38" s="1"/>
  <c r="M39" s="1"/>
  <c r="M40" s="1"/>
  <c r="M41" s="1"/>
  <c r="M42" s="1"/>
  <c r="V3" i="6855"/>
  <c r="V7"/>
  <c r="V12"/>
  <c r="V16"/>
  <c r="V20"/>
  <c r="V24"/>
  <c r="V28"/>
  <c r="V18"/>
  <c r="V22"/>
  <c r="V26"/>
  <c r="U19"/>
  <c r="U16"/>
  <c r="U4"/>
  <c r="U8"/>
  <c r="U27"/>
  <c r="V13"/>
  <c r="V17"/>
  <c r="V21"/>
  <c r="V25"/>
  <c r="V9"/>
  <c r="U12"/>
  <c r="U28"/>
  <c r="U24"/>
  <c r="V5"/>
  <c r="U6"/>
  <c r="U11"/>
  <c r="U15"/>
  <c r="U23"/>
  <c r="U20"/>
  <c r="V11"/>
  <c r="V15"/>
  <c r="V19"/>
  <c r="V23"/>
  <c r="V27"/>
  <c r="U3"/>
  <c r="U5"/>
  <c r="U13"/>
  <c r="U14"/>
  <c r="U21"/>
  <c r="U22"/>
  <c r="U25"/>
  <c r="U26"/>
  <c r="U10"/>
  <c r="U7"/>
  <c r="U17"/>
  <c r="U18"/>
  <c r="S3"/>
  <c r="V8"/>
  <c r="V4"/>
  <c r="T3" i="6854"/>
  <c r="AZ7" i="6853"/>
  <c r="BA7"/>
  <c r="BC7" s="1"/>
  <c r="BB7"/>
  <c r="AZ8"/>
  <c r="BA8"/>
  <c r="BC8" s="1"/>
  <c r="BB8"/>
  <c r="AZ9"/>
  <c r="BA9"/>
  <c r="BC9" s="1"/>
  <c r="BB9"/>
  <c r="AZ10"/>
  <c r="BA10"/>
  <c r="BC10" s="1"/>
  <c r="BB10"/>
  <c r="AZ11"/>
  <c r="BA11"/>
  <c r="BC11" s="1"/>
  <c r="BB11"/>
  <c r="AZ12"/>
  <c r="BA12"/>
  <c r="BB12"/>
  <c r="BC12"/>
  <c r="AZ13"/>
  <c r="BA13"/>
  <c r="BC13" s="1"/>
  <c r="BB13"/>
  <c r="AZ14"/>
  <c r="BA14"/>
  <c r="BB14"/>
  <c r="BC14"/>
  <c r="AZ15"/>
  <c r="BA15"/>
  <c r="BC15" s="1"/>
  <c r="BB15"/>
  <c r="AZ16"/>
  <c r="BA16"/>
  <c r="BC16" s="1"/>
  <c r="BB16"/>
  <c r="AZ17"/>
  <c r="BA17"/>
  <c r="BB17"/>
  <c r="BC17"/>
  <c r="AZ18"/>
  <c r="BA18"/>
  <c r="BC18" s="1"/>
  <c r="BB18"/>
  <c r="AZ19"/>
  <c r="BA19"/>
  <c r="BC19" s="1"/>
  <c r="BB19"/>
  <c r="AZ20"/>
  <c r="BA20"/>
  <c r="BB20"/>
  <c r="BC20"/>
  <c r="AZ21"/>
  <c r="BA21"/>
  <c r="BB21"/>
  <c r="BC21"/>
  <c r="AZ22"/>
  <c r="BA22"/>
  <c r="BB22"/>
  <c r="BC22"/>
  <c r="AZ23"/>
  <c r="BA23"/>
  <c r="BB23"/>
  <c r="BC23"/>
  <c r="AZ24"/>
  <c r="BA24"/>
  <c r="BC24" s="1"/>
  <c r="BB24"/>
  <c r="AZ25"/>
  <c r="BA25"/>
  <c r="BB25"/>
  <c r="BC25"/>
  <c r="AZ26"/>
  <c r="BA26"/>
  <c r="BC26" s="1"/>
  <c r="BB26"/>
  <c r="AZ27"/>
  <c r="BA27"/>
  <c r="BC27" s="1"/>
  <c r="BB27"/>
  <c r="AZ28"/>
  <c r="BA28"/>
  <c r="BC28" s="1"/>
  <c r="BB28"/>
  <c r="AZ29"/>
  <c r="BA29"/>
  <c r="BB29"/>
  <c r="BC29"/>
  <c r="AZ30"/>
  <c r="BA30"/>
  <c r="BC30" s="1"/>
  <c r="BB30"/>
  <c r="AZ31"/>
  <c r="BA31"/>
  <c r="BB31"/>
  <c r="BC31"/>
  <c r="AZ32"/>
  <c r="BA32"/>
  <c r="BC32" s="1"/>
  <c r="BB32"/>
  <c r="AZ33"/>
  <c r="BA33"/>
  <c r="BB33"/>
  <c r="BC33"/>
  <c r="AZ34"/>
  <c r="BA34"/>
  <c r="BC34" s="1"/>
  <c r="BB34"/>
  <c r="AZ35"/>
  <c r="BA35"/>
  <c r="BC35" s="1"/>
  <c r="BB35"/>
  <c r="AZ36"/>
  <c r="BA36"/>
  <c r="BC36" s="1"/>
  <c r="BB36"/>
  <c r="AZ37"/>
  <c r="BA37"/>
  <c r="BB37"/>
  <c r="BC37"/>
  <c r="AZ38"/>
  <c r="BA38"/>
  <c r="BC38" s="1"/>
  <c r="BB38"/>
  <c r="AZ39"/>
  <c r="BA39"/>
  <c r="BB39"/>
  <c r="BC39"/>
  <c r="AZ40"/>
  <c r="BA40"/>
  <c r="BC40" s="1"/>
  <c r="BB40"/>
  <c r="AZ41"/>
  <c r="BA41"/>
  <c r="BC41" s="1"/>
  <c r="BB41"/>
  <c r="AZ42"/>
  <c r="BA42"/>
  <c r="BB42"/>
  <c r="BC42"/>
  <c r="AZ43"/>
  <c r="BA43"/>
  <c r="BC43" s="1"/>
  <c r="BB43"/>
  <c r="AZ44"/>
  <c r="BA44"/>
  <c r="BB44"/>
  <c r="BC44"/>
  <c r="AZ45"/>
  <c r="BA45"/>
  <c r="BC45" s="1"/>
  <c r="BB45"/>
  <c r="AZ46"/>
  <c r="BA46"/>
  <c r="BB46"/>
  <c r="BC46"/>
  <c r="AZ47"/>
  <c r="BA47"/>
  <c r="BC47" s="1"/>
  <c r="BB47"/>
  <c r="AZ48"/>
  <c r="BA48"/>
  <c r="BC48" s="1"/>
  <c r="BB48"/>
  <c r="BB6"/>
  <c r="BA6"/>
  <c r="BC6" s="1"/>
  <c r="AZ6"/>
  <c r="BB5"/>
  <c r="BA5"/>
  <c r="BC5" s="1"/>
  <c r="AZ5"/>
  <c r="BB4"/>
  <c r="BA4"/>
  <c r="BC4" s="1"/>
  <c r="AZ4"/>
  <c r="BB3"/>
  <c r="BA3"/>
  <c r="BC3" s="1"/>
  <c r="AZ3"/>
  <c r="AX5" i="6852"/>
  <c r="AX6"/>
  <c r="AX7"/>
  <c r="AX8"/>
  <c r="AZ4"/>
  <c r="BA4"/>
  <c r="BB4"/>
  <c r="AY4" s="1"/>
  <c r="AY5" s="1"/>
  <c r="AY6" s="1"/>
  <c r="AY7" s="1"/>
  <c r="AY8" s="1"/>
  <c r="BC4"/>
  <c r="AZ5"/>
  <c r="BA5"/>
  <c r="BB5"/>
  <c r="BC5"/>
  <c r="AZ6"/>
  <c r="BA6"/>
  <c r="BC6" s="1"/>
  <c r="BB6"/>
  <c r="AZ7"/>
  <c r="BA7"/>
  <c r="BB7"/>
  <c r="BC7"/>
  <c r="AZ8"/>
  <c r="BA8"/>
  <c r="BB8"/>
  <c r="BC8"/>
  <c r="BC3"/>
  <c r="BB3"/>
  <c r="BA3"/>
  <c r="AZ3"/>
  <c r="AY3"/>
  <c r="AV4"/>
  <c r="AW4"/>
  <c r="AV5"/>
  <c r="AW5"/>
  <c r="AV6"/>
  <c r="AW6"/>
  <c r="AV7"/>
  <c r="AW7"/>
  <c r="AV8"/>
  <c r="AW8"/>
  <c r="AW3"/>
  <c r="AV3"/>
  <c r="AV3" i="6853"/>
  <c r="AW3"/>
  <c r="AV4"/>
  <c r="AW4"/>
  <c r="AV5"/>
  <c r="AW5"/>
  <c r="AV6"/>
  <c r="AW6"/>
  <c r="AV7"/>
  <c r="AW7"/>
  <c r="AV8"/>
  <c r="AW8"/>
  <c r="AV9"/>
  <c r="AW9"/>
  <c r="AV10"/>
  <c r="AW10"/>
  <c r="AV11"/>
  <c r="AW11"/>
  <c r="AV12"/>
  <c r="AW12"/>
  <c r="AV13"/>
  <c r="AW13"/>
  <c r="AV14"/>
  <c r="AW14"/>
  <c r="AV15"/>
  <c r="AW15"/>
  <c r="AV16"/>
  <c r="AW16"/>
  <c r="AV17"/>
  <c r="AW17"/>
  <c r="AV18"/>
  <c r="AW18"/>
  <c r="AV19"/>
  <c r="AW19"/>
  <c r="AV20"/>
  <c r="AW20"/>
  <c r="AV21"/>
  <c r="AW21"/>
  <c r="AV22"/>
  <c r="AW22"/>
  <c r="AV23"/>
  <c r="AW23"/>
  <c r="AV24"/>
  <c r="AW24"/>
  <c r="AV25"/>
  <c r="AW25"/>
  <c r="AV26"/>
  <c r="AW26"/>
  <c r="AV27"/>
  <c r="AW27"/>
  <c r="AV28"/>
  <c r="AW28"/>
  <c r="AV29"/>
  <c r="AW29"/>
  <c r="AV30"/>
  <c r="AW30"/>
  <c r="AV31"/>
  <c r="AW31"/>
  <c r="AV32"/>
  <c r="AW32"/>
  <c r="AV33"/>
  <c r="AW33"/>
  <c r="AV34"/>
  <c r="AW34"/>
  <c r="AV35"/>
  <c r="AW35"/>
  <c r="AV36"/>
  <c r="AW36"/>
  <c r="AV37"/>
  <c r="AW37"/>
  <c r="AV38"/>
  <c r="AW38"/>
  <c r="AV39"/>
  <c r="AW39"/>
  <c r="AV40"/>
  <c r="AW40"/>
  <c r="AV41"/>
  <c r="AW41"/>
  <c r="AV42"/>
  <c r="AW42"/>
  <c r="AV43"/>
  <c r="AW43"/>
  <c r="AV44"/>
  <c r="AW44"/>
  <c r="AV45"/>
  <c r="AW45"/>
  <c r="AV46"/>
  <c r="AW46"/>
  <c r="AV47"/>
  <c r="AW47"/>
  <c r="AV48"/>
  <c r="AW48"/>
  <c r="AW2"/>
  <c r="AV2"/>
  <c r="AU3"/>
  <c r="AU4"/>
  <c r="AU5"/>
  <c r="AU6"/>
  <c r="AU7"/>
  <c r="AU8"/>
  <c r="AU9"/>
  <c r="AU10"/>
  <c r="AU11"/>
  <c r="AU12"/>
  <c r="AU13"/>
  <c r="AU14"/>
  <c r="AU15"/>
  <c r="AU16"/>
  <c r="AU17"/>
  <c r="AU18"/>
  <c r="AU19"/>
  <c r="AU20"/>
  <c r="AU21"/>
  <c r="AU22"/>
  <c r="AU23"/>
  <c r="AU24"/>
  <c r="AU25"/>
  <c r="AU26"/>
  <c r="AU27"/>
  <c r="AU28"/>
  <c r="AU29"/>
  <c r="AU30"/>
  <c r="AU31"/>
  <c r="AU32"/>
  <c r="AU33"/>
  <c r="AU34"/>
  <c r="AU35"/>
  <c r="AU36"/>
  <c r="AU37"/>
  <c r="AU38"/>
  <c r="AU39"/>
  <c r="AU40"/>
  <c r="AU41"/>
  <c r="AU42"/>
  <c r="AU43"/>
  <c r="AU44"/>
  <c r="AU45"/>
  <c r="AU46"/>
  <c r="AU47"/>
  <c r="AU48"/>
  <c r="AU2"/>
  <c r="AU8" i="6852"/>
  <c r="AU7"/>
  <c r="AU6"/>
  <c r="AU5"/>
  <c r="AU4"/>
  <c r="AU3"/>
  <c r="S4" i="6855" l="1"/>
  <c r="AX3" i="6853"/>
  <c r="AX4"/>
  <c r="AX5" s="1"/>
  <c r="AX6" s="1"/>
  <c r="AX7" s="1"/>
  <c r="AX8" s="1"/>
  <c r="AX9" s="1"/>
  <c r="AX10" s="1"/>
  <c r="AX11" s="1"/>
  <c r="AX12" s="1"/>
  <c r="AX13" s="1"/>
  <c r="AX14" s="1"/>
  <c r="AX15" s="1"/>
  <c r="AX16" s="1"/>
  <c r="AX17" s="1"/>
  <c r="AX18" s="1"/>
  <c r="AX19" s="1"/>
  <c r="AX20" s="1"/>
  <c r="AX21" s="1"/>
  <c r="AX22" s="1"/>
  <c r="AX23" s="1"/>
  <c r="AX24" s="1"/>
  <c r="AX25" s="1"/>
  <c r="AX26" s="1"/>
  <c r="AX27" s="1"/>
  <c r="AX28" s="1"/>
  <c r="AX29" s="1"/>
  <c r="AX30" s="1"/>
  <c r="AX31" s="1"/>
  <c r="AX32" s="1"/>
  <c r="AX33" s="1"/>
  <c r="AX34" s="1"/>
  <c r="AX35" s="1"/>
  <c r="AX36" s="1"/>
  <c r="AX37" s="1"/>
  <c r="AX38" s="1"/>
  <c r="AX39" s="1"/>
  <c r="AX40" s="1"/>
  <c r="AX41" s="1"/>
  <c r="AX42" s="1"/>
  <c r="AX43" s="1"/>
  <c r="AX44" s="1"/>
  <c r="AX45" s="1"/>
  <c r="AX46" s="1"/>
  <c r="AX47" s="1"/>
  <c r="AX48" s="1"/>
  <c r="AX4" i="6852"/>
  <c r="H22" i="6851"/>
  <c r="I22"/>
  <c r="H23"/>
  <c r="I23"/>
  <c r="H24"/>
  <c r="I24"/>
  <c r="H25"/>
  <c r="I25"/>
  <c r="H26"/>
  <c r="I26"/>
  <c r="H27"/>
  <c r="I27"/>
  <c r="H28"/>
  <c r="I28"/>
  <c r="I21"/>
  <c r="H21"/>
  <c r="I20"/>
  <c r="H20"/>
  <c r="I19"/>
  <c r="H19"/>
  <c r="I18"/>
  <c r="H18"/>
  <c r="I17"/>
  <c r="H17"/>
  <c r="I16"/>
  <c r="H16"/>
  <c r="I15"/>
  <c r="H15"/>
  <c r="I14"/>
  <c r="H14"/>
  <c r="I13"/>
  <c r="H13"/>
  <c r="I12"/>
  <c r="H12"/>
  <c r="I11"/>
  <c r="H11"/>
  <c r="I10"/>
  <c r="H10"/>
  <c r="I9"/>
  <c r="H9"/>
  <c r="I8"/>
  <c r="H8"/>
  <c r="I7"/>
  <c r="H7"/>
  <c r="I6"/>
  <c r="H6"/>
  <c r="I5"/>
  <c r="H5"/>
  <c r="I4"/>
  <c r="H4"/>
  <c r="I3"/>
  <c r="F3" s="1"/>
  <c r="H3"/>
  <c r="S5" i="6855" l="1"/>
  <c r="S6" s="1"/>
  <c r="S7" s="1"/>
  <c r="S8" s="1"/>
  <c r="S9" s="1"/>
  <c r="S10" s="1"/>
  <c r="S11" s="1"/>
  <c r="S12" s="1"/>
  <c r="S13" s="1"/>
  <c r="S14" s="1"/>
  <c r="S15" s="1"/>
  <c r="S16" s="1"/>
  <c r="S17" s="1"/>
  <c r="S18" s="1"/>
  <c r="S19" s="1"/>
  <c r="S20" s="1"/>
  <c r="S21" s="1"/>
  <c r="S22" s="1"/>
  <c r="S23" s="1"/>
  <c r="S24" s="1"/>
  <c r="S25" s="1"/>
  <c r="S26" s="1"/>
  <c r="S27" s="1"/>
  <c r="S28" s="1"/>
  <c r="S32"/>
  <c r="S33" s="1"/>
  <c r="F4" i="6851"/>
  <c r="F5"/>
  <c r="G3" i="6847"/>
  <c r="G5" i="6849"/>
  <c r="G6"/>
  <c r="G7"/>
  <c r="G4"/>
  <c r="G3"/>
  <c r="F5"/>
  <c r="F6"/>
  <c r="F7"/>
  <c r="F4"/>
  <c r="H3" i="6850"/>
  <c r="H4" s="1"/>
  <c r="H5" s="1"/>
  <c r="H6" s="1"/>
  <c r="H7" s="1"/>
  <c r="H8" s="1"/>
  <c r="H9" s="1"/>
  <c r="H10" s="1"/>
  <c r="H11" s="1"/>
  <c r="H12" s="1"/>
  <c r="H13" s="1"/>
  <c r="H14" s="1"/>
  <c r="H15" s="1"/>
  <c r="H16" s="1"/>
  <c r="H17" s="1"/>
  <c r="H18" s="1"/>
  <c r="H19" s="1"/>
  <c r="H20" s="1"/>
  <c r="H21" s="1"/>
  <c r="H22" s="1"/>
  <c r="H23" s="1"/>
  <c r="H24" s="1"/>
  <c r="H25" s="1"/>
  <c r="H26" s="1"/>
  <c r="F6" i="6851" l="1"/>
  <c r="AD55" i="2"/>
  <c r="AE55"/>
  <c r="AF55"/>
  <c r="AG55"/>
  <c r="AD49"/>
  <c r="AE49"/>
  <c r="AF49"/>
  <c r="AG49"/>
  <c r="AD62"/>
  <c r="AE62"/>
  <c r="AF62"/>
  <c r="AG62"/>
  <c r="AD158"/>
  <c r="AE158"/>
  <c r="AF158"/>
  <c r="AG158"/>
  <c r="AD159"/>
  <c r="AE159"/>
  <c r="AF159"/>
  <c r="AG159"/>
  <c r="AD45"/>
  <c r="AE45"/>
  <c r="AF45"/>
  <c r="AG45"/>
  <c r="AD160"/>
  <c r="AE160"/>
  <c r="AF160"/>
  <c r="AG160"/>
  <c r="AD82"/>
  <c r="AE82"/>
  <c r="AF82"/>
  <c r="AG82"/>
  <c r="AD83"/>
  <c r="AE83"/>
  <c r="AF83"/>
  <c r="AG83"/>
  <c r="AD34"/>
  <c r="AE34"/>
  <c r="AF34"/>
  <c r="AG34"/>
  <c r="AD85"/>
  <c r="AE85"/>
  <c r="AF85"/>
  <c r="AG85"/>
  <c r="AD69"/>
  <c r="AE69"/>
  <c r="AF69"/>
  <c r="AG69"/>
  <c r="AD41"/>
  <c r="AE41"/>
  <c r="AF41"/>
  <c r="AG41"/>
  <c r="AD24"/>
  <c r="AE24"/>
  <c r="AF24"/>
  <c r="AG24"/>
  <c r="AD78"/>
  <c r="AE78"/>
  <c r="AF78"/>
  <c r="AG78"/>
  <c r="AD32"/>
  <c r="AE32"/>
  <c r="AF32"/>
  <c r="AG32"/>
  <c r="AD59"/>
  <c r="AE59"/>
  <c r="AF59"/>
  <c r="AG59"/>
  <c r="AD92"/>
  <c r="AE92"/>
  <c r="AF92"/>
  <c r="AG92"/>
  <c r="AD72"/>
  <c r="AE72"/>
  <c r="AF72"/>
  <c r="AG72"/>
  <c r="AD212"/>
  <c r="AE212"/>
  <c r="AF212"/>
  <c r="AG212"/>
  <c r="AD205"/>
  <c r="AE205"/>
  <c r="AF205"/>
  <c r="AG205"/>
  <c r="AD57"/>
  <c r="AE57"/>
  <c r="AF57"/>
  <c r="AG57"/>
  <c r="AD56"/>
  <c r="AE56"/>
  <c r="AF56"/>
  <c r="AG56"/>
  <c r="AD60"/>
  <c r="AE60"/>
  <c r="AF60"/>
  <c r="AG60"/>
  <c r="AD238"/>
  <c r="AE238"/>
  <c r="AF238"/>
  <c r="AG238"/>
  <c r="AD250"/>
  <c r="AE250"/>
  <c r="AF250"/>
  <c r="AG250"/>
  <c r="AD81"/>
  <c r="AE81"/>
  <c r="AF81"/>
  <c r="AG81"/>
  <c r="AD89"/>
  <c r="AE89"/>
  <c r="AF89"/>
  <c r="AG89"/>
  <c r="AD46"/>
  <c r="AE46"/>
  <c r="AF46"/>
  <c r="AG46"/>
  <c r="AD261"/>
  <c r="AE261"/>
  <c r="AF261"/>
  <c r="AG261"/>
  <c r="AD58"/>
  <c r="AE58"/>
  <c r="AF58"/>
  <c r="AG58"/>
  <c r="AD98"/>
  <c r="AE98"/>
  <c r="AF98"/>
  <c r="AG98"/>
  <c r="AD70"/>
  <c r="AE70"/>
  <c r="AF70"/>
  <c r="AG70"/>
  <c r="AD111"/>
  <c r="AE111"/>
  <c r="AF111"/>
  <c r="AG111"/>
  <c r="AD300"/>
  <c r="AE300"/>
  <c r="AF300"/>
  <c r="AG300"/>
  <c r="AD102"/>
  <c r="AE102"/>
  <c r="AF102"/>
  <c r="AG102"/>
  <c r="AD301"/>
  <c r="AE301"/>
  <c r="AF301"/>
  <c r="AG301"/>
  <c r="AD67"/>
  <c r="AE67"/>
  <c r="AF67"/>
  <c r="AG67"/>
  <c r="AD68"/>
  <c r="AE68"/>
  <c r="AF68"/>
  <c r="AG68"/>
  <c r="AD200"/>
  <c r="AE200"/>
  <c r="AF200"/>
  <c r="AG200"/>
  <c r="AD123"/>
  <c r="AE123"/>
  <c r="AF123"/>
  <c r="AG123"/>
  <c r="AD314"/>
  <c r="AE314"/>
  <c r="AF314"/>
  <c r="AG314"/>
  <c r="AD36"/>
  <c r="AE36"/>
  <c r="AF36"/>
  <c r="AG36"/>
  <c r="AD18"/>
  <c r="AE18"/>
  <c r="AF18"/>
  <c r="AG18"/>
  <c r="AD316"/>
  <c r="AE316"/>
  <c r="AF316"/>
  <c r="AG316"/>
  <c r="AD90"/>
  <c r="AE90"/>
  <c r="AF90"/>
  <c r="AG90"/>
  <c r="AD126"/>
  <c r="AE126"/>
  <c r="AF126"/>
  <c r="AG126"/>
  <c r="AD317"/>
  <c r="AE317"/>
  <c r="AF317"/>
  <c r="AG317"/>
  <c r="AD318"/>
  <c r="AE318"/>
  <c r="AF318"/>
  <c r="AG318"/>
  <c r="AD109"/>
  <c r="AE109"/>
  <c r="AF109"/>
  <c r="AG109"/>
  <c r="AD152"/>
  <c r="AE152"/>
  <c r="AF152"/>
  <c r="AG152"/>
  <c r="AD137"/>
  <c r="AE137"/>
  <c r="AF137"/>
  <c r="AG137"/>
  <c r="AD147"/>
  <c r="AE147"/>
  <c r="AF147"/>
  <c r="AG147"/>
  <c r="AD335"/>
  <c r="AE335"/>
  <c r="AF335"/>
  <c r="AG335"/>
  <c r="AD148"/>
  <c r="AE148"/>
  <c r="AF148"/>
  <c r="AG148"/>
  <c r="AD140"/>
  <c r="AE140"/>
  <c r="AF140"/>
  <c r="AG140"/>
  <c r="AD143"/>
  <c r="AE143"/>
  <c r="AF143"/>
  <c r="AG143"/>
  <c r="AD339"/>
  <c r="AE339"/>
  <c r="AF339"/>
  <c r="AG339"/>
  <c r="AD340"/>
  <c r="AE340"/>
  <c r="AF340"/>
  <c r="AG340"/>
  <c r="AD341"/>
  <c r="AE341"/>
  <c r="AF341"/>
  <c r="AG341"/>
  <c r="AD342"/>
  <c r="AE342"/>
  <c r="AF342"/>
  <c r="AG342"/>
  <c r="AD138"/>
  <c r="AE138"/>
  <c r="AF138"/>
  <c r="AG138"/>
  <c r="AD142"/>
  <c r="AE142"/>
  <c r="AF142"/>
  <c r="AG142"/>
  <c r="AD105"/>
  <c r="AE105"/>
  <c r="AF105"/>
  <c r="AG105"/>
  <c r="AD141"/>
  <c r="AE141"/>
  <c r="AF141"/>
  <c r="AG141"/>
  <c r="AD348"/>
  <c r="AE348"/>
  <c r="AF348"/>
  <c r="AG348"/>
  <c r="AD351"/>
  <c r="AE351"/>
  <c r="AF351"/>
  <c r="AG351"/>
  <c r="AD265"/>
  <c r="AE265"/>
  <c r="AF265"/>
  <c r="AG265"/>
  <c r="AD171"/>
  <c r="AE171"/>
  <c r="AF171"/>
  <c r="AG171"/>
  <c r="AD97"/>
  <c r="AE97"/>
  <c r="AF97"/>
  <c r="AG97"/>
  <c r="AD84"/>
  <c r="AE84"/>
  <c r="AF84"/>
  <c r="AG84"/>
  <c r="AD150"/>
  <c r="AE150"/>
  <c r="AF150"/>
  <c r="AG150"/>
  <c r="AD95"/>
  <c r="AE95"/>
  <c r="AF95"/>
  <c r="AG95"/>
  <c r="AD294"/>
  <c r="AE294"/>
  <c r="AF294"/>
  <c r="AG294"/>
  <c r="AD155"/>
  <c r="AE155"/>
  <c r="AF155"/>
  <c r="AG155"/>
  <c r="AD157"/>
  <c r="AE157"/>
  <c r="AF157"/>
  <c r="AG157"/>
  <c r="AD122"/>
  <c r="AE122"/>
  <c r="AF122"/>
  <c r="AG122"/>
  <c r="AD357"/>
  <c r="AE357"/>
  <c r="AF357"/>
  <c r="AG357"/>
  <c r="AD358"/>
  <c r="AE358"/>
  <c r="AF358"/>
  <c r="AG358"/>
  <c r="AD359"/>
  <c r="AE359"/>
  <c r="AF359"/>
  <c r="AG359"/>
  <c r="AD360"/>
  <c r="AE360"/>
  <c r="AF360"/>
  <c r="AG360"/>
  <c r="AD276"/>
  <c r="AE276"/>
  <c r="AF276"/>
  <c r="AG276"/>
  <c r="AD80"/>
  <c r="AE80"/>
  <c r="AF80"/>
  <c r="AG80"/>
  <c r="AD174"/>
  <c r="AE174"/>
  <c r="AF174"/>
  <c r="AG174"/>
  <c r="AD211"/>
  <c r="AE211"/>
  <c r="AF211"/>
  <c r="AG211"/>
  <c r="AD210"/>
  <c r="AE210"/>
  <c r="AF210"/>
  <c r="AG210"/>
  <c r="AD163"/>
  <c r="AE163"/>
  <c r="AF163"/>
  <c r="AG163"/>
  <c r="AD379"/>
  <c r="AE379"/>
  <c r="AF379"/>
  <c r="AG379"/>
  <c r="AD380"/>
  <c r="AE380"/>
  <c r="AF380"/>
  <c r="AG380"/>
  <c r="AD175"/>
  <c r="AE175"/>
  <c r="AF175"/>
  <c r="AG175"/>
  <c r="AD121"/>
  <c r="AE121"/>
  <c r="AF121"/>
  <c r="AG121"/>
  <c r="AD386"/>
  <c r="AE386"/>
  <c r="AF386"/>
  <c r="AG386"/>
  <c r="AD183"/>
  <c r="AE183"/>
  <c r="AF183"/>
  <c r="AG183"/>
  <c r="AD220"/>
  <c r="AE220"/>
  <c r="AF220"/>
  <c r="AG220"/>
  <c r="AD387"/>
  <c r="AE387"/>
  <c r="AF387"/>
  <c r="AG387"/>
  <c r="AD388"/>
  <c r="AE388"/>
  <c r="AF388"/>
  <c r="AG388"/>
  <c r="AD74"/>
  <c r="AE74"/>
  <c r="AF74"/>
  <c r="AG74"/>
  <c r="AD406"/>
  <c r="AE406"/>
  <c r="AF406"/>
  <c r="AG406"/>
  <c r="AD176"/>
  <c r="AE176"/>
  <c r="AF176"/>
  <c r="AG176"/>
  <c r="AD416"/>
  <c r="AE416"/>
  <c r="AF416"/>
  <c r="AG416"/>
  <c r="AD417"/>
  <c r="AE417"/>
  <c r="AF417"/>
  <c r="AG417"/>
  <c r="AD252"/>
  <c r="AE252"/>
  <c r="AF252"/>
  <c r="AG252"/>
  <c r="AD194"/>
  <c r="AE194"/>
  <c r="AF194"/>
  <c r="AG194"/>
  <c r="AD423"/>
  <c r="AE423"/>
  <c r="AF423"/>
  <c r="AG423"/>
  <c r="AD125"/>
  <c r="AE125"/>
  <c r="AF125"/>
  <c r="AG125"/>
  <c r="AD192"/>
  <c r="AE192"/>
  <c r="AF192"/>
  <c r="AG192"/>
  <c r="AD196"/>
  <c r="AE196"/>
  <c r="AF196"/>
  <c r="AG196"/>
  <c r="AD195"/>
  <c r="AE195"/>
  <c r="AF195"/>
  <c r="AG195"/>
  <c r="AD193"/>
  <c r="AE193"/>
  <c r="AF193"/>
  <c r="AG193"/>
  <c r="AD445"/>
  <c r="AE445"/>
  <c r="AF445"/>
  <c r="AG445"/>
  <c r="AD446"/>
  <c r="AE446"/>
  <c r="AF446"/>
  <c r="AG446"/>
  <c r="AD182"/>
  <c r="AE182"/>
  <c r="AF182"/>
  <c r="AG182"/>
  <c r="AD181"/>
  <c r="AE181"/>
  <c r="AF181"/>
  <c r="AG181"/>
  <c r="AD463"/>
  <c r="AE463"/>
  <c r="AF463"/>
  <c r="AG463"/>
  <c r="AD464"/>
  <c r="AE464"/>
  <c r="AF464"/>
  <c r="AG464"/>
  <c r="AD215"/>
  <c r="AE215"/>
  <c r="AF215"/>
  <c r="AG215"/>
  <c r="AD216"/>
  <c r="AE216"/>
  <c r="AF216"/>
  <c r="AG216"/>
  <c r="AD214"/>
  <c r="AE214"/>
  <c r="AF214"/>
  <c r="AG214"/>
  <c r="AD471"/>
  <c r="AE471"/>
  <c r="AF471"/>
  <c r="AG471"/>
  <c r="AD230"/>
  <c r="AE230"/>
  <c r="AF230"/>
  <c r="AG230"/>
  <c r="AD489"/>
  <c r="AE489"/>
  <c r="AF489"/>
  <c r="AG489"/>
  <c r="AD490"/>
  <c r="AE490"/>
  <c r="AF490"/>
  <c r="AG490"/>
  <c r="AD493"/>
  <c r="AE493"/>
  <c r="AF493"/>
  <c r="AG493"/>
  <c r="AD494"/>
  <c r="AE494"/>
  <c r="AF494"/>
  <c r="AG494"/>
  <c r="AD170"/>
  <c r="AE170"/>
  <c r="AF170"/>
  <c r="AG170"/>
  <c r="AD106"/>
  <c r="AE106"/>
  <c r="AF106"/>
  <c r="AG106"/>
  <c r="AD501"/>
  <c r="AE501"/>
  <c r="AF501"/>
  <c r="AG501"/>
  <c r="AD503"/>
  <c r="AE503"/>
  <c r="AF503"/>
  <c r="AG503"/>
  <c r="AD37"/>
  <c r="AE37"/>
  <c r="AF37"/>
  <c r="AG37"/>
  <c r="AD40"/>
  <c r="AE40"/>
  <c r="AF40"/>
  <c r="AG40"/>
  <c r="AD305"/>
  <c r="AE305"/>
  <c r="AF305"/>
  <c r="AG305"/>
  <c r="AD237"/>
  <c r="AE237"/>
  <c r="AF237"/>
  <c r="AG237"/>
  <c r="AD355"/>
  <c r="AE355"/>
  <c r="AF355"/>
  <c r="AG355"/>
  <c r="AD240"/>
  <c r="AE240"/>
  <c r="AF240"/>
  <c r="AG240"/>
  <c r="AD247"/>
  <c r="AE247"/>
  <c r="AF247"/>
  <c r="AG247"/>
  <c r="AD229"/>
  <c r="AE229"/>
  <c r="AF229"/>
  <c r="AG229"/>
  <c r="AD243"/>
  <c r="AE243"/>
  <c r="AF243"/>
  <c r="AG243"/>
  <c r="AD512"/>
  <c r="AE512"/>
  <c r="AF512"/>
  <c r="AG512"/>
  <c r="AD514"/>
  <c r="AE514"/>
  <c r="AF514"/>
  <c r="AG514"/>
  <c r="AD515"/>
  <c r="AE515"/>
  <c r="AF515"/>
  <c r="AG515"/>
  <c r="AD519"/>
  <c r="AE519"/>
  <c r="AF519"/>
  <c r="AG519"/>
  <c r="AD520"/>
  <c r="AE520"/>
  <c r="AF520"/>
  <c r="AG520"/>
  <c r="AD267"/>
  <c r="AE267"/>
  <c r="AF267"/>
  <c r="AG267"/>
  <c r="AD268"/>
  <c r="AE268"/>
  <c r="AF268"/>
  <c r="AG268"/>
  <c r="AD292"/>
  <c r="AE292"/>
  <c r="AF292"/>
  <c r="AG292"/>
  <c r="AD128"/>
  <c r="AE128"/>
  <c r="AF128"/>
  <c r="AG128"/>
  <c r="AD127"/>
  <c r="AE127"/>
  <c r="AF127"/>
  <c r="AG127"/>
  <c r="AD129"/>
  <c r="AE129"/>
  <c r="AF129"/>
  <c r="AG129"/>
  <c r="AD527"/>
  <c r="AE527"/>
  <c r="AF527"/>
  <c r="AG527"/>
  <c r="AD528"/>
  <c r="AE528"/>
  <c r="AF528"/>
  <c r="AG528"/>
  <c r="AD529"/>
  <c r="AE529"/>
  <c r="AF529"/>
  <c r="AG529"/>
  <c r="AD534"/>
  <c r="AE534"/>
  <c r="AF534"/>
  <c r="AG534"/>
  <c r="AD533"/>
  <c r="AE533"/>
  <c r="AF533"/>
  <c r="AG533"/>
  <c r="AD535"/>
  <c r="AE535"/>
  <c r="AF535"/>
  <c r="AG535"/>
  <c r="AD536"/>
  <c r="AE536"/>
  <c r="AF536"/>
  <c r="AG536"/>
  <c r="AD224"/>
  <c r="AE224"/>
  <c r="AF224"/>
  <c r="AG224"/>
  <c r="AD315"/>
  <c r="AE315"/>
  <c r="AF315"/>
  <c r="AG315"/>
  <c r="AD539"/>
  <c r="AE539"/>
  <c r="AF539"/>
  <c r="AG539"/>
  <c r="AD309"/>
  <c r="AE309"/>
  <c r="AF309"/>
  <c r="AG309"/>
  <c r="AD543"/>
  <c r="AE543"/>
  <c r="AF543"/>
  <c r="AG543"/>
  <c r="AD544"/>
  <c r="AE544"/>
  <c r="AF544"/>
  <c r="AG544"/>
  <c r="AD485"/>
  <c r="AE485"/>
  <c r="AF485"/>
  <c r="AG485"/>
  <c r="AD269"/>
  <c r="AE269"/>
  <c r="AF269"/>
  <c r="AG269"/>
  <c r="AD221"/>
  <c r="AE221"/>
  <c r="AF221"/>
  <c r="AG221"/>
  <c r="AD477"/>
  <c r="AE477"/>
  <c r="AF477"/>
  <c r="AG477"/>
  <c r="AD478"/>
  <c r="AE478"/>
  <c r="AF478"/>
  <c r="AG478"/>
  <c r="AD307"/>
  <c r="AE307"/>
  <c r="AF307"/>
  <c r="AG307"/>
  <c r="AD308"/>
  <c r="AE308"/>
  <c r="AF308"/>
  <c r="AG308"/>
  <c r="AD545"/>
  <c r="AE545"/>
  <c r="AF545"/>
  <c r="AG545"/>
  <c r="AD546"/>
  <c r="AE546"/>
  <c r="AF546"/>
  <c r="AG546"/>
  <c r="AD547"/>
  <c r="AE547"/>
  <c r="AF547"/>
  <c r="AG547"/>
  <c r="AD258"/>
  <c r="AE258"/>
  <c r="AF258"/>
  <c r="AG258"/>
  <c r="AD560"/>
  <c r="AE560"/>
  <c r="AF560"/>
  <c r="AG560"/>
  <c r="AD567"/>
  <c r="AE567"/>
  <c r="AF567"/>
  <c r="AG567"/>
  <c r="AD568"/>
  <c r="AE568"/>
  <c r="AF568"/>
  <c r="AG568"/>
  <c r="AD569"/>
  <c r="AE569"/>
  <c r="AF569"/>
  <c r="AG569"/>
  <c r="AD284"/>
  <c r="AE284"/>
  <c r="AF284"/>
  <c r="AG284"/>
  <c r="AD576"/>
  <c r="AE576"/>
  <c r="AF576"/>
  <c r="AG576"/>
  <c r="AD578"/>
  <c r="AE578"/>
  <c r="AF578"/>
  <c r="AG578"/>
  <c r="AD233"/>
  <c r="AE233"/>
  <c r="AF233"/>
  <c r="AG233"/>
  <c r="AD583"/>
  <c r="AE583"/>
  <c r="AF583"/>
  <c r="AG583"/>
  <c r="AD584"/>
  <c r="AE584"/>
  <c r="AF584"/>
  <c r="AG584"/>
  <c r="AD585"/>
  <c r="AE585"/>
  <c r="AF585"/>
  <c r="AG585"/>
  <c r="AD44"/>
  <c r="AE44"/>
  <c r="AF44"/>
  <c r="AG44"/>
  <c r="AD586"/>
  <c r="AE586"/>
  <c r="AF586"/>
  <c r="AG586"/>
  <c r="AD587"/>
  <c r="AE587"/>
  <c r="AF587"/>
  <c r="AG587"/>
  <c r="AD588"/>
  <c r="AE588"/>
  <c r="AF588"/>
  <c r="AG588"/>
  <c r="AD277"/>
  <c r="AE277"/>
  <c r="AF277"/>
  <c r="AG277"/>
  <c r="AD264"/>
  <c r="AE264"/>
  <c r="AF264"/>
  <c r="AG264"/>
  <c r="AD352"/>
  <c r="AE352"/>
  <c r="AF352"/>
  <c r="AG352"/>
  <c r="AD405"/>
  <c r="AE405"/>
  <c r="AF405"/>
  <c r="AG405"/>
  <c r="AD293"/>
  <c r="AE293"/>
  <c r="AF293"/>
  <c r="AG293"/>
  <c r="AD594"/>
  <c r="AE594"/>
  <c r="AF594"/>
  <c r="AG594"/>
  <c r="AD598"/>
  <c r="AE598"/>
  <c r="AF598"/>
  <c r="AG598"/>
  <c r="AD177"/>
  <c r="AE177"/>
  <c r="AF177"/>
  <c r="AG177"/>
  <c r="AD599"/>
  <c r="AE599"/>
  <c r="AF599"/>
  <c r="AG599"/>
  <c r="AD603"/>
  <c r="AE603"/>
  <c r="AF603"/>
  <c r="AG603"/>
  <c r="AD606"/>
  <c r="AE606"/>
  <c r="AF606"/>
  <c r="AG606"/>
  <c r="AD609"/>
  <c r="AE609"/>
  <c r="AF609"/>
  <c r="AG609"/>
  <c r="AD610"/>
  <c r="AE610"/>
  <c r="AF610"/>
  <c r="AG610"/>
  <c r="AD611"/>
  <c r="AE611"/>
  <c r="AF611"/>
  <c r="AG611"/>
  <c r="AD613"/>
  <c r="AE613"/>
  <c r="AF613"/>
  <c r="AG613"/>
  <c r="AD614"/>
  <c r="AE614"/>
  <c r="AF614"/>
  <c r="AG614"/>
  <c r="AD615"/>
  <c r="AE615"/>
  <c r="AF615"/>
  <c r="AG615"/>
  <c r="AD616"/>
  <c r="AE616"/>
  <c r="AF616"/>
  <c r="AG616"/>
  <c r="AD295"/>
  <c r="AE295"/>
  <c r="AF295"/>
  <c r="AG295"/>
  <c r="AD296"/>
  <c r="AE296"/>
  <c r="AF296"/>
  <c r="AG296"/>
  <c r="AD460"/>
  <c r="AE460"/>
  <c r="AF460"/>
  <c r="AG460"/>
  <c r="AD459"/>
  <c r="AE459"/>
  <c r="AF459"/>
  <c r="AG459"/>
  <c r="AD297"/>
  <c r="AE297"/>
  <c r="AF297"/>
  <c r="AG297"/>
  <c r="AD617"/>
  <c r="AE617"/>
  <c r="AF617"/>
  <c r="AG617"/>
  <c r="AD618"/>
  <c r="AE618"/>
  <c r="AF618"/>
  <c r="AG618"/>
  <c r="AD462"/>
  <c r="AE462"/>
  <c r="AF462"/>
  <c r="AG462"/>
  <c r="AD619"/>
  <c r="AE619"/>
  <c r="AF619"/>
  <c r="AG619"/>
  <c r="AD249"/>
  <c r="AE249"/>
  <c r="AF249"/>
  <c r="AG249"/>
  <c r="AD324"/>
  <c r="AE324"/>
  <c r="AF324"/>
  <c r="AG324"/>
  <c r="AD323"/>
  <c r="AE323"/>
  <c r="AF323"/>
  <c r="AG323"/>
  <c r="AD620"/>
  <c r="AE620"/>
  <c r="AF620"/>
  <c r="AG620"/>
  <c r="AD625"/>
  <c r="AE625"/>
  <c r="AF625"/>
  <c r="AG625"/>
  <c r="AD395"/>
  <c r="AE395"/>
  <c r="AF395"/>
  <c r="AG395"/>
  <c r="AD626"/>
  <c r="AE626"/>
  <c r="AF626"/>
  <c r="AG626"/>
  <c r="AD627"/>
  <c r="AE627"/>
  <c r="AF627"/>
  <c r="AG627"/>
  <c r="AD629"/>
  <c r="AE629"/>
  <c r="AF629"/>
  <c r="AG629"/>
  <c r="AD630"/>
  <c r="AE630"/>
  <c r="AF630"/>
  <c r="AG630"/>
  <c r="AD631"/>
  <c r="AE631"/>
  <c r="AF631"/>
  <c r="AG631"/>
  <c r="AD322"/>
  <c r="AE322"/>
  <c r="AF322"/>
  <c r="AG322"/>
  <c r="AD634"/>
  <c r="AE634"/>
  <c r="AF634"/>
  <c r="AG634"/>
  <c r="AD552"/>
  <c r="AE552"/>
  <c r="AF552"/>
  <c r="AG552"/>
  <c r="AD538"/>
  <c r="AE538"/>
  <c r="AF538"/>
  <c r="AG538"/>
  <c r="AD508"/>
  <c r="AE508"/>
  <c r="AF508"/>
  <c r="AG508"/>
  <c r="AD370"/>
  <c r="AE370"/>
  <c r="AF370"/>
  <c r="AG370"/>
  <c r="AD638"/>
  <c r="AE638"/>
  <c r="AF638"/>
  <c r="AG638"/>
  <c r="AD639"/>
  <c r="AE639"/>
  <c r="AF639"/>
  <c r="AG639"/>
  <c r="AD640"/>
  <c r="AE640"/>
  <c r="AF640"/>
  <c r="AG640"/>
  <c r="AD645"/>
  <c r="AE645"/>
  <c r="AF645"/>
  <c r="AG645"/>
  <c r="AD647"/>
  <c r="AE647"/>
  <c r="AF647"/>
  <c r="AG647"/>
  <c r="AD648"/>
  <c r="AE648"/>
  <c r="AF648"/>
  <c r="AG648"/>
  <c r="AD649"/>
  <c r="AE649"/>
  <c r="AF649"/>
  <c r="AG649"/>
  <c r="AD553"/>
  <c r="AE553"/>
  <c r="AF553"/>
  <c r="AG553"/>
  <c r="AD502"/>
  <c r="AE502"/>
  <c r="AF502"/>
  <c r="AG502"/>
  <c r="AD651"/>
  <c r="AE651"/>
  <c r="AF651"/>
  <c r="AG651"/>
  <c r="AD652"/>
  <c r="AE652"/>
  <c r="AF652"/>
  <c r="AG652"/>
  <c r="AD654"/>
  <c r="AE654"/>
  <c r="AF654"/>
  <c r="AG654"/>
  <c r="AD655"/>
  <c r="AE655"/>
  <c r="AF655"/>
  <c r="AG655"/>
  <c r="AD656"/>
  <c r="AE656"/>
  <c r="AF656"/>
  <c r="AG656"/>
  <c r="AD570"/>
  <c r="AE570"/>
  <c r="AF570"/>
  <c r="AG570"/>
  <c r="AD650"/>
  <c r="AE650"/>
  <c r="AF650"/>
  <c r="AG650"/>
  <c r="AD659"/>
  <c r="AE659"/>
  <c r="AF659"/>
  <c r="AG659"/>
  <c r="AD660"/>
  <c r="AE660"/>
  <c r="AF660"/>
  <c r="AG660"/>
  <c r="AD661"/>
  <c r="AE661"/>
  <c r="AF661"/>
  <c r="AG661"/>
  <c r="AD497"/>
  <c r="AE497"/>
  <c r="AF497"/>
  <c r="AG497"/>
  <c r="AD468"/>
  <c r="AE468"/>
  <c r="AF468"/>
  <c r="AG468"/>
  <c r="AD467"/>
  <c r="AE467"/>
  <c r="AF467"/>
  <c r="AG467"/>
  <c r="AD531"/>
  <c r="AE531"/>
  <c r="AF531"/>
  <c r="AG531"/>
  <c r="AD347"/>
  <c r="AE347"/>
  <c r="AF347"/>
  <c r="AG347"/>
  <c r="AD345"/>
  <c r="AE345"/>
  <c r="AF345"/>
  <c r="AG345"/>
  <c r="AD498"/>
  <c r="AE498"/>
  <c r="AF498"/>
  <c r="AG498"/>
  <c r="AD666"/>
  <c r="AE666"/>
  <c r="AF666"/>
  <c r="AG666"/>
  <c r="AD561"/>
  <c r="AE561"/>
  <c r="AF561"/>
  <c r="AG561"/>
  <c r="AD670"/>
  <c r="AE670"/>
  <c r="AF670"/>
  <c r="AG670"/>
  <c r="AD671"/>
  <c r="AE671"/>
  <c r="AF671"/>
  <c r="AG671"/>
  <c r="AD672"/>
  <c r="AE672"/>
  <c r="AF672"/>
  <c r="AG672"/>
  <c r="AD675"/>
  <c r="AE675"/>
  <c r="AF675"/>
  <c r="AG675"/>
  <c r="AD676"/>
  <c r="AE676"/>
  <c r="AF676"/>
  <c r="AG676"/>
  <c r="AD677"/>
  <c r="AE677"/>
  <c r="AF677"/>
  <c r="AG677"/>
  <c r="AD684"/>
  <c r="AE684"/>
  <c r="AF684"/>
  <c r="AG684"/>
  <c r="AD685"/>
  <c r="AE685"/>
  <c r="AF685"/>
  <c r="AG685"/>
  <c r="AD577"/>
  <c r="AE577"/>
  <c r="AF577"/>
  <c r="AG577"/>
  <c r="AD592"/>
  <c r="AE592"/>
  <c r="AF592"/>
  <c r="AG592"/>
  <c r="AD591"/>
  <c r="AE591"/>
  <c r="AF591"/>
  <c r="AG591"/>
  <c r="AD686"/>
  <c r="AE686"/>
  <c r="AF686"/>
  <c r="AG686"/>
  <c r="AD593"/>
  <c r="AE593"/>
  <c r="AF593"/>
  <c r="AG593"/>
  <c r="AD688"/>
  <c r="AE688"/>
  <c r="AF688"/>
  <c r="AG688"/>
  <c r="AD664"/>
  <c r="AE664"/>
  <c r="AF664"/>
  <c r="AG664"/>
  <c r="AD690"/>
  <c r="AE690"/>
  <c r="AF690"/>
  <c r="AG690"/>
  <c r="AD665"/>
  <c r="AE665"/>
  <c r="AF665"/>
  <c r="AG665"/>
  <c r="AD691"/>
  <c r="AE691"/>
  <c r="AF691"/>
  <c r="AG691"/>
  <c r="AD139"/>
  <c r="AE139"/>
  <c r="AF139"/>
  <c r="AG139"/>
  <c r="AD692"/>
  <c r="AE692"/>
  <c r="AF692"/>
  <c r="AG692"/>
  <c r="AD663"/>
  <c r="AE663"/>
  <c r="AF663"/>
  <c r="AG663"/>
  <c r="AD693"/>
  <c r="AE693"/>
  <c r="AF693"/>
  <c r="AG693"/>
  <c r="AD694"/>
  <c r="AE694"/>
  <c r="AF694"/>
  <c r="AG694"/>
  <c r="AD636"/>
  <c r="AE636"/>
  <c r="AF636"/>
  <c r="AG636"/>
  <c r="AD623"/>
  <c r="AE623"/>
  <c r="AF623"/>
  <c r="AG623"/>
  <c r="AD622"/>
  <c r="AE622"/>
  <c r="AF622"/>
  <c r="AG622"/>
  <c r="AD624"/>
  <c r="AE624"/>
  <c r="AF624"/>
  <c r="AG624"/>
  <c r="AD696"/>
  <c r="AE696"/>
  <c r="AF696"/>
  <c r="AG696"/>
  <c r="AD679"/>
  <c r="AE679"/>
  <c r="AF679"/>
  <c r="AG679"/>
  <c r="AD374"/>
  <c r="AE374"/>
  <c r="AF374"/>
  <c r="AG374"/>
  <c r="AD375"/>
  <c r="AE375"/>
  <c r="AF375"/>
  <c r="AG375"/>
  <c r="AD509"/>
  <c r="AE509"/>
  <c r="AF509"/>
  <c r="AG509"/>
  <c r="AD699"/>
  <c r="AE699"/>
  <c r="AF699"/>
  <c r="AG699"/>
  <c r="AD700"/>
  <c r="AE700"/>
  <c r="AF700"/>
  <c r="AG700"/>
  <c r="AD492"/>
  <c r="AE492"/>
  <c r="AF492"/>
  <c r="AG492"/>
  <c r="AD702"/>
  <c r="AE702"/>
  <c r="AF702"/>
  <c r="AG702"/>
  <c r="AD373"/>
  <c r="AE373"/>
  <c r="AF373"/>
  <c r="AG373"/>
  <c r="AD706"/>
  <c r="AE706"/>
  <c r="AF706"/>
  <c r="AG706"/>
  <c r="AD474"/>
  <c r="AE474"/>
  <c r="AF474"/>
  <c r="AG474"/>
  <c r="AD710"/>
  <c r="AE710"/>
  <c r="AF710"/>
  <c r="AG710"/>
  <c r="AD432"/>
  <c r="AE432"/>
  <c r="AF432"/>
  <c r="AG432"/>
  <c r="AD507"/>
  <c r="AE507"/>
  <c r="AF507"/>
  <c r="AG507"/>
  <c r="AD713"/>
  <c r="AE713"/>
  <c r="AF713"/>
  <c r="AG713"/>
  <c r="AD714"/>
  <c r="AE714"/>
  <c r="AF714"/>
  <c r="AG714"/>
  <c r="AD310"/>
  <c r="AE310"/>
  <c r="AF310"/>
  <c r="AG310"/>
  <c r="AD715"/>
  <c r="AE715"/>
  <c r="AF715"/>
  <c r="AG715"/>
  <c r="AD716"/>
  <c r="AE716"/>
  <c r="AF716"/>
  <c r="AG716"/>
  <c r="AD717"/>
  <c r="AE717"/>
  <c r="AF717"/>
  <c r="AG717"/>
  <c r="AD718"/>
  <c r="AE718"/>
  <c r="AF718"/>
  <c r="AG718"/>
  <c r="AD653"/>
  <c r="AE653"/>
  <c r="AF653"/>
  <c r="AG653"/>
  <c r="AD353"/>
  <c r="AE353"/>
  <c r="AF353"/>
  <c r="AG353"/>
  <c r="AD730"/>
  <c r="AE730"/>
  <c r="AF730"/>
  <c r="AG730"/>
  <c r="AD721"/>
  <c r="AE721"/>
  <c r="AF721"/>
  <c r="AG721"/>
  <c r="AD350"/>
  <c r="AE350"/>
  <c r="AF350"/>
  <c r="AG350"/>
  <c r="AD729"/>
  <c r="AE729"/>
  <c r="AF729"/>
  <c r="AG729"/>
  <c r="AD487"/>
  <c r="AE487"/>
  <c r="AF487"/>
  <c r="AG487"/>
  <c r="AD579"/>
  <c r="AE579"/>
  <c r="AF579"/>
  <c r="AG579"/>
  <c r="AD580"/>
  <c r="AE580"/>
  <c r="AF580"/>
  <c r="AG580"/>
  <c r="AD486"/>
  <c r="AE486"/>
  <c r="AF486"/>
  <c r="AG486"/>
  <c r="AD722"/>
  <c r="AE722"/>
  <c r="AF722"/>
  <c r="AG722"/>
  <c r="AD723"/>
  <c r="AE723"/>
  <c r="AF723"/>
  <c r="AG723"/>
  <c r="AD731"/>
  <c r="AE731"/>
  <c r="AF731"/>
  <c r="AG731"/>
  <c r="AD726"/>
  <c r="AE726"/>
  <c r="AF726"/>
  <c r="AG726"/>
  <c r="AD728"/>
  <c r="AE728"/>
  <c r="AF728"/>
  <c r="AG728"/>
  <c r="AD725"/>
  <c r="AE725"/>
  <c r="AF725"/>
  <c r="AG725"/>
  <c r="AD720"/>
  <c r="AE720"/>
  <c r="AF720"/>
  <c r="AG720"/>
  <c r="AD575"/>
  <c r="AE575"/>
  <c r="AF575"/>
  <c r="AG575"/>
  <c r="AD444"/>
  <c r="AE444"/>
  <c r="AF444"/>
  <c r="AG444"/>
  <c r="AD488"/>
  <c r="AE488"/>
  <c r="AF488"/>
  <c r="AG488"/>
  <c r="AD698"/>
  <c r="AE698"/>
  <c r="AF698"/>
  <c r="AG698"/>
  <c r="AD727"/>
  <c r="AE727"/>
  <c r="AF727"/>
  <c r="AG727"/>
  <c r="AD719"/>
  <c r="AE719"/>
  <c r="AF719"/>
  <c r="AG719"/>
  <c r="AD11"/>
  <c r="AE11"/>
  <c r="AF11"/>
  <c r="AG11"/>
  <c r="AD39"/>
  <c r="AE39"/>
  <c r="AF39"/>
  <c r="AG39"/>
  <c r="AD50"/>
  <c r="AE50"/>
  <c r="AF50"/>
  <c r="AG50"/>
  <c r="AD43"/>
  <c r="AE43"/>
  <c r="AF43"/>
  <c r="AG43"/>
  <c r="AD63"/>
  <c r="AE63"/>
  <c r="AF63"/>
  <c r="AG63"/>
  <c r="AD66"/>
  <c r="AE66"/>
  <c r="AF66"/>
  <c r="AG66"/>
  <c r="AD136"/>
  <c r="AE136"/>
  <c r="AF136"/>
  <c r="AG136"/>
  <c r="AD156"/>
  <c r="AE156"/>
  <c r="AF156"/>
  <c r="AG156"/>
  <c r="AD165"/>
  <c r="AE165"/>
  <c r="AF165"/>
  <c r="AG165"/>
  <c r="AD166"/>
  <c r="AE166"/>
  <c r="AF166"/>
  <c r="AG166"/>
  <c r="AD15"/>
  <c r="AE15"/>
  <c r="AF15"/>
  <c r="AG15"/>
  <c r="AD189"/>
  <c r="AE189"/>
  <c r="AF189"/>
  <c r="AG189"/>
  <c r="AD188"/>
  <c r="AE188"/>
  <c r="AF188"/>
  <c r="AG188"/>
  <c r="AD29"/>
  <c r="AE29"/>
  <c r="AF29"/>
  <c r="AG29"/>
  <c r="AD248"/>
  <c r="AE248"/>
  <c r="AF248"/>
  <c r="AG248"/>
  <c r="AD320"/>
  <c r="AE320"/>
  <c r="AF320"/>
  <c r="AG320"/>
  <c r="AD319"/>
  <c r="AE319"/>
  <c r="AF319"/>
  <c r="AG319"/>
  <c r="AD331"/>
  <c r="AE331"/>
  <c r="AF331"/>
  <c r="AG331"/>
  <c r="AD724"/>
  <c r="AE724"/>
  <c r="AF724"/>
  <c r="AG724"/>
  <c r="AD132"/>
  <c r="AE132"/>
  <c r="AF132"/>
  <c r="AG132"/>
  <c r="AD131"/>
  <c r="AE131"/>
  <c r="AF131"/>
  <c r="AG131"/>
  <c r="AD161"/>
  <c r="AE161"/>
  <c r="AF161"/>
  <c r="AG161"/>
  <c r="AD162"/>
  <c r="AE162"/>
  <c r="AF162"/>
  <c r="AG162"/>
  <c r="AD42"/>
  <c r="AE42"/>
  <c r="AF42"/>
  <c r="AG42"/>
  <c r="AD28"/>
  <c r="AE28"/>
  <c r="AF28"/>
  <c r="AG28"/>
  <c r="AD167"/>
  <c r="AE167"/>
  <c r="AF167"/>
  <c r="AG167"/>
  <c r="AD168"/>
  <c r="AE168"/>
  <c r="AF168"/>
  <c r="AG168"/>
  <c r="AD179"/>
  <c r="AE179"/>
  <c r="AF179"/>
  <c r="AG179"/>
  <c r="AD190"/>
  <c r="AE190"/>
  <c r="AF190"/>
  <c r="AG190"/>
  <c r="AD191"/>
  <c r="AE191"/>
  <c r="AF191"/>
  <c r="AG191"/>
  <c r="AD197"/>
  <c r="AE197"/>
  <c r="AF197"/>
  <c r="AG197"/>
  <c r="AD231"/>
  <c r="AE231"/>
  <c r="AF231"/>
  <c r="AG231"/>
  <c r="AD253"/>
  <c r="AE253"/>
  <c r="AF253"/>
  <c r="AG253"/>
  <c r="AD254"/>
  <c r="AE254"/>
  <c r="AF254"/>
  <c r="AG254"/>
  <c r="AD263"/>
  <c r="AE263"/>
  <c r="AF263"/>
  <c r="AG263"/>
  <c r="AD262"/>
  <c r="AE262"/>
  <c r="AF262"/>
  <c r="AG262"/>
  <c r="AD100"/>
  <c r="AE100"/>
  <c r="AF100"/>
  <c r="AG100"/>
  <c r="AD112"/>
  <c r="AE112"/>
  <c r="AF112"/>
  <c r="AG112"/>
  <c r="AD54"/>
  <c r="AE54"/>
  <c r="AF54"/>
  <c r="AG54"/>
  <c r="AD287"/>
  <c r="AE287"/>
  <c r="AF287"/>
  <c r="AG287"/>
  <c r="AD290"/>
  <c r="AE290"/>
  <c r="AF290"/>
  <c r="AG290"/>
  <c r="AD51"/>
  <c r="AE51"/>
  <c r="AF51"/>
  <c r="AG51"/>
  <c r="AD366"/>
  <c r="AE366"/>
  <c r="AF366"/>
  <c r="AG366"/>
  <c r="AD367"/>
  <c r="AE367"/>
  <c r="AF367"/>
  <c r="AG367"/>
  <c r="AD93"/>
  <c r="AE93"/>
  <c r="AF93"/>
  <c r="AG93"/>
  <c r="AD732"/>
  <c r="AE732"/>
  <c r="AF732"/>
  <c r="AG732"/>
  <c r="AD119"/>
  <c r="AE119"/>
  <c r="AF119"/>
  <c r="AG119"/>
  <c r="AD71"/>
  <c r="AE71"/>
  <c r="AF71"/>
  <c r="AG71"/>
  <c r="AD21"/>
  <c r="AE21"/>
  <c r="AF21"/>
  <c r="AG21"/>
  <c r="AD86"/>
  <c r="AE86"/>
  <c r="AF86"/>
  <c r="AG86"/>
  <c r="AD113"/>
  <c r="AE113"/>
  <c r="AF113"/>
  <c r="AG113"/>
  <c r="AD114"/>
  <c r="AE114"/>
  <c r="AF114"/>
  <c r="AG114"/>
  <c r="AD53"/>
  <c r="AE53"/>
  <c r="AF53"/>
  <c r="AG53"/>
  <c r="AD480"/>
  <c r="AE480"/>
  <c r="AF480"/>
  <c r="AG480"/>
  <c r="AD110"/>
  <c r="AE110"/>
  <c r="AF110"/>
  <c r="AG110"/>
  <c r="AD541"/>
  <c r="AE541"/>
  <c r="AF541"/>
  <c r="AG541"/>
  <c r="AD550"/>
  <c r="AE550"/>
  <c r="AF550"/>
  <c r="AG550"/>
  <c r="AD551"/>
  <c r="AE551"/>
  <c r="AF551"/>
  <c r="AG551"/>
  <c r="AD75"/>
  <c r="AE75"/>
  <c r="AF75"/>
  <c r="AG75"/>
  <c r="AD312"/>
  <c r="AE312"/>
  <c r="AF312"/>
  <c r="AG312"/>
  <c r="AD120"/>
  <c r="AE120"/>
  <c r="AF120"/>
  <c r="AG120"/>
  <c r="AD115"/>
  <c r="AE115"/>
  <c r="AF115"/>
  <c r="AG115"/>
  <c r="AD399"/>
  <c r="AE399"/>
  <c r="AF399"/>
  <c r="AG399"/>
  <c r="AD116"/>
  <c r="AE116"/>
  <c r="AF116"/>
  <c r="AG116"/>
  <c r="AD407"/>
  <c r="AE407"/>
  <c r="AF407"/>
  <c r="AG407"/>
  <c r="AD565"/>
  <c r="AE565"/>
  <c r="AF565"/>
  <c r="AG565"/>
  <c r="AD566"/>
  <c r="AE566"/>
  <c r="AF566"/>
  <c r="AG566"/>
  <c r="AD52"/>
  <c r="AE52"/>
  <c r="AF52"/>
  <c r="AG52"/>
  <c r="AD336"/>
  <c r="AE336"/>
  <c r="AF336"/>
  <c r="AG336"/>
  <c r="AD302"/>
  <c r="AE302"/>
  <c r="AF302"/>
  <c r="AG302"/>
  <c r="AD356"/>
  <c r="AE356"/>
  <c r="AF356"/>
  <c r="AG356"/>
  <c r="AD472"/>
  <c r="AE472"/>
  <c r="AF472"/>
  <c r="AG472"/>
  <c r="AD108"/>
  <c r="AE108"/>
  <c r="AF108"/>
  <c r="AG108"/>
  <c r="AD178"/>
  <c r="AE178"/>
  <c r="AF178"/>
  <c r="AG178"/>
  <c r="AD222"/>
  <c r="AE222"/>
  <c r="AF222"/>
  <c r="AG222"/>
  <c r="AD223"/>
  <c r="AE223"/>
  <c r="AF223"/>
  <c r="AG223"/>
  <c r="AD266"/>
  <c r="AE266"/>
  <c r="AF266"/>
  <c r="AG266"/>
  <c r="AD96"/>
  <c r="AE96"/>
  <c r="AF96"/>
  <c r="AG96"/>
  <c r="AD281"/>
  <c r="AE281"/>
  <c r="AF281"/>
  <c r="AG281"/>
  <c r="AD282"/>
  <c r="AE282"/>
  <c r="AF282"/>
  <c r="AG282"/>
  <c r="AD283"/>
  <c r="AE283"/>
  <c r="AF283"/>
  <c r="AG283"/>
  <c r="AD285"/>
  <c r="AE285"/>
  <c r="AF285"/>
  <c r="AG285"/>
  <c r="AD286"/>
  <c r="AE286"/>
  <c r="AF286"/>
  <c r="AG286"/>
  <c r="AD311"/>
  <c r="AE311"/>
  <c r="AF311"/>
  <c r="AG311"/>
  <c r="AD124"/>
  <c r="AE124"/>
  <c r="AF124"/>
  <c r="AG124"/>
  <c r="AD313"/>
  <c r="AE313"/>
  <c r="AF313"/>
  <c r="AG313"/>
  <c r="AD333"/>
  <c r="AE333"/>
  <c r="AF333"/>
  <c r="AG333"/>
  <c r="AD334"/>
  <c r="AE334"/>
  <c r="AF334"/>
  <c r="AG334"/>
  <c r="AD361"/>
  <c r="AE361"/>
  <c r="AF361"/>
  <c r="AG361"/>
  <c r="AD372"/>
  <c r="AE372"/>
  <c r="AF372"/>
  <c r="AG372"/>
  <c r="AD461"/>
  <c r="AE461"/>
  <c r="AF461"/>
  <c r="AG461"/>
  <c r="AD499"/>
  <c r="AE499"/>
  <c r="AF499"/>
  <c r="AG499"/>
  <c r="AD338"/>
  <c r="AE338"/>
  <c r="AF338"/>
  <c r="AG338"/>
  <c r="AD73"/>
  <c r="AE73"/>
  <c r="AF73"/>
  <c r="AG73"/>
  <c r="AD733"/>
  <c r="AE733"/>
  <c r="AF733"/>
  <c r="AG733"/>
  <c r="AD198"/>
  <c r="AE198"/>
  <c r="AF198"/>
  <c r="AG198"/>
  <c r="AD465"/>
  <c r="AE465"/>
  <c r="AF465"/>
  <c r="AG465"/>
  <c r="AD371"/>
  <c r="AE371"/>
  <c r="AF371"/>
  <c r="AG371"/>
  <c r="AD343"/>
  <c r="AE343"/>
  <c r="AF343"/>
  <c r="AG343"/>
  <c r="AD409"/>
  <c r="AE409"/>
  <c r="AF409"/>
  <c r="AG409"/>
  <c r="AD413"/>
  <c r="AE413"/>
  <c r="AF413"/>
  <c r="AG413"/>
  <c r="AD133"/>
  <c r="AE133"/>
  <c r="AF133"/>
  <c r="AG133"/>
  <c r="AD134"/>
  <c r="AE134"/>
  <c r="AF134"/>
  <c r="AG134"/>
  <c r="AD481"/>
  <c r="AE481"/>
  <c r="AF481"/>
  <c r="AG481"/>
  <c r="AD482"/>
  <c r="AE482"/>
  <c r="AF482"/>
  <c r="AG482"/>
  <c r="AD135"/>
  <c r="AE135"/>
  <c r="AF135"/>
  <c r="AG135"/>
  <c r="AD332"/>
  <c r="AE332"/>
  <c r="AF332"/>
  <c r="AG332"/>
  <c r="AD510"/>
  <c r="AE510"/>
  <c r="AF510"/>
  <c r="AG510"/>
  <c r="AD511"/>
  <c r="AE511"/>
  <c r="AF511"/>
  <c r="AG511"/>
  <c r="AD330"/>
  <c r="AE330"/>
  <c r="AF330"/>
  <c r="AG330"/>
  <c r="AD530"/>
  <c r="AE530"/>
  <c r="AF530"/>
  <c r="AG530"/>
  <c r="AD542"/>
  <c r="AE542"/>
  <c r="AF542"/>
  <c r="AG542"/>
  <c r="AD554"/>
  <c r="AE554"/>
  <c r="AF554"/>
  <c r="AG554"/>
  <c r="AD572"/>
  <c r="AE572"/>
  <c r="AF572"/>
  <c r="AG572"/>
  <c r="AD581"/>
  <c r="AE581"/>
  <c r="AF581"/>
  <c r="AG581"/>
  <c r="AD77"/>
  <c r="AE77"/>
  <c r="AF77"/>
  <c r="AG77"/>
  <c r="AD241"/>
  <c r="AE241"/>
  <c r="AF241"/>
  <c r="AG241"/>
  <c r="AD242"/>
  <c r="AE242"/>
  <c r="AF242"/>
  <c r="AG242"/>
  <c r="AD118"/>
  <c r="AE118"/>
  <c r="AF118"/>
  <c r="AG118"/>
  <c r="AD440"/>
  <c r="AE440"/>
  <c r="AF440"/>
  <c r="AG440"/>
  <c r="AD303"/>
  <c r="AE303"/>
  <c r="AF303"/>
  <c r="AG303"/>
  <c r="AD103"/>
  <c r="AE103"/>
  <c r="AF103"/>
  <c r="AG103"/>
  <c r="AD337"/>
  <c r="AE337"/>
  <c r="AF337"/>
  <c r="AG337"/>
  <c r="AD146"/>
  <c r="AE146"/>
  <c r="AF146"/>
  <c r="AG146"/>
  <c r="AD201"/>
  <c r="AE201"/>
  <c r="AF201"/>
  <c r="AG201"/>
  <c r="AD202"/>
  <c r="AE202"/>
  <c r="AF202"/>
  <c r="AG202"/>
  <c r="AD217"/>
  <c r="AE217"/>
  <c r="AF217"/>
  <c r="AG217"/>
  <c r="AD218"/>
  <c r="AE218"/>
  <c r="AF218"/>
  <c r="AG218"/>
  <c r="AD256"/>
  <c r="AE256"/>
  <c r="AF256"/>
  <c r="AG256"/>
  <c r="AD257"/>
  <c r="AE257"/>
  <c r="AF257"/>
  <c r="AG257"/>
  <c r="AD270"/>
  <c r="AE270"/>
  <c r="AF270"/>
  <c r="AG270"/>
  <c r="AD273"/>
  <c r="AE273"/>
  <c r="AF273"/>
  <c r="AG273"/>
  <c r="AD274"/>
  <c r="AE274"/>
  <c r="AF274"/>
  <c r="AG274"/>
  <c r="AD280"/>
  <c r="AE280"/>
  <c r="AF280"/>
  <c r="AG280"/>
  <c r="AD288"/>
  <c r="AE288"/>
  <c r="AF288"/>
  <c r="AG288"/>
  <c r="AD289"/>
  <c r="AE289"/>
  <c r="AF289"/>
  <c r="AG289"/>
  <c r="AD236"/>
  <c r="AE236"/>
  <c r="AF236"/>
  <c r="AG236"/>
  <c r="AD349"/>
  <c r="AE349"/>
  <c r="AF349"/>
  <c r="AG349"/>
  <c r="AD381"/>
  <c r="AE381"/>
  <c r="AF381"/>
  <c r="AG381"/>
  <c r="AD466"/>
  <c r="AE466"/>
  <c r="AF466"/>
  <c r="AG466"/>
  <c r="AD173"/>
  <c r="AE173"/>
  <c r="AF173"/>
  <c r="AG173"/>
  <c r="AD99"/>
  <c r="AE99"/>
  <c r="AF99"/>
  <c r="AG99"/>
  <c r="AD327"/>
  <c r="AE327"/>
  <c r="AF327"/>
  <c r="AG327"/>
  <c r="AD328"/>
  <c r="AE328"/>
  <c r="AF328"/>
  <c r="AG328"/>
  <c r="AD329"/>
  <c r="AE329"/>
  <c r="AF329"/>
  <c r="AG329"/>
  <c r="AD346"/>
  <c r="AE346"/>
  <c r="AF346"/>
  <c r="AG346"/>
  <c r="AD517"/>
  <c r="AE517"/>
  <c r="AF517"/>
  <c r="AG517"/>
  <c r="AD532"/>
  <c r="AE532"/>
  <c r="AF532"/>
  <c r="AG532"/>
  <c r="AD562"/>
  <c r="AE562"/>
  <c r="AF562"/>
  <c r="AG562"/>
  <c r="AD563"/>
  <c r="AE563"/>
  <c r="AF563"/>
  <c r="AG563"/>
  <c r="AD734"/>
  <c r="AE734"/>
  <c r="AF734"/>
  <c r="AG734"/>
  <c r="AD91"/>
  <c r="AE91"/>
  <c r="AF91"/>
  <c r="AG91"/>
  <c r="AD164"/>
  <c r="AE164"/>
  <c r="AF164"/>
  <c r="AG164"/>
  <c r="AD186"/>
  <c r="AE186"/>
  <c r="AF186"/>
  <c r="AG186"/>
  <c r="AD187"/>
  <c r="AE187"/>
  <c r="AF187"/>
  <c r="AG187"/>
  <c r="AD225"/>
  <c r="AE225"/>
  <c r="AF225"/>
  <c r="AG225"/>
  <c r="AD226"/>
  <c r="AE226"/>
  <c r="AF226"/>
  <c r="AG226"/>
  <c r="AD227"/>
  <c r="AE227"/>
  <c r="AF227"/>
  <c r="AG227"/>
  <c r="AD244"/>
  <c r="AE244"/>
  <c r="AF244"/>
  <c r="AG244"/>
  <c r="AD245"/>
  <c r="AE245"/>
  <c r="AF245"/>
  <c r="AG245"/>
  <c r="AD144"/>
  <c r="AE144"/>
  <c r="AF144"/>
  <c r="AG144"/>
  <c r="AD145"/>
  <c r="AE145"/>
  <c r="AF145"/>
  <c r="AG145"/>
  <c r="AD251"/>
  <c r="AE251"/>
  <c r="AF251"/>
  <c r="AG251"/>
  <c r="AD271"/>
  <c r="AE271"/>
  <c r="AF271"/>
  <c r="AG271"/>
  <c r="AD272"/>
  <c r="AE272"/>
  <c r="AF272"/>
  <c r="AG272"/>
  <c r="AD275"/>
  <c r="AE275"/>
  <c r="AF275"/>
  <c r="AG275"/>
  <c r="AD117"/>
  <c r="AE117"/>
  <c r="AF117"/>
  <c r="AG117"/>
  <c r="AD326"/>
  <c r="AE326"/>
  <c r="AF326"/>
  <c r="AG326"/>
  <c r="AD438"/>
  <c r="AE438"/>
  <c r="AF438"/>
  <c r="AG438"/>
  <c r="AD735"/>
  <c r="AE735"/>
  <c r="AF735"/>
  <c r="AG735"/>
  <c r="AD500"/>
  <c r="AE500"/>
  <c r="AF500"/>
  <c r="AG500"/>
  <c r="AD79"/>
  <c r="AE79"/>
  <c r="AF79"/>
  <c r="AG79"/>
  <c r="AD169"/>
  <c r="AE169"/>
  <c r="AF169"/>
  <c r="AG169"/>
  <c r="AD199"/>
  <c r="AE199"/>
  <c r="AF199"/>
  <c r="AG199"/>
  <c r="AD213"/>
  <c r="AE213"/>
  <c r="AF213"/>
  <c r="AG213"/>
  <c r="AD415"/>
  <c r="AE415"/>
  <c r="AF415"/>
  <c r="AG415"/>
  <c r="AD469"/>
  <c r="AE469"/>
  <c r="AF469"/>
  <c r="AG469"/>
  <c r="AD470"/>
  <c r="AE470"/>
  <c r="AF470"/>
  <c r="AG470"/>
  <c r="AD558"/>
  <c r="AE558"/>
  <c r="AF558"/>
  <c r="AG558"/>
  <c r="AD736"/>
  <c r="AE736"/>
  <c r="AF736"/>
  <c r="AG736"/>
  <c r="AD107"/>
  <c r="AE107"/>
  <c r="AF107"/>
  <c r="AG107"/>
  <c r="AD87"/>
  <c r="AE87"/>
  <c r="AF87"/>
  <c r="AG87"/>
  <c r="AD180"/>
  <c r="AE180"/>
  <c r="AF180"/>
  <c r="AG180"/>
  <c r="AD206"/>
  <c r="AE206"/>
  <c r="AF206"/>
  <c r="AG206"/>
  <c r="AD207"/>
  <c r="AE207"/>
  <c r="AF207"/>
  <c r="AG207"/>
  <c r="AD234"/>
  <c r="AE234"/>
  <c r="AF234"/>
  <c r="AG234"/>
  <c r="AD235"/>
  <c r="AE235"/>
  <c r="AF235"/>
  <c r="AG235"/>
  <c r="AD278"/>
  <c r="AE278"/>
  <c r="AF278"/>
  <c r="AG278"/>
  <c r="AD279"/>
  <c r="AE279"/>
  <c r="AF279"/>
  <c r="AG279"/>
  <c r="AD382"/>
  <c r="AE382"/>
  <c r="AF382"/>
  <c r="AG382"/>
  <c r="AD384"/>
  <c r="AE384"/>
  <c r="AF384"/>
  <c r="AG384"/>
  <c r="AD448"/>
  <c r="AE448"/>
  <c r="AF448"/>
  <c r="AG448"/>
  <c r="AD149"/>
  <c r="AE149"/>
  <c r="AF149"/>
  <c r="AG149"/>
  <c r="AD153"/>
  <c r="AE153"/>
  <c r="AF153"/>
  <c r="AG153"/>
  <c r="AD154"/>
  <c r="AE154"/>
  <c r="AF154"/>
  <c r="AG154"/>
  <c r="AD172"/>
  <c r="AE172"/>
  <c r="AF172"/>
  <c r="AG172"/>
  <c r="AD184"/>
  <c r="AE184"/>
  <c r="AF184"/>
  <c r="AG184"/>
  <c r="AD185"/>
  <c r="AE185"/>
  <c r="AF185"/>
  <c r="AG185"/>
  <c r="AD208"/>
  <c r="AE208"/>
  <c r="AF208"/>
  <c r="AG208"/>
  <c r="AD219"/>
  <c r="AE219"/>
  <c r="AF219"/>
  <c r="AG219"/>
  <c r="AD232"/>
  <c r="AE232"/>
  <c r="AF232"/>
  <c r="AG232"/>
  <c r="AD246"/>
  <c r="AE246"/>
  <c r="AF246"/>
  <c r="AG246"/>
  <c r="AD94"/>
  <c r="AE94"/>
  <c r="AF94"/>
  <c r="AG94"/>
  <c r="AD260"/>
  <c r="AE260"/>
  <c r="AF260"/>
  <c r="AG260"/>
  <c r="AD291"/>
  <c r="AE291"/>
  <c r="AF291"/>
  <c r="AG291"/>
  <c r="AD321"/>
  <c r="AE321"/>
  <c r="AF321"/>
  <c r="AG321"/>
  <c r="AD354"/>
  <c r="AE354"/>
  <c r="AF354"/>
  <c r="AG354"/>
  <c r="AD376"/>
  <c r="AE376"/>
  <c r="AF376"/>
  <c r="AG376"/>
  <c r="AD377"/>
  <c r="AE377"/>
  <c r="AF377"/>
  <c r="AG377"/>
  <c r="AD378"/>
  <c r="AE378"/>
  <c r="AF378"/>
  <c r="AG378"/>
  <c r="AD383"/>
  <c r="AE383"/>
  <c r="AF383"/>
  <c r="AG383"/>
  <c r="AD385"/>
  <c r="AE385"/>
  <c r="AF385"/>
  <c r="AG385"/>
  <c r="AD389"/>
  <c r="AE389"/>
  <c r="AF389"/>
  <c r="AG389"/>
  <c r="AD390"/>
  <c r="AE390"/>
  <c r="AF390"/>
  <c r="AG390"/>
  <c r="AD391"/>
  <c r="AE391"/>
  <c r="AF391"/>
  <c r="AG391"/>
  <c r="AD392"/>
  <c r="AE392"/>
  <c r="AF392"/>
  <c r="AG392"/>
  <c r="AD402"/>
  <c r="AE402"/>
  <c r="AF402"/>
  <c r="AG402"/>
  <c r="AD403"/>
  <c r="AE403"/>
  <c r="AF403"/>
  <c r="AG403"/>
  <c r="AD404"/>
  <c r="AE404"/>
  <c r="AF404"/>
  <c r="AG404"/>
  <c r="AD410"/>
  <c r="AE410"/>
  <c r="AF410"/>
  <c r="AG410"/>
  <c r="AD411"/>
  <c r="AE411"/>
  <c r="AF411"/>
  <c r="AG411"/>
  <c r="AD412"/>
  <c r="AE412"/>
  <c r="AF412"/>
  <c r="AG412"/>
  <c r="AD414"/>
  <c r="AE414"/>
  <c r="AF414"/>
  <c r="AG414"/>
  <c r="AD449"/>
  <c r="AE449"/>
  <c r="AF449"/>
  <c r="AG449"/>
  <c r="AD458"/>
  <c r="AE458"/>
  <c r="AF458"/>
  <c r="AG458"/>
  <c r="AD473"/>
  <c r="AE473"/>
  <c r="AF473"/>
  <c r="AG473"/>
  <c r="AD484"/>
  <c r="AE484"/>
  <c r="AF484"/>
  <c r="AG484"/>
  <c r="AD491"/>
  <c r="AE491"/>
  <c r="AF491"/>
  <c r="AG491"/>
  <c r="AD516"/>
  <c r="AE516"/>
  <c r="AF516"/>
  <c r="AG516"/>
  <c r="AD537"/>
  <c r="AE537"/>
  <c r="AF537"/>
  <c r="AG537"/>
  <c r="AD555"/>
  <c r="AE555"/>
  <c r="AF555"/>
  <c r="AG555"/>
  <c r="AD559"/>
  <c r="AE559"/>
  <c r="AF559"/>
  <c r="AG559"/>
  <c r="AD564"/>
  <c r="AE564"/>
  <c r="AF564"/>
  <c r="AG564"/>
  <c r="AD573"/>
  <c r="AE573"/>
  <c r="AF573"/>
  <c r="AG573"/>
  <c r="AD596"/>
  <c r="AE596"/>
  <c r="AF596"/>
  <c r="AG596"/>
  <c r="AD597"/>
  <c r="AE597"/>
  <c r="AF597"/>
  <c r="AG597"/>
  <c r="AD602"/>
  <c r="AE602"/>
  <c r="AF602"/>
  <c r="AG602"/>
  <c r="AD612"/>
  <c r="AE612"/>
  <c r="AF612"/>
  <c r="AG612"/>
  <c r="AD632"/>
  <c r="AE632"/>
  <c r="AF632"/>
  <c r="AG632"/>
  <c r="AD637"/>
  <c r="AE637"/>
  <c r="AF637"/>
  <c r="AG637"/>
  <c r="AD642"/>
  <c r="AE642"/>
  <c r="AF642"/>
  <c r="AG642"/>
  <c r="AD669"/>
  <c r="AE669"/>
  <c r="AF669"/>
  <c r="AG669"/>
  <c r="AD673"/>
  <c r="AE673"/>
  <c r="AF673"/>
  <c r="AG673"/>
  <c r="AD678"/>
  <c r="AE678"/>
  <c r="AF678"/>
  <c r="AG678"/>
  <c r="AD695"/>
  <c r="AE695"/>
  <c r="AF695"/>
  <c r="AG695"/>
  <c r="AD737"/>
  <c r="AE737"/>
  <c r="AF737"/>
  <c r="AG737"/>
  <c r="AD304"/>
  <c r="AE304"/>
  <c r="AF304"/>
  <c r="AG304"/>
  <c r="AD101"/>
  <c r="AE101"/>
  <c r="AF101"/>
  <c r="AG101"/>
  <c r="AD325"/>
  <c r="AE325"/>
  <c r="AF325"/>
  <c r="AG325"/>
  <c r="AD362"/>
  <c r="AE362"/>
  <c r="AF362"/>
  <c r="AG362"/>
  <c r="AD363"/>
  <c r="AE363"/>
  <c r="AF363"/>
  <c r="AG363"/>
  <c r="AD364"/>
  <c r="AE364"/>
  <c r="AF364"/>
  <c r="AG364"/>
  <c r="AD365"/>
  <c r="AE365"/>
  <c r="AF365"/>
  <c r="AG365"/>
  <c r="AD368"/>
  <c r="AE368"/>
  <c r="AF368"/>
  <c r="AG368"/>
  <c r="AD369"/>
  <c r="AE369"/>
  <c r="AF369"/>
  <c r="AG369"/>
  <c r="AD393"/>
  <c r="AE393"/>
  <c r="AF393"/>
  <c r="AG393"/>
  <c r="AD394"/>
  <c r="AE394"/>
  <c r="AF394"/>
  <c r="AG394"/>
  <c r="AD396"/>
  <c r="AE396"/>
  <c r="AF396"/>
  <c r="AG396"/>
  <c r="AD397"/>
  <c r="AE397"/>
  <c r="AF397"/>
  <c r="AG397"/>
  <c r="AD398"/>
  <c r="AE398"/>
  <c r="AF398"/>
  <c r="AG398"/>
  <c r="AD400"/>
  <c r="AE400"/>
  <c r="AF400"/>
  <c r="AG400"/>
  <c r="AD401"/>
  <c r="AE401"/>
  <c r="AF401"/>
  <c r="AG401"/>
  <c r="AD408"/>
  <c r="AE408"/>
  <c r="AF408"/>
  <c r="AG408"/>
  <c r="AD418"/>
  <c r="AE418"/>
  <c r="AF418"/>
  <c r="AG418"/>
  <c r="AD419"/>
  <c r="AE419"/>
  <c r="AF419"/>
  <c r="AG419"/>
  <c r="AD424"/>
  <c r="AE424"/>
  <c r="AF424"/>
  <c r="AG424"/>
  <c r="AD425"/>
  <c r="AE425"/>
  <c r="AF425"/>
  <c r="AG425"/>
  <c r="AD426"/>
  <c r="AE426"/>
  <c r="AF426"/>
  <c r="AG426"/>
  <c r="AD427"/>
  <c r="AE427"/>
  <c r="AF427"/>
  <c r="AG427"/>
  <c r="AD428"/>
  <c r="AE428"/>
  <c r="AF428"/>
  <c r="AG428"/>
  <c r="AD429"/>
  <c r="AE429"/>
  <c r="AF429"/>
  <c r="AG429"/>
  <c r="AD430"/>
  <c r="AE430"/>
  <c r="AF430"/>
  <c r="AG430"/>
  <c r="AD431"/>
  <c r="AE431"/>
  <c r="AF431"/>
  <c r="AG431"/>
  <c r="AD433"/>
  <c r="AE433"/>
  <c r="AF433"/>
  <c r="AG433"/>
  <c r="AD434"/>
  <c r="AE434"/>
  <c r="AF434"/>
  <c r="AG434"/>
  <c r="AD435"/>
  <c r="AE435"/>
  <c r="AF435"/>
  <c r="AG435"/>
  <c r="AD436"/>
  <c r="AE436"/>
  <c r="AF436"/>
  <c r="AG436"/>
  <c r="AD437"/>
  <c r="AE437"/>
  <c r="AF437"/>
  <c r="AG437"/>
  <c r="AD439"/>
  <c r="AE439"/>
  <c r="AF439"/>
  <c r="AG439"/>
  <c r="AD441"/>
  <c r="AE441"/>
  <c r="AF441"/>
  <c r="AG441"/>
  <c r="AD442"/>
  <c r="AE442"/>
  <c r="AF442"/>
  <c r="AG442"/>
  <c r="AD443"/>
  <c r="AE443"/>
  <c r="AF443"/>
  <c r="AG443"/>
  <c r="AD447"/>
  <c r="AE447"/>
  <c r="AF447"/>
  <c r="AG447"/>
  <c r="AD450"/>
  <c r="AE450"/>
  <c r="AF450"/>
  <c r="AG450"/>
  <c r="AD451"/>
  <c r="AE451"/>
  <c r="AF451"/>
  <c r="AG451"/>
  <c r="AD452"/>
  <c r="AE452"/>
  <c r="AF452"/>
  <c r="AG452"/>
  <c r="AD453"/>
  <c r="AE453"/>
  <c r="AF453"/>
  <c r="AG453"/>
  <c r="AD456"/>
  <c r="AE456"/>
  <c r="AF456"/>
  <c r="AG456"/>
  <c r="AD457"/>
  <c r="AE457"/>
  <c r="AF457"/>
  <c r="AG457"/>
  <c r="AD475"/>
  <c r="AE475"/>
  <c r="AF475"/>
  <c r="AG475"/>
  <c r="AD476"/>
  <c r="AE476"/>
  <c r="AF476"/>
  <c r="AG476"/>
  <c r="AD479"/>
  <c r="AE479"/>
  <c r="AF479"/>
  <c r="AG479"/>
  <c r="AD483"/>
  <c r="AE483"/>
  <c r="AF483"/>
  <c r="AG483"/>
  <c r="AD495"/>
  <c r="AE495"/>
  <c r="AF495"/>
  <c r="AG495"/>
  <c r="AD496"/>
  <c r="AE496"/>
  <c r="AF496"/>
  <c r="AG496"/>
  <c r="AD504"/>
  <c r="AE504"/>
  <c r="AF504"/>
  <c r="AG504"/>
  <c r="AD513"/>
  <c r="AE513"/>
  <c r="AF513"/>
  <c r="AG513"/>
  <c r="AD518"/>
  <c r="AE518"/>
  <c r="AF518"/>
  <c r="AG518"/>
  <c r="AD521"/>
  <c r="AE521"/>
  <c r="AF521"/>
  <c r="AG521"/>
  <c r="AD522"/>
  <c r="AE522"/>
  <c r="AF522"/>
  <c r="AG522"/>
  <c r="AD523"/>
  <c r="AE523"/>
  <c r="AF523"/>
  <c r="AG523"/>
  <c r="AD524"/>
  <c r="AE524"/>
  <c r="AF524"/>
  <c r="AG524"/>
  <c r="AD525"/>
  <c r="AE525"/>
  <c r="AF525"/>
  <c r="AG525"/>
  <c r="AD526"/>
  <c r="AE526"/>
  <c r="AF526"/>
  <c r="AG526"/>
  <c r="AD540"/>
  <c r="AE540"/>
  <c r="AF540"/>
  <c r="AG540"/>
  <c r="AD548"/>
  <c r="AE548"/>
  <c r="AF548"/>
  <c r="AG548"/>
  <c r="AD549"/>
  <c r="AE549"/>
  <c r="AF549"/>
  <c r="AG549"/>
  <c r="AD571"/>
  <c r="AE571"/>
  <c r="AF571"/>
  <c r="AG571"/>
  <c r="AD574"/>
  <c r="AE574"/>
  <c r="AF574"/>
  <c r="AG574"/>
  <c r="AD582"/>
  <c r="AE582"/>
  <c r="AF582"/>
  <c r="AG582"/>
  <c r="AD204"/>
  <c r="AE204"/>
  <c r="AF204"/>
  <c r="AG204"/>
  <c r="AD209"/>
  <c r="AE209"/>
  <c r="AF209"/>
  <c r="AG209"/>
  <c r="AD203"/>
  <c r="AE203"/>
  <c r="AF203"/>
  <c r="AG203"/>
  <c r="AD589"/>
  <c r="AE589"/>
  <c r="AF589"/>
  <c r="AG589"/>
  <c r="AD590"/>
  <c r="AE590"/>
  <c r="AF590"/>
  <c r="AG590"/>
  <c r="AD595"/>
  <c r="AE595"/>
  <c r="AF595"/>
  <c r="AG595"/>
  <c r="AD600"/>
  <c r="AE600"/>
  <c r="AF600"/>
  <c r="AG600"/>
  <c r="AD601"/>
  <c r="AE601"/>
  <c r="AF601"/>
  <c r="AG601"/>
  <c r="AD604"/>
  <c r="AE604"/>
  <c r="AF604"/>
  <c r="AG604"/>
  <c r="AD605"/>
  <c r="AE605"/>
  <c r="AF605"/>
  <c r="AG605"/>
  <c r="AD607"/>
  <c r="AE607"/>
  <c r="AF607"/>
  <c r="AG607"/>
  <c r="AD608"/>
  <c r="AE608"/>
  <c r="AF608"/>
  <c r="AG608"/>
  <c r="AD621"/>
  <c r="AE621"/>
  <c r="AF621"/>
  <c r="AG621"/>
  <c r="AD628"/>
  <c r="AE628"/>
  <c r="AF628"/>
  <c r="AG628"/>
  <c r="AD633"/>
  <c r="AE633"/>
  <c r="AF633"/>
  <c r="AG633"/>
  <c r="AD635"/>
  <c r="AE635"/>
  <c r="AF635"/>
  <c r="AG635"/>
  <c r="AD641"/>
  <c r="AE641"/>
  <c r="AF641"/>
  <c r="AG641"/>
  <c r="AD643"/>
  <c r="AE643"/>
  <c r="AF643"/>
  <c r="AG643"/>
  <c r="AD644"/>
  <c r="AE644"/>
  <c r="AF644"/>
  <c r="AG644"/>
  <c r="AD646"/>
  <c r="AE646"/>
  <c r="AF646"/>
  <c r="AG646"/>
  <c r="AD657"/>
  <c r="AE657"/>
  <c r="AF657"/>
  <c r="AG657"/>
  <c r="AD658"/>
  <c r="AE658"/>
  <c r="AF658"/>
  <c r="AG658"/>
  <c r="AD255"/>
  <c r="AE255"/>
  <c r="AF255"/>
  <c r="AG255"/>
  <c r="AD662"/>
  <c r="AE662"/>
  <c r="AF662"/>
  <c r="AG662"/>
  <c r="AD667"/>
  <c r="AE667"/>
  <c r="AF667"/>
  <c r="AG667"/>
  <c r="AD668"/>
  <c r="AE668"/>
  <c r="AF668"/>
  <c r="AG668"/>
  <c r="AD674"/>
  <c r="AE674"/>
  <c r="AF674"/>
  <c r="AG674"/>
  <c r="AD680"/>
  <c r="AE680"/>
  <c r="AF680"/>
  <c r="AG680"/>
  <c r="AD681"/>
  <c r="AE681"/>
  <c r="AF681"/>
  <c r="AG681"/>
  <c r="AD682"/>
  <c r="AE682"/>
  <c r="AF682"/>
  <c r="AG682"/>
  <c r="AD683"/>
  <c r="AE683"/>
  <c r="AF683"/>
  <c r="AG683"/>
  <c r="AD687"/>
  <c r="AE687"/>
  <c r="AF687"/>
  <c r="AG687"/>
  <c r="AD689"/>
  <c r="AE689"/>
  <c r="AF689"/>
  <c r="AG689"/>
  <c r="AD697"/>
  <c r="AE697"/>
  <c r="AF697"/>
  <c r="AG697"/>
  <c r="AD701"/>
  <c r="AE701"/>
  <c r="AF701"/>
  <c r="AG701"/>
  <c r="AD703"/>
  <c r="AE703"/>
  <c r="AF703"/>
  <c r="AG703"/>
  <c r="AD704"/>
  <c r="AE704"/>
  <c r="AF704"/>
  <c r="AG704"/>
  <c r="AD705"/>
  <c r="AE705"/>
  <c r="AF705"/>
  <c r="AG705"/>
  <c r="AD707"/>
  <c r="AE707"/>
  <c r="AF707"/>
  <c r="AG707"/>
  <c r="AD708"/>
  <c r="AE708"/>
  <c r="AF708"/>
  <c r="AG708"/>
  <c r="AD709"/>
  <c r="AE709"/>
  <c r="AF709"/>
  <c r="AG709"/>
  <c r="AD711"/>
  <c r="AE711"/>
  <c r="AF711"/>
  <c r="AG711"/>
  <c r="L3" i="6846"/>
  <c r="I5"/>
  <c r="J5"/>
  <c r="O5"/>
  <c r="L4"/>
  <c r="L5"/>
  <c r="N5"/>
  <c r="I6"/>
  <c r="J6"/>
  <c r="O6"/>
  <c r="N6"/>
  <c r="L6"/>
  <c r="I7"/>
  <c r="J7"/>
  <c r="O7"/>
  <c r="L7"/>
  <c r="L8" s="1"/>
  <c r="L9" s="1"/>
  <c r="L10" s="1"/>
  <c r="L11" s="1"/>
  <c r="N7"/>
  <c r="I8"/>
  <c r="J8"/>
  <c r="O8"/>
  <c r="N8"/>
  <c r="I9"/>
  <c r="J9"/>
  <c r="O9"/>
  <c r="N9"/>
  <c r="I10"/>
  <c r="J10"/>
  <c r="O10"/>
  <c r="N10"/>
  <c r="I11"/>
  <c r="J11"/>
  <c r="O11"/>
  <c r="N11"/>
  <c r="I2"/>
  <c r="J2"/>
  <c r="O4"/>
  <c r="N4"/>
  <c r="O3"/>
  <c r="N3"/>
  <c r="J4"/>
  <c r="I4"/>
  <c r="J3"/>
  <c r="I3"/>
  <c r="O3" i="6845"/>
  <c r="M3"/>
  <c r="O4"/>
  <c r="M4"/>
  <c r="O5"/>
  <c r="M5"/>
  <c r="L4"/>
  <c r="L5"/>
  <c r="I6"/>
  <c r="N5"/>
  <c r="J5"/>
  <c r="I5"/>
  <c r="N4"/>
  <c r="J4"/>
  <c r="I4"/>
  <c r="N3"/>
  <c r="J3"/>
  <c r="I3"/>
  <c r="AD38" i="6838"/>
  <c r="AE38"/>
  <c r="AF38"/>
  <c r="AG38"/>
  <c r="AD15"/>
  <c r="AE15"/>
  <c r="AF15"/>
  <c r="AG15"/>
  <c r="AD10"/>
  <c r="AE10"/>
  <c r="AF10"/>
  <c r="AG10"/>
  <c r="AD4"/>
  <c r="AE4"/>
  <c r="AF4"/>
  <c r="AG4"/>
  <c r="AD5"/>
  <c r="AE5"/>
  <c r="AF5"/>
  <c r="AG5"/>
  <c r="AD13"/>
  <c r="AE13"/>
  <c r="AF13"/>
  <c r="AG13"/>
  <c r="AD51"/>
  <c r="AE51"/>
  <c r="AF51"/>
  <c r="AG51"/>
  <c r="AD55"/>
  <c r="AE55"/>
  <c r="AF55"/>
  <c r="AG55"/>
  <c r="AD56"/>
  <c r="AE56"/>
  <c r="AF56"/>
  <c r="AG56"/>
  <c r="AD43"/>
  <c r="AE43"/>
  <c r="AF43"/>
  <c r="AG43"/>
  <c r="AD21"/>
  <c r="AE21"/>
  <c r="AF21"/>
  <c r="AG21"/>
  <c r="AD22"/>
  <c r="AE22"/>
  <c r="AF22"/>
  <c r="AG22"/>
  <c r="AD23"/>
  <c r="AE23"/>
  <c r="AF23"/>
  <c r="AG23"/>
  <c r="AD24"/>
  <c r="AE24"/>
  <c r="AF24"/>
  <c r="AG24"/>
  <c r="AD82"/>
  <c r="AE82"/>
  <c r="AF82"/>
  <c r="AG82"/>
  <c r="AD97"/>
  <c r="AE97"/>
  <c r="AF97"/>
  <c r="AG97"/>
  <c r="AD50"/>
  <c r="AE50"/>
  <c r="AF50"/>
  <c r="AG50"/>
  <c r="AD109"/>
  <c r="AE109"/>
  <c r="AF109"/>
  <c r="AG109"/>
  <c r="AD110"/>
  <c r="AE110"/>
  <c r="AF110"/>
  <c r="AG110"/>
  <c r="AD69"/>
  <c r="AE69"/>
  <c r="AF69"/>
  <c r="AG69"/>
  <c r="AD60"/>
  <c r="AE60"/>
  <c r="AF60"/>
  <c r="AG60"/>
  <c r="AD62"/>
  <c r="AE62"/>
  <c r="AF62"/>
  <c r="AG62"/>
  <c r="AD36"/>
  <c r="AE36"/>
  <c r="AF36"/>
  <c r="AG36"/>
  <c r="AD63"/>
  <c r="AE63"/>
  <c r="AF63"/>
  <c r="AG63"/>
  <c r="AD64"/>
  <c r="AE64"/>
  <c r="AF64"/>
  <c r="AG64"/>
  <c r="AD65"/>
  <c r="AE65"/>
  <c r="AF65"/>
  <c r="AG65"/>
  <c r="AD8"/>
  <c r="AE8"/>
  <c r="AF8"/>
  <c r="AG8"/>
  <c r="AD7"/>
  <c r="AE7"/>
  <c r="AF7"/>
  <c r="AG7"/>
  <c r="AD6"/>
  <c r="AE6"/>
  <c r="AF6"/>
  <c r="AG6"/>
  <c r="AD73"/>
  <c r="AE73"/>
  <c r="AF73"/>
  <c r="AG73"/>
  <c r="AD74"/>
  <c r="AE74"/>
  <c r="AF74"/>
  <c r="AG74"/>
  <c r="AD75"/>
  <c r="AE75"/>
  <c r="AF75"/>
  <c r="AG75"/>
  <c r="AD81"/>
  <c r="AE81"/>
  <c r="AF81"/>
  <c r="AG81"/>
  <c r="AD32"/>
  <c r="AE32"/>
  <c r="AF32"/>
  <c r="AG32"/>
  <c r="AD86"/>
  <c r="AE86"/>
  <c r="AF86"/>
  <c r="AG86"/>
  <c r="AD28"/>
  <c r="AE28"/>
  <c r="AF28"/>
  <c r="AG28"/>
  <c r="AD30"/>
  <c r="AE30"/>
  <c r="AF30"/>
  <c r="AG30"/>
  <c r="AD91"/>
  <c r="AE91"/>
  <c r="AF91"/>
  <c r="AG91"/>
  <c r="AD11"/>
  <c r="AE11"/>
  <c r="AF11"/>
  <c r="AG11"/>
  <c r="AD76"/>
  <c r="AE76"/>
  <c r="AF76"/>
  <c r="AG76"/>
  <c r="AD100"/>
  <c r="AE100"/>
  <c r="AF100"/>
  <c r="AG100"/>
  <c r="AD77"/>
  <c r="AE77"/>
  <c r="AF77"/>
  <c r="AG77"/>
  <c r="AD104"/>
  <c r="AE104"/>
  <c r="AF104"/>
  <c r="AG104"/>
  <c r="AD105"/>
  <c r="AE105"/>
  <c r="AF105"/>
  <c r="AG105"/>
  <c r="AD106"/>
  <c r="AE106"/>
  <c r="AF106"/>
  <c r="AG106"/>
  <c r="AD14"/>
  <c r="AE14"/>
  <c r="AF14"/>
  <c r="AG14"/>
  <c r="AD19"/>
  <c r="AE19"/>
  <c r="AF19"/>
  <c r="AG19"/>
  <c r="AD93"/>
  <c r="AE93"/>
  <c r="AF93"/>
  <c r="AG93"/>
  <c r="AD92"/>
  <c r="AE92"/>
  <c r="AF92"/>
  <c r="AG92"/>
  <c r="AD87"/>
  <c r="AE87"/>
  <c r="AF87"/>
  <c r="AG87"/>
  <c r="AD9"/>
  <c r="AE9"/>
  <c r="AF9"/>
  <c r="AG9"/>
  <c r="AD33"/>
  <c r="AE33"/>
  <c r="AF33"/>
  <c r="AG33"/>
  <c r="AD29"/>
  <c r="AE29"/>
  <c r="AF29"/>
  <c r="AG29"/>
  <c r="AD35"/>
  <c r="AE35"/>
  <c r="AF35"/>
  <c r="AG35"/>
  <c r="AD41"/>
  <c r="AE41"/>
  <c r="AF41"/>
  <c r="AG41"/>
  <c r="AD12"/>
  <c r="AE12"/>
  <c r="AF12"/>
  <c r="AG12"/>
  <c r="AD3"/>
  <c r="AE3"/>
  <c r="AF3"/>
  <c r="AG3"/>
  <c r="AD31"/>
  <c r="AE31"/>
  <c r="AF31"/>
  <c r="AG31"/>
  <c r="AD17"/>
  <c r="AE17"/>
  <c r="AF17"/>
  <c r="AG17"/>
  <c r="AD49"/>
  <c r="AE49"/>
  <c r="AF49"/>
  <c r="AG49"/>
  <c r="AD45"/>
  <c r="AE45"/>
  <c r="AF45"/>
  <c r="AG45"/>
  <c r="AD68"/>
  <c r="AE68"/>
  <c r="AF68"/>
  <c r="AG68"/>
  <c r="AD72"/>
  <c r="AE72"/>
  <c r="AF72"/>
  <c r="AG72"/>
  <c r="AD90"/>
  <c r="AE90"/>
  <c r="AF90"/>
  <c r="AG90"/>
  <c r="AD20"/>
  <c r="AE20"/>
  <c r="AF20"/>
  <c r="AG20"/>
  <c r="AD16"/>
  <c r="AE16"/>
  <c r="AF16"/>
  <c r="AG16"/>
  <c r="AD40"/>
  <c r="AE40"/>
  <c r="AF40"/>
  <c r="AG40"/>
  <c r="AD42"/>
  <c r="AE42"/>
  <c r="AF42"/>
  <c r="AG42"/>
  <c r="AD18"/>
  <c r="AE18"/>
  <c r="AF18"/>
  <c r="AG18"/>
  <c r="AD37"/>
  <c r="AE37"/>
  <c r="AF37"/>
  <c r="AG37"/>
  <c r="AD58"/>
  <c r="AE58"/>
  <c r="AF58"/>
  <c r="AG58"/>
  <c r="AD80"/>
  <c r="AE80"/>
  <c r="AF80"/>
  <c r="AG80"/>
  <c r="AD84"/>
  <c r="AE84"/>
  <c r="AF84"/>
  <c r="AG84"/>
  <c r="AD44"/>
  <c r="AE44"/>
  <c r="AF44"/>
  <c r="AG44"/>
  <c r="AD57"/>
  <c r="AE57"/>
  <c r="AF57"/>
  <c r="AG57"/>
  <c r="AD59"/>
  <c r="AE59"/>
  <c r="AF59"/>
  <c r="AG59"/>
  <c r="AD27"/>
  <c r="AE27"/>
  <c r="AF27"/>
  <c r="AG27"/>
  <c r="AD26"/>
  <c r="AE26"/>
  <c r="AF26"/>
  <c r="AG26"/>
  <c r="AD54"/>
  <c r="AE54"/>
  <c r="AF54"/>
  <c r="AG54"/>
  <c r="AD39"/>
  <c r="AE39"/>
  <c r="AF39"/>
  <c r="AG39"/>
  <c r="AD46"/>
  <c r="AE46"/>
  <c r="AF46"/>
  <c r="AG46"/>
  <c r="AD52"/>
  <c r="AE52"/>
  <c r="AF52"/>
  <c r="AG52"/>
  <c r="AD53"/>
  <c r="AE53"/>
  <c r="AF53"/>
  <c r="AG53"/>
  <c r="AD111"/>
  <c r="AE111"/>
  <c r="AF111"/>
  <c r="AG111"/>
  <c r="AD112"/>
  <c r="AE112"/>
  <c r="AF112"/>
  <c r="AG112"/>
  <c r="AD71"/>
  <c r="AE71"/>
  <c r="AF71"/>
  <c r="AG71"/>
  <c r="AD47"/>
  <c r="AE47"/>
  <c r="AF47"/>
  <c r="AG47"/>
  <c r="AD48"/>
  <c r="AE48"/>
  <c r="AF48"/>
  <c r="AG48"/>
  <c r="AD61"/>
  <c r="AE61"/>
  <c r="AF61"/>
  <c r="AG61"/>
  <c r="AD25"/>
  <c r="AE25"/>
  <c r="AF25"/>
  <c r="AG25"/>
  <c r="AD113"/>
  <c r="AE113"/>
  <c r="AF113"/>
  <c r="AG113"/>
  <c r="AD114"/>
  <c r="AE114"/>
  <c r="AF114"/>
  <c r="AG114"/>
  <c r="AD127"/>
  <c r="AE127"/>
  <c r="AF127"/>
  <c r="AG127"/>
  <c r="AD128"/>
  <c r="AE128"/>
  <c r="AF128"/>
  <c r="AG128"/>
  <c r="AD129"/>
  <c r="AE129"/>
  <c r="AF129"/>
  <c r="AG129"/>
  <c r="AD130"/>
  <c r="AE130"/>
  <c r="AF130"/>
  <c r="AG130"/>
  <c r="AD131"/>
  <c r="AE131"/>
  <c r="AF131"/>
  <c r="AG131"/>
  <c r="AD132"/>
  <c r="AE132"/>
  <c r="AF132"/>
  <c r="AG132"/>
  <c r="AD133"/>
  <c r="AE133"/>
  <c r="AF133"/>
  <c r="AG133"/>
  <c r="AD134"/>
  <c r="AE134"/>
  <c r="AF134"/>
  <c r="AG134"/>
  <c r="AD135"/>
  <c r="AE135"/>
  <c r="AF135"/>
  <c r="AG135"/>
  <c r="AD136"/>
  <c r="AE136"/>
  <c r="AF136"/>
  <c r="AG136"/>
  <c r="AD137"/>
  <c r="AE137"/>
  <c r="AF137"/>
  <c r="AG137"/>
  <c r="AD138"/>
  <c r="AE138"/>
  <c r="AF138"/>
  <c r="AG138"/>
  <c r="AD139"/>
  <c r="AE139"/>
  <c r="AF139"/>
  <c r="AG139"/>
  <c r="AD140"/>
  <c r="AE140"/>
  <c r="AF140"/>
  <c r="AG140"/>
  <c r="AD141"/>
  <c r="AE141"/>
  <c r="AF141"/>
  <c r="AG141"/>
  <c r="AD142"/>
  <c r="AE142"/>
  <c r="AF142"/>
  <c r="AG142"/>
  <c r="AD143"/>
  <c r="AE143"/>
  <c r="AF143"/>
  <c r="AG143"/>
  <c r="AD144"/>
  <c r="AE144"/>
  <c r="AF144"/>
  <c r="AG144"/>
  <c r="AD145"/>
  <c r="AE145"/>
  <c r="AF145"/>
  <c r="AG145"/>
  <c r="AD146"/>
  <c r="AE146"/>
  <c r="AF146"/>
  <c r="AG146"/>
  <c r="AD147"/>
  <c r="AE147"/>
  <c r="AF147"/>
  <c r="AG147"/>
  <c r="AD148"/>
  <c r="AE148"/>
  <c r="AF148"/>
  <c r="AG148"/>
  <c r="AD149"/>
  <c r="AE149"/>
  <c r="AF149"/>
  <c r="AG149"/>
  <c r="AD150"/>
  <c r="AE150"/>
  <c r="AF150"/>
  <c r="AG150"/>
  <c r="AD151"/>
  <c r="AE151"/>
  <c r="AF151"/>
  <c r="AG151"/>
  <c r="AD152"/>
  <c r="AE152"/>
  <c r="AF152"/>
  <c r="AG152"/>
  <c r="AD153"/>
  <c r="AE153"/>
  <c r="AF153"/>
  <c r="AG153"/>
  <c r="AD154"/>
  <c r="AE154"/>
  <c r="AF154"/>
  <c r="AG154"/>
  <c r="AD155"/>
  <c r="AE155"/>
  <c r="AF155"/>
  <c r="AG155"/>
  <c r="AD156"/>
  <c r="AE156"/>
  <c r="AF156"/>
  <c r="AG156"/>
  <c r="AD157"/>
  <c r="AE157"/>
  <c r="AF157"/>
  <c r="AG157"/>
  <c r="AD158"/>
  <c r="AE158"/>
  <c r="AF158"/>
  <c r="AG158"/>
  <c r="AD159"/>
  <c r="AE159"/>
  <c r="AF159"/>
  <c r="AG159"/>
  <c r="AD160"/>
  <c r="AE160"/>
  <c r="AF160"/>
  <c r="AG160"/>
  <c r="AD161"/>
  <c r="AE161"/>
  <c r="AF161"/>
  <c r="AG161"/>
  <c r="AD162"/>
  <c r="AE162"/>
  <c r="AF162"/>
  <c r="AG162"/>
  <c r="AD163"/>
  <c r="AE163"/>
  <c r="AF163"/>
  <c r="AG163"/>
  <c r="AD164"/>
  <c r="AE164"/>
  <c r="AF164"/>
  <c r="AG164"/>
  <c r="AD165"/>
  <c r="AE165"/>
  <c r="AF165"/>
  <c r="AG165"/>
  <c r="AD166"/>
  <c r="AE166"/>
  <c r="AF166"/>
  <c r="AG166"/>
  <c r="AD167"/>
  <c r="AE167"/>
  <c r="AF167"/>
  <c r="AG167"/>
  <c r="AD168"/>
  <c r="AE168"/>
  <c r="AF168"/>
  <c r="AG168"/>
  <c r="AD169"/>
  <c r="AE169"/>
  <c r="AF169"/>
  <c r="AG169"/>
  <c r="AD170"/>
  <c r="AE170"/>
  <c r="AF170"/>
  <c r="AG170"/>
  <c r="AD171"/>
  <c r="AE171"/>
  <c r="AF171"/>
  <c r="AG171"/>
  <c r="AD172"/>
  <c r="AE172"/>
  <c r="AF172"/>
  <c r="AG172"/>
  <c r="AD173"/>
  <c r="AE173"/>
  <c r="AF173"/>
  <c r="AG173"/>
  <c r="AD174"/>
  <c r="AE174"/>
  <c r="AF174"/>
  <c r="AG174"/>
  <c r="AD175"/>
  <c r="AE175"/>
  <c r="AF175"/>
  <c r="AG175"/>
  <c r="AD176"/>
  <c r="AE176"/>
  <c r="AF176"/>
  <c r="AG176"/>
  <c r="AD177"/>
  <c r="AE177"/>
  <c r="AF177"/>
  <c r="AG177"/>
  <c r="AD178"/>
  <c r="AE178"/>
  <c r="AF178"/>
  <c r="AG178"/>
  <c r="AD179"/>
  <c r="AE179"/>
  <c r="AF179"/>
  <c r="AG179"/>
  <c r="AD180"/>
  <c r="AE180"/>
  <c r="AF180"/>
  <c r="AG180"/>
  <c r="AD181"/>
  <c r="AE181"/>
  <c r="AF181"/>
  <c r="AG181"/>
  <c r="AD182"/>
  <c r="AE182"/>
  <c r="AF182"/>
  <c r="AG182"/>
  <c r="AD183"/>
  <c r="AE183"/>
  <c r="AF183"/>
  <c r="AG183"/>
  <c r="AD184"/>
  <c r="AE184"/>
  <c r="AF184"/>
  <c r="AG184"/>
  <c r="AD185"/>
  <c r="AE185"/>
  <c r="AF185"/>
  <c r="AG185"/>
  <c r="AD186"/>
  <c r="AE186"/>
  <c r="AF186"/>
  <c r="AG186"/>
  <c r="AD187"/>
  <c r="AE187"/>
  <c r="AF187"/>
  <c r="AG187"/>
  <c r="AD188"/>
  <c r="AE188"/>
  <c r="AF188"/>
  <c r="AG188"/>
  <c r="AD189"/>
  <c r="AE189"/>
  <c r="AF189"/>
  <c r="AG189"/>
  <c r="AD190"/>
  <c r="AE190"/>
  <c r="AF190"/>
  <c r="AG190"/>
  <c r="AD191"/>
  <c r="AE191"/>
  <c r="AF191"/>
  <c r="AG191"/>
  <c r="AD192"/>
  <c r="AE192"/>
  <c r="AF192"/>
  <c r="AG192"/>
  <c r="AD193"/>
  <c r="AE193"/>
  <c r="AF193"/>
  <c r="AG193"/>
  <c r="AD194"/>
  <c r="AE194"/>
  <c r="AF194"/>
  <c r="AG194"/>
  <c r="AD195"/>
  <c r="AE195"/>
  <c r="AF195"/>
  <c r="AG195"/>
  <c r="AD196"/>
  <c r="AE196"/>
  <c r="AF196"/>
  <c r="AG196"/>
  <c r="AD197"/>
  <c r="AE197"/>
  <c r="AF197"/>
  <c r="AG197"/>
  <c r="AD198"/>
  <c r="AE198"/>
  <c r="AF198"/>
  <c r="AG198"/>
  <c r="AD199"/>
  <c r="AE199"/>
  <c r="AF199"/>
  <c r="AG199"/>
  <c r="AD200"/>
  <c r="AE200"/>
  <c r="AF200"/>
  <c r="AG200"/>
  <c r="AD201"/>
  <c r="AE201"/>
  <c r="AF201"/>
  <c r="AG201"/>
  <c r="AD202"/>
  <c r="AE202"/>
  <c r="AF202"/>
  <c r="AG202"/>
  <c r="AD203"/>
  <c r="AE203"/>
  <c r="AF203"/>
  <c r="AG203"/>
  <c r="AD204"/>
  <c r="AE204"/>
  <c r="AF204"/>
  <c r="AG204"/>
  <c r="AD205"/>
  <c r="AE205"/>
  <c r="AF205"/>
  <c r="AG205"/>
  <c r="AD206"/>
  <c r="AE206"/>
  <c r="AF206"/>
  <c r="AG206"/>
  <c r="AD207"/>
  <c r="AE207"/>
  <c r="AF207"/>
  <c r="AG207"/>
  <c r="AD208"/>
  <c r="AE208"/>
  <c r="AF208"/>
  <c r="AG208"/>
  <c r="AD209"/>
  <c r="AE209"/>
  <c r="AF209"/>
  <c r="AG209"/>
  <c r="AD210"/>
  <c r="AE210"/>
  <c r="AF210"/>
  <c r="AG210"/>
  <c r="AD211"/>
  <c r="AE211"/>
  <c r="AF211"/>
  <c r="AG211"/>
  <c r="AD212"/>
  <c r="AE212"/>
  <c r="AF212"/>
  <c r="AG212"/>
  <c r="AD213"/>
  <c r="AE213"/>
  <c r="AF213"/>
  <c r="AG213"/>
  <c r="AD214"/>
  <c r="AE214"/>
  <c r="AF214"/>
  <c r="AG214"/>
  <c r="AD215"/>
  <c r="AE215"/>
  <c r="AF215"/>
  <c r="AG215"/>
  <c r="AD216"/>
  <c r="AE216"/>
  <c r="AF216"/>
  <c r="AG216"/>
  <c r="AD217"/>
  <c r="AE217"/>
  <c r="AF217"/>
  <c r="AG217"/>
  <c r="AD218"/>
  <c r="AE218"/>
  <c r="AF218"/>
  <c r="AG218"/>
  <c r="AD219"/>
  <c r="AE219"/>
  <c r="AF219"/>
  <c r="AG219"/>
  <c r="AD220"/>
  <c r="AE220"/>
  <c r="AF220"/>
  <c r="AG220"/>
  <c r="AD221"/>
  <c r="AE221"/>
  <c r="AF221"/>
  <c r="AG221"/>
  <c r="AD222"/>
  <c r="AE222"/>
  <c r="AF222"/>
  <c r="AG222"/>
  <c r="AD223"/>
  <c r="AE223"/>
  <c r="AF223"/>
  <c r="AG223"/>
  <c r="AD224"/>
  <c r="AE224"/>
  <c r="AF224"/>
  <c r="AG224"/>
  <c r="AD225"/>
  <c r="AE225"/>
  <c r="AF225"/>
  <c r="AG225"/>
  <c r="AD226"/>
  <c r="AE226"/>
  <c r="AF226"/>
  <c r="AG226"/>
  <c r="AD227"/>
  <c r="AE227"/>
  <c r="AF227"/>
  <c r="AG227"/>
  <c r="AD228"/>
  <c r="AE228"/>
  <c r="AF228"/>
  <c r="AG228"/>
  <c r="AD229"/>
  <c r="AE229"/>
  <c r="AF229"/>
  <c r="AG229"/>
  <c r="AD230"/>
  <c r="AE230"/>
  <c r="AF230"/>
  <c r="AG230"/>
  <c r="AD231"/>
  <c r="AE231"/>
  <c r="AF231"/>
  <c r="AG231"/>
  <c r="AD232"/>
  <c r="AE232"/>
  <c r="AF232"/>
  <c r="AG232"/>
  <c r="AD233"/>
  <c r="AE233"/>
  <c r="AF233"/>
  <c r="AG233"/>
  <c r="AD234"/>
  <c r="AE234"/>
  <c r="AF234"/>
  <c r="AG234"/>
  <c r="AD235"/>
  <c r="AE235"/>
  <c r="AF235"/>
  <c r="AG235"/>
  <c r="AD236"/>
  <c r="AE236"/>
  <c r="AF236"/>
  <c r="AG236"/>
  <c r="AD237"/>
  <c r="AE237"/>
  <c r="AF237"/>
  <c r="AG237"/>
  <c r="AD238"/>
  <c r="AE238"/>
  <c r="AF238"/>
  <c r="AG238"/>
  <c r="AD239"/>
  <c r="AE239"/>
  <c r="AF239"/>
  <c r="AG239"/>
  <c r="AD240"/>
  <c r="AE240"/>
  <c r="AF240"/>
  <c r="AG240"/>
  <c r="AD241"/>
  <c r="AE241"/>
  <c r="AF241"/>
  <c r="AG241"/>
  <c r="AD242"/>
  <c r="AE242"/>
  <c r="AF242"/>
  <c r="AG242"/>
  <c r="AD243"/>
  <c r="AE243"/>
  <c r="AF243"/>
  <c r="AG243"/>
  <c r="AD244"/>
  <c r="AE244"/>
  <c r="AF244"/>
  <c r="AG244"/>
  <c r="AD245"/>
  <c r="AE245"/>
  <c r="AF245"/>
  <c r="AG245"/>
  <c r="AD246"/>
  <c r="AE246"/>
  <c r="AF246"/>
  <c r="AG246"/>
  <c r="AD247"/>
  <c r="AE247"/>
  <c r="AF247"/>
  <c r="AG247"/>
  <c r="AD248"/>
  <c r="AE248"/>
  <c r="AF248"/>
  <c r="AG248"/>
  <c r="AD249"/>
  <c r="AE249"/>
  <c r="AF249"/>
  <c r="AG249"/>
  <c r="AD250"/>
  <c r="AE250"/>
  <c r="AF250"/>
  <c r="AG250"/>
  <c r="AD251"/>
  <c r="AE251"/>
  <c r="AF251"/>
  <c r="AG251"/>
  <c r="AD252"/>
  <c r="AE252"/>
  <c r="AF252"/>
  <c r="AG252"/>
  <c r="AD253"/>
  <c r="AE253"/>
  <c r="AF253"/>
  <c r="AG253"/>
  <c r="AD254"/>
  <c r="AE254"/>
  <c r="AF254"/>
  <c r="AG254"/>
  <c r="AD255"/>
  <c r="AE255"/>
  <c r="AF255"/>
  <c r="AG255"/>
  <c r="AD256"/>
  <c r="AE256"/>
  <c r="AF256"/>
  <c r="AG256"/>
  <c r="AD257"/>
  <c r="AE257"/>
  <c r="AF257"/>
  <c r="AG257"/>
  <c r="AD258"/>
  <c r="AE258"/>
  <c r="AF258"/>
  <c r="AG258"/>
  <c r="AD259"/>
  <c r="AE259"/>
  <c r="AF259"/>
  <c r="AG259"/>
  <c r="AD260"/>
  <c r="AE260"/>
  <c r="AF260"/>
  <c r="AG260"/>
  <c r="AD261"/>
  <c r="AE261"/>
  <c r="AF261"/>
  <c r="AG261"/>
  <c r="AD262"/>
  <c r="AE262"/>
  <c r="AF262"/>
  <c r="AG262"/>
  <c r="AD263"/>
  <c r="AE263"/>
  <c r="AF263"/>
  <c r="AG263"/>
  <c r="AD264"/>
  <c r="AE264"/>
  <c r="AF264"/>
  <c r="AG264"/>
  <c r="AD265"/>
  <c r="AE265"/>
  <c r="AF265"/>
  <c r="AG265"/>
  <c r="AD266"/>
  <c r="AE266"/>
  <c r="AF266"/>
  <c r="AG266"/>
  <c r="AD267"/>
  <c r="AE267"/>
  <c r="AF267"/>
  <c r="AG267"/>
  <c r="AD268"/>
  <c r="AE268"/>
  <c r="AF268"/>
  <c r="AG268"/>
  <c r="AD269"/>
  <c r="AE269"/>
  <c r="AF269"/>
  <c r="AG269"/>
  <c r="AD270"/>
  <c r="AE270"/>
  <c r="AF270"/>
  <c r="AG270"/>
  <c r="AD271"/>
  <c r="AE271"/>
  <c r="AF271"/>
  <c r="AG271"/>
  <c r="AD272"/>
  <c r="AE272"/>
  <c r="AF272"/>
  <c r="AG272"/>
  <c r="AD273"/>
  <c r="AE273"/>
  <c r="AF273"/>
  <c r="AG273"/>
  <c r="AD274"/>
  <c r="AE274"/>
  <c r="AF274"/>
  <c r="AG274"/>
  <c r="AD275"/>
  <c r="AE275"/>
  <c r="AF275"/>
  <c r="AG275"/>
  <c r="AD276"/>
  <c r="AE276"/>
  <c r="AF276"/>
  <c r="AG276"/>
  <c r="AD277"/>
  <c r="AE277"/>
  <c r="AF277"/>
  <c r="AG277"/>
  <c r="AD278"/>
  <c r="AE278"/>
  <c r="AF278"/>
  <c r="AG278"/>
  <c r="AD279"/>
  <c r="AE279"/>
  <c r="AF279"/>
  <c r="AG279"/>
  <c r="AD280"/>
  <c r="AE280"/>
  <c r="AF280"/>
  <c r="AG280"/>
  <c r="AD281"/>
  <c r="AE281"/>
  <c r="AF281"/>
  <c r="AG281"/>
  <c r="AD282"/>
  <c r="AE282"/>
  <c r="AF282"/>
  <c r="AG282"/>
  <c r="AD283"/>
  <c r="AE283"/>
  <c r="AF283"/>
  <c r="AG283"/>
  <c r="AD284"/>
  <c r="AE284"/>
  <c r="AF284"/>
  <c r="AG284"/>
  <c r="AD285"/>
  <c r="AE285"/>
  <c r="AF285"/>
  <c r="AG285"/>
  <c r="AD286"/>
  <c r="AE286"/>
  <c r="AF286"/>
  <c r="AG286"/>
  <c r="AD287"/>
  <c r="AE287"/>
  <c r="AF287"/>
  <c r="AG287"/>
  <c r="AD288"/>
  <c r="AE288"/>
  <c r="AF288"/>
  <c r="AG288"/>
  <c r="AD289"/>
  <c r="AE289"/>
  <c r="AF289"/>
  <c r="AG289"/>
  <c r="AD290"/>
  <c r="AE290"/>
  <c r="AF290"/>
  <c r="AG290"/>
  <c r="AD291"/>
  <c r="AE291"/>
  <c r="AF291"/>
  <c r="AG291"/>
  <c r="AD292"/>
  <c r="AE292"/>
  <c r="AF292"/>
  <c r="AG292"/>
  <c r="AD293"/>
  <c r="AE293"/>
  <c r="AF293"/>
  <c r="AG293"/>
  <c r="AD294"/>
  <c r="AE294"/>
  <c r="AF294"/>
  <c r="AG294"/>
  <c r="AD295"/>
  <c r="AE295"/>
  <c r="AF295"/>
  <c r="AG295"/>
  <c r="AD296"/>
  <c r="AE296"/>
  <c r="AF296"/>
  <c r="AG296"/>
  <c r="AD297"/>
  <c r="AE297"/>
  <c r="AF297"/>
  <c r="AG297"/>
  <c r="AD298"/>
  <c r="AE298"/>
  <c r="AF298"/>
  <c r="AG298"/>
  <c r="AD299"/>
  <c r="AE299"/>
  <c r="AF299"/>
  <c r="AG299"/>
  <c r="AD300"/>
  <c r="AE300"/>
  <c r="AF300"/>
  <c r="AG300"/>
  <c r="AD301"/>
  <c r="AE301"/>
  <c r="AF301"/>
  <c r="AG301"/>
  <c r="AD302"/>
  <c r="AE302"/>
  <c r="AF302"/>
  <c r="AG302"/>
  <c r="AD303"/>
  <c r="AE303"/>
  <c r="AF303"/>
  <c r="AG303"/>
  <c r="AD304"/>
  <c r="AE304"/>
  <c r="AF304"/>
  <c r="AG304"/>
  <c r="AD305"/>
  <c r="AE305"/>
  <c r="AF305"/>
  <c r="AG305"/>
  <c r="AD306"/>
  <c r="AE306"/>
  <c r="AF306"/>
  <c r="AG306"/>
  <c r="AD307"/>
  <c r="AE307"/>
  <c r="AF307"/>
  <c r="AG307"/>
  <c r="AD308"/>
  <c r="AE308"/>
  <c r="AF308"/>
  <c r="AG308"/>
  <c r="AD309"/>
  <c r="AE309"/>
  <c r="AF309"/>
  <c r="AG309"/>
  <c r="AD310"/>
  <c r="AE310"/>
  <c r="AF310"/>
  <c r="AG310"/>
  <c r="AD311"/>
  <c r="AE311"/>
  <c r="AF311"/>
  <c r="AG311"/>
  <c r="AD312"/>
  <c r="AE312"/>
  <c r="AF312"/>
  <c r="AG312"/>
  <c r="AD313"/>
  <c r="AE313"/>
  <c r="AF313"/>
  <c r="AG313"/>
  <c r="AD314"/>
  <c r="AE314"/>
  <c r="AF314"/>
  <c r="AG314"/>
  <c r="AD315"/>
  <c r="AE315"/>
  <c r="AF315"/>
  <c r="AG315"/>
  <c r="AD316"/>
  <c r="AE316"/>
  <c r="AF316"/>
  <c r="AG316"/>
  <c r="AD317"/>
  <c r="AE317"/>
  <c r="AF317"/>
  <c r="AG317"/>
  <c r="AD318"/>
  <c r="AE318"/>
  <c r="AF318"/>
  <c r="AG318"/>
  <c r="AD319"/>
  <c r="AE319"/>
  <c r="AF319"/>
  <c r="AG319"/>
  <c r="AD320"/>
  <c r="AE320"/>
  <c r="AF320"/>
  <c r="AG320"/>
  <c r="AD321"/>
  <c r="AE321"/>
  <c r="AF321"/>
  <c r="AG321"/>
  <c r="AD322"/>
  <c r="AE322"/>
  <c r="AF322"/>
  <c r="AG322"/>
  <c r="AD323"/>
  <c r="AE323"/>
  <c r="AF323"/>
  <c r="AG323"/>
  <c r="AD324"/>
  <c r="AE324"/>
  <c r="AF324"/>
  <c r="AG324"/>
  <c r="AD325"/>
  <c r="AE325"/>
  <c r="AF325"/>
  <c r="AG325"/>
  <c r="AD326"/>
  <c r="AE326"/>
  <c r="AF326"/>
  <c r="AG326"/>
  <c r="AD327"/>
  <c r="AE327"/>
  <c r="AF327"/>
  <c r="AG327"/>
  <c r="AD328"/>
  <c r="AE328"/>
  <c r="AF328"/>
  <c r="AG328"/>
  <c r="AD329"/>
  <c r="AE329"/>
  <c r="AF329"/>
  <c r="AG329"/>
  <c r="AD330"/>
  <c r="AE330"/>
  <c r="AF330"/>
  <c r="AG330"/>
  <c r="AD331"/>
  <c r="AE331"/>
  <c r="AF331"/>
  <c r="AG331"/>
  <c r="AD332"/>
  <c r="AE332"/>
  <c r="AF332"/>
  <c r="AG332"/>
  <c r="AD333"/>
  <c r="AE333"/>
  <c r="AF333"/>
  <c r="AG333"/>
  <c r="AD334"/>
  <c r="AE334"/>
  <c r="AF334"/>
  <c r="AG334"/>
  <c r="AD335"/>
  <c r="AE335"/>
  <c r="AF335"/>
  <c r="AG335"/>
  <c r="AD336"/>
  <c r="AE336"/>
  <c r="AF336"/>
  <c r="AG336"/>
  <c r="AD337"/>
  <c r="AE337"/>
  <c r="AF337"/>
  <c r="AG337"/>
  <c r="AD338"/>
  <c r="AE338"/>
  <c r="AF338"/>
  <c r="AG338"/>
  <c r="AD339"/>
  <c r="AE339"/>
  <c r="AF339"/>
  <c r="AG339"/>
  <c r="AD340"/>
  <c r="AE340"/>
  <c r="AF340"/>
  <c r="AG340"/>
  <c r="AD341"/>
  <c r="AE341"/>
  <c r="AF341"/>
  <c r="AG341"/>
  <c r="AD342"/>
  <c r="AE342"/>
  <c r="AF342"/>
  <c r="AG342"/>
  <c r="AD343"/>
  <c r="AE343"/>
  <c r="AF343"/>
  <c r="AG343"/>
  <c r="AD344"/>
  <c r="AE344"/>
  <c r="AF344"/>
  <c r="AG344"/>
  <c r="AD345"/>
  <c r="AE345"/>
  <c r="AF345"/>
  <c r="AG345"/>
  <c r="AD346"/>
  <c r="AE346"/>
  <c r="AF346"/>
  <c r="AG346"/>
  <c r="AD347"/>
  <c r="AE347"/>
  <c r="AF347"/>
  <c r="AG347"/>
  <c r="AD348"/>
  <c r="AE348"/>
  <c r="AF348"/>
  <c r="AG348"/>
  <c r="AD349"/>
  <c r="AE349"/>
  <c r="AF349"/>
  <c r="AG349"/>
  <c r="AD350"/>
  <c r="AE350"/>
  <c r="AF350"/>
  <c r="AG350"/>
  <c r="AD351"/>
  <c r="AE351"/>
  <c r="AF351"/>
  <c r="AG351"/>
  <c r="AD352"/>
  <c r="AE352"/>
  <c r="AF352"/>
  <c r="AG352"/>
  <c r="AD353"/>
  <c r="AE353"/>
  <c r="AF353"/>
  <c r="AG353"/>
  <c r="AD354"/>
  <c r="AE354"/>
  <c r="AF354"/>
  <c r="AG354"/>
  <c r="AD355"/>
  <c r="AE355"/>
  <c r="AF355"/>
  <c r="AG355"/>
  <c r="AD356"/>
  <c r="AE356"/>
  <c r="AF356"/>
  <c r="AG356"/>
  <c r="AD357"/>
  <c r="AE357"/>
  <c r="AF357"/>
  <c r="AG357"/>
  <c r="AD358"/>
  <c r="AE358"/>
  <c r="AF358"/>
  <c r="AG358"/>
  <c r="AD359"/>
  <c r="AE359"/>
  <c r="AF359"/>
  <c r="AG359"/>
  <c r="AD360"/>
  <c r="AE360"/>
  <c r="AF360"/>
  <c r="AG360"/>
  <c r="AD361"/>
  <c r="AE361"/>
  <c r="AF361"/>
  <c r="AG361"/>
  <c r="AD362"/>
  <c r="AE362"/>
  <c r="AF362"/>
  <c r="AG362"/>
  <c r="AD363"/>
  <c r="AE363"/>
  <c r="AF363"/>
  <c r="AG363"/>
  <c r="AD364"/>
  <c r="AE364"/>
  <c r="AF364"/>
  <c r="AG364"/>
  <c r="AD365"/>
  <c r="AE365"/>
  <c r="AF365"/>
  <c r="AG365"/>
  <c r="AD366"/>
  <c r="AE366"/>
  <c r="AF366"/>
  <c r="AG366"/>
  <c r="AD367"/>
  <c r="AE367"/>
  <c r="AF367"/>
  <c r="AG367"/>
  <c r="AD368"/>
  <c r="AE368"/>
  <c r="AF368"/>
  <c r="AG368"/>
  <c r="AD369"/>
  <c r="AE369"/>
  <c r="AF369"/>
  <c r="AG369"/>
  <c r="AD370"/>
  <c r="AE370"/>
  <c r="AF370"/>
  <c r="AG370"/>
  <c r="AD371"/>
  <c r="AE371"/>
  <c r="AF371"/>
  <c r="AG371"/>
  <c r="AD372"/>
  <c r="AE372"/>
  <c r="AF372"/>
  <c r="AG372"/>
  <c r="AD373"/>
  <c r="AE373"/>
  <c r="AF373"/>
  <c r="AG373"/>
  <c r="AD374"/>
  <c r="AE374"/>
  <c r="AF374"/>
  <c r="AG374"/>
  <c r="AD375"/>
  <c r="AE375"/>
  <c r="AF375"/>
  <c r="AG375"/>
  <c r="AD376"/>
  <c r="AE376"/>
  <c r="AF376"/>
  <c r="AG376"/>
  <c r="AD377"/>
  <c r="AE377"/>
  <c r="AF377"/>
  <c r="AG377"/>
  <c r="AD378"/>
  <c r="AE378"/>
  <c r="AF378"/>
  <c r="AG378"/>
  <c r="AD379"/>
  <c r="AE379"/>
  <c r="AF379"/>
  <c r="AG379"/>
  <c r="AD380"/>
  <c r="AE380"/>
  <c r="AF380"/>
  <c r="AG380"/>
  <c r="AD381"/>
  <c r="AE381"/>
  <c r="AF381"/>
  <c r="AG381"/>
  <c r="AD382"/>
  <c r="AE382"/>
  <c r="AF382"/>
  <c r="AG382"/>
  <c r="AD383"/>
  <c r="AE383"/>
  <c r="AF383"/>
  <c r="AG383"/>
  <c r="AD384"/>
  <c r="AE384"/>
  <c r="AF384"/>
  <c r="AG384"/>
  <c r="AD385"/>
  <c r="AE385"/>
  <c r="AF385"/>
  <c r="AG385"/>
  <c r="AD386"/>
  <c r="AE386"/>
  <c r="AF386"/>
  <c r="AG386"/>
  <c r="AD387"/>
  <c r="AE387"/>
  <c r="AF387"/>
  <c r="AG387"/>
  <c r="AD388"/>
  <c r="AE388"/>
  <c r="AF388"/>
  <c r="AG388"/>
  <c r="AD389"/>
  <c r="AE389"/>
  <c r="AF389"/>
  <c r="AG389"/>
  <c r="AD390"/>
  <c r="AE390"/>
  <c r="AF390"/>
  <c r="AG390"/>
  <c r="AD391"/>
  <c r="AE391"/>
  <c r="AF391"/>
  <c r="AG391"/>
  <c r="AD392"/>
  <c r="AE392"/>
  <c r="AF392"/>
  <c r="AG392"/>
  <c r="AD393"/>
  <c r="AE393"/>
  <c r="AF393"/>
  <c r="AG393"/>
  <c r="AD394"/>
  <c r="AE394"/>
  <c r="AF394"/>
  <c r="AG394"/>
  <c r="AD395"/>
  <c r="AE395"/>
  <c r="AF395"/>
  <c r="AG395"/>
  <c r="AD396"/>
  <c r="AE396"/>
  <c r="AF396"/>
  <c r="AG396"/>
  <c r="AD397"/>
  <c r="AE397"/>
  <c r="AF397"/>
  <c r="AG397"/>
  <c r="AD398"/>
  <c r="AE398"/>
  <c r="AF398"/>
  <c r="AG398"/>
  <c r="AD399"/>
  <c r="AE399"/>
  <c r="AF399"/>
  <c r="AG399"/>
  <c r="AD400"/>
  <c r="AE400"/>
  <c r="AF400"/>
  <c r="AG400"/>
  <c r="AD401"/>
  <c r="AE401"/>
  <c r="AF401"/>
  <c r="AG401"/>
  <c r="AD402"/>
  <c r="AE402"/>
  <c r="AF402"/>
  <c r="AG402"/>
  <c r="AD403"/>
  <c r="AE403"/>
  <c r="AF403"/>
  <c r="AG403"/>
  <c r="AD404"/>
  <c r="AE404"/>
  <c r="AF404"/>
  <c r="AG404"/>
  <c r="AD405"/>
  <c r="AE405"/>
  <c r="AF405"/>
  <c r="AG405"/>
  <c r="AD406"/>
  <c r="AE406"/>
  <c r="AF406"/>
  <c r="AG406"/>
  <c r="AD407"/>
  <c r="AE407"/>
  <c r="AF407"/>
  <c r="AG407"/>
  <c r="AD408"/>
  <c r="AE408"/>
  <c r="AF408"/>
  <c r="AG408"/>
  <c r="AD409"/>
  <c r="AE409"/>
  <c r="AF409"/>
  <c r="AG409"/>
  <c r="AD410"/>
  <c r="AE410"/>
  <c r="AF410"/>
  <c r="AG410"/>
  <c r="AD411"/>
  <c r="AE411"/>
  <c r="AF411"/>
  <c r="AG411"/>
  <c r="AD412"/>
  <c r="AE412"/>
  <c r="AF412"/>
  <c r="AG412"/>
  <c r="AD413"/>
  <c r="AE413"/>
  <c r="AF413"/>
  <c r="AG413"/>
  <c r="AD414"/>
  <c r="AE414"/>
  <c r="AF414"/>
  <c r="AG414"/>
  <c r="AD415"/>
  <c r="AE415"/>
  <c r="AF415"/>
  <c r="AG415"/>
  <c r="AD416"/>
  <c r="AE416"/>
  <c r="AF416"/>
  <c r="AG416"/>
  <c r="AD417"/>
  <c r="AE417"/>
  <c r="AF417"/>
  <c r="AG417"/>
  <c r="AD418"/>
  <c r="AE418"/>
  <c r="AF418"/>
  <c r="AG418"/>
  <c r="AD419"/>
  <c r="AE419"/>
  <c r="AF419"/>
  <c r="AG419"/>
  <c r="AD420"/>
  <c r="AE420"/>
  <c r="AF420"/>
  <c r="AG420"/>
  <c r="AD421"/>
  <c r="AE421"/>
  <c r="AF421"/>
  <c r="AG421"/>
  <c r="AD422"/>
  <c r="AE422"/>
  <c r="AF422"/>
  <c r="AG422"/>
  <c r="AD423"/>
  <c r="AE423"/>
  <c r="AF423"/>
  <c r="AG423"/>
  <c r="AD424"/>
  <c r="AE424"/>
  <c r="AF424"/>
  <c r="AG424"/>
  <c r="AD425"/>
  <c r="AE425"/>
  <c r="AF425"/>
  <c r="AG425"/>
  <c r="AD426"/>
  <c r="AE426"/>
  <c r="AF426"/>
  <c r="AG426"/>
  <c r="AD427"/>
  <c r="AE427"/>
  <c r="AF427"/>
  <c r="AG427"/>
  <c r="AD428"/>
  <c r="AE428"/>
  <c r="AF428"/>
  <c r="AG428"/>
  <c r="AD429"/>
  <c r="AE429"/>
  <c r="AF429"/>
  <c r="AG429"/>
  <c r="AD430"/>
  <c r="AE430"/>
  <c r="AF430"/>
  <c r="AG430"/>
  <c r="AD431"/>
  <c r="AE431"/>
  <c r="AF431"/>
  <c r="AG431"/>
  <c r="AD432"/>
  <c r="AE432"/>
  <c r="AF432"/>
  <c r="AG432"/>
  <c r="AD433"/>
  <c r="AE433"/>
  <c r="AF433"/>
  <c r="AG433"/>
  <c r="AD434"/>
  <c r="AE434"/>
  <c r="AF434"/>
  <c r="AG434"/>
  <c r="AD435"/>
  <c r="AE435"/>
  <c r="AF435"/>
  <c r="AG435"/>
  <c r="AD436"/>
  <c r="AE436"/>
  <c r="AF436"/>
  <c r="AG436"/>
  <c r="AD437"/>
  <c r="AE437"/>
  <c r="AF437"/>
  <c r="AG437"/>
  <c r="AD438"/>
  <c r="AE438"/>
  <c r="AF438"/>
  <c r="AG438"/>
  <c r="AD439"/>
  <c r="AE439"/>
  <c r="AF439"/>
  <c r="AG439"/>
  <c r="AD440"/>
  <c r="AE440"/>
  <c r="AF440"/>
  <c r="AG440"/>
  <c r="AD441"/>
  <c r="AE441"/>
  <c r="AF441"/>
  <c r="AG441"/>
  <c r="AD442"/>
  <c r="AE442"/>
  <c r="AF442"/>
  <c r="AG442"/>
  <c r="AD443"/>
  <c r="AE443"/>
  <c r="AF443"/>
  <c r="AG443"/>
  <c r="AD444"/>
  <c r="AE444"/>
  <c r="AF444"/>
  <c r="AG444"/>
  <c r="AD445"/>
  <c r="AE445"/>
  <c r="AF445"/>
  <c r="AG445"/>
  <c r="AD446"/>
  <c r="AE446"/>
  <c r="AF446"/>
  <c r="AG446"/>
  <c r="AD447"/>
  <c r="AE447"/>
  <c r="AF447"/>
  <c r="AG447"/>
  <c r="AD448"/>
  <c r="AE448"/>
  <c r="AF448"/>
  <c r="AG448"/>
  <c r="AD449"/>
  <c r="AE449"/>
  <c r="AF449"/>
  <c r="AG449"/>
  <c r="AD450"/>
  <c r="AE450"/>
  <c r="AF450"/>
  <c r="AG450"/>
  <c r="AD451"/>
  <c r="AE451"/>
  <c r="AF451"/>
  <c r="AG451"/>
  <c r="AD452"/>
  <c r="AE452"/>
  <c r="AF452"/>
  <c r="AG452"/>
  <c r="AD453"/>
  <c r="AE453"/>
  <c r="AF453"/>
  <c r="AG453"/>
  <c r="AD454"/>
  <c r="AE454"/>
  <c r="AF454"/>
  <c r="AG454"/>
  <c r="AD455"/>
  <c r="AE455"/>
  <c r="AF455"/>
  <c r="AG455"/>
  <c r="AD456"/>
  <c r="AE456"/>
  <c r="AF456"/>
  <c r="AG456"/>
  <c r="AD457"/>
  <c r="AE457"/>
  <c r="AF457"/>
  <c r="AG457"/>
  <c r="AD458"/>
  <c r="AE458"/>
  <c r="AF458"/>
  <c r="AG458"/>
  <c r="AD459"/>
  <c r="AE459"/>
  <c r="AF459"/>
  <c r="AG459"/>
  <c r="AD460"/>
  <c r="AE460"/>
  <c r="AF460"/>
  <c r="AG460"/>
  <c r="AD461"/>
  <c r="AE461"/>
  <c r="AF461"/>
  <c r="AG461"/>
  <c r="AD462"/>
  <c r="AE462"/>
  <c r="AF462"/>
  <c r="AG462"/>
  <c r="AD463"/>
  <c r="AE463"/>
  <c r="AF463"/>
  <c r="AG463"/>
  <c r="AD464"/>
  <c r="AE464"/>
  <c r="AF464"/>
  <c r="AG464"/>
  <c r="AD465"/>
  <c r="AE465"/>
  <c r="AF465"/>
  <c r="AG465"/>
  <c r="AD466"/>
  <c r="AE466"/>
  <c r="AF466"/>
  <c r="AG466"/>
  <c r="AD467"/>
  <c r="AE467"/>
  <c r="AF467"/>
  <c r="AG467"/>
  <c r="AD468"/>
  <c r="AE468"/>
  <c r="AF468"/>
  <c r="AG468"/>
  <c r="AD469"/>
  <c r="AE469"/>
  <c r="AF469"/>
  <c r="AG469"/>
  <c r="AD470"/>
  <c r="AE470"/>
  <c r="AF470"/>
  <c r="AG470"/>
  <c r="AD471"/>
  <c r="AE471"/>
  <c r="AF471"/>
  <c r="AG471"/>
  <c r="AD472"/>
  <c r="AE472"/>
  <c r="AF472"/>
  <c r="AG472"/>
  <c r="AD473"/>
  <c r="AE473"/>
  <c r="AF473"/>
  <c r="AG473"/>
  <c r="AD474"/>
  <c r="AE474"/>
  <c r="AF474"/>
  <c r="AG474"/>
  <c r="AD475"/>
  <c r="AE475"/>
  <c r="AF475"/>
  <c r="AG475"/>
  <c r="AD476"/>
  <c r="AE476"/>
  <c r="AF476"/>
  <c r="AG476"/>
  <c r="AD477"/>
  <c r="AE477"/>
  <c r="AF477"/>
  <c r="AG477"/>
  <c r="AD478"/>
  <c r="AE478"/>
  <c r="AF478"/>
  <c r="AG478"/>
  <c r="AD479"/>
  <c r="AE479"/>
  <c r="AF479"/>
  <c r="AG479"/>
  <c r="AD480"/>
  <c r="AE480"/>
  <c r="AF480"/>
  <c r="AG480"/>
  <c r="AD481"/>
  <c r="AE481"/>
  <c r="AF481"/>
  <c r="AG481"/>
  <c r="AD482"/>
  <c r="AE482"/>
  <c r="AF482"/>
  <c r="AG482"/>
  <c r="AD483"/>
  <c r="AE483"/>
  <c r="AF483"/>
  <c r="AG483"/>
  <c r="AD484"/>
  <c r="AE484"/>
  <c r="AF484"/>
  <c r="AG484"/>
  <c r="AD485"/>
  <c r="AE485"/>
  <c r="AF485"/>
  <c r="AG485"/>
  <c r="AD486"/>
  <c r="AE486"/>
  <c r="AF486"/>
  <c r="AG486"/>
  <c r="AD487"/>
  <c r="AE487"/>
  <c r="AF487"/>
  <c r="AG487"/>
  <c r="AD488"/>
  <c r="AE488"/>
  <c r="AF488"/>
  <c r="AG488"/>
  <c r="AD489"/>
  <c r="AE489"/>
  <c r="AF489"/>
  <c r="AG489"/>
  <c r="AD490"/>
  <c r="AE490"/>
  <c r="AF490"/>
  <c r="AG490"/>
  <c r="AD491"/>
  <c r="AE491"/>
  <c r="AF491"/>
  <c r="AG491"/>
  <c r="AD492"/>
  <c r="AE492"/>
  <c r="AF492"/>
  <c r="AG492"/>
  <c r="AD493"/>
  <c r="AE493"/>
  <c r="AF493"/>
  <c r="AG493"/>
  <c r="AD494"/>
  <c r="AE494"/>
  <c r="AF494"/>
  <c r="AG494"/>
  <c r="AD495"/>
  <c r="AE495"/>
  <c r="AF495"/>
  <c r="AG495"/>
  <c r="AD496"/>
  <c r="AE496"/>
  <c r="AF496"/>
  <c r="AG496"/>
  <c r="AD497"/>
  <c r="AE497"/>
  <c r="AF497"/>
  <c r="AG497"/>
  <c r="E497"/>
  <c r="AD498"/>
  <c r="AE498"/>
  <c r="AF498"/>
  <c r="AG498"/>
  <c r="AD499"/>
  <c r="AE499"/>
  <c r="AF499"/>
  <c r="AG499"/>
  <c r="AD500"/>
  <c r="AE500"/>
  <c r="AF500"/>
  <c r="AG500"/>
  <c r="AD501"/>
  <c r="AE501"/>
  <c r="AF501"/>
  <c r="AG501"/>
  <c r="AD502"/>
  <c r="AE502"/>
  <c r="AF502"/>
  <c r="AG502"/>
  <c r="AD503"/>
  <c r="AE503"/>
  <c r="AF503"/>
  <c r="AG503"/>
  <c r="AD504"/>
  <c r="AE504"/>
  <c r="AF504"/>
  <c r="AG504"/>
  <c r="AD505"/>
  <c r="AE505"/>
  <c r="AF505"/>
  <c r="AG505"/>
  <c r="AD506"/>
  <c r="AE506"/>
  <c r="AF506"/>
  <c r="AG506"/>
  <c r="AD507"/>
  <c r="AE507"/>
  <c r="AF507"/>
  <c r="AG507"/>
  <c r="AD508"/>
  <c r="AE508"/>
  <c r="AF508"/>
  <c r="AG508"/>
  <c r="AD509"/>
  <c r="AE509"/>
  <c r="AF509"/>
  <c r="AG509"/>
  <c r="AD510"/>
  <c r="AE510"/>
  <c r="AF510"/>
  <c r="AG510"/>
  <c r="AD511"/>
  <c r="AE511"/>
  <c r="AF511"/>
  <c r="AG511"/>
  <c r="AD512"/>
  <c r="AE512"/>
  <c r="AF512"/>
  <c r="AG512"/>
  <c r="AD513"/>
  <c r="AE513"/>
  <c r="AF513"/>
  <c r="AG513"/>
  <c r="AD514"/>
  <c r="AE514"/>
  <c r="AF514"/>
  <c r="AG514"/>
  <c r="AD515"/>
  <c r="AE515"/>
  <c r="AF515"/>
  <c r="AG515"/>
  <c r="AD516"/>
  <c r="AE516"/>
  <c r="AF516"/>
  <c r="AG516"/>
  <c r="AD517"/>
  <c r="AE517"/>
  <c r="AF517"/>
  <c r="AG517"/>
  <c r="AD518"/>
  <c r="AE518"/>
  <c r="AF518"/>
  <c r="AG518"/>
  <c r="AD519"/>
  <c r="AE519"/>
  <c r="AF519"/>
  <c r="AG519"/>
  <c r="AD520"/>
  <c r="AE520"/>
  <c r="AF520"/>
  <c r="AG520"/>
  <c r="AD521"/>
  <c r="AE521"/>
  <c r="AF521"/>
  <c r="AG521"/>
  <c r="AD522"/>
  <c r="AE522"/>
  <c r="AF522"/>
  <c r="AG522"/>
  <c r="AD523"/>
  <c r="AE523"/>
  <c r="AF523"/>
  <c r="AG523"/>
  <c r="AD524"/>
  <c r="AE524"/>
  <c r="AF524"/>
  <c r="AG524"/>
  <c r="AD525"/>
  <c r="AE525"/>
  <c r="AF525"/>
  <c r="AG525"/>
  <c r="AD526"/>
  <c r="AE526"/>
  <c r="AF526"/>
  <c r="AG526"/>
  <c r="AD527"/>
  <c r="AE527"/>
  <c r="AF527"/>
  <c r="AG527"/>
  <c r="AD528"/>
  <c r="AE528"/>
  <c r="AF528"/>
  <c r="AG528"/>
  <c r="AD529"/>
  <c r="AE529"/>
  <c r="AF529"/>
  <c r="AG529"/>
  <c r="AD530"/>
  <c r="AE530"/>
  <c r="AF530"/>
  <c r="AG530"/>
  <c r="AD531"/>
  <c r="AE531"/>
  <c r="AF531"/>
  <c r="AG531"/>
  <c r="AD532"/>
  <c r="AE532"/>
  <c r="AF532"/>
  <c r="AG532"/>
  <c r="AD533"/>
  <c r="AE533"/>
  <c r="AF533"/>
  <c r="AG533"/>
  <c r="AD534"/>
  <c r="AE534"/>
  <c r="AF534"/>
  <c r="AG534"/>
  <c r="AD535"/>
  <c r="AE535"/>
  <c r="AF535"/>
  <c r="AG535"/>
  <c r="AD536"/>
  <c r="AE536"/>
  <c r="AF536"/>
  <c r="AG536"/>
  <c r="AD537"/>
  <c r="AE537"/>
  <c r="AF537"/>
  <c r="AG537"/>
  <c r="AD538"/>
  <c r="AE538"/>
  <c r="AF538"/>
  <c r="AG538"/>
  <c r="AD539"/>
  <c r="AE539"/>
  <c r="AF539"/>
  <c r="AG539"/>
  <c r="AD540"/>
  <c r="AE540"/>
  <c r="AF540"/>
  <c r="AG540"/>
  <c r="AD541"/>
  <c r="AE541"/>
  <c r="AF541"/>
  <c r="AG541"/>
  <c r="AD542"/>
  <c r="AE542"/>
  <c r="AF542"/>
  <c r="AG542"/>
  <c r="AD543"/>
  <c r="AE543"/>
  <c r="AF543"/>
  <c r="AG543"/>
  <c r="AD544"/>
  <c r="AE544"/>
  <c r="AF544"/>
  <c r="AG544"/>
  <c r="AD545"/>
  <c r="AE545"/>
  <c r="AF545"/>
  <c r="AG545"/>
  <c r="AD546"/>
  <c r="AE546"/>
  <c r="AF546"/>
  <c r="AG546"/>
  <c r="AD547"/>
  <c r="AE547"/>
  <c r="AF547"/>
  <c r="AG547"/>
  <c r="AD548"/>
  <c r="AE548"/>
  <c r="AF548"/>
  <c r="AG548"/>
  <c r="AD549"/>
  <c r="AE549"/>
  <c r="AF549"/>
  <c r="AG549"/>
  <c r="AD550"/>
  <c r="AE550"/>
  <c r="AF550"/>
  <c r="AG550"/>
  <c r="AD551"/>
  <c r="AE551"/>
  <c r="AF551"/>
  <c r="AG551"/>
  <c r="AD552"/>
  <c r="AE552"/>
  <c r="AF552"/>
  <c r="AG552"/>
  <c r="AD553"/>
  <c r="AE553"/>
  <c r="AF553"/>
  <c r="AG553"/>
  <c r="AD554"/>
  <c r="AE554"/>
  <c r="AF554"/>
  <c r="AG554"/>
  <c r="AD555"/>
  <c r="AE555"/>
  <c r="AF555"/>
  <c r="AG555"/>
  <c r="AD556"/>
  <c r="AE556"/>
  <c r="AF556"/>
  <c r="AG556"/>
  <c r="AD557"/>
  <c r="AE557"/>
  <c r="AF557"/>
  <c r="AG557"/>
  <c r="AD558"/>
  <c r="AE558"/>
  <c r="AF558"/>
  <c r="AG558"/>
  <c r="AD559"/>
  <c r="AE559"/>
  <c r="AF559"/>
  <c r="AG559"/>
  <c r="AD560"/>
  <c r="AE560"/>
  <c r="AF560"/>
  <c r="AG560"/>
  <c r="AD561"/>
  <c r="AE561"/>
  <c r="AF561"/>
  <c r="AG561"/>
  <c r="AD562"/>
  <c r="AE562"/>
  <c r="AF562"/>
  <c r="AG562"/>
  <c r="AD563"/>
  <c r="AE563"/>
  <c r="AF563"/>
  <c r="AG563"/>
  <c r="AD564"/>
  <c r="AE564"/>
  <c r="AF564"/>
  <c r="AG564"/>
  <c r="AD565"/>
  <c r="AE565"/>
  <c r="AF565"/>
  <c r="AG565"/>
  <c r="AD566"/>
  <c r="AE566"/>
  <c r="AF566"/>
  <c r="AG566"/>
  <c r="AD567"/>
  <c r="AE567"/>
  <c r="AF567"/>
  <c r="AG567"/>
  <c r="AD568"/>
  <c r="AE568"/>
  <c r="AF568"/>
  <c r="AG568"/>
  <c r="AD569"/>
  <c r="AE569"/>
  <c r="AF569"/>
  <c r="AG569"/>
  <c r="AD570"/>
  <c r="AE570"/>
  <c r="AF570"/>
  <c r="AG570"/>
  <c r="AD571"/>
  <c r="AE571"/>
  <c r="AF571"/>
  <c r="AG571"/>
  <c r="AD572"/>
  <c r="AE572"/>
  <c r="AF572"/>
  <c r="AG572"/>
  <c r="AD573"/>
  <c r="AE573"/>
  <c r="AF573"/>
  <c r="AG573"/>
  <c r="AD574"/>
  <c r="AE574"/>
  <c r="AF574"/>
  <c r="AG574"/>
  <c r="AD575"/>
  <c r="AE575"/>
  <c r="AF575"/>
  <c r="AG575"/>
  <c r="AD576"/>
  <c r="AE576"/>
  <c r="AF576"/>
  <c r="AG576"/>
  <c r="AD577"/>
  <c r="AE577"/>
  <c r="AF577"/>
  <c r="AG577"/>
  <c r="AD578"/>
  <c r="AE578"/>
  <c r="AF578"/>
  <c r="AG578"/>
  <c r="AD579"/>
  <c r="AE579"/>
  <c r="AF579"/>
  <c r="AG579"/>
  <c r="AD580"/>
  <c r="AE580"/>
  <c r="AF580"/>
  <c r="AG580"/>
  <c r="AD581"/>
  <c r="AE581"/>
  <c r="AF581"/>
  <c r="AG581"/>
  <c r="AD582"/>
  <c r="AE582"/>
  <c r="AF582"/>
  <c r="AG582"/>
  <c r="AD583"/>
  <c r="AE583"/>
  <c r="AF583"/>
  <c r="AG583"/>
  <c r="AD584"/>
  <c r="AE584"/>
  <c r="AF584"/>
  <c r="AG584"/>
  <c r="AD585"/>
  <c r="AE585"/>
  <c r="AF585"/>
  <c r="AG585"/>
  <c r="AD586"/>
  <c r="AE586"/>
  <c r="AF586"/>
  <c r="AG586"/>
  <c r="AD587"/>
  <c r="AE587"/>
  <c r="AF587"/>
  <c r="AG587"/>
  <c r="AD588"/>
  <c r="AE588"/>
  <c r="AF588"/>
  <c r="AG588"/>
  <c r="AD589"/>
  <c r="AE589"/>
  <c r="AF589"/>
  <c r="AG589"/>
  <c r="AD590"/>
  <c r="AE590"/>
  <c r="AF590"/>
  <c r="AG590"/>
  <c r="AD591"/>
  <c r="AE591"/>
  <c r="AF591"/>
  <c r="AG591"/>
  <c r="AD592"/>
  <c r="AE592"/>
  <c r="AF592"/>
  <c r="AG592"/>
  <c r="AD593"/>
  <c r="AE593"/>
  <c r="AF593"/>
  <c r="AG593"/>
  <c r="AD594"/>
  <c r="AE594"/>
  <c r="AF594"/>
  <c r="AG594"/>
  <c r="AD595"/>
  <c r="AE595"/>
  <c r="AF595"/>
  <c r="AG595"/>
  <c r="AD596"/>
  <c r="AE596"/>
  <c r="AF596"/>
  <c r="AG596"/>
  <c r="AD597"/>
  <c r="AE597"/>
  <c r="AF597"/>
  <c r="AG597"/>
  <c r="AD598"/>
  <c r="AE598"/>
  <c r="AF598"/>
  <c r="AG598"/>
  <c r="AD599"/>
  <c r="AE599"/>
  <c r="AF599"/>
  <c r="AG599"/>
  <c r="AD600"/>
  <c r="AE600"/>
  <c r="AF600"/>
  <c r="AG600"/>
  <c r="AD601"/>
  <c r="AE601"/>
  <c r="AF601"/>
  <c r="AG601"/>
  <c r="AD602"/>
  <c r="AE602"/>
  <c r="AF602"/>
  <c r="AG602"/>
  <c r="AD603"/>
  <c r="AE603"/>
  <c r="AF603"/>
  <c r="AG603"/>
  <c r="AD604"/>
  <c r="AE604"/>
  <c r="AF604"/>
  <c r="AG604"/>
  <c r="AD605"/>
  <c r="AE605"/>
  <c r="AF605"/>
  <c r="AG605"/>
  <c r="AD606"/>
  <c r="AE606"/>
  <c r="AF606"/>
  <c r="AG606"/>
  <c r="AD607"/>
  <c r="AE607"/>
  <c r="AF607"/>
  <c r="AG607"/>
  <c r="AD608"/>
  <c r="AE608"/>
  <c r="AF608"/>
  <c r="AG608"/>
  <c r="AD609"/>
  <c r="AE609"/>
  <c r="AF609"/>
  <c r="AG609"/>
  <c r="AD610"/>
  <c r="AE610"/>
  <c r="AF610"/>
  <c r="AG610"/>
  <c r="AD611"/>
  <c r="AE611"/>
  <c r="AF611"/>
  <c r="AG611"/>
  <c r="AD612"/>
  <c r="AE612"/>
  <c r="AF612"/>
  <c r="AG612"/>
  <c r="AD613"/>
  <c r="AE613"/>
  <c r="AF613"/>
  <c r="AG613"/>
  <c r="AD614"/>
  <c r="AE614"/>
  <c r="AF614"/>
  <c r="AG614"/>
  <c r="AD615"/>
  <c r="AE615"/>
  <c r="AF615"/>
  <c r="AG615"/>
  <c r="AD616"/>
  <c r="AE616"/>
  <c r="AF616"/>
  <c r="AG616"/>
  <c r="AD617"/>
  <c r="AE617"/>
  <c r="AF617"/>
  <c r="AG617"/>
  <c r="AD618"/>
  <c r="AE618"/>
  <c r="AF618"/>
  <c r="AG618"/>
  <c r="AD619"/>
  <c r="AE619"/>
  <c r="AF619"/>
  <c r="AG619"/>
  <c r="AD620"/>
  <c r="AE620"/>
  <c r="AF620"/>
  <c r="AG620"/>
  <c r="AD621"/>
  <c r="AE621"/>
  <c r="AF621"/>
  <c r="AG621"/>
  <c r="AD622"/>
  <c r="AE622"/>
  <c r="AF622"/>
  <c r="AG622"/>
  <c r="AD623"/>
  <c r="AE623"/>
  <c r="AF623"/>
  <c r="AG623"/>
  <c r="AD624"/>
  <c r="AE624"/>
  <c r="AF624"/>
  <c r="AG624"/>
  <c r="AD625"/>
  <c r="AE625"/>
  <c r="AF625"/>
  <c r="AG625"/>
  <c r="AD626"/>
  <c r="AE626"/>
  <c r="AF626"/>
  <c r="AG626"/>
  <c r="AD627"/>
  <c r="AE627"/>
  <c r="AF627"/>
  <c r="AG627"/>
  <c r="AD628"/>
  <c r="AE628"/>
  <c r="AF628"/>
  <c r="AG628"/>
  <c r="AD629"/>
  <c r="AE629"/>
  <c r="AF629"/>
  <c r="AG629"/>
  <c r="AD630"/>
  <c r="AE630"/>
  <c r="AF630"/>
  <c r="AG630"/>
  <c r="AD631"/>
  <c r="AE631"/>
  <c r="AF631"/>
  <c r="AG631"/>
  <c r="AD632"/>
  <c r="AE632"/>
  <c r="AF632"/>
  <c r="AG632"/>
  <c r="AD633"/>
  <c r="AE633"/>
  <c r="AF633"/>
  <c r="AG633"/>
  <c r="AD634"/>
  <c r="AE634"/>
  <c r="AF634"/>
  <c r="AG634"/>
  <c r="AD635"/>
  <c r="AE635"/>
  <c r="AF635"/>
  <c r="AG635"/>
  <c r="AD636"/>
  <c r="AE636"/>
  <c r="AF636"/>
  <c r="AG636"/>
  <c r="AD637"/>
  <c r="AE637"/>
  <c r="AF637"/>
  <c r="AG637"/>
  <c r="AD638"/>
  <c r="AE638"/>
  <c r="AF638"/>
  <c r="AG638"/>
  <c r="AD639"/>
  <c r="AE639"/>
  <c r="AF639"/>
  <c r="AG639"/>
  <c r="AD640"/>
  <c r="AE640"/>
  <c r="AF640"/>
  <c r="AG640"/>
  <c r="AD641"/>
  <c r="AE641"/>
  <c r="AF641"/>
  <c r="AG641"/>
  <c r="AD642"/>
  <c r="AE642"/>
  <c r="AF642"/>
  <c r="AG642"/>
  <c r="AD643"/>
  <c r="AE643"/>
  <c r="AF643"/>
  <c r="AG643"/>
  <c r="AD644"/>
  <c r="AE644"/>
  <c r="AF644"/>
  <c r="AG644"/>
  <c r="AD645"/>
  <c r="AE645"/>
  <c r="AF645"/>
  <c r="AG645"/>
  <c r="AD646"/>
  <c r="AE646"/>
  <c r="AF646"/>
  <c r="AG646"/>
  <c r="AD647"/>
  <c r="AE647"/>
  <c r="AF647"/>
  <c r="AG647"/>
  <c r="AD648"/>
  <c r="AE648"/>
  <c r="AF648"/>
  <c r="AG648"/>
  <c r="AD649"/>
  <c r="AE649"/>
  <c r="AF649"/>
  <c r="AG649"/>
  <c r="AD650"/>
  <c r="AE650"/>
  <c r="AF650"/>
  <c r="AG650"/>
  <c r="AD651"/>
  <c r="AE651"/>
  <c r="AF651"/>
  <c r="AG651"/>
  <c r="AD652"/>
  <c r="AE652"/>
  <c r="AF652"/>
  <c r="AG652"/>
  <c r="AD653"/>
  <c r="AE653"/>
  <c r="AF653"/>
  <c r="AG653"/>
  <c r="AD654"/>
  <c r="AE654"/>
  <c r="AF654"/>
  <c r="AG654"/>
  <c r="AD655"/>
  <c r="AE655"/>
  <c r="AF655"/>
  <c r="AG655"/>
  <c r="AD656"/>
  <c r="AE656"/>
  <c r="AF656"/>
  <c r="AG656"/>
  <c r="AD657"/>
  <c r="AE657"/>
  <c r="AF657"/>
  <c r="AG657"/>
  <c r="AD658"/>
  <c r="AE658"/>
  <c r="AF658"/>
  <c r="AG658"/>
  <c r="AD659"/>
  <c r="AE659"/>
  <c r="AF659"/>
  <c r="AG659"/>
  <c r="AD660"/>
  <c r="AE660"/>
  <c r="AF660"/>
  <c r="AG660"/>
  <c r="AD661"/>
  <c r="AE661"/>
  <c r="AF661"/>
  <c r="AG661"/>
  <c r="AD662"/>
  <c r="AE662"/>
  <c r="AF662"/>
  <c r="AG662"/>
  <c r="AD663"/>
  <c r="AE663"/>
  <c r="AF663"/>
  <c r="AG663"/>
  <c r="AD664"/>
  <c r="AE664"/>
  <c r="AF664"/>
  <c r="AG664"/>
  <c r="AD665"/>
  <c r="AE665"/>
  <c r="AF665"/>
  <c r="AG665"/>
  <c r="AD666"/>
  <c r="AE666"/>
  <c r="AF666"/>
  <c r="AG666"/>
  <c r="AD667"/>
  <c r="AE667"/>
  <c r="AF667"/>
  <c r="AG667"/>
  <c r="AD668"/>
  <c r="AE668"/>
  <c r="AF668"/>
  <c r="AG668"/>
  <c r="AD669"/>
  <c r="AE669"/>
  <c r="AF669"/>
  <c r="AG669"/>
  <c r="AD670"/>
  <c r="AE670"/>
  <c r="AF670"/>
  <c r="AG670"/>
  <c r="AD671"/>
  <c r="AE671"/>
  <c r="AF671"/>
  <c r="AG671"/>
  <c r="AD672"/>
  <c r="AE672"/>
  <c r="AF672"/>
  <c r="AG672"/>
  <c r="AD673"/>
  <c r="AE673"/>
  <c r="AF673"/>
  <c r="AG673"/>
  <c r="AD674"/>
  <c r="AE674"/>
  <c r="AF674"/>
  <c r="AG674"/>
  <c r="AD675"/>
  <c r="AE675"/>
  <c r="AF675"/>
  <c r="AG675"/>
  <c r="AD676"/>
  <c r="AE676"/>
  <c r="AF676"/>
  <c r="AG676"/>
  <c r="AD677"/>
  <c r="AE677"/>
  <c r="AF677"/>
  <c r="AG677"/>
  <c r="AD678"/>
  <c r="AE678"/>
  <c r="AF678"/>
  <c r="AG678"/>
  <c r="AD679"/>
  <c r="AE679"/>
  <c r="AF679"/>
  <c r="AG679"/>
  <c r="AD680"/>
  <c r="AE680"/>
  <c r="AF680"/>
  <c r="AG680"/>
  <c r="AD681"/>
  <c r="AE681"/>
  <c r="AF681"/>
  <c r="AG681"/>
  <c r="AD682"/>
  <c r="AE682"/>
  <c r="AF682"/>
  <c r="AG682"/>
  <c r="AD683"/>
  <c r="AE683"/>
  <c r="AF683"/>
  <c r="AG683"/>
  <c r="AD684"/>
  <c r="AE684"/>
  <c r="AF684"/>
  <c r="AG684"/>
  <c r="AD685"/>
  <c r="AE685"/>
  <c r="AF685"/>
  <c r="AG685"/>
  <c r="AD686"/>
  <c r="AE686"/>
  <c r="AF686"/>
  <c r="AG686"/>
  <c r="AD687"/>
  <c r="AE687"/>
  <c r="AF687"/>
  <c r="AG687"/>
  <c r="AD688"/>
  <c r="AE688"/>
  <c r="AF688"/>
  <c r="AG688"/>
  <c r="AD689"/>
  <c r="AE689"/>
  <c r="AF689"/>
  <c r="AG689"/>
  <c r="AD690"/>
  <c r="AE690"/>
  <c r="AF690"/>
  <c r="AG690"/>
  <c r="AD691"/>
  <c r="AE691"/>
  <c r="AF691"/>
  <c r="AG691"/>
  <c r="AD692"/>
  <c r="AE692"/>
  <c r="AF692"/>
  <c r="AG692"/>
  <c r="AD693"/>
  <c r="AE693"/>
  <c r="AF693"/>
  <c r="AG693"/>
  <c r="AD694"/>
  <c r="AE694"/>
  <c r="AF694"/>
  <c r="AG694"/>
  <c r="AD695"/>
  <c r="AE695"/>
  <c r="AF695"/>
  <c r="AG695"/>
  <c r="AD696"/>
  <c r="AE696"/>
  <c r="AF696"/>
  <c r="AG696"/>
  <c r="AD697"/>
  <c r="AE697"/>
  <c r="AF697"/>
  <c r="AG697"/>
  <c r="AD698"/>
  <c r="AE698"/>
  <c r="AF698"/>
  <c r="AG698"/>
  <c r="AD699"/>
  <c r="AE699"/>
  <c r="AF699"/>
  <c r="AG699"/>
  <c r="AD700"/>
  <c r="AE700"/>
  <c r="AF700"/>
  <c r="AG700"/>
  <c r="AD701"/>
  <c r="AE701"/>
  <c r="AF701"/>
  <c r="AG701"/>
  <c r="AD702"/>
  <c r="AE702"/>
  <c r="AF702"/>
  <c r="AG702"/>
  <c r="AD703"/>
  <c r="AE703"/>
  <c r="AF703"/>
  <c r="AG703"/>
  <c r="AD704"/>
  <c r="AE704"/>
  <c r="AF704"/>
  <c r="AG704"/>
  <c r="AD705"/>
  <c r="AE705"/>
  <c r="AF705"/>
  <c r="AG705"/>
  <c r="AD706"/>
  <c r="AE706"/>
  <c r="AF706"/>
  <c r="AG706"/>
  <c r="AD707"/>
  <c r="AE707"/>
  <c r="AF707"/>
  <c r="AG707"/>
  <c r="AD708"/>
  <c r="AE708"/>
  <c r="AF708"/>
  <c r="AG708"/>
  <c r="AD709"/>
  <c r="AE709"/>
  <c r="AF709"/>
  <c r="AG709"/>
  <c r="AD710"/>
  <c r="AE710"/>
  <c r="AF710"/>
  <c r="AG710"/>
  <c r="AD711"/>
  <c r="AE711"/>
  <c r="AF711"/>
  <c r="AG711"/>
  <c r="AD712"/>
  <c r="AE712"/>
  <c r="AF712"/>
  <c r="AG712"/>
  <c r="AD713"/>
  <c r="AE713"/>
  <c r="AF713"/>
  <c r="AG713"/>
  <c r="AD714"/>
  <c r="AE714"/>
  <c r="AF714"/>
  <c r="AG714"/>
  <c r="AD715"/>
  <c r="AE715"/>
  <c r="AF715"/>
  <c r="AG715"/>
  <c r="AD716"/>
  <c r="AE716"/>
  <c r="AF716"/>
  <c r="AG716"/>
  <c r="AD717"/>
  <c r="AE717"/>
  <c r="AF717"/>
  <c r="AG717"/>
  <c r="AD718"/>
  <c r="AE718"/>
  <c r="AF718"/>
  <c r="AG718"/>
  <c r="AD719"/>
  <c r="AE719"/>
  <c r="AF719"/>
  <c r="AG719"/>
  <c r="Q3" i="6844"/>
  <c r="U3"/>
  <c r="Q4"/>
  <c r="U4"/>
  <c r="Q5"/>
  <c r="U5"/>
  <c r="Q6"/>
  <c r="U6"/>
  <c r="Q7"/>
  <c r="U7"/>
  <c r="Q8"/>
  <c r="U8"/>
  <c r="Q9"/>
  <c r="U9"/>
  <c r="Q10"/>
  <c r="U10"/>
  <c r="Q11"/>
  <c r="U11"/>
  <c r="Q12"/>
  <c r="U12"/>
  <c r="Q13"/>
  <c r="U13"/>
  <c r="Q14"/>
  <c r="U14"/>
  <c r="Q15"/>
  <c r="U15"/>
  <c r="Q16"/>
  <c r="U16"/>
  <c r="Q17"/>
  <c r="U17"/>
  <c r="Q18"/>
  <c r="U18"/>
  <c r="Q19"/>
  <c r="U19"/>
  <c r="Q20"/>
  <c r="U20"/>
  <c r="Q21"/>
  <c r="U21"/>
  <c r="Q22"/>
  <c r="U22"/>
  <c r="Q23"/>
  <c r="U23"/>
  <c r="Q24"/>
  <c r="U24"/>
  <c r="Q25"/>
  <c r="U25"/>
  <c r="Q26"/>
  <c r="U26"/>
  <c r="Q27"/>
  <c r="U27"/>
  <c r="Q28"/>
  <c r="U28"/>
  <c r="Q29"/>
  <c r="U29"/>
  <c r="Q30"/>
  <c r="U30"/>
  <c r="Q2"/>
  <c r="U2"/>
  <c r="X3"/>
  <c r="Y3"/>
  <c r="P2"/>
  <c r="P3"/>
  <c r="V3"/>
  <c r="T3"/>
  <c r="X4"/>
  <c r="Y4"/>
  <c r="P4"/>
  <c r="V4"/>
  <c r="T4"/>
  <c r="X5"/>
  <c r="Y5"/>
  <c r="P5"/>
  <c r="V5"/>
  <c r="T5"/>
  <c r="X6"/>
  <c r="Y6"/>
  <c r="P6"/>
  <c r="V6"/>
  <c r="T6"/>
  <c r="X7"/>
  <c r="Y7"/>
  <c r="P7"/>
  <c r="V7"/>
  <c r="T7"/>
  <c r="X8"/>
  <c r="Y8"/>
  <c r="P8"/>
  <c r="V8"/>
  <c r="T8"/>
  <c r="X9"/>
  <c r="Y9"/>
  <c r="P9"/>
  <c r="V9"/>
  <c r="T9"/>
  <c r="X10"/>
  <c r="Y10"/>
  <c r="P10"/>
  <c r="V10"/>
  <c r="T10"/>
  <c r="X11"/>
  <c r="Y11"/>
  <c r="P11"/>
  <c r="V11"/>
  <c r="T11"/>
  <c r="X12"/>
  <c r="Y12"/>
  <c r="P12"/>
  <c r="V12"/>
  <c r="T12"/>
  <c r="X13"/>
  <c r="Y13"/>
  <c r="P13"/>
  <c r="V13"/>
  <c r="T13"/>
  <c r="X14"/>
  <c r="Y14"/>
  <c r="P14"/>
  <c r="V14"/>
  <c r="T14"/>
  <c r="X15"/>
  <c r="Y15"/>
  <c r="P15"/>
  <c r="V15"/>
  <c r="T15"/>
  <c r="X16"/>
  <c r="Y16"/>
  <c r="P16"/>
  <c r="V16"/>
  <c r="T16"/>
  <c r="X17"/>
  <c r="Y17"/>
  <c r="P17"/>
  <c r="V17"/>
  <c r="T17"/>
  <c r="X18"/>
  <c r="Y18"/>
  <c r="P18"/>
  <c r="V18"/>
  <c r="T18"/>
  <c r="X19"/>
  <c r="Y19"/>
  <c r="P19"/>
  <c r="V19"/>
  <c r="T19"/>
  <c r="X20"/>
  <c r="Y20"/>
  <c r="P20"/>
  <c r="V20"/>
  <c r="T20"/>
  <c r="X21"/>
  <c r="Y21"/>
  <c r="P21"/>
  <c r="V21"/>
  <c r="T21"/>
  <c r="X22"/>
  <c r="Y22"/>
  <c r="P22"/>
  <c r="V22"/>
  <c r="T22"/>
  <c r="X23"/>
  <c r="Y23"/>
  <c r="P23"/>
  <c r="V23"/>
  <c r="T23"/>
  <c r="X24"/>
  <c r="Y24"/>
  <c r="P24"/>
  <c r="V24"/>
  <c r="T24"/>
  <c r="X25"/>
  <c r="Y25"/>
  <c r="P25"/>
  <c r="V25"/>
  <c r="T25"/>
  <c r="X26"/>
  <c r="Y26"/>
  <c r="P26"/>
  <c r="V26"/>
  <c r="T26"/>
  <c r="X27"/>
  <c r="Y27"/>
  <c r="P27"/>
  <c r="V27"/>
  <c r="T27"/>
  <c r="X28"/>
  <c r="Y28"/>
  <c r="P28"/>
  <c r="V28"/>
  <c r="T28"/>
  <c r="X29"/>
  <c r="Y29"/>
  <c r="P29"/>
  <c r="V29"/>
  <c r="T29"/>
  <c r="X30"/>
  <c r="T30"/>
  <c r="AD15" i="6837"/>
  <c r="AE15"/>
  <c r="AF15"/>
  <c r="AG15"/>
  <c r="AD4"/>
  <c r="AE4"/>
  <c r="AF4"/>
  <c r="AG4"/>
  <c r="AD32"/>
  <c r="AE32"/>
  <c r="AF32"/>
  <c r="AG32"/>
  <c r="AD8"/>
  <c r="AE8"/>
  <c r="AF8"/>
  <c r="AG8"/>
  <c r="AD13"/>
  <c r="AE13"/>
  <c r="AF13"/>
  <c r="AG13"/>
  <c r="AD10"/>
  <c r="AE10"/>
  <c r="AF10"/>
  <c r="AG10"/>
  <c r="AD52"/>
  <c r="AE52"/>
  <c r="AF52"/>
  <c r="AG52"/>
  <c r="AD53"/>
  <c r="AE53"/>
  <c r="AF53"/>
  <c r="AG53"/>
  <c r="AD13" i="2"/>
  <c r="AE13"/>
  <c r="AF13"/>
  <c r="AG13"/>
  <c r="AD47"/>
  <c r="AE47"/>
  <c r="AF47"/>
  <c r="AG47"/>
  <c r="AD130"/>
  <c r="AE130"/>
  <c r="AF130"/>
  <c r="AG130"/>
  <c r="AD76"/>
  <c r="AE76"/>
  <c r="AF76"/>
  <c r="AG76"/>
  <c r="AD5"/>
  <c r="AE5"/>
  <c r="AF5"/>
  <c r="AG5"/>
  <c r="AD20"/>
  <c r="AE20"/>
  <c r="AF20"/>
  <c r="AG20"/>
  <c r="E2"/>
  <c r="AD12"/>
  <c r="AE12"/>
  <c r="AF12"/>
  <c r="AG12"/>
  <c r="AD30"/>
  <c r="AE30"/>
  <c r="AF30"/>
  <c r="AG30"/>
  <c r="AD26"/>
  <c r="AE26"/>
  <c r="AF26"/>
  <c r="AG26"/>
  <c r="AD6"/>
  <c r="AE6"/>
  <c r="AF6"/>
  <c r="AG6"/>
  <c r="AD19"/>
  <c r="AE19"/>
  <c r="AF19"/>
  <c r="AG19"/>
  <c r="AD16"/>
  <c r="AE16"/>
  <c r="AF16"/>
  <c r="AG16"/>
  <c r="AD23"/>
  <c r="AE23"/>
  <c r="AF23"/>
  <c r="AG23"/>
  <c r="AD61"/>
  <c r="AE61"/>
  <c r="AF61"/>
  <c r="AG61"/>
  <c r="AD33"/>
  <c r="AE33"/>
  <c r="AF33"/>
  <c r="AG33"/>
  <c r="AD10"/>
  <c r="AE10"/>
  <c r="AF10"/>
  <c r="AG10"/>
  <c r="AD27"/>
  <c r="AE27"/>
  <c r="AF27"/>
  <c r="AG27"/>
  <c r="AD3"/>
  <c r="AE3"/>
  <c r="AF3"/>
  <c r="AG3"/>
  <c r="AD22"/>
  <c r="AE22"/>
  <c r="AF22"/>
  <c r="AG22"/>
  <c r="AD14"/>
  <c r="AE14"/>
  <c r="AF14"/>
  <c r="AG14"/>
  <c r="AD65"/>
  <c r="AE65"/>
  <c r="AF65"/>
  <c r="AG65"/>
  <c r="AD88"/>
  <c r="AE88"/>
  <c r="AF88"/>
  <c r="AG88"/>
  <c r="AD48"/>
  <c r="AE48"/>
  <c r="AF48"/>
  <c r="AG48"/>
  <c r="AD38"/>
  <c r="AE38"/>
  <c r="AF38"/>
  <c r="AG38"/>
  <c r="AD9"/>
  <c r="AE9"/>
  <c r="AF9"/>
  <c r="AG9"/>
  <c r="AD8"/>
  <c r="AE8"/>
  <c r="AF8"/>
  <c r="AG8"/>
  <c r="AD64"/>
  <c r="AE64"/>
  <c r="AF64"/>
  <c r="AG64"/>
  <c r="AD7"/>
  <c r="AE7"/>
  <c r="AF7"/>
  <c r="AG7"/>
  <c r="AD31"/>
  <c r="AE31"/>
  <c r="AF31"/>
  <c r="AG31"/>
  <c r="AD35"/>
  <c r="AE35"/>
  <c r="AF35"/>
  <c r="AG35"/>
  <c r="AD4"/>
  <c r="AE4"/>
  <c r="AF4"/>
  <c r="AG4"/>
  <c r="AD17"/>
  <c r="AE17"/>
  <c r="AF17"/>
  <c r="AG17"/>
  <c r="AD25"/>
  <c r="AE25"/>
  <c r="AF25"/>
  <c r="AG25"/>
  <c r="AK6" i="6839"/>
  <c r="AK7"/>
  <c r="AK5"/>
  <c r="AR6"/>
  <c r="AS6"/>
  <c r="AP6"/>
  <c r="AN6"/>
  <c r="AR7"/>
  <c r="AS7"/>
  <c r="AP7"/>
  <c r="AN7"/>
  <c r="AK8"/>
  <c r="AK9"/>
  <c r="AK10"/>
  <c r="AK11"/>
  <c r="AR8"/>
  <c r="AS8"/>
  <c r="AP8"/>
  <c r="AN8"/>
  <c r="AR9"/>
  <c r="AS9"/>
  <c r="AP9"/>
  <c r="AN9"/>
  <c r="AR10"/>
  <c r="AS10"/>
  <c r="AP10"/>
  <c r="AN10"/>
  <c r="AR11"/>
  <c r="AS11"/>
  <c r="AP11"/>
  <c r="AN11"/>
  <c r="AK12"/>
  <c r="AR12"/>
  <c r="AS12"/>
  <c r="AP12"/>
  <c r="AN12"/>
  <c r="AK13"/>
  <c r="AK14"/>
  <c r="AR13"/>
  <c r="AN13"/>
  <c r="AR14"/>
  <c r="AN14"/>
  <c r="AK15"/>
  <c r="AK16"/>
  <c r="AK17"/>
  <c r="AR15"/>
  <c r="AN15"/>
  <c r="AR16"/>
  <c r="AS16"/>
  <c r="AP16"/>
  <c r="AN16"/>
  <c r="AR17"/>
  <c r="AN17"/>
  <c r="AK18"/>
  <c r="AK19"/>
  <c r="AK20"/>
  <c r="AR18"/>
  <c r="AS18"/>
  <c r="AN18"/>
  <c r="AR19"/>
  <c r="AS19"/>
  <c r="AP19"/>
  <c r="AN19"/>
  <c r="AR20"/>
  <c r="AN20"/>
  <c r="AK21"/>
  <c r="AK22"/>
  <c r="AK23"/>
  <c r="AK24"/>
  <c r="AK25"/>
  <c r="AK26"/>
  <c r="AK27"/>
  <c r="AK28"/>
  <c r="AR21"/>
  <c r="AS21"/>
  <c r="AP21"/>
  <c r="AN21"/>
  <c r="AR22"/>
  <c r="AS22"/>
  <c r="AP22"/>
  <c r="AN22"/>
  <c r="AR23"/>
  <c r="AS23"/>
  <c r="AP23"/>
  <c r="AN23"/>
  <c r="AR24"/>
  <c r="AS24"/>
  <c r="AN24"/>
  <c r="AR25"/>
  <c r="AN25"/>
  <c r="AR26"/>
  <c r="AS26"/>
  <c r="AN26"/>
  <c r="AR27"/>
  <c r="AS27"/>
  <c r="AN27"/>
  <c r="AR28"/>
  <c r="AN28"/>
  <c r="AK29"/>
  <c r="AK30"/>
  <c r="AK31"/>
  <c r="AK32"/>
  <c r="AR29"/>
  <c r="AS29"/>
  <c r="AP29"/>
  <c r="AN29"/>
  <c r="AR30"/>
  <c r="AN30"/>
  <c r="AR31"/>
  <c r="AS31"/>
  <c r="AN31"/>
  <c r="AR32"/>
  <c r="AS32"/>
  <c r="AP32"/>
  <c r="AN32"/>
  <c r="AK33"/>
  <c r="AK34"/>
  <c r="AR33"/>
  <c r="AS33"/>
  <c r="AP33"/>
  <c r="AN33"/>
  <c r="AR34"/>
  <c r="AN34"/>
  <c r="AK35"/>
  <c r="AR35"/>
  <c r="AS35"/>
  <c r="AP35"/>
  <c r="AN35"/>
  <c r="AK36"/>
  <c r="AK37"/>
  <c r="AR36"/>
  <c r="AS36"/>
  <c r="AP36"/>
  <c r="AN36"/>
  <c r="AR37"/>
  <c r="AN37"/>
  <c r="AK38"/>
  <c r="AK39"/>
  <c r="AR38"/>
  <c r="AS38"/>
  <c r="AN38"/>
  <c r="AR39"/>
  <c r="AS39"/>
  <c r="AN39"/>
  <c r="AK40"/>
  <c r="AK41"/>
  <c r="AK42"/>
  <c r="AK43"/>
  <c r="AK44"/>
  <c r="AK45"/>
  <c r="AK46"/>
  <c r="AK47"/>
  <c r="AR40"/>
  <c r="AN40"/>
  <c r="AR41"/>
  <c r="AS41"/>
  <c r="AN41"/>
  <c r="AR42"/>
  <c r="AN42"/>
  <c r="AR43"/>
  <c r="AS43"/>
  <c r="AP43"/>
  <c r="AN43"/>
  <c r="AR44"/>
  <c r="AS44"/>
  <c r="AP44"/>
  <c r="AN44"/>
  <c r="AR45"/>
  <c r="AS45"/>
  <c r="AP45"/>
  <c r="AN45"/>
  <c r="AR46"/>
  <c r="AN46"/>
  <c r="AR47"/>
  <c r="AS47"/>
  <c r="AN47"/>
  <c r="AK48"/>
  <c r="AK49"/>
  <c r="AK50"/>
  <c r="AK51"/>
  <c r="AK52"/>
  <c r="AR48"/>
  <c r="AN48"/>
  <c r="AR49"/>
  <c r="AS49"/>
  <c r="AN49"/>
  <c r="AR50"/>
  <c r="AN50"/>
  <c r="AR51"/>
  <c r="AS51"/>
  <c r="AP51"/>
  <c r="AN51"/>
  <c r="AR52"/>
  <c r="AS52"/>
  <c r="AN52"/>
  <c r="AK53"/>
  <c r="AK54"/>
  <c r="AK55"/>
  <c r="AK56"/>
  <c r="AR53"/>
  <c r="AN53"/>
  <c r="AR54"/>
  <c r="AS54"/>
  <c r="AP54"/>
  <c r="AN54"/>
  <c r="AR55"/>
  <c r="AN55"/>
  <c r="AR56"/>
  <c r="AS56"/>
  <c r="AP56"/>
  <c r="AN56"/>
  <c r="AK57"/>
  <c r="AK58"/>
  <c r="AR57"/>
  <c r="AS57"/>
  <c r="AP57"/>
  <c r="AN57"/>
  <c r="AR58"/>
  <c r="AS58"/>
  <c r="AP58"/>
  <c r="AN58"/>
  <c r="AK59"/>
  <c r="AK60"/>
  <c r="AK61"/>
  <c r="AK62"/>
  <c r="AK63"/>
  <c r="AR59"/>
  <c r="AS59"/>
  <c r="AN59"/>
  <c r="AR60"/>
  <c r="AS60"/>
  <c r="AP60"/>
  <c r="AN60"/>
  <c r="AR61"/>
  <c r="AS61"/>
  <c r="AP61"/>
  <c r="AN61"/>
  <c r="AR62"/>
  <c r="AS62"/>
  <c r="AP62"/>
  <c r="AN62"/>
  <c r="AR63"/>
  <c r="AS63"/>
  <c r="AP63"/>
  <c r="AN63"/>
  <c r="AK64"/>
  <c r="AK65"/>
  <c r="AK66"/>
  <c r="AK67"/>
  <c r="AK68"/>
  <c r="AK69"/>
  <c r="AR64"/>
  <c r="AS64"/>
  <c r="AP64"/>
  <c r="AN64"/>
  <c r="AR65"/>
  <c r="AS65"/>
  <c r="AP65"/>
  <c r="AN65"/>
  <c r="AR66"/>
  <c r="AN66"/>
  <c r="AR67"/>
  <c r="AS67"/>
  <c r="AP67"/>
  <c r="AN67"/>
  <c r="AR68"/>
  <c r="AS68"/>
  <c r="AP68"/>
  <c r="AN68"/>
  <c r="AR69"/>
  <c r="AN69"/>
  <c r="AK70"/>
  <c r="AK71"/>
  <c r="AK72"/>
  <c r="AK73"/>
  <c r="AK74"/>
  <c r="AK75"/>
  <c r="AK76"/>
  <c r="AK77"/>
  <c r="AR70"/>
  <c r="AN70"/>
  <c r="AR71"/>
  <c r="AS71"/>
  <c r="AP71"/>
  <c r="AN71"/>
  <c r="AR72"/>
  <c r="AS72"/>
  <c r="AN72"/>
  <c r="AR73"/>
  <c r="AN73"/>
  <c r="AR74"/>
  <c r="AS74"/>
  <c r="AN74"/>
  <c r="AR75"/>
  <c r="AS75"/>
  <c r="AP75"/>
  <c r="AN75"/>
  <c r="AR76"/>
  <c r="AS76"/>
  <c r="AP76"/>
  <c r="AN76"/>
  <c r="AR77"/>
  <c r="AN77"/>
  <c r="AK78"/>
  <c r="AK79"/>
  <c r="AK80"/>
  <c r="AK81"/>
  <c r="AK82"/>
  <c r="AK83"/>
  <c r="AK84"/>
  <c r="AK85"/>
  <c r="AK86"/>
  <c r="AR78"/>
  <c r="AS78"/>
  <c r="AN78"/>
  <c r="AR79"/>
  <c r="AS79"/>
  <c r="AN79"/>
  <c r="AR80"/>
  <c r="AS80"/>
  <c r="AP80"/>
  <c r="AN80"/>
  <c r="AR81"/>
  <c r="AS81"/>
  <c r="AP81"/>
  <c r="AN81"/>
  <c r="AR82"/>
  <c r="AS82"/>
  <c r="AP82"/>
  <c r="AN82"/>
  <c r="AR83"/>
  <c r="AS83"/>
  <c r="AP83"/>
  <c r="AN83"/>
  <c r="AR84"/>
  <c r="AS84"/>
  <c r="AP84"/>
  <c r="AN84"/>
  <c r="AR85"/>
  <c r="AS85"/>
  <c r="AN85"/>
  <c r="AR86"/>
  <c r="AN86"/>
  <c r="AK87"/>
  <c r="AR87"/>
  <c r="AS87"/>
  <c r="AP87"/>
  <c r="AN87"/>
  <c r="AK88"/>
  <c r="AK89"/>
  <c r="AK90"/>
  <c r="AR88"/>
  <c r="AS88"/>
  <c r="AP88"/>
  <c r="AN88"/>
  <c r="AR89"/>
  <c r="AS89"/>
  <c r="AP89"/>
  <c r="AN89"/>
  <c r="AR90"/>
  <c r="AN90"/>
  <c r="AK91"/>
  <c r="AK92"/>
  <c r="AK93"/>
  <c r="AK94"/>
  <c r="AK95"/>
  <c r="AK96"/>
  <c r="AK97"/>
  <c r="AK98"/>
  <c r="AK99"/>
  <c r="AK100"/>
  <c r="AK101"/>
  <c r="AK102"/>
  <c r="AK103"/>
  <c r="AK104"/>
  <c r="AK105"/>
  <c r="AK106"/>
  <c r="AK107"/>
  <c r="AK108"/>
  <c r="AK109"/>
  <c r="AK110"/>
  <c r="AK111"/>
  <c r="AK112"/>
  <c r="AK113"/>
  <c r="AK114"/>
  <c r="AK115"/>
  <c r="AK116"/>
  <c r="AK117"/>
  <c r="AK118"/>
  <c r="AK119"/>
  <c r="AK120"/>
  <c r="AK121"/>
  <c r="AK122"/>
  <c r="AK123"/>
  <c r="AK124"/>
  <c r="AK125"/>
  <c r="AK126"/>
  <c r="AK127"/>
  <c r="AK128"/>
  <c r="AK129"/>
  <c r="AK130"/>
  <c r="AK131"/>
  <c r="AK132"/>
  <c r="AK133"/>
  <c r="AK134"/>
  <c r="AK135"/>
  <c r="AK136"/>
  <c r="AR91"/>
  <c r="AS91"/>
  <c r="AP91"/>
  <c r="AN91"/>
  <c r="AR92"/>
  <c r="AN92"/>
  <c r="AR93"/>
  <c r="AS93"/>
  <c r="AP93"/>
  <c r="AN93"/>
  <c r="AR94"/>
  <c r="AS94"/>
  <c r="AP94"/>
  <c r="AN94"/>
  <c r="AR95"/>
  <c r="AN95"/>
  <c r="AR96"/>
  <c r="AS96"/>
  <c r="AN96"/>
  <c r="AR97"/>
  <c r="AS97"/>
  <c r="AP97"/>
  <c r="AN97"/>
  <c r="AR98"/>
  <c r="AS98"/>
  <c r="AP98"/>
  <c r="AN98"/>
  <c r="AR99"/>
  <c r="AS99"/>
  <c r="AN99"/>
  <c r="AR100"/>
  <c r="AS100"/>
  <c r="AP100"/>
  <c r="AN100"/>
  <c r="AR101"/>
  <c r="AN101"/>
  <c r="AR102"/>
  <c r="AS102"/>
  <c r="AP102"/>
  <c r="AN102"/>
  <c r="AR103"/>
  <c r="AS103"/>
  <c r="AN103"/>
  <c r="AR104"/>
  <c r="AS104"/>
  <c r="AP104"/>
  <c r="AN104"/>
  <c r="AR105"/>
  <c r="AS105"/>
  <c r="AN105"/>
  <c r="AR106"/>
  <c r="AN106"/>
  <c r="AR107"/>
  <c r="AS107"/>
  <c r="AP107"/>
  <c r="AN107"/>
  <c r="AR108"/>
  <c r="AS108"/>
  <c r="AP108"/>
  <c r="AN108"/>
  <c r="AR109"/>
  <c r="AS109"/>
  <c r="AP109"/>
  <c r="AN109"/>
  <c r="AR110"/>
  <c r="AS110"/>
  <c r="AN110"/>
  <c r="AR111"/>
  <c r="AN111"/>
  <c r="AR112"/>
  <c r="AS112"/>
  <c r="AN112"/>
  <c r="AR113"/>
  <c r="AN113"/>
  <c r="AR114"/>
  <c r="AN114"/>
  <c r="AR115"/>
  <c r="AN115"/>
  <c r="AR116"/>
  <c r="AN116"/>
  <c r="AR117"/>
  <c r="AS117"/>
  <c r="AN117"/>
  <c r="AR118"/>
  <c r="AN118"/>
  <c r="AR119"/>
  <c r="AS119"/>
  <c r="AN119"/>
  <c r="AR120"/>
  <c r="AN120"/>
  <c r="AR121"/>
  <c r="AS121"/>
  <c r="AP121"/>
  <c r="AN121"/>
  <c r="AR122"/>
  <c r="AN122"/>
  <c r="AR123"/>
  <c r="AN123"/>
  <c r="AR124"/>
  <c r="AS124"/>
  <c r="AP124"/>
  <c r="AN124"/>
  <c r="AR125"/>
  <c r="AS125"/>
  <c r="AP125"/>
  <c r="AN125"/>
  <c r="AR126"/>
  <c r="AN126"/>
  <c r="AR127"/>
  <c r="AS127"/>
  <c r="AP127"/>
  <c r="AN127"/>
  <c r="AR128"/>
  <c r="AN128"/>
  <c r="AR129"/>
  <c r="AS129"/>
  <c r="AP129"/>
  <c r="AN129"/>
  <c r="AR130"/>
  <c r="AN130"/>
  <c r="AR131"/>
  <c r="AS131"/>
  <c r="AP131"/>
  <c r="AN131"/>
  <c r="AR132"/>
  <c r="AN132"/>
  <c r="AR133"/>
  <c r="AN133"/>
  <c r="AR134"/>
  <c r="AN134"/>
  <c r="AR135"/>
  <c r="AS135"/>
  <c r="AN135"/>
  <c r="AR136"/>
  <c r="AN136"/>
  <c r="AK137"/>
  <c r="AK138"/>
  <c r="AK139"/>
  <c r="AK140"/>
  <c r="AK141"/>
  <c r="AK142"/>
  <c r="AK143"/>
  <c r="AK144"/>
  <c r="AK145"/>
  <c r="AK146"/>
  <c r="AK147"/>
  <c r="R7" i="6844"/>
  <c r="W7"/>
  <c r="R8"/>
  <c r="W8"/>
  <c r="R9"/>
  <c r="W9"/>
  <c r="R10"/>
  <c r="W10"/>
  <c r="R11"/>
  <c r="W11"/>
  <c r="R12"/>
  <c r="W12"/>
  <c r="R13"/>
  <c r="W13"/>
  <c r="R14"/>
  <c r="W14"/>
  <c r="R15"/>
  <c r="W15"/>
  <c r="R16"/>
  <c r="W16"/>
  <c r="R17"/>
  <c r="W17"/>
  <c r="R18"/>
  <c r="W18"/>
  <c r="R19"/>
  <c r="W19"/>
  <c r="R20"/>
  <c r="W20"/>
  <c r="R21"/>
  <c r="W21"/>
  <c r="R22"/>
  <c r="W22"/>
  <c r="R23"/>
  <c r="W23"/>
  <c r="R24"/>
  <c r="W24"/>
  <c r="R25"/>
  <c r="W25"/>
  <c r="R26"/>
  <c r="W26"/>
  <c r="R27"/>
  <c r="W27"/>
  <c r="R28"/>
  <c r="W28"/>
  <c r="R29"/>
  <c r="W29"/>
  <c r="P30"/>
  <c r="R30"/>
  <c r="V30"/>
  <c r="W30"/>
  <c r="Y30"/>
  <c r="R5"/>
  <c r="W5"/>
  <c r="R6"/>
  <c r="W6"/>
  <c r="R4"/>
  <c r="W4"/>
  <c r="W3"/>
  <c r="R3"/>
  <c r="R2"/>
  <c r="Q5" i="6843"/>
  <c r="R5"/>
  <c r="X5"/>
  <c r="Y5"/>
  <c r="V5"/>
  <c r="T5"/>
  <c r="U5"/>
  <c r="W5"/>
  <c r="Q6"/>
  <c r="R6"/>
  <c r="X6"/>
  <c r="Y6"/>
  <c r="V6"/>
  <c r="T6"/>
  <c r="U6"/>
  <c r="W6"/>
  <c r="Q7"/>
  <c r="R7"/>
  <c r="X7"/>
  <c r="Y7"/>
  <c r="V7"/>
  <c r="T7"/>
  <c r="U7"/>
  <c r="W7"/>
  <c r="Q8"/>
  <c r="R8"/>
  <c r="X8"/>
  <c r="Y8"/>
  <c r="V8"/>
  <c r="T8"/>
  <c r="U8"/>
  <c r="W8"/>
  <c r="V4"/>
  <c r="W4"/>
  <c r="X4"/>
  <c r="Y4"/>
  <c r="Y3"/>
  <c r="X3"/>
  <c r="W3"/>
  <c r="V3"/>
  <c r="P3"/>
  <c r="P4"/>
  <c r="P5"/>
  <c r="P6"/>
  <c r="P7"/>
  <c r="P8"/>
  <c r="P2"/>
  <c r="R4"/>
  <c r="Q4"/>
  <c r="R3"/>
  <c r="Q3"/>
  <c r="U3"/>
  <c r="U4"/>
  <c r="T4"/>
  <c r="AF8" i="6841"/>
  <c r="AF9"/>
  <c r="AF10"/>
  <c r="AF11"/>
  <c r="AF12"/>
  <c r="AF13"/>
  <c r="AF14"/>
  <c r="AF15"/>
  <c r="AF16"/>
  <c r="AF17"/>
  <c r="AF18"/>
  <c r="AF19"/>
  <c r="AF20"/>
  <c r="AF21"/>
  <c r="AF22"/>
  <c r="AF23"/>
  <c r="AF24"/>
  <c r="AF25"/>
  <c r="AF26"/>
  <c r="AF27"/>
  <c r="AF28"/>
  <c r="AF29"/>
  <c r="AF30"/>
  <c r="AF31"/>
  <c r="AF32"/>
  <c r="AF33"/>
  <c r="AF34"/>
  <c r="AF35"/>
  <c r="AF36"/>
  <c r="AF37"/>
  <c r="AF6"/>
  <c r="AF7"/>
  <c r="AJ6"/>
  <c r="AI6"/>
  <c r="AH6"/>
  <c r="AG6"/>
  <c r="AO8" i="6840"/>
  <c r="AO9"/>
  <c r="AO10"/>
  <c r="AO11"/>
  <c r="AO12"/>
  <c r="AO13"/>
  <c r="AO14"/>
  <c r="AO15"/>
  <c r="AO16"/>
  <c r="AO17"/>
  <c r="AO18"/>
  <c r="AO19"/>
  <c r="AO6"/>
  <c r="AO7"/>
  <c r="AP6"/>
  <c r="AQ6"/>
  <c r="AR6"/>
  <c r="AS6"/>
  <c r="AB7" i="6842"/>
  <c r="AC7"/>
  <c r="AD7"/>
  <c r="AI7"/>
  <c r="AJ7"/>
  <c r="AG7"/>
  <c r="AH7"/>
  <c r="AB8"/>
  <c r="AC8"/>
  <c r="AD8"/>
  <c r="AI8"/>
  <c r="AJ8"/>
  <c r="AG8"/>
  <c r="AH8"/>
  <c r="AB9"/>
  <c r="AC9"/>
  <c r="AD9"/>
  <c r="AI9"/>
  <c r="AJ9"/>
  <c r="AG9"/>
  <c r="AH9"/>
  <c r="AB10"/>
  <c r="AC10"/>
  <c r="AD10"/>
  <c r="AI10"/>
  <c r="AJ10"/>
  <c r="AG10"/>
  <c r="AH10"/>
  <c r="AB11"/>
  <c r="AC11"/>
  <c r="AD11"/>
  <c r="AI11"/>
  <c r="AJ11"/>
  <c r="AG11"/>
  <c r="AH11"/>
  <c r="AB12"/>
  <c r="AC12"/>
  <c r="AD12"/>
  <c r="AI12"/>
  <c r="AJ12"/>
  <c r="AG12"/>
  <c r="AH12"/>
  <c r="AB13"/>
  <c r="AC13"/>
  <c r="AD13"/>
  <c r="AI13"/>
  <c r="AJ13"/>
  <c r="AG13"/>
  <c r="AH13"/>
  <c r="AB14"/>
  <c r="AC14"/>
  <c r="AD14"/>
  <c r="AI14"/>
  <c r="AJ14"/>
  <c r="AG14"/>
  <c r="AH14"/>
  <c r="AB15"/>
  <c r="AC15"/>
  <c r="AD15"/>
  <c r="AI15"/>
  <c r="AJ15"/>
  <c r="AG15"/>
  <c r="AH15"/>
  <c r="AB16"/>
  <c r="AC16"/>
  <c r="AD16"/>
  <c r="AI16"/>
  <c r="AJ16"/>
  <c r="AG16"/>
  <c r="AH16"/>
  <c r="AB17"/>
  <c r="AC17"/>
  <c r="AD17"/>
  <c r="AI17"/>
  <c r="AJ17"/>
  <c r="AG17"/>
  <c r="AH17"/>
  <c r="AB18"/>
  <c r="AC18"/>
  <c r="AD18"/>
  <c r="AI18"/>
  <c r="AJ18"/>
  <c r="AG18"/>
  <c r="AH18"/>
  <c r="AB19"/>
  <c r="AC19"/>
  <c r="AD19"/>
  <c r="AI19"/>
  <c r="AJ19"/>
  <c r="AG19"/>
  <c r="AH19"/>
  <c r="AB20"/>
  <c r="AC20"/>
  <c r="AD20"/>
  <c r="AI20"/>
  <c r="AJ20"/>
  <c r="AG20"/>
  <c r="AH20"/>
  <c r="AB21"/>
  <c r="AC21"/>
  <c r="AD21"/>
  <c r="AI21"/>
  <c r="AJ21"/>
  <c r="AG21"/>
  <c r="AH21"/>
  <c r="AB22"/>
  <c r="AC22"/>
  <c r="AD22"/>
  <c r="AI22"/>
  <c r="AJ22"/>
  <c r="AG22"/>
  <c r="AH22"/>
  <c r="AB23"/>
  <c r="AC23"/>
  <c r="AD23"/>
  <c r="AI23"/>
  <c r="AJ23"/>
  <c r="AG23"/>
  <c r="AH23"/>
  <c r="AB24"/>
  <c r="AC24"/>
  <c r="AD24"/>
  <c r="AI24"/>
  <c r="AJ24"/>
  <c r="AG24"/>
  <c r="AH24"/>
  <c r="AB25"/>
  <c r="AC25"/>
  <c r="AD25"/>
  <c r="AI25"/>
  <c r="AJ25"/>
  <c r="AG25"/>
  <c r="AH25"/>
  <c r="AB26"/>
  <c r="AC26"/>
  <c r="AD26"/>
  <c r="AI26"/>
  <c r="AJ26"/>
  <c r="AG26"/>
  <c r="AH26"/>
  <c r="AB27"/>
  <c r="AC27"/>
  <c r="AD27"/>
  <c r="AI27"/>
  <c r="AJ27"/>
  <c r="AG27"/>
  <c r="AH27"/>
  <c r="AB28"/>
  <c r="AC28"/>
  <c r="AD28"/>
  <c r="AI28"/>
  <c r="AJ28"/>
  <c r="AG28"/>
  <c r="AH28"/>
  <c r="AB29"/>
  <c r="AC29"/>
  <c r="AD29"/>
  <c r="AI29"/>
  <c r="AJ29"/>
  <c r="AG29"/>
  <c r="AH29"/>
  <c r="AB30"/>
  <c r="AC30"/>
  <c r="AD30"/>
  <c r="AI30"/>
  <c r="AJ30"/>
  <c r="AG30"/>
  <c r="AH30"/>
  <c r="AB31"/>
  <c r="AC31"/>
  <c r="AD31"/>
  <c r="AI31"/>
  <c r="AJ31"/>
  <c r="AG31"/>
  <c r="AH31"/>
  <c r="AB32"/>
  <c r="AC32"/>
  <c r="AD32"/>
  <c r="AI32"/>
  <c r="AJ32"/>
  <c r="AG32"/>
  <c r="AH32"/>
  <c r="AB33"/>
  <c r="AC33"/>
  <c r="AD33"/>
  <c r="AI33"/>
  <c r="AJ33"/>
  <c r="AG33"/>
  <c r="AH33"/>
  <c r="AB34"/>
  <c r="AC34"/>
  <c r="AD34"/>
  <c r="AI34"/>
  <c r="AJ34"/>
  <c r="AG34"/>
  <c r="AH34"/>
  <c r="AB35"/>
  <c r="AC35"/>
  <c r="AD35"/>
  <c r="AI35"/>
  <c r="AJ35"/>
  <c r="AG35"/>
  <c r="AH35"/>
  <c r="AB36"/>
  <c r="AC36"/>
  <c r="AD36"/>
  <c r="AI36"/>
  <c r="AJ36"/>
  <c r="AG36"/>
  <c r="AH36"/>
  <c r="AB37"/>
  <c r="AC37"/>
  <c r="AD37"/>
  <c r="AI37"/>
  <c r="AJ37"/>
  <c r="AG37"/>
  <c r="AH37"/>
  <c r="AB38"/>
  <c r="AC38"/>
  <c r="AD38"/>
  <c r="AI38"/>
  <c r="AJ38"/>
  <c r="AG38"/>
  <c r="AH38"/>
  <c r="AB39"/>
  <c r="AC39"/>
  <c r="AD39"/>
  <c r="AI39"/>
  <c r="AJ39"/>
  <c r="AG39"/>
  <c r="AH39"/>
  <c r="AB40"/>
  <c r="AC40"/>
  <c r="AD40"/>
  <c r="AI40"/>
  <c r="AJ40"/>
  <c r="AG40"/>
  <c r="AH40"/>
  <c r="AB41"/>
  <c r="AC41"/>
  <c r="AD41"/>
  <c r="AI41"/>
  <c r="AJ41"/>
  <c r="AG41"/>
  <c r="AH41"/>
  <c r="AB42"/>
  <c r="AC42"/>
  <c r="AD42"/>
  <c r="AI42"/>
  <c r="AG42"/>
  <c r="AH42"/>
  <c r="AJ42"/>
  <c r="AB43"/>
  <c r="AC43"/>
  <c r="AD43"/>
  <c r="AI43"/>
  <c r="AJ43"/>
  <c r="AG43"/>
  <c r="AH43"/>
  <c r="AB44"/>
  <c r="AC44"/>
  <c r="AD44"/>
  <c r="AI44"/>
  <c r="AJ44"/>
  <c r="AG44"/>
  <c r="AH44"/>
  <c r="AB45"/>
  <c r="AC45"/>
  <c r="AD45"/>
  <c r="AI45"/>
  <c r="AJ45"/>
  <c r="AG45"/>
  <c r="AH45"/>
  <c r="AB46"/>
  <c r="AC46"/>
  <c r="AD46"/>
  <c r="AI46"/>
  <c r="AJ46"/>
  <c r="AG46"/>
  <c r="AH46"/>
  <c r="AB47"/>
  <c r="AC47"/>
  <c r="AD47"/>
  <c r="AI47"/>
  <c r="AJ47"/>
  <c r="AG47"/>
  <c r="AH47"/>
  <c r="AB48"/>
  <c r="AC48"/>
  <c r="AD48"/>
  <c r="AI48"/>
  <c r="AJ48"/>
  <c r="AG48"/>
  <c r="AH48"/>
  <c r="AB49"/>
  <c r="AC49"/>
  <c r="AD49"/>
  <c r="AI49"/>
  <c r="AJ49"/>
  <c r="AG49"/>
  <c r="AH49"/>
  <c r="AB50"/>
  <c r="AC50"/>
  <c r="AD50"/>
  <c r="AI50"/>
  <c r="AJ50"/>
  <c r="AG50"/>
  <c r="AH50"/>
  <c r="AB51"/>
  <c r="AC51"/>
  <c r="AD51"/>
  <c r="AI51"/>
  <c r="AG51"/>
  <c r="AH51"/>
  <c r="AJ51"/>
  <c r="AB52"/>
  <c r="AC52"/>
  <c r="AD52"/>
  <c r="AI52"/>
  <c r="AJ52"/>
  <c r="AG52"/>
  <c r="AH52"/>
  <c r="AB53"/>
  <c r="AC53"/>
  <c r="AD53"/>
  <c r="AI53"/>
  <c r="AJ53"/>
  <c r="AG53"/>
  <c r="AH53"/>
  <c r="AB54"/>
  <c r="AC54"/>
  <c r="AD54"/>
  <c r="AI54"/>
  <c r="AJ54"/>
  <c r="AG54"/>
  <c r="AH54"/>
  <c r="AB55"/>
  <c r="AC55"/>
  <c r="AD55"/>
  <c r="AI55"/>
  <c r="AJ55"/>
  <c r="AG55"/>
  <c r="AH55"/>
  <c r="AB56"/>
  <c r="AC56"/>
  <c r="AD56"/>
  <c r="AI56"/>
  <c r="AJ56"/>
  <c r="AG56"/>
  <c r="AH56"/>
  <c r="AB57"/>
  <c r="AC57"/>
  <c r="AD57"/>
  <c r="AI57"/>
  <c r="AJ57"/>
  <c r="AG57"/>
  <c r="AH57"/>
  <c r="AB58"/>
  <c r="AC58"/>
  <c r="AD58"/>
  <c r="AI58"/>
  <c r="AJ58"/>
  <c r="AG58"/>
  <c r="AH58"/>
  <c r="AB59"/>
  <c r="AC59"/>
  <c r="AD59"/>
  <c r="AI59"/>
  <c r="AJ59"/>
  <c r="AG59"/>
  <c r="AH59"/>
  <c r="AB60"/>
  <c r="AC60"/>
  <c r="AD60"/>
  <c r="AI60"/>
  <c r="AJ60"/>
  <c r="AG60"/>
  <c r="AH60"/>
  <c r="AB61"/>
  <c r="AC61"/>
  <c r="AD61"/>
  <c r="AI61"/>
  <c r="AJ61"/>
  <c r="AG61"/>
  <c r="AH61"/>
  <c r="AB62"/>
  <c r="AC62"/>
  <c r="AD62"/>
  <c r="AI62"/>
  <c r="AJ62"/>
  <c r="AG62"/>
  <c r="AH62"/>
  <c r="AB63"/>
  <c r="AC63"/>
  <c r="AD63"/>
  <c r="AI63"/>
  <c r="AJ63"/>
  <c r="AG63"/>
  <c r="AH63"/>
  <c r="AB64"/>
  <c r="AC64"/>
  <c r="AD64"/>
  <c r="AI64"/>
  <c r="AJ64"/>
  <c r="AG64"/>
  <c r="AH64"/>
  <c r="AB65"/>
  <c r="AC65"/>
  <c r="AD65"/>
  <c r="AI65"/>
  <c r="AJ65"/>
  <c r="AG65"/>
  <c r="AH65"/>
  <c r="AB66"/>
  <c r="AC66"/>
  <c r="AD66"/>
  <c r="AI66"/>
  <c r="AG66"/>
  <c r="AH66"/>
  <c r="AJ66"/>
  <c r="AB67"/>
  <c r="AC67"/>
  <c r="AD67"/>
  <c r="AI67"/>
  <c r="AJ67"/>
  <c r="AG67"/>
  <c r="AH67"/>
  <c r="AB68"/>
  <c r="AC68"/>
  <c r="AD68"/>
  <c r="AI68"/>
  <c r="AJ68"/>
  <c r="AG68"/>
  <c r="AH68"/>
  <c r="AB69"/>
  <c r="AC69"/>
  <c r="AD69"/>
  <c r="AI69"/>
  <c r="AJ69"/>
  <c r="AG69"/>
  <c r="AH69"/>
  <c r="AB70"/>
  <c r="AC70"/>
  <c r="AD70"/>
  <c r="AI70"/>
  <c r="AJ70"/>
  <c r="AG70"/>
  <c r="AH70"/>
  <c r="AB71"/>
  <c r="AC71"/>
  <c r="AD71"/>
  <c r="AI71"/>
  <c r="AJ71"/>
  <c r="AG71"/>
  <c r="AH71"/>
  <c r="AB72"/>
  <c r="AC72"/>
  <c r="AD72"/>
  <c r="AI72"/>
  <c r="AG72"/>
  <c r="AH72"/>
  <c r="AJ72"/>
  <c r="AB73"/>
  <c r="AC73"/>
  <c r="AD73"/>
  <c r="AI73"/>
  <c r="AJ73"/>
  <c r="AG73"/>
  <c r="AH73"/>
  <c r="AB74"/>
  <c r="AC74"/>
  <c r="AD74"/>
  <c r="AI74"/>
  <c r="AJ74"/>
  <c r="AG74"/>
  <c r="AH74"/>
  <c r="AB75"/>
  <c r="AC75"/>
  <c r="AD75"/>
  <c r="AI75"/>
  <c r="AJ75"/>
  <c r="AG75"/>
  <c r="AH75"/>
  <c r="AB76"/>
  <c r="AC76"/>
  <c r="AD76"/>
  <c r="AI76"/>
  <c r="AJ76"/>
  <c r="AG76"/>
  <c r="AH76"/>
  <c r="AB77"/>
  <c r="AC77"/>
  <c r="AD77"/>
  <c r="AI77"/>
  <c r="AJ77"/>
  <c r="AG77"/>
  <c r="AH77"/>
  <c r="AB78"/>
  <c r="AC78"/>
  <c r="AD78"/>
  <c r="AI78"/>
  <c r="AJ78"/>
  <c r="AG78"/>
  <c r="AH78"/>
  <c r="AB79"/>
  <c r="AC79"/>
  <c r="AD79"/>
  <c r="AI79"/>
  <c r="AJ79"/>
  <c r="AG79"/>
  <c r="AH79"/>
  <c r="AB80"/>
  <c r="AC80"/>
  <c r="AD80"/>
  <c r="AI80"/>
  <c r="AJ80"/>
  <c r="AG80"/>
  <c r="AH80"/>
  <c r="AB81"/>
  <c r="AC81"/>
  <c r="AD81"/>
  <c r="AI81"/>
  <c r="AG81"/>
  <c r="AH81"/>
  <c r="AJ81"/>
  <c r="AB82"/>
  <c r="AC82"/>
  <c r="AD82"/>
  <c r="AI82"/>
  <c r="AJ82"/>
  <c r="AG82"/>
  <c r="AH82"/>
  <c r="AB83"/>
  <c r="AC83"/>
  <c r="AD83"/>
  <c r="AI83"/>
  <c r="AG83"/>
  <c r="AH83"/>
  <c r="AJ83"/>
  <c r="AB84"/>
  <c r="AC84"/>
  <c r="AD84"/>
  <c r="AI84"/>
  <c r="AJ84"/>
  <c r="AG84"/>
  <c r="AH84"/>
  <c r="AB85"/>
  <c r="AC85"/>
  <c r="AD85"/>
  <c r="AI85"/>
  <c r="AJ85"/>
  <c r="AG85"/>
  <c r="AH85"/>
  <c r="AB86"/>
  <c r="AC86"/>
  <c r="AD86"/>
  <c r="AI86"/>
  <c r="AJ86"/>
  <c r="AG86"/>
  <c r="AH86"/>
  <c r="AB87"/>
  <c r="AC87"/>
  <c r="AD87"/>
  <c r="AI87"/>
  <c r="AJ87"/>
  <c r="AG87"/>
  <c r="AH87"/>
  <c r="AB88"/>
  <c r="AC88"/>
  <c r="AD88"/>
  <c r="AI88"/>
  <c r="AJ88"/>
  <c r="AG88"/>
  <c r="AH88"/>
  <c r="AB89"/>
  <c r="AC89"/>
  <c r="AD89"/>
  <c r="AI89"/>
  <c r="AJ89"/>
  <c r="AG89"/>
  <c r="AH89"/>
  <c r="AB90"/>
  <c r="AC90"/>
  <c r="AD90"/>
  <c r="AI90"/>
  <c r="AJ90"/>
  <c r="AG90"/>
  <c r="AH90"/>
  <c r="AB91"/>
  <c r="AC91"/>
  <c r="AD91"/>
  <c r="AI91"/>
  <c r="AG91"/>
  <c r="AH91"/>
  <c r="AJ91"/>
  <c r="AB92"/>
  <c r="AC92"/>
  <c r="AD92"/>
  <c r="AI92"/>
  <c r="AJ92"/>
  <c r="AG92"/>
  <c r="AH92"/>
  <c r="AB93"/>
  <c r="AC93"/>
  <c r="AD93"/>
  <c r="AI93"/>
  <c r="AJ93"/>
  <c r="AG93"/>
  <c r="AH93"/>
  <c r="AB94"/>
  <c r="AC94"/>
  <c r="AD94"/>
  <c r="AI94"/>
  <c r="AJ94"/>
  <c r="AG94"/>
  <c r="AH94"/>
  <c r="AB95"/>
  <c r="AC95"/>
  <c r="AD95"/>
  <c r="AI95"/>
  <c r="AJ95"/>
  <c r="AG95"/>
  <c r="AH95"/>
  <c r="AB96"/>
  <c r="AC96"/>
  <c r="AD96"/>
  <c r="AI96"/>
  <c r="AJ96"/>
  <c r="AG96"/>
  <c r="AH96"/>
  <c r="AB97"/>
  <c r="AC97"/>
  <c r="AD97"/>
  <c r="AI97"/>
  <c r="AJ97"/>
  <c r="AG97"/>
  <c r="AH97"/>
  <c r="AB98"/>
  <c r="AC98"/>
  <c r="AD98"/>
  <c r="AI98"/>
  <c r="AJ98"/>
  <c r="AG98"/>
  <c r="AH98"/>
  <c r="AB99"/>
  <c r="AC99"/>
  <c r="AD99"/>
  <c r="AI99"/>
  <c r="AJ99"/>
  <c r="AG99"/>
  <c r="AH99"/>
  <c r="AB100"/>
  <c r="AC100"/>
  <c r="AD100"/>
  <c r="AI100"/>
  <c r="AJ100"/>
  <c r="AG100"/>
  <c r="AH100"/>
  <c r="AB101"/>
  <c r="AC101"/>
  <c r="AD101"/>
  <c r="AI101"/>
  <c r="AJ101"/>
  <c r="AG101"/>
  <c r="AH101"/>
  <c r="AB102"/>
  <c r="AC102"/>
  <c r="AD102"/>
  <c r="AI102"/>
  <c r="AJ102"/>
  <c r="AG102"/>
  <c r="AH102"/>
  <c r="AB103"/>
  <c r="AC103"/>
  <c r="AD103"/>
  <c r="AI103"/>
  <c r="AJ103"/>
  <c r="AG103"/>
  <c r="AH103"/>
  <c r="AB104"/>
  <c r="AC104"/>
  <c r="AD104"/>
  <c r="AI104"/>
  <c r="AJ104"/>
  <c r="AG104"/>
  <c r="AH104"/>
  <c r="AB105"/>
  <c r="AC105"/>
  <c r="AD105"/>
  <c r="AI105"/>
  <c r="AJ105"/>
  <c r="AG105"/>
  <c r="AH105"/>
  <c r="AB106"/>
  <c r="AC106"/>
  <c r="AD106"/>
  <c r="AI106"/>
  <c r="AG106"/>
  <c r="AH106"/>
  <c r="AJ106"/>
  <c r="AB107"/>
  <c r="AC107"/>
  <c r="AD107"/>
  <c r="AI107"/>
  <c r="AJ107"/>
  <c r="AG107"/>
  <c r="AH107"/>
  <c r="AB108"/>
  <c r="AC108"/>
  <c r="AD108"/>
  <c r="AI108"/>
  <c r="AJ108"/>
  <c r="AG108"/>
  <c r="AH108"/>
  <c r="AB109"/>
  <c r="AC109"/>
  <c r="AD109"/>
  <c r="AI109"/>
  <c r="AJ109"/>
  <c r="AG109"/>
  <c r="AH109"/>
  <c r="AB110"/>
  <c r="AC110"/>
  <c r="AD110"/>
  <c r="AI110"/>
  <c r="AJ110"/>
  <c r="AG110"/>
  <c r="AH110"/>
  <c r="AB111"/>
  <c r="AC111"/>
  <c r="AD111"/>
  <c r="AI111"/>
  <c r="AJ111"/>
  <c r="AG111"/>
  <c r="AH111"/>
  <c r="AB112"/>
  <c r="AC112"/>
  <c r="AD112"/>
  <c r="AI112"/>
  <c r="AG112"/>
  <c r="AH112"/>
  <c r="AJ112"/>
  <c r="AB113"/>
  <c r="AC113"/>
  <c r="AD113"/>
  <c r="AI113"/>
  <c r="AJ113"/>
  <c r="AG113"/>
  <c r="AH113"/>
  <c r="AB114"/>
  <c r="AC114"/>
  <c r="AD114"/>
  <c r="AI114"/>
  <c r="AJ114"/>
  <c r="AG114"/>
  <c r="AH114"/>
  <c r="AB115"/>
  <c r="AC115"/>
  <c r="AD115"/>
  <c r="AI115"/>
  <c r="AJ115"/>
  <c r="AG115"/>
  <c r="AH115"/>
  <c r="AB116"/>
  <c r="AC116"/>
  <c r="AD116"/>
  <c r="AI116"/>
  <c r="AJ116"/>
  <c r="AG116"/>
  <c r="AH116"/>
  <c r="AB117"/>
  <c r="AC117"/>
  <c r="AD117"/>
  <c r="AI117"/>
  <c r="AG117"/>
  <c r="AH117"/>
  <c r="AJ117"/>
  <c r="AB118"/>
  <c r="AC118"/>
  <c r="AD118"/>
  <c r="AI118"/>
  <c r="AJ118"/>
  <c r="AG118"/>
  <c r="AH118"/>
  <c r="AB119"/>
  <c r="AC119"/>
  <c r="AD119"/>
  <c r="AI119"/>
  <c r="AJ119"/>
  <c r="AG119"/>
  <c r="AH119"/>
  <c r="AB120"/>
  <c r="AC120"/>
  <c r="AD120"/>
  <c r="AI120"/>
  <c r="AJ120"/>
  <c r="AG120"/>
  <c r="AH120"/>
  <c r="AB121"/>
  <c r="AC121"/>
  <c r="AD121"/>
  <c r="AI121"/>
  <c r="AJ121"/>
  <c r="AG121"/>
  <c r="AH121"/>
  <c r="AB122"/>
  <c r="AC122"/>
  <c r="AD122"/>
  <c r="AI122"/>
  <c r="AJ122"/>
  <c r="AG122"/>
  <c r="AH122"/>
  <c r="AB123"/>
  <c r="AC123"/>
  <c r="AD123"/>
  <c r="AI123"/>
  <c r="AJ123"/>
  <c r="AG123"/>
  <c r="AH123"/>
  <c r="AB124"/>
  <c r="AC124"/>
  <c r="AD124"/>
  <c r="AI124"/>
  <c r="AJ124"/>
  <c r="AG124"/>
  <c r="AH124"/>
  <c r="AB125"/>
  <c r="AC125"/>
  <c r="AD125"/>
  <c r="AI125"/>
  <c r="AJ125"/>
  <c r="AG125"/>
  <c r="AH125"/>
  <c r="AB126"/>
  <c r="AC126"/>
  <c r="AD126"/>
  <c r="AI126"/>
  <c r="AJ126"/>
  <c r="AG126"/>
  <c r="AH126"/>
  <c r="AB127"/>
  <c r="AC127"/>
  <c r="AD127"/>
  <c r="AI127"/>
  <c r="AJ127"/>
  <c r="AG127"/>
  <c r="AH127"/>
  <c r="AB128"/>
  <c r="AC128"/>
  <c r="AD128"/>
  <c r="AI128"/>
  <c r="AJ128"/>
  <c r="AG128"/>
  <c r="AH128"/>
  <c r="AB129"/>
  <c r="AC129"/>
  <c r="AD129"/>
  <c r="AI129"/>
  <c r="AJ129"/>
  <c r="AG129"/>
  <c r="AH129"/>
  <c r="AB130"/>
  <c r="AC130"/>
  <c r="AD130"/>
  <c r="AI130"/>
  <c r="AJ130"/>
  <c r="AG130"/>
  <c r="AH130"/>
  <c r="AB131"/>
  <c r="AC131"/>
  <c r="AD131"/>
  <c r="AI131"/>
  <c r="AJ131"/>
  <c r="AG131"/>
  <c r="AH131"/>
  <c r="AB132"/>
  <c r="AC132"/>
  <c r="AD132"/>
  <c r="AI132"/>
  <c r="AJ132"/>
  <c r="AG132"/>
  <c r="AH132"/>
  <c r="AB133"/>
  <c r="AC133"/>
  <c r="AD133"/>
  <c r="AI133"/>
  <c r="AJ133"/>
  <c r="AG133"/>
  <c r="AH133"/>
  <c r="AB134"/>
  <c r="AC134"/>
  <c r="AD134"/>
  <c r="AI134"/>
  <c r="AJ134"/>
  <c r="AG134"/>
  <c r="AH134"/>
  <c r="AB135"/>
  <c r="AC135"/>
  <c r="AD135"/>
  <c r="AI135"/>
  <c r="AJ135"/>
  <c r="AG135"/>
  <c r="AH135"/>
  <c r="AB136"/>
  <c r="AC136"/>
  <c r="AD136"/>
  <c r="AI136"/>
  <c r="AJ136"/>
  <c r="AG136"/>
  <c r="AH136"/>
  <c r="AB137"/>
  <c r="AC137"/>
  <c r="AD137"/>
  <c r="AI137"/>
  <c r="AG137"/>
  <c r="AH137"/>
  <c r="AJ137"/>
  <c r="AB138"/>
  <c r="AC138"/>
  <c r="AD138"/>
  <c r="AI138"/>
  <c r="AJ138"/>
  <c r="AG138"/>
  <c r="AH138"/>
  <c r="AB139"/>
  <c r="AC139"/>
  <c r="AD139"/>
  <c r="AI139"/>
  <c r="AJ139"/>
  <c r="AG139"/>
  <c r="AH139"/>
  <c r="AB140"/>
  <c r="AC140"/>
  <c r="AD140"/>
  <c r="AI140"/>
  <c r="AJ140"/>
  <c r="AG140"/>
  <c r="AH140"/>
  <c r="AB141"/>
  <c r="AC141"/>
  <c r="AD141"/>
  <c r="AI141"/>
  <c r="AJ141"/>
  <c r="AG141"/>
  <c r="AH141"/>
  <c r="AB142"/>
  <c r="AC142"/>
  <c r="AD142"/>
  <c r="AI142"/>
  <c r="AJ142"/>
  <c r="AG142"/>
  <c r="AH142"/>
  <c r="AB143"/>
  <c r="AC143"/>
  <c r="AD143"/>
  <c r="AI143"/>
  <c r="AJ143"/>
  <c r="AG143"/>
  <c r="AH143"/>
  <c r="AB144"/>
  <c r="AC144"/>
  <c r="AD144"/>
  <c r="AI144"/>
  <c r="AJ144"/>
  <c r="AG144"/>
  <c r="AH144"/>
  <c r="AB145"/>
  <c r="AC145"/>
  <c r="AD145"/>
  <c r="AI145"/>
  <c r="AG145"/>
  <c r="AH145"/>
  <c r="AJ145"/>
  <c r="AB146"/>
  <c r="AC146"/>
  <c r="AD146"/>
  <c r="AI146"/>
  <c r="AJ146"/>
  <c r="AG146"/>
  <c r="AH146"/>
  <c r="AB147"/>
  <c r="AC147"/>
  <c r="AD147"/>
  <c r="AI147"/>
  <c r="AJ147"/>
  <c r="AG147"/>
  <c r="AH147"/>
  <c r="AB148"/>
  <c r="AC148"/>
  <c r="AD148"/>
  <c r="AI148"/>
  <c r="AJ148"/>
  <c r="AG148"/>
  <c r="AH148"/>
  <c r="AB149"/>
  <c r="AC149"/>
  <c r="AD149"/>
  <c r="AI149"/>
  <c r="AG149"/>
  <c r="AH149"/>
  <c r="AJ149"/>
  <c r="AB150"/>
  <c r="AC150"/>
  <c r="AD150"/>
  <c r="AI150"/>
  <c r="AG150"/>
  <c r="AH150"/>
  <c r="AJ150"/>
  <c r="AB151"/>
  <c r="AC151"/>
  <c r="AD151"/>
  <c r="AI151"/>
  <c r="AJ151"/>
  <c r="AG151"/>
  <c r="AH151"/>
  <c r="AB152"/>
  <c r="AC152"/>
  <c r="AD152"/>
  <c r="AI152"/>
  <c r="AJ152"/>
  <c r="AG152"/>
  <c r="AH152"/>
  <c r="AB153"/>
  <c r="AC153"/>
  <c r="AD153"/>
  <c r="AI153"/>
  <c r="AJ153"/>
  <c r="AG153"/>
  <c r="AH153"/>
  <c r="AB154"/>
  <c r="AC154"/>
  <c r="AD154"/>
  <c r="AI154"/>
  <c r="AJ154"/>
  <c r="AG154"/>
  <c r="AH154"/>
  <c r="AB155"/>
  <c r="AC155"/>
  <c r="AD155"/>
  <c r="AI155"/>
  <c r="AG155"/>
  <c r="AH155"/>
  <c r="AJ155"/>
  <c r="AB156"/>
  <c r="AC156"/>
  <c r="AD156"/>
  <c r="AI156"/>
  <c r="AJ156"/>
  <c r="AG156"/>
  <c r="AH156"/>
  <c r="AB157"/>
  <c r="AC157"/>
  <c r="AD157"/>
  <c r="AI157"/>
  <c r="AG157"/>
  <c r="AH157"/>
  <c r="AJ157"/>
  <c r="AB158"/>
  <c r="AC158"/>
  <c r="AD158"/>
  <c r="AI158"/>
  <c r="AJ158"/>
  <c r="AG158"/>
  <c r="AH158"/>
  <c r="AB159"/>
  <c r="AC159"/>
  <c r="AD159"/>
  <c r="AI159"/>
  <c r="AJ159"/>
  <c r="AG159"/>
  <c r="AH159"/>
  <c r="AB160"/>
  <c r="AC160"/>
  <c r="AD160"/>
  <c r="AI160"/>
  <c r="AJ160"/>
  <c r="AG160"/>
  <c r="AH160"/>
  <c r="AB161"/>
  <c r="AC161"/>
  <c r="AD161"/>
  <c r="AI161"/>
  <c r="AJ161"/>
  <c r="AG161"/>
  <c r="AH161"/>
  <c r="AB162"/>
  <c r="AC162"/>
  <c r="AD162"/>
  <c r="AI162"/>
  <c r="AJ162"/>
  <c r="AG162"/>
  <c r="AH162"/>
  <c r="AB163"/>
  <c r="AC163"/>
  <c r="AD163"/>
  <c r="AI163"/>
  <c r="AJ163"/>
  <c r="AG163"/>
  <c r="AH163"/>
  <c r="AB164"/>
  <c r="AC164"/>
  <c r="AD164"/>
  <c r="AI164"/>
  <c r="AJ164"/>
  <c r="AG164"/>
  <c r="AH164"/>
  <c r="AB165"/>
  <c r="AC165"/>
  <c r="AD165"/>
  <c r="AI165"/>
  <c r="AG165"/>
  <c r="AH165"/>
  <c r="AJ165"/>
  <c r="AB166"/>
  <c r="AC166"/>
  <c r="AD166"/>
  <c r="AI166"/>
  <c r="AG166"/>
  <c r="AH166"/>
  <c r="AJ166"/>
  <c r="AB167"/>
  <c r="AC167"/>
  <c r="AD167"/>
  <c r="AI167"/>
  <c r="AJ167"/>
  <c r="AG167"/>
  <c r="AH167"/>
  <c r="AB168"/>
  <c r="AC168"/>
  <c r="AD168"/>
  <c r="AI168"/>
  <c r="AJ168"/>
  <c r="AG168"/>
  <c r="AH168"/>
  <c r="AB169"/>
  <c r="AC169"/>
  <c r="AD169"/>
  <c r="AI169"/>
  <c r="AJ169"/>
  <c r="AG169"/>
  <c r="AH169"/>
  <c r="AB170"/>
  <c r="AC170"/>
  <c r="AD170"/>
  <c r="AI170"/>
  <c r="AJ170"/>
  <c r="AG170"/>
  <c r="AH170"/>
  <c r="AB171"/>
  <c r="AC171"/>
  <c r="AD171"/>
  <c r="AI171"/>
  <c r="AJ171"/>
  <c r="AG171"/>
  <c r="AH171"/>
  <c r="AB172"/>
  <c r="AC172"/>
  <c r="AD172"/>
  <c r="AI172"/>
  <c r="AJ172"/>
  <c r="AG172"/>
  <c r="AH172"/>
  <c r="AB173"/>
  <c r="AC173"/>
  <c r="AD173"/>
  <c r="AI173"/>
  <c r="AJ173"/>
  <c r="AG173"/>
  <c r="AH173"/>
  <c r="AB174"/>
  <c r="AC174"/>
  <c r="AD174"/>
  <c r="AI174"/>
  <c r="AJ174"/>
  <c r="AG174"/>
  <c r="AH174"/>
  <c r="AB175"/>
  <c r="AC175"/>
  <c r="AD175"/>
  <c r="AI175"/>
  <c r="AJ175"/>
  <c r="AG175"/>
  <c r="AH175"/>
  <c r="AB176"/>
  <c r="AC176"/>
  <c r="AD176"/>
  <c r="AI176"/>
  <c r="AG176"/>
  <c r="AH176"/>
  <c r="AJ176"/>
  <c r="AB177"/>
  <c r="AC177"/>
  <c r="AD177"/>
  <c r="AI177"/>
  <c r="AJ177"/>
  <c r="AG177"/>
  <c r="AH177"/>
  <c r="AB178"/>
  <c r="AC178"/>
  <c r="AD178"/>
  <c r="AI178"/>
  <c r="AG178"/>
  <c r="AH178"/>
  <c r="AJ178"/>
  <c r="AB179"/>
  <c r="AC179"/>
  <c r="AD179"/>
  <c r="AI179"/>
  <c r="AG179"/>
  <c r="AH179"/>
  <c r="AJ179"/>
  <c r="AB180"/>
  <c r="AC180"/>
  <c r="AD180"/>
  <c r="AI180"/>
  <c r="AJ180"/>
  <c r="AG180"/>
  <c r="AH180"/>
  <c r="AB181"/>
  <c r="AC181"/>
  <c r="AD181"/>
  <c r="AI181"/>
  <c r="AJ181"/>
  <c r="AG181"/>
  <c r="AH181"/>
  <c r="AB182"/>
  <c r="AC182"/>
  <c r="AD182"/>
  <c r="AI182"/>
  <c r="AJ182"/>
  <c r="AG182"/>
  <c r="AH182"/>
  <c r="AB183"/>
  <c r="AC183"/>
  <c r="AD183"/>
  <c r="AI183"/>
  <c r="AJ183"/>
  <c r="AG183"/>
  <c r="AH183"/>
  <c r="AB184"/>
  <c r="AC184"/>
  <c r="AD184"/>
  <c r="AI184"/>
  <c r="AJ184"/>
  <c r="AG184"/>
  <c r="AH184"/>
  <c r="AB185"/>
  <c r="AC185"/>
  <c r="AD185"/>
  <c r="AI185"/>
  <c r="AG185"/>
  <c r="AH185"/>
  <c r="AJ185"/>
  <c r="AB186"/>
  <c r="AC186"/>
  <c r="AD186"/>
  <c r="AI186"/>
  <c r="AJ186"/>
  <c r="AG186"/>
  <c r="AH186"/>
  <c r="AB187"/>
  <c r="AC187"/>
  <c r="AD187"/>
  <c r="AI187"/>
  <c r="AG187"/>
  <c r="AH187"/>
  <c r="AJ187"/>
  <c r="AB188"/>
  <c r="AC188"/>
  <c r="AD188"/>
  <c r="AI188"/>
  <c r="AG188"/>
  <c r="AH188"/>
  <c r="AJ188"/>
  <c r="AB189"/>
  <c r="AC189"/>
  <c r="AD189"/>
  <c r="AI189"/>
  <c r="AJ189"/>
  <c r="AG189"/>
  <c r="AH189"/>
  <c r="AB190"/>
  <c r="AC190"/>
  <c r="AD190"/>
  <c r="AI190"/>
  <c r="AG190"/>
  <c r="AH190"/>
  <c r="AJ190"/>
  <c r="AB191"/>
  <c r="AC191"/>
  <c r="AD191"/>
  <c r="AI191"/>
  <c r="AJ191"/>
  <c r="AG191"/>
  <c r="AH191"/>
  <c r="AB192"/>
  <c r="AC192"/>
  <c r="AD192"/>
  <c r="AI192"/>
  <c r="AG192"/>
  <c r="AH192"/>
  <c r="AJ192"/>
  <c r="AB193"/>
  <c r="AC193"/>
  <c r="AD193"/>
  <c r="AI193"/>
  <c r="AG193"/>
  <c r="AH193"/>
  <c r="AJ193"/>
  <c r="AB194"/>
  <c r="AC194"/>
  <c r="AD194"/>
  <c r="AI194"/>
  <c r="AG194"/>
  <c r="AH194"/>
  <c r="AJ194"/>
  <c r="AB195"/>
  <c r="AC195"/>
  <c r="AD195"/>
  <c r="AI195"/>
  <c r="AG195"/>
  <c r="AH195"/>
  <c r="AJ195"/>
  <c r="AB196"/>
  <c r="AC196"/>
  <c r="AD196"/>
  <c r="AI196"/>
  <c r="AJ196"/>
  <c r="AG196"/>
  <c r="AH196"/>
  <c r="AB197"/>
  <c r="AC197"/>
  <c r="AD197"/>
  <c r="AI197"/>
  <c r="AJ197"/>
  <c r="AG197"/>
  <c r="AH197"/>
  <c r="AB198"/>
  <c r="AC198"/>
  <c r="AD198"/>
  <c r="AI198"/>
  <c r="AJ198"/>
  <c r="AG198"/>
  <c r="AH198"/>
  <c r="AB199"/>
  <c r="AC199"/>
  <c r="AD199"/>
  <c r="AI199"/>
  <c r="AJ199"/>
  <c r="AG199"/>
  <c r="AH199"/>
  <c r="AB200"/>
  <c r="AC200"/>
  <c r="AD200"/>
  <c r="AI200"/>
  <c r="AJ200"/>
  <c r="AG200"/>
  <c r="AH200"/>
  <c r="AB201"/>
  <c r="AC201"/>
  <c r="AD201"/>
  <c r="AI201"/>
  <c r="AJ201"/>
  <c r="AG201"/>
  <c r="AH201"/>
  <c r="AB202"/>
  <c r="AC202"/>
  <c r="AD202"/>
  <c r="AI202"/>
  <c r="AJ202"/>
  <c r="AG202"/>
  <c r="AH202"/>
  <c r="AB203"/>
  <c r="AC203"/>
  <c r="AD203"/>
  <c r="AI203"/>
  <c r="AJ203"/>
  <c r="AG203"/>
  <c r="AH203"/>
  <c r="AB204"/>
  <c r="AC204"/>
  <c r="AD204"/>
  <c r="AI204"/>
  <c r="AJ204"/>
  <c r="AG204"/>
  <c r="AH204"/>
  <c r="AB205"/>
  <c r="AC205"/>
  <c r="AD205"/>
  <c r="AI205"/>
  <c r="AJ205"/>
  <c r="AG205"/>
  <c r="AH205"/>
  <c r="AB206"/>
  <c r="AC206"/>
  <c r="AD206"/>
  <c r="AI206"/>
  <c r="AJ206"/>
  <c r="AG206"/>
  <c r="AH206"/>
  <c r="AB207"/>
  <c r="AC207"/>
  <c r="AD207"/>
  <c r="AI207"/>
  <c r="AJ207"/>
  <c r="AG207"/>
  <c r="AH207"/>
  <c r="AB208"/>
  <c r="AC208"/>
  <c r="AD208"/>
  <c r="AI208"/>
  <c r="AJ208"/>
  <c r="AG208"/>
  <c r="AH208"/>
  <c r="AB209"/>
  <c r="AC209"/>
  <c r="AD209"/>
  <c r="AI209"/>
  <c r="AJ209"/>
  <c r="AG209"/>
  <c r="AH209"/>
  <c r="AB210"/>
  <c r="AC210"/>
  <c r="AD210"/>
  <c r="AI210"/>
  <c r="AJ210"/>
  <c r="AG210"/>
  <c r="AH210"/>
  <c r="AB211"/>
  <c r="AC211"/>
  <c r="AD211"/>
  <c r="AI211"/>
  <c r="AG211"/>
  <c r="AH211"/>
  <c r="AJ211"/>
  <c r="AJ6"/>
  <c r="AI6"/>
  <c r="AH6"/>
  <c r="AG6"/>
  <c r="AE6"/>
  <c r="AE7" s="1"/>
  <c r="AE8" s="1"/>
  <c r="AE9" s="1"/>
  <c r="AE10" s="1"/>
  <c r="AE11" s="1"/>
  <c r="AE12" s="1"/>
  <c r="AE13" s="1"/>
  <c r="AE14" s="1"/>
  <c r="AE15" s="1"/>
  <c r="AE16" s="1"/>
  <c r="AE17" s="1"/>
  <c r="AE18" s="1"/>
  <c r="AE19" s="1"/>
  <c r="AE20" s="1"/>
  <c r="AE21" s="1"/>
  <c r="AE22" s="1"/>
  <c r="AE23" s="1"/>
  <c r="AE24" s="1"/>
  <c r="AE25" s="1"/>
  <c r="AE26" s="1"/>
  <c r="AE27" s="1"/>
  <c r="AE28" s="1"/>
  <c r="AE29" s="1"/>
  <c r="AE30" s="1"/>
  <c r="AE31" s="1"/>
  <c r="AE32" s="1"/>
  <c r="AE33" s="1"/>
  <c r="AE34" s="1"/>
  <c r="AE35" s="1"/>
  <c r="AE36" s="1"/>
  <c r="AE37" s="1"/>
  <c r="AE38" s="1"/>
  <c r="AE39" s="1"/>
  <c r="AE40" s="1"/>
  <c r="AE41" s="1"/>
  <c r="AE42" s="1"/>
  <c r="AE43" s="1"/>
  <c r="AE44" s="1"/>
  <c r="AE45" s="1"/>
  <c r="AE46" s="1"/>
  <c r="AE47" s="1"/>
  <c r="AE48" s="1"/>
  <c r="AE49" s="1"/>
  <c r="AE50" s="1"/>
  <c r="AE51" s="1"/>
  <c r="AE52" s="1"/>
  <c r="AE53" s="1"/>
  <c r="AE54" s="1"/>
  <c r="AE55" s="1"/>
  <c r="AE56" s="1"/>
  <c r="AE57" s="1"/>
  <c r="AE58" s="1"/>
  <c r="AE59" s="1"/>
  <c r="AE60" s="1"/>
  <c r="AE61" s="1"/>
  <c r="AE62" s="1"/>
  <c r="AE63" s="1"/>
  <c r="AE64" s="1"/>
  <c r="AE65" s="1"/>
  <c r="AE66" s="1"/>
  <c r="AE67" s="1"/>
  <c r="AE68" s="1"/>
  <c r="AE69" s="1"/>
  <c r="AE70" s="1"/>
  <c r="AE71" s="1"/>
  <c r="AE72" s="1"/>
  <c r="AE73" s="1"/>
  <c r="AE74" s="1"/>
  <c r="AE75" s="1"/>
  <c r="AE76" s="1"/>
  <c r="AE77" s="1"/>
  <c r="AE78" s="1"/>
  <c r="AE79" s="1"/>
  <c r="AE80" s="1"/>
  <c r="AE81" s="1"/>
  <c r="AE82" s="1"/>
  <c r="AE83" s="1"/>
  <c r="AE84" s="1"/>
  <c r="AE85" s="1"/>
  <c r="AE86" s="1"/>
  <c r="AE87" s="1"/>
  <c r="AE88" s="1"/>
  <c r="AE89" s="1"/>
  <c r="AE90" s="1"/>
  <c r="AE91" s="1"/>
  <c r="AE92" s="1"/>
  <c r="AE93" s="1"/>
  <c r="AE94" s="1"/>
  <c r="AE95" s="1"/>
  <c r="AE96" s="1"/>
  <c r="AE97" s="1"/>
  <c r="AE98" s="1"/>
  <c r="AE99" s="1"/>
  <c r="AE100" s="1"/>
  <c r="AE101" s="1"/>
  <c r="AE102" s="1"/>
  <c r="AE103" s="1"/>
  <c r="AE104" s="1"/>
  <c r="AE105" s="1"/>
  <c r="AE106" s="1"/>
  <c r="AE107" s="1"/>
  <c r="AE108" s="1"/>
  <c r="AE109" s="1"/>
  <c r="AE110" s="1"/>
  <c r="AE111" s="1"/>
  <c r="AE112" s="1"/>
  <c r="AE113" s="1"/>
  <c r="AE114" s="1"/>
  <c r="AE115" s="1"/>
  <c r="AE116" s="1"/>
  <c r="AE117" s="1"/>
  <c r="AE118" s="1"/>
  <c r="AE119" s="1"/>
  <c r="AE120" s="1"/>
  <c r="AE121" s="1"/>
  <c r="AE122" s="1"/>
  <c r="AE123" s="1"/>
  <c r="AE124" s="1"/>
  <c r="AE125" s="1"/>
  <c r="AE126" s="1"/>
  <c r="AE127" s="1"/>
  <c r="AE128" s="1"/>
  <c r="AE129" s="1"/>
  <c r="AE130" s="1"/>
  <c r="AE131" s="1"/>
  <c r="AE132" s="1"/>
  <c r="AE133" s="1"/>
  <c r="AE134" s="1"/>
  <c r="AE135" s="1"/>
  <c r="AE136" s="1"/>
  <c r="AE137" s="1"/>
  <c r="AE138" s="1"/>
  <c r="AE139" s="1"/>
  <c r="AE140" s="1"/>
  <c r="AE141" s="1"/>
  <c r="AE142" s="1"/>
  <c r="AE143" s="1"/>
  <c r="AE144" s="1"/>
  <c r="AE145" s="1"/>
  <c r="AE146" s="1"/>
  <c r="AE147" s="1"/>
  <c r="AE148" s="1"/>
  <c r="AE149" s="1"/>
  <c r="AE150" s="1"/>
  <c r="AE151" s="1"/>
  <c r="AE152" s="1"/>
  <c r="AE153" s="1"/>
  <c r="AE154" s="1"/>
  <c r="AE155" s="1"/>
  <c r="AE156" s="1"/>
  <c r="AE157" s="1"/>
  <c r="AE158" s="1"/>
  <c r="AE159" s="1"/>
  <c r="AE160" s="1"/>
  <c r="AE161" s="1"/>
  <c r="AE162" s="1"/>
  <c r="AE163" s="1"/>
  <c r="AE164" s="1"/>
  <c r="AE165" s="1"/>
  <c r="AE166" s="1"/>
  <c r="AE167" s="1"/>
  <c r="AE168" s="1"/>
  <c r="AE169" s="1"/>
  <c r="AE170" s="1"/>
  <c r="AE171" s="1"/>
  <c r="AE172" s="1"/>
  <c r="AE173" s="1"/>
  <c r="AE174" s="1"/>
  <c r="AE175" s="1"/>
  <c r="AE176" s="1"/>
  <c r="AE177" s="1"/>
  <c r="AE178" s="1"/>
  <c r="AE179" s="1"/>
  <c r="AE180" s="1"/>
  <c r="AE181" s="1"/>
  <c r="AE182" s="1"/>
  <c r="AE183" s="1"/>
  <c r="AE184" s="1"/>
  <c r="AE185" s="1"/>
  <c r="AE186" s="1"/>
  <c r="AE187" s="1"/>
  <c r="AE188" s="1"/>
  <c r="AE189" s="1"/>
  <c r="AE190" s="1"/>
  <c r="AE191" s="1"/>
  <c r="AE192" s="1"/>
  <c r="AE193" s="1"/>
  <c r="AE194" s="1"/>
  <c r="AE195" s="1"/>
  <c r="AE196" s="1"/>
  <c r="AE197" s="1"/>
  <c r="AE198" s="1"/>
  <c r="AE199" s="1"/>
  <c r="AE200" s="1"/>
  <c r="AE201" s="1"/>
  <c r="AE202" s="1"/>
  <c r="AE203" s="1"/>
  <c r="AE204" s="1"/>
  <c r="AE205" s="1"/>
  <c r="AE206" s="1"/>
  <c r="AE207" s="1"/>
  <c r="AE208" s="1"/>
  <c r="AE209" s="1"/>
  <c r="AE210" s="1"/>
  <c r="AE211" s="1"/>
  <c r="AD6"/>
  <c r="AC6"/>
  <c r="AB6"/>
  <c r="AD5"/>
  <c r="AC5"/>
  <c r="AB5"/>
  <c r="AB8" i="6841"/>
  <c r="AC8"/>
  <c r="AD8"/>
  <c r="AI8"/>
  <c r="AJ8"/>
  <c r="AG8"/>
  <c r="AE7"/>
  <c r="AE8"/>
  <c r="AH8"/>
  <c r="AB9"/>
  <c r="AC9"/>
  <c r="AD9"/>
  <c r="AI9"/>
  <c r="AJ9"/>
  <c r="AG9"/>
  <c r="AE9"/>
  <c r="AH9"/>
  <c r="AB10"/>
  <c r="AC10"/>
  <c r="AD10"/>
  <c r="AI10"/>
  <c r="AE10"/>
  <c r="AG10"/>
  <c r="AH10"/>
  <c r="AJ10"/>
  <c r="AB11"/>
  <c r="AC11"/>
  <c r="AD11"/>
  <c r="AI11"/>
  <c r="AJ11"/>
  <c r="AE11"/>
  <c r="AG11"/>
  <c r="AH11"/>
  <c r="AB12"/>
  <c r="AC12"/>
  <c r="AD12"/>
  <c r="AI12"/>
  <c r="AE12"/>
  <c r="AG12"/>
  <c r="AH12"/>
  <c r="AJ12"/>
  <c r="AB13"/>
  <c r="AC13"/>
  <c r="AD13"/>
  <c r="AI13"/>
  <c r="AJ13"/>
  <c r="AG13"/>
  <c r="AE13"/>
  <c r="AH13"/>
  <c r="AB14"/>
  <c r="AC14"/>
  <c r="AD14"/>
  <c r="AI14"/>
  <c r="AE14"/>
  <c r="AG14"/>
  <c r="AH14"/>
  <c r="AJ14"/>
  <c r="AB15"/>
  <c r="AC15"/>
  <c r="AD15"/>
  <c r="AI15"/>
  <c r="AJ15"/>
  <c r="AG15"/>
  <c r="AE15"/>
  <c r="AH15"/>
  <c r="AB16"/>
  <c r="AC16"/>
  <c r="AD16"/>
  <c r="AI16"/>
  <c r="AE16"/>
  <c r="AG16"/>
  <c r="AH16"/>
  <c r="AJ16"/>
  <c r="AB17"/>
  <c r="AC17"/>
  <c r="AD17"/>
  <c r="AI17"/>
  <c r="AJ17"/>
  <c r="AG17"/>
  <c r="AE17"/>
  <c r="AH17"/>
  <c r="AB18"/>
  <c r="AC18"/>
  <c r="AD18"/>
  <c r="AI18"/>
  <c r="AE18"/>
  <c r="AG18"/>
  <c r="AH18"/>
  <c r="AJ18"/>
  <c r="AB19"/>
  <c r="AC19"/>
  <c r="AD19"/>
  <c r="AI19"/>
  <c r="AJ19"/>
  <c r="AE19"/>
  <c r="AG19"/>
  <c r="AH19"/>
  <c r="AB20"/>
  <c r="AC20"/>
  <c r="AD20"/>
  <c r="AI20"/>
  <c r="AE20"/>
  <c r="AG20"/>
  <c r="AH20"/>
  <c r="AJ20"/>
  <c r="AB21"/>
  <c r="AC21"/>
  <c r="AD21"/>
  <c r="AI21"/>
  <c r="AE21"/>
  <c r="AG21"/>
  <c r="AH21"/>
  <c r="AJ21"/>
  <c r="AB22"/>
  <c r="AC22"/>
  <c r="AD22"/>
  <c r="AI22"/>
  <c r="AJ22"/>
  <c r="AG22"/>
  <c r="AE22"/>
  <c r="AH22"/>
  <c r="AB23"/>
  <c r="AC23"/>
  <c r="AD23"/>
  <c r="AI23"/>
  <c r="AJ23"/>
  <c r="AG23"/>
  <c r="AE23"/>
  <c r="AH23"/>
  <c r="AB24"/>
  <c r="AC24"/>
  <c r="AD24"/>
  <c r="AI24"/>
  <c r="AE24"/>
  <c r="AG24"/>
  <c r="AH24"/>
  <c r="AJ24"/>
  <c r="AB25"/>
  <c r="AC25"/>
  <c r="AD25"/>
  <c r="AI25"/>
  <c r="AJ25"/>
  <c r="AG25"/>
  <c r="AE25"/>
  <c r="AH25"/>
  <c r="AB26"/>
  <c r="AC26"/>
  <c r="AD26"/>
  <c r="AI26"/>
  <c r="AE26"/>
  <c r="AG26"/>
  <c r="AH26"/>
  <c r="AJ26"/>
  <c r="AB27"/>
  <c r="AC27"/>
  <c r="AD27"/>
  <c r="AI27"/>
  <c r="AJ27"/>
  <c r="AG27"/>
  <c r="AE27"/>
  <c r="AH27"/>
  <c r="AB28"/>
  <c r="AC28"/>
  <c r="AD28"/>
  <c r="AI28"/>
  <c r="AE28"/>
  <c r="AG28"/>
  <c r="AH28"/>
  <c r="AJ28"/>
  <c r="AB29"/>
  <c r="AC29"/>
  <c r="AD29"/>
  <c r="AI29"/>
  <c r="AE29"/>
  <c r="AG29"/>
  <c r="AH29"/>
  <c r="AJ29"/>
  <c r="AB30"/>
  <c r="AC30"/>
  <c r="AD30"/>
  <c r="AI30"/>
  <c r="AE30"/>
  <c r="AG30"/>
  <c r="AH30"/>
  <c r="AJ30"/>
  <c r="AB31"/>
  <c r="AC31"/>
  <c r="AD31"/>
  <c r="AI31"/>
  <c r="AE31"/>
  <c r="AG31"/>
  <c r="AH31"/>
  <c r="AJ31"/>
  <c r="AB32"/>
  <c r="AC32"/>
  <c r="AD32"/>
  <c r="AI32"/>
  <c r="AJ32"/>
  <c r="AG32"/>
  <c r="AE32"/>
  <c r="AH32"/>
  <c r="AB33"/>
  <c r="AC33"/>
  <c r="AD33"/>
  <c r="AI33"/>
  <c r="AE33"/>
  <c r="AG33"/>
  <c r="AH33"/>
  <c r="AJ33"/>
  <c r="AB34"/>
  <c r="AC34"/>
  <c r="AD34"/>
  <c r="AI34"/>
  <c r="AE34"/>
  <c r="AG34"/>
  <c r="AH34"/>
  <c r="AJ34"/>
  <c r="AB35"/>
  <c r="AC35"/>
  <c r="AD35"/>
  <c r="AI35"/>
  <c r="AJ35"/>
  <c r="AE35"/>
  <c r="AG35"/>
  <c r="AH35"/>
  <c r="AB36"/>
  <c r="AC36"/>
  <c r="AD36"/>
  <c r="AI36"/>
  <c r="AJ36"/>
  <c r="AG36"/>
  <c r="AE36"/>
  <c r="AH36"/>
  <c r="AB37"/>
  <c r="AC37"/>
  <c r="AD37"/>
  <c r="AI37"/>
  <c r="AJ37"/>
  <c r="AG37"/>
  <c r="AE37"/>
  <c r="AH37"/>
  <c r="AJ7"/>
  <c r="AI7"/>
  <c r="AH7"/>
  <c r="AG7"/>
  <c r="AD7"/>
  <c r="AC7"/>
  <c r="AB7"/>
  <c r="AD6"/>
  <c r="AC6"/>
  <c r="AB6"/>
  <c r="AK8" i="6840"/>
  <c r="AL8"/>
  <c r="AM8"/>
  <c r="AR8"/>
  <c r="AN8"/>
  <c r="AP8"/>
  <c r="AQ8"/>
  <c r="AS8"/>
  <c r="AK9"/>
  <c r="AL9"/>
  <c r="AM9"/>
  <c r="AR9"/>
  <c r="AS9"/>
  <c r="AN9"/>
  <c r="AP9"/>
  <c r="AQ9"/>
  <c r="AK10"/>
  <c r="AL10"/>
  <c r="AM10"/>
  <c r="AR10"/>
  <c r="AN10"/>
  <c r="AP10"/>
  <c r="AQ10"/>
  <c r="AS10"/>
  <c r="AK11"/>
  <c r="AL11"/>
  <c r="AM11"/>
  <c r="AR11"/>
  <c r="AN11"/>
  <c r="AP11"/>
  <c r="AQ11"/>
  <c r="AS11"/>
  <c r="AK12"/>
  <c r="AL12"/>
  <c r="AM12"/>
  <c r="AR12"/>
  <c r="AN12"/>
  <c r="AP12"/>
  <c r="AQ12"/>
  <c r="AS12"/>
  <c r="AK13"/>
  <c r="AL13"/>
  <c r="AM13"/>
  <c r="AR13"/>
  <c r="AN13"/>
  <c r="AP13"/>
  <c r="AQ13"/>
  <c r="AS13"/>
  <c r="AK14"/>
  <c r="AL14"/>
  <c r="AM14"/>
  <c r="AR14"/>
  <c r="AS14"/>
  <c r="AP14"/>
  <c r="AN14"/>
  <c r="AQ14"/>
  <c r="AK15"/>
  <c r="AL15"/>
  <c r="AM15"/>
  <c r="AR15"/>
  <c r="AS15"/>
  <c r="AP15"/>
  <c r="AN15"/>
  <c r="AQ15"/>
  <c r="AK16"/>
  <c r="AL16"/>
  <c r="AM16"/>
  <c r="AR16"/>
  <c r="AN16"/>
  <c r="AP16"/>
  <c r="AQ16"/>
  <c r="AS16"/>
  <c r="AK17"/>
  <c r="AL17"/>
  <c r="AM17"/>
  <c r="AR17"/>
  <c r="AN17"/>
  <c r="AP17"/>
  <c r="AQ17"/>
  <c r="AS17"/>
  <c r="AK18"/>
  <c r="AL18"/>
  <c r="AM18"/>
  <c r="AR18"/>
  <c r="AN18"/>
  <c r="AP18"/>
  <c r="AQ18"/>
  <c r="AS18"/>
  <c r="AK19"/>
  <c r="AL19"/>
  <c r="AM19"/>
  <c r="AR19"/>
  <c r="AS19"/>
  <c r="AN19"/>
  <c r="AP19"/>
  <c r="AQ19"/>
  <c r="AS7"/>
  <c r="AR7"/>
  <c r="AQ7"/>
  <c r="AP7"/>
  <c r="AN7"/>
  <c r="AM7"/>
  <c r="AL7"/>
  <c r="AK7"/>
  <c r="AM6"/>
  <c r="AL6"/>
  <c r="AK6"/>
  <c r="AR137" i="6839"/>
  <c r="AS137"/>
  <c r="AN137"/>
  <c r="AR138"/>
  <c r="AS138"/>
  <c r="AN138"/>
  <c r="AR139"/>
  <c r="AS139"/>
  <c r="AP139"/>
  <c r="AN139"/>
  <c r="AR140"/>
  <c r="AN140"/>
  <c r="AR141"/>
  <c r="AS141"/>
  <c r="AN141"/>
  <c r="AR142"/>
  <c r="AS142"/>
  <c r="AN142"/>
  <c r="AR143"/>
  <c r="AN143"/>
  <c r="AR144"/>
  <c r="AN144"/>
  <c r="AR145"/>
  <c r="AS145"/>
  <c r="AP145"/>
  <c r="AN145"/>
  <c r="AR146"/>
  <c r="AS146"/>
  <c r="AP146"/>
  <c r="AN146"/>
  <c r="AR147"/>
  <c r="AS147"/>
  <c r="AP147"/>
  <c r="AN147"/>
  <c r="AL9"/>
  <c r="AM9"/>
  <c r="AQ9"/>
  <c r="AL10"/>
  <c r="AM10"/>
  <c r="AQ10"/>
  <c r="AL11"/>
  <c r="AM11"/>
  <c r="AQ11"/>
  <c r="AL12"/>
  <c r="AM12"/>
  <c r="AQ12"/>
  <c r="AL13"/>
  <c r="AM13"/>
  <c r="AP13"/>
  <c r="AQ13"/>
  <c r="AS13"/>
  <c r="AL14"/>
  <c r="AM14"/>
  <c r="AP14"/>
  <c r="AQ14"/>
  <c r="AS14"/>
  <c r="AL15"/>
  <c r="AM15"/>
  <c r="AP15"/>
  <c r="AQ15"/>
  <c r="AS15"/>
  <c r="AL16"/>
  <c r="AM16"/>
  <c r="AQ16"/>
  <c r="AL17"/>
  <c r="AM17"/>
  <c r="AP17"/>
  <c r="AQ17"/>
  <c r="AS17"/>
  <c r="AL18"/>
  <c r="AM18"/>
  <c r="AP18"/>
  <c r="AQ18"/>
  <c r="AL19"/>
  <c r="AM19"/>
  <c r="AQ19"/>
  <c r="AL20"/>
  <c r="AM20"/>
  <c r="AP20"/>
  <c r="AQ20"/>
  <c r="AS20"/>
  <c r="AL21"/>
  <c r="AM21"/>
  <c r="AQ21"/>
  <c r="AL22"/>
  <c r="AM22"/>
  <c r="AQ22"/>
  <c r="AL23"/>
  <c r="AM23"/>
  <c r="AQ23"/>
  <c r="AL24"/>
  <c r="AM24"/>
  <c r="AP24"/>
  <c r="AQ24"/>
  <c r="AL25"/>
  <c r="AM25"/>
  <c r="AP25"/>
  <c r="AQ25"/>
  <c r="AS25"/>
  <c r="AL26"/>
  <c r="AM26"/>
  <c r="AP26"/>
  <c r="AQ26"/>
  <c r="AL27"/>
  <c r="AM27"/>
  <c r="AP27"/>
  <c r="AQ27"/>
  <c r="AL28"/>
  <c r="AM28"/>
  <c r="AP28"/>
  <c r="AQ28"/>
  <c r="AS28"/>
  <c r="AL29"/>
  <c r="AM29"/>
  <c r="AQ29"/>
  <c r="AL30"/>
  <c r="AM30"/>
  <c r="AP30"/>
  <c r="AQ30"/>
  <c r="AS30"/>
  <c r="AL31"/>
  <c r="AM31"/>
  <c r="AP31"/>
  <c r="AQ31"/>
  <c r="AL32"/>
  <c r="AM32"/>
  <c r="AQ32"/>
  <c r="AL33"/>
  <c r="AM33"/>
  <c r="AQ33"/>
  <c r="AL34"/>
  <c r="AM34"/>
  <c r="AP34"/>
  <c r="AQ34"/>
  <c r="AS34"/>
  <c r="AL35"/>
  <c r="AM35"/>
  <c r="AQ35"/>
  <c r="AL36"/>
  <c r="AM36"/>
  <c r="AQ36"/>
  <c r="AL37"/>
  <c r="AM37"/>
  <c r="AP37"/>
  <c r="AQ37"/>
  <c r="AS37"/>
  <c r="AL38"/>
  <c r="AM38"/>
  <c r="AP38"/>
  <c r="AQ38"/>
  <c r="AL39"/>
  <c r="AM39"/>
  <c r="AP39"/>
  <c r="AQ39"/>
  <c r="AL40"/>
  <c r="AM40"/>
  <c r="AP40"/>
  <c r="AQ40"/>
  <c r="AS40"/>
  <c r="AL41"/>
  <c r="AM41"/>
  <c r="AP41"/>
  <c r="AQ41"/>
  <c r="AL42"/>
  <c r="AM42"/>
  <c r="AP42"/>
  <c r="AQ42"/>
  <c r="AS42"/>
  <c r="AL43"/>
  <c r="AM43"/>
  <c r="AQ43"/>
  <c r="AL44"/>
  <c r="AM44"/>
  <c r="AQ44"/>
  <c r="AL45"/>
  <c r="AM45"/>
  <c r="AQ45"/>
  <c r="AL46"/>
  <c r="AM46"/>
  <c r="AP46"/>
  <c r="AQ46"/>
  <c r="AS46"/>
  <c r="AL47"/>
  <c r="AM47"/>
  <c r="AP47"/>
  <c r="AQ47"/>
  <c r="AL48"/>
  <c r="AM48"/>
  <c r="AP48"/>
  <c r="AQ48"/>
  <c r="AS48"/>
  <c r="AL49"/>
  <c r="AM49"/>
  <c r="AP49"/>
  <c r="AQ49"/>
  <c r="AL50"/>
  <c r="AM50"/>
  <c r="AP50"/>
  <c r="AQ50"/>
  <c r="AS50"/>
  <c r="AL51"/>
  <c r="AM51"/>
  <c r="AQ51"/>
  <c r="AL52"/>
  <c r="AM52"/>
  <c r="AP52"/>
  <c r="AQ52"/>
  <c r="AL53"/>
  <c r="AM53"/>
  <c r="AP53"/>
  <c r="AQ53"/>
  <c r="AS53"/>
  <c r="AL54"/>
  <c r="AM54"/>
  <c r="AQ54"/>
  <c r="AL55"/>
  <c r="AM55"/>
  <c r="AP55"/>
  <c r="AQ55"/>
  <c r="AS55"/>
  <c r="AL56"/>
  <c r="AM56"/>
  <c r="AQ56"/>
  <c r="AL57"/>
  <c r="AM57"/>
  <c r="AQ57"/>
  <c r="AL58"/>
  <c r="AM58"/>
  <c r="AQ58"/>
  <c r="AL59"/>
  <c r="AM59"/>
  <c r="AP59"/>
  <c r="AQ59"/>
  <c r="AL60"/>
  <c r="AM60"/>
  <c r="AQ60"/>
  <c r="AL61"/>
  <c r="AM61"/>
  <c r="AQ61"/>
  <c r="AL62"/>
  <c r="AM62"/>
  <c r="AQ62"/>
  <c r="AL63"/>
  <c r="AM63"/>
  <c r="AQ63"/>
  <c r="AL64"/>
  <c r="AM64"/>
  <c r="AQ64"/>
  <c r="AL65"/>
  <c r="AM65"/>
  <c r="AQ65"/>
  <c r="AL66"/>
  <c r="AM66"/>
  <c r="AP66"/>
  <c r="AQ66"/>
  <c r="AS66"/>
  <c r="AL67"/>
  <c r="AM67"/>
  <c r="AQ67"/>
  <c r="AL68"/>
  <c r="AM68"/>
  <c r="AQ68"/>
  <c r="AL69"/>
  <c r="AM69"/>
  <c r="AP69"/>
  <c r="AQ69"/>
  <c r="AS69"/>
  <c r="AL70"/>
  <c r="AM70"/>
  <c r="AP70"/>
  <c r="AQ70"/>
  <c r="AS70"/>
  <c r="AL71"/>
  <c r="AM71"/>
  <c r="AQ71"/>
  <c r="AL72"/>
  <c r="AM72"/>
  <c r="AP72"/>
  <c r="AQ72"/>
  <c r="AL73"/>
  <c r="AM73"/>
  <c r="AP73"/>
  <c r="AQ73"/>
  <c r="AS73"/>
  <c r="AL74"/>
  <c r="AM74"/>
  <c r="AP74"/>
  <c r="AQ74"/>
  <c r="AL75"/>
  <c r="AM75"/>
  <c r="AQ75"/>
  <c r="AL76"/>
  <c r="AM76"/>
  <c r="AQ76"/>
  <c r="AL77"/>
  <c r="AM77"/>
  <c r="AP77"/>
  <c r="AQ77"/>
  <c r="AS77"/>
  <c r="AL78"/>
  <c r="AM78"/>
  <c r="AP78"/>
  <c r="AQ78"/>
  <c r="AL79"/>
  <c r="AM79"/>
  <c r="AP79"/>
  <c r="AQ79"/>
  <c r="AL80"/>
  <c r="AM80"/>
  <c r="AQ80"/>
  <c r="AL81"/>
  <c r="AM81"/>
  <c r="AQ81"/>
  <c r="AL82"/>
  <c r="AM82"/>
  <c r="AQ82"/>
  <c r="AL83"/>
  <c r="AM83"/>
  <c r="AQ83"/>
  <c r="AL84"/>
  <c r="AM84"/>
  <c r="AQ84"/>
  <c r="AL85"/>
  <c r="AM85"/>
  <c r="AP85"/>
  <c r="AQ85"/>
  <c r="AL86"/>
  <c r="AM86"/>
  <c r="AP86"/>
  <c r="AQ86"/>
  <c r="AS86"/>
  <c r="AL87"/>
  <c r="AM87"/>
  <c r="AQ87"/>
  <c r="AL88"/>
  <c r="AM88"/>
  <c r="AQ88"/>
  <c r="AL89"/>
  <c r="AM89"/>
  <c r="AQ89"/>
  <c r="AL90"/>
  <c r="AM90"/>
  <c r="AP90"/>
  <c r="AQ90"/>
  <c r="AS90"/>
  <c r="AL91"/>
  <c r="AM91"/>
  <c r="AQ91"/>
  <c r="AL92"/>
  <c r="AM92"/>
  <c r="AP92"/>
  <c r="AQ92"/>
  <c r="AS92"/>
  <c r="AL93"/>
  <c r="AM93"/>
  <c r="AQ93"/>
  <c r="AL94"/>
  <c r="AM94"/>
  <c r="AQ94"/>
  <c r="AL95"/>
  <c r="AM95"/>
  <c r="AP95"/>
  <c r="AQ95"/>
  <c r="AS95"/>
  <c r="AL96"/>
  <c r="AM96"/>
  <c r="AP96"/>
  <c r="AQ96"/>
  <c r="AL97"/>
  <c r="AM97"/>
  <c r="AQ97"/>
  <c r="AL98"/>
  <c r="AM98"/>
  <c r="AQ98"/>
  <c r="AL99"/>
  <c r="AM99"/>
  <c r="AP99"/>
  <c r="AQ99"/>
  <c r="AL100"/>
  <c r="AM100"/>
  <c r="AQ100"/>
  <c r="AL101"/>
  <c r="AM101"/>
  <c r="AP101"/>
  <c r="AQ101"/>
  <c r="AS101"/>
  <c r="AL102"/>
  <c r="AM102"/>
  <c r="AQ102"/>
  <c r="AL103"/>
  <c r="AM103"/>
  <c r="AP103"/>
  <c r="AQ103"/>
  <c r="AL104"/>
  <c r="AM104"/>
  <c r="AQ104"/>
  <c r="AL105"/>
  <c r="AM105"/>
  <c r="AP105"/>
  <c r="AQ105"/>
  <c r="AL106"/>
  <c r="AM106"/>
  <c r="AP106"/>
  <c r="AQ106"/>
  <c r="AS106"/>
  <c r="AL107"/>
  <c r="AM107"/>
  <c r="AQ107"/>
  <c r="AL108"/>
  <c r="AM108"/>
  <c r="AQ108"/>
  <c r="AL109"/>
  <c r="AM109"/>
  <c r="AQ109"/>
  <c r="AL110"/>
  <c r="AM110"/>
  <c r="AP110"/>
  <c r="AQ110"/>
  <c r="AL111"/>
  <c r="AM111"/>
  <c r="AP111"/>
  <c r="AQ111"/>
  <c r="AS111"/>
  <c r="AL112"/>
  <c r="AM112"/>
  <c r="AP112"/>
  <c r="AQ112"/>
  <c r="AL113"/>
  <c r="AM113"/>
  <c r="AP113"/>
  <c r="AQ113"/>
  <c r="AS113"/>
  <c r="AL114"/>
  <c r="AM114"/>
  <c r="AP114"/>
  <c r="AQ114"/>
  <c r="AS114"/>
  <c r="AL115"/>
  <c r="AM115"/>
  <c r="AP115"/>
  <c r="AQ115"/>
  <c r="AS115"/>
  <c r="AL116"/>
  <c r="AM116"/>
  <c r="AP116"/>
  <c r="AQ116"/>
  <c r="AS116"/>
  <c r="AL117"/>
  <c r="AM117"/>
  <c r="AP117"/>
  <c r="AQ117"/>
  <c r="AL118"/>
  <c r="AM118"/>
  <c r="AP118"/>
  <c r="AQ118"/>
  <c r="AS118"/>
  <c r="AL119"/>
  <c r="AM119"/>
  <c r="AP119"/>
  <c r="AQ119"/>
  <c r="AL120"/>
  <c r="AM120"/>
  <c r="AP120"/>
  <c r="AQ120"/>
  <c r="AS120"/>
  <c r="AL121"/>
  <c r="AM121"/>
  <c r="AQ121"/>
  <c r="AL122"/>
  <c r="AM122"/>
  <c r="AP122"/>
  <c r="AQ122"/>
  <c r="AS122"/>
  <c r="AL123"/>
  <c r="AM123"/>
  <c r="AP123"/>
  <c r="AQ123"/>
  <c r="AS123"/>
  <c r="AL124"/>
  <c r="AM124"/>
  <c r="AQ124"/>
  <c r="AL125"/>
  <c r="AM125"/>
  <c r="AQ125"/>
  <c r="AL126"/>
  <c r="AM126"/>
  <c r="AP126"/>
  <c r="AQ126"/>
  <c r="AS126"/>
  <c r="AL127"/>
  <c r="AM127"/>
  <c r="AQ127"/>
  <c r="AL128"/>
  <c r="AM128"/>
  <c r="AP128"/>
  <c r="AQ128"/>
  <c r="AS128"/>
  <c r="AL129"/>
  <c r="AM129"/>
  <c r="AQ129"/>
  <c r="AL130"/>
  <c r="AM130"/>
  <c r="AP130"/>
  <c r="AQ130"/>
  <c r="AS130"/>
  <c r="AL131"/>
  <c r="AM131"/>
  <c r="AQ131"/>
  <c r="AL132"/>
  <c r="AM132"/>
  <c r="AP132"/>
  <c r="AQ132"/>
  <c r="AS132"/>
  <c r="AL133"/>
  <c r="AM133"/>
  <c r="AP133"/>
  <c r="AQ133"/>
  <c r="AS133"/>
  <c r="AL134"/>
  <c r="AM134"/>
  <c r="AP134"/>
  <c r="AQ134"/>
  <c r="AS134"/>
  <c r="AL135"/>
  <c r="AM135"/>
  <c r="AP135"/>
  <c r="AQ135"/>
  <c r="AL136"/>
  <c r="AM136"/>
  <c r="AP136"/>
  <c r="AQ136"/>
  <c r="AS136"/>
  <c r="AL137"/>
  <c r="AM137"/>
  <c r="AP137"/>
  <c r="AQ137"/>
  <c r="AL138"/>
  <c r="AM138"/>
  <c r="AP138"/>
  <c r="AQ138"/>
  <c r="AL139"/>
  <c r="AM139"/>
  <c r="AQ139"/>
  <c r="AL140"/>
  <c r="AM140"/>
  <c r="AP140"/>
  <c r="AQ140"/>
  <c r="AS140"/>
  <c r="AL141"/>
  <c r="AM141"/>
  <c r="AP141"/>
  <c r="AQ141"/>
  <c r="AL142"/>
  <c r="AM142"/>
  <c r="AP142"/>
  <c r="AQ142"/>
  <c r="AL143"/>
  <c r="AM143"/>
  <c r="AP143"/>
  <c r="AQ143"/>
  <c r="AS143"/>
  <c r="AL144"/>
  <c r="AM144"/>
  <c r="AP144"/>
  <c r="AQ144"/>
  <c r="AS144"/>
  <c r="AL145"/>
  <c r="AM145"/>
  <c r="AQ145"/>
  <c r="AL146"/>
  <c r="AM146"/>
  <c r="AQ146"/>
  <c r="AL147"/>
  <c r="AM147"/>
  <c r="AQ147"/>
  <c r="AL7"/>
  <c r="AM7"/>
  <c r="AQ7"/>
  <c r="AL8"/>
  <c r="AM8"/>
  <c r="AQ8"/>
  <c r="AL6"/>
  <c r="AM6"/>
  <c r="AQ6"/>
  <c r="AM5"/>
  <c r="AL5"/>
  <c r="E2" i="6838"/>
  <c r="AG722" i="6837"/>
  <c r="AF722"/>
  <c r="AE722"/>
  <c r="AD722"/>
  <c r="AD721"/>
  <c r="AE721"/>
  <c r="AF721"/>
  <c r="AG721"/>
  <c r="AD720"/>
  <c r="AE720"/>
  <c r="AF720"/>
  <c r="AG720"/>
  <c r="AD719"/>
  <c r="AE719"/>
  <c r="AF719"/>
  <c r="AG719"/>
  <c r="AD718"/>
  <c r="AE718"/>
  <c r="AF718"/>
  <c r="AG718"/>
  <c r="AD717"/>
  <c r="AE717"/>
  <c r="AF717"/>
  <c r="AG717"/>
  <c r="AD716"/>
  <c r="AE716"/>
  <c r="AF716"/>
  <c r="AG716"/>
  <c r="AD715"/>
  <c r="AE715"/>
  <c r="AF715"/>
  <c r="AG715"/>
  <c r="AD714"/>
  <c r="AE714"/>
  <c r="AF714"/>
  <c r="AG714"/>
  <c r="AD713"/>
  <c r="AE713"/>
  <c r="AF713"/>
  <c r="AG713"/>
  <c r="AD712"/>
  <c r="AE712"/>
  <c r="AF712"/>
  <c r="AG712"/>
  <c r="AD711"/>
  <c r="AE711"/>
  <c r="AF711"/>
  <c r="AG711"/>
  <c r="AD710"/>
  <c r="AE710"/>
  <c r="AF710"/>
  <c r="AG710"/>
  <c r="AD709"/>
  <c r="AE709"/>
  <c r="AF709"/>
  <c r="AG709"/>
  <c r="AD708"/>
  <c r="AE708"/>
  <c r="AF708"/>
  <c r="AG708"/>
  <c r="AD707"/>
  <c r="AE707"/>
  <c r="AF707"/>
  <c r="AG707"/>
  <c r="AD706"/>
  <c r="AE706"/>
  <c r="AF706"/>
  <c r="AG706"/>
  <c r="AD705"/>
  <c r="AE705"/>
  <c r="AF705"/>
  <c r="AG705"/>
  <c r="AD704"/>
  <c r="AE704"/>
  <c r="AF704"/>
  <c r="AG704"/>
  <c r="AD703"/>
  <c r="AE703"/>
  <c r="AF703"/>
  <c r="AG703"/>
  <c r="AD702"/>
  <c r="AE702"/>
  <c r="AF702"/>
  <c r="AG702"/>
  <c r="AD701"/>
  <c r="AE701"/>
  <c r="AF701"/>
  <c r="AG701"/>
  <c r="AD700"/>
  <c r="AE700"/>
  <c r="AF700"/>
  <c r="AG700"/>
  <c r="AD699"/>
  <c r="AE699"/>
  <c r="AF699"/>
  <c r="AG699"/>
  <c r="AD698"/>
  <c r="AE698"/>
  <c r="AF698"/>
  <c r="AG698"/>
  <c r="AD697"/>
  <c r="AE697"/>
  <c r="AF697"/>
  <c r="AG697"/>
  <c r="AD696"/>
  <c r="AE696"/>
  <c r="AF696"/>
  <c r="AG696"/>
  <c r="AD695"/>
  <c r="AE695"/>
  <c r="AF695"/>
  <c r="AG695"/>
  <c r="AD694"/>
  <c r="AE694"/>
  <c r="AF694"/>
  <c r="AG694"/>
  <c r="AD693"/>
  <c r="AE693"/>
  <c r="AF693"/>
  <c r="AG693"/>
  <c r="AD692"/>
  <c r="AE692"/>
  <c r="AF692"/>
  <c r="AG692"/>
  <c r="AD691"/>
  <c r="AE691"/>
  <c r="AF691"/>
  <c r="AG691"/>
  <c r="AD690"/>
  <c r="AE690"/>
  <c r="AF690"/>
  <c r="AG690"/>
  <c r="AD689"/>
  <c r="AE689"/>
  <c r="AF689"/>
  <c r="AG689"/>
  <c r="AD688"/>
  <c r="AE688"/>
  <c r="AF688"/>
  <c r="AG688"/>
  <c r="AD687"/>
  <c r="AE687"/>
  <c r="AF687"/>
  <c r="AG687"/>
  <c r="AD686"/>
  <c r="AE686"/>
  <c r="AF686"/>
  <c r="AG686"/>
  <c r="AD685"/>
  <c r="AE685"/>
  <c r="AF685"/>
  <c r="AG685"/>
  <c r="AD684"/>
  <c r="AE684"/>
  <c r="AF684"/>
  <c r="AG684"/>
  <c r="AD683"/>
  <c r="AE683"/>
  <c r="AF683"/>
  <c r="AG683"/>
  <c r="AD682"/>
  <c r="AE682"/>
  <c r="AF682"/>
  <c r="AG682"/>
  <c r="AD681"/>
  <c r="AE681"/>
  <c r="AF681"/>
  <c r="AG681"/>
  <c r="AD680"/>
  <c r="AE680"/>
  <c r="AF680"/>
  <c r="AG680"/>
  <c r="AD679"/>
  <c r="AE679"/>
  <c r="AF679"/>
  <c r="AG679"/>
  <c r="AD678"/>
  <c r="AE678"/>
  <c r="AF678"/>
  <c r="AG678"/>
  <c r="AD677"/>
  <c r="AE677"/>
  <c r="AF677"/>
  <c r="AG677"/>
  <c r="AD676"/>
  <c r="AE676"/>
  <c r="AF676"/>
  <c r="AG676"/>
  <c r="AD675"/>
  <c r="AE675"/>
  <c r="AF675"/>
  <c r="AG675"/>
  <c r="E675"/>
  <c r="AD674"/>
  <c r="AE674"/>
  <c r="AF674"/>
  <c r="AG674"/>
  <c r="AD673"/>
  <c r="AE673"/>
  <c r="AF673"/>
  <c r="AG673"/>
  <c r="AD672"/>
  <c r="AE672"/>
  <c r="AF672"/>
  <c r="AG672"/>
  <c r="AD671"/>
  <c r="AE671"/>
  <c r="AF671"/>
  <c r="AG671"/>
  <c r="AD670"/>
  <c r="AE670"/>
  <c r="AF670"/>
  <c r="AG670"/>
  <c r="AD669"/>
  <c r="AE669"/>
  <c r="AF669"/>
  <c r="AG669"/>
  <c r="AD668"/>
  <c r="AE668"/>
  <c r="AF668"/>
  <c r="AG668"/>
  <c r="AD667"/>
  <c r="AE667"/>
  <c r="AF667"/>
  <c r="AG667"/>
  <c r="AD666"/>
  <c r="AE666"/>
  <c r="AF666"/>
  <c r="AG666"/>
  <c r="AD665"/>
  <c r="AE665"/>
  <c r="AF665"/>
  <c r="AG665"/>
  <c r="AD664"/>
  <c r="AE664"/>
  <c r="AF664"/>
  <c r="AG664"/>
  <c r="AD663"/>
  <c r="AE663"/>
  <c r="AF663"/>
  <c r="AG663"/>
  <c r="AD662"/>
  <c r="AE662"/>
  <c r="AF662"/>
  <c r="AG662"/>
  <c r="AD661"/>
  <c r="AE661"/>
  <c r="AF661"/>
  <c r="AG661"/>
  <c r="AD660"/>
  <c r="AE660"/>
  <c r="AF660"/>
  <c r="AG660"/>
  <c r="AD659"/>
  <c r="AE659"/>
  <c r="AF659"/>
  <c r="AG659"/>
  <c r="AD658"/>
  <c r="AE658"/>
  <c r="AF658"/>
  <c r="AG658"/>
  <c r="AD657"/>
  <c r="AE657"/>
  <c r="AF657"/>
  <c r="AG657"/>
  <c r="AD656"/>
  <c r="AE656"/>
  <c r="AF656"/>
  <c r="AG656"/>
  <c r="AD655"/>
  <c r="AE655"/>
  <c r="AF655"/>
  <c r="AG655"/>
  <c r="AD654"/>
  <c r="AE654"/>
  <c r="AF654"/>
  <c r="AG654"/>
  <c r="AD653"/>
  <c r="AE653"/>
  <c r="AF653"/>
  <c r="AG653"/>
  <c r="AD652"/>
  <c r="AE652"/>
  <c r="AF652"/>
  <c r="AG652"/>
  <c r="AD651"/>
  <c r="AE651"/>
  <c r="AF651"/>
  <c r="AG651"/>
  <c r="AD650"/>
  <c r="AE650"/>
  <c r="AF650"/>
  <c r="AG650"/>
  <c r="AD649"/>
  <c r="AE649"/>
  <c r="AF649"/>
  <c r="AG649"/>
  <c r="AD648"/>
  <c r="AE648"/>
  <c r="AF648"/>
  <c r="AG648"/>
  <c r="AD647"/>
  <c r="AE647"/>
  <c r="AF647"/>
  <c r="AG647"/>
  <c r="AD646"/>
  <c r="AE646"/>
  <c r="AF646"/>
  <c r="AG646"/>
  <c r="AD645"/>
  <c r="AE645"/>
  <c r="AF645"/>
  <c r="AG645"/>
  <c r="AD644"/>
  <c r="AE644"/>
  <c r="AF644"/>
  <c r="AG644"/>
  <c r="AD643"/>
  <c r="AE643"/>
  <c r="AF643"/>
  <c r="AG643"/>
  <c r="AD642"/>
  <c r="AE642"/>
  <c r="AF642"/>
  <c r="AG642"/>
  <c r="AD641"/>
  <c r="AE641"/>
  <c r="AF641"/>
  <c r="AG641"/>
  <c r="AD640"/>
  <c r="AE640"/>
  <c r="AF640"/>
  <c r="AG640"/>
  <c r="AD639"/>
  <c r="AE639"/>
  <c r="AF639"/>
  <c r="AG639"/>
  <c r="AD638"/>
  <c r="AE638"/>
  <c r="AF638"/>
  <c r="AG638"/>
  <c r="AD637"/>
  <c r="AE637"/>
  <c r="AF637"/>
  <c r="AG637"/>
  <c r="AD636"/>
  <c r="AE636"/>
  <c r="AF636"/>
  <c r="AG636"/>
  <c r="AD635"/>
  <c r="AE635"/>
  <c r="AF635"/>
  <c r="AG635"/>
  <c r="AD634"/>
  <c r="AE634"/>
  <c r="AF634"/>
  <c r="AG634"/>
  <c r="AD633"/>
  <c r="AE633"/>
  <c r="AF633"/>
  <c r="AG633"/>
  <c r="AD632"/>
  <c r="AE632"/>
  <c r="AF632"/>
  <c r="AG632"/>
  <c r="AD631"/>
  <c r="AE631"/>
  <c r="AF631"/>
  <c r="AG631"/>
  <c r="AD630"/>
  <c r="AE630"/>
  <c r="AF630"/>
  <c r="AG630"/>
  <c r="AD629"/>
  <c r="AE629"/>
  <c r="AF629"/>
  <c r="AG629"/>
  <c r="AD628"/>
  <c r="AE628"/>
  <c r="AF628"/>
  <c r="AG628"/>
  <c r="AD627"/>
  <c r="AE627"/>
  <c r="AF627"/>
  <c r="AG627"/>
  <c r="AD626"/>
  <c r="AE626"/>
  <c r="AF626"/>
  <c r="AG626"/>
  <c r="AD625"/>
  <c r="AE625"/>
  <c r="AF625"/>
  <c r="AG625"/>
  <c r="AD624"/>
  <c r="AE624"/>
  <c r="AF624"/>
  <c r="AG624"/>
  <c r="AD623"/>
  <c r="AE623"/>
  <c r="AF623"/>
  <c r="AG623"/>
  <c r="AD622"/>
  <c r="AE622"/>
  <c r="AF622"/>
  <c r="AG622"/>
  <c r="AD621"/>
  <c r="AE621"/>
  <c r="AF621"/>
  <c r="AG621"/>
  <c r="AD620"/>
  <c r="AE620"/>
  <c r="AF620"/>
  <c r="AG620"/>
  <c r="AD619"/>
  <c r="AE619"/>
  <c r="AF619"/>
  <c r="AG619"/>
  <c r="AD618"/>
  <c r="AE618"/>
  <c r="AF618"/>
  <c r="AG618"/>
  <c r="AD617"/>
  <c r="AE617"/>
  <c r="AF617"/>
  <c r="AG617"/>
  <c r="AD616"/>
  <c r="AE616"/>
  <c r="AF616"/>
  <c r="AG616"/>
  <c r="AD615"/>
  <c r="AE615"/>
  <c r="AF615"/>
  <c r="AG615"/>
  <c r="AD614"/>
  <c r="AE614"/>
  <c r="AF614"/>
  <c r="AG614"/>
  <c r="AD613"/>
  <c r="AE613"/>
  <c r="AF613"/>
  <c r="AG613"/>
  <c r="AD612"/>
  <c r="AE612"/>
  <c r="AF612"/>
  <c r="AG612"/>
  <c r="AD611"/>
  <c r="AE611"/>
  <c r="AF611"/>
  <c r="AG611"/>
  <c r="AD610"/>
  <c r="AE610"/>
  <c r="AF610"/>
  <c r="AG610"/>
  <c r="AD609"/>
  <c r="AE609"/>
  <c r="AF609"/>
  <c r="AG609"/>
  <c r="AD608"/>
  <c r="AE608"/>
  <c r="AF608"/>
  <c r="AG608"/>
  <c r="AD607"/>
  <c r="AE607"/>
  <c r="AF607"/>
  <c r="AG607"/>
  <c r="AD606"/>
  <c r="AE606"/>
  <c r="AF606"/>
  <c r="AG606"/>
  <c r="AD605"/>
  <c r="AE605"/>
  <c r="AF605"/>
  <c r="AG605"/>
  <c r="AD604"/>
  <c r="AE604"/>
  <c r="AF604"/>
  <c r="AG604"/>
  <c r="AD603"/>
  <c r="AE603"/>
  <c r="AF603"/>
  <c r="AG603"/>
  <c r="AD602"/>
  <c r="AE602"/>
  <c r="AF602"/>
  <c r="AG602"/>
  <c r="AD601"/>
  <c r="AE601"/>
  <c r="AF601"/>
  <c r="AG601"/>
  <c r="AD600"/>
  <c r="AE600"/>
  <c r="AF600"/>
  <c r="AG600"/>
  <c r="AD599"/>
  <c r="AE599"/>
  <c r="AF599"/>
  <c r="AG599"/>
  <c r="AD598"/>
  <c r="AE598"/>
  <c r="AF598"/>
  <c r="AG598"/>
  <c r="AD597"/>
  <c r="AE597"/>
  <c r="AF597"/>
  <c r="AG597"/>
  <c r="AD596"/>
  <c r="AE596"/>
  <c r="AF596"/>
  <c r="AG596"/>
  <c r="AD595"/>
  <c r="AE595"/>
  <c r="AF595"/>
  <c r="AG595"/>
  <c r="AD594"/>
  <c r="AE594"/>
  <c r="AF594"/>
  <c r="AG594"/>
  <c r="AD593"/>
  <c r="AE593"/>
  <c r="AF593"/>
  <c r="AG593"/>
  <c r="AD592"/>
  <c r="AE592"/>
  <c r="AF592"/>
  <c r="AG592"/>
  <c r="AD591"/>
  <c r="AE591"/>
  <c r="AF591"/>
  <c r="AG591"/>
  <c r="AD590"/>
  <c r="AE590"/>
  <c r="AF590"/>
  <c r="AG590"/>
  <c r="AD589"/>
  <c r="AE589"/>
  <c r="AF589"/>
  <c r="AG589"/>
  <c r="AD588"/>
  <c r="AE588"/>
  <c r="AF588"/>
  <c r="AG588"/>
  <c r="AD587"/>
  <c r="AE587"/>
  <c r="AF587"/>
  <c r="AG587"/>
  <c r="AD586"/>
  <c r="AE586"/>
  <c r="AF586"/>
  <c r="AG586"/>
  <c r="AD585"/>
  <c r="AE585"/>
  <c r="AF585"/>
  <c r="AG585"/>
  <c r="AD584"/>
  <c r="AE584"/>
  <c r="AF584"/>
  <c r="AG584"/>
  <c r="AD583"/>
  <c r="AE583"/>
  <c r="AF583"/>
  <c r="AG583"/>
  <c r="AD582"/>
  <c r="AE582"/>
  <c r="AF582"/>
  <c r="AG582"/>
  <c r="AD581"/>
  <c r="AE581"/>
  <c r="AF581"/>
  <c r="AG581"/>
  <c r="AD580"/>
  <c r="AE580"/>
  <c r="AF580"/>
  <c r="AG580"/>
  <c r="AD579"/>
  <c r="AE579"/>
  <c r="AF579"/>
  <c r="AG579"/>
  <c r="AD578"/>
  <c r="AE578"/>
  <c r="AF578"/>
  <c r="AG578"/>
  <c r="AD577"/>
  <c r="AE577"/>
  <c r="AF577"/>
  <c r="AG577"/>
  <c r="AD576"/>
  <c r="AE576"/>
  <c r="AF576"/>
  <c r="AG576"/>
  <c r="AD575"/>
  <c r="AE575"/>
  <c r="AF575"/>
  <c r="AG575"/>
  <c r="AD574"/>
  <c r="AE574"/>
  <c r="AF574"/>
  <c r="AG574"/>
  <c r="AD573"/>
  <c r="AE573"/>
  <c r="AF573"/>
  <c r="AG573"/>
  <c r="AD572"/>
  <c r="AE572"/>
  <c r="AF572"/>
  <c r="AG572"/>
  <c r="AD571"/>
  <c r="AE571"/>
  <c r="AF571"/>
  <c r="AG571"/>
  <c r="AD570"/>
  <c r="AE570"/>
  <c r="AF570"/>
  <c r="AG570"/>
  <c r="AD569"/>
  <c r="AE569"/>
  <c r="AF569"/>
  <c r="AG569"/>
  <c r="AD568"/>
  <c r="AE568"/>
  <c r="AF568"/>
  <c r="AG568"/>
  <c r="AD567"/>
  <c r="AE567"/>
  <c r="AF567"/>
  <c r="AG567"/>
  <c r="AD566"/>
  <c r="AE566"/>
  <c r="AF566"/>
  <c r="AG566"/>
  <c r="AD565"/>
  <c r="AE565"/>
  <c r="AF565"/>
  <c r="AG565"/>
  <c r="AD564"/>
  <c r="AE564"/>
  <c r="AF564"/>
  <c r="AG564"/>
  <c r="AD563"/>
  <c r="AE563"/>
  <c r="AF563"/>
  <c r="AG563"/>
  <c r="AD562"/>
  <c r="AE562"/>
  <c r="AF562"/>
  <c r="AG562"/>
  <c r="AD561"/>
  <c r="AE561"/>
  <c r="AF561"/>
  <c r="AG561"/>
  <c r="AD560"/>
  <c r="AE560"/>
  <c r="AF560"/>
  <c r="AG560"/>
  <c r="AD559"/>
  <c r="AE559"/>
  <c r="AF559"/>
  <c r="AG559"/>
  <c r="AD558"/>
  <c r="AE558"/>
  <c r="AF558"/>
  <c r="AG558"/>
  <c r="AD557"/>
  <c r="AE557"/>
  <c r="AF557"/>
  <c r="AG557"/>
  <c r="AD556"/>
  <c r="AE556"/>
  <c r="AF556"/>
  <c r="AG556"/>
  <c r="AD555"/>
  <c r="AE555"/>
  <c r="AF555"/>
  <c r="AG555"/>
  <c r="AD554"/>
  <c r="AE554"/>
  <c r="AF554"/>
  <c r="AG554"/>
  <c r="AD553"/>
  <c r="AE553"/>
  <c r="AF553"/>
  <c r="AG553"/>
  <c r="AD552"/>
  <c r="AE552"/>
  <c r="AF552"/>
  <c r="AG552"/>
  <c r="AD551"/>
  <c r="AE551"/>
  <c r="AF551"/>
  <c r="AG551"/>
  <c r="AD550"/>
  <c r="AE550"/>
  <c r="AF550"/>
  <c r="AG550"/>
  <c r="AD549"/>
  <c r="AE549"/>
  <c r="AF549"/>
  <c r="AG549"/>
  <c r="AD548"/>
  <c r="AE548"/>
  <c r="AF548"/>
  <c r="AG548"/>
  <c r="AD547"/>
  <c r="AE547"/>
  <c r="AF547"/>
  <c r="AG547"/>
  <c r="AD546"/>
  <c r="AE546"/>
  <c r="AF546"/>
  <c r="AG546"/>
  <c r="AD545"/>
  <c r="AE545"/>
  <c r="AF545"/>
  <c r="AG545"/>
  <c r="AD544"/>
  <c r="AE544"/>
  <c r="AF544"/>
  <c r="AG544"/>
  <c r="AD543"/>
  <c r="AE543"/>
  <c r="AF543"/>
  <c r="AG543"/>
  <c r="AD542"/>
  <c r="AE542"/>
  <c r="AF542"/>
  <c r="AG542"/>
  <c r="AD541"/>
  <c r="AE541"/>
  <c r="AF541"/>
  <c r="AG541"/>
  <c r="AD540"/>
  <c r="AE540"/>
  <c r="AF540"/>
  <c r="AG540"/>
  <c r="AD539"/>
  <c r="AE539"/>
  <c r="AF539"/>
  <c r="AG539"/>
  <c r="AD538"/>
  <c r="AE538"/>
  <c r="AF538"/>
  <c r="AG538"/>
  <c r="AD537"/>
  <c r="AE537"/>
  <c r="AF537"/>
  <c r="AG537"/>
  <c r="AD536"/>
  <c r="AE536"/>
  <c r="AF536"/>
  <c r="AG536"/>
  <c r="AD535"/>
  <c r="AE535"/>
  <c r="AF535"/>
  <c r="AG535"/>
  <c r="AD534"/>
  <c r="AE534"/>
  <c r="AF534"/>
  <c r="AG534"/>
  <c r="AD533"/>
  <c r="AE533"/>
  <c r="AF533"/>
  <c r="AG533"/>
  <c r="AD532"/>
  <c r="AE532"/>
  <c r="AF532"/>
  <c r="AG532"/>
  <c r="AD531"/>
  <c r="AE531"/>
  <c r="AF531"/>
  <c r="AG531"/>
  <c r="AD530"/>
  <c r="AE530"/>
  <c r="AF530"/>
  <c r="AG530"/>
  <c r="AD529"/>
  <c r="AE529"/>
  <c r="AF529"/>
  <c r="AG529"/>
  <c r="AD528"/>
  <c r="AE528"/>
  <c r="AF528"/>
  <c r="AG528"/>
  <c r="AD527"/>
  <c r="AE527"/>
  <c r="AF527"/>
  <c r="AG527"/>
  <c r="AD526"/>
  <c r="AE526"/>
  <c r="AF526"/>
  <c r="AG526"/>
  <c r="AD525"/>
  <c r="AE525"/>
  <c r="AF525"/>
  <c r="AG525"/>
  <c r="AD524"/>
  <c r="AE524"/>
  <c r="AF524"/>
  <c r="AG524"/>
  <c r="AD523"/>
  <c r="AE523"/>
  <c r="AF523"/>
  <c r="AG523"/>
  <c r="AD522"/>
  <c r="AE522"/>
  <c r="AF522"/>
  <c r="AG522"/>
  <c r="AD521"/>
  <c r="AE521"/>
  <c r="AF521"/>
  <c r="AG521"/>
  <c r="AD520"/>
  <c r="AE520"/>
  <c r="AF520"/>
  <c r="AG520"/>
  <c r="AD519"/>
  <c r="AE519"/>
  <c r="AF519"/>
  <c r="AG519"/>
  <c r="AD518"/>
  <c r="AE518"/>
  <c r="AF518"/>
  <c r="AG518"/>
  <c r="AD517"/>
  <c r="AE517"/>
  <c r="AF517"/>
  <c r="AG517"/>
  <c r="AD516"/>
  <c r="AE516"/>
  <c r="AF516"/>
  <c r="AG516"/>
  <c r="AD515"/>
  <c r="AE515"/>
  <c r="AF515"/>
  <c r="AG515"/>
  <c r="AD514"/>
  <c r="AE514"/>
  <c r="AF514"/>
  <c r="AG514"/>
  <c r="AD513"/>
  <c r="AE513"/>
  <c r="AF513"/>
  <c r="AG513"/>
  <c r="AD512"/>
  <c r="AE512"/>
  <c r="AF512"/>
  <c r="AG512"/>
  <c r="AD511"/>
  <c r="AE511"/>
  <c r="AF511"/>
  <c r="AG511"/>
  <c r="AD510"/>
  <c r="AE510"/>
  <c r="AF510"/>
  <c r="AG510"/>
  <c r="AD509"/>
  <c r="AE509"/>
  <c r="AF509"/>
  <c r="AG509"/>
  <c r="AD508"/>
  <c r="AE508"/>
  <c r="AF508"/>
  <c r="AG508"/>
  <c r="AD507"/>
  <c r="AE507"/>
  <c r="AF507"/>
  <c r="AG507"/>
  <c r="AD506"/>
  <c r="AE506"/>
  <c r="AF506"/>
  <c r="AG506"/>
  <c r="AD505"/>
  <c r="AE505"/>
  <c r="AF505"/>
  <c r="AG505"/>
  <c r="AD504"/>
  <c r="AE504"/>
  <c r="AF504"/>
  <c r="AG504"/>
  <c r="AD503"/>
  <c r="AE503"/>
  <c r="AF503"/>
  <c r="AG503"/>
  <c r="AD502"/>
  <c r="AE502"/>
  <c r="AF502"/>
  <c r="AG502"/>
  <c r="AD501"/>
  <c r="AE501"/>
  <c r="AF501"/>
  <c r="AG501"/>
  <c r="AD500"/>
  <c r="AE500"/>
  <c r="AF500"/>
  <c r="AG500"/>
  <c r="AD499"/>
  <c r="AE499"/>
  <c r="AF499"/>
  <c r="AG499"/>
  <c r="AD498"/>
  <c r="AE498"/>
  <c r="AF498"/>
  <c r="AG498"/>
  <c r="AD497"/>
  <c r="AE497"/>
  <c r="AF497"/>
  <c r="AG497"/>
  <c r="AD496"/>
  <c r="AE496"/>
  <c r="AF496"/>
  <c r="AG496"/>
  <c r="AD495"/>
  <c r="AE495"/>
  <c r="AF495"/>
  <c r="AG495"/>
  <c r="AD494"/>
  <c r="AE494"/>
  <c r="AF494"/>
  <c r="AG494"/>
  <c r="AD493"/>
  <c r="AE493"/>
  <c r="AF493"/>
  <c r="AG493"/>
  <c r="AD492"/>
  <c r="AE492"/>
  <c r="AF492"/>
  <c r="AG492"/>
  <c r="AD491"/>
  <c r="AE491"/>
  <c r="AF491"/>
  <c r="AG491"/>
  <c r="AD490"/>
  <c r="AE490"/>
  <c r="AF490"/>
  <c r="AG490"/>
  <c r="AD489"/>
  <c r="AE489"/>
  <c r="AF489"/>
  <c r="AG489"/>
  <c r="AD488"/>
  <c r="AE488"/>
  <c r="AF488"/>
  <c r="AG488"/>
  <c r="AD487"/>
  <c r="AE487"/>
  <c r="AF487"/>
  <c r="AG487"/>
  <c r="AD486"/>
  <c r="AE486"/>
  <c r="AF486"/>
  <c r="AG486"/>
  <c r="AD485"/>
  <c r="AE485"/>
  <c r="AF485"/>
  <c r="AG485"/>
  <c r="AD484"/>
  <c r="AE484"/>
  <c r="AF484"/>
  <c r="AG484"/>
  <c r="AD483"/>
  <c r="AE483"/>
  <c r="AF483"/>
  <c r="AG483"/>
  <c r="AD482"/>
  <c r="AE482"/>
  <c r="AF482"/>
  <c r="AG482"/>
  <c r="AD481"/>
  <c r="AE481"/>
  <c r="AF481"/>
  <c r="AG481"/>
  <c r="AD480"/>
  <c r="AE480"/>
  <c r="AF480"/>
  <c r="AG480"/>
  <c r="AD479"/>
  <c r="AE479"/>
  <c r="AF479"/>
  <c r="AG479"/>
  <c r="AD478"/>
  <c r="AE478"/>
  <c r="AF478"/>
  <c r="AG478"/>
  <c r="AD477"/>
  <c r="AE477"/>
  <c r="AF477"/>
  <c r="AG477"/>
  <c r="AD476"/>
  <c r="AE476"/>
  <c r="AF476"/>
  <c r="AG476"/>
  <c r="AD475"/>
  <c r="AE475"/>
  <c r="AF475"/>
  <c r="AG475"/>
  <c r="AD474"/>
  <c r="AE474"/>
  <c r="AF474"/>
  <c r="AG474"/>
  <c r="AD473"/>
  <c r="AE473"/>
  <c r="AF473"/>
  <c r="AG473"/>
  <c r="AD472"/>
  <c r="AE472"/>
  <c r="AF472"/>
  <c r="AG472"/>
  <c r="AD471"/>
  <c r="AE471"/>
  <c r="AF471"/>
  <c r="AG471"/>
  <c r="AD470"/>
  <c r="AE470"/>
  <c r="AF470"/>
  <c r="AG470"/>
  <c r="AD469"/>
  <c r="AE469"/>
  <c r="AF469"/>
  <c r="AG469"/>
  <c r="AD468"/>
  <c r="AE468"/>
  <c r="AF468"/>
  <c r="AG468"/>
  <c r="AD467"/>
  <c r="AE467"/>
  <c r="AF467"/>
  <c r="AG467"/>
  <c r="AD466"/>
  <c r="AE466"/>
  <c r="AF466"/>
  <c r="AG466"/>
  <c r="AD465"/>
  <c r="AE465"/>
  <c r="AF465"/>
  <c r="AG465"/>
  <c r="AD464"/>
  <c r="AE464"/>
  <c r="AF464"/>
  <c r="AG464"/>
  <c r="AD463"/>
  <c r="AE463"/>
  <c r="AF463"/>
  <c r="AG463"/>
  <c r="AD462"/>
  <c r="AE462"/>
  <c r="AF462"/>
  <c r="AG462"/>
  <c r="AD461"/>
  <c r="AE461"/>
  <c r="AF461"/>
  <c r="AG461"/>
  <c r="AD460"/>
  <c r="AE460"/>
  <c r="AF460"/>
  <c r="AG460"/>
  <c r="AD459"/>
  <c r="AE459"/>
  <c r="AF459"/>
  <c r="AG459"/>
  <c r="AD458"/>
  <c r="AE458"/>
  <c r="AF458"/>
  <c r="AG458"/>
  <c r="AD457"/>
  <c r="AE457"/>
  <c r="AF457"/>
  <c r="AG457"/>
  <c r="AD456"/>
  <c r="AE456"/>
  <c r="AF456"/>
  <c r="AG456"/>
  <c r="AD455"/>
  <c r="AE455"/>
  <c r="AF455"/>
  <c r="AG455"/>
  <c r="AD454"/>
  <c r="AE454"/>
  <c r="AF454"/>
  <c r="AG454"/>
  <c r="AD453"/>
  <c r="AE453"/>
  <c r="AF453"/>
  <c r="AG453"/>
  <c r="AD452"/>
  <c r="AE452"/>
  <c r="AF452"/>
  <c r="AG452"/>
  <c r="AD451"/>
  <c r="AE451"/>
  <c r="AF451"/>
  <c r="AG451"/>
  <c r="AD450"/>
  <c r="AE450"/>
  <c r="AF450"/>
  <c r="AG450"/>
  <c r="AD449"/>
  <c r="AE449"/>
  <c r="AF449"/>
  <c r="AG449"/>
  <c r="AD448"/>
  <c r="AE448"/>
  <c r="AF448"/>
  <c r="AG448"/>
  <c r="AD447"/>
  <c r="AE447"/>
  <c r="AF447"/>
  <c r="AG447"/>
  <c r="AD446"/>
  <c r="AE446"/>
  <c r="AF446"/>
  <c r="AG446"/>
  <c r="AD445"/>
  <c r="AE445"/>
  <c r="AF445"/>
  <c r="AG445"/>
  <c r="AD444"/>
  <c r="AE444"/>
  <c r="AF444"/>
  <c r="AG444"/>
  <c r="AD443"/>
  <c r="AE443"/>
  <c r="AF443"/>
  <c r="AG443"/>
  <c r="AD442"/>
  <c r="AE442"/>
  <c r="AF442"/>
  <c r="AG442"/>
  <c r="AD441"/>
  <c r="AE441"/>
  <c r="AF441"/>
  <c r="AG441"/>
  <c r="AD440"/>
  <c r="AE440"/>
  <c r="AF440"/>
  <c r="AG440"/>
  <c r="AD439"/>
  <c r="AE439"/>
  <c r="AF439"/>
  <c r="AG439"/>
  <c r="AD438"/>
  <c r="AE438"/>
  <c r="AF438"/>
  <c r="AG438"/>
  <c r="AD437"/>
  <c r="AE437"/>
  <c r="AF437"/>
  <c r="AG437"/>
  <c r="AD436"/>
  <c r="AE436"/>
  <c r="AF436"/>
  <c r="AG436"/>
  <c r="AD435"/>
  <c r="AE435"/>
  <c r="AF435"/>
  <c r="AG435"/>
  <c r="AD434"/>
  <c r="AE434"/>
  <c r="AF434"/>
  <c r="AG434"/>
  <c r="AD433"/>
  <c r="AE433"/>
  <c r="AF433"/>
  <c r="AG433"/>
  <c r="AD432"/>
  <c r="AE432"/>
  <c r="AF432"/>
  <c r="AG432"/>
  <c r="AD431"/>
  <c r="AE431"/>
  <c r="AF431"/>
  <c r="AG431"/>
  <c r="AD430"/>
  <c r="AE430"/>
  <c r="AF430"/>
  <c r="AG430"/>
  <c r="AD429"/>
  <c r="AE429"/>
  <c r="AF429"/>
  <c r="AG429"/>
  <c r="AD428"/>
  <c r="AE428"/>
  <c r="AF428"/>
  <c r="AG428"/>
  <c r="AD427"/>
  <c r="AE427"/>
  <c r="AF427"/>
  <c r="AG427"/>
  <c r="AD426"/>
  <c r="AE426"/>
  <c r="AF426"/>
  <c r="AG426"/>
  <c r="AD425"/>
  <c r="AE425"/>
  <c r="AF425"/>
  <c r="AG425"/>
  <c r="AD424"/>
  <c r="AE424"/>
  <c r="AF424"/>
  <c r="AG424"/>
  <c r="AD423"/>
  <c r="AE423"/>
  <c r="AF423"/>
  <c r="AG423"/>
  <c r="AD422"/>
  <c r="AE422"/>
  <c r="AF422"/>
  <c r="AG422"/>
  <c r="AD421"/>
  <c r="AE421"/>
  <c r="AF421"/>
  <c r="AG421"/>
  <c r="AD420"/>
  <c r="AE420"/>
  <c r="AF420"/>
  <c r="AG420"/>
  <c r="AD419"/>
  <c r="AE419"/>
  <c r="AF419"/>
  <c r="AG419"/>
  <c r="AD418"/>
  <c r="AE418"/>
  <c r="AF418"/>
  <c r="AG418"/>
  <c r="AD417"/>
  <c r="AE417"/>
  <c r="AF417"/>
  <c r="AG417"/>
  <c r="AD416"/>
  <c r="AE416"/>
  <c r="AF416"/>
  <c r="AG416"/>
  <c r="AD415"/>
  <c r="AE415"/>
  <c r="AF415"/>
  <c r="AG415"/>
  <c r="AD414"/>
  <c r="AE414"/>
  <c r="AF414"/>
  <c r="AG414"/>
  <c r="AD413"/>
  <c r="AE413"/>
  <c r="AF413"/>
  <c r="AG413"/>
  <c r="AD412"/>
  <c r="AE412"/>
  <c r="AF412"/>
  <c r="AG412"/>
  <c r="AD411"/>
  <c r="AE411"/>
  <c r="AF411"/>
  <c r="AG411"/>
  <c r="AD410"/>
  <c r="AE410"/>
  <c r="AF410"/>
  <c r="AG410"/>
  <c r="AD409"/>
  <c r="AE409"/>
  <c r="AF409"/>
  <c r="AG409"/>
  <c r="AD408"/>
  <c r="AE408"/>
  <c r="AF408"/>
  <c r="AG408"/>
  <c r="AD407"/>
  <c r="AE407"/>
  <c r="AF407"/>
  <c r="AG407"/>
  <c r="AD406"/>
  <c r="AE406"/>
  <c r="AF406"/>
  <c r="AG406"/>
  <c r="AD405"/>
  <c r="AE405"/>
  <c r="AF405"/>
  <c r="AG405"/>
  <c r="AD404"/>
  <c r="AE404"/>
  <c r="AF404"/>
  <c r="AG404"/>
  <c r="AD403"/>
  <c r="AE403"/>
  <c r="AF403"/>
  <c r="AG403"/>
  <c r="AD402"/>
  <c r="AE402"/>
  <c r="AF402"/>
  <c r="AG402"/>
  <c r="AD401"/>
  <c r="AE401"/>
  <c r="AF401"/>
  <c r="AG401"/>
  <c r="AD400"/>
  <c r="AE400"/>
  <c r="AF400"/>
  <c r="AG400"/>
  <c r="AD399"/>
  <c r="AE399"/>
  <c r="AF399"/>
  <c r="AG399"/>
  <c r="AD398"/>
  <c r="AE398"/>
  <c r="AF398"/>
  <c r="AG398"/>
  <c r="AD397"/>
  <c r="AE397"/>
  <c r="AF397"/>
  <c r="AG397"/>
  <c r="AD396"/>
  <c r="AE396"/>
  <c r="AF396"/>
  <c r="AG396"/>
  <c r="AD395"/>
  <c r="AE395"/>
  <c r="AF395"/>
  <c r="AG395"/>
  <c r="AD394"/>
  <c r="AE394"/>
  <c r="AF394"/>
  <c r="AG394"/>
  <c r="AD393"/>
  <c r="AE393"/>
  <c r="AF393"/>
  <c r="AG393"/>
  <c r="AD392"/>
  <c r="AE392"/>
  <c r="AF392"/>
  <c r="AG392"/>
  <c r="AD391"/>
  <c r="AE391"/>
  <c r="AF391"/>
  <c r="AG391"/>
  <c r="AD390"/>
  <c r="AE390"/>
  <c r="AF390"/>
  <c r="AG390"/>
  <c r="AD389"/>
  <c r="AE389"/>
  <c r="AF389"/>
  <c r="AG389"/>
  <c r="AD388"/>
  <c r="AE388"/>
  <c r="AF388"/>
  <c r="AG388"/>
  <c r="AD387"/>
  <c r="AE387"/>
  <c r="AF387"/>
  <c r="AG387"/>
  <c r="AD386"/>
  <c r="AE386"/>
  <c r="AF386"/>
  <c r="AG386"/>
  <c r="AD385"/>
  <c r="AE385"/>
  <c r="AF385"/>
  <c r="AG385"/>
  <c r="AD384"/>
  <c r="AE384"/>
  <c r="AF384"/>
  <c r="AG384"/>
  <c r="AD383"/>
  <c r="AE383"/>
  <c r="AF383"/>
  <c r="AG383"/>
  <c r="AD382"/>
  <c r="AE382"/>
  <c r="AF382"/>
  <c r="AG382"/>
  <c r="AD381"/>
  <c r="AE381"/>
  <c r="AF381"/>
  <c r="AG381"/>
  <c r="AD380"/>
  <c r="AE380"/>
  <c r="AF380"/>
  <c r="AG380"/>
  <c r="AD379"/>
  <c r="AE379"/>
  <c r="AF379"/>
  <c r="AG379"/>
  <c r="AD378"/>
  <c r="AE378"/>
  <c r="AF378"/>
  <c r="AG378"/>
  <c r="AD377"/>
  <c r="AE377"/>
  <c r="AF377"/>
  <c r="AG377"/>
  <c r="AD376"/>
  <c r="AE376"/>
  <c r="AF376"/>
  <c r="AG376"/>
  <c r="AD375"/>
  <c r="AE375"/>
  <c r="AF375"/>
  <c r="AG375"/>
  <c r="AD374"/>
  <c r="AE374"/>
  <c r="AF374"/>
  <c r="AG374"/>
  <c r="AD373"/>
  <c r="AE373"/>
  <c r="AF373"/>
  <c r="AG373"/>
  <c r="AD372"/>
  <c r="AE372"/>
  <c r="AF372"/>
  <c r="AG372"/>
  <c r="AD371"/>
  <c r="AE371"/>
  <c r="AF371"/>
  <c r="AG371"/>
  <c r="AD370"/>
  <c r="AE370"/>
  <c r="AF370"/>
  <c r="AG370"/>
  <c r="AD369"/>
  <c r="AE369"/>
  <c r="AF369"/>
  <c r="AG369"/>
  <c r="AD368"/>
  <c r="AE368"/>
  <c r="AF368"/>
  <c r="AG368"/>
  <c r="AD367"/>
  <c r="AE367"/>
  <c r="AF367"/>
  <c r="AG367"/>
  <c r="AD366"/>
  <c r="AE366"/>
  <c r="AF366"/>
  <c r="AG366"/>
  <c r="AD365"/>
  <c r="AE365"/>
  <c r="AF365"/>
  <c r="AG365"/>
  <c r="AD364"/>
  <c r="AE364"/>
  <c r="AF364"/>
  <c r="AG364"/>
  <c r="AD363"/>
  <c r="AE363"/>
  <c r="AF363"/>
  <c r="AG363"/>
  <c r="AD362"/>
  <c r="AE362"/>
  <c r="AF362"/>
  <c r="AG362"/>
  <c r="AD361"/>
  <c r="AE361"/>
  <c r="AF361"/>
  <c r="AG361"/>
  <c r="AD360"/>
  <c r="AE360"/>
  <c r="AF360"/>
  <c r="AG360"/>
  <c r="AD359"/>
  <c r="AE359"/>
  <c r="AF359"/>
  <c r="AG359"/>
  <c r="AD358"/>
  <c r="AE358"/>
  <c r="AF358"/>
  <c r="AG358"/>
  <c r="AD357"/>
  <c r="AE357"/>
  <c r="AF357"/>
  <c r="AG357"/>
  <c r="AD356"/>
  <c r="AE356"/>
  <c r="AF356"/>
  <c r="AG356"/>
  <c r="AD355"/>
  <c r="AE355"/>
  <c r="AF355"/>
  <c r="AG355"/>
  <c r="AD354"/>
  <c r="AE354"/>
  <c r="AF354"/>
  <c r="AG354"/>
  <c r="AD353"/>
  <c r="AE353"/>
  <c r="AF353"/>
  <c r="AG353"/>
  <c r="AD352"/>
  <c r="AE352"/>
  <c r="AF352"/>
  <c r="AG352"/>
  <c r="AD351"/>
  <c r="AE351"/>
  <c r="AF351"/>
  <c r="AG351"/>
  <c r="AD350"/>
  <c r="AE350"/>
  <c r="AF350"/>
  <c r="AG350"/>
  <c r="AD349"/>
  <c r="AE349"/>
  <c r="AF349"/>
  <c r="AG349"/>
  <c r="AD348"/>
  <c r="AE348"/>
  <c r="AF348"/>
  <c r="AG348"/>
  <c r="AD347"/>
  <c r="AE347"/>
  <c r="AF347"/>
  <c r="AG347"/>
  <c r="AD346"/>
  <c r="AE346"/>
  <c r="AF346"/>
  <c r="AG346"/>
  <c r="AD345"/>
  <c r="AE345"/>
  <c r="AF345"/>
  <c r="AG345"/>
  <c r="AD344"/>
  <c r="AE344"/>
  <c r="AF344"/>
  <c r="AG344"/>
  <c r="AD343"/>
  <c r="AE343"/>
  <c r="AF343"/>
  <c r="AG343"/>
  <c r="AD342"/>
  <c r="AE342"/>
  <c r="AF342"/>
  <c r="AG342"/>
  <c r="AD341"/>
  <c r="AE341"/>
  <c r="AF341"/>
  <c r="AG341"/>
  <c r="AD340"/>
  <c r="AE340"/>
  <c r="AF340"/>
  <c r="AG340"/>
  <c r="AD339"/>
  <c r="AE339"/>
  <c r="AF339"/>
  <c r="AG339"/>
  <c r="AD338"/>
  <c r="AE338"/>
  <c r="AF338"/>
  <c r="AG338"/>
  <c r="AD337"/>
  <c r="AE337"/>
  <c r="AF337"/>
  <c r="AG337"/>
  <c r="AD336"/>
  <c r="AE336"/>
  <c r="AF336"/>
  <c r="AG336"/>
  <c r="AD335"/>
  <c r="AE335"/>
  <c r="AF335"/>
  <c r="AG335"/>
  <c r="AD334"/>
  <c r="AE334"/>
  <c r="AF334"/>
  <c r="AG334"/>
  <c r="AD333"/>
  <c r="AE333"/>
  <c r="AF333"/>
  <c r="AG333"/>
  <c r="AD332"/>
  <c r="AE332"/>
  <c r="AF332"/>
  <c r="AG332"/>
  <c r="AD331"/>
  <c r="AE331"/>
  <c r="AF331"/>
  <c r="AG331"/>
  <c r="AD330"/>
  <c r="AE330"/>
  <c r="AF330"/>
  <c r="AG330"/>
  <c r="AD329"/>
  <c r="AE329"/>
  <c r="AF329"/>
  <c r="AG329"/>
  <c r="AD328"/>
  <c r="AE328"/>
  <c r="AF328"/>
  <c r="AG328"/>
  <c r="AD327"/>
  <c r="AE327"/>
  <c r="AF327"/>
  <c r="AG327"/>
  <c r="AD326"/>
  <c r="AE326"/>
  <c r="AF326"/>
  <c r="AG326"/>
  <c r="AD325"/>
  <c r="AE325"/>
  <c r="AF325"/>
  <c r="AG325"/>
  <c r="AD324"/>
  <c r="AE324"/>
  <c r="AF324"/>
  <c r="AG324"/>
  <c r="AD323"/>
  <c r="AE323"/>
  <c r="AF323"/>
  <c r="AG323"/>
  <c r="AD322"/>
  <c r="AE322"/>
  <c r="AF322"/>
  <c r="AG322"/>
  <c r="AD321"/>
  <c r="AE321"/>
  <c r="AF321"/>
  <c r="AG321"/>
  <c r="AD320"/>
  <c r="AE320"/>
  <c r="AF320"/>
  <c r="AG320"/>
  <c r="AD319"/>
  <c r="AE319"/>
  <c r="AF319"/>
  <c r="AG319"/>
  <c r="AD318"/>
  <c r="AE318"/>
  <c r="AF318"/>
  <c r="AG318"/>
  <c r="AD317"/>
  <c r="AE317"/>
  <c r="AF317"/>
  <c r="AG317"/>
  <c r="AD316"/>
  <c r="AE316"/>
  <c r="AF316"/>
  <c r="AG316"/>
  <c r="AD315"/>
  <c r="AE315"/>
  <c r="AF315"/>
  <c r="AG315"/>
  <c r="AD314"/>
  <c r="AE314"/>
  <c r="AF314"/>
  <c r="AG314"/>
  <c r="AD313"/>
  <c r="AE313"/>
  <c r="AF313"/>
  <c r="AG313"/>
  <c r="AD312"/>
  <c r="AE312"/>
  <c r="AF312"/>
  <c r="AG312"/>
  <c r="AD311"/>
  <c r="AE311"/>
  <c r="AF311"/>
  <c r="AG311"/>
  <c r="AD310"/>
  <c r="AE310"/>
  <c r="AF310"/>
  <c r="AG310"/>
  <c r="AD309"/>
  <c r="AE309"/>
  <c r="AF309"/>
  <c r="AG309"/>
  <c r="AD308"/>
  <c r="AE308"/>
  <c r="AF308"/>
  <c r="AG308"/>
  <c r="AD307"/>
  <c r="AE307"/>
  <c r="AF307"/>
  <c r="AG307"/>
  <c r="AD306"/>
  <c r="AE306"/>
  <c r="AF306"/>
  <c r="AG306"/>
  <c r="AD305"/>
  <c r="AE305"/>
  <c r="AF305"/>
  <c r="AG305"/>
  <c r="AD304"/>
  <c r="AE304"/>
  <c r="AF304"/>
  <c r="AG304"/>
  <c r="AD303"/>
  <c r="AE303"/>
  <c r="AF303"/>
  <c r="AG303"/>
  <c r="AD302"/>
  <c r="AE302"/>
  <c r="AF302"/>
  <c r="AG302"/>
  <c r="AD301"/>
  <c r="AE301"/>
  <c r="AF301"/>
  <c r="AG301"/>
  <c r="AD300"/>
  <c r="AE300"/>
  <c r="AF300"/>
  <c r="AG300"/>
  <c r="AD299"/>
  <c r="AE299"/>
  <c r="AF299"/>
  <c r="AG299"/>
  <c r="AD298"/>
  <c r="AE298"/>
  <c r="AF298"/>
  <c r="AG298"/>
  <c r="AD297"/>
  <c r="AE297"/>
  <c r="AF297"/>
  <c r="AG297"/>
  <c r="AD296"/>
  <c r="AE296"/>
  <c r="AF296"/>
  <c r="AG296"/>
  <c r="AD295"/>
  <c r="AE295"/>
  <c r="AF295"/>
  <c r="AG295"/>
  <c r="AD294"/>
  <c r="AE294"/>
  <c r="AF294"/>
  <c r="AG294"/>
  <c r="AD293"/>
  <c r="AE293"/>
  <c r="AF293"/>
  <c r="AG293"/>
  <c r="AD292"/>
  <c r="AE292"/>
  <c r="AF292"/>
  <c r="AG292"/>
  <c r="AD291"/>
  <c r="AE291"/>
  <c r="AF291"/>
  <c r="AG291"/>
  <c r="AD290"/>
  <c r="AE290"/>
  <c r="AF290"/>
  <c r="AG290"/>
  <c r="AD289"/>
  <c r="AE289"/>
  <c r="AF289"/>
  <c r="AG289"/>
  <c r="AD288"/>
  <c r="AE288"/>
  <c r="AF288"/>
  <c r="AG288"/>
  <c r="AD287"/>
  <c r="AE287"/>
  <c r="AF287"/>
  <c r="AG287"/>
  <c r="AD286"/>
  <c r="AE286"/>
  <c r="AF286"/>
  <c r="AG286"/>
  <c r="AD285"/>
  <c r="AE285"/>
  <c r="AF285"/>
  <c r="AG285"/>
  <c r="AD284"/>
  <c r="AE284"/>
  <c r="AF284"/>
  <c r="AG284"/>
  <c r="AD283"/>
  <c r="AE283"/>
  <c r="AF283"/>
  <c r="AG283"/>
  <c r="AD282"/>
  <c r="AE282"/>
  <c r="AF282"/>
  <c r="AG282"/>
  <c r="AD281"/>
  <c r="AE281"/>
  <c r="AF281"/>
  <c r="AG281"/>
  <c r="AD280"/>
  <c r="AE280"/>
  <c r="AF280"/>
  <c r="AG280"/>
  <c r="AD279"/>
  <c r="AE279"/>
  <c r="AF279"/>
  <c r="AG279"/>
  <c r="AD278"/>
  <c r="AE278"/>
  <c r="AF278"/>
  <c r="AG278"/>
  <c r="AD277"/>
  <c r="AE277"/>
  <c r="AF277"/>
  <c r="AG277"/>
  <c r="AD276"/>
  <c r="AE276"/>
  <c r="AF276"/>
  <c r="AG276"/>
  <c r="AD275"/>
  <c r="AE275"/>
  <c r="AF275"/>
  <c r="AG275"/>
  <c r="AD274"/>
  <c r="AE274"/>
  <c r="AF274"/>
  <c r="AG274"/>
  <c r="AD273"/>
  <c r="AE273"/>
  <c r="AF273"/>
  <c r="AG273"/>
  <c r="AD272"/>
  <c r="AE272"/>
  <c r="AF272"/>
  <c r="AG272"/>
  <c r="AD271"/>
  <c r="AE271"/>
  <c r="AF271"/>
  <c r="AG271"/>
  <c r="AD270"/>
  <c r="AE270"/>
  <c r="AF270"/>
  <c r="AG270"/>
  <c r="AD269"/>
  <c r="AE269"/>
  <c r="AF269"/>
  <c r="AG269"/>
  <c r="AD268"/>
  <c r="AE268"/>
  <c r="AF268"/>
  <c r="AG268"/>
  <c r="AD267"/>
  <c r="AE267"/>
  <c r="AF267"/>
  <c r="AG267"/>
  <c r="AD266"/>
  <c r="AE266"/>
  <c r="AF266"/>
  <c r="AG266"/>
  <c r="AD265"/>
  <c r="AE265"/>
  <c r="AF265"/>
  <c r="AG265"/>
  <c r="AD264"/>
  <c r="AE264"/>
  <c r="AF264"/>
  <c r="AG264"/>
  <c r="AD263"/>
  <c r="AE263"/>
  <c r="AF263"/>
  <c r="AG263"/>
  <c r="AD262"/>
  <c r="AE262"/>
  <c r="AF262"/>
  <c r="AG262"/>
  <c r="AD261"/>
  <c r="AE261"/>
  <c r="AF261"/>
  <c r="AG261"/>
  <c r="AD260"/>
  <c r="AE260"/>
  <c r="AF260"/>
  <c r="AG260"/>
  <c r="AD259"/>
  <c r="AE259"/>
  <c r="AF259"/>
  <c r="AG259"/>
  <c r="AD258"/>
  <c r="AE258"/>
  <c r="AF258"/>
  <c r="AG258"/>
  <c r="AD257"/>
  <c r="AE257"/>
  <c r="AF257"/>
  <c r="AG257"/>
  <c r="AD256"/>
  <c r="AE256"/>
  <c r="AF256"/>
  <c r="AG256"/>
  <c r="AD255"/>
  <c r="AE255"/>
  <c r="AF255"/>
  <c r="AG255"/>
  <c r="AD254"/>
  <c r="AE254"/>
  <c r="AF254"/>
  <c r="AG254"/>
  <c r="AD253"/>
  <c r="AE253"/>
  <c r="AF253"/>
  <c r="AG253"/>
  <c r="AD252"/>
  <c r="AE252"/>
  <c r="AF252"/>
  <c r="AG252"/>
  <c r="AD251"/>
  <c r="AE251"/>
  <c r="AF251"/>
  <c r="AG251"/>
  <c r="AD250"/>
  <c r="AE250"/>
  <c r="AF250"/>
  <c r="AG250"/>
  <c r="AD249"/>
  <c r="AE249"/>
  <c r="AF249"/>
  <c r="AG249"/>
  <c r="AD248"/>
  <c r="AE248"/>
  <c r="AF248"/>
  <c r="AG248"/>
  <c r="AD247"/>
  <c r="AE247"/>
  <c r="AF247"/>
  <c r="AG247"/>
  <c r="AD246"/>
  <c r="AE246"/>
  <c r="AF246"/>
  <c r="AG246"/>
  <c r="AD245"/>
  <c r="AE245"/>
  <c r="AF245"/>
  <c r="AG245"/>
  <c r="AD244"/>
  <c r="AE244"/>
  <c r="AF244"/>
  <c r="AG244"/>
  <c r="AD243"/>
  <c r="AE243"/>
  <c r="AF243"/>
  <c r="AG243"/>
  <c r="AD242"/>
  <c r="AE242"/>
  <c r="AF242"/>
  <c r="AG242"/>
  <c r="AD241"/>
  <c r="AE241"/>
  <c r="AF241"/>
  <c r="AG241"/>
  <c r="AD240"/>
  <c r="AE240"/>
  <c r="AF240"/>
  <c r="AG240"/>
  <c r="AD239"/>
  <c r="AE239"/>
  <c r="AF239"/>
  <c r="AG239"/>
  <c r="AD238"/>
  <c r="AE238"/>
  <c r="AF238"/>
  <c r="AG238"/>
  <c r="AD237"/>
  <c r="AE237"/>
  <c r="AF237"/>
  <c r="AG237"/>
  <c r="AD236"/>
  <c r="AE236"/>
  <c r="AF236"/>
  <c r="AG236"/>
  <c r="AD235"/>
  <c r="AE235"/>
  <c r="AF235"/>
  <c r="AG235"/>
  <c r="AD234"/>
  <c r="AE234"/>
  <c r="AF234"/>
  <c r="AG234"/>
  <c r="AD233"/>
  <c r="AE233"/>
  <c r="AF233"/>
  <c r="AG233"/>
  <c r="AD232"/>
  <c r="AE232"/>
  <c r="AF232"/>
  <c r="AG232"/>
  <c r="AD231"/>
  <c r="AE231"/>
  <c r="AF231"/>
  <c r="AG231"/>
  <c r="AD230"/>
  <c r="AE230"/>
  <c r="AF230"/>
  <c r="AG230"/>
  <c r="AD229"/>
  <c r="AE229"/>
  <c r="AF229"/>
  <c r="AG229"/>
  <c r="AD228"/>
  <c r="AE228"/>
  <c r="AF228"/>
  <c r="AG228"/>
  <c r="AD227"/>
  <c r="AE227"/>
  <c r="AF227"/>
  <c r="AG227"/>
  <c r="AD226"/>
  <c r="AE226"/>
  <c r="AF226"/>
  <c r="AG226"/>
  <c r="AD225"/>
  <c r="AE225"/>
  <c r="AF225"/>
  <c r="AG225"/>
  <c r="AD224"/>
  <c r="AE224"/>
  <c r="AF224"/>
  <c r="AG224"/>
  <c r="AD223"/>
  <c r="AE223"/>
  <c r="AF223"/>
  <c r="AG223"/>
  <c r="AD222"/>
  <c r="AE222"/>
  <c r="AF222"/>
  <c r="AG222"/>
  <c r="AD221"/>
  <c r="AE221"/>
  <c r="AF221"/>
  <c r="AG221"/>
  <c r="AD220"/>
  <c r="AE220"/>
  <c r="AF220"/>
  <c r="AG220"/>
  <c r="AD219"/>
  <c r="AE219"/>
  <c r="AF219"/>
  <c r="AG219"/>
  <c r="AD218"/>
  <c r="AE218"/>
  <c r="AF218"/>
  <c r="AG218"/>
  <c r="AD217"/>
  <c r="AE217"/>
  <c r="AF217"/>
  <c r="AG217"/>
  <c r="AD216"/>
  <c r="AE216"/>
  <c r="AF216"/>
  <c r="AG216"/>
  <c r="AD215"/>
  <c r="AE215"/>
  <c r="AF215"/>
  <c r="AG215"/>
  <c r="AD214"/>
  <c r="AE214"/>
  <c r="AF214"/>
  <c r="AG214"/>
  <c r="AD213"/>
  <c r="AE213"/>
  <c r="AF213"/>
  <c r="AG213"/>
  <c r="AD212"/>
  <c r="AE212"/>
  <c r="AF212"/>
  <c r="AG212"/>
  <c r="AD211"/>
  <c r="AE211"/>
  <c r="AF211"/>
  <c r="AG211"/>
  <c r="AD210"/>
  <c r="AE210"/>
  <c r="AF210"/>
  <c r="AG210"/>
  <c r="AD209"/>
  <c r="AE209"/>
  <c r="AF209"/>
  <c r="AG209"/>
  <c r="AD208"/>
  <c r="AE208"/>
  <c r="AF208"/>
  <c r="AG208"/>
  <c r="AD207"/>
  <c r="AE207"/>
  <c r="AF207"/>
  <c r="AG207"/>
  <c r="AD206"/>
  <c r="AE206"/>
  <c r="AF206"/>
  <c r="AG206"/>
  <c r="AD205"/>
  <c r="AE205"/>
  <c r="AF205"/>
  <c r="AG205"/>
  <c r="AD204"/>
  <c r="AE204"/>
  <c r="AF204"/>
  <c r="AG204"/>
  <c r="AD203"/>
  <c r="AE203"/>
  <c r="AF203"/>
  <c r="AG203"/>
  <c r="AD202"/>
  <c r="AE202"/>
  <c r="AF202"/>
  <c r="AG202"/>
  <c r="AD201"/>
  <c r="AE201"/>
  <c r="AF201"/>
  <c r="AG201"/>
  <c r="AD200"/>
  <c r="AE200"/>
  <c r="AF200"/>
  <c r="AG200"/>
  <c r="AD199"/>
  <c r="AE199"/>
  <c r="AF199"/>
  <c r="AG199"/>
  <c r="AD198"/>
  <c r="AE198"/>
  <c r="AF198"/>
  <c r="AG198"/>
  <c r="AD197"/>
  <c r="AE197"/>
  <c r="AF197"/>
  <c r="AG197"/>
  <c r="AD196"/>
  <c r="AE196"/>
  <c r="AF196"/>
  <c r="AG196"/>
  <c r="AD195"/>
  <c r="AE195"/>
  <c r="AF195"/>
  <c r="AG195"/>
  <c r="AD194"/>
  <c r="AE194"/>
  <c r="AF194"/>
  <c r="AG194"/>
  <c r="AD193"/>
  <c r="AE193"/>
  <c r="AF193"/>
  <c r="AG193"/>
  <c r="AD192"/>
  <c r="AE192"/>
  <c r="AF192"/>
  <c r="AG192"/>
  <c r="AD191"/>
  <c r="AE191"/>
  <c r="AF191"/>
  <c r="AG191"/>
  <c r="AD190"/>
  <c r="AE190"/>
  <c r="AF190"/>
  <c r="AG190"/>
  <c r="AD189"/>
  <c r="AE189"/>
  <c r="AF189"/>
  <c r="AG189"/>
  <c r="AD188"/>
  <c r="AE188"/>
  <c r="AF188"/>
  <c r="AG188"/>
  <c r="AD187"/>
  <c r="AE187"/>
  <c r="AF187"/>
  <c r="AG187"/>
  <c r="AD186"/>
  <c r="AE186"/>
  <c r="AF186"/>
  <c r="AG186"/>
  <c r="AD185"/>
  <c r="AE185"/>
  <c r="AF185"/>
  <c r="AG185"/>
  <c r="AD184"/>
  <c r="AE184"/>
  <c r="AF184"/>
  <c r="AG184"/>
  <c r="AD183"/>
  <c r="AE183"/>
  <c r="AF183"/>
  <c r="AG183"/>
  <c r="AD182"/>
  <c r="AE182"/>
  <c r="AF182"/>
  <c r="AG182"/>
  <c r="AD181"/>
  <c r="AE181"/>
  <c r="AF181"/>
  <c r="AG181"/>
  <c r="AD180"/>
  <c r="AE180"/>
  <c r="AF180"/>
  <c r="AG180"/>
  <c r="AD179"/>
  <c r="AE179"/>
  <c r="AF179"/>
  <c r="AG179"/>
  <c r="AD178"/>
  <c r="AE178"/>
  <c r="AF178"/>
  <c r="AG178"/>
  <c r="AD177"/>
  <c r="AE177"/>
  <c r="AF177"/>
  <c r="AG177"/>
  <c r="AD176"/>
  <c r="AE176"/>
  <c r="AF176"/>
  <c r="AG176"/>
  <c r="AD175"/>
  <c r="AE175"/>
  <c r="AF175"/>
  <c r="AG175"/>
  <c r="AD174"/>
  <c r="AE174"/>
  <c r="AF174"/>
  <c r="AG174"/>
  <c r="AD173"/>
  <c r="AE173"/>
  <c r="AF173"/>
  <c r="AG173"/>
  <c r="AD172"/>
  <c r="AE172"/>
  <c r="AF172"/>
  <c r="AG172"/>
  <c r="AD171"/>
  <c r="AE171"/>
  <c r="AF171"/>
  <c r="AG171"/>
  <c r="AD170"/>
  <c r="AE170"/>
  <c r="AF170"/>
  <c r="AG170"/>
  <c r="AD169"/>
  <c r="AE169"/>
  <c r="AF169"/>
  <c r="AG169"/>
  <c r="AD168"/>
  <c r="AE168"/>
  <c r="AF168"/>
  <c r="AG168"/>
  <c r="AD167"/>
  <c r="AE167"/>
  <c r="AF167"/>
  <c r="AG167"/>
  <c r="AD166"/>
  <c r="AE166"/>
  <c r="AF166"/>
  <c r="AG166"/>
  <c r="AD165"/>
  <c r="AE165"/>
  <c r="AF165"/>
  <c r="AG165"/>
  <c r="AD164"/>
  <c r="AE164"/>
  <c r="AF164"/>
  <c r="AG164"/>
  <c r="AD163"/>
  <c r="AE163"/>
  <c r="AF163"/>
  <c r="AG163"/>
  <c r="AD162"/>
  <c r="AE162"/>
  <c r="AF162"/>
  <c r="AG162"/>
  <c r="AD161"/>
  <c r="AE161"/>
  <c r="AF161"/>
  <c r="AG161"/>
  <c r="AD160"/>
  <c r="AE160"/>
  <c r="AF160"/>
  <c r="AG160"/>
  <c r="AD159"/>
  <c r="AE159"/>
  <c r="AF159"/>
  <c r="AG159"/>
  <c r="AD158"/>
  <c r="AE158"/>
  <c r="AF158"/>
  <c r="AG158"/>
  <c r="AD157"/>
  <c r="AE157"/>
  <c r="AF157"/>
  <c r="AG157"/>
  <c r="AD156"/>
  <c r="AE156"/>
  <c r="AF156"/>
  <c r="AG156"/>
  <c r="AD155"/>
  <c r="AE155"/>
  <c r="AF155"/>
  <c r="AG155"/>
  <c r="AD154"/>
  <c r="AE154"/>
  <c r="AF154"/>
  <c r="AG154"/>
  <c r="AD153"/>
  <c r="AE153"/>
  <c r="AF153"/>
  <c r="AG153"/>
  <c r="AD152"/>
  <c r="AE152"/>
  <c r="AF152"/>
  <c r="AG152"/>
  <c r="AD151"/>
  <c r="AE151"/>
  <c r="AF151"/>
  <c r="AG151"/>
  <c r="AD150"/>
  <c r="AE150"/>
  <c r="AF150"/>
  <c r="AG150"/>
  <c r="AD149"/>
  <c r="AE149"/>
  <c r="AF149"/>
  <c r="AG149"/>
  <c r="AD148"/>
  <c r="AE148"/>
  <c r="AF148"/>
  <c r="AG148"/>
  <c r="AD147"/>
  <c r="AE147"/>
  <c r="AF147"/>
  <c r="AG147"/>
  <c r="AD146"/>
  <c r="AE146"/>
  <c r="AF146"/>
  <c r="AG146"/>
  <c r="AD145"/>
  <c r="AE145"/>
  <c r="AF145"/>
  <c r="AG145"/>
  <c r="AD144"/>
  <c r="AE144"/>
  <c r="AF144"/>
  <c r="AG144"/>
  <c r="AD143"/>
  <c r="AE143"/>
  <c r="AF143"/>
  <c r="AG143"/>
  <c r="AD142"/>
  <c r="AE142"/>
  <c r="AF142"/>
  <c r="AG142"/>
  <c r="AD141"/>
  <c r="AE141"/>
  <c r="AF141"/>
  <c r="AG141"/>
  <c r="AD140"/>
  <c r="AE140"/>
  <c r="AF140"/>
  <c r="AG140"/>
  <c r="AD139"/>
  <c r="AE139"/>
  <c r="AF139"/>
  <c r="AG139"/>
  <c r="AD138"/>
  <c r="AE138"/>
  <c r="AF138"/>
  <c r="AG138"/>
  <c r="AD137"/>
  <c r="AE137"/>
  <c r="AF137"/>
  <c r="AG137"/>
  <c r="AD136"/>
  <c r="AE136"/>
  <c r="AF136"/>
  <c r="AG136"/>
  <c r="AD135"/>
  <c r="AE135"/>
  <c r="AF135"/>
  <c r="AG135"/>
  <c r="AD134"/>
  <c r="AE134"/>
  <c r="AF134"/>
  <c r="AG134"/>
  <c r="AD133"/>
  <c r="AE133"/>
  <c r="AF133"/>
  <c r="AG133"/>
  <c r="AD132"/>
  <c r="AE132"/>
  <c r="AF132"/>
  <c r="AG132"/>
  <c r="AD131"/>
  <c r="AE131"/>
  <c r="AF131"/>
  <c r="AG131"/>
  <c r="AD130"/>
  <c r="AE130"/>
  <c r="AF130"/>
  <c r="AG130"/>
  <c r="AD129"/>
  <c r="AE129"/>
  <c r="AF129"/>
  <c r="AG129"/>
  <c r="AD128"/>
  <c r="AE128"/>
  <c r="AF128"/>
  <c r="AG128"/>
  <c r="AD127"/>
  <c r="AE127"/>
  <c r="AF127"/>
  <c r="AG127"/>
  <c r="AD114"/>
  <c r="AE114"/>
  <c r="AF114"/>
  <c r="AG114"/>
  <c r="AD113"/>
  <c r="AE113"/>
  <c r="AF113"/>
  <c r="AG113"/>
  <c r="AD26"/>
  <c r="AE26"/>
  <c r="AF26"/>
  <c r="AG26"/>
  <c r="AD59"/>
  <c r="AE59"/>
  <c r="AF59"/>
  <c r="AG59"/>
  <c r="AD56"/>
  <c r="AE56"/>
  <c r="AF56"/>
  <c r="AG56"/>
  <c r="AD55"/>
  <c r="AE55"/>
  <c r="AF55"/>
  <c r="AG55"/>
  <c r="AD71"/>
  <c r="AE71"/>
  <c r="AF71"/>
  <c r="AG71"/>
  <c r="AD112"/>
  <c r="AE112"/>
  <c r="AF112"/>
  <c r="AG112"/>
  <c r="AD111"/>
  <c r="AE111"/>
  <c r="AF111"/>
  <c r="AG111"/>
  <c r="AD49"/>
  <c r="AE49"/>
  <c r="AF49"/>
  <c r="AG49"/>
  <c r="AD48"/>
  <c r="AE48"/>
  <c r="AF48"/>
  <c r="AG48"/>
  <c r="AD44"/>
  <c r="AE44"/>
  <c r="AF44"/>
  <c r="AG44"/>
  <c r="AD29"/>
  <c r="AE29"/>
  <c r="AF29"/>
  <c r="AG29"/>
  <c r="AD58"/>
  <c r="AE58"/>
  <c r="AF58"/>
  <c r="AG58"/>
  <c r="AD20"/>
  <c r="AE20"/>
  <c r="AF20"/>
  <c r="AG20"/>
  <c r="AD21"/>
  <c r="AE21"/>
  <c r="AF21"/>
  <c r="AG21"/>
  <c r="AD50"/>
  <c r="AE50"/>
  <c r="AF50"/>
  <c r="AG50"/>
  <c r="AD45"/>
  <c r="AE45"/>
  <c r="AF45"/>
  <c r="AG45"/>
  <c r="AD28"/>
  <c r="AE28"/>
  <c r="AF28"/>
  <c r="AG28"/>
  <c r="AD94"/>
  <c r="AE94"/>
  <c r="AF94"/>
  <c r="AG94"/>
  <c r="AD89"/>
  <c r="AE89"/>
  <c r="AF89"/>
  <c r="AG89"/>
  <c r="AD67"/>
  <c r="AE67"/>
  <c r="AF67"/>
  <c r="AG67"/>
  <c r="AD43"/>
  <c r="AE43"/>
  <c r="AF43"/>
  <c r="AG43"/>
  <c r="AD18"/>
  <c r="AE18"/>
  <c r="AF18"/>
  <c r="AG18"/>
  <c r="AD46"/>
  <c r="AE46"/>
  <c r="AF46"/>
  <c r="AG46"/>
  <c r="AD40"/>
  <c r="AE40"/>
  <c r="AF40"/>
  <c r="AG40"/>
  <c r="AD16"/>
  <c r="AE16"/>
  <c r="AF16"/>
  <c r="AG16"/>
  <c r="AD22"/>
  <c r="AE22"/>
  <c r="AF22"/>
  <c r="AG22"/>
  <c r="AD61"/>
  <c r="AE61"/>
  <c r="AF61"/>
  <c r="AG61"/>
  <c r="AD81"/>
  <c r="AE81"/>
  <c r="AF81"/>
  <c r="AG81"/>
  <c r="AD73"/>
  <c r="AE73"/>
  <c r="AF73"/>
  <c r="AG73"/>
  <c r="AD57"/>
  <c r="AE57"/>
  <c r="AF57"/>
  <c r="AG57"/>
  <c r="AD39"/>
  <c r="AE39"/>
  <c r="AF39"/>
  <c r="AG39"/>
  <c r="AD17"/>
  <c r="AE17"/>
  <c r="AF17"/>
  <c r="AG17"/>
  <c r="AD37"/>
  <c r="AE37"/>
  <c r="AF37"/>
  <c r="AG37"/>
  <c r="AD3"/>
  <c r="AE3"/>
  <c r="AF3"/>
  <c r="AG3"/>
  <c r="AD12"/>
  <c r="AE12"/>
  <c r="AF12"/>
  <c r="AG12"/>
  <c r="AD41"/>
  <c r="AE41"/>
  <c r="AF41"/>
  <c r="AG41"/>
  <c r="AD35"/>
  <c r="AE35"/>
  <c r="AF35"/>
  <c r="AG35"/>
  <c r="AD31"/>
  <c r="AE31"/>
  <c r="AF31"/>
  <c r="AG31"/>
  <c r="AD27"/>
  <c r="AE27"/>
  <c r="AF27"/>
  <c r="AG27"/>
  <c r="AD9"/>
  <c r="AE9"/>
  <c r="AF9"/>
  <c r="AG9"/>
  <c r="AD54"/>
  <c r="AE54"/>
  <c r="AF54"/>
  <c r="AG54"/>
  <c r="AD85"/>
  <c r="AE85"/>
  <c r="AF85"/>
  <c r="AG85"/>
  <c r="AD90"/>
  <c r="AE90"/>
  <c r="AF90"/>
  <c r="AG90"/>
  <c r="AD91"/>
  <c r="AE91"/>
  <c r="AF91"/>
  <c r="AG91"/>
  <c r="AD14"/>
  <c r="AE14"/>
  <c r="AF14"/>
  <c r="AG14"/>
  <c r="AD109"/>
  <c r="AE109"/>
  <c r="AF109"/>
  <c r="AG109"/>
  <c r="AD108"/>
  <c r="AE108"/>
  <c r="AF108"/>
  <c r="AG108"/>
  <c r="AD107"/>
  <c r="AE107"/>
  <c r="AF107"/>
  <c r="AG107"/>
  <c r="AD105"/>
  <c r="AE105"/>
  <c r="AF105"/>
  <c r="AG105"/>
  <c r="AD76"/>
  <c r="AE76"/>
  <c r="AF76"/>
  <c r="AG76"/>
  <c r="AD101"/>
  <c r="AE101"/>
  <c r="AF101"/>
  <c r="AG101"/>
  <c r="AD97"/>
  <c r="AE97"/>
  <c r="AF97"/>
  <c r="AG97"/>
  <c r="AD79"/>
  <c r="AE79"/>
  <c r="AF79"/>
  <c r="AG79"/>
  <c r="AD11"/>
  <c r="AE11"/>
  <c r="AF11"/>
  <c r="AG11"/>
  <c r="AD92"/>
  <c r="AE92"/>
  <c r="AF92"/>
  <c r="AG92"/>
  <c r="AD34"/>
  <c r="AE34"/>
  <c r="AF34"/>
  <c r="AG34"/>
  <c r="AD33"/>
  <c r="AE33"/>
  <c r="AF33"/>
  <c r="AG33"/>
  <c r="AD88"/>
  <c r="AE88"/>
  <c r="AF88"/>
  <c r="AG88"/>
  <c r="AD38"/>
  <c r="AE38"/>
  <c r="AF38"/>
  <c r="AG38"/>
  <c r="AD30"/>
  <c r="AE30"/>
  <c r="AF30"/>
  <c r="AG30"/>
  <c r="AD84"/>
  <c r="AE84"/>
  <c r="AF84"/>
  <c r="AG84"/>
  <c r="AD47"/>
  <c r="AE47"/>
  <c r="AF47"/>
  <c r="AG47"/>
  <c r="AD80"/>
  <c r="AE80"/>
  <c r="AF80"/>
  <c r="AG80"/>
  <c r="AD78"/>
  <c r="AE78"/>
  <c r="AF78"/>
  <c r="AG78"/>
  <c r="AD77"/>
  <c r="AE77"/>
  <c r="AF77"/>
  <c r="AG77"/>
  <c r="AD6"/>
  <c r="AE6"/>
  <c r="AF6"/>
  <c r="AG6"/>
  <c r="AD7"/>
  <c r="AE7"/>
  <c r="AF7"/>
  <c r="AG7"/>
  <c r="AD68"/>
  <c r="AE68"/>
  <c r="AF68"/>
  <c r="AG68"/>
  <c r="AD66"/>
  <c r="AE66"/>
  <c r="AF66"/>
  <c r="AG66"/>
  <c r="AD65"/>
  <c r="AE65"/>
  <c r="AF65"/>
  <c r="AG65"/>
  <c r="AD36"/>
  <c r="AE36"/>
  <c r="AF36"/>
  <c r="AG36"/>
  <c r="AD64"/>
  <c r="AE64"/>
  <c r="AF64"/>
  <c r="AG64"/>
  <c r="AD60"/>
  <c r="AE60"/>
  <c r="AF60"/>
  <c r="AG60"/>
  <c r="AD69"/>
  <c r="AE69"/>
  <c r="AF69"/>
  <c r="AG69"/>
  <c r="AD110"/>
  <c r="AE110"/>
  <c r="AF110"/>
  <c r="AG110"/>
  <c r="AD51"/>
  <c r="AE51"/>
  <c r="AF51"/>
  <c r="AG51"/>
  <c r="AD72"/>
  <c r="AE72"/>
  <c r="AF72"/>
  <c r="AG72"/>
  <c r="AD25"/>
  <c r="AE25"/>
  <c r="AF25"/>
  <c r="AG25"/>
  <c r="AD24"/>
  <c r="AE24"/>
  <c r="AF24"/>
  <c r="AG24"/>
  <c r="AD23"/>
  <c r="AE23"/>
  <c r="AF23"/>
  <c r="AG23"/>
  <c r="AD19"/>
  <c r="AE19"/>
  <c r="AF19"/>
  <c r="AG19"/>
  <c r="AD5"/>
  <c r="AE5"/>
  <c r="AF5"/>
  <c r="AG5"/>
  <c r="E2"/>
  <c r="N33" i="6833"/>
  <c r="J33"/>
  <c r="I33"/>
  <c r="N32"/>
  <c r="J32"/>
  <c r="I32"/>
  <c r="N31"/>
  <c r="J31"/>
  <c r="I31"/>
  <c r="N4" i="6834"/>
  <c r="J4"/>
  <c r="I4"/>
  <c r="N3"/>
  <c r="J3"/>
  <c r="I3"/>
  <c r="X4"/>
  <c r="Y4"/>
  <c r="V4"/>
  <c r="U4"/>
  <c r="N5"/>
  <c r="J5"/>
  <c r="I5"/>
  <c r="X5"/>
  <c r="U5"/>
  <c r="N6"/>
  <c r="J6"/>
  <c r="I6"/>
  <c r="X6"/>
  <c r="U6"/>
  <c r="W4"/>
  <c r="T5"/>
  <c r="T6"/>
  <c r="Y6"/>
  <c r="W6"/>
  <c r="V6"/>
  <c r="S6"/>
  <c r="R6"/>
  <c r="Q6"/>
  <c r="Y5"/>
  <c r="W5"/>
  <c r="V5"/>
  <c r="S5"/>
  <c r="R5"/>
  <c r="Q5"/>
  <c r="S4"/>
  <c r="R4"/>
  <c r="Q4"/>
  <c r="N4" i="6833"/>
  <c r="J4"/>
  <c r="I4"/>
  <c r="N3"/>
  <c r="J3"/>
  <c r="I3"/>
  <c r="X4"/>
  <c r="Y4"/>
  <c r="V4"/>
  <c r="T4"/>
  <c r="N5"/>
  <c r="J5"/>
  <c r="I5"/>
  <c r="X5"/>
  <c r="Y5"/>
  <c r="V5"/>
  <c r="T5"/>
  <c r="N6"/>
  <c r="J6"/>
  <c r="I6"/>
  <c r="X6"/>
  <c r="Y6"/>
  <c r="V6"/>
  <c r="T6"/>
  <c r="N7"/>
  <c r="J7"/>
  <c r="I7"/>
  <c r="X7"/>
  <c r="Y7"/>
  <c r="V7"/>
  <c r="T7"/>
  <c r="N8"/>
  <c r="J8"/>
  <c r="I8"/>
  <c r="X8"/>
  <c r="Y8"/>
  <c r="V8"/>
  <c r="T8"/>
  <c r="N9"/>
  <c r="J9"/>
  <c r="I9"/>
  <c r="X9"/>
  <c r="Y9"/>
  <c r="V9"/>
  <c r="T9"/>
  <c r="N10"/>
  <c r="J10"/>
  <c r="I10"/>
  <c r="X10"/>
  <c r="Y10"/>
  <c r="V10"/>
  <c r="T10"/>
  <c r="N11"/>
  <c r="J11"/>
  <c r="I11"/>
  <c r="X11"/>
  <c r="Y11"/>
  <c r="V11"/>
  <c r="T11"/>
  <c r="N12"/>
  <c r="J12"/>
  <c r="I12"/>
  <c r="X12"/>
  <c r="Y12"/>
  <c r="V12"/>
  <c r="T12"/>
  <c r="N13"/>
  <c r="J13"/>
  <c r="I13"/>
  <c r="X13"/>
  <c r="Y13"/>
  <c r="V13"/>
  <c r="T13"/>
  <c r="N14"/>
  <c r="J14"/>
  <c r="I14"/>
  <c r="X14"/>
  <c r="Y14"/>
  <c r="V14"/>
  <c r="T14"/>
  <c r="N15"/>
  <c r="J15"/>
  <c r="I15"/>
  <c r="X15"/>
  <c r="Y15"/>
  <c r="V15"/>
  <c r="T15"/>
  <c r="N16"/>
  <c r="J16"/>
  <c r="I16"/>
  <c r="X16"/>
  <c r="Y16"/>
  <c r="V16"/>
  <c r="T16"/>
  <c r="N17"/>
  <c r="J17"/>
  <c r="I17"/>
  <c r="X17"/>
  <c r="Y17"/>
  <c r="V17"/>
  <c r="T17"/>
  <c r="N18"/>
  <c r="J18"/>
  <c r="I18"/>
  <c r="X18"/>
  <c r="T18"/>
  <c r="N19"/>
  <c r="J19"/>
  <c r="I19"/>
  <c r="X19"/>
  <c r="T19"/>
  <c r="N20"/>
  <c r="J20"/>
  <c r="I20"/>
  <c r="X20"/>
  <c r="T20"/>
  <c r="N21"/>
  <c r="J21"/>
  <c r="I21"/>
  <c r="X21"/>
  <c r="T21"/>
  <c r="N22"/>
  <c r="J22"/>
  <c r="I22"/>
  <c r="X22"/>
  <c r="Y22"/>
  <c r="V22"/>
  <c r="T22"/>
  <c r="N23"/>
  <c r="J23"/>
  <c r="I23"/>
  <c r="X23"/>
  <c r="Y23"/>
  <c r="V23"/>
  <c r="T23"/>
  <c r="N24"/>
  <c r="J24"/>
  <c r="I24"/>
  <c r="X24"/>
  <c r="Y24"/>
  <c r="V24"/>
  <c r="T24"/>
  <c r="N25"/>
  <c r="J25"/>
  <c r="I25"/>
  <c r="X25"/>
  <c r="Y25"/>
  <c r="V25"/>
  <c r="T25"/>
  <c r="N26"/>
  <c r="J26"/>
  <c r="I26"/>
  <c r="X26"/>
  <c r="Y26"/>
  <c r="V26"/>
  <c r="T26"/>
  <c r="N27"/>
  <c r="J27"/>
  <c r="I27"/>
  <c r="X27"/>
  <c r="T27"/>
  <c r="N28"/>
  <c r="J28"/>
  <c r="I28"/>
  <c r="X28"/>
  <c r="Y28"/>
  <c r="V28"/>
  <c r="T28"/>
  <c r="N29"/>
  <c r="J29"/>
  <c r="I29"/>
  <c r="X29"/>
  <c r="Y29"/>
  <c r="V29"/>
  <c r="T29"/>
  <c r="N30"/>
  <c r="J30"/>
  <c r="I30"/>
  <c r="X30"/>
  <c r="T30"/>
  <c r="X31"/>
  <c r="T31"/>
  <c r="X32"/>
  <c r="Y32"/>
  <c r="V32"/>
  <c r="T32"/>
  <c r="X33"/>
  <c r="Y33"/>
  <c r="V33"/>
  <c r="T33"/>
  <c r="N34"/>
  <c r="J34"/>
  <c r="I34"/>
  <c r="X34"/>
  <c r="Y34"/>
  <c r="V34"/>
  <c r="T34"/>
  <c r="N35"/>
  <c r="J35"/>
  <c r="I35"/>
  <c r="X35"/>
  <c r="Y35"/>
  <c r="V35"/>
  <c r="T35"/>
  <c r="W5"/>
  <c r="W6"/>
  <c r="W7"/>
  <c r="W8"/>
  <c r="W9"/>
  <c r="W10"/>
  <c r="W11"/>
  <c r="W12"/>
  <c r="W13"/>
  <c r="W14"/>
  <c r="W15"/>
  <c r="W16"/>
  <c r="W17"/>
  <c r="V18"/>
  <c r="W18"/>
  <c r="Y18"/>
  <c r="V19"/>
  <c r="W19"/>
  <c r="Y19"/>
  <c r="V20"/>
  <c r="W20"/>
  <c r="Y20"/>
  <c r="V21"/>
  <c r="W21"/>
  <c r="Y21"/>
  <c r="W22"/>
  <c r="W23"/>
  <c r="W24"/>
  <c r="W25"/>
  <c r="W26"/>
  <c r="V27"/>
  <c r="W27"/>
  <c r="Y27"/>
  <c r="W28"/>
  <c r="W29"/>
  <c r="V30"/>
  <c r="W30"/>
  <c r="Y30"/>
  <c r="V31"/>
  <c r="W31"/>
  <c r="Y31"/>
  <c r="W32"/>
  <c r="W33"/>
  <c r="W34"/>
  <c r="W35"/>
  <c r="W4"/>
  <c r="R4"/>
  <c r="S4"/>
  <c r="R5"/>
  <c r="S5"/>
  <c r="R6"/>
  <c r="S6"/>
  <c r="R7"/>
  <c r="S7"/>
  <c r="R8"/>
  <c r="S8"/>
  <c r="R9"/>
  <c r="S9"/>
  <c r="R10"/>
  <c r="S10"/>
  <c r="R11"/>
  <c r="S11"/>
  <c r="R12"/>
  <c r="S12"/>
  <c r="R13"/>
  <c r="S13"/>
  <c r="R14"/>
  <c r="S14"/>
  <c r="R15"/>
  <c r="S15"/>
  <c r="R16"/>
  <c r="S16"/>
  <c r="R17"/>
  <c r="S17"/>
  <c r="R18"/>
  <c r="S18"/>
  <c r="R19"/>
  <c r="S19"/>
  <c r="R20"/>
  <c r="S20"/>
  <c r="R21"/>
  <c r="S21"/>
  <c r="R22"/>
  <c r="S22"/>
  <c r="R23"/>
  <c r="S23"/>
  <c r="R24"/>
  <c r="S24"/>
  <c r="R25"/>
  <c r="S25"/>
  <c r="R26"/>
  <c r="S26"/>
  <c r="R27"/>
  <c r="S27"/>
  <c r="R28"/>
  <c r="S28"/>
  <c r="R29"/>
  <c r="S29"/>
  <c r="R30"/>
  <c r="S30"/>
  <c r="R31"/>
  <c r="S31"/>
  <c r="R32"/>
  <c r="S32"/>
  <c r="R33"/>
  <c r="S33"/>
  <c r="R34"/>
  <c r="S34"/>
  <c r="R35"/>
  <c r="S35"/>
  <c r="S3"/>
  <c r="R3"/>
  <c r="Q4"/>
  <c r="Q5"/>
  <c r="Q6"/>
  <c r="Q7"/>
  <c r="Q8"/>
  <c r="Q9"/>
  <c r="Q10"/>
  <c r="Q11"/>
  <c r="Q12"/>
  <c r="Q13"/>
  <c r="Q14"/>
  <c r="Q15"/>
  <c r="Q16"/>
  <c r="Q17"/>
  <c r="Q18"/>
  <c r="Q19"/>
  <c r="Q20"/>
  <c r="Q21"/>
  <c r="Q22"/>
  <c r="Q23"/>
  <c r="Q24"/>
  <c r="Q25"/>
  <c r="Q26"/>
  <c r="Q27"/>
  <c r="Q28"/>
  <c r="Q29"/>
  <c r="Q30"/>
  <c r="Q31"/>
  <c r="Q32"/>
  <c r="Q33"/>
  <c r="Q34"/>
  <c r="Q35"/>
  <c r="Q3"/>
  <c r="E625" i="6838" l="1"/>
  <c r="E489"/>
  <c r="E442"/>
  <c r="E160"/>
  <c r="E154"/>
  <c r="E144"/>
  <c r="E10"/>
  <c r="E707"/>
  <c r="E706"/>
  <c r="E704"/>
  <c r="E698"/>
  <c r="E431"/>
  <c r="E405"/>
  <c r="E335"/>
  <c r="E327"/>
  <c r="E167"/>
  <c r="E714"/>
  <c r="E712"/>
  <c r="E710"/>
  <c r="E666"/>
  <c r="E658"/>
  <c r="E650"/>
  <c r="E648"/>
  <c r="E646"/>
  <c r="E630"/>
  <c r="E600"/>
  <c r="E506"/>
  <c r="E431" i="6837"/>
  <c r="E347"/>
  <c r="E670"/>
  <c r="E156"/>
  <c r="E158"/>
  <c r="E247" i="6838"/>
  <c r="E199"/>
  <c r="E175"/>
  <c r="E486"/>
  <c r="E229"/>
  <c r="E207"/>
  <c r="E22"/>
  <c r="E642"/>
  <c r="E638"/>
  <c r="E471"/>
  <c r="E463"/>
  <c r="E455"/>
  <c r="E166"/>
  <c r="E50"/>
  <c r="E691"/>
  <c r="E233"/>
  <c r="E546"/>
  <c r="E287"/>
  <c r="E265"/>
  <c r="E231"/>
  <c r="E673"/>
  <c r="E112"/>
  <c r="E73"/>
  <c r="E643"/>
  <c r="E595"/>
  <c r="E426"/>
  <c r="E414"/>
  <c r="E282"/>
  <c r="E494"/>
  <c r="E303"/>
  <c r="E227"/>
  <c r="E675"/>
  <c r="E659"/>
  <c r="E495"/>
  <c r="E16"/>
  <c r="E603"/>
  <c r="E583"/>
  <c r="E581"/>
  <c r="E553"/>
  <c r="E519"/>
  <c r="E367"/>
  <c r="E332"/>
  <c r="E330"/>
  <c r="E326"/>
  <c r="E320"/>
  <c r="E510" i="6837"/>
  <c r="E616"/>
  <c r="E618"/>
  <c r="E622"/>
  <c r="E654"/>
  <c r="E655"/>
  <c r="E167"/>
  <c r="E183"/>
  <c r="E363"/>
  <c r="E16"/>
  <c r="E219"/>
  <c r="E686"/>
  <c r="E72"/>
  <c r="E44"/>
  <c r="E140"/>
  <c r="E247"/>
  <c r="E287"/>
  <c r="E291"/>
  <c r="E491"/>
  <c r="E515"/>
  <c r="E65"/>
  <c r="E68"/>
  <c r="E34"/>
  <c r="E11"/>
  <c r="E97"/>
  <c r="E76"/>
  <c r="E91"/>
  <c r="E50"/>
  <c r="E358"/>
  <c r="E558"/>
  <c r="E563"/>
  <c r="E573"/>
  <c r="E198"/>
  <c r="E487"/>
  <c r="E531"/>
  <c r="E583"/>
  <c r="E155"/>
  <c r="E236"/>
  <c r="E280"/>
  <c r="E294"/>
  <c r="E310"/>
  <c r="E318"/>
  <c r="E320"/>
  <c r="E324"/>
  <c r="E336"/>
  <c r="E344"/>
  <c r="E356"/>
  <c r="E679"/>
  <c r="E681"/>
  <c r="E683"/>
  <c r="E691"/>
  <c r="E695"/>
  <c r="E697"/>
  <c r="E699"/>
  <c r="E719"/>
  <c r="E283"/>
  <c r="E262"/>
  <c r="E483"/>
  <c r="E489"/>
  <c r="E627"/>
  <c r="E143"/>
  <c r="E151"/>
  <c r="E382"/>
  <c r="E384"/>
  <c r="E414"/>
  <c r="E416"/>
  <c r="E418"/>
  <c r="E638"/>
  <c r="E17"/>
  <c r="E478" i="6838"/>
  <c r="E39"/>
  <c r="E42"/>
  <c r="E689"/>
  <c r="E593"/>
  <c r="E591"/>
  <c r="E521"/>
  <c r="E514"/>
  <c r="E453"/>
  <c r="E378"/>
  <c r="E314"/>
  <c r="E263"/>
  <c r="E261"/>
  <c r="E259"/>
  <c r="E255"/>
  <c r="E249"/>
  <c r="E172"/>
  <c r="E26"/>
  <c r="E49"/>
  <c r="E31"/>
  <c r="E105"/>
  <c r="E91"/>
  <c r="E75"/>
  <c r="E51"/>
  <c r="E5"/>
  <c r="E618"/>
  <c r="E551"/>
  <c r="E541"/>
  <c r="E375"/>
  <c r="E688"/>
  <c r="E598"/>
  <c r="E543"/>
  <c r="E448"/>
  <c r="E377"/>
  <c r="E298"/>
  <c r="E262"/>
  <c r="E690"/>
  <c r="E682"/>
  <c r="E680"/>
  <c r="E678"/>
  <c r="E674"/>
  <c r="E672"/>
  <c r="E641"/>
  <c r="E639"/>
  <c r="E578"/>
  <c r="E576"/>
  <c r="E517"/>
  <c r="E513"/>
  <c r="E509"/>
  <c r="E507"/>
  <c r="E399"/>
  <c r="E361"/>
  <c r="E359"/>
  <c r="E357"/>
  <c r="E355"/>
  <c r="E250"/>
  <c r="E230"/>
  <c r="E224"/>
  <c r="E145"/>
  <c r="E84"/>
  <c r="E106"/>
  <c r="D107" s="1"/>
  <c r="E86"/>
  <c r="E474"/>
  <c r="E417"/>
  <c r="E63"/>
  <c r="E694"/>
  <c r="E657"/>
  <c r="E462"/>
  <c r="E421"/>
  <c r="E274"/>
  <c r="E195"/>
  <c r="E585"/>
  <c r="E582"/>
  <c r="E562"/>
  <c r="E498"/>
  <c r="E438"/>
  <c r="E436"/>
  <c r="E329"/>
  <c r="E271"/>
  <c r="E151"/>
  <c r="E143"/>
  <c r="E127"/>
  <c r="E111"/>
  <c r="E45"/>
  <c r="E92"/>
  <c r="E104"/>
  <c r="E11"/>
  <c r="E616"/>
  <c r="E610"/>
  <c r="E476"/>
  <c r="E696"/>
  <c r="E545"/>
  <c r="E505"/>
  <c r="E470"/>
  <c r="E425"/>
  <c r="E415"/>
  <c r="E407"/>
  <c r="E278"/>
  <c r="E256"/>
  <c r="E240"/>
  <c r="E705"/>
  <c r="E664"/>
  <c r="E662"/>
  <c r="E656"/>
  <c r="E623"/>
  <c r="E487"/>
  <c r="E477"/>
  <c r="E422"/>
  <c r="E398"/>
  <c r="E323"/>
  <c r="E273"/>
  <c r="E204"/>
  <c r="E202"/>
  <c r="E198"/>
  <c r="E192"/>
  <c r="E186"/>
  <c r="E163"/>
  <c r="E159"/>
  <c r="E153"/>
  <c r="E137"/>
  <c r="E260" i="6837"/>
  <c r="E307"/>
  <c r="E333"/>
  <c r="E464"/>
  <c r="E478"/>
  <c r="E545"/>
  <c r="E551"/>
  <c r="E605"/>
  <c r="E658"/>
  <c r="E109"/>
  <c r="E31"/>
  <c r="E230"/>
  <c r="E232"/>
  <c r="E390"/>
  <c r="E454"/>
  <c r="E462"/>
  <c r="E519"/>
  <c r="E9"/>
  <c r="E216"/>
  <c r="E224"/>
  <c r="E360"/>
  <c r="E388"/>
  <c r="E420"/>
  <c r="E446"/>
  <c r="E502"/>
  <c r="E579"/>
  <c r="E694"/>
  <c r="E4"/>
  <c r="E20"/>
  <c r="E144"/>
  <c r="E256"/>
  <c r="E92"/>
  <c r="D93" s="1"/>
  <c r="E166"/>
  <c r="E203"/>
  <c r="E215"/>
  <c r="E231"/>
  <c r="E288"/>
  <c r="E467"/>
  <c r="E524"/>
  <c r="E590"/>
  <c r="E614"/>
  <c r="E639"/>
  <c r="E641"/>
  <c r="E659"/>
  <c r="E254"/>
  <c r="E419"/>
  <c r="E718"/>
  <c r="E105"/>
  <c r="E147"/>
  <c r="E182"/>
  <c r="E223"/>
  <c r="E243"/>
  <c r="E292"/>
  <c r="E367"/>
  <c r="E403"/>
  <c r="E407"/>
  <c r="E409"/>
  <c r="E411"/>
  <c r="E463"/>
  <c r="E542"/>
  <c r="E707"/>
  <c r="E19"/>
  <c r="E134"/>
  <c r="E244"/>
  <c r="E309"/>
  <c r="E466"/>
  <c r="E492"/>
  <c r="E543"/>
  <c r="E559"/>
  <c r="E615"/>
  <c r="E656"/>
  <c r="E684"/>
  <c r="E303"/>
  <c r="E351"/>
  <c r="E423"/>
  <c r="E591"/>
  <c r="E595"/>
  <c r="E611"/>
  <c r="E702"/>
  <c r="E704"/>
  <c r="E706"/>
  <c r="E60"/>
  <c r="E84"/>
  <c r="E33"/>
  <c r="E46"/>
  <c r="E89"/>
  <c r="E28"/>
  <c r="E45"/>
  <c r="D46" s="1"/>
  <c r="E49"/>
  <c r="D50" s="1"/>
  <c r="E127"/>
  <c r="E168"/>
  <c r="E172"/>
  <c r="E196"/>
  <c r="E206"/>
  <c r="E326"/>
  <c r="E352"/>
  <c r="E406"/>
  <c r="E435"/>
  <c r="E439"/>
  <c r="E441"/>
  <c r="E443"/>
  <c r="E451"/>
  <c r="E455"/>
  <c r="E457"/>
  <c r="E459"/>
  <c r="E687"/>
  <c r="E701" i="6838"/>
  <c r="E669"/>
  <c r="E637"/>
  <c r="E597"/>
  <c r="E485"/>
  <c r="E454"/>
  <c r="E450"/>
  <c r="E393"/>
  <c r="E217"/>
  <c r="E135"/>
  <c r="E30"/>
  <c r="E36"/>
  <c r="E15"/>
  <c r="E703"/>
  <c r="E699"/>
  <c r="E671"/>
  <c r="E667"/>
  <c r="E633"/>
  <c r="E608"/>
  <c r="E606"/>
  <c r="E558"/>
  <c r="E554"/>
  <c r="E490"/>
  <c r="E434"/>
  <c r="E397"/>
  <c r="E395"/>
  <c r="E383"/>
  <c r="E266"/>
  <c r="E215"/>
  <c r="E211"/>
  <c r="E170"/>
  <c r="E6"/>
  <c r="E627"/>
  <c r="E602"/>
  <c r="E613"/>
  <c r="E569"/>
  <c r="E501"/>
  <c r="E439"/>
  <c r="E410"/>
  <c r="E234"/>
  <c r="E93"/>
  <c r="D94" s="1"/>
  <c r="E56"/>
  <c r="E717"/>
  <c r="E685"/>
  <c r="E653"/>
  <c r="E615"/>
  <c r="E611"/>
  <c r="E586"/>
  <c r="E577"/>
  <c r="E573"/>
  <c r="E565"/>
  <c r="E561"/>
  <c r="E534"/>
  <c r="E528"/>
  <c r="E482"/>
  <c r="E449"/>
  <c r="E402"/>
  <c r="E313"/>
  <c r="E246"/>
  <c r="E218"/>
  <c r="E183"/>
  <c r="E179"/>
  <c r="E150"/>
  <c r="E138"/>
  <c r="E719"/>
  <c r="E715"/>
  <c r="E687"/>
  <c r="E683"/>
  <c r="E655"/>
  <c r="E651"/>
  <c r="E609"/>
  <c r="E605"/>
  <c r="E590"/>
  <c r="E557"/>
  <c r="E549"/>
  <c r="E538"/>
  <c r="E493"/>
  <c r="E433"/>
  <c r="E394"/>
  <c r="E374"/>
  <c r="E368"/>
  <c r="E311"/>
  <c r="E281"/>
  <c r="E169"/>
  <c r="E48"/>
  <c r="E69"/>
  <c r="D70" s="1"/>
  <c r="E697"/>
  <c r="E693"/>
  <c r="E665"/>
  <c r="E661"/>
  <c r="E629"/>
  <c r="E550"/>
  <c r="E430"/>
  <c r="E343"/>
  <c r="E294"/>
  <c r="E290"/>
  <c r="E201"/>
  <c r="E47"/>
  <c r="E445"/>
  <c r="E185"/>
  <c r="E44"/>
  <c r="D45" s="1"/>
  <c r="E713"/>
  <c r="E709"/>
  <c r="E681"/>
  <c r="E677"/>
  <c r="E649"/>
  <c r="E645"/>
  <c r="E624"/>
  <c r="E527"/>
  <c r="E512"/>
  <c r="E479"/>
  <c r="E362"/>
  <c r="E346"/>
  <c r="E295"/>
  <c r="E279"/>
  <c r="E24"/>
  <c r="E345"/>
  <c r="E270"/>
  <c r="E268"/>
  <c r="E242"/>
  <c r="E238"/>
  <c r="E236"/>
  <c r="E177"/>
  <c r="E146"/>
  <c r="E133"/>
  <c r="E131"/>
  <c r="E46"/>
  <c r="E3"/>
  <c r="E9"/>
  <c r="E14"/>
  <c r="D11" s="1"/>
  <c r="E8"/>
  <c r="D3" s="1"/>
  <c r="E62"/>
  <c r="D63" s="1"/>
  <c r="E43"/>
  <c r="E708"/>
  <c r="E692"/>
  <c r="E676"/>
  <c r="E660"/>
  <c r="E644"/>
  <c r="E631"/>
  <c r="E584"/>
  <c r="E559"/>
  <c r="E556"/>
  <c r="E535"/>
  <c r="E526"/>
  <c r="E522"/>
  <c r="E520"/>
  <c r="E481"/>
  <c r="E456"/>
  <c r="E441"/>
  <c r="E406"/>
  <c r="E370"/>
  <c r="E366"/>
  <c r="E364"/>
  <c r="E305"/>
  <c r="E288"/>
  <c r="E239"/>
  <c r="E142"/>
  <c r="E140"/>
  <c r="E57"/>
  <c r="E37"/>
  <c r="E29"/>
  <c r="D31" s="1"/>
  <c r="E358"/>
  <c r="E718"/>
  <c r="E711"/>
  <c r="E702"/>
  <c r="E695"/>
  <c r="E686"/>
  <c r="E679"/>
  <c r="E670"/>
  <c r="E663"/>
  <c r="E654"/>
  <c r="E647"/>
  <c r="E614"/>
  <c r="E607"/>
  <c r="E596"/>
  <c r="E589"/>
  <c r="E587"/>
  <c r="E570"/>
  <c r="E568"/>
  <c r="E502"/>
  <c r="E469"/>
  <c r="E467"/>
  <c r="E465"/>
  <c r="E446"/>
  <c r="E420"/>
  <c r="E418"/>
  <c r="E384"/>
  <c r="E354"/>
  <c r="E319"/>
  <c r="E252"/>
  <c r="E243"/>
  <c r="E223"/>
  <c r="E191"/>
  <c r="E158"/>
  <c r="E156"/>
  <c r="E149"/>
  <c r="E147"/>
  <c r="E130"/>
  <c r="E52"/>
  <c r="E100"/>
  <c r="E60"/>
  <c r="E55"/>
  <c r="E13"/>
  <c r="D15" s="1"/>
  <c r="E38"/>
  <c r="E413"/>
  <c r="E322"/>
  <c r="E297"/>
  <c r="E284"/>
  <c r="E277"/>
  <c r="E258"/>
  <c r="E716"/>
  <c r="E700"/>
  <c r="E684"/>
  <c r="E668"/>
  <c r="E652"/>
  <c r="E636"/>
  <c r="E634"/>
  <c r="E632"/>
  <c r="E621"/>
  <c r="E619"/>
  <c r="E594"/>
  <c r="E592"/>
  <c r="E566"/>
  <c r="E533"/>
  <c r="E531"/>
  <c r="E429"/>
  <c r="E423"/>
  <c r="E390"/>
  <c r="E388"/>
  <c r="E386"/>
  <c r="E371"/>
  <c r="E351"/>
  <c r="E342"/>
  <c r="E336"/>
  <c r="E310"/>
  <c r="E304"/>
  <c r="E214"/>
  <c r="E208"/>
  <c r="E193"/>
  <c r="E182"/>
  <c r="E176"/>
  <c r="E161"/>
  <c r="E18"/>
  <c r="D44" s="1"/>
  <c r="E35"/>
  <c r="D16" s="1"/>
  <c r="E437"/>
  <c r="E411"/>
  <c r="E352"/>
  <c r="E286"/>
  <c r="E275"/>
  <c r="E226"/>
  <c r="E220"/>
  <c r="E194"/>
  <c r="E188"/>
  <c r="E162"/>
  <c r="E134"/>
  <c r="E128"/>
  <c r="E25"/>
  <c r="E33"/>
  <c r="D35" s="1"/>
  <c r="E76"/>
  <c r="E110"/>
  <c r="D111" s="1"/>
  <c r="E626"/>
  <c r="E601"/>
  <c r="E575"/>
  <c r="E542"/>
  <c r="E472"/>
  <c r="E457"/>
  <c r="E391"/>
  <c r="E382"/>
  <c r="E380"/>
  <c r="E338"/>
  <c r="E321"/>
  <c r="E306"/>
  <c r="E272"/>
  <c r="E210"/>
  <c r="E178"/>
  <c r="E129"/>
  <c r="E72"/>
  <c r="D73" s="1"/>
  <c r="E7"/>
  <c r="E4"/>
  <c r="E81" i="6837"/>
  <c r="D82" s="1"/>
  <c r="E176"/>
  <c r="E227"/>
  <c r="E348"/>
  <c r="E395"/>
  <c r="E397"/>
  <c r="E534"/>
  <c r="E547"/>
  <c r="E53"/>
  <c r="E15"/>
  <c r="E57"/>
  <c r="E175"/>
  <c r="E186"/>
  <c r="E295"/>
  <c r="E350"/>
  <c r="E623"/>
  <c r="E678"/>
  <c r="E171"/>
  <c r="E222"/>
  <c r="E267"/>
  <c r="E269"/>
  <c r="E331"/>
  <c r="E339"/>
  <c r="E343"/>
  <c r="E495"/>
  <c r="E499"/>
  <c r="E527"/>
  <c r="E647"/>
  <c r="E25"/>
  <c r="E355"/>
  <c r="E486"/>
  <c r="E513"/>
  <c r="E574"/>
  <c r="E630"/>
  <c r="E643"/>
  <c r="E66"/>
  <c r="E220"/>
  <c r="E284"/>
  <c r="E364"/>
  <c r="E35"/>
  <c r="E59"/>
  <c r="D60" s="1"/>
  <c r="E23"/>
  <c r="E37"/>
  <c r="E69"/>
  <c r="D70" s="1"/>
  <c r="E21"/>
  <c r="E133"/>
  <c r="E190"/>
  <c r="E205"/>
  <c r="E211"/>
  <c r="E239"/>
  <c r="E248"/>
  <c r="E296"/>
  <c r="E312"/>
  <c r="E432"/>
  <c r="E434"/>
  <c r="E584"/>
  <c r="E586"/>
  <c r="E606"/>
  <c r="E711"/>
  <c r="E428"/>
  <c r="E438"/>
  <c r="E449"/>
  <c r="E494"/>
  <c r="E509"/>
  <c r="E520"/>
  <c r="E522"/>
  <c r="E576"/>
  <c r="E578"/>
  <c r="E580"/>
  <c r="E599"/>
  <c r="E601"/>
  <c r="E603"/>
  <c r="E716"/>
  <c r="E77"/>
  <c r="E135"/>
  <c r="E139"/>
  <c r="E141"/>
  <c r="E233"/>
  <c r="E235"/>
  <c r="E250"/>
  <c r="E275"/>
  <c r="E279"/>
  <c r="E299"/>
  <c r="E314"/>
  <c r="E337"/>
  <c r="E359"/>
  <c r="E370"/>
  <c r="E378"/>
  <c r="E413"/>
  <c r="E424"/>
  <c r="E426"/>
  <c r="E480"/>
  <c r="E482"/>
  <c r="E484"/>
  <c r="E503"/>
  <c r="E505"/>
  <c r="E507"/>
  <c r="E528"/>
  <c r="E530"/>
  <c r="E550"/>
  <c r="E553"/>
  <c r="E555"/>
  <c r="E588"/>
  <c r="E598"/>
  <c r="E609"/>
  <c r="E624"/>
  <c r="E626"/>
  <c r="E646"/>
  <c r="E649"/>
  <c r="E651"/>
  <c r="E672"/>
  <c r="E674"/>
  <c r="E701"/>
  <c r="E712"/>
  <c r="E714"/>
  <c r="E47"/>
  <c r="E56"/>
  <c r="D57" s="1"/>
  <c r="E217"/>
  <c r="E302"/>
  <c r="E398"/>
  <c r="E417"/>
  <c r="E477"/>
  <c r="E490"/>
  <c r="E544"/>
  <c r="E567"/>
  <c r="E640"/>
  <c r="E680"/>
  <c r="E705"/>
  <c r="E720"/>
  <c r="E132"/>
  <c r="E164"/>
  <c r="E177"/>
  <c r="E179"/>
  <c r="E200"/>
  <c r="E204"/>
  <c r="E208"/>
  <c r="E210"/>
  <c r="E238"/>
  <c r="E264"/>
  <c r="E266"/>
  <c r="E392"/>
  <c r="E396"/>
  <c r="E448"/>
  <c r="E450"/>
  <c r="E452"/>
  <c r="E471"/>
  <c r="E473"/>
  <c r="E475"/>
  <c r="E496"/>
  <c r="E498"/>
  <c r="E518"/>
  <c r="E521"/>
  <c r="E523"/>
  <c r="E556"/>
  <c r="E566"/>
  <c r="E577"/>
  <c r="E652"/>
  <c r="E663"/>
  <c r="E665"/>
  <c r="E667"/>
  <c r="E71"/>
  <c r="E270"/>
  <c r="E330"/>
  <c r="E488"/>
  <c r="E548"/>
  <c r="E571"/>
  <c r="E594"/>
  <c r="E619"/>
  <c r="E682"/>
  <c r="E78"/>
  <c r="E14"/>
  <c r="E29"/>
  <c r="E48"/>
  <c r="D49" s="1"/>
  <c r="E136"/>
  <c r="E153"/>
  <c r="E163"/>
  <c r="E174"/>
  <c r="E246"/>
  <c r="E249"/>
  <c r="E251"/>
  <c r="E272"/>
  <c r="E286"/>
  <c r="E300"/>
  <c r="E315"/>
  <c r="E325"/>
  <c r="E338"/>
  <c r="E369"/>
  <c r="E371"/>
  <c r="E375"/>
  <c r="E379"/>
  <c r="E400"/>
  <c r="E402"/>
  <c r="E422"/>
  <c r="E425"/>
  <c r="E427"/>
  <c r="E460"/>
  <c r="E470"/>
  <c r="E481"/>
  <c r="E526"/>
  <c r="E541"/>
  <c r="E552"/>
  <c r="E554"/>
  <c r="E608"/>
  <c r="E610"/>
  <c r="E637"/>
  <c r="E648"/>
  <c r="E650"/>
  <c r="E662"/>
  <c r="E673"/>
  <c r="E688"/>
  <c r="E690"/>
  <c r="E710"/>
  <c r="E713"/>
  <c r="E715"/>
  <c r="E52"/>
  <c r="D53" s="1"/>
  <c r="E111"/>
  <c r="E160"/>
  <c r="E214"/>
  <c r="E328"/>
  <c r="E546"/>
  <c r="E569"/>
  <c r="E592"/>
  <c r="E617"/>
  <c r="E642"/>
  <c r="E669"/>
  <c r="E36"/>
  <c r="D37" s="1"/>
  <c r="E54"/>
  <c r="E58"/>
  <c r="D59" s="1"/>
  <c r="E150"/>
  <c r="E191"/>
  <c r="E195"/>
  <c r="E197"/>
  <c r="E240"/>
  <c r="E242"/>
  <c r="E255"/>
  <c r="E259"/>
  <c r="E261"/>
  <c r="E304"/>
  <c r="E306"/>
  <c r="E366"/>
  <c r="E374"/>
  <c r="E383"/>
  <c r="E387"/>
  <c r="E389"/>
  <c r="E430"/>
  <c r="E445"/>
  <c r="E456"/>
  <c r="E458"/>
  <c r="E512"/>
  <c r="E514"/>
  <c r="E516"/>
  <c r="E535"/>
  <c r="E537"/>
  <c r="E539"/>
  <c r="E560"/>
  <c r="E562"/>
  <c r="E582"/>
  <c r="E585"/>
  <c r="E587"/>
  <c r="E620"/>
  <c r="E631"/>
  <c r="E633"/>
  <c r="E635"/>
  <c r="E13"/>
  <c r="F7" i="6851"/>
  <c r="E136" i="2"/>
  <c r="E332"/>
  <c r="E160"/>
  <c r="E159"/>
  <c r="E547"/>
  <c r="E89"/>
  <c r="E9"/>
  <c r="E560"/>
  <c r="E212"/>
  <c r="E533"/>
  <c r="E395"/>
  <c r="E423"/>
  <c r="E379"/>
  <c r="E428"/>
  <c r="E716"/>
  <c r="E611"/>
  <c r="E727"/>
  <c r="E383"/>
  <c r="E275"/>
  <c r="E270"/>
  <c r="E733"/>
  <c r="E122"/>
  <c r="E699"/>
  <c r="E623"/>
  <c r="E531"/>
  <c r="E150"/>
  <c r="E140"/>
  <c r="E553"/>
  <c r="E567"/>
  <c r="E258"/>
  <c r="D259" s="1"/>
  <c r="E546"/>
  <c r="E494"/>
  <c r="E357"/>
  <c r="E294"/>
  <c r="E203"/>
  <c r="E229"/>
  <c r="E131"/>
  <c r="E720"/>
  <c r="E691"/>
  <c r="E651"/>
  <c r="E459"/>
  <c r="E230"/>
  <c r="E220"/>
  <c r="E210"/>
  <c r="E137"/>
  <c r="E317"/>
  <c r="E102"/>
  <c r="E98"/>
  <c r="E24"/>
  <c r="E447"/>
  <c r="E338"/>
  <c r="E461"/>
  <c r="E634"/>
  <c r="E617"/>
  <c r="E545"/>
  <c r="E514"/>
  <c r="E490"/>
  <c r="E252"/>
  <c r="E336"/>
  <c r="E591"/>
  <c r="E552"/>
  <c r="D553" s="1"/>
  <c r="E584"/>
  <c r="E243"/>
  <c r="E247"/>
  <c r="E305"/>
  <c r="D306" s="1"/>
  <c r="E493"/>
  <c r="E181"/>
  <c r="E78"/>
  <c r="E99"/>
  <c r="E349"/>
  <c r="E202"/>
  <c r="E583"/>
  <c r="D584" s="1"/>
  <c r="E157"/>
  <c r="E152"/>
  <c r="E6"/>
  <c r="E130"/>
  <c r="E582"/>
  <c r="E479"/>
  <c r="E154"/>
  <c r="E700"/>
  <c r="E655"/>
  <c r="E647"/>
  <c r="E638"/>
  <c r="E528"/>
  <c r="E417"/>
  <c r="E74"/>
  <c r="E171"/>
  <c r="E246"/>
  <c r="E372"/>
  <c r="E474"/>
  <c r="E373"/>
  <c r="E492"/>
  <c r="E684"/>
  <c r="E666"/>
  <c r="E177"/>
  <c r="E586"/>
  <c r="E284"/>
  <c r="E464"/>
  <c r="E318"/>
  <c r="E354"/>
  <c r="E94"/>
  <c r="E706"/>
  <c r="E702"/>
  <c r="E650"/>
  <c r="D651" s="1"/>
  <c r="E308"/>
  <c r="E543"/>
  <c r="E35"/>
  <c r="E709"/>
  <c r="E590"/>
  <c r="E208"/>
  <c r="E184"/>
  <c r="E235"/>
  <c r="E649"/>
  <c r="E627"/>
  <c r="E594"/>
  <c r="E364"/>
  <c r="E522"/>
  <c r="E93"/>
  <c r="E664"/>
  <c r="E671"/>
  <c r="E615"/>
  <c r="E277"/>
  <c r="E50"/>
  <c r="E729"/>
  <c r="E467"/>
  <c r="E497"/>
  <c r="E656"/>
  <c r="E599"/>
  <c r="E539"/>
  <c r="E240"/>
  <c r="E155"/>
  <c r="E351"/>
  <c r="E653"/>
  <c r="E715"/>
  <c r="D716" s="1"/>
  <c r="E507"/>
  <c r="E348"/>
  <c r="E138"/>
  <c r="E489"/>
  <c r="E82"/>
  <c r="E13"/>
  <c r="E703"/>
  <c r="E697"/>
  <c r="E668"/>
  <c r="E646"/>
  <c r="D647" s="1"/>
  <c r="E643"/>
  <c r="E443"/>
  <c r="E437"/>
  <c r="E597"/>
  <c r="E694"/>
  <c r="E629"/>
  <c r="E128"/>
  <c r="E520"/>
  <c r="E257"/>
  <c r="E572"/>
  <c r="E330"/>
  <c r="E361"/>
  <c r="E333"/>
  <c r="E281"/>
  <c r="E222"/>
  <c r="E731"/>
  <c r="E580"/>
  <c r="E350"/>
  <c r="E730"/>
  <c r="E624"/>
  <c r="E498"/>
  <c r="E508"/>
  <c r="E460"/>
  <c r="D461" s="1"/>
  <c r="E588"/>
  <c r="E485"/>
  <c r="E215"/>
  <c r="E182"/>
  <c r="E445"/>
  <c r="E380"/>
  <c r="E163"/>
  <c r="E211"/>
  <c r="E80"/>
  <c r="E97"/>
  <c r="E339"/>
  <c r="E56"/>
  <c r="E72"/>
  <c r="E59"/>
  <c r="E38"/>
  <c r="E61"/>
  <c r="E571"/>
  <c r="E107"/>
  <c r="E558"/>
  <c r="E469"/>
  <c r="E213"/>
  <c r="E244"/>
  <c r="E226"/>
  <c r="E288"/>
  <c r="E190"/>
  <c r="E168"/>
  <c r="E11"/>
  <c r="E726"/>
  <c r="E663"/>
  <c r="E139"/>
  <c r="E665"/>
  <c r="D666" s="1"/>
  <c r="E577"/>
  <c r="E660"/>
  <c r="E626"/>
  <c r="E625"/>
  <c r="D626" s="1"/>
  <c r="E613"/>
  <c r="E610"/>
  <c r="D611" s="1"/>
  <c r="E224"/>
  <c r="E535"/>
  <c r="E534"/>
  <c r="E268"/>
  <c r="E192"/>
  <c r="E388"/>
  <c r="E360"/>
  <c r="E18"/>
  <c r="E314"/>
  <c r="E261"/>
  <c r="E470"/>
  <c r="E575"/>
  <c r="E676"/>
  <c r="E25"/>
  <c r="E64"/>
  <c r="E27"/>
  <c r="E20"/>
  <c r="E47"/>
  <c r="E701"/>
  <c r="E418"/>
  <c r="E153"/>
  <c r="E382"/>
  <c r="E256"/>
  <c r="E217"/>
  <c r="E178"/>
  <c r="E565"/>
  <c r="E86"/>
  <c r="E732"/>
  <c r="E367"/>
  <c r="E167"/>
  <c r="E486"/>
  <c r="E374"/>
  <c r="E622"/>
  <c r="E693"/>
  <c r="E692"/>
  <c r="E614"/>
  <c r="E293"/>
  <c r="E477"/>
  <c r="E544"/>
  <c r="E315"/>
  <c r="E536"/>
  <c r="E106"/>
  <c r="E216"/>
  <c r="E196"/>
  <c r="E386"/>
  <c r="E84"/>
  <c r="E342"/>
  <c r="E250"/>
  <c r="E60"/>
  <c r="E158"/>
  <c r="E657"/>
  <c r="E381"/>
  <c r="E201"/>
  <c r="E725"/>
  <c r="E670"/>
  <c r="E654"/>
  <c r="D655" s="1"/>
  <c r="E41"/>
  <c r="E85"/>
  <c r="E31"/>
  <c r="E65"/>
  <c r="E12"/>
  <c r="E601"/>
  <c r="E555"/>
  <c r="E411"/>
  <c r="E404"/>
  <c r="E206"/>
  <c r="E112"/>
  <c r="E254"/>
  <c r="E231"/>
  <c r="E721"/>
  <c r="E353"/>
  <c r="E718"/>
  <c r="E432"/>
  <c r="E375"/>
  <c r="E648"/>
  <c r="E645"/>
  <c r="E587"/>
  <c r="D588" s="1"/>
  <c r="E44"/>
  <c r="E569"/>
  <c r="E478"/>
  <c r="E519"/>
  <c r="E503"/>
  <c r="E125"/>
  <c r="E183"/>
  <c r="E276"/>
  <c r="E126"/>
  <c r="E316"/>
  <c r="E68"/>
  <c r="E301"/>
  <c r="E300"/>
  <c r="E70"/>
  <c r="E689"/>
  <c r="E667"/>
  <c r="E425"/>
  <c r="E419"/>
  <c r="D420" s="1"/>
  <c r="D421" s="1"/>
  <c r="D422" s="1"/>
  <c r="E397"/>
  <c r="E394"/>
  <c r="E325"/>
  <c r="E737"/>
  <c r="E115"/>
  <c r="E488"/>
  <c r="E579"/>
  <c r="E672"/>
  <c r="E406"/>
  <c r="E359"/>
  <c r="E23"/>
  <c r="E26"/>
  <c r="E711"/>
  <c r="E605"/>
  <c r="E496"/>
  <c r="D497" s="1"/>
  <c r="E180"/>
  <c r="E145"/>
  <c r="E245"/>
  <c r="E563"/>
  <c r="E197"/>
  <c r="E66"/>
  <c r="E39"/>
  <c r="E698"/>
  <c r="E444"/>
  <c r="E713"/>
  <c r="E688"/>
  <c r="E592"/>
  <c r="E677"/>
  <c r="E675"/>
  <c r="E347"/>
  <c r="E661"/>
  <c r="E570"/>
  <c r="E370"/>
  <c r="E631"/>
  <c r="E324"/>
  <c r="E618"/>
  <c r="E576"/>
  <c r="D577" s="1"/>
  <c r="E527"/>
  <c r="D528" s="1"/>
  <c r="E292"/>
  <c r="E355"/>
  <c r="E141"/>
  <c r="E142"/>
  <c r="E340"/>
  <c r="E143"/>
  <c r="E148"/>
  <c r="E147"/>
  <c r="E58"/>
  <c r="E17"/>
  <c r="E683"/>
  <c r="E635"/>
  <c r="E628"/>
  <c r="D629" s="1"/>
  <c r="E540"/>
  <c r="E525"/>
  <c r="E659"/>
  <c r="E640"/>
  <c r="E620"/>
  <c r="E619"/>
  <c r="D620" s="1"/>
  <c r="E606"/>
  <c r="E515"/>
  <c r="D350" s="1"/>
  <c r="E471"/>
  <c r="E195"/>
  <c r="E387"/>
  <c r="E174"/>
  <c r="E95"/>
  <c r="E335"/>
  <c r="E111"/>
  <c r="E16"/>
  <c r="E707"/>
  <c r="E642"/>
  <c r="D643" s="1"/>
  <c r="E602"/>
  <c r="E596"/>
  <c r="D597" s="1"/>
  <c r="E537"/>
  <c r="E562"/>
  <c r="D563" s="1"/>
  <c r="E517"/>
  <c r="E327"/>
  <c r="E173"/>
  <c r="E274"/>
  <c r="E124"/>
  <c r="E28"/>
  <c r="E162"/>
  <c r="E719"/>
  <c r="E487"/>
  <c r="E710"/>
  <c r="D711" s="1"/>
  <c r="E636"/>
  <c r="E685"/>
  <c r="E296"/>
  <c r="E616"/>
  <c r="D617" s="1"/>
  <c r="E405"/>
  <c r="E264"/>
  <c r="E568"/>
  <c r="D569" s="1"/>
  <c r="E309"/>
  <c r="E267"/>
  <c r="E121"/>
  <c r="E123"/>
  <c r="E57"/>
  <c r="E34"/>
  <c r="E49"/>
  <c r="E48"/>
  <c r="E5"/>
  <c r="E524"/>
  <c r="E390"/>
  <c r="E133"/>
  <c r="E566"/>
  <c r="D567" s="1"/>
  <c r="E63"/>
  <c r="E723"/>
  <c r="E679"/>
  <c r="E593"/>
  <c r="E639"/>
  <c r="E221"/>
  <c r="E621"/>
  <c r="E607"/>
  <c r="E678"/>
  <c r="D679" s="1"/>
  <c r="E378"/>
  <c r="E376"/>
  <c r="E321"/>
  <c r="E227"/>
  <c r="D228" s="1"/>
  <c r="E186"/>
  <c r="E161"/>
  <c r="E345"/>
  <c r="E652"/>
  <c r="D653" s="1"/>
  <c r="E502"/>
  <c r="D503" s="1"/>
  <c r="E322"/>
  <c r="E630"/>
  <c r="E295"/>
  <c r="E352"/>
  <c r="E501"/>
  <c r="D502" s="1"/>
  <c r="E170"/>
  <c r="E446"/>
  <c r="E193"/>
  <c r="E358"/>
  <c r="E265"/>
  <c r="E109"/>
  <c r="E46"/>
  <c r="E32"/>
  <c r="E45"/>
  <c r="E55"/>
  <c r="E681"/>
  <c r="E209"/>
  <c r="E481"/>
  <c r="E310"/>
  <c r="E598"/>
  <c r="D599" s="1"/>
  <c r="E129"/>
  <c r="E214"/>
  <c r="E8"/>
  <c r="E88"/>
  <c r="E30"/>
  <c r="E76"/>
  <c r="E600"/>
  <c r="E337"/>
  <c r="E241"/>
  <c r="E581"/>
  <c r="E313"/>
  <c r="E75"/>
  <c r="E110"/>
  <c r="E53"/>
  <c r="E113"/>
  <c r="E728"/>
  <c r="E717"/>
  <c r="D718" s="1"/>
  <c r="E509"/>
  <c r="E690"/>
  <c r="D691" s="1"/>
  <c r="E561"/>
  <c r="D562" s="1"/>
  <c r="E468"/>
  <c r="D469" s="1"/>
  <c r="E249"/>
  <c r="E462"/>
  <c r="E609"/>
  <c r="D610" s="1"/>
  <c r="E603"/>
  <c r="E585"/>
  <c r="D586" s="1"/>
  <c r="E307"/>
  <c r="E529"/>
  <c r="E194"/>
  <c r="E105"/>
  <c r="E90"/>
  <c r="E67"/>
  <c r="E238"/>
  <c r="D239" s="1"/>
  <c r="E69"/>
  <c r="E403"/>
  <c r="E225"/>
  <c r="E135"/>
  <c r="E323"/>
  <c r="E297"/>
  <c r="D298" s="1"/>
  <c r="D299" s="1"/>
  <c r="E233"/>
  <c r="E416"/>
  <c r="E475"/>
  <c r="E456"/>
  <c r="E441"/>
  <c r="E414"/>
  <c r="E169"/>
  <c r="E500"/>
  <c r="D501" s="1"/>
  <c r="E117"/>
  <c r="E366"/>
  <c r="E722"/>
  <c r="E714"/>
  <c r="D715" s="1"/>
  <c r="E696"/>
  <c r="E686"/>
  <c r="E538"/>
  <c r="E578"/>
  <c r="E269"/>
  <c r="E127"/>
  <c r="D129" s="1"/>
  <c r="E237"/>
  <c r="E463"/>
  <c r="E176"/>
  <c r="E175"/>
  <c r="E341"/>
  <c r="E200"/>
  <c r="E205"/>
  <c r="E83"/>
  <c r="E704"/>
  <c r="E523"/>
  <c r="E513"/>
  <c r="E429"/>
  <c r="E369"/>
  <c r="E365"/>
  <c r="E511"/>
  <c r="E371"/>
  <c r="E198"/>
  <c r="E266"/>
  <c r="E356"/>
  <c r="E51"/>
  <c r="E7"/>
  <c r="E476"/>
  <c r="E457"/>
  <c r="E393"/>
  <c r="E559"/>
  <c r="D560" s="1"/>
  <c r="E391"/>
  <c r="E389"/>
  <c r="E149"/>
  <c r="E384"/>
  <c r="E279"/>
  <c r="E199"/>
  <c r="E79"/>
  <c r="E134"/>
  <c r="E551"/>
  <c r="D552" s="1"/>
  <c r="E541"/>
  <c r="E3"/>
  <c r="E680"/>
  <c r="E644"/>
  <c r="E204"/>
  <c r="E453"/>
  <c r="D454" s="1"/>
  <c r="D455" s="1"/>
  <c r="E435"/>
  <c r="E400"/>
  <c r="E669"/>
  <c r="D670" s="1"/>
  <c r="E473"/>
  <c r="D474" s="1"/>
  <c r="E449"/>
  <c r="E187"/>
  <c r="E440"/>
  <c r="D441" s="1"/>
  <c r="E343"/>
  <c r="D344" s="1"/>
  <c r="E96"/>
  <c r="E54"/>
  <c r="E4"/>
  <c r="E595"/>
  <c r="D596" s="1"/>
  <c r="E549"/>
  <c r="E518"/>
  <c r="E504"/>
  <c r="E434"/>
  <c r="E637"/>
  <c r="D638" s="1"/>
  <c r="E412"/>
  <c r="E410"/>
  <c r="D411" s="1"/>
  <c r="E291"/>
  <c r="E118"/>
  <c r="E510"/>
  <c r="E286"/>
  <c r="E407"/>
  <c r="E399"/>
  <c r="E263"/>
  <c r="E724"/>
  <c r="E687"/>
  <c r="E608"/>
  <c r="D609" s="1"/>
  <c r="E521"/>
  <c r="E439"/>
  <c r="D440" s="1"/>
  <c r="E573"/>
  <c r="E402"/>
  <c r="E234"/>
  <c r="E280"/>
  <c r="E273"/>
  <c r="E14"/>
  <c r="E682"/>
  <c r="E548"/>
  <c r="E452"/>
  <c r="E450"/>
  <c r="E436"/>
  <c r="E408"/>
  <c r="E87"/>
  <c r="E736"/>
  <c r="E272"/>
  <c r="E285"/>
  <c r="E282"/>
  <c r="E21"/>
  <c r="E119"/>
  <c r="E191"/>
  <c r="E179"/>
  <c r="E512"/>
  <c r="E526"/>
  <c r="D527" s="1"/>
  <c r="E641"/>
  <c r="D642" s="1"/>
  <c r="E427"/>
  <c r="E424"/>
  <c r="E185"/>
  <c r="E480"/>
  <c r="D481" s="1"/>
  <c r="E100"/>
  <c r="E708"/>
  <c r="E662"/>
  <c r="E658"/>
  <c r="D659" s="1"/>
  <c r="E589"/>
  <c r="E426"/>
  <c r="E695"/>
  <c r="D696" s="1"/>
  <c r="E673"/>
  <c r="E516"/>
  <c r="D517" s="1"/>
  <c r="E346"/>
  <c r="E328"/>
  <c r="E554"/>
  <c r="D555" s="1"/>
  <c r="E530"/>
  <c r="E73"/>
  <c r="E499"/>
  <c r="D338" s="1"/>
  <c r="E120"/>
  <c r="E705"/>
  <c r="D706" s="1"/>
  <c r="E495"/>
  <c r="E363"/>
  <c r="E484"/>
  <c r="D485" s="1"/>
  <c r="E735"/>
  <c r="E326"/>
  <c r="E164"/>
  <c r="E734"/>
  <c r="E103"/>
  <c r="E302"/>
  <c r="E52"/>
  <c r="E612"/>
  <c r="D613" s="1"/>
  <c r="E251"/>
  <c r="E574"/>
  <c r="E101"/>
  <c r="E172"/>
  <c r="E236"/>
  <c r="E674"/>
  <c r="E604"/>
  <c r="E433"/>
  <c r="E430"/>
  <c r="E398"/>
  <c r="D400" s="1"/>
  <c r="E396"/>
  <c r="E232"/>
  <c r="E242"/>
  <c r="E77"/>
  <c r="E413"/>
  <c r="D414" s="1"/>
  <c r="E287"/>
  <c r="E633"/>
  <c r="E144"/>
  <c r="E255"/>
  <c r="D660" s="1"/>
  <c r="E451"/>
  <c r="E431"/>
  <c r="E304"/>
  <c r="E491"/>
  <c r="D492" s="1"/>
  <c r="E392"/>
  <c r="E207"/>
  <c r="E271"/>
  <c r="E91"/>
  <c r="E303"/>
  <c r="E409"/>
  <c r="D410" s="1"/>
  <c r="E334"/>
  <c r="E550"/>
  <c r="E262"/>
  <c r="E42"/>
  <c r="E108"/>
  <c r="E114"/>
  <c r="E368"/>
  <c r="E458"/>
  <c r="D459" s="1"/>
  <c r="E448"/>
  <c r="D449" s="1"/>
  <c r="E465"/>
  <c r="E223"/>
  <c r="E116"/>
  <c r="E253"/>
  <c r="E362"/>
  <c r="E632"/>
  <c r="D633" s="1"/>
  <c r="E377"/>
  <c r="E278"/>
  <c r="E415"/>
  <c r="D416" s="1"/>
  <c r="E329"/>
  <c r="E146"/>
  <c r="E542"/>
  <c r="E283"/>
  <c r="E312"/>
  <c r="E71"/>
  <c r="E260"/>
  <c r="E466"/>
  <c r="D467" s="1"/>
  <c r="E218"/>
  <c r="E483"/>
  <c r="D484" s="1"/>
  <c r="E442"/>
  <c r="E401"/>
  <c r="E564"/>
  <c r="D565" s="1"/>
  <c r="E385"/>
  <c r="E219"/>
  <c r="E438"/>
  <c r="D439" s="1"/>
  <c r="E532"/>
  <c r="D533" s="1"/>
  <c r="E289"/>
  <c r="E482"/>
  <c r="E311"/>
  <c r="E472"/>
  <c r="D473" s="1"/>
  <c r="E290"/>
  <c r="E132"/>
  <c r="E447" i="6837"/>
  <c r="E18"/>
  <c r="D19" s="1"/>
  <c r="E24"/>
  <c r="E67"/>
  <c r="D68" s="1"/>
  <c r="E511"/>
  <c r="E5"/>
  <c r="E159"/>
  <c r="E40"/>
  <c r="E368"/>
  <c r="E607"/>
  <c r="E334"/>
  <c r="E73"/>
  <c r="D74" s="1"/>
  <c r="E332"/>
  <c r="E415"/>
  <c r="E703"/>
  <c r="E7"/>
  <c r="E152"/>
  <c r="E237"/>
  <c r="E184"/>
  <c r="E114"/>
  <c r="E212"/>
  <c r="E228"/>
  <c r="E311"/>
  <c r="E575"/>
  <c r="E107"/>
  <c r="E51"/>
  <c r="D52" s="1"/>
  <c r="E64"/>
  <c r="E79"/>
  <c r="E41"/>
  <c r="D42" s="1"/>
  <c r="E3"/>
  <c r="E30"/>
  <c r="E90"/>
  <c r="D91" s="1"/>
  <c r="E27"/>
  <c r="E268"/>
  <c r="E479"/>
  <c r="E671"/>
  <c r="E128"/>
  <c r="E154"/>
  <c r="E181"/>
  <c r="E188"/>
  <c r="E199"/>
  <c r="E372"/>
  <c r="E468"/>
  <c r="E532"/>
  <c r="E564"/>
  <c r="E660"/>
  <c r="E80"/>
  <c r="D81" s="1"/>
  <c r="E61"/>
  <c r="E145"/>
  <c r="E276"/>
  <c r="E301"/>
  <c r="E342"/>
  <c r="E391"/>
  <c r="E461"/>
  <c r="E476"/>
  <c r="E540"/>
  <c r="E604"/>
  <c r="E685"/>
  <c r="E717"/>
  <c r="E12"/>
  <c r="E43"/>
  <c r="E38"/>
  <c r="E39"/>
  <c r="D40" s="1"/>
  <c r="E146"/>
  <c r="E148"/>
  <c r="E173"/>
  <c r="E180"/>
  <c r="E273"/>
  <c r="E277"/>
  <c r="E335"/>
  <c r="E394"/>
  <c r="E281"/>
  <c r="E596"/>
  <c r="E628"/>
  <c r="E692"/>
  <c r="E88"/>
  <c r="E274"/>
  <c r="E308"/>
  <c r="E319"/>
  <c r="E345"/>
  <c r="E361"/>
  <c r="E412"/>
  <c r="E493"/>
  <c r="E508"/>
  <c r="E589"/>
  <c r="E621"/>
  <c r="E636"/>
  <c r="E668"/>
  <c r="E700"/>
  <c r="E101"/>
  <c r="E94"/>
  <c r="E112"/>
  <c r="E138"/>
  <c r="E142"/>
  <c r="E207"/>
  <c r="E218"/>
  <c r="E241"/>
  <c r="E245"/>
  <c r="E252"/>
  <c r="E340"/>
  <c r="E408"/>
  <c r="E410"/>
  <c r="E504"/>
  <c r="E506"/>
  <c r="E536"/>
  <c r="E538"/>
  <c r="E568"/>
  <c r="E570"/>
  <c r="E600"/>
  <c r="E602"/>
  <c r="E632"/>
  <c r="E634"/>
  <c r="E664"/>
  <c r="E666"/>
  <c r="E696"/>
  <c r="E698"/>
  <c r="E26"/>
  <c r="E278"/>
  <c r="E297"/>
  <c r="E313"/>
  <c r="E404"/>
  <c r="E436"/>
  <c r="E500"/>
  <c r="E32"/>
  <c r="E149"/>
  <c r="E323"/>
  <c r="E365"/>
  <c r="E429"/>
  <c r="E444"/>
  <c r="E525"/>
  <c r="E557"/>
  <c r="E572"/>
  <c r="E653"/>
  <c r="E192"/>
  <c r="E263"/>
  <c r="E376"/>
  <c r="E380"/>
  <c r="E440"/>
  <c r="E442"/>
  <c r="E472"/>
  <c r="E474"/>
  <c r="E110"/>
  <c r="D111" s="1"/>
  <c r="E108"/>
  <c r="D109" s="1"/>
  <c r="E85"/>
  <c r="D86" s="1"/>
  <c r="E113"/>
  <c r="E209"/>
  <c r="E213"/>
  <c r="E327"/>
  <c r="E373"/>
  <c r="E399"/>
  <c r="E721"/>
  <c r="E6"/>
  <c r="E131"/>
  <c r="E169"/>
  <c r="E178"/>
  <c r="E185"/>
  <c r="E187"/>
  <c r="E202"/>
  <c r="E271"/>
  <c r="E282"/>
  <c r="E305"/>
  <c r="E316"/>
  <c r="E401"/>
  <c r="E433"/>
  <c r="E465"/>
  <c r="E497"/>
  <c r="E529"/>
  <c r="E561"/>
  <c r="E593"/>
  <c r="E612"/>
  <c r="E625"/>
  <c r="E644"/>
  <c r="E657"/>
  <c r="E676"/>
  <c r="E689"/>
  <c r="E708"/>
  <c r="E22"/>
  <c r="E129"/>
  <c r="E157"/>
  <c r="E162"/>
  <c r="E193"/>
  <c r="E221"/>
  <c r="E226"/>
  <c r="E257"/>
  <c r="E285"/>
  <c r="E290"/>
  <c r="E321"/>
  <c r="E349"/>
  <c r="E354"/>
  <c r="E385"/>
  <c r="E341"/>
  <c r="E346"/>
  <c r="E377"/>
  <c r="E405"/>
  <c r="E421"/>
  <c r="E437"/>
  <c r="E453"/>
  <c r="E469"/>
  <c r="E485"/>
  <c r="E501"/>
  <c r="E517"/>
  <c r="E533"/>
  <c r="E549"/>
  <c r="E565"/>
  <c r="E581"/>
  <c r="E597"/>
  <c r="E613"/>
  <c r="E629"/>
  <c r="E645"/>
  <c r="E661"/>
  <c r="E677"/>
  <c r="E693"/>
  <c r="E709"/>
  <c r="E722"/>
  <c r="E10"/>
  <c r="E130"/>
  <c r="E161"/>
  <c r="E189"/>
  <c r="E194"/>
  <c r="E225"/>
  <c r="E253"/>
  <c r="E258"/>
  <c r="E289"/>
  <c r="E317"/>
  <c r="E322"/>
  <c r="E353"/>
  <c r="E381"/>
  <c r="E386"/>
  <c r="E8"/>
  <c r="E55"/>
  <c r="D56" s="1"/>
  <c r="E137"/>
  <c r="E165"/>
  <c r="E170"/>
  <c r="E201"/>
  <c r="E229"/>
  <c r="E234"/>
  <c r="E265"/>
  <c r="E293"/>
  <c r="E298"/>
  <c r="E329"/>
  <c r="E357"/>
  <c r="E362"/>
  <c r="E393"/>
  <c r="E503" i="6838"/>
  <c r="E500"/>
  <c r="E80"/>
  <c r="E617"/>
  <c r="E612"/>
  <c r="E540"/>
  <c r="E459"/>
  <c r="E373"/>
  <c r="E254"/>
  <c r="E571"/>
  <c r="E567"/>
  <c r="E464"/>
  <c r="E444"/>
  <c r="E165"/>
  <c r="E579"/>
  <c r="E572"/>
  <c r="E563"/>
  <c r="E537"/>
  <c r="E443"/>
  <c r="E369"/>
  <c r="E325"/>
  <c r="E206"/>
  <c r="E27"/>
  <c r="E518"/>
  <c r="E461"/>
  <c r="E289"/>
  <c r="E245"/>
  <c r="E622"/>
  <c r="E564"/>
  <c r="E409"/>
  <c r="E385"/>
  <c r="E337"/>
  <c r="E302"/>
  <c r="E291"/>
  <c r="E209"/>
  <c r="E635"/>
  <c r="E620"/>
  <c r="E525"/>
  <c r="E523"/>
  <c r="E510"/>
  <c r="E480"/>
  <c r="E475"/>
  <c r="E468"/>
  <c r="E466"/>
  <c r="E451"/>
  <c r="E447"/>
  <c r="E440"/>
  <c r="E428"/>
  <c r="E396"/>
  <c r="E389"/>
  <c r="E387"/>
  <c r="E350"/>
  <c r="E348"/>
  <c r="E341"/>
  <c r="E339"/>
  <c r="E257"/>
  <c r="E222"/>
  <c r="E213"/>
  <c r="E114"/>
  <c r="E97"/>
  <c r="E334"/>
  <c r="E197"/>
  <c r="E404"/>
  <c r="E435"/>
  <c r="E174"/>
  <c r="E640"/>
  <c r="E588"/>
  <c r="E548"/>
  <c r="E508"/>
  <c r="E499"/>
  <c r="E473"/>
  <c r="E604"/>
  <c r="E599"/>
  <c r="E400"/>
  <c r="E241"/>
  <c r="E536"/>
  <c r="E529"/>
  <c r="E416"/>
  <c r="E484"/>
  <c r="E300"/>
  <c r="E293"/>
  <c r="E64"/>
  <c r="E21"/>
  <c r="D22" s="1"/>
  <c r="E628"/>
  <c r="E574"/>
  <c r="E544"/>
  <c r="E539"/>
  <c r="E532"/>
  <c r="E530"/>
  <c r="E515"/>
  <c r="E511"/>
  <c r="E504"/>
  <c r="E492"/>
  <c r="E458"/>
  <c r="E412"/>
  <c r="E408"/>
  <c r="E403"/>
  <c r="E401"/>
  <c r="E381"/>
  <c r="E379"/>
  <c r="E353"/>
  <c r="E318"/>
  <c r="E316"/>
  <c r="E309"/>
  <c r="E307"/>
  <c r="E225"/>
  <c r="E190"/>
  <c r="E181"/>
  <c r="E20"/>
  <c r="E12"/>
  <c r="D14" s="1"/>
  <c r="E87"/>
  <c r="D88" s="1"/>
  <c r="E19"/>
  <c r="E81"/>
  <c r="E560"/>
  <c r="E555"/>
  <c r="E524"/>
  <c r="E496"/>
  <c r="E491"/>
  <c r="E460"/>
  <c r="E432"/>
  <c r="E427"/>
  <c r="E392"/>
  <c r="E376"/>
  <c r="E360"/>
  <c r="E344"/>
  <c r="E328"/>
  <c r="E312"/>
  <c r="E296"/>
  <c r="E280"/>
  <c r="E264"/>
  <c r="E248"/>
  <c r="E232"/>
  <c r="E216"/>
  <c r="E200"/>
  <c r="E184"/>
  <c r="E168"/>
  <c r="E152"/>
  <c r="E136"/>
  <c r="E71"/>
  <c r="E17"/>
  <c r="D49" s="1"/>
  <c r="E372"/>
  <c r="E365"/>
  <c r="E363"/>
  <c r="E356"/>
  <c r="E349"/>
  <c r="E347"/>
  <c r="E340"/>
  <c r="E333"/>
  <c r="E331"/>
  <c r="E324"/>
  <c r="E317"/>
  <c r="E315"/>
  <c r="E308"/>
  <c r="E301"/>
  <c r="E299"/>
  <c r="E292"/>
  <c r="E285"/>
  <c r="E283"/>
  <c r="E276"/>
  <c r="E269"/>
  <c r="E267"/>
  <c r="E260"/>
  <c r="E253"/>
  <c r="E251"/>
  <c r="E244"/>
  <c r="E237"/>
  <c r="E235"/>
  <c r="E228"/>
  <c r="E221"/>
  <c r="E219"/>
  <c r="E212"/>
  <c r="E205"/>
  <c r="E203"/>
  <c r="E196"/>
  <c r="E189"/>
  <c r="E187"/>
  <c r="E180"/>
  <c r="E173"/>
  <c r="E171"/>
  <c r="E164"/>
  <c r="E157"/>
  <c r="E155"/>
  <c r="E148"/>
  <c r="E141"/>
  <c r="E139"/>
  <c r="E132"/>
  <c r="E113"/>
  <c r="E61"/>
  <c r="D62" s="1"/>
  <c r="E53"/>
  <c r="E59"/>
  <c r="D60" s="1"/>
  <c r="E58"/>
  <c r="D59" s="1"/>
  <c r="E90"/>
  <c r="E68"/>
  <c r="E41"/>
  <c r="D42" s="1"/>
  <c r="E28"/>
  <c r="D30" s="1"/>
  <c r="E32"/>
  <c r="E54"/>
  <c r="D55" s="1"/>
  <c r="E40"/>
  <c r="D41" s="1"/>
  <c r="E77"/>
  <c r="D78" s="1"/>
  <c r="E74"/>
  <c r="D75" s="1"/>
  <c r="E82"/>
  <c r="D83" s="1"/>
  <c r="E580"/>
  <c r="E552"/>
  <c r="E547"/>
  <c r="E516"/>
  <c r="E488"/>
  <c r="E483"/>
  <c r="E452"/>
  <c r="E424"/>
  <c r="E419"/>
  <c r="E65"/>
  <c r="D66" s="1"/>
  <c r="E109"/>
  <c r="E23"/>
  <c r="D110" l="1"/>
  <c r="D109"/>
  <c r="D69"/>
  <c r="D68"/>
  <c r="D91"/>
  <c r="D90"/>
  <c r="D72"/>
  <c r="D71"/>
  <c r="D54"/>
  <c r="D82"/>
  <c r="D98"/>
  <c r="D97"/>
  <c r="D81"/>
  <c r="D80"/>
  <c r="D37"/>
  <c r="D56"/>
  <c r="D101"/>
  <c r="D100"/>
  <c r="D105"/>
  <c r="D104"/>
  <c r="D87"/>
  <c r="D86"/>
  <c r="D85"/>
  <c r="D84"/>
  <c r="D65"/>
  <c r="D77"/>
  <c r="D61"/>
  <c r="D53"/>
  <c r="D58"/>
  <c r="D57"/>
  <c r="D93"/>
  <c r="D112"/>
  <c r="D64"/>
  <c r="D52"/>
  <c r="D76"/>
  <c r="D92"/>
  <c r="D106"/>
  <c r="D74"/>
  <c r="D113"/>
  <c r="D114" s="1"/>
  <c r="D115" s="1"/>
  <c r="D116" s="1"/>
  <c r="D117" s="1"/>
  <c r="D118" s="1"/>
  <c r="D119" s="1"/>
  <c r="D120" s="1"/>
  <c r="D121" s="1"/>
  <c r="D122" s="1"/>
  <c r="D123" s="1"/>
  <c r="D124" s="1"/>
  <c r="D125" s="1"/>
  <c r="D126" s="1"/>
  <c r="D127" s="1"/>
  <c r="D128" s="1"/>
  <c r="D129" s="1"/>
  <c r="D130" s="1"/>
  <c r="D131" s="1"/>
  <c r="D132" s="1"/>
  <c r="D133" s="1"/>
  <c r="D134" s="1"/>
  <c r="D135" s="1"/>
  <c r="D136" s="1"/>
  <c r="D137" s="1"/>
  <c r="D138" s="1"/>
  <c r="D139" s="1"/>
  <c r="D140" s="1"/>
  <c r="D141" s="1"/>
  <c r="D142" s="1"/>
  <c r="D143" s="1"/>
  <c r="D144" s="1"/>
  <c r="D145" s="1"/>
  <c r="D146" s="1"/>
  <c r="D147" s="1"/>
  <c r="D148" s="1"/>
  <c r="D149" s="1"/>
  <c r="D150" s="1"/>
  <c r="D151" s="1"/>
  <c r="D152" s="1"/>
  <c r="D153" s="1"/>
  <c r="D154" s="1"/>
  <c r="D155" s="1"/>
  <c r="D156" s="1"/>
  <c r="D157" s="1"/>
  <c r="D158" s="1"/>
  <c r="D159" s="1"/>
  <c r="D160" s="1"/>
  <c r="D161" s="1"/>
  <c r="D162" s="1"/>
  <c r="D163" s="1"/>
  <c r="D164" s="1"/>
  <c r="D165" s="1"/>
  <c r="D166" s="1"/>
  <c r="D167" s="1"/>
  <c r="D168" s="1"/>
  <c r="D169" s="1"/>
  <c r="D170" s="1"/>
  <c r="D171" s="1"/>
  <c r="D172" s="1"/>
  <c r="D173" s="1"/>
  <c r="D174" s="1"/>
  <c r="D175" s="1"/>
  <c r="D176" s="1"/>
  <c r="D177" s="1"/>
  <c r="D178" s="1"/>
  <c r="D179" s="1"/>
  <c r="D180" s="1"/>
  <c r="D181" s="1"/>
  <c r="D182" s="1"/>
  <c r="D183" s="1"/>
  <c r="D184" s="1"/>
  <c r="D185" s="1"/>
  <c r="D186" s="1"/>
  <c r="D187" s="1"/>
  <c r="D188" s="1"/>
  <c r="D189" s="1"/>
  <c r="D190" s="1"/>
  <c r="D191" s="1"/>
  <c r="D192" s="1"/>
  <c r="D193" s="1"/>
  <c r="D194" s="1"/>
  <c r="D195" s="1"/>
  <c r="D196" s="1"/>
  <c r="D197" s="1"/>
  <c r="D198" s="1"/>
  <c r="D199" s="1"/>
  <c r="D200" s="1"/>
  <c r="D201" s="1"/>
  <c r="D202" s="1"/>
  <c r="D203" s="1"/>
  <c r="D204" s="1"/>
  <c r="D205" s="1"/>
  <c r="D206" s="1"/>
  <c r="D207" s="1"/>
  <c r="D208" s="1"/>
  <c r="D209" s="1"/>
  <c r="D210" s="1"/>
  <c r="D211" s="1"/>
  <c r="D212" s="1"/>
  <c r="D213" s="1"/>
  <c r="D214" s="1"/>
  <c r="D215" s="1"/>
  <c r="D216" s="1"/>
  <c r="D217" s="1"/>
  <c r="D218" s="1"/>
  <c r="D219" s="1"/>
  <c r="D220" s="1"/>
  <c r="D221" s="1"/>
  <c r="D222" s="1"/>
  <c r="D223" s="1"/>
  <c r="D224" s="1"/>
  <c r="D225" s="1"/>
  <c r="D226" s="1"/>
  <c r="D227" s="1"/>
  <c r="D228" s="1"/>
  <c r="D229" s="1"/>
  <c r="D230" s="1"/>
  <c r="D231" s="1"/>
  <c r="D232" s="1"/>
  <c r="D233" s="1"/>
  <c r="D234" s="1"/>
  <c r="D235" s="1"/>
  <c r="D236" s="1"/>
  <c r="D237" s="1"/>
  <c r="D238" s="1"/>
  <c r="D239" s="1"/>
  <c r="D240" s="1"/>
  <c r="D241" s="1"/>
  <c r="D242" s="1"/>
  <c r="D243" s="1"/>
  <c r="D244" s="1"/>
  <c r="D245" s="1"/>
  <c r="D246" s="1"/>
  <c r="D247" s="1"/>
  <c r="D248" s="1"/>
  <c r="D249" s="1"/>
  <c r="D250" s="1"/>
  <c r="D251" s="1"/>
  <c r="D252" s="1"/>
  <c r="D253" s="1"/>
  <c r="D254" s="1"/>
  <c r="D255" s="1"/>
  <c r="D256" s="1"/>
  <c r="D257" s="1"/>
  <c r="D258" s="1"/>
  <c r="D259" s="1"/>
  <c r="D260" s="1"/>
  <c r="D261" s="1"/>
  <c r="D262" s="1"/>
  <c r="D263" s="1"/>
  <c r="D264" s="1"/>
  <c r="D265" s="1"/>
  <c r="D266" s="1"/>
  <c r="D267" s="1"/>
  <c r="D268" s="1"/>
  <c r="D269" s="1"/>
  <c r="D270" s="1"/>
  <c r="D271" s="1"/>
  <c r="D272" s="1"/>
  <c r="D273" s="1"/>
  <c r="D274" s="1"/>
  <c r="D275" s="1"/>
  <c r="D276" s="1"/>
  <c r="D277" s="1"/>
  <c r="D278" s="1"/>
  <c r="D279" s="1"/>
  <c r="D280" s="1"/>
  <c r="D281" s="1"/>
  <c r="D282" s="1"/>
  <c r="D283" s="1"/>
  <c r="D284" s="1"/>
  <c r="D285" s="1"/>
  <c r="D286" s="1"/>
  <c r="D287" s="1"/>
  <c r="D288" s="1"/>
  <c r="D289" s="1"/>
  <c r="D290" s="1"/>
  <c r="D291" s="1"/>
  <c r="D292" s="1"/>
  <c r="D293" s="1"/>
  <c r="D294" s="1"/>
  <c r="D295" s="1"/>
  <c r="D296" s="1"/>
  <c r="D297" s="1"/>
  <c r="D298" s="1"/>
  <c r="D299" s="1"/>
  <c r="D300" s="1"/>
  <c r="D301" s="1"/>
  <c r="D302" s="1"/>
  <c r="D303" s="1"/>
  <c r="D304" s="1"/>
  <c r="D305" s="1"/>
  <c r="D306" s="1"/>
  <c r="D307" s="1"/>
  <c r="D308" s="1"/>
  <c r="D309" s="1"/>
  <c r="D310" s="1"/>
  <c r="D311" s="1"/>
  <c r="D312" s="1"/>
  <c r="D313" s="1"/>
  <c r="D314" s="1"/>
  <c r="D315" s="1"/>
  <c r="D316" s="1"/>
  <c r="D317" s="1"/>
  <c r="D318" s="1"/>
  <c r="D319" s="1"/>
  <c r="D320" s="1"/>
  <c r="D321" s="1"/>
  <c r="D322" s="1"/>
  <c r="D323" s="1"/>
  <c r="D324" s="1"/>
  <c r="D325" s="1"/>
  <c r="D326" s="1"/>
  <c r="D327" s="1"/>
  <c r="D328" s="1"/>
  <c r="D329" s="1"/>
  <c r="D330" s="1"/>
  <c r="D331" s="1"/>
  <c r="D332" s="1"/>
  <c r="D333" s="1"/>
  <c r="D334" s="1"/>
  <c r="D335" s="1"/>
  <c r="D336" s="1"/>
  <c r="D337" s="1"/>
  <c r="D338" s="1"/>
  <c r="D339" s="1"/>
  <c r="D340" s="1"/>
  <c r="D341" s="1"/>
  <c r="D342" s="1"/>
  <c r="D343" s="1"/>
  <c r="D344" s="1"/>
  <c r="D345" s="1"/>
  <c r="D346" s="1"/>
  <c r="D347" s="1"/>
  <c r="D348" s="1"/>
  <c r="D349" s="1"/>
  <c r="D350" s="1"/>
  <c r="D351" s="1"/>
  <c r="D352" s="1"/>
  <c r="D353" s="1"/>
  <c r="D354" s="1"/>
  <c r="D355" s="1"/>
  <c r="D356" s="1"/>
  <c r="D357" s="1"/>
  <c r="D358" s="1"/>
  <c r="D359" s="1"/>
  <c r="D360" s="1"/>
  <c r="D361" s="1"/>
  <c r="D362" s="1"/>
  <c r="D363" s="1"/>
  <c r="D364" s="1"/>
  <c r="D365" s="1"/>
  <c r="D366" s="1"/>
  <c r="D367" s="1"/>
  <c r="D368" s="1"/>
  <c r="D369" s="1"/>
  <c r="D370" s="1"/>
  <c r="D371" s="1"/>
  <c r="D372" s="1"/>
  <c r="D373" s="1"/>
  <c r="D374" s="1"/>
  <c r="D375" s="1"/>
  <c r="D376" s="1"/>
  <c r="D377" s="1"/>
  <c r="D378" s="1"/>
  <c r="D379" s="1"/>
  <c r="D380" s="1"/>
  <c r="D381" s="1"/>
  <c r="D382" s="1"/>
  <c r="D383" s="1"/>
  <c r="D384" s="1"/>
  <c r="D385" s="1"/>
  <c r="D386" s="1"/>
  <c r="D387" s="1"/>
  <c r="D388" s="1"/>
  <c r="D389" s="1"/>
  <c r="D390" s="1"/>
  <c r="D391" s="1"/>
  <c r="D392" s="1"/>
  <c r="D393" s="1"/>
  <c r="D394" s="1"/>
  <c r="D395" s="1"/>
  <c r="D396" s="1"/>
  <c r="D397" s="1"/>
  <c r="D398" s="1"/>
  <c r="D399" s="1"/>
  <c r="D400" s="1"/>
  <c r="D401" s="1"/>
  <c r="D402" s="1"/>
  <c r="D403" s="1"/>
  <c r="D404" s="1"/>
  <c r="D405" s="1"/>
  <c r="D406" s="1"/>
  <c r="D407" s="1"/>
  <c r="D408" s="1"/>
  <c r="D409" s="1"/>
  <c r="D410" s="1"/>
  <c r="D411" s="1"/>
  <c r="D412" s="1"/>
  <c r="D413" s="1"/>
  <c r="D414" s="1"/>
  <c r="D415" s="1"/>
  <c r="D416" s="1"/>
  <c r="D417" s="1"/>
  <c r="D418" s="1"/>
  <c r="D419" s="1"/>
  <c r="D420" s="1"/>
  <c r="D421" s="1"/>
  <c r="D422" s="1"/>
  <c r="D423" s="1"/>
  <c r="D424" s="1"/>
  <c r="D425" s="1"/>
  <c r="D426" s="1"/>
  <c r="D427" s="1"/>
  <c r="D428" s="1"/>
  <c r="D429" s="1"/>
  <c r="D430" s="1"/>
  <c r="D431" s="1"/>
  <c r="D432" s="1"/>
  <c r="D433" s="1"/>
  <c r="D434" s="1"/>
  <c r="D435" s="1"/>
  <c r="D436" s="1"/>
  <c r="D437" s="1"/>
  <c r="D438" s="1"/>
  <c r="D439" s="1"/>
  <c r="D440" s="1"/>
  <c r="D441" s="1"/>
  <c r="D442" s="1"/>
  <c r="D443" s="1"/>
  <c r="D444" s="1"/>
  <c r="D445" s="1"/>
  <c r="D446" s="1"/>
  <c r="D447" s="1"/>
  <c r="D448" s="1"/>
  <c r="D449" s="1"/>
  <c r="D450" s="1"/>
  <c r="D451" s="1"/>
  <c r="D452" s="1"/>
  <c r="D453" s="1"/>
  <c r="D454" s="1"/>
  <c r="D455" s="1"/>
  <c r="D456" s="1"/>
  <c r="D457" s="1"/>
  <c r="D458" s="1"/>
  <c r="D459" s="1"/>
  <c r="D460" s="1"/>
  <c r="D461" s="1"/>
  <c r="D462" s="1"/>
  <c r="D463" s="1"/>
  <c r="D464" s="1"/>
  <c r="D465" s="1"/>
  <c r="D466" s="1"/>
  <c r="D467" s="1"/>
  <c r="D468" s="1"/>
  <c r="D469" s="1"/>
  <c r="D470" s="1"/>
  <c r="D471" s="1"/>
  <c r="D472" s="1"/>
  <c r="D473" s="1"/>
  <c r="D474" s="1"/>
  <c r="D475" s="1"/>
  <c r="D476" s="1"/>
  <c r="D477" s="1"/>
  <c r="D478" s="1"/>
  <c r="D479" s="1"/>
  <c r="D480" s="1"/>
  <c r="D481" s="1"/>
  <c r="D482" s="1"/>
  <c r="D483" s="1"/>
  <c r="D484" s="1"/>
  <c r="D485" s="1"/>
  <c r="D486" s="1"/>
  <c r="D487" s="1"/>
  <c r="D488" s="1"/>
  <c r="D489" s="1"/>
  <c r="D490" s="1"/>
  <c r="D491" s="1"/>
  <c r="D492" s="1"/>
  <c r="D493" s="1"/>
  <c r="D494" s="1"/>
  <c r="D495" s="1"/>
  <c r="D496" s="1"/>
  <c r="D497" s="1"/>
  <c r="D498" s="1"/>
  <c r="D499" s="1"/>
  <c r="D500" s="1"/>
  <c r="D501" s="1"/>
  <c r="D502" s="1"/>
  <c r="D503" s="1"/>
  <c r="D504" s="1"/>
  <c r="D505" s="1"/>
  <c r="D506" s="1"/>
  <c r="D507" s="1"/>
  <c r="D508" s="1"/>
  <c r="D509" s="1"/>
  <c r="D510" s="1"/>
  <c r="D511" s="1"/>
  <c r="D512" s="1"/>
  <c r="D513" s="1"/>
  <c r="D514" s="1"/>
  <c r="D515" s="1"/>
  <c r="D516" s="1"/>
  <c r="D517" s="1"/>
  <c r="D518" s="1"/>
  <c r="D519" s="1"/>
  <c r="D520" s="1"/>
  <c r="D521" s="1"/>
  <c r="D522" s="1"/>
  <c r="D523" s="1"/>
  <c r="D524" s="1"/>
  <c r="D525" s="1"/>
  <c r="D526" s="1"/>
  <c r="D527" s="1"/>
  <c r="D528" s="1"/>
  <c r="D529" s="1"/>
  <c r="D530" s="1"/>
  <c r="D531" s="1"/>
  <c r="D532" s="1"/>
  <c r="D533" s="1"/>
  <c r="D534" s="1"/>
  <c r="D535" s="1"/>
  <c r="D536" s="1"/>
  <c r="D537" s="1"/>
  <c r="D538" s="1"/>
  <c r="D539" s="1"/>
  <c r="D540" s="1"/>
  <c r="D541" s="1"/>
  <c r="D542" s="1"/>
  <c r="D543" s="1"/>
  <c r="D544" s="1"/>
  <c r="D545" s="1"/>
  <c r="D546" s="1"/>
  <c r="D547" s="1"/>
  <c r="D548" s="1"/>
  <c r="D549" s="1"/>
  <c r="D550" s="1"/>
  <c r="D551" s="1"/>
  <c r="D552" s="1"/>
  <c r="D553" s="1"/>
  <c r="D554" s="1"/>
  <c r="D555" s="1"/>
  <c r="D556" s="1"/>
  <c r="D557" s="1"/>
  <c r="D558" s="1"/>
  <c r="D559" s="1"/>
  <c r="D560" s="1"/>
  <c r="D561" s="1"/>
  <c r="D562" s="1"/>
  <c r="D563" s="1"/>
  <c r="D564" s="1"/>
  <c r="D565" s="1"/>
  <c r="D566" s="1"/>
  <c r="D567" s="1"/>
  <c r="D568" s="1"/>
  <c r="D569" s="1"/>
  <c r="D570" s="1"/>
  <c r="D571" s="1"/>
  <c r="D572" s="1"/>
  <c r="D573" s="1"/>
  <c r="D574" s="1"/>
  <c r="D575" s="1"/>
  <c r="D576" s="1"/>
  <c r="D577" s="1"/>
  <c r="D578" s="1"/>
  <c r="D579" s="1"/>
  <c r="D580" s="1"/>
  <c r="D581" s="1"/>
  <c r="D582" s="1"/>
  <c r="D583" s="1"/>
  <c r="D584" s="1"/>
  <c r="D585" s="1"/>
  <c r="D586" s="1"/>
  <c r="D587" s="1"/>
  <c r="D588" s="1"/>
  <c r="D589" s="1"/>
  <c r="D590" s="1"/>
  <c r="D591" s="1"/>
  <c r="D592" s="1"/>
  <c r="D593" s="1"/>
  <c r="D594" s="1"/>
  <c r="D595" s="1"/>
  <c r="D596" s="1"/>
  <c r="D597" s="1"/>
  <c r="D598" s="1"/>
  <c r="D599" s="1"/>
  <c r="D600" s="1"/>
  <c r="D601" s="1"/>
  <c r="D602" s="1"/>
  <c r="D603" s="1"/>
  <c r="D604" s="1"/>
  <c r="D605" s="1"/>
  <c r="D606" s="1"/>
  <c r="D607" s="1"/>
  <c r="D608" s="1"/>
  <c r="D609" s="1"/>
  <c r="D610" s="1"/>
  <c r="D611" s="1"/>
  <c r="D612" s="1"/>
  <c r="D613" s="1"/>
  <c r="D614" s="1"/>
  <c r="D615" s="1"/>
  <c r="D616" s="1"/>
  <c r="D617" s="1"/>
  <c r="D618" s="1"/>
  <c r="D619" s="1"/>
  <c r="D620" s="1"/>
  <c r="D621" s="1"/>
  <c r="D622" s="1"/>
  <c r="D623" s="1"/>
  <c r="D624" s="1"/>
  <c r="D625" s="1"/>
  <c r="D626" s="1"/>
  <c r="D627" s="1"/>
  <c r="D628" s="1"/>
  <c r="D629" s="1"/>
  <c r="D630" s="1"/>
  <c r="D631" s="1"/>
  <c r="D632" s="1"/>
  <c r="D633" s="1"/>
  <c r="D634" s="1"/>
  <c r="D635" s="1"/>
  <c r="D636" s="1"/>
  <c r="D637" s="1"/>
  <c r="D638" s="1"/>
  <c r="D639" s="1"/>
  <c r="D640" s="1"/>
  <c r="D641" s="1"/>
  <c r="D642" s="1"/>
  <c r="D643" s="1"/>
  <c r="D644" s="1"/>
  <c r="D645" s="1"/>
  <c r="D646" s="1"/>
  <c r="D647" s="1"/>
  <c r="D648" s="1"/>
  <c r="D649" s="1"/>
  <c r="D650" s="1"/>
  <c r="D651" s="1"/>
  <c r="D652" s="1"/>
  <c r="D653" s="1"/>
  <c r="D654" s="1"/>
  <c r="D655" s="1"/>
  <c r="D656" s="1"/>
  <c r="D657" s="1"/>
  <c r="D658" s="1"/>
  <c r="D659" s="1"/>
  <c r="D660" s="1"/>
  <c r="D661" s="1"/>
  <c r="D662" s="1"/>
  <c r="D663" s="1"/>
  <c r="D664" s="1"/>
  <c r="D665" s="1"/>
  <c r="D666" s="1"/>
  <c r="D667" s="1"/>
  <c r="D668" s="1"/>
  <c r="D669" s="1"/>
  <c r="D670" s="1"/>
  <c r="D671" s="1"/>
  <c r="D672" s="1"/>
  <c r="D673" s="1"/>
  <c r="D674" s="1"/>
  <c r="D675" s="1"/>
  <c r="D676" s="1"/>
  <c r="D677" s="1"/>
  <c r="D678" s="1"/>
  <c r="D679" s="1"/>
  <c r="D680" s="1"/>
  <c r="D681" s="1"/>
  <c r="D682" s="1"/>
  <c r="D683" s="1"/>
  <c r="D684" s="1"/>
  <c r="D685" s="1"/>
  <c r="D686" s="1"/>
  <c r="D687" s="1"/>
  <c r="D688" s="1"/>
  <c r="D689" s="1"/>
  <c r="D690" s="1"/>
  <c r="D691" s="1"/>
  <c r="D692" s="1"/>
  <c r="D693" s="1"/>
  <c r="D694" s="1"/>
  <c r="D695" s="1"/>
  <c r="D696" s="1"/>
  <c r="D697" s="1"/>
  <c r="D698" s="1"/>
  <c r="D699" s="1"/>
  <c r="D700" s="1"/>
  <c r="D701" s="1"/>
  <c r="D702" s="1"/>
  <c r="D703" s="1"/>
  <c r="D704" s="1"/>
  <c r="D705" s="1"/>
  <c r="D706" s="1"/>
  <c r="D707" s="1"/>
  <c r="D708" s="1"/>
  <c r="D709" s="1"/>
  <c r="D710" s="1"/>
  <c r="D711" s="1"/>
  <c r="D712" s="1"/>
  <c r="D713" s="1"/>
  <c r="D714" s="1"/>
  <c r="D715" s="1"/>
  <c r="D716" s="1"/>
  <c r="D717" s="1"/>
  <c r="D718" s="1"/>
  <c r="D719" s="1"/>
  <c r="D51"/>
  <c r="D95" i="6837"/>
  <c r="D94"/>
  <c r="D102"/>
  <c r="D101"/>
  <c r="D89"/>
  <c r="D88"/>
  <c r="D44"/>
  <c r="D43"/>
  <c r="D65"/>
  <c r="D64"/>
  <c r="D108"/>
  <c r="D107"/>
  <c r="D72"/>
  <c r="D71"/>
  <c r="D85"/>
  <c r="D84"/>
  <c r="D106"/>
  <c r="D105"/>
  <c r="D77"/>
  <c r="D76"/>
  <c r="D98"/>
  <c r="D97"/>
  <c r="D39"/>
  <c r="D80"/>
  <c r="D41"/>
  <c r="D55"/>
  <c r="D112"/>
  <c r="D113" s="1"/>
  <c r="D114" s="1"/>
  <c r="D115" s="1"/>
  <c r="D116" s="1"/>
  <c r="D117" s="1"/>
  <c r="D118" s="1"/>
  <c r="D119" s="1"/>
  <c r="D120" s="1"/>
  <c r="D121" s="1"/>
  <c r="D122" s="1"/>
  <c r="D123" s="1"/>
  <c r="D124" s="1"/>
  <c r="D125" s="1"/>
  <c r="D126" s="1"/>
  <c r="D127" s="1"/>
  <c r="D128" s="1"/>
  <c r="D129" s="1"/>
  <c r="D130" s="1"/>
  <c r="D131" s="1"/>
  <c r="D132" s="1"/>
  <c r="D133" s="1"/>
  <c r="D134" s="1"/>
  <c r="D135" s="1"/>
  <c r="D136" s="1"/>
  <c r="D137" s="1"/>
  <c r="D138" s="1"/>
  <c r="D139" s="1"/>
  <c r="D140" s="1"/>
  <c r="D141" s="1"/>
  <c r="D142" s="1"/>
  <c r="D143" s="1"/>
  <c r="D144" s="1"/>
  <c r="D145" s="1"/>
  <c r="D146" s="1"/>
  <c r="D147" s="1"/>
  <c r="D148" s="1"/>
  <c r="D149" s="1"/>
  <c r="D150" s="1"/>
  <c r="D151" s="1"/>
  <c r="D152" s="1"/>
  <c r="D153" s="1"/>
  <c r="D154" s="1"/>
  <c r="D155" s="1"/>
  <c r="D156" s="1"/>
  <c r="D157" s="1"/>
  <c r="D158" s="1"/>
  <c r="D159" s="1"/>
  <c r="D160" s="1"/>
  <c r="D161" s="1"/>
  <c r="D162" s="1"/>
  <c r="D163" s="1"/>
  <c r="D164" s="1"/>
  <c r="D165" s="1"/>
  <c r="D166" s="1"/>
  <c r="D167" s="1"/>
  <c r="D168" s="1"/>
  <c r="D169" s="1"/>
  <c r="D170" s="1"/>
  <c r="D171" s="1"/>
  <c r="D172" s="1"/>
  <c r="D173" s="1"/>
  <c r="D174" s="1"/>
  <c r="D175" s="1"/>
  <c r="D176" s="1"/>
  <c r="D177" s="1"/>
  <c r="D178" s="1"/>
  <c r="D179" s="1"/>
  <c r="D180" s="1"/>
  <c r="D181" s="1"/>
  <c r="D182" s="1"/>
  <c r="D183" s="1"/>
  <c r="D184" s="1"/>
  <c r="D185" s="1"/>
  <c r="D186" s="1"/>
  <c r="D187" s="1"/>
  <c r="D188" s="1"/>
  <c r="D189" s="1"/>
  <c r="D190" s="1"/>
  <c r="D191" s="1"/>
  <c r="D192" s="1"/>
  <c r="D193" s="1"/>
  <c r="D194" s="1"/>
  <c r="D195" s="1"/>
  <c r="D196" s="1"/>
  <c r="D197" s="1"/>
  <c r="D198" s="1"/>
  <c r="D199" s="1"/>
  <c r="D200" s="1"/>
  <c r="D201" s="1"/>
  <c r="D202" s="1"/>
  <c r="D203" s="1"/>
  <c r="D204" s="1"/>
  <c r="D205" s="1"/>
  <c r="D206" s="1"/>
  <c r="D207" s="1"/>
  <c r="D208" s="1"/>
  <c r="D209" s="1"/>
  <c r="D210" s="1"/>
  <c r="D211" s="1"/>
  <c r="D212" s="1"/>
  <c r="D213" s="1"/>
  <c r="D214" s="1"/>
  <c r="D215" s="1"/>
  <c r="D216" s="1"/>
  <c r="D217" s="1"/>
  <c r="D218" s="1"/>
  <c r="D219" s="1"/>
  <c r="D220" s="1"/>
  <c r="D221" s="1"/>
  <c r="D222" s="1"/>
  <c r="D223" s="1"/>
  <c r="D224" s="1"/>
  <c r="D225" s="1"/>
  <c r="D226" s="1"/>
  <c r="D227" s="1"/>
  <c r="D228" s="1"/>
  <c r="D229" s="1"/>
  <c r="D230" s="1"/>
  <c r="D231" s="1"/>
  <c r="D232" s="1"/>
  <c r="D233" s="1"/>
  <c r="D234" s="1"/>
  <c r="D235" s="1"/>
  <c r="D236" s="1"/>
  <c r="D237" s="1"/>
  <c r="D238" s="1"/>
  <c r="D239" s="1"/>
  <c r="D240" s="1"/>
  <c r="D241" s="1"/>
  <c r="D242" s="1"/>
  <c r="D243" s="1"/>
  <c r="D244" s="1"/>
  <c r="D245" s="1"/>
  <c r="D246" s="1"/>
  <c r="D247" s="1"/>
  <c r="D248" s="1"/>
  <c r="D249" s="1"/>
  <c r="D250" s="1"/>
  <c r="D251" s="1"/>
  <c r="D252" s="1"/>
  <c r="D253" s="1"/>
  <c r="D254" s="1"/>
  <c r="D255" s="1"/>
  <c r="D256" s="1"/>
  <c r="D257" s="1"/>
  <c r="D258" s="1"/>
  <c r="D259" s="1"/>
  <c r="D260" s="1"/>
  <c r="D261" s="1"/>
  <c r="D262" s="1"/>
  <c r="D263" s="1"/>
  <c r="D264" s="1"/>
  <c r="D265" s="1"/>
  <c r="D266" s="1"/>
  <c r="D267" s="1"/>
  <c r="D268" s="1"/>
  <c r="D269" s="1"/>
  <c r="D270" s="1"/>
  <c r="D271" s="1"/>
  <c r="D272" s="1"/>
  <c r="D273" s="1"/>
  <c r="D274" s="1"/>
  <c r="D275" s="1"/>
  <c r="D276" s="1"/>
  <c r="D277" s="1"/>
  <c r="D278" s="1"/>
  <c r="D279" s="1"/>
  <c r="D280" s="1"/>
  <c r="D281" s="1"/>
  <c r="D282" s="1"/>
  <c r="D283" s="1"/>
  <c r="D284" s="1"/>
  <c r="D285" s="1"/>
  <c r="D286" s="1"/>
  <c r="D287" s="1"/>
  <c r="D288" s="1"/>
  <c r="D289" s="1"/>
  <c r="D290" s="1"/>
  <c r="D291" s="1"/>
  <c r="D292" s="1"/>
  <c r="D293" s="1"/>
  <c r="D294" s="1"/>
  <c r="D295" s="1"/>
  <c r="D296" s="1"/>
  <c r="D297" s="1"/>
  <c r="D298" s="1"/>
  <c r="D299" s="1"/>
  <c r="D300" s="1"/>
  <c r="D301" s="1"/>
  <c r="D302" s="1"/>
  <c r="D303" s="1"/>
  <c r="D304" s="1"/>
  <c r="D305" s="1"/>
  <c r="D306" s="1"/>
  <c r="D307" s="1"/>
  <c r="D308" s="1"/>
  <c r="D309" s="1"/>
  <c r="D310" s="1"/>
  <c r="D311" s="1"/>
  <c r="D312" s="1"/>
  <c r="D313" s="1"/>
  <c r="D314" s="1"/>
  <c r="D315" s="1"/>
  <c r="D316" s="1"/>
  <c r="D317" s="1"/>
  <c r="D318" s="1"/>
  <c r="D319" s="1"/>
  <c r="D320" s="1"/>
  <c r="D321" s="1"/>
  <c r="D322" s="1"/>
  <c r="D323" s="1"/>
  <c r="D324" s="1"/>
  <c r="D325" s="1"/>
  <c r="D326" s="1"/>
  <c r="D327" s="1"/>
  <c r="D328" s="1"/>
  <c r="D329" s="1"/>
  <c r="D330" s="1"/>
  <c r="D331" s="1"/>
  <c r="D332" s="1"/>
  <c r="D333" s="1"/>
  <c r="D334" s="1"/>
  <c r="D335" s="1"/>
  <c r="D336" s="1"/>
  <c r="D337" s="1"/>
  <c r="D338" s="1"/>
  <c r="D339" s="1"/>
  <c r="D340" s="1"/>
  <c r="D341" s="1"/>
  <c r="D342" s="1"/>
  <c r="D343" s="1"/>
  <c r="D344" s="1"/>
  <c r="D345" s="1"/>
  <c r="D346" s="1"/>
  <c r="D347" s="1"/>
  <c r="D348" s="1"/>
  <c r="D349" s="1"/>
  <c r="D350" s="1"/>
  <c r="D351" s="1"/>
  <c r="D352" s="1"/>
  <c r="D353" s="1"/>
  <c r="D354" s="1"/>
  <c r="D355" s="1"/>
  <c r="D356" s="1"/>
  <c r="D357" s="1"/>
  <c r="D358" s="1"/>
  <c r="D359" s="1"/>
  <c r="D360" s="1"/>
  <c r="D361" s="1"/>
  <c r="D362" s="1"/>
  <c r="D363" s="1"/>
  <c r="D364" s="1"/>
  <c r="D365" s="1"/>
  <c r="D366" s="1"/>
  <c r="D367" s="1"/>
  <c r="D368" s="1"/>
  <c r="D369" s="1"/>
  <c r="D370" s="1"/>
  <c r="D371" s="1"/>
  <c r="D372" s="1"/>
  <c r="D373" s="1"/>
  <c r="D374" s="1"/>
  <c r="D375" s="1"/>
  <c r="D376" s="1"/>
  <c r="D377" s="1"/>
  <c r="D378" s="1"/>
  <c r="D379" s="1"/>
  <c r="D380" s="1"/>
  <c r="D381" s="1"/>
  <c r="D382" s="1"/>
  <c r="D383" s="1"/>
  <c r="D384" s="1"/>
  <c r="D385" s="1"/>
  <c r="D386" s="1"/>
  <c r="D387" s="1"/>
  <c r="D388" s="1"/>
  <c r="D389" s="1"/>
  <c r="D390" s="1"/>
  <c r="D391" s="1"/>
  <c r="D392" s="1"/>
  <c r="D393" s="1"/>
  <c r="D394" s="1"/>
  <c r="D395" s="1"/>
  <c r="D396" s="1"/>
  <c r="D397" s="1"/>
  <c r="D398" s="1"/>
  <c r="D399" s="1"/>
  <c r="D400" s="1"/>
  <c r="D401" s="1"/>
  <c r="D402" s="1"/>
  <c r="D403" s="1"/>
  <c r="D404" s="1"/>
  <c r="D405" s="1"/>
  <c r="D406" s="1"/>
  <c r="D407" s="1"/>
  <c r="D408" s="1"/>
  <c r="D409" s="1"/>
  <c r="D410" s="1"/>
  <c r="D411" s="1"/>
  <c r="D412" s="1"/>
  <c r="D413" s="1"/>
  <c r="D414" s="1"/>
  <c r="D415" s="1"/>
  <c r="D416" s="1"/>
  <c r="D417" s="1"/>
  <c r="D418" s="1"/>
  <c r="D419" s="1"/>
  <c r="D420" s="1"/>
  <c r="D421" s="1"/>
  <c r="D422" s="1"/>
  <c r="D423" s="1"/>
  <c r="D424" s="1"/>
  <c r="D425" s="1"/>
  <c r="D426" s="1"/>
  <c r="D427" s="1"/>
  <c r="D428" s="1"/>
  <c r="D429" s="1"/>
  <c r="D430" s="1"/>
  <c r="D431" s="1"/>
  <c r="D432" s="1"/>
  <c r="D433" s="1"/>
  <c r="D434" s="1"/>
  <c r="D435" s="1"/>
  <c r="D436" s="1"/>
  <c r="D437" s="1"/>
  <c r="D438" s="1"/>
  <c r="D439" s="1"/>
  <c r="D440" s="1"/>
  <c r="D441" s="1"/>
  <c r="D442" s="1"/>
  <c r="D443" s="1"/>
  <c r="D444" s="1"/>
  <c r="D445" s="1"/>
  <c r="D446" s="1"/>
  <c r="D447" s="1"/>
  <c r="D448" s="1"/>
  <c r="D449" s="1"/>
  <c r="D450" s="1"/>
  <c r="D451" s="1"/>
  <c r="D452" s="1"/>
  <c r="D453" s="1"/>
  <c r="D454" s="1"/>
  <c r="D455" s="1"/>
  <c r="D456" s="1"/>
  <c r="D457" s="1"/>
  <c r="D458" s="1"/>
  <c r="D459" s="1"/>
  <c r="D460" s="1"/>
  <c r="D461" s="1"/>
  <c r="D462" s="1"/>
  <c r="D463" s="1"/>
  <c r="D464" s="1"/>
  <c r="D465" s="1"/>
  <c r="D466" s="1"/>
  <c r="D467" s="1"/>
  <c r="D468" s="1"/>
  <c r="D469" s="1"/>
  <c r="D470" s="1"/>
  <c r="D471" s="1"/>
  <c r="D472" s="1"/>
  <c r="D473" s="1"/>
  <c r="D474" s="1"/>
  <c r="D475" s="1"/>
  <c r="D476" s="1"/>
  <c r="D477" s="1"/>
  <c r="D478" s="1"/>
  <c r="D479" s="1"/>
  <c r="D480" s="1"/>
  <c r="D481" s="1"/>
  <c r="D482" s="1"/>
  <c r="D483" s="1"/>
  <c r="D484" s="1"/>
  <c r="D485" s="1"/>
  <c r="D486" s="1"/>
  <c r="D487" s="1"/>
  <c r="D488" s="1"/>
  <c r="D489" s="1"/>
  <c r="D490" s="1"/>
  <c r="D491" s="1"/>
  <c r="D492" s="1"/>
  <c r="D493" s="1"/>
  <c r="D494" s="1"/>
  <c r="D495" s="1"/>
  <c r="D496" s="1"/>
  <c r="D497" s="1"/>
  <c r="D498" s="1"/>
  <c r="D499" s="1"/>
  <c r="D500" s="1"/>
  <c r="D501" s="1"/>
  <c r="D502" s="1"/>
  <c r="D503" s="1"/>
  <c r="D504" s="1"/>
  <c r="D505" s="1"/>
  <c r="D506" s="1"/>
  <c r="D507" s="1"/>
  <c r="D508" s="1"/>
  <c r="D509" s="1"/>
  <c r="D510" s="1"/>
  <c r="D511" s="1"/>
  <c r="D512" s="1"/>
  <c r="D513" s="1"/>
  <c r="D514" s="1"/>
  <c r="D515" s="1"/>
  <c r="D516" s="1"/>
  <c r="D517" s="1"/>
  <c r="D518" s="1"/>
  <c r="D519" s="1"/>
  <c r="D520" s="1"/>
  <c r="D521" s="1"/>
  <c r="D522" s="1"/>
  <c r="D523" s="1"/>
  <c r="D524" s="1"/>
  <c r="D525" s="1"/>
  <c r="D526" s="1"/>
  <c r="D527" s="1"/>
  <c r="D528" s="1"/>
  <c r="D529" s="1"/>
  <c r="D530" s="1"/>
  <c r="D531" s="1"/>
  <c r="D532" s="1"/>
  <c r="D533" s="1"/>
  <c r="D534" s="1"/>
  <c r="D535" s="1"/>
  <c r="D536" s="1"/>
  <c r="D537" s="1"/>
  <c r="D538" s="1"/>
  <c r="D539" s="1"/>
  <c r="D540" s="1"/>
  <c r="D541" s="1"/>
  <c r="D542" s="1"/>
  <c r="D543" s="1"/>
  <c r="D544" s="1"/>
  <c r="D545" s="1"/>
  <c r="D546" s="1"/>
  <c r="D547" s="1"/>
  <c r="D548" s="1"/>
  <c r="D549" s="1"/>
  <c r="D550" s="1"/>
  <c r="D551" s="1"/>
  <c r="D552" s="1"/>
  <c r="D553" s="1"/>
  <c r="D554" s="1"/>
  <c r="D555" s="1"/>
  <c r="D556" s="1"/>
  <c r="D557" s="1"/>
  <c r="D558" s="1"/>
  <c r="D559" s="1"/>
  <c r="D560" s="1"/>
  <c r="D561" s="1"/>
  <c r="D562" s="1"/>
  <c r="D563" s="1"/>
  <c r="D564" s="1"/>
  <c r="D565" s="1"/>
  <c r="D566" s="1"/>
  <c r="D567" s="1"/>
  <c r="D568" s="1"/>
  <c r="D569" s="1"/>
  <c r="D570" s="1"/>
  <c r="D571" s="1"/>
  <c r="D572" s="1"/>
  <c r="D573" s="1"/>
  <c r="D574" s="1"/>
  <c r="D575" s="1"/>
  <c r="D576" s="1"/>
  <c r="D577" s="1"/>
  <c r="D578" s="1"/>
  <c r="D579" s="1"/>
  <c r="D580" s="1"/>
  <c r="D581" s="1"/>
  <c r="D582" s="1"/>
  <c r="D583" s="1"/>
  <c r="D584" s="1"/>
  <c r="D585" s="1"/>
  <c r="D586" s="1"/>
  <c r="D587" s="1"/>
  <c r="D588" s="1"/>
  <c r="D589" s="1"/>
  <c r="D590" s="1"/>
  <c r="D591" s="1"/>
  <c r="D592" s="1"/>
  <c r="D593" s="1"/>
  <c r="D594" s="1"/>
  <c r="D595" s="1"/>
  <c r="D596" s="1"/>
  <c r="D597" s="1"/>
  <c r="D598" s="1"/>
  <c r="D599" s="1"/>
  <c r="D600" s="1"/>
  <c r="D601" s="1"/>
  <c r="D602" s="1"/>
  <c r="D603" s="1"/>
  <c r="D604" s="1"/>
  <c r="D605" s="1"/>
  <c r="D606" s="1"/>
  <c r="D607" s="1"/>
  <c r="D608" s="1"/>
  <c r="D609" s="1"/>
  <c r="D610" s="1"/>
  <c r="D611" s="1"/>
  <c r="D612" s="1"/>
  <c r="D613" s="1"/>
  <c r="D614" s="1"/>
  <c r="D615" s="1"/>
  <c r="D616" s="1"/>
  <c r="D617" s="1"/>
  <c r="D618" s="1"/>
  <c r="D619" s="1"/>
  <c r="D620" s="1"/>
  <c r="D621" s="1"/>
  <c r="D622" s="1"/>
  <c r="D623" s="1"/>
  <c r="D624" s="1"/>
  <c r="D625" s="1"/>
  <c r="D626" s="1"/>
  <c r="D627" s="1"/>
  <c r="D628" s="1"/>
  <c r="D629" s="1"/>
  <c r="D630" s="1"/>
  <c r="D631" s="1"/>
  <c r="D632" s="1"/>
  <c r="D633" s="1"/>
  <c r="D634" s="1"/>
  <c r="D635" s="1"/>
  <c r="D636" s="1"/>
  <c r="D637" s="1"/>
  <c r="D638" s="1"/>
  <c r="D639" s="1"/>
  <c r="D640" s="1"/>
  <c r="D641" s="1"/>
  <c r="D642" s="1"/>
  <c r="D643" s="1"/>
  <c r="D644" s="1"/>
  <c r="D645" s="1"/>
  <c r="D646" s="1"/>
  <c r="D647" s="1"/>
  <c r="D648" s="1"/>
  <c r="D649" s="1"/>
  <c r="D650" s="1"/>
  <c r="D651" s="1"/>
  <c r="D652" s="1"/>
  <c r="D653" s="1"/>
  <c r="D654" s="1"/>
  <c r="D655" s="1"/>
  <c r="D656" s="1"/>
  <c r="D657" s="1"/>
  <c r="D658" s="1"/>
  <c r="D659" s="1"/>
  <c r="D660" s="1"/>
  <c r="D661" s="1"/>
  <c r="D662" s="1"/>
  <c r="D663" s="1"/>
  <c r="D664" s="1"/>
  <c r="D665" s="1"/>
  <c r="D666" s="1"/>
  <c r="D667" s="1"/>
  <c r="D668" s="1"/>
  <c r="D669" s="1"/>
  <c r="D670" s="1"/>
  <c r="D671" s="1"/>
  <c r="D672" s="1"/>
  <c r="D673" s="1"/>
  <c r="D674" s="1"/>
  <c r="D675" s="1"/>
  <c r="D676" s="1"/>
  <c r="D677" s="1"/>
  <c r="D678" s="1"/>
  <c r="D679" s="1"/>
  <c r="D680" s="1"/>
  <c r="D681" s="1"/>
  <c r="D682" s="1"/>
  <c r="D683" s="1"/>
  <c r="D684" s="1"/>
  <c r="D685" s="1"/>
  <c r="D686" s="1"/>
  <c r="D687" s="1"/>
  <c r="D688" s="1"/>
  <c r="D689" s="1"/>
  <c r="D690" s="1"/>
  <c r="D691" s="1"/>
  <c r="D692" s="1"/>
  <c r="D693" s="1"/>
  <c r="D694" s="1"/>
  <c r="D695" s="1"/>
  <c r="D696" s="1"/>
  <c r="D697" s="1"/>
  <c r="D698" s="1"/>
  <c r="D699" s="1"/>
  <c r="D700" s="1"/>
  <c r="D701" s="1"/>
  <c r="D702" s="1"/>
  <c r="D703" s="1"/>
  <c r="D704" s="1"/>
  <c r="D705" s="1"/>
  <c r="D706" s="1"/>
  <c r="D707" s="1"/>
  <c r="D708" s="1"/>
  <c r="D709" s="1"/>
  <c r="D710" s="1"/>
  <c r="D711" s="1"/>
  <c r="D712" s="1"/>
  <c r="D713" s="1"/>
  <c r="D714" s="1"/>
  <c r="D715" s="1"/>
  <c r="D716" s="1"/>
  <c r="D717" s="1"/>
  <c r="D718" s="1"/>
  <c r="D719" s="1"/>
  <c r="D720" s="1"/>
  <c r="D721" s="1"/>
  <c r="D722" s="1"/>
  <c r="D79"/>
  <c r="D48"/>
  <c r="D78"/>
  <c r="D38"/>
  <c r="D67"/>
  <c r="D58"/>
  <c r="D54"/>
  <c r="D90"/>
  <c r="D47"/>
  <c r="D61"/>
  <c r="D62" s="1"/>
  <c r="D110"/>
  <c r="D51"/>
  <c r="D92"/>
  <c r="D69"/>
  <c r="D66"/>
  <c r="D45"/>
  <c r="D73"/>
  <c r="D507" i="2"/>
  <c r="D505"/>
  <c r="D506" s="1"/>
  <c r="D697"/>
  <c r="D417"/>
  <c r="D712"/>
  <c r="D671"/>
  <c r="D627"/>
  <c r="D493"/>
  <c r="D494"/>
  <c r="D558"/>
  <c r="D556"/>
  <c r="D557" s="1"/>
  <c r="D104"/>
  <c r="D151"/>
  <c r="D209"/>
  <c r="D32" i="6838"/>
  <c r="D50"/>
  <c r="D36"/>
  <c r="D24"/>
  <c r="D29"/>
  <c r="D714" i="2"/>
  <c r="D713"/>
  <c r="D466"/>
  <c r="D674"/>
  <c r="D675" s="1"/>
  <c r="D676" s="1"/>
  <c r="D677" s="1"/>
  <c r="D574"/>
  <c r="D575" s="1"/>
  <c r="D408"/>
  <c r="D409" s="1"/>
  <c r="D413"/>
  <c r="D550"/>
  <c r="D551" s="1"/>
  <c r="D450"/>
  <c r="D451" s="1"/>
  <c r="D452" s="1"/>
  <c r="D453" s="1"/>
  <c r="D456" s="1"/>
  <c r="D457" s="1"/>
  <c r="D542"/>
  <c r="D543" s="1"/>
  <c r="D544" s="1"/>
  <c r="D545" s="1"/>
  <c r="D546" s="1"/>
  <c r="D547" s="1"/>
  <c r="D548" s="1"/>
  <c r="D549" s="1"/>
  <c r="D458"/>
  <c r="D415"/>
  <c r="D442"/>
  <c r="D443" s="1"/>
  <c r="D444" s="1"/>
  <c r="D445" s="1"/>
  <c r="D446" s="1"/>
  <c r="D447" s="1"/>
  <c r="D604"/>
  <c r="D605" s="1"/>
  <c r="D606" s="1"/>
  <c r="D607" s="1"/>
  <c r="D608" s="1"/>
  <c r="D482"/>
  <c r="D483" s="1"/>
  <c r="D203"/>
  <c r="D680"/>
  <c r="D681" s="1"/>
  <c r="D682" s="1"/>
  <c r="D683" s="1"/>
  <c r="D684" s="1"/>
  <c r="D686"/>
  <c r="D687" s="1"/>
  <c r="D688" s="1"/>
  <c r="D689" s="1"/>
  <c r="D690" s="1"/>
  <c r="D637"/>
  <c r="D518"/>
  <c r="D519" s="1"/>
  <c r="D520" s="1"/>
  <c r="D538"/>
  <c r="D539" s="1"/>
  <c r="D540" s="1"/>
  <c r="D603"/>
  <c r="D472"/>
  <c r="D621"/>
  <c r="D622" s="1"/>
  <c r="D623" s="1"/>
  <c r="D624" s="1"/>
  <c r="D255"/>
  <c r="D541"/>
  <c r="D632"/>
  <c r="D678"/>
  <c r="D564"/>
  <c r="D673"/>
  <c r="D504"/>
  <c r="D570"/>
  <c r="D571" s="1"/>
  <c r="D572" s="1"/>
  <c r="D719"/>
  <c r="D720" s="1"/>
  <c r="D721" s="1"/>
  <c r="D722" s="1"/>
  <c r="D723" s="1"/>
  <c r="D724" s="1"/>
  <c r="D725" s="1"/>
  <c r="D726" s="1"/>
  <c r="D727" s="1"/>
  <c r="D728" s="1"/>
  <c r="D729" s="1"/>
  <c r="D730" s="1"/>
  <c r="D731" s="1"/>
  <c r="D732" s="1"/>
  <c r="D733" s="1"/>
  <c r="D734" s="1"/>
  <c r="D735" s="1"/>
  <c r="D736" s="1"/>
  <c r="D737" s="1"/>
  <c r="D738" s="1"/>
  <c r="D739" s="1"/>
  <c r="D740" s="1"/>
  <c r="D741" s="1"/>
  <c r="D742" s="1"/>
  <c r="D743" s="1"/>
  <c r="D744" s="1"/>
  <c r="D412"/>
  <c r="D602"/>
  <c r="D537"/>
  <c r="D566"/>
  <c r="D576"/>
  <c r="D471"/>
  <c r="D614"/>
  <c r="D615" s="1"/>
  <c r="D661"/>
  <c r="D662" s="1"/>
  <c r="D663" s="1"/>
  <c r="D664" s="1"/>
  <c r="D665" s="1"/>
  <c r="D578"/>
  <c r="D579" s="1"/>
  <c r="D580" s="1"/>
  <c r="D581" s="1"/>
  <c r="D582" s="1"/>
  <c r="D470"/>
  <c r="D559"/>
  <c r="D486"/>
  <c r="D487" s="1"/>
  <c r="D488" s="1"/>
  <c r="D489" s="1"/>
  <c r="D490" s="1"/>
  <c r="D589"/>
  <c r="D590" s="1"/>
  <c r="D591" s="1"/>
  <c r="D592" s="1"/>
  <c r="D593" s="1"/>
  <c r="D594" s="1"/>
  <c r="D595" s="1"/>
  <c r="D499"/>
  <c r="D625"/>
  <c r="D516"/>
  <c r="D521"/>
  <c r="D522" s="1"/>
  <c r="D523" s="1"/>
  <c r="D524" s="1"/>
  <c r="D525" s="1"/>
  <c r="D526" s="1"/>
  <c r="D573"/>
  <c r="D330"/>
  <c r="D630"/>
  <c r="D631" s="1"/>
  <c r="D695"/>
  <c r="D598"/>
  <c r="D438"/>
  <c r="D644"/>
  <c r="D645" s="1"/>
  <c r="D646" s="1"/>
  <c r="D669"/>
  <c r="D698"/>
  <c r="D699" s="1"/>
  <c r="D700" s="1"/>
  <c r="D701" s="1"/>
  <c r="D702" s="1"/>
  <c r="D703" s="1"/>
  <c r="D704" s="1"/>
  <c r="D705" s="1"/>
  <c r="D508"/>
  <c r="D509" s="1"/>
  <c r="D510" s="1"/>
  <c r="D511" s="1"/>
  <c r="D512" s="1"/>
  <c r="D513" s="1"/>
  <c r="D514" s="1"/>
  <c r="D515" s="1"/>
  <c r="D654"/>
  <c r="D600"/>
  <c r="D601" s="1"/>
  <c r="D657"/>
  <c r="D658" s="1"/>
  <c r="D498"/>
  <c r="D468"/>
  <c r="D616"/>
  <c r="D672"/>
  <c r="D628"/>
  <c r="D710"/>
  <c r="D707"/>
  <c r="D708" s="1"/>
  <c r="D709" s="1"/>
  <c r="D465"/>
  <c r="D587"/>
  <c r="D667"/>
  <c r="D668" s="1"/>
  <c r="D685"/>
  <c r="D475"/>
  <c r="D476" s="1"/>
  <c r="D477" s="1"/>
  <c r="D478" s="1"/>
  <c r="D479" s="1"/>
  <c r="D418"/>
  <c r="D419" s="1"/>
  <c r="D423" s="1"/>
  <c r="D424" s="1"/>
  <c r="D425" s="1"/>
  <c r="D426" s="1"/>
  <c r="D427" s="1"/>
  <c r="D428" s="1"/>
  <c r="D429" s="1"/>
  <c r="D430" s="1"/>
  <c r="D431" s="1"/>
  <c r="D432" s="1"/>
  <c r="D433" s="1"/>
  <c r="D434" s="1"/>
  <c r="D435" s="1"/>
  <c r="D436" s="1"/>
  <c r="D437" s="1"/>
  <c r="D529"/>
  <c r="D530" s="1"/>
  <c r="D531" s="1"/>
  <c r="D639"/>
  <c r="D640" s="1"/>
  <c r="D641" s="1"/>
  <c r="D648"/>
  <c r="D649" s="1"/>
  <c r="D650" s="1"/>
  <c r="D656"/>
  <c r="D480"/>
  <c r="D204"/>
  <c r="D585"/>
  <c r="D491"/>
  <c r="D618"/>
  <c r="D619" s="1"/>
  <c r="D462"/>
  <c r="D463" s="1"/>
  <c r="D464" s="1"/>
  <c r="D500"/>
  <c r="D448"/>
  <c r="D460"/>
  <c r="D652"/>
  <c r="D692"/>
  <c r="D693" s="1"/>
  <c r="D694" s="1"/>
  <c r="D583"/>
  <c r="D495"/>
  <c r="D496" s="1"/>
  <c r="D568"/>
  <c r="D554"/>
  <c r="D532"/>
  <c r="D612"/>
  <c r="D717"/>
  <c r="D534"/>
  <c r="D535" s="1"/>
  <c r="D536" s="1"/>
  <c r="D561"/>
  <c r="D101"/>
  <c r="D401"/>
  <c r="D368"/>
  <c r="D369" s="1"/>
  <c r="D393"/>
  <c r="D394" s="1"/>
  <c r="D362"/>
  <c r="D363" s="1"/>
  <c r="D364" s="1"/>
  <c r="D365" s="1"/>
  <c r="D396"/>
  <c r="D397" s="1"/>
  <c r="D398" s="1"/>
  <c r="D221"/>
  <c r="D300"/>
  <c r="D224"/>
  <c r="D395"/>
  <c r="D10" i="6838"/>
  <c r="D5"/>
  <c r="D21"/>
  <c r="D12"/>
  <c r="D40"/>
  <c r="D8"/>
  <c r="D7"/>
  <c r="D13"/>
  <c r="D39"/>
  <c r="D46" s="1"/>
  <c r="D17"/>
  <c r="D27"/>
  <c r="D26" s="1"/>
  <c r="D28"/>
  <c r="D9"/>
  <c r="D43"/>
  <c r="D33"/>
  <c r="D19"/>
  <c r="D18"/>
  <c r="D38"/>
  <c r="D23"/>
  <c r="D20"/>
  <c r="D140" i="2"/>
  <c r="D315"/>
  <c r="D23" i="6837"/>
  <c r="D32"/>
  <c r="D25"/>
  <c r="D6" i="6838"/>
  <c r="D30" i="6837"/>
  <c r="D386" i="2"/>
  <c r="D6" i="6837"/>
  <c r="D150" i="2"/>
  <c r="D10" i="6837"/>
  <c r="D4"/>
  <c r="D210" i="2"/>
  <c r="D159"/>
  <c r="D106"/>
  <c r="D211"/>
  <c r="D98"/>
  <c r="D128"/>
  <c r="D406"/>
  <c r="D177"/>
  <c r="D247"/>
  <c r="D171"/>
  <c r="D405"/>
  <c r="D292"/>
  <c r="D74"/>
  <c r="D174"/>
  <c r="D243"/>
  <c r="D119"/>
  <c r="D71" s="1"/>
  <c r="D233"/>
  <c r="D293"/>
  <c r="D240"/>
  <c r="D355"/>
  <c r="D284"/>
  <c r="D353"/>
  <c r="D347"/>
  <c r="D80"/>
  <c r="D366"/>
  <c r="D183"/>
  <c r="D220" s="1"/>
  <c r="D387" s="1"/>
  <c r="D388" s="1"/>
  <c r="D310"/>
  <c r="D181"/>
  <c r="D182" s="1"/>
  <c r="D367"/>
  <c r="D138"/>
  <c r="D163"/>
  <c r="D379" s="1"/>
  <c r="D380" s="1"/>
  <c r="D175" s="1"/>
  <c r="D125"/>
  <c r="D277"/>
  <c r="D264" s="1"/>
  <c r="D121"/>
  <c r="D127"/>
  <c r="D229"/>
  <c r="D170"/>
  <c r="D269"/>
  <c r="D309"/>
  <c r="D352"/>
  <c r="D370"/>
  <c r="D322"/>
  <c r="D634" s="1"/>
  <c r="D635" s="1"/>
  <c r="D636" s="1"/>
  <c r="D97"/>
  <c r="D84" s="1"/>
  <c r="D139"/>
  <c r="D374" s="1"/>
  <c r="D375" s="1"/>
  <c r="D373" s="1"/>
  <c r="D212"/>
  <c r="D111"/>
  <c r="D58"/>
  <c r="D26"/>
  <c r="D68"/>
  <c r="D4" i="6838"/>
  <c r="D11" i="6837"/>
  <c r="D13"/>
  <c r="D15"/>
  <c r="D27" s="1"/>
  <c r="D31" s="1"/>
  <c r="D35" s="1"/>
  <c r="D7"/>
  <c r="D24"/>
  <c r="D14"/>
  <c r="D26"/>
  <c r="D9"/>
  <c r="D56" i="2"/>
  <c r="D76"/>
  <c r="D160"/>
  <c r="D314"/>
  <c r="D47"/>
  <c r="D48" s="1"/>
  <c r="D301"/>
  <c r="D261"/>
  <c r="D89"/>
  <c r="D85"/>
  <c r="F8" i="6851"/>
  <c r="E156" i="2"/>
  <c r="D158" s="1"/>
  <c r="D197"/>
  <c r="D57"/>
  <c r="D102"/>
  <c r="D231"/>
  <c r="D83"/>
  <c r="D123"/>
  <c r="D130"/>
  <c r="D67"/>
  <c r="D69"/>
  <c r="D137"/>
  <c r="D179"/>
  <c r="D238"/>
  <c r="D4"/>
  <c r="D262"/>
  <c r="D263" s="1"/>
  <c r="D64"/>
  <c r="D161"/>
  <c r="D162" s="1"/>
  <c r="D136"/>
  <c r="D200"/>
  <c r="D131"/>
  <c r="D132" s="1"/>
  <c r="D90"/>
  <c r="D126" s="1"/>
  <c r="D253"/>
  <c r="D254" s="1"/>
  <c r="D316"/>
  <c r="D72"/>
  <c r="D100"/>
  <c r="D205"/>
  <c r="D3"/>
  <c r="D8" i="6837"/>
  <c r="D5"/>
  <c r="D176" i="2" l="1"/>
  <c r="D33" i="6837"/>
  <c r="D34" s="1"/>
  <c r="D47" i="6838"/>
  <c r="D48" s="1"/>
  <c r="D25" s="1"/>
  <c r="D105" i="2"/>
  <c r="D50"/>
  <c r="D156"/>
  <c r="F9" i="6851"/>
  <c r="E22" i="2"/>
  <c r="D12" i="6837"/>
  <c r="D3" s="1"/>
  <c r="D34" i="6838" l="1"/>
  <c r="D55" i="2"/>
  <c r="D17" i="6837"/>
  <c r="D22"/>
  <c r="D16" s="1"/>
  <c r="D18" s="1"/>
  <c r="D36"/>
  <c r="F10" i="6851"/>
  <c r="E165" i="2"/>
  <c r="D165" s="1"/>
  <c r="D28" i="6837" l="1"/>
  <c r="D21" s="1"/>
  <c r="D20" s="1"/>
  <c r="D29" s="1"/>
  <c r="F11" i="6851"/>
  <c r="E166" i="2"/>
  <c r="D167" s="1"/>
  <c r="D168" s="1"/>
  <c r="F12" i="6851" l="1"/>
  <c r="E29" i="2"/>
  <c r="D166"/>
  <c r="D88" l="1"/>
  <c r="D32"/>
  <c r="F13" i="6851"/>
  <c r="E15" i="2"/>
  <c r="D27" l="1"/>
  <c r="D8"/>
  <c r="D5"/>
  <c r="F14" i="6851"/>
  <c r="E189" i="2"/>
  <c r="D190" s="1"/>
  <c r="D191" s="1"/>
  <c r="D24" l="1"/>
  <c r="D78"/>
  <c r="F15" i="6851"/>
  <c r="E188" i="2"/>
  <c r="D188" s="1"/>
  <c r="D189" s="1"/>
  <c r="F16" i="6851" l="1"/>
  <c r="E19" i="2"/>
  <c r="D12" s="1"/>
  <c r="D6" l="1"/>
  <c r="D16"/>
  <c r="F17" i="6851"/>
  <c r="E10" i="2"/>
  <c r="D14" l="1"/>
  <c r="D13"/>
  <c r="D19"/>
  <c r="D20"/>
  <c r="D10"/>
  <c r="F18" i="6851"/>
  <c r="E36" i="2"/>
  <c r="F19" i="6851" l="1"/>
  <c r="E62" i="2"/>
  <c r="D59" s="1"/>
  <c r="D39" l="1"/>
  <c r="D49"/>
  <c r="D110"/>
  <c r="D75" s="1"/>
  <c r="D312" s="1"/>
  <c r="D120" s="1"/>
  <c r="D115" s="1"/>
  <c r="D399" s="1"/>
  <c r="D116" s="1"/>
  <c r="D407" s="1"/>
  <c r="D52" s="1"/>
  <c r="D336" s="1"/>
  <c r="D302" s="1"/>
  <c r="D356" s="1"/>
  <c r="F20" i="6851"/>
  <c r="F21" s="1"/>
  <c r="F22" s="1"/>
  <c r="F23" s="1"/>
  <c r="F24" s="1"/>
  <c r="F25" s="1"/>
  <c r="F26" s="1"/>
  <c r="F27" s="1"/>
  <c r="F28" s="1"/>
  <c r="E33" i="2"/>
  <c r="D9" s="1"/>
  <c r="D62"/>
  <c r="D30" l="1"/>
  <c r="D23"/>
  <c r="D294"/>
  <c r="D108"/>
  <c r="D15"/>
  <c r="D11"/>
  <c r="D33"/>
  <c r="D25"/>
  <c r="E81"/>
  <c r="D82" s="1"/>
  <c r="D155" l="1"/>
  <c r="D157" s="1"/>
  <c r="D122" s="1"/>
  <c r="D357" s="1"/>
  <c r="D358" s="1"/>
  <c r="D359" s="1"/>
  <c r="D360" s="1"/>
  <c r="D276" s="1"/>
  <c r="D295"/>
  <c r="D296" s="1"/>
  <c r="D297" s="1"/>
  <c r="D178"/>
  <c r="D222" s="1"/>
  <c r="D223" s="1"/>
  <c r="D266" s="1"/>
  <c r="D96" s="1"/>
  <c r="D281" s="1"/>
  <c r="D282" s="1"/>
  <c r="D283" s="1"/>
  <c r="D285" s="1"/>
  <c r="D286" s="1"/>
  <c r="D311" s="1"/>
  <c r="D124" s="1"/>
  <c r="D313" s="1"/>
  <c r="D333" s="1"/>
  <c r="D334" s="1"/>
  <c r="D361" s="1"/>
  <c r="D372" s="1"/>
  <c r="D73" s="1"/>
  <c r="D198" s="1"/>
  <c r="D371" s="1"/>
  <c r="D21"/>
  <c r="D28"/>
  <c r="D61"/>
  <c r="D60"/>
  <c r="D81"/>
  <c r="E248"/>
  <c r="D249" s="1"/>
  <c r="D112" l="1"/>
  <c r="D54" s="1"/>
  <c r="D287" s="1"/>
  <c r="D290" s="1"/>
  <c r="D51" s="1"/>
  <c r="D86"/>
  <c r="D113" s="1"/>
  <c r="D114" s="1"/>
  <c r="D53" s="1"/>
  <c r="D250"/>
  <c r="D248"/>
  <c r="E37"/>
  <c r="D29" l="1"/>
  <c r="D18"/>
  <c r="D133"/>
  <c r="D134" s="1"/>
  <c r="D252"/>
  <c r="D63"/>
  <c r="D34"/>
  <c r="D37"/>
  <c r="E40"/>
  <c r="D41" s="1"/>
  <c r="D42" l="1"/>
  <c r="D135"/>
  <c r="D230"/>
  <c r="D66"/>
  <c r="D31"/>
  <c r="D35"/>
  <c r="E92"/>
  <c r="D95" l="1"/>
  <c r="D93"/>
  <c r="D70"/>
  <c r="D17"/>
  <c r="D92"/>
  <c r="E320"/>
  <c r="D152" s="1"/>
  <c r="D267" l="1"/>
  <c r="D268" s="1"/>
  <c r="D317"/>
  <c r="D318" s="1"/>
  <c r="D109"/>
  <c r="E319"/>
  <c r="D319" s="1"/>
  <c r="D320" s="1"/>
  <c r="E331" l="1"/>
  <c r="E43"/>
  <c r="D46" l="1"/>
  <c r="D44"/>
  <c r="D40"/>
  <c r="D22"/>
  <c r="D147"/>
  <c r="D335" s="1"/>
  <c r="D148" s="1"/>
  <c r="D332"/>
  <c r="D77"/>
  <c r="D241" s="1"/>
  <c r="D242" s="1"/>
  <c r="D118" s="1"/>
  <c r="D303" s="1"/>
  <c r="D36"/>
  <c r="D45"/>
  <c r="D7"/>
  <c r="D38"/>
  <c r="D65"/>
  <c r="D43"/>
  <c r="D331"/>
  <c r="D103" l="1"/>
  <c r="D337" s="1"/>
  <c r="D146" s="1"/>
  <c r="D201" s="1"/>
  <c r="D202" s="1"/>
  <c r="D217" s="1"/>
  <c r="D218" s="1"/>
  <c r="D256" s="1"/>
  <c r="D257" s="1"/>
  <c r="D270" s="1"/>
  <c r="D273" s="1"/>
  <c r="D274" s="1"/>
  <c r="D280" s="1"/>
  <c r="D288" s="1"/>
  <c r="D289" s="1"/>
  <c r="D236" s="1"/>
  <c r="D349" s="1"/>
  <c r="D381" s="1"/>
  <c r="D173" s="1"/>
  <c r="D99" s="1"/>
  <c r="D327" s="1"/>
  <c r="D328" s="1"/>
  <c r="D329" s="1"/>
  <c r="D346" s="1"/>
  <c r="D91" s="1"/>
  <c r="D164" s="1"/>
  <c r="D186" s="1"/>
  <c r="D187" s="1"/>
  <c r="D225" s="1"/>
  <c r="D226" s="1"/>
  <c r="D227" s="1"/>
  <c r="D244" s="1"/>
  <c r="D245" s="1"/>
  <c r="D144" s="1"/>
  <c r="D145" s="1"/>
  <c r="D251" s="1"/>
  <c r="D271" s="1"/>
  <c r="D272" s="1"/>
  <c r="D275" s="1"/>
  <c r="D117" s="1"/>
  <c r="D326" s="1"/>
  <c r="D79" s="1"/>
  <c r="D169" s="1"/>
  <c r="D199" s="1"/>
  <c r="D213" s="1"/>
  <c r="D107" s="1"/>
  <c r="D87" s="1"/>
  <c r="D180" s="1"/>
  <c r="D206" s="1"/>
  <c r="D207" s="1"/>
  <c r="D234" s="1"/>
  <c r="D235" s="1"/>
  <c r="D278" s="1"/>
  <c r="D279" s="1"/>
  <c r="D382" s="1"/>
  <c r="D384" s="1"/>
  <c r="D149" s="1"/>
  <c r="D153" s="1"/>
  <c r="D154" s="1"/>
  <c r="D172" s="1"/>
  <c r="D184" s="1"/>
  <c r="D185" s="1"/>
  <c r="D208" s="1"/>
  <c r="D219" s="1"/>
  <c r="D232" s="1"/>
  <c r="D246" s="1"/>
  <c r="D94" s="1"/>
  <c r="D260" s="1"/>
  <c r="D291" s="1"/>
  <c r="D321" s="1"/>
  <c r="D354" s="1"/>
  <c r="D376" s="1"/>
  <c r="D377" s="1"/>
  <c r="D378" s="1"/>
  <c r="D383" s="1"/>
  <c r="D385" s="1"/>
  <c r="D389" s="1"/>
  <c r="D390" s="1"/>
  <c r="D391" s="1"/>
  <c r="D392" s="1"/>
  <c r="D402" s="1"/>
  <c r="D403" s="1"/>
  <c r="D404" s="1"/>
  <c r="D304"/>
  <c r="D305" s="1"/>
  <c r="D237" l="1"/>
  <c r="D307"/>
  <c r="D308" s="1"/>
  <c r="D258" s="1"/>
  <c r="D192"/>
  <c r="D193"/>
  <c r="D194"/>
  <c r="D195"/>
  <c r="D196"/>
  <c r="D141"/>
  <c r="D142"/>
  <c r="D348"/>
  <c r="D351"/>
  <c r="D265"/>
  <c r="D339"/>
  <c r="D340"/>
  <c r="D341"/>
  <c r="D342"/>
  <c r="D343"/>
  <c r="D323"/>
  <c r="D324"/>
  <c r="D345"/>
  <c r="D214"/>
  <c r="D215"/>
  <c r="D216"/>
  <c r="D143"/>
  <c r="D325"/>
</calcChain>
</file>

<file path=xl/sharedStrings.xml><?xml version="1.0" encoding="utf-8"?>
<sst xmlns="http://schemas.openxmlformats.org/spreadsheetml/2006/main" count="16037" uniqueCount="4133">
  <si>
    <t>K</t>
  </si>
  <si>
    <t>Kawecki</t>
  </si>
  <si>
    <t>ETISOFT BIKE TEAM</t>
  </si>
  <si>
    <t>Kleina</t>
  </si>
  <si>
    <t>Katowice</t>
  </si>
  <si>
    <t>Gruziel Magdalena</t>
  </si>
  <si>
    <t>Rudawska Wyrypa</t>
  </si>
  <si>
    <t>Gruziel</t>
  </si>
  <si>
    <t>Start</t>
  </si>
  <si>
    <t>BikeOrient</t>
  </si>
  <si>
    <t>Herman-Iżycki</t>
  </si>
  <si>
    <t>Mazurskie Tropy</t>
  </si>
  <si>
    <t>Złoto dla zuchwałych</t>
  </si>
  <si>
    <t>Grassor 300km</t>
  </si>
  <si>
    <t>Grassor 150km</t>
  </si>
  <si>
    <t>Szaga 150km</t>
  </si>
  <si>
    <t>Szaga 100km</t>
  </si>
  <si>
    <t>IWW</t>
  </si>
  <si>
    <t>Mordownik</t>
  </si>
  <si>
    <t>Jesienne Trudy</t>
  </si>
  <si>
    <t>Galicja Orient</t>
  </si>
  <si>
    <t>Kaczawska Wyrypa</t>
  </si>
  <si>
    <t>Szago</t>
  </si>
  <si>
    <t>Funex Orient</t>
  </si>
  <si>
    <t>Nocna Masakra 200km</t>
  </si>
  <si>
    <t>Nocna Masakra 100km</t>
  </si>
  <si>
    <t>Owczarski</t>
  </si>
  <si>
    <t>NAZWISKO</t>
  </si>
  <si>
    <t>Kłos</t>
  </si>
  <si>
    <t>Cecuła</t>
  </si>
  <si>
    <t>HPH</t>
  </si>
  <si>
    <t>Meta</t>
  </si>
  <si>
    <t>TR100</t>
  </si>
  <si>
    <t>podrozerowerowe.info</t>
  </si>
  <si>
    <t>MMGO</t>
  </si>
  <si>
    <t>Gałązka</t>
  </si>
  <si>
    <t>Kauss</t>
  </si>
  <si>
    <t>Gaz-System Gdańsk</t>
  </si>
  <si>
    <t>Kłosowski</t>
  </si>
  <si>
    <t>ZESPÓŁ</t>
  </si>
  <si>
    <t>PUNKTY PPM</t>
  </si>
  <si>
    <t>Miejsce</t>
  </si>
  <si>
    <t>Miejsce PPM</t>
  </si>
  <si>
    <t>MIEJSCOWOŚĆ</t>
  </si>
  <si>
    <t>NAZWISKO I IMIĘ</t>
  </si>
  <si>
    <t>Szczecin</t>
  </si>
  <si>
    <t>Piotr</t>
  </si>
  <si>
    <t>Warszawa</t>
  </si>
  <si>
    <t>Paweł</t>
  </si>
  <si>
    <t>Paszkowski</t>
  </si>
  <si>
    <t>Wojciech</t>
  </si>
  <si>
    <t>Białystok</t>
  </si>
  <si>
    <t>Marcin</t>
  </si>
  <si>
    <t>Chojnice</t>
  </si>
  <si>
    <t>Liszka</t>
  </si>
  <si>
    <t>Grzegorz</t>
  </si>
  <si>
    <t>Tychy</t>
  </si>
  <si>
    <t>Gdańsk</t>
  </si>
  <si>
    <t>Nowicki</t>
  </si>
  <si>
    <t>Jacek</t>
  </si>
  <si>
    <t>Krzysztof</t>
  </si>
  <si>
    <t>Nowaczyk</t>
  </si>
  <si>
    <t>Witkowski</t>
  </si>
  <si>
    <t>SONY MTB TEAM</t>
  </si>
  <si>
    <t>Przemysław</t>
  </si>
  <si>
    <t>Bydgoszcz</t>
  </si>
  <si>
    <t>Leszek</t>
  </si>
  <si>
    <t>Słupsk</t>
  </si>
  <si>
    <t>Toruń</t>
  </si>
  <si>
    <t>Andrzej</t>
  </si>
  <si>
    <t>Marzejon</t>
  </si>
  <si>
    <t>Papis</t>
  </si>
  <si>
    <t>Troll Team</t>
  </si>
  <si>
    <t>Morawski</t>
  </si>
  <si>
    <t>Orłowski</t>
  </si>
  <si>
    <t>Smejda</t>
  </si>
  <si>
    <t>Trezado BikeTires.pl</t>
  </si>
  <si>
    <t>We mgle po łydki</t>
  </si>
  <si>
    <t>Waga</t>
  </si>
  <si>
    <t>pp</t>
  </si>
  <si>
    <t>M</t>
  </si>
  <si>
    <t>Śmieja</t>
  </si>
  <si>
    <t>Daniel</t>
  </si>
  <si>
    <t>LIRO team</t>
  </si>
  <si>
    <t>Radosław</t>
  </si>
  <si>
    <t>Poznań</t>
  </si>
  <si>
    <t>Róża Wiatrów</t>
  </si>
  <si>
    <t>AKT Olsztyn</t>
  </si>
  <si>
    <t>Marek</t>
  </si>
  <si>
    <t>Tornado Accedit</t>
  </si>
  <si>
    <t>Dariusz</t>
  </si>
  <si>
    <t>Mirosław</t>
  </si>
  <si>
    <t>Gdynia</t>
  </si>
  <si>
    <t>Dawid</t>
  </si>
  <si>
    <t>Stanisław</t>
  </si>
  <si>
    <t>Zieliński</t>
  </si>
  <si>
    <t>Skierniewice</t>
  </si>
  <si>
    <t>Swarzędz</t>
  </si>
  <si>
    <t>Jóźwiuk</t>
  </si>
  <si>
    <t>Pszczółki</t>
  </si>
  <si>
    <t>PTR Dojlidy Białystok</t>
  </si>
  <si>
    <t>Zabrze</t>
  </si>
  <si>
    <t>Mariusz</t>
  </si>
  <si>
    <t>Brzezicki</t>
  </si>
  <si>
    <t>Przybiernów</t>
  </si>
  <si>
    <t>Marcinkiewicz</t>
  </si>
  <si>
    <t>Myślibórz</t>
  </si>
  <si>
    <t>Bartłomiej</t>
  </si>
  <si>
    <t>Ruchlicki</t>
  </si>
  <si>
    <t>Kleosin</t>
  </si>
  <si>
    <t>Dzich</t>
  </si>
  <si>
    <t>Kwidzyn</t>
  </si>
  <si>
    <t>Alive!</t>
  </si>
  <si>
    <t>OKI MTB Team Poland</t>
  </si>
  <si>
    <t>Bober</t>
  </si>
  <si>
    <t>Harpagan</t>
  </si>
  <si>
    <t>Walentowski</t>
  </si>
  <si>
    <t>Brudło</t>
  </si>
  <si>
    <t>Czas</t>
  </si>
  <si>
    <t>Magdalena</t>
  </si>
  <si>
    <t>Los Maruderos</t>
  </si>
  <si>
    <t>Marzena</t>
  </si>
  <si>
    <t>Wierzenica</t>
  </si>
  <si>
    <t>Małgorzata</t>
  </si>
  <si>
    <t>Tczew</t>
  </si>
  <si>
    <t>Czaple</t>
  </si>
  <si>
    <t>Cieśliński</t>
  </si>
  <si>
    <t>Kaliska</t>
  </si>
  <si>
    <t>Tel-Marol</t>
  </si>
  <si>
    <t>Sadowski</t>
  </si>
  <si>
    <t>TEAM</t>
  </si>
  <si>
    <t>Harpagan 47 200km</t>
  </si>
  <si>
    <t>Harpagan 47 100km</t>
  </si>
  <si>
    <t>ZaDyMnO 360</t>
  </si>
  <si>
    <t>Pruchnickie Harce Rowerowe</t>
  </si>
  <si>
    <t>Leśne Dukty</t>
  </si>
  <si>
    <t>Ciupaga Orient</t>
  </si>
  <si>
    <t>Azymut Orient 180km</t>
  </si>
  <si>
    <t>Azymut Orient 100km</t>
  </si>
  <si>
    <t>Rajd Konwalii</t>
  </si>
  <si>
    <t>KoRNO</t>
  </si>
  <si>
    <t>Harpagan 48 200km</t>
  </si>
  <si>
    <t>Harpagan 48 100km</t>
  </si>
  <si>
    <t xml:space="preserve"> </t>
  </si>
  <si>
    <t>W kategorii</t>
  </si>
  <si>
    <t>Suma punktów</t>
  </si>
  <si>
    <t>TRASA</t>
  </si>
  <si>
    <t>P</t>
  </si>
  <si>
    <t>ROK</t>
  </si>
  <si>
    <t>MIASTO</t>
  </si>
  <si>
    <t>IMIĘ</t>
  </si>
  <si>
    <t>NUMER</t>
  </si>
  <si>
    <t>TR 100</t>
  </si>
  <si>
    <t xml:space="preserve">Michał </t>
  </si>
  <si>
    <t>Szwaracka</t>
  </si>
  <si>
    <t>Road to Nowhere</t>
  </si>
  <si>
    <t>Gr3miasto/Metropolis</t>
  </si>
  <si>
    <t>Kętrzyn</t>
  </si>
  <si>
    <t>Kokłowski</t>
  </si>
  <si>
    <t>Goggle Pro Active Eyewear</t>
  </si>
  <si>
    <t>Ba-Bi</t>
  </si>
  <si>
    <t>punkty czas</t>
  </si>
  <si>
    <t>czas</t>
  </si>
  <si>
    <t>pk</t>
  </si>
  <si>
    <t>pk^0,2</t>
  </si>
  <si>
    <t>PPM</t>
  </si>
  <si>
    <t>Brudło Paweł</t>
  </si>
  <si>
    <t>Śmieja Daniel</t>
  </si>
  <si>
    <t>Owczarski Marcin</t>
  </si>
  <si>
    <t>Marzejon Marcin</t>
  </si>
  <si>
    <t>Walentowski Radosław</t>
  </si>
  <si>
    <t>Ruchlicki Stanisław</t>
  </si>
  <si>
    <t>Bober Bartłomiej</t>
  </si>
  <si>
    <t>Nowicki Jacek</t>
  </si>
  <si>
    <t>Jóźwiuk Piotr</t>
  </si>
  <si>
    <t>Liszka Grzegorz</t>
  </si>
  <si>
    <t>Paszkowski Wojciech</t>
  </si>
  <si>
    <t>Witkowski Marcin</t>
  </si>
  <si>
    <t>Herman-Iżycki Leszek</t>
  </si>
  <si>
    <t>Kłos Mariusz</t>
  </si>
  <si>
    <t>Dzich Andrzej</t>
  </si>
  <si>
    <t>Kokłowski Daniel</t>
  </si>
  <si>
    <t>Orłowski Leszek</t>
  </si>
  <si>
    <t>Papis Leszek</t>
  </si>
  <si>
    <t>Brzezicki Przemysław</t>
  </si>
  <si>
    <t>Marcinkiewicz Mariusz</t>
  </si>
  <si>
    <t>Kauss Dawid</t>
  </si>
  <si>
    <t>Morawski Piotr</t>
  </si>
  <si>
    <t>Sadowski Marek</t>
  </si>
  <si>
    <t>Kłosowski Mirosław</t>
  </si>
  <si>
    <t>Gałązka Grzegorz</t>
  </si>
  <si>
    <t>Cecuła Krzysztof</t>
  </si>
  <si>
    <t>Cieśliński Grzegorz</t>
  </si>
  <si>
    <t>Kawecki Dariusz</t>
  </si>
  <si>
    <t>Kleina Dariusz</t>
  </si>
  <si>
    <t>Smejda Andrzej</t>
  </si>
  <si>
    <t>PPM test</t>
  </si>
  <si>
    <t>Cecuła Marzena</t>
  </si>
  <si>
    <t>Szwaracka Małgorzata</t>
  </si>
  <si>
    <t>max1_50</t>
  </si>
  <si>
    <t>max2_50</t>
  </si>
  <si>
    <t>max3_50</t>
  </si>
  <si>
    <t>max4_50</t>
  </si>
  <si>
    <r>
      <t xml:space="preserve">ERnO HARPAGAN-47  </t>
    </r>
    <r>
      <rPr>
        <sz val="48"/>
        <color indexed="8"/>
        <rFont val="Arial"/>
        <family val="2"/>
        <charset val="238"/>
      </rPr>
      <t xml:space="preserve">        </t>
    </r>
    <r>
      <rPr>
        <sz val="10"/>
        <rFont val="Arial CE"/>
        <charset val="238"/>
      </rPr>
      <t xml:space="preserve"> </t>
    </r>
    <r>
      <rPr>
        <sz val="26"/>
        <color indexed="8"/>
        <rFont val="Arial"/>
        <family val="2"/>
        <charset val="238"/>
      </rPr>
      <t>Bożepole Wielkie, 11-13 kwietnia 2014</t>
    </r>
  </si>
  <si>
    <t>POSZCZEGOLNE CZASY – TRASA ROWEROWA TR200 – ERnO Harpagan 47</t>
  </si>
  <si>
    <t>UWAGI</t>
  </si>
  <si>
    <t>Jezioro Żarnowieckie</t>
  </si>
  <si>
    <t>Dąbrówka</t>
  </si>
  <si>
    <t>Lubiatowo</t>
  </si>
  <si>
    <t>Lubonice</t>
  </si>
  <si>
    <t>Sobieńczyce</t>
  </si>
  <si>
    <t>Łęczyn</t>
  </si>
  <si>
    <t>Ruda</t>
  </si>
  <si>
    <t>Pużyce</t>
  </si>
  <si>
    <t>Bargędzino</t>
  </si>
  <si>
    <t>Barłomino</t>
  </si>
  <si>
    <t>Gniewino</t>
  </si>
  <si>
    <t>Łówcze</t>
  </si>
  <si>
    <t>Odargowo</t>
  </si>
  <si>
    <t>Długosz Królewski</t>
  </si>
  <si>
    <t>Jezioro Choczewo</t>
  </si>
  <si>
    <t>Kochanowo</t>
  </si>
  <si>
    <t>Białogóra</t>
  </si>
  <si>
    <t>Jelenia Góra</t>
  </si>
  <si>
    <t>Stilo</t>
  </si>
  <si>
    <t>Linia</t>
  </si>
  <si>
    <t>Bożepole Wielkie</t>
  </si>
  <si>
    <t>M-ce</t>
  </si>
  <si>
    <t>M-ce M</t>
  </si>
  <si>
    <t>M-ce K</t>
  </si>
  <si>
    <t>Nr start</t>
  </si>
  <si>
    <t>Nazwisko</t>
  </si>
  <si>
    <t>Imię</t>
  </si>
  <si>
    <t>Rok ur.</t>
  </si>
  <si>
    <t>Miejscowość</t>
  </si>
  <si>
    <t>Klub</t>
  </si>
  <si>
    <t>WYNIK KOŃCOWY</t>
  </si>
  <si>
    <t>PK1</t>
  </si>
  <si>
    <t>PK2</t>
  </si>
  <si>
    <t>PK3</t>
  </si>
  <si>
    <t>PK4</t>
  </si>
  <si>
    <t>PK5</t>
  </si>
  <si>
    <t>PK6</t>
  </si>
  <si>
    <t>PK7</t>
  </si>
  <si>
    <t>PK8</t>
  </si>
  <si>
    <t>PK9</t>
  </si>
  <si>
    <t>PK10</t>
  </si>
  <si>
    <t>PK11</t>
  </si>
  <si>
    <t>PK12</t>
  </si>
  <si>
    <t>PK13</t>
  </si>
  <si>
    <t>PK14</t>
  </si>
  <si>
    <t>PK15</t>
  </si>
  <si>
    <t>PK16</t>
  </si>
  <si>
    <t>PK17</t>
  </si>
  <si>
    <t>PK18</t>
  </si>
  <si>
    <t>PK19</t>
  </si>
  <si>
    <t>PK20</t>
  </si>
  <si>
    <t>META</t>
  </si>
  <si>
    <t>RAZEM pkt.</t>
  </si>
  <si>
    <t>ilość PK</t>
  </si>
  <si>
    <t>pkt. PK</t>
  </si>
  <si>
    <t>pkt. Czas</t>
  </si>
  <si>
    <t>W1</t>
  </si>
  <si>
    <t>W2</t>
  </si>
  <si>
    <t>W3</t>
  </si>
  <si>
    <t>W4</t>
  </si>
  <si>
    <t>W5</t>
  </si>
  <si>
    <t>CZAS</t>
  </si>
  <si>
    <t>Potocki</t>
  </si>
  <si>
    <t>GREY WOLF</t>
  </si>
  <si>
    <t>10:38:08</t>
  </si>
  <si>
    <t>13:25</t>
  </si>
  <si>
    <t>16:21</t>
  </si>
  <si>
    <t>12:23</t>
  </si>
  <si>
    <t>08:37</t>
  </si>
  <si>
    <t>14:29</t>
  </si>
  <si>
    <t>16:02</t>
  </si>
  <si>
    <t>10:06</t>
  </si>
  <si>
    <t>09:23</t>
  </si>
  <si>
    <t>11:15</t>
  </si>
  <si>
    <t>07:19</t>
  </si>
  <si>
    <t>14:55</t>
  </si>
  <si>
    <t>08:59</t>
  </si>
  <si>
    <t>14:00</t>
  </si>
  <si>
    <t>16:48</t>
  </si>
  <si>
    <t>10:31</t>
  </si>
  <si>
    <t>15:24</t>
  </si>
  <si>
    <t>12:57</t>
  </si>
  <si>
    <t>06:55</t>
  </si>
  <si>
    <t>11:48</t>
  </si>
  <si>
    <t>08:14</t>
  </si>
  <si>
    <t>17:08</t>
  </si>
  <si>
    <t>Waliński</t>
  </si>
  <si>
    <t>Mikołaj</t>
  </si>
  <si>
    <t>Elbląg</t>
  </si>
  <si>
    <t>MBOO TEAM</t>
  </si>
  <si>
    <t>KTE Tramp</t>
  </si>
  <si>
    <t>07:06</t>
  </si>
  <si>
    <t>14:56</t>
  </si>
  <si>
    <t>15:25</t>
  </si>
  <si>
    <t>07:34</t>
  </si>
  <si>
    <t>11:45</t>
  </si>
  <si>
    <t>Pachulski</t>
  </si>
  <si>
    <t>Gołotczyzna</t>
  </si>
  <si>
    <t>10:49:07</t>
  </si>
  <si>
    <t>16:32</t>
  </si>
  <si>
    <t>12:28</t>
  </si>
  <si>
    <t>08:32</t>
  </si>
  <si>
    <t>14:27</t>
  </si>
  <si>
    <t>16:09</t>
  </si>
  <si>
    <t>10:02</t>
  </si>
  <si>
    <t>09:24</t>
  </si>
  <si>
    <t>11:23</t>
  </si>
  <si>
    <t>06:59</t>
  </si>
  <si>
    <t>08:54</t>
  </si>
  <si>
    <t>13:55</t>
  </si>
  <si>
    <t>17:01</t>
  </si>
  <si>
    <t>10:39</t>
  </si>
  <si>
    <t>15:32</t>
  </si>
  <si>
    <t>12:58</t>
  </si>
  <si>
    <t>07:27</t>
  </si>
  <si>
    <t>11:55</t>
  </si>
  <si>
    <t>08:06</t>
  </si>
  <si>
    <t>17:19</t>
  </si>
  <si>
    <t>Sopot</t>
  </si>
  <si>
    <t>jedna sekunda</t>
  </si>
  <si>
    <t>12:27</t>
  </si>
  <si>
    <t>10:03</t>
  </si>
  <si>
    <t>08:58</t>
  </si>
  <si>
    <t>13:51</t>
  </si>
  <si>
    <t>17:02</t>
  </si>
  <si>
    <t>11:54</t>
  </si>
  <si>
    <t>Buciak</t>
  </si>
  <si>
    <t>11:23:13</t>
  </si>
  <si>
    <t>13:21</t>
  </si>
  <si>
    <t>15:17</t>
  </si>
  <si>
    <t>12:06</t>
  </si>
  <si>
    <t>08:03</t>
  </si>
  <si>
    <t>14:22</t>
  </si>
  <si>
    <t>09:27</t>
  </si>
  <si>
    <t>08:52</t>
  </si>
  <si>
    <t>10:57</t>
  </si>
  <si>
    <t>17:33</t>
  </si>
  <si>
    <t>08:25</t>
  </si>
  <si>
    <t>13:48</t>
  </si>
  <si>
    <t>15:45</t>
  </si>
  <si>
    <t>10:05</t>
  </si>
  <si>
    <t>16:38</t>
  </si>
  <si>
    <t>12:51</t>
  </si>
  <si>
    <t>06:56</t>
  </si>
  <si>
    <t>11:29</t>
  </si>
  <si>
    <t>07:36</t>
  </si>
  <si>
    <t>17:53</t>
  </si>
  <si>
    <t>11:35:39</t>
  </si>
  <si>
    <t>13:29</t>
  </si>
  <si>
    <t>12:17</t>
  </si>
  <si>
    <t>07:59</t>
  </si>
  <si>
    <t>14:26</t>
  </si>
  <si>
    <t>09:43</t>
  </si>
  <si>
    <t>11:13</t>
  </si>
  <si>
    <t>17:45</t>
  </si>
  <si>
    <t>14:54</t>
  </si>
  <si>
    <t>08:29</t>
  </si>
  <si>
    <t>10:14</t>
  </si>
  <si>
    <t>13:01</t>
  </si>
  <si>
    <t>06:51</t>
  </si>
  <si>
    <t>11:42</t>
  </si>
  <si>
    <t>18:05</t>
  </si>
  <si>
    <t>11:53:48</t>
  </si>
  <si>
    <t>17:41</t>
  </si>
  <si>
    <t>13:53</t>
  </si>
  <si>
    <t>08:43</t>
  </si>
  <si>
    <t>15:55</t>
  </si>
  <si>
    <t>10:13</t>
  </si>
  <si>
    <t>12:25</t>
  </si>
  <si>
    <t>07:10</t>
  </si>
  <si>
    <t>16:25</t>
  </si>
  <si>
    <t>09:05</t>
  </si>
  <si>
    <t>09:41</t>
  </si>
  <si>
    <t>11:28</t>
  </si>
  <si>
    <t>17:07</t>
  </si>
  <si>
    <t>07:40</t>
  </si>
  <si>
    <t>12:55</t>
  </si>
  <si>
    <t>08:18</t>
  </si>
  <si>
    <t>18:23</t>
  </si>
  <si>
    <t>Wojciechowski</t>
  </si>
  <si>
    <t>Adam</t>
  </si>
  <si>
    <t>Piastów</t>
  </si>
  <si>
    <t>Ultrateam</t>
  </si>
  <si>
    <t>11:32:16</t>
  </si>
  <si>
    <t>14:59</t>
  </si>
  <si>
    <t>13:35</t>
  </si>
  <si>
    <t>08:35</t>
  </si>
  <si>
    <t>16:01</t>
  </si>
  <si>
    <t>17:38</t>
  </si>
  <si>
    <t>11:02</t>
  </si>
  <si>
    <t>10:23</t>
  </si>
  <si>
    <t>07:02</t>
  </si>
  <si>
    <t>16:30</t>
  </si>
  <si>
    <t>09:17</t>
  </si>
  <si>
    <t>09:58</t>
  </si>
  <si>
    <t>11:32</t>
  </si>
  <si>
    <t>07:28</t>
  </si>
  <si>
    <t>12:59</t>
  </si>
  <si>
    <t>08:05</t>
  </si>
  <si>
    <t>18:02</t>
  </si>
  <si>
    <t>11:47:28</t>
  </si>
  <si>
    <t>11:08</t>
  </si>
  <si>
    <t>14:40</t>
  </si>
  <si>
    <t>08:42</t>
  </si>
  <si>
    <t>10:40</t>
  </si>
  <si>
    <t>11:52</t>
  </si>
  <si>
    <t>09:37</t>
  </si>
  <si>
    <t>13:30</t>
  </si>
  <si>
    <t>17:57</t>
  </si>
  <si>
    <t>09:06</t>
  </si>
  <si>
    <t>15:57</t>
  </si>
  <si>
    <t>10:20</t>
  </si>
  <si>
    <t>12:26</t>
  </si>
  <si>
    <t>17:12</t>
  </si>
  <si>
    <t>15:15</t>
  </si>
  <si>
    <t>14:08</t>
  </si>
  <si>
    <t>08:15</t>
  </si>
  <si>
    <t>18:17</t>
  </si>
  <si>
    <t>Wesoły</t>
  </si>
  <si>
    <t>Wrocław</t>
  </si>
  <si>
    <t>InsERT Team</t>
  </si>
  <si>
    <t>11:41:53</t>
  </si>
  <si>
    <t>12:44</t>
  </si>
  <si>
    <t>14:17</t>
  </si>
  <si>
    <t>16:55</t>
  </si>
  <si>
    <t>15:28</t>
  </si>
  <si>
    <t>09:59</t>
  </si>
  <si>
    <t>11:17</t>
  </si>
  <si>
    <t>12:15</t>
  </si>
  <si>
    <t>17:51</t>
  </si>
  <si>
    <t>16:13</t>
  </si>
  <si>
    <t>10:47</t>
  </si>
  <si>
    <t>13:14</t>
  </si>
  <si>
    <t>09:02</t>
  </si>
  <si>
    <t>18:11</t>
  </si>
  <si>
    <t>Mirowski</t>
  </si>
  <si>
    <t>Łukasz</t>
  </si>
  <si>
    <t>11:50:09</t>
  </si>
  <si>
    <t>13:04</t>
  </si>
  <si>
    <t>08:20</t>
  </si>
  <si>
    <t>15:39</t>
  </si>
  <si>
    <t>17:35</t>
  </si>
  <si>
    <t>09:20</t>
  </si>
  <si>
    <t>11:36</t>
  </si>
  <si>
    <t>16:16</t>
  </si>
  <si>
    <t>08:46</t>
  </si>
  <si>
    <t>18:00</t>
  </si>
  <si>
    <t>10:41</t>
  </si>
  <si>
    <t>16:54</t>
  </si>
  <si>
    <t>14:10</t>
  </si>
  <si>
    <t>12:14</t>
  </si>
  <si>
    <t>07:41</t>
  </si>
  <si>
    <t>18:20</t>
  </si>
  <si>
    <t>10:39:51</t>
  </si>
  <si>
    <t>12:04</t>
  </si>
  <si>
    <t>08:11</t>
  </si>
  <si>
    <t>13:57</t>
  </si>
  <si>
    <t>09:14</t>
  </si>
  <si>
    <t>10:00</t>
  </si>
  <si>
    <t>14:33</t>
  </si>
  <si>
    <t>08:41</t>
  </si>
  <si>
    <t>13:19</t>
  </si>
  <si>
    <t>11:27</t>
  </si>
  <si>
    <t>12:37</t>
  </si>
  <si>
    <t>10:34</t>
  </si>
  <si>
    <t>17:09</t>
  </si>
  <si>
    <t>Michał</t>
  </si>
  <si>
    <t>11:20:23</t>
  </si>
  <si>
    <t>14:44</t>
  </si>
  <si>
    <t>16:53</t>
  </si>
  <si>
    <t>10:17</t>
  </si>
  <si>
    <t>09:33</t>
  </si>
  <si>
    <t>11:14</t>
  </si>
  <si>
    <t>08:56</t>
  </si>
  <si>
    <t>17:27</t>
  </si>
  <si>
    <t>13:27</t>
  </si>
  <si>
    <t>07:03</t>
  </si>
  <si>
    <t>07:57</t>
  </si>
  <si>
    <t>17:50</t>
  </si>
  <si>
    <t>Derewecki</t>
  </si>
  <si>
    <t>Jarosław</t>
  </si>
  <si>
    <t>Skrzeszewo</t>
  </si>
  <si>
    <t>11:20:25</t>
  </si>
  <si>
    <t>14:45</t>
  </si>
  <si>
    <t>13:28</t>
  </si>
  <si>
    <t>07:04</t>
  </si>
  <si>
    <t>11:49</t>
  </si>
  <si>
    <t>07:58</t>
  </si>
  <si>
    <t>11:17:15</t>
  </si>
  <si>
    <t>10:25</t>
  </si>
  <si>
    <t>15:40</t>
  </si>
  <si>
    <t>09:22</t>
  </si>
  <si>
    <t>07:39</t>
  </si>
  <si>
    <t>14:19</t>
  </si>
  <si>
    <t>08:53</t>
  </si>
  <si>
    <t>09:54</t>
  </si>
  <si>
    <t>08:21</t>
  </si>
  <si>
    <t>10:58</t>
  </si>
  <si>
    <t>12:39</t>
  </si>
  <si>
    <t>16:26</t>
  </si>
  <si>
    <t>17:47</t>
  </si>
  <si>
    <t>Marciniuk</t>
  </si>
  <si>
    <t>Rumia</t>
  </si>
  <si>
    <t>RADMOR Team</t>
  </si>
  <si>
    <t>11:31:21</t>
  </si>
  <si>
    <t>14:21</t>
  </si>
  <si>
    <t>08:16</t>
  </si>
  <si>
    <t>10:48</t>
  </si>
  <si>
    <t>09:53</t>
  </si>
  <si>
    <t>15:37</t>
  </si>
  <si>
    <t>11:30</t>
  </si>
  <si>
    <t>17:21</t>
  </si>
  <si>
    <t>06:57</t>
  </si>
  <si>
    <t>13:39</t>
  </si>
  <si>
    <t>07:49</t>
  </si>
  <si>
    <t>18:01</t>
  </si>
  <si>
    <t>Rafał</t>
  </si>
  <si>
    <t>progresbike.com</t>
  </si>
  <si>
    <t>11:31:29</t>
  </si>
  <si>
    <t>Staniszewski</t>
  </si>
  <si>
    <t>Bartosz</t>
  </si>
  <si>
    <t>Pięty Szalonego Gnoma</t>
  </si>
  <si>
    <t>11:34:23</t>
  </si>
  <si>
    <t>11:50</t>
  </si>
  <si>
    <t>08:34</t>
  </si>
  <si>
    <t>14:36</t>
  </si>
  <si>
    <t>17:06</t>
  </si>
  <si>
    <t>09:39</t>
  </si>
  <si>
    <t>10:26</t>
  </si>
  <si>
    <t>15:27</t>
  </si>
  <si>
    <t>12:31</t>
  </si>
  <si>
    <t>16:12</t>
  </si>
  <si>
    <t>13:12</t>
  </si>
  <si>
    <t>07:46</t>
  </si>
  <si>
    <t>18:04</t>
  </si>
  <si>
    <t>Piwakowski</t>
  </si>
  <si>
    <t>11:16:34</t>
  </si>
  <si>
    <t>08:19</t>
  </si>
  <si>
    <t>14:52</t>
  </si>
  <si>
    <t>10:12</t>
  </si>
  <si>
    <t>11:16</t>
  </si>
  <si>
    <t>17:16</t>
  </si>
  <si>
    <t>14:11</t>
  </si>
  <si>
    <t>09:34</t>
  </si>
  <si>
    <t>12:47</t>
  </si>
  <si>
    <t>16:05</t>
  </si>
  <si>
    <t>07:47</t>
  </si>
  <si>
    <t>17:46</t>
  </si>
  <si>
    <t>Wiktorowski</t>
  </si>
  <si>
    <t>Łódź</t>
  </si>
  <si>
    <t>12:01:07</t>
  </si>
  <si>
    <t>09:07</t>
  </si>
  <si>
    <t>17:24</t>
  </si>
  <si>
    <t>13:02</t>
  </si>
  <si>
    <t>10:50</t>
  </si>
  <si>
    <t>13:43</t>
  </si>
  <si>
    <t>12:12</t>
  </si>
  <si>
    <t>16:47</t>
  </si>
  <si>
    <t>14:46</t>
  </si>
  <si>
    <t>06:52</t>
  </si>
  <si>
    <t>08:38</t>
  </si>
  <si>
    <t>18:31</t>
  </si>
  <si>
    <t>Warda</t>
  </si>
  <si>
    <t>Grey Wolf</t>
  </si>
  <si>
    <t>11:32:56</t>
  </si>
  <si>
    <t>13:15</t>
  </si>
  <si>
    <t>08:33</t>
  </si>
  <si>
    <t>11:43</t>
  </si>
  <si>
    <t>15:41</t>
  </si>
  <si>
    <t>14:57</t>
  </si>
  <si>
    <t>12:20</t>
  </si>
  <si>
    <t>Konieczny</t>
  </si>
  <si>
    <t>Tomasz</t>
  </si>
  <si>
    <t>Lipka</t>
  </si>
  <si>
    <t>Grupa Rowerowa Lipka</t>
  </si>
  <si>
    <t>11:40:21</t>
  </si>
  <si>
    <t>11:34</t>
  </si>
  <si>
    <t>15:11</t>
  </si>
  <si>
    <t>09:12</t>
  </si>
  <si>
    <t>12:07</t>
  </si>
  <si>
    <t>13:38</t>
  </si>
  <si>
    <t>10:21</t>
  </si>
  <si>
    <t>12:50</t>
  </si>
  <si>
    <t>06:54</t>
  </si>
  <si>
    <t>07:42</t>
  </si>
  <si>
    <t>18:10</t>
  </si>
  <si>
    <t>11:42:58</t>
  </si>
  <si>
    <t>10:28</t>
  </si>
  <si>
    <t>17:52</t>
  </si>
  <si>
    <t>16:10</t>
  </si>
  <si>
    <t>09:00</t>
  </si>
  <si>
    <t>15:00</t>
  </si>
  <si>
    <t>13:23</t>
  </si>
  <si>
    <t>16:51</t>
  </si>
  <si>
    <t>12:18</t>
  </si>
  <si>
    <t>18:12</t>
  </si>
  <si>
    <t>Zadworny</t>
  </si>
  <si>
    <t>Chlewo</t>
  </si>
  <si>
    <t>Nie jesteś w moim typie</t>
  </si>
  <si>
    <t>11:44:53</t>
  </si>
  <si>
    <t>08:30</t>
  </si>
  <si>
    <t>16:42</t>
  </si>
  <si>
    <t>10:27</t>
  </si>
  <si>
    <t>08:02</t>
  </si>
  <si>
    <t>13:31</t>
  </si>
  <si>
    <t>17:56</t>
  </si>
  <si>
    <t>15:18</t>
  </si>
  <si>
    <t>11:35</t>
  </si>
  <si>
    <t>14:20</t>
  </si>
  <si>
    <t>07:07</t>
  </si>
  <si>
    <t>16:11</t>
  </si>
  <si>
    <t>09:21</t>
  </si>
  <si>
    <t>18:14</t>
  </si>
  <si>
    <t>Świeca</t>
  </si>
  <si>
    <t>Cyklo Team</t>
  </si>
  <si>
    <t>11:30:12</t>
  </si>
  <si>
    <t>14:16</t>
  </si>
  <si>
    <t>09:50</t>
  </si>
  <si>
    <t>12:46</t>
  </si>
  <si>
    <t>08:31</t>
  </si>
  <si>
    <t>15:52</t>
  </si>
  <si>
    <t>09:16</t>
  </si>
  <si>
    <t>11:37</t>
  </si>
  <si>
    <t>17:20</t>
  </si>
  <si>
    <t>15:08</t>
  </si>
  <si>
    <t>Korsak</t>
  </si>
  <si>
    <t>Elbląska Strona Rowerowa</t>
  </si>
  <si>
    <t>11:21:04</t>
  </si>
  <si>
    <t>15:35</t>
  </si>
  <si>
    <t>11:20</t>
  </si>
  <si>
    <t>16:17</t>
  </si>
  <si>
    <t>14:47</t>
  </si>
  <si>
    <t>09:45</t>
  </si>
  <si>
    <t>13:13</t>
  </si>
  <si>
    <t>13:58</t>
  </si>
  <si>
    <t>07:54</t>
  </si>
  <si>
    <t>11:21:10</t>
  </si>
  <si>
    <t>11:21</t>
  </si>
  <si>
    <t>16:19</t>
  </si>
  <si>
    <t>Bożyczko</t>
  </si>
  <si>
    <t xml:space="preserve"> kudłaty &amp; szwagier</t>
  </si>
  <si>
    <t>11:21:13</t>
  </si>
  <si>
    <t>12:03</t>
  </si>
  <si>
    <t>10:55:32</t>
  </si>
  <si>
    <t>09:56</t>
  </si>
  <si>
    <t>14:25</t>
  </si>
  <si>
    <t>13:24</t>
  </si>
  <si>
    <t>15:21</t>
  </si>
  <si>
    <t>07:38</t>
  </si>
  <si>
    <t>12:05</t>
  </si>
  <si>
    <t>11:12</t>
  </si>
  <si>
    <t>16:23</t>
  </si>
  <si>
    <t>12:52</t>
  </si>
  <si>
    <t>17:25</t>
  </si>
  <si>
    <t>08:01</t>
  </si>
  <si>
    <t>17:00</t>
  </si>
  <si>
    <t>15:22</t>
  </si>
  <si>
    <t>Malcher</t>
  </si>
  <si>
    <t>Robert</t>
  </si>
  <si>
    <t>sakwiarz.pl</t>
  </si>
  <si>
    <t>11:58:18</t>
  </si>
  <si>
    <t>09:09</t>
  </si>
  <si>
    <t>11:57</t>
  </si>
  <si>
    <t>07:22</t>
  </si>
  <si>
    <t>18:08</t>
  </si>
  <si>
    <t>14:01</t>
  </si>
  <si>
    <t>16:58</t>
  </si>
  <si>
    <t>14:53</t>
  </si>
  <si>
    <t>06:53</t>
  </si>
  <si>
    <t>12:53</t>
  </si>
  <si>
    <t>18:28</t>
  </si>
  <si>
    <t>LosMaruderos</t>
  </si>
  <si>
    <t>11:32:52</t>
  </si>
  <si>
    <t>12:56</t>
  </si>
  <si>
    <t>10:42</t>
  </si>
  <si>
    <t>07:29</t>
  </si>
  <si>
    <t>14:38</t>
  </si>
  <si>
    <t>09:30</t>
  </si>
  <si>
    <t>17:11</t>
  </si>
  <si>
    <t>07:53</t>
  </si>
  <si>
    <t>10:01</t>
  </si>
  <si>
    <t>Jakubiniec</t>
  </si>
  <si>
    <t>Globtrowerzyści</t>
  </si>
  <si>
    <t>11:22:36</t>
  </si>
  <si>
    <t>12:29</t>
  </si>
  <si>
    <t>16:18</t>
  </si>
  <si>
    <t>17:10</t>
  </si>
  <si>
    <t>10:53</t>
  </si>
  <si>
    <t>11:21:38</t>
  </si>
  <si>
    <t>Jędrusik</t>
  </si>
  <si>
    <t>hurricane 2128</t>
  </si>
  <si>
    <t>11:49:51</t>
  </si>
  <si>
    <t>07:35</t>
  </si>
  <si>
    <t>12:33</t>
  </si>
  <si>
    <t>17:15</t>
  </si>
  <si>
    <t>10:11</t>
  </si>
  <si>
    <t>15:26</t>
  </si>
  <si>
    <t>16:06</t>
  </si>
  <si>
    <t>13:41</t>
  </si>
  <si>
    <t>16:37</t>
  </si>
  <si>
    <t>11:51</t>
  </si>
  <si>
    <t>18:19</t>
  </si>
  <si>
    <t>Szumański</t>
  </si>
  <si>
    <t>Jakub</t>
  </si>
  <si>
    <t>10:57:10</t>
  </si>
  <si>
    <t>12:42</t>
  </si>
  <si>
    <t>09:08</t>
  </si>
  <si>
    <t>10:10</t>
  </si>
  <si>
    <t>15:04</t>
  </si>
  <si>
    <t>09:36</t>
  </si>
  <si>
    <t>17:04</t>
  </si>
  <si>
    <t>08:08</t>
  </si>
  <si>
    <t>11:32:15</t>
  </si>
  <si>
    <t>08:26</t>
  </si>
  <si>
    <t>10:22</t>
  </si>
  <si>
    <t>09:38</t>
  </si>
  <si>
    <t>12:24</t>
  </si>
  <si>
    <t>15:07</t>
  </si>
  <si>
    <t>07:52</t>
  </si>
  <si>
    <t>Poniecki</t>
  </si>
  <si>
    <t>Jan</t>
  </si>
  <si>
    <t>Wola Gałkowska</t>
  </si>
  <si>
    <t>11:40:58</t>
  </si>
  <si>
    <t>13:16</t>
  </si>
  <si>
    <t>17:42</t>
  </si>
  <si>
    <t>10:36</t>
  </si>
  <si>
    <t>15:09</t>
  </si>
  <si>
    <t>14:09</t>
  </si>
  <si>
    <t>Rogalewski</t>
  </si>
  <si>
    <t>Remigiusz</t>
  </si>
  <si>
    <t>Turystyka Wszechstronna</t>
  </si>
  <si>
    <t>11:51:59</t>
  </si>
  <si>
    <t>15:34</t>
  </si>
  <si>
    <t>12:35</t>
  </si>
  <si>
    <t>07:55</t>
  </si>
  <si>
    <t>18:21</t>
  </si>
  <si>
    <t>Kryszewski</t>
  </si>
  <si>
    <t>Koleczkowo</t>
  </si>
  <si>
    <t>K2</t>
  </si>
  <si>
    <t>11:53:15</t>
  </si>
  <si>
    <t>09:03</t>
  </si>
  <si>
    <t>17:37</t>
  </si>
  <si>
    <t>11:07</t>
  </si>
  <si>
    <t>10:07</t>
  </si>
  <si>
    <t>16:28</t>
  </si>
  <si>
    <t>13:49</t>
  </si>
  <si>
    <t>07:14</t>
  </si>
  <si>
    <t>Kulka</t>
  </si>
  <si>
    <t>Pogórze</t>
  </si>
  <si>
    <t>Kozacy z Wybrzeża</t>
  </si>
  <si>
    <t>11:45:11</t>
  </si>
  <si>
    <t>14:04</t>
  </si>
  <si>
    <t>16:41</t>
  </si>
  <si>
    <t>10:37</t>
  </si>
  <si>
    <t>09:32</t>
  </si>
  <si>
    <t>17:18</t>
  </si>
  <si>
    <t>15:48</t>
  </si>
  <si>
    <t>13:00</t>
  </si>
  <si>
    <t>18:15</t>
  </si>
  <si>
    <t>GR3miasto/Metropolis</t>
  </si>
  <si>
    <t>11:53:18</t>
  </si>
  <si>
    <t>13:11</t>
  </si>
  <si>
    <t>08:51</t>
  </si>
  <si>
    <t>09:52</t>
  </si>
  <si>
    <t>14:15</t>
  </si>
  <si>
    <t>07:56</t>
  </si>
  <si>
    <t>Kubicki</t>
  </si>
  <si>
    <t>Machał</t>
  </si>
  <si>
    <t>Bruksela</t>
  </si>
  <si>
    <t>KS Zygmunt</t>
  </si>
  <si>
    <t>11:40:13</t>
  </si>
  <si>
    <t>08:17</t>
  </si>
  <si>
    <t>10:59</t>
  </si>
  <si>
    <t>17:48</t>
  </si>
  <si>
    <t>13:59</t>
  </si>
  <si>
    <t>11:44</t>
  </si>
  <si>
    <t>Ścibisz</t>
  </si>
  <si>
    <t>Jerzy</t>
  </si>
  <si>
    <t>11:39:56</t>
  </si>
  <si>
    <t>12:01</t>
  </si>
  <si>
    <t>07:12</t>
  </si>
  <si>
    <t>15:56</t>
  </si>
  <si>
    <t>15:06</t>
  </si>
  <si>
    <t>14:05</t>
  </si>
  <si>
    <t>08:57</t>
  </si>
  <si>
    <t>18:09</t>
  </si>
  <si>
    <t>Grundkowski</t>
  </si>
  <si>
    <t>ladnemeble.net</t>
  </si>
  <si>
    <t>11:46:07</t>
  </si>
  <si>
    <t>15:51</t>
  </si>
  <si>
    <t>09:13</t>
  </si>
  <si>
    <t>07:15</t>
  </si>
  <si>
    <t>14:28</t>
  </si>
  <si>
    <t>09:49</t>
  </si>
  <si>
    <t>11:33</t>
  </si>
  <si>
    <t>10:44</t>
  </si>
  <si>
    <t>18:16</t>
  </si>
  <si>
    <t>Kaczyński</t>
  </si>
  <si>
    <t>11:46:09</t>
  </si>
  <si>
    <t>07:16</t>
  </si>
  <si>
    <t>13:22</t>
  </si>
  <si>
    <t>15:05</t>
  </si>
  <si>
    <t>10:49</t>
  </si>
  <si>
    <t>11:48:04</t>
  </si>
  <si>
    <t>11:06</t>
  </si>
  <si>
    <t>12:09</t>
  </si>
  <si>
    <t>14:02</t>
  </si>
  <si>
    <t>13:10</t>
  </si>
  <si>
    <t>08:13</t>
  </si>
  <si>
    <t>18:18</t>
  </si>
  <si>
    <t>Luboń</t>
  </si>
  <si>
    <t>11:29:45</t>
  </si>
  <si>
    <t>10:19</t>
  </si>
  <si>
    <t>09:48</t>
  </si>
  <si>
    <t>06:58</t>
  </si>
  <si>
    <t>11:47</t>
  </si>
  <si>
    <t>17:59</t>
  </si>
  <si>
    <t>Winczewski</t>
  </si>
  <si>
    <t>Szymon</t>
  </si>
  <si>
    <t>Ogrza Stopa Na Rowerze</t>
  </si>
  <si>
    <t>11:47:10</t>
  </si>
  <si>
    <t>12:08</t>
  </si>
  <si>
    <t>16:07</t>
  </si>
  <si>
    <t>16:56</t>
  </si>
  <si>
    <t>11:22</t>
  </si>
  <si>
    <t>07:05</t>
  </si>
  <si>
    <t>Stanek</t>
  </si>
  <si>
    <t>RUDY KOT</t>
  </si>
  <si>
    <t>11:31:15</t>
  </si>
  <si>
    <t>16:40</t>
  </si>
  <si>
    <t>07:11</t>
  </si>
  <si>
    <t>08:50</t>
  </si>
  <si>
    <t>11:49:54</t>
  </si>
  <si>
    <t>14:50</t>
  </si>
  <si>
    <t>Sobek</t>
  </si>
  <si>
    <t>11:49:57</t>
  </si>
  <si>
    <t>15:59</t>
  </si>
  <si>
    <t>11:31</t>
  </si>
  <si>
    <t>11:51:06</t>
  </si>
  <si>
    <t>16:39</t>
  </si>
  <si>
    <t>14:51</t>
  </si>
  <si>
    <t>Rukszto</t>
  </si>
  <si>
    <t>10:49:19</t>
  </si>
  <si>
    <t>11:19</t>
  </si>
  <si>
    <t>14:48</t>
  </si>
  <si>
    <t>16:57</t>
  </si>
  <si>
    <t>07:00</t>
  </si>
  <si>
    <t>Jaskólski</t>
  </si>
  <si>
    <t>Konrad</t>
  </si>
  <si>
    <t>10:49:21</t>
  </si>
  <si>
    <t>16:15</t>
  </si>
  <si>
    <t>Wadowski</t>
  </si>
  <si>
    <t>Pruszcz Gdański</t>
  </si>
  <si>
    <t>Tczewski Klub Rowerowy</t>
  </si>
  <si>
    <t>11:19:11</t>
  </si>
  <si>
    <t>09:47</t>
  </si>
  <si>
    <t>11:18</t>
  </si>
  <si>
    <t>17:23</t>
  </si>
  <si>
    <t>15:29</t>
  </si>
  <si>
    <t>12:16</t>
  </si>
  <si>
    <t>17:49</t>
  </si>
  <si>
    <t>Hawryluk</t>
  </si>
  <si>
    <t>11:19:15</t>
  </si>
  <si>
    <t>11:19:17</t>
  </si>
  <si>
    <t>Jańczak</t>
  </si>
  <si>
    <t>Wiesław</t>
  </si>
  <si>
    <t>11:24:46</t>
  </si>
  <si>
    <t>07:09</t>
  </si>
  <si>
    <t>09:18</t>
  </si>
  <si>
    <t>14:14</t>
  </si>
  <si>
    <t>08:24</t>
  </si>
  <si>
    <t>12:02</t>
  </si>
  <si>
    <t>17:54</t>
  </si>
  <si>
    <t>Hołdakowski</t>
  </si>
  <si>
    <t>11:46:02</t>
  </si>
  <si>
    <t>15:03</t>
  </si>
  <si>
    <t>11:40</t>
  </si>
  <si>
    <t>12:43</t>
  </si>
  <si>
    <t>Kosiorek</t>
  </si>
  <si>
    <t>Ełk</t>
  </si>
  <si>
    <t>11:16:55</t>
  </si>
  <si>
    <t>11:58</t>
  </si>
  <si>
    <t>14:06</t>
  </si>
  <si>
    <t>09:29</t>
  </si>
  <si>
    <t>15:33</t>
  </si>
  <si>
    <t>16:35</t>
  </si>
  <si>
    <t>11:10</t>
  </si>
  <si>
    <t>17:29</t>
  </si>
  <si>
    <t>Warmowski</t>
  </si>
  <si>
    <t>Juszkowo</t>
  </si>
  <si>
    <t>WARMA TEAM</t>
  </si>
  <si>
    <t>11:52:04</t>
  </si>
  <si>
    <t>15:30</t>
  </si>
  <si>
    <t>16:20</t>
  </si>
  <si>
    <t>18:22</t>
  </si>
  <si>
    <t>11:41:02</t>
  </si>
  <si>
    <t>12:13</t>
  </si>
  <si>
    <t>11:05</t>
  </si>
  <si>
    <t>13:56</t>
  </si>
  <si>
    <t>Brzeziński</t>
  </si>
  <si>
    <t>Artur</t>
  </si>
  <si>
    <t>Lębork</t>
  </si>
  <si>
    <t>10:15:12</t>
  </si>
  <si>
    <t>07:31</t>
  </si>
  <si>
    <t>09:25</t>
  </si>
  <si>
    <t>16:45</t>
  </si>
  <si>
    <t>Flisikowski</t>
  </si>
  <si>
    <t>Zdzisław</t>
  </si>
  <si>
    <t>11:40:18</t>
  </si>
  <si>
    <t>11:01</t>
  </si>
  <si>
    <t>14:07</t>
  </si>
  <si>
    <t>15:13</t>
  </si>
  <si>
    <t>Soczewka</t>
  </si>
  <si>
    <t>Damian</t>
  </si>
  <si>
    <t>Olsztyn</t>
  </si>
  <si>
    <t>WYRWIKUFLE</t>
  </si>
  <si>
    <t>11:51:50</t>
  </si>
  <si>
    <t>08:49</t>
  </si>
  <si>
    <t>17:36</t>
  </si>
  <si>
    <t>10:43</t>
  </si>
  <si>
    <t>Jarzembiński</t>
  </si>
  <si>
    <t>Kościerzyna</t>
  </si>
  <si>
    <t>11:42:24</t>
  </si>
  <si>
    <t>15:14</t>
  </si>
  <si>
    <t>10:33</t>
  </si>
  <si>
    <t>07:21</t>
  </si>
  <si>
    <t>09:51</t>
  </si>
  <si>
    <t>Lipiński</t>
  </si>
  <si>
    <t>11:46</t>
  </si>
  <si>
    <t>Jaś</t>
  </si>
  <si>
    <t>Gdzie jest mój bronks ?</t>
  </si>
  <si>
    <t>11:34:17</t>
  </si>
  <si>
    <t>09:40</t>
  </si>
  <si>
    <t>16:33</t>
  </si>
  <si>
    <t>07:01</t>
  </si>
  <si>
    <t>Florek</t>
  </si>
  <si>
    <t>11:34:26</t>
  </si>
  <si>
    <t>16:36</t>
  </si>
  <si>
    <t>12:14:38</t>
  </si>
  <si>
    <t>12:32</t>
  </si>
  <si>
    <t>10:18</t>
  </si>
  <si>
    <t>07:37</t>
  </si>
  <si>
    <t>16:00</t>
  </si>
  <si>
    <t>18:44</t>
  </si>
  <si>
    <t>Tomaszewski</t>
  </si>
  <si>
    <t>Elbląska Grupa Rowerowa STOP</t>
  </si>
  <si>
    <t>11:53:40</t>
  </si>
  <si>
    <t>08:39</t>
  </si>
  <si>
    <t>09:42</t>
  </si>
  <si>
    <t>10:51</t>
  </si>
  <si>
    <t>17:28</t>
  </si>
  <si>
    <t>Chomicki</t>
  </si>
  <si>
    <t>Adrian</t>
  </si>
  <si>
    <t>11:28:22</t>
  </si>
  <si>
    <t>16:49</t>
  </si>
  <si>
    <t>11:24</t>
  </si>
  <si>
    <t>14:24</t>
  </si>
  <si>
    <t>15:12</t>
  </si>
  <si>
    <t>13:46</t>
  </si>
  <si>
    <t>17:58</t>
  </si>
  <si>
    <t>Kawlewski</t>
  </si>
  <si>
    <t>11:28:29</t>
  </si>
  <si>
    <t>16:50</t>
  </si>
  <si>
    <t>13:47</t>
  </si>
  <si>
    <t>10:45</t>
  </si>
  <si>
    <t>Janura</t>
  </si>
  <si>
    <t>11:28:31</t>
  </si>
  <si>
    <t>Pellowski</t>
  </si>
  <si>
    <t>11:28:32</t>
  </si>
  <si>
    <t>Ciskowski</t>
  </si>
  <si>
    <t>Waldemar</t>
  </si>
  <si>
    <t>11:58:08</t>
  </si>
  <si>
    <t>10:35</t>
  </si>
  <si>
    <t>18:07</t>
  </si>
  <si>
    <t>13:42</t>
  </si>
  <si>
    <t>Koropecki</t>
  </si>
  <si>
    <t>Juliusz</t>
  </si>
  <si>
    <t>11:59:01</t>
  </si>
  <si>
    <t>09:15</t>
  </si>
  <si>
    <t>11:38</t>
  </si>
  <si>
    <t>18:29</t>
  </si>
  <si>
    <t>Rzepecki</t>
  </si>
  <si>
    <t>R62</t>
  </si>
  <si>
    <t>12:03:40</t>
  </si>
  <si>
    <t>12:19</t>
  </si>
  <si>
    <t>09:35</t>
  </si>
  <si>
    <t>13:03</t>
  </si>
  <si>
    <t>18:33</t>
  </si>
  <si>
    <t>H.P.H Tim</t>
  </si>
  <si>
    <t>11:13:59</t>
  </si>
  <si>
    <t>14:23</t>
  </si>
  <si>
    <t>08:22</t>
  </si>
  <si>
    <t>17:43</t>
  </si>
  <si>
    <t>11:14:02</t>
  </si>
  <si>
    <t>17:44</t>
  </si>
  <si>
    <t>Manthey</t>
  </si>
  <si>
    <t>11:36:15</t>
  </si>
  <si>
    <t>15:47</t>
  </si>
  <si>
    <t>10:29</t>
  </si>
  <si>
    <t>17:17</t>
  </si>
  <si>
    <t>18:06</t>
  </si>
  <si>
    <t>Reszka</t>
  </si>
  <si>
    <t>Gdansk</t>
  </si>
  <si>
    <t>Gdzie jest moj bronks ?</t>
  </si>
  <si>
    <t>11:43:30</t>
  </si>
  <si>
    <t>18:13</t>
  </si>
  <si>
    <t>10:29:24</t>
  </si>
  <si>
    <t>16:04</t>
  </si>
  <si>
    <t>13:34</t>
  </si>
  <si>
    <t>16:59</t>
  </si>
  <si>
    <t>Derk</t>
  </si>
  <si>
    <t>11:27:52</t>
  </si>
  <si>
    <t>13:32</t>
  </si>
  <si>
    <t>12:30</t>
  </si>
  <si>
    <t>07:13</t>
  </si>
  <si>
    <t>Majkowski</t>
  </si>
  <si>
    <t>Rajmund</t>
  </si>
  <si>
    <t>Koszalin</t>
  </si>
  <si>
    <t>11:41:23</t>
  </si>
  <si>
    <t>12:49</t>
  </si>
  <si>
    <t>Rychlewski</t>
  </si>
  <si>
    <t>Czernin</t>
  </si>
  <si>
    <t>11:41:31</t>
  </si>
  <si>
    <t>11:39</t>
  </si>
  <si>
    <t>Kopyś</t>
  </si>
  <si>
    <t>Jedziemy z przytulasem ? !</t>
  </si>
  <si>
    <t>11:41:40</t>
  </si>
  <si>
    <t>15:23</t>
  </si>
  <si>
    <t>08:40</t>
  </si>
  <si>
    <t>Veith</t>
  </si>
  <si>
    <t>12:01:16</t>
  </si>
  <si>
    <t>07:43</t>
  </si>
  <si>
    <t>16:08</t>
  </si>
  <si>
    <t>09:11</t>
  </si>
  <si>
    <t>15:02</t>
  </si>
  <si>
    <t>13:08</t>
  </si>
  <si>
    <t>Roszkowski</t>
  </si>
  <si>
    <t>Cezary</t>
  </si>
  <si>
    <t>11:40:07</t>
  </si>
  <si>
    <t>10:15</t>
  </si>
  <si>
    <t>Dziemidowicz</t>
  </si>
  <si>
    <t>07:44</t>
  </si>
  <si>
    <t>Mościcki</t>
  </si>
  <si>
    <t>11:43:05</t>
  </si>
  <si>
    <t>14:18</t>
  </si>
  <si>
    <t>Szajduk</t>
  </si>
  <si>
    <t>Wrzaskun</t>
  </si>
  <si>
    <t>11:46:54</t>
  </si>
  <si>
    <t>Larczyński</t>
  </si>
  <si>
    <t>AKK GDAKK</t>
  </si>
  <si>
    <t>12:03:57</t>
  </si>
  <si>
    <t>08:07</t>
  </si>
  <si>
    <t>Stępień</t>
  </si>
  <si>
    <t>11:36:39</t>
  </si>
  <si>
    <t>15:31</t>
  </si>
  <si>
    <t>11:03</t>
  </si>
  <si>
    <t>09:31</t>
  </si>
  <si>
    <t>Woźniak</t>
  </si>
  <si>
    <t>11:41:12</t>
  </si>
  <si>
    <t>07:30</t>
  </si>
  <si>
    <t>Goroński</t>
  </si>
  <si>
    <t>T-MobileCyclingTeam</t>
  </si>
  <si>
    <t>11:55:12</t>
  </si>
  <si>
    <t>14:39</t>
  </si>
  <si>
    <t>18:25</t>
  </si>
  <si>
    <t>Niewęgłowski</t>
  </si>
  <si>
    <t>Wiktorów</t>
  </si>
  <si>
    <t>11:55:47</t>
  </si>
  <si>
    <t>09:44</t>
  </si>
  <si>
    <t>Duras</t>
  </si>
  <si>
    <t>Włodzimierz</t>
  </si>
  <si>
    <t>10:57:09</t>
  </si>
  <si>
    <t>08:04</t>
  </si>
  <si>
    <t>Jońca</t>
  </si>
  <si>
    <t>10:56:23</t>
  </si>
  <si>
    <t>17:26</t>
  </si>
  <si>
    <t>Zarzycki</t>
  </si>
  <si>
    <t>Wyrwikufle</t>
  </si>
  <si>
    <t>10:56:25</t>
  </si>
  <si>
    <t>Skierski</t>
  </si>
  <si>
    <t>10:56:34</t>
  </si>
  <si>
    <t>Lehman</t>
  </si>
  <si>
    <t>11:29:22</t>
  </si>
  <si>
    <t>10:55</t>
  </si>
  <si>
    <t>15:36</t>
  </si>
  <si>
    <t>PKO Harpagan</t>
  </si>
  <si>
    <t>11:43:38</t>
  </si>
  <si>
    <t>13:18</t>
  </si>
  <si>
    <t>14:34</t>
  </si>
  <si>
    <t>Chlebosz</t>
  </si>
  <si>
    <t>Sławomir</t>
  </si>
  <si>
    <t>Solec Kujawski</t>
  </si>
  <si>
    <t>11:48:18</t>
  </si>
  <si>
    <t>10:08</t>
  </si>
  <si>
    <t>15:44</t>
  </si>
  <si>
    <t>Dubrowski</t>
  </si>
  <si>
    <t>11:56:35</t>
  </si>
  <si>
    <t>16:46</t>
  </si>
  <si>
    <t>10:16</t>
  </si>
  <si>
    <t>18:26</t>
  </si>
  <si>
    <t>Sielski</t>
  </si>
  <si>
    <t>Karol</t>
  </si>
  <si>
    <t>12:09:35</t>
  </si>
  <si>
    <t>15:49</t>
  </si>
  <si>
    <t>14:42</t>
  </si>
  <si>
    <t>18:39</t>
  </si>
  <si>
    <t>Podsiedlak</t>
  </si>
  <si>
    <t>Maciej</t>
  </si>
  <si>
    <t>Prototype</t>
  </si>
  <si>
    <t>09:49:15</t>
  </si>
  <si>
    <t>07:32</t>
  </si>
  <si>
    <t>14:12</t>
  </si>
  <si>
    <t>15:16</t>
  </si>
  <si>
    <t>Wodziński</t>
  </si>
  <si>
    <t>mamy.to</t>
  </si>
  <si>
    <t>12:05:37</t>
  </si>
  <si>
    <t>18:35</t>
  </si>
  <si>
    <t>Zalewski</t>
  </si>
  <si>
    <t>12:13:44</t>
  </si>
  <si>
    <t>16:27</t>
  </si>
  <si>
    <t>15:38</t>
  </si>
  <si>
    <t>18:43</t>
  </si>
  <si>
    <t>Zaleski</t>
  </si>
  <si>
    <t>Otomin</t>
  </si>
  <si>
    <t>11:13:17</t>
  </si>
  <si>
    <t>08:45</t>
  </si>
  <si>
    <t>11:26</t>
  </si>
  <si>
    <t>13:36</t>
  </si>
  <si>
    <t>08:09</t>
  </si>
  <si>
    <t>Sirocki</t>
  </si>
  <si>
    <t>10:57:04</t>
  </si>
  <si>
    <t>09:26</t>
  </si>
  <si>
    <t>Romaniuk</t>
  </si>
  <si>
    <t>11:53:03</t>
  </si>
  <si>
    <t>Filipowicz</t>
  </si>
  <si>
    <t>10:56:29</t>
  </si>
  <si>
    <t>08:36</t>
  </si>
  <si>
    <t>Saganowski</t>
  </si>
  <si>
    <t>Plewa</t>
  </si>
  <si>
    <t>Alleluja i do przodu</t>
  </si>
  <si>
    <t>11:08:39</t>
  </si>
  <si>
    <t>Klecha</t>
  </si>
  <si>
    <t>12:09:25</t>
  </si>
  <si>
    <t>13:54</t>
  </si>
  <si>
    <t>Deja</t>
  </si>
  <si>
    <t>12:09:29</t>
  </si>
  <si>
    <t>Solecki</t>
  </si>
  <si>
    <t>12:09:38</t>
  </si>
  <si>
    <t>Witucki</t>
  </si>
  <si>
    <t>Dańsk</t>
  </si>
  <si>
    <t>11:49:29</t>
  </si>
  <si>
    <t>15:58</t>
  </si>
  <si>
    <t>Urbanowski</t>
  </si>
  <si>
    <t>11:49:43</t>
  </si>
  <si>
    <t>Knitter</t>
  </si>
  <si>
    <t>12:15:44</t>
  </si>
  <si>
    <t>13:45</t>
  </si>
  <si>
    <t>16:22</t>
  </si>
  <si>
    <t>14:41</t>
  </si>
  <si>
    <t>18:45</t>
  </si>
  <si>
    <t>Stojek</t>
  </si>
  <si>
    <t>Żukowo</t>
  </si>
  <si>
    <t>12:15:55</t>
  </si>
  <si>
    <t>07:08</t>
  </si>
  <si>
    <t>Rogowski</t>
  </si>
  <si>
    <t>One sekunda</t>
  </si>
  <si>
    <t>Klein</t>
  </si>
  <si>
    <t>12:14:03</t>
  </si>
  <si>
    <t>10:30</t>
  </si>
  <si>
    <t>Potracki</t>
  </si>
  <si>
    <t>Tuchom</t>
  </si>
  <si>
    <t>04:33:08</t>
  </si>
  <si>
    <t>Fiedorek</t>
  </si>
  <si>
    <t>12:12:15</t>
  </si>
  <si>
    <t>11:53</t>
  </si>
  <si>
    <t>18:42</t>
  </si>
  <si>
    <t>Mrozek</t>
  </si>
  <si>
    <t>12:32:11</t>
  </si>
  <si>
    <t>16:43</t>
  </si>
  <si>
    <t>19:02</t>
  </si>
  <si>
    <t>Arendt</t>
  </si>
  <si>
    <t>Krystian</t>
  </si>
  <si>
    <t>Sicienko</t>
  </si>
  <si>
    <t>08:24:11</t>
  </si>
  <si>
    <t>12:29:07</t>
  </si>
  <si>
    <t>16:03</t>
  </si>
  <si>
    <t>18:59</t>
  </si>
  <si>
    <t>Friedrich</t>
  </si>
  <si>
    <t>Arek</t>
  </si>
  <si>
    <t>12:32:04</t>
  </si>
  <si>
    <t>Zbigniew</t>
  </si>
  <si>
    <t>Piątkowski</t>
  </si>
  <si>
    <t>12:22:35</t>
  </si>
  <si>
    <t>08:27</t>
  </si>
  <si>
    <t>18:52</t>
  </si>
  <si>
    <t>Gajewski</t>
  </si>
  <si>
    <t>Eugeniusz</t>
  </si>
  <si>
    <t>Wejherowo</t>
  </si>
  <si>
    <t>12:22:42</t>
  </si>
  <si>
    <t>15:43</t>
  </si>
  <si>
    <t>Klawiter</t>
  </si>
  <si>
    <t>Aleksander</t>
  </si>
  <si>
    <t>12:41:35</t>
  </si>
  <si>
    <t>19:11</t>
  </si>
  <si>
    <t>Szczepaniak</t>
  </si>
  <si>
    <t>12:22:21</t>
  </si>
  <si>
    <t>13:20</t>
  </si>
  <si>
    <t>10:38</t>
  </si>
  <si>
    <t>Jóźwiak</t>
  </si>
  <si>
    <t>12:13:20</t>
  </si>
  <si>
    <t>12:40</t>
  </si>
  <si>
    <t>Wiśniewski</t>
  </si>
  <si>
    <t>12:39:09</t>
  </si>
  <si>
    <t>19:09</t>
  </si>
  <si>
    <t>Wójcik</t>
  </si>
  <si>
    <t>12:39:04</t>
  </si>
  <si>
    <t>07:25</t>
  </si>
  <si>
    <t>Borek</t>
  </si>
  <si>
    <t>13:14:51</t>
  </si>
  <si>
    <t>19:44</t>
  </si>
  <si>
    <t>Rutka</t>
  </si>
  <si>
    <t>JTT (Junaków TRI Team)</t>
  </si>
  <si>
    <t>13:51:15</t>
  </si>
  <si>
    <t>20:21</t>
  </si>
  <si>
    <t>11:41:01</t>
  </si>
  <si>
    <t>09:28</t>
  </si>
  <si>
    <t>Team360</t>
  </si>
  <si>
    <t>12:11:42</t>
  </si>
  <si>
    <t>07:48</t>
  </si>
  <si>
    <t>18:41</t>
  </si>
  <si>
    <t>Asia</t>
  </si>
  <si>
    <t>11:34:30</t>
  </si>
  <si>
    <t>15:20</t>
  </si>
  <si>
    <t>Lipińska</t>
  </si>
  <si>
    <t>Katarzyna</t>
  </si>
  <si>
    <t>11:41:17</t>
  </si>
  <si>
    <t>14:03</t>
  </si>
  <si>
    <t>Kołodziej</t>
  </si>
  <si>
    <t>Ewa</t>
  </si>
  <si>
    <t>11:55:52</t>
  </si>
  <si>
    <t>Gołębiewska</t>
  </si>
  <si>
    <t>Emilia</t>
  </si>
  <si>
    <t>11:29:26</t>
  </si>
  <si>
    <t>10:56</t>
  </si>
  <si>
    <t>Wilkowska</t>
  </si>
  <si>
    <t>Dorota</t>
  </si>
  <si>
    <t>10:25:08</t>
  </si>
  <si>
    <t>Pawlik-Flisikowska</t>
  </si>
  <si>
    <t>Marta</t>
  </si>
  <si>
    <t>bikeowetrasy.pl</t>
  </si>
  <si>
    <t>10:25:21</t>
  </si>
  <si>
    <t>Piwowarska</t>
  </si>
  <si>
    <t>Elwira</t>
  </si>
  <si>
    <t>Kolbudy</t>
  </si>
  <si>
    <t>M&amp;E</t>
  </si>
  <si>
    <t>10:25:26</t>
  </si>
  <si>
    <t>Kaczmarczyk</t>
  </si>
  <si>
    <t>Iwona</t>
  </si>
  <si>
    <t>11:49:37</t>
  </si>
  <si>
    <t>Marcinkowska</t>
  </si>
  <si>
    <t>Pobiedziska</t>
  </si>
  <si>
    <t>07:23</t>
  </si>
  <si>
    <t>Mociewicz</t>
  </si>
  <si>
    <t>Agnieszka</t>
  </si>
  <si>
    <t>12:22:28</t>
  </si>
  <si>
    <t>Lasocka</t>
  </si>
  <si>
    <t>Elżbieta</t>
  </si>
  <si>
    <t>12:13:14</t>
  </si>
  <si>
    <t>12:41</t>
  </si>
  <si>
    <t>POSZCZEGÓLNE CZASY – TRASA ROWEROWA TR100 – ERnO Harpagan 47</t>
  </si>
  <si>
    <t>Jezioro Czarne</t>
  </si>
  <si>
    <t>Ilość PK</t>
  </si>
  <si>
    <t>W6</t>
  </si>
  <si>
    <t>Januszewska</t>
  </si>
  <si>
    <t>08:56:17</t>
  </si>
  <si>
    <t>17:05</t>
  </si>
  <si>
    <t>15:46</t>
  </si>
  <si>
    <t>Rękawik</t>
  </si>
  <si>
    <t>08:53:47</t>
  </si>
  <si>
    <t>13:33</t>
  </si>
  <si>
    <t>Babich</t>
  </si>
  <si>
    <t>Anna</t>
  </si>
  <si>
    <t>08:57:13</t>
  </si>
  <si>
    <t>16:29</t>
  </si>
  <si>
    <t>13:06</t>
  </si>
  <si>
    <t>09:01</t>
  </si>
  <si>
    <t>Lepianka</t>
  </si>
  <si>
    <t>Joanna</t>
  </si>
  <si>
    <t>08:57:21</t>
  </si>
  <si>
    <t>Wierzba</t>
  </si>
  <si>
    <t>Monika</t>
  </si>
  <si>
    <t>Napieramy!</t>
  </si>
  <si>
    <t>08:50:49</t>
  </si>
  <si>
    <t>13:52</t>
  </si>
  <si>
    <t>11:11</t>
  </si>
  <si>
    <t>12:38</t>
  </si>
  <si>
    <t>Maciejewska</t>
  </si>
  <si>
    <t>Aneta</t>
  </si>
  <si>
    <t>Ostrołęka</t>
  </si>
  <si>
    <t>OCT</t>
  </si>
  <si>
    <t>08:53:21</t>
  </si>
  <si>
    <t>09:57</t>
  </si>
  <si>
    <t>Konieczna</t>
  </si>
  <si>
    <t>08:13:47</t>
  </si>
  <si>
    <t>09:04</t>
  </si>
  <si>
    <t>Krystyna</t>
  </si>
  <si>
    <t>08:13:50</t>
  </si>
  <si>
    <t>Chilińska-Pułkowska</t>
  </si>
  <si>
    <t>Alicja</t>
  </si>
  <si>
    <t>08:53:54</t>
  </si>
  <si>
    <t>Janicka</t>
  </si>
  <si>
    <t>Beata</t>
  </si>
  <si>
    <t>08:54:04</t>
  </si>
  <si>
    <t>Skowrońska</t>
  </si>
  <si>
    <t>GR20</t>
  </si>
  <si>
    <t>08:33:01</t>
  </si>
  <si>
    <t>10:32</t>
  </si>
  <si>
    <t>17:03</t>
  </si>
  <si>
    <t>Wysocka</t>
  </si>
  <si>
    <t>Agata</t>
  </si>
  <si>
    <t>08:33:58</t>
  </si>
  <si>
    <t>Sumera</t>
  </si>
  <si>
    <t>08:58:34</t>
  </si>
  <si>
    <t>11:09</t>
  </si>
  <si>
    <t>Krauze</t>
  </si>
  <si>
    <t>Wioleta</t>
  </si>
  <si>
    <t>K.K. Tramwajarz</t>
  </si>
  <si>
    <t>08:52:22</t>
  </si>
  <si>
    <t>17:22</t>
  </si>
  <si>
    <t>Kowalska</t>
  </si>
  <si>
    <t>08:57:52</t>
  </si>
  <si>
    <t>14:30</t>
  </si>
  <si>
    <t>Woronowska</t>
  </si>
  <si>
    <t>Ela</t>
  </si>
  <si>
    <t>08:33:05</t>
  </si>
  <si>
    <t>Block</t>
  </si>
  <si>
    <t>Barbara</t>
  </si>
  <si>
    <t>WTC</t>
  </si>
  <si>
    <t>08:49:59</t>
  </si>
  <si>
    <t>12:54</t>
  </si>
  <si>
    <t>Socha</t>
  </si>
  <si>
    <t>08:50:03</t>
  </si>
  <si>
    <t>Kluczek-Kollar</t>
  </si>
  <si>
    <t>08:52:13</t>
  </si>
  <si>
    <t>14:31</t>
  </si>
  <si>
    <t>Kinowska</t>
  </si>
  <si>
    <t>08:52:15</t>
  </si>
  <si>
    <t>Baranowska</t>
  </si>
  <si>
    <t>Malbork</t>
  </si>
  <si>
    <t>embike</t>
  </si>
  <si>
    <t>08:03:57</t>
  </si>
  <si>
    <t>Szczepkowska</t>
  </si>
  <si>
    <t>Ewelina</t>
  </si>
  <si>
    <t>Zary</t>
  </si>
  <si>
    <t>Fiamp Gump</t>
  </si>
  <si>
    <t>08:34:18</t>
  </si>
  <si>
    <t>15:42</t>
  </si>
  <si>
    <t>10:54</t>
  </si>
  <si>
    <t>Olbrycht</t>
  </si>
  <si>
    <t>OLBnO</t>
  </si>
  <si>
    <t>07:56:06</t>
  </si>
  <si>
    <t>Jeżewska</t>
  </si>
  <si>
    <t>Jola</t>
  </si>
  <si>
    <t>04:23:23</t>
  </si>
  <si>
    <t>10:04</t>
  </si>
  <si>
    <t>Miller</t>
  </si>
  <si>
    <t>Magda</t>
  </si>
  <si>
    <t>Kowale</t>
  </si>
  <si>
    <t>09:12:30</t>
  </si>
  <si>
    <t>11:04</t>
  </si>
  <si>
    <t>Dziembowska</t>
  </si>
  <si>
    <t>Daria</t>
  </si>
  <si>
    <t>GR3miasto</t>
  </si>
  <si>
    <t>09:13:40</t>
  </si>
  <si>
    <t>Walczak</t>
  </si>
  <si>
    <t>Izabela</t>
  </si>
  <si>
    <t>09:13:41</t>
  </si>
  <si>
    <t>Młyńska</t>
  </si>
  <si>
    <t>04:16:57</t>
  </si>
  <si>
    <t>Mąkolska</t>
  </si>
  <si>
    <t>Sylwia</t>
  </si>
  <si>
    <t>09:36:17</t>
  </si>
  <si>
    <t>Błędowska</t>
  </si>
  <si>
    <t>Aleksandra</t>
  </si>
  <si>
    <t>09:39:43</t>
  </si>
  <si>
    <t>Kopania</t>
  </si>
  <si>
    <t>Anita</t>
  </si>
  <si>
    <t>Rębielcz</t>
  </si>
  <si>
    <t>09:39:57</t>
  </si>
  <si>
    <t>Hys</t>
  </si>
  <si>
    <t>Jolanta</t>
  </si>
  <si>
    <t>Nieloty</t>
  </si>
  <si>
    <t>09:51:46</t>
  </si>
  <si>
    <t>Wasilewski</t>
  </si>
  <si>
    <t>Masterlease</t>
  </si>
  <si>
    <t>07:19:31</t>
  </si>
  <si>
    <t>Leśniowski</t>
  </si>
  <si>
    <t>07:36:32</t>
  </si>
  <si>
    <t>15:19</t>
  </si>
  <si>
    <t>Nowak</t>
  </si>
  <si>
    <t>Remik</t>
  </si>
  <si>
    <t>KS Hades</t>
  </si>
  <si>
    <t>07:48:47</t>
  </si>
  <si>
    <t>Szczęsny</t>
  </si>
  <si>
    <t>07:48:50</t>
  </si>
  <si>
    <t>Łoza</t>
  </si>
  <si>
    <t>Dręczeni przez kota</t>
  </si>
  <si>
    <t>07:56:33</t>
  </si>
  <si>
    <t>10:24</t>
  </si>
  <si>
    <t>Drabik</t>
  </si>
  <si>
    <t>07:56:50</t>
  </si>
  <si>
    <t>14:35</t>
  </si>
  <si>
    <t>Polasz</t>
  </si>
  <si>
    <t>Reda</t>
  </si>
  <si>
    <t>08:01:06</t>
  </si>
  <si>
    <t>13:05</t>
  </si>
  <si>
    <t>16:31</t>
  </si>
  <si>
    <t>Ciesielski</t>
  </si>
  <si>
    <t>Witold</t>
  </si>
  <si>
    <t>08:18:51</t>
  </si>
  <si>
    <t>Szakiel</t>
  </si>
  <si>
    <t>MASTERLEASE</t>
  </si>
  <si>
    <t>08:19:21</t>
  </si>
  <si>
    <t>08:55</t>
  </si>
  <si>
    <t>Linowski</t>
  </si>
  <si>
    <t>Darek</t>
  </si>
  <si>
    <t>08:20:50</t>
  </si>
  <si>
    <t>Żadkowski</t>
  </si>
  <si>
    <t>08:26:30</t>
  </si>
  <si>
    <t>14:43</t>
  </si>
  <si>
    <t>08:26:35</t>
  </si>
  <si>
    <t>Kowalewski</t>
  </si>
  <si>
    <t>Dla Adama</t>
  </si>
  <si>
    <t>08:26:36</t>
  </si>
  <si>
    <t>Znaniecki</t>
  </si>
  <si>
    <t>08:26:38</t>
  </si>
  <si>
    <t>Sawicki</t>
  </si>
  <si>
    <t>Sambor</t>
  </si>
  <si>
    <t>08:26:40</t>
  </si>
  <si>
    <t>Wrona</t>
  </si>
  <si>
    <t>08:26:44</t>
  </si>
  <si>
    <t>12:48</t>
  </si>
  <si>
    <t>Deptuła</t>
  </si>
  <si>
    <t>08:32:26</t>
  </si>
  <si>
    <t>11:00</t>
  </si>
  <si>
    <t>Gębarowski</t>
  </si>
  <si>
    <t>piotrgebarowski.pl</t>
  </si>
  <si>
    <t>08:32:28</t>
  </si>
  <si>
    <t>Ślósarczyk</t>
  </si>
  <si>
    <t>SKPT Gdańsk</t>
  </si>
  <si>
    <t>08:35:32</t>
  </si>
  <si>
    <t>16:14</t>
  </si>
  <si>
    <t>Radkiewicz</t>
  </si>
  <si>
    <t>Mateusz</t>
  </si>
  <si>
    <t>08:35:39</t>
  </si>
  <si>
    <t>Łosiewicz</t>
  </si>
  <si>
    <t>Bojano</t>
  </si>
  <si>
    <t>Boli? Ma boleć!</t>
  </si>
  <si>
    <t>08:38:14</t>
  </si>
  <si>
    <t>13:07</t>
  </si>
  <si>
    <t>Nadolny</t>
  </si>
  <si>
    <t>Lech</t>
  </si>
  <si>
    <t>SOPOT_54</t>
  </si>
  <si>
    <t>08:38:17</t>
  </si>
  <si>
    <t>Gruba</t>
  </si>
  <si>
    <t>Perła Team</t>
  </si>
  <si>
    <t>08:44:26</t>
  </si>
  <si>
    <t>17:14</t>
  </si>
  <si>
    <t>Doppke</t>
  </si>
  <si>
    <t>08:44:28</t>
  </si>
  <si>
    <t>Korzewski</t>
  </si>
  <si>
    <t>Dobromir</t>
  </si>
  <si>
    <t>Włóczymordy</t>
  </si>
  <si>
    <t>08:44:29</t>
  </si>
  <si>
    <t>10:52</t>
  </si>
  <si>
    <t>Szamrej</t>
  </si>
  <si>
    <t>08:48:15</t>
  </si>
  <si>
    <t>10:09</t>
  </si>
  <si>
    <t>10:46</t>
  </si>
  <si>
    <t>Gałaguz</t>
  </si>
  <si>
    <t>08:48:18</t>
  </si>
  <si>
    <t>Olszewski</t>
  </si>
  <si>
    <t>Rosnówko</t>
  </si>
  <si>
    <t>"HKS ""Łoś 47"" Komorniki"</t>
  </si>
  <si>
    <t>11:41</t>
  </si>
  <si>
    <t>Gładysiak</t>
  </si>
  <si>
    <t>Przemys?Aw</t>
  </si>
  <si>
    <t>Komorniki</t>
  </si>
  <si>
    <t>08:50:05</t>
  </si>
  <si>
    <t>Mroczek</t>
  </si>
  <si>
    <t>08:52:03</t>
  </si>
  <si>
    <t>11:25</t>
  </si>
  <si>
    <t>Szynwelski</t>
  </si>
  <si>
    <t>08:52:18</t>
  </si>
  <si>
    <t>Radelski</t>
  </si>
  <si>
    <t>BOTRANS MTB TEAM</t>
  </si>
  <si>
    <t>08:54:44</t>
  </si>
  <si>
    <t>11:56</t>
  </si>
  <si>
    <t>Andrzejewski</t>
  </si>
  <si>
    <t>08:54:49</t>
  </si>
  <si>
    <t>Synakowski</t>
  </si>
  <si>
    <t>08:54:50</t>
  </si>
  <si>
    <t>Szubert</t>
  </si>
  <si>
    <t>Patryk</t>
  </si>
  <si>
    <t>08:55:02</t>
  </si>
  <si>
    <t>09:46</t>
  </si>
  <si>
    <t>Zdończyk</t>
  </si>
  <si>
    <t>08:55:42</t>
  </si>
  <si>
    <t>Domarus</t>
  </si>
  <si>
    <t>Bronisław</t>
  </si>
  <si>
    <t>08:57:28</t>
  </si>
  <si>
    <t>Piast Słupsk</t>
  </si>
  <si>
    <t>08:26:12</t>
  </si>
  <si>
    <t>13:17</t>
  </si>
  <si>
    <t>Łyse Charty</t>
  </si>
  <si>
    <t>08:45:05</t>
  </si>
  <si>
    <t>Matczuk</t>
  </si>
  <si>
    <t>08:45:12</t>
  </si>
  <si>
    <t>Maciejewski</t>
  </si>
  <si>
    <t>08:45:18</t>
  </si>
  <si>
    <t>Benasiewicz</t>
  </si>
  <si>
    <t>GDYNIA</t>
  </si>
  <si>
    <t>08:57:09</t>
  </si>
  <si>
    <t>12:45</t>
  </si>
  <si>
    <t>Miotk</t>
  </si>
  <si>
    <t>Grupa Trójmiasto/Intel</t>
  </si>
  <si>
    <t>08:57:17</t>
  </si>
  <si>
    <t>Krzemiński</t>
  </si>
  <si>
    <t>Majewski</t>
  </si>
  <si>
    <t>08:57:25</t>
  </si>
  <si>
    <t>Piernikowski</t>
  </si>
  <si>
    <t>Seagull</t>
  </si>
  <si>
    <t>08:35:50</t>
  </si>
  <si>
    <t>Grodecki</t>
  </si>
  <si>
    <t>Dwóch takich co się zgubiło</t>
  </si>
  <si>
    <t>08:39:59</t>
  </si>
  <si>
    <t>Głuchowski</t>
  </si>
  <si>
    <t>NO TO MYK!</t>
  </si>
  <si>
    <t>08:50:44</t>
  </si>
  <si>
    <t>Kempa</t>
  </si>
  <si>
    <t>08:50:57</t>
  </si>
  <si>
    <t>Wulczyński</t>
  </si>
  <si>
    <t>15:53</t>
  </si>
  <si>
    <t>Surdy</t>
  </si>
  <si>
    <t>08:54:47</t>
  </si>
  <si>
    <t>Jankowski</t>
  </si>
  <si>
    <t>Masterteam</t>
  </si>
  <si>
    <t>08:54:56</t>
  </si>
  <si>
    <t>Klucznik</t>
  </si>
  <si>
    <t>08:23:43</t>
  </si>
  <si>
    <t>Pawłusiów</t>
  </si>
  <si>
    <t>08:23:44</t>
  </si>
  <si>
    <t>Graczyk</t>
  </si>
  <si>
    <t>08:23:49</t>
  </si>
  <si>
    <t>Ogryczak</t>
  </si>
  <si>
    <t>08:23:55</t>
  </si>
  <si>
    <t>Jeżewski</t>
  </si>
  <si>
    <t>08:35:24</t>
  </si>
  <si>
    <t>13:37</t>
  </si>
  <si>
    <t>Grzonka</t>
  </si>
  <si>
    <t>08:36:03</t>
  </si>
  <si>
    <t>Oglęcki</t>
  </si>
  <si>
    <t>08:53:07</t>
  </si>
  <si>
    <t>Czerwiński</t>
  </si>
  <si>
    <t>08:53:13</t>
  </si>
  <si>
    <t>Musielski</t>
  </si>
  <si>
    <t>Kamil</t>
  </si>
  <si>
    <t>facebook.com/GR.BRACIA.SLABY</t>
  </si>
  <si>
    <t>08:11:04</t>
  </si>
  <si>
    <t>Ustianowski</t>
  </si>
  <si>
    <t>Przemko</t>
  </si>
  <si>
    <t>GR BRACIA SLABY</t>
  </si>
  <si>
    <t>08:11:06</t>
  </si>
  <si>
    <t>Jarecki</t>
  </si>
  <si>
    <t>08:11:11</t>
  </si>
  <si>
    <t>Priebe</t>
  </si>
  <si>
    <t>Brzyno</t>
  </si>
  <si>
    <t>08:27:09</t>
  </si>
  <si>
    <t>Kosiński</t>
  </si>
  <si>
    <t>08:49:43</t>
  </si>
  <si>
    <t>Filipczyk</t>
  </si>
  <si>
    <t>Jurand</t>
  </si>
  <si>
    <t>08:54:54</t>
  </si>
  <si>
    <t>Januszewski</t>
  </si>
  <si>
    <t>08:26:34</t>
  </si>
  <si>
    <t>12:22</t>
  </si>
  <si>
    <t>16:44</t>
  </si>
  <si>
    <t>Topolinski</t>
  </si>
  <si>
    <t>Seba</t>
  </si>
  <si>
    <t>*G*D*A*N*S*K*</t>
  </si>
  <si>
    <t>SynKorbyINapedu</t>
  </si>
  <si>
    <t>08:32:48</t>
  </si>
  <si>
    <t>15:54</t>
  </si>
  <si>
    <t>08:49:47</t>
  </si>
  <si>
    <t>Sypuła</t>
  </si>
  <si>
    <t>UNTS</t>
  </si>
  <si>
    <t>08:13:49</t>
  </si>
  <si>
    <t>14:37</t>
  </si>
  <si>
    <t>Stefański</t>
  </si>
  <si>
    <t>Welocypedy</t>
  </si>
  <si>
    <t>08:22:12</t>
  </si>
  <si>
    <t>16:52</t>
  </si>
  <si>
    <t>Rygalski</t>
  </si>
  <si>
    <t>08:22:17</t>
  </si>
  <si>
    <t>13:26</t>
  </si>
  <si>
    <t xml:space="preserve"> Jasiński</t>
  </si>
  <si>
    <t>08:22:27</t>
  </si>
  <si>
    <t>Matynia</t>
  </si>
  <si>
    <t>Suchy Dwór</t>
  </si>
  <si>
    <t>08:26:28</t>
  </si>
  <si>
    <t>Brzózka</t>
  </si>
  <si>
    <t>08:29:25</t>
  </si>
  <si>
    <t>Kiwer</t>
  </si>
  <si>
    <t>Ziemowit</t>
  </si>
  <si>
    <t>Suwałki</t>
  </si>
  <si>
    <t>08:45:41</t>
  </si>
  <si>
    <t>14:58</t>
  </si>
  <si>
    <t>08:45:58</t>
  </si>
  <si>
    <t>16:34</t>
  </si>
  <si>
    <t>13:40</t>
  </si>
  <si>
    <t>Augustyniak</t>
  </si>
  <si>
    <t>08:18:30</t>
  </si>
  <si>
    <t>Szymański</t>
  </si>
  <si>
    <t>08:18:34</t>
  </si>
  <si>
    <t>Strzebielino</t>
  </si>
  <si>
    <t>08:28:08</t>
  </si>
  <si>
    <t>Stankiewicz</t>
  </si>
  <si>
    <t>Sebastian</t>
  </si>
  <si>
    <t>08:28:12</t>
  </si>
  <si>
    <t>Galek</t>
  </si>
  <si>
    <t>Ten TeGes Team</t>
  </si>
  <si>
    <t>08:31:52</t>
  </si>
  <si>
    <t>Gustaw</t>
  </si>
  <si>
    <t>08:31:54</t>
  </si>
  <si>
    <t>Babula</t>
  </si>
  <si>
    <t>Alojzów</t>
  </si>
  <si>
    <t>mechaTROLE</t>
  </si>
  <si>
    <t>08:46:24</t>
  </si>
  <si>
    <t>Stolarski</t>
  </si>
  <si>
    <t>Strupice</t>
  </si>
  <si>
    <t>08:46:32</t>
  </si>
  <si>
    <t>Rynkiewicz</t>
  </si>
  <si>
    <t>Extreme Keleris Team</t>
  </si>
  <si>
    <t>08:51:49</t>
  </si>
  <si>
    <t>Piotrowski</t>
  </si>
  <si>
    <t>Gdakk</t>
  </si>
  <si>
    <t>08:51:52</t>
  </si>
  <si>
    <t>Bazylewicz</t>
  </si>
  <si>
    <t>GDAKK</t>
  </si>
  <si>
    <t>08:52:32</t>
  </si>
  <si>
    <t>Ćwikliński</t>
  </si>
  <si>
    <t>08:29:10</t>
  </si>
  <si>
    <t>Rowicki</t>
  </si>
  <si>
    <t>08:53:30</t>
  </si>
  <si>
    <t>Krefta</t>
  </si>
  <si>
    <t>08:53:44</t>
  </si>
  <si>
    <t>Śliwka</t>
  </si>
  <si>
    <t>08:57:37</t>
  </si>
  <si>
    <t>Strugiński</t>
  </si>
  <si>
    <t>08:48:24</t>
  </si>
  <si>
    <t>Sienkiewicz</t>
  </si>
  <si>
    <t>08:48:59</t>
  </si>
  <si>
    <t>Caspari</t>
  </si>
  <si>
    <t>Z WIEKIEM LEPSI</t>
  </si>
  <si>
    <t>08:49:55</t>
  </si>
  <si>
    <t>Piotrowicz</t>
  </si>
  <si>
    <t>08:49:56</t>
  </si>
  <si>
    <t>Komar-Komarowski</t>
  </si>
  <si>
    <t>Kajetan</t>
  </si>
  <si>
    <t>LEGALIS</t>
  </si>
  <si>
    <t>08:53:17</t>
  </si>
  <si>
    <t>Sulima</t>
  </si>
  <si>
    <t>08:53:19</t>
  </si>
  <si>
    <t>Nalaskowski</t>
  </si>
  <si>
    <t>08:58:27</t>
  </si>
  <si>
    <t>Barszczewski</t>
  </si>
  <si>
    <t>07:38:04</t>
  </si>
  <si>
    <t>Lisowski</t>
  </si>
  <si>
    <t>GRAWITACJA GDAŃSK</t>
  </si>
  <si>
    <t>08:32:05</t>
  </si>
  <si>
    <t>Lanc</t>
  </si>
  <si>
    <t>Leśniewo</t>
  </si>
  <si>
    <t>08:51:06</t>
  </si>
  <si>
    <t>Kuzma</t>
  </si>
  <si>
    <t>Krzysiek</t>
  </si>
  <si>
    <t>G*D*A*N*S*K</t>
  </si>
  <si>
    <t>KaszubKorbyINapedu</t>
  </si>
  <si>
    <t>08:32:59</t>
  </si>
  <si>
    <t>Barczewski</t>
  </si>
  <si>
    <t>webownia.net</t>
  </si>
  <si>
    <t>08:24:37</t>
  </si>
  <si>
    <t>Puchalski</t>
  </si>
  <si>
    <t>08:32:42</t>
  </si>
  <si>
    <t>Bielenny</t>
  </si>
  <si>
    <t>08:23:06</t>
  </si>
  <si>
    <t>Borowo</t>
  </si>
  <si>
    <t>Astro</t>
  </si>
  <si>
    <t>08:24:20</t>
  </si>
  <si>
    <t>13:50</t>
  </si>
  <si>
    <t>Ptaszek</t>
  </si>
  <si>
    <t>Łowcy Przygód</t>
  </si>
  <si>
    <t>08:33:54</t>
  </si>
  <si>
    <t>Torłop</t>
  </si>
  <si>
    <t>GIWK Team</t>
  </si>
  <si>
    <t>08:35:54</t>
  </si>
  <si>
    <t>Wylężek</t>
  </si>
  <si>
    <t>08:46:35</t>
  </si>
  <si>
    <t>Janusz</t>
  </si>
  <si>
    <t>08:13:44</t>
  </si>
  <si>
    <t>Urbanik</t>
  </si>
  <si>
    <t>Rivierowcy</t>
  </si>
  <si>
    <t>08:44:46</t>
  </si>
  <si>
    <t>09:10</t>
  </si>
  <si>
    <t>08:44:53</t>
  </si>
  <si>
    <t>Anszperger</t>
  </si>
  <si>
    <t>Piaseczno</t>
  </si>
  <si>
    <t>08:44:59</t>
  </si>
  <si>
    <t>Burek</t>
  </si>
  <si>
    <t>NH Fitess</t>
  </si>
  <si>
    <t>08:46:00</t>
  </si>
  <si>
    <t>Arciemiuk</t>
  </si>
  <si>
    <t>4PR</t>
  </si>
  <si>
    <t>08:46:28</t>
  </si>
  <si>
    <t>Pudło</t>
  </si>
  <si>
    <t>Roman</t>
  </si>
  <si>
    <t>08:46:38</t>
  </si>
  <si>
    <t>Szawkało</t>
  </si>
  <si>
    <t>08:46:40</t>
  </si>
  <si>
    <t>Gorzoch</t>
  </si>
  <si>
    <t>Holte</t>
  </si>
  <si>
    <t>08:47:06</t>
  </si>
  <si>
    <t>16:24</t>
  </si>
  <si>
    <t>Pawłocki</t>
  </si>
  <si>
    <t>Dominik</t>
  </si>
  <si>
    <t>08:48:49</t>
  </si>
  <si>
    <t>Filipczak</t>
  </si>
  <si>
    <t>08:56:10</t>
  </si>
  <si>
    <t>Drożdż</t>
  </si>
  <si>
    <t>GIS Support</t>
  </si>
  <si>
    <t>08:56:37</t>
  </si>
  <si>
    <t>14:32</t>
  </si>
  <si>
    <t>Korbal</t>
  </si>
  <si>
    <t>Jędrzej</t>
  </si>
  <si>
    <t>08:56:40</t>
  </si>
  <si>
    <t>Benesz</t>
  </si>
  <si>
    <t>08:58:24</t>
  </si>
  <si>
    <t>Wysocki</t>
  </si>
  <si>
    <t>08:33:14</t>
  </si>
  <si>
    <t>12:00</t>
  </si>
  <si>
    <t>Łobez</t>
  </si>
  <si>
    <t>08:33:20</t>
  </si>
  <si>
    <t>Kotkowski</t>
  </si>
  <si>
    <t>08:33:44</t>
  </si>
  <si>
    <t>11:59</t>
  </si>
  <si>
    <t>Czapiewski</t>
  </si>
  <si>
    <t>Ostrzyce</t>
  </si>
  <si>
    <t>Blask i Objętość</t>
  </si>
  <si>
    <t>08:52:06</t>
  </si>
  <si>
    <t>Bereza</t>
  </si>
  <si>
    <t>Eryk</t>
  </si>
  <si>
    <t>Goręczyno</t>
  </si>
  <si>
    <t>08:52:12</t>
  </si>
  <si>
    <t>Gawkowski</t>
  </si>
  <si>
    <t>08:52:28</t>
  </si>
  <si>
    <t>Szmuda</t>
  </si>
  <si>
    <t>Luzino</t>
  </si>
  <si>
    <t>08:38:23</t>
  </si>
  <si>
    <t>Turek</t>
  </si>
  <si>
    <t>08:38:36</t>
  </si>
  <si>
    <t>07:49:28</t>
  </si>
  <si>
    <t>Kartuzy</t>
  </si>
  <si>
    <t>OgryS</t>
  </si>
  <si>
    <t>08:10:41</t>
  </si>
  <si>
    <t>Stencel</t>
  </si>
  <si>
    <t>Przodkowo</t>
  </si>
  <si>
    <t>08:10:46</t>
  </si>
  <si>
    <t>Kisiel</t>
  </si>
  <si>
    <t>08:42:57</t>
  </si>
  <si>
    <t>Kozioł</t>
  </si>
  <si>
    <t>08:44:00</t>
  </si>
  <si>
    <t>Delke</t>
  </si>
  <si>
    <t>08:57:56</t>
  </si>
  <si>
    <t>08:33:08</t>
  </si>
  <si>
    <t>Woronowski</t>
  </si>
  <si>
    <t>Gdańśk</t>
  </si>
  <si>
    <t>08:33:17</t>
  </si>
  <si>
    <t>Milewski</t>
  </si>
  <si>
    <t>08:57:27</t>
  </si>
  <si>
    <t>Mroczek-Gliszczynski</t>
  </si>
  <si>
    <t>07:50:03</t>
  </si>
  <si>
    <t>Zaginieni w lesie</t>
  </si>
  <si>
    <t>08:50:23</t>
  </si>
  <si>
    <t>Wenta</t>
  </si>
  <si>
    <t>08:24:28</t>
  </si>
  <si>
    <t>Banachewicz</t>
  </si>
  <si>
    <t>08:25:11</t>
  </si>
  <si>
    <t>Biedunkiewicz</t>
  </si>
  <si>
    <t>08:48:48</t>
  </si>
  <si>
    <t>Kasprzak</t>
  </si>
  <si>
    <t>08:48:53</t>
  </si>
  <si>
    <t>Kędra</t>
  </si>
  <si>
    <t>Gdańs</t>
  </si>
  <si>
    <t>08:15:09</t>
  </si>
  <si>
    <t>Tessar</t>
  </si>
  <si>
    <t>Romuald</t>
  </si>
  <si>
    <t>OSOWA TEAM</t>
  </si>
  <si>
    <t>08:10:55</t>
  </si>
  <si>
    <t>08:11:00</t>
  </si>
  <si>
    <t>Masiulanis</t>
  </si>
  <si>
    <t>08:21:24</t>
  </si>
  <si>
    <t>Mizerski</t>
  </si>
  <si>
    <t>Podhorodecki</t>
  </si>
  <si>
    <t>08:28:19</t>
  </si>
  <si>
    <t>Mazur</t>
  </si>
  <si>
    <t>08:28:33</t>
  </si>
  <si>
    <t>Nielubszyc</t>
  </si>
  <si>
    <t>08:46:50</t>
  </si>
  <si>
    <t>Dadura</t>
  </si>
  <si>
    <t>09:05:10</t>
  </si>
  <si>
    <t>Bolda</t>
  </si>
  <si>
    <t>05:51:16</t>
  </si>
  <si>
    <t>06:17:35</t>
  </si>
  <si>
    <t>Grzenkowicz</t>
  </si>
  <si>
    <t>Góra</t>
  </si>
  <si>
    <t>08:29:56</t>
  </si>
  <si>
    <t>Teległów</t>
  </si>
  <si>
    <t>08:33:35</t>
  </si>
  <si>
    <t>Sylwester</t>
  </si>
  <si>
    <t>08:33:39</t>
  </si>
  <si>
    <t>Prałat</t>
  </si>
  <si>
    <t>Zelów</t>
  </si>
  <si>
    <t>PZU SPORT TEAM</t>
  </si>
  <si>
    <t>07:08:54</t>
  </si>
  <si>
    <t>Baranowski</t>
  </si>
  <si>
    <t>08:03:52</t>
  </si>
  <si>
    <t>Dusinkiewicz</t>
  </si>
  <si>
    <t>Dusin Team</t>
  </si>
  <si>
    <t>08:04:03</t>
  </si>
  <si>
    <t>Szymczak</t>
  </si>
  <si>
    <t>JW 1128</t>
  </si>
  <si>
    <t>08:04:40</t>
  </si>
  <si>
    <t>Sobków</t>
  </si>
  <si>
    <t>Zielona Góra</t>
  </si>
  <si>
    <t>08:34:12</t>
  </si>
  <si>
    <t>Arkadiusz</t>
  </si>
  <si>
    <t>Ochla</t>
  </si>
  <si>
    <t>08:34:21</t>
  </si>
  <si>
    <t>Gizela</t>
  </si>
  <si>
    <t>Kaszub Run Dog Team</t>
  </si>
  <si>
    <t>07:34:12</t>
  </si>
  <si>
    <t>Trafalski</t>
  </si>
  <si>
    <t>Running Dogs Team</t>
  </si>
  <si>
    <t>07:34:22</t>
  </si>
  <si>
    <t>Zabielski</t>
  </si>
  <si>
    <t>A TAK NIE CHCIAŁEM!</t>
  </si>
  <si>
    <t>06:43:42</t>
  </si>
  <si>
    <t>Michniewicz</t>
  </si>
  <si>
    <t>08:22:52</t>
  </si>
  <si>
    <t>Mikołajczyk</t>
  </si>
  <si>
    <t>Bysewo Kolor Team</t>
  </si>
  <si>
    <t>08:22:53</t>
  </si>
  <si>
    <t>08:22:58</t>
  </si>
  <si>
    <t>12:21</t>
  </si>
  <si>
    <t>08:24:00</t>
  </si>
  <si>
    <t>Kluska</t>
  </si>
  <si>
    <t>08:24:03</t>
  </si>
  <si>
    <t>08:24:07</t>
  </si>
  <si>
    <t>Czubalski</t>
  </si>
  <si>
    <t>Pruszków</t>
  </si>
  <si>
    <t>CST</t>
  </si>
  <si>
    <t>08:34:55</t>
  </si>
  <si>
    <t>08:35:01</t>
  </si>
  <si>
    <t>Soroka</t>
  </si>
  <si>
    <t>08:20:56</t>
  </si>
  <si>
    <t>Trojanowski</t>
  </si>
  <si>
    <t>Starogard Gdański</t>
  </si>
  <si>
    <t>08:46:45</t>
  </si>
  <si>
    <t>08:47:19</t>
  </si>
  <si>
    <t>Winikajtys</t>
  </si>
  <si>
    <t>09:12:18</t>
  </si>
  <si>
    <t>Burkiciak</t>
  </si>
  <si>
    <t>New York</t>
  </si>
  <si>
    <t>Ciepli bracia</t>
  </si>
  <si>
    <t>09:12:35</t>
  </si>
  <si>
    <t>Kostecki</t>
  </si>
  <si>
    <t>kostek team</t>
  </si>
  <si>
    <t>09:26:53</t>
  </si>
  <si>
    <t>Nawrocki</t>
  </si>
  <si>
    <t>Solista z Pomorza</t>
  </si>
  <si>
    <t>09:24:39</t>
  </si>
  <si>
    <t>09:25:36</t>
  </si>
  <si>
    <t>14:49</t>
  </si>
  <si>
    <t>17:55</t>
  </si>
  <si>
    <t>Duda</t>
  </si>
  <si>
    <t>Cassubian biker</t>
  </si>
  <si>
    <t>09:33:58</t>
  </si>
  <si>
    <t>18:03</t>
  </si>
  <si>
    <t>Świątkiewicz</t>
  </si>
  <si>
    <t>09:42:28</t>
  </si>
  <si>
    <t>09:43:49</t>
  </si>
  <si>
    <t>Trybalski</t>
  </si>
  <si>
    <t>09:36:01</t>
  </si>
  <si>
    <t>Czerniak</t>
  </si>
  <si>
    <t>Ostróda</t>
  </si>
  <si>
    <t>"UMKS ""ORKAN"""</t>
  </si>
  <si>
    <t>09:38:31</t>
  </si>
  <si>
    <t>Ziółkowski</t>
  </si>
  <si>
    <t>omex.pl</t>
  </si>
  <si>
    <t>09:39:41</t>
  </si>
  <si>
    <t>Górzyński</t>
  </si>
  <si>
    <t>Radek</t>
  </si>
  <si>
    <t>09:49:17</t>
  </si>
  <si>
    <t>Opara</t>
  </si>
  <si>
    <t>Martin</t>
  </si>
  <si>
    <t>09:41:47</t>
  </si>
  <si>
    <t>Górski</t>
  </si>
  <si>
    <t>09:41:54</t>
  </si>
  <si>
    <t>Boguta</t>
  </si>
  <si>
    <t>09:51:39</t>
  </si>
  <si>
    <t>Kwietniewski</t>
  </si>
  <si>
    <t>09:51:53</t>
  </si>
  <si>
    <t>15:01</t>
  </si>
  <si>
    <t>Frańczak</t>
  </si>
  <si>
    <t>10:08:05</t>
  </si>
  <si>
    <t>18:38</t>
  </si>
  <si>
    <t>Will</t>
  </si>
  <si>
    <t>10:07:54</t>
  </si>
  <si>
    <t>18:37</t>
  </si>
  <si>
    <t>10:07:01</t>
  </si>
  <si>
    <t>Janicki</t>
  </si>
  <si>
    <t>Jeremi</t>
  </si>
  <si>
    <t>10:40:39</t>
  </si>
  <si>
    <t>19:10</t>
  </si>
  <si>
    <t>NKL</t>
  </si>
  <si>
    <t>brak karty</t>
  </si>
  <si>
    <t>Bieniasz</t>
  </si>
  <si>
    <t>NR STARTOWY</t>
  </si>
  <si>
    <t>KATEGORIA</t>
  </si>
  <si>
    <t>KLUB</t>
  </si>
  <si>
    <t>CZAS PRZYBYCIA</t>
  </si>
  <si>
    <t>MIEJSCE</t>
  </si>
  <si>
    <t>ILOŚĆ PUNKTÓW</t>
  </si>
  <si>
    <t>F11</t>
  </si>
  <si>
    <t>Pp</t>
  </si>
  <si>
    <t>12</t>
  </si>
  <si>
    <t>TR150</t>
  </si>
  <si>
    <t>17,56,01</t>
  </si>
  <si>
    <t>1</t>
  </si>
  <si>
    <t>8,31,01</t>
  </si>
  <si>
    <t>30</t>
  </si>
  <si>
    <t>Skompska</t>
  </si>
  <si>
    <t>tropy.net</t>
  </si>
  <si>
    <t>18,26,50</t>
  </si>
  <si>
    <t>2</t>
  </si>
  <si>
    <t>9,01,50</t>
  </si>
  <si>
    <t>24</t>
  </si>
  <si>
    <t>19,54,20</t>
  </si>
  <si>
    <t>3i4</t>
  </si>
  <si>
    <t>10,29,20</t>
  </si>
  <si>
    <t>23</t>
  </si>
  <si>
    <t>36</t>
  </si>
  <si>
    <t>21,53,28</t>
  </si>
  <si>
    <t>12,28,28</t>
  </si>
  <si>
    <t>TR151</t>
  </si>
  <si>
    <t>Skoracka</t>
  </si>
  <si>
    <t>22,11,35</t>
  </si>
  <si>
    <t>12,31,35</t>
  </si>
  <si>
    <t>F12</t>
  </si>
  <si>
    <t>37</t>
  </si>
  <si>
    <t>15,43,34</t>
  </si>
  <si>
    <t>1i2</t>
  </si>
  <si>
    <t>6,18,34</t>
  </si>
  <si>
    <t>33</t>
  </si>
  <si>
    <t>34</t>
  </si>
  <si>
    <t>15,53,33</t>
  </si>
  <si>
    <t>3</t>
  </si>
  <si>
    <t>6,28,33</t>
  </si>
  <si>
    <t>25</t>
  </si>
  <si>
    <t>16,40,20</t>
  </si>
  <si>
    <t>4</t>
  </si>
  <si>
    <t>7,15,20</t>
  </si>
  <si>
    <t>18</t>
  </si>
  <si>
    <t>16,51,41</t>
  </si>
  <si>
    <t>6</t>
  </si>
  <si>
    <t>7,26,41</t>
  </si>
  <si>
    <t>22</t>
  </si>
  <si>
    <t>HKS \"Łoś 47\" Komorniki</t>
  </si>
  <si>
    <t>17,13,02</t>
  </si>
  <si>
    <t>7,48,02</t>
  </si>
  <si>
    <t>14</t>
  </si>
  <si>
    <t>17,40,40</t>
  </si>
  <si>
    <t>8/9</t>
  </si>
  <si>
    <t>8,15,40</t>
  </si>
  <si>
    <t>11</t>
  </si>
  <si>
    <t>17,52,40</t>
  </si>
  <si>
    <t>10</t>
  </si>
  <si>
    <t>8,27,40</t>
  </si>
  <si>
    <t>15</t>
  </si>
  <si>
    <t>-</t>
  </si>
  <si>
    <t>17,53,06</t>
  </si>
  <si>
    <t>8,28,06</t>
  </si>
  <si>
    <t>13</t>
  </si>
  <si>
    <t>Kucharski</t>
  </si>
  <si>
    <t>18,20,02</t>
  </si>
  <si>
    <t>8,55,02</t>
  </si>
  <si>
    <t>31</t>
  </si>
  <si>
    <t>Mierzwicki</t>
  </si>
  <si>
    <t>Tropy.net</t>
  </si>
  <si>
    <t>35</t>
  </si>
  <si>
    <t>Bartek</t>
  </si>
  <si>
    <t>Mika</t>
  </si>
  <si>
    <t>18,27,55</t>
  </si>
  <si>
    <t>14/15</t>
  </si>
  <si>
    <t>9,02,55</t>
  </si>
  <si>
    <t>Cichoń</t>
  </si>
  <si>
    <t>YORK Bolechowo</t>
  </si>
  <si>
    <t>18,42,28</t>
  </si>
  <si>
    <t>16/17/18</t>
  </si>
  <si>
    <t>9,17,28</t>
  </si>
  <si>
    <t>17</t>
  </si>
  <si>
    <t>19</t>
  </si>
  <si>
    <t>21</t>
  </si>
  <si>
    <t>-----------</t>
  </si>
  <si>
    <t>19,00,56</t>
  </si>
  <si>
    <t>9,35,56</t>
  </si>
  <si>
    <t>19,38,15</t>
  </si>
  <si>
    <t>10,13,15</t>
  </si>
  <si>
    <t>?</t>
  </si>
  <si>
    <t>9</t>
  </si>
  <si>
    <t>Alexandr</t>
  </si>
  <si>
    <t>Karbanovich</t>
  </si>
  <si>
    <t>www.poehali.net</t>
  </si>
  <si>
    <t>20,04,21</t>
  </si>
  <si>
    <t>10,39,21</t>
  </si>
  <si>
    <t>20</t>
  </si>
  <si>
    <t>Baster</t>
  </si>
  <si>
    <t>20,14,34</t>
  </si>
  <si>
    <t>10,49,34</t>
  </si>
  <si>
    <t>27</t>
  </si>
  <si>
    <t>21,57,22</t>
  </si>
  <si>
    <t>12,32,22</t>
  </si>
  <si>
    <t>Zając</t>
  </si>
  <si>
    <t>Aparaci</t>
  </si>
  <si>
    <t>21/22/23</t>
  </si>
  <si>
    <t>12,46,35</t>
  </si>
  <si>
    <t>Skoracki</t>
  </si>
  <si>
    <t>Bulge</t>
  </si>
  <si>
    <t>Legion</t>
  </si>
  <si>
    <t>22,49,15</t>
  </si>
  <si>
    <t>13,24,15</t>
  </si>
  <si>
    <t>29</t>
  </si>
  <si>
    <t>15,28,55</t>
  </si>
  <si>
    <t>6,03,55</t>
  </si>
  <si>
    <t>15,19,20</t>
  </si>
  <si>
    <t>Szawdzin</t>
  </si>
  <si>
    <t>Q4Net</t>
  </si>
  <si>
    <t>15,56,43</t>
  </si>
  <si>
    <t>6,31,43</t>
  </si>
  <si>
    <t>Adamczak</t>
  </si>
  <si>
    <t>16,42,20</t>
  </si>
  <si>
    <t>godz</t>
  </si>
  <si>
    <t>min</t>
  </si>
  <si>
    <t>sek</t>
  </si>
  <si>
    <t>Potocki Mirosław</t>
  </si>
  <si>
    <t>Waliński Mikołaj</t>
  </si>
  <si>
    <t>Pachulski Marek</t>
  </si>
  <si>
    <t>Pachulski Leszek</t>
  </si>
  <si>
    <t>Buciak Piotr</t>
  </si>
  <si>
    <t>Wojciechowski Adam</t>
  </si>
  <si>
    <t>Krzysztof Wesoły</t>
  </si>
  <si>
    <t>Mirowski Łukasz</t>
  </si>
  <si>
    <t>Nowaczyk Michał</t>
  </si>
  <si>
    <t>Derewecki Jarosław</t>
  </si>
  <si>
    <t>Marciniuk Adam</t>
  </si>
  <si>
    <t>Marciniuk Rafał</t>
  </si>
  <si>
    <t>Staniszewski Bartosz</t>
  </si>
  <si>
    <t>Piwakowski Wojciech</t>
  </si>
  <si>
    <t>Wiktorowski Krzysztof</t>
  </si>
  <si>
    <t>Warda Jarosław</t>
  </si>
  <si>
    <t>Konieczny Tomasz</t>
  </si>
  <si>
    <t>Zadworny Tomasz</t>
  </si>
  <si>
    <t>Świeca Adam</t>
  </si>
  <si>
    <t>Korsak Dariusz</t>
  </si>
  <si>
    <t>Bożyczko Mariusz</t>
  </si>
  <si>
    <t>Malcher Robert</t>
  </si>
  <si>
    <t>Jakubiniec Mariusz</t>
  </si>
  <si>
    <t>Jędrusik Rafał</t>
  </si>
  <si>
    <t>Szumański Jakub</t>
  </si>
  <si>
    <t>Witkowski Michał</t>
  </si>
  <si>
    <t>Poniecki Jan</t>
  </si>
  <si>
    <t>Rogalewski Remigiusz</t>
  </si>
  <si>
    <t>Kryszewski Wojciech</t>
  </si>
  <si>
    <t>Kulka Jan</t>
  </si>
  <si>
    <t>Kubicki Machał</t>
  </si>
  <si>
    <t>Ścibisz Jerzy</t>
  </si>
  <si>
    <t>Grundkowski Jacek</t>
  </si>
  <si>
    <t>Kaczyński Tomasz</t>
  </si>
  <si>
    <t>Zieliński Daniel</t>
  </si>
  <si>
    <t>Winczewski Szymon</t>
  </si>
  <si>
    <t>Stanek Robert</t>
  </si>
  <si>
    <t>Sobek Dawid</t>
  </si>
  <si>
    <t>Rukszto Bartosz</t>
  </si>
  <si>
    <t>Jaskólski Konrad</t>
  </si>
  <si>
    <t>Wadowski Tomasz</t>
  </si>
  <si>
    <t>Hawryluk Jarosław</t>
  </si>
  <si>
    <t>Jańczak Wiesław</t>
  </si>
  <si>
    <t>Hołdakowski Wojciech</t>
  </si>
  <si>
    <t>Kosiorek Paweł</t>
  </si>
  <si>
    <t>Warmowski Marcin</t>
  </si>
  <si>
    <t>Warmowski Łukasz</t>
  </si>
  <si>
    <t>Brzeziński Artur</t>
  </si>
  <si>
    <t>Flisikowski Zdzisław</t>
  </si>
  <si>
    <t>Soczewka Damian</t>
  </si>
  <si>
    <t>Jarzembiński Tomasz</t>
  </si>
  <si>
    <t>Lipiński Tomasz</t>
  </si>
  <si>
    <t>Jaś Piotr</t>
  </si>
  <si>
    <t>Florek Przemysław</t>
  </si>
  <si>
    <t>Tomaszewski Leszek</t>
  </si>
  <si>
    <t>Chomicki Adrian</t>
  </si>
  <si>
    <t>Kawlewski Szymon</t>
  </si>
  <si>
    <t>Janura Rafał</t>
  </si>
  <si>
    <t>Pellowski Grzegorz</t>
  </si>
  <si>
    <t>Ciskowski Waldemar</t>
  </si>
  <si>
    <t>Koropecki Juliusz</t>
  </si>
  <si>
    <t>Rzepecki Dariusz</t>
  </si>
  <si>
    <t>Manthey Krzysztof</t>
  </si>
  <si>
    <t>Reszka Tomasz</t>
  </si>
  <si>
    <t>Derk Jan</t>
  </si>
  <si>
    <t>Majkowski Rajmund</t>
  </si>
  <si>
    <t>Rychlewski Tomasz</t>
  </si>
  <si>
    <t>Kopyś Przemysław</t>
  </si>
  <si>
    <t>Veith Piotr</t>
  </si>
  <si>
    <t>Roszkowski Cezary</t>
  </si>
  <si>
    <t>Dziemidowicz Piotr</t>
  </si>
  <si>
    <t>Mościcki Mariusz</t>
  </si>
  <si>
    <t>Szajduk Piotr</t>
  </si>
  <si>
    <t>Larczyński Tomasz</t>
  </si>
  <si>
    <t>Stępień Wojciech</t>
  </si>
  <si>
    <t>Woźniak Jacek</t>
  </si>
  <si>
    <t>Goroński Piotr</t>
  </si>
  <si>
    <t>Niewęgłowski Piotr</t>
  </si>
  <si>
    <t>Duras Włodzimierz</t>
  </si>
  <si>
    <t>Jońca Wojciech</t>
  </si>
  <si>
    <t>Zarzycki Jakub</t>
  </si>
  <si>
    <t>Skierski Robert</t>
  </si>
  <si>
    <t>Lehman Piotr</t>
  </si>
  <si>
    <t>Piwakowski Andrzej</t>
  </si>
  <si>
    <t>Chlebosz Sławomir</t>
  </si>
  <si>
    <t>Dubrowski Jacek</t>
  </si>
  <si>
    <t>Sielski Karol</t>
  </si>
  <si>
    <t>Podsiedlak Maciej</t>
  </si>
  <si>
    <t>Wodziński Marek</t>
  </si>
  <si>
    <t>Zalewski Marcin</t>
  </si>
  <si>
    <t>Zaleski Wojciech</t>
  </si>
  <si>
    <t>Sirocki Jarosław</t>
  </si>
  <si>
    <t>Romaniuk Grzegorz</t>
  </si>
  <si>
    <t>Filipowicz Bartosz</t>
  </si>
  <si>
    <t>Saganowski Maciej</t>
  </si>
  <si>
    <t>Plewa Andrzej</t>
  </si>
  <si>
    <t>Klecha Paweł</t>
  </si>
  <si>
    <t>Deja Dawid</t>
  </si>
  <si>
    <t>Solecki Krzysztof</t>
  </si>
  <si>
    <t>Witucki Krzysztof</t>
  </si>
  <si>
    <t>Urbanowski Dariusz</t>
  </si>
  <si>
    <t>Knitter Jakub</t>
  </si>
  <si>
    <t>Stojek Andrzej</t>
  </si>
  <si>
    <t>Rogowski Leszek</t>
  </si>
  <si>
    <t>Klein Grzegorz</t>
  </si>
  <si>
    <t>Potracki Łukasz</t>
  </si>
  <si>
    <t>Fiedorek Krzysztof</t>
  </si>
  <si>
    <t>Mrozek Dariusz</t>
  </si>
  <si>
    <t>Arendt Krystian</t>
  </si>
  <si>
    <t>Friedrich Arek</t>
  </si>
  <si>
    <t>Zbigniew Piątkowski</t>
  </si>
  <si>
    <t>Gajewski Eugeniusz</t>
  </si>
  <si>
    <t>Klawiter Aleksander</t>
  </si>
  <si>
    <t>Szczepaniak Adam</t>
  </si>
  <si>
    <t>Jóźwiak Adrian</t>
  </si>
  <si>
    <t>Wiśniewski Dariusz</t>
  </si>
  <si>
    <t>Wójcik Marcin</t>
  </si>
  <si>
    <t>Borek Paweł</t>
  </si>
  <si>
    <t>Ciskowski Piotr</t>
  </si>
  <si>
    <t>Rutka Radosław</t>
  </si>
  <si>
    <t>Wasilewski Krzysztof</t>
  </si>
  <si>
    <t>Leśniowski Mariusz</t>
  </si>
  <si>
    <t>Nowak Remik</t>
  </si>
  <si>
    <t>Szczęsny Michał</t>
  </si>
  <si>
    <t>Łoza Łukasz</t>
  </si>
  <si>
    <t>Drabik Jacek</t>
  </si>
  <si>
    <t>Polasz Jacek</t>
  </si>
  <si>
    <t>Ciesielski Witold</t>
  </si>
  <si>
    <t>Szakiel Marcin</t>
  </si>
  <si>
    <t>Linowski Darek</t>
  </si>
  <si>
    <t>Żadkowski Stanisław</t>
  </si>
  <si>
    <t>Żadkowski Marcin</t>
  </si>
  <si>
    <t>Kowalewski Jakub</t>
  </si>
  <si>
    <t>Znaniecki Łukasz</t>
  </si>
  <si>
    <t>Sawicki Sambor</t>
  </si>
  <si>
    <t>Wrona Tomasz</t>
  </si>
  <si>
    <t>Deptuła Krzysztof</t>
  </si>
  <si>
    <t>Gębarowski Piotr</t>
  </si>
  <si>
    <t>Ślósarczyk Maciej</t>
  </si>
  <si>
    <t>Radkiewicz Mateusz</t>
  </si>
  <si>
    <t>Łosiewicz Mariusz</t>
  </si>
  <si>
    <t>Nadolny Lech</t>
  </si>
  <si>
    <t>Gruba Michał</t>
  </si>
  <si>
    <t>Doppke Marcin</t>
  </si>
  <si>
    <t>Korzewski Dobromir</t>
  </si>
  <si>
    <t>Szamrej Wojciech</t>
  </si>
  <si>
    <t>Gałaguz Jacek</t>
  </si>
  <si>
    <t>Olszewski Konrad</t>
  </si>
  <si>
    <t>Mroczek Tomasz</t>
  </si>
  <si>
    <t>Szynwelski Marek</t>
  </si>
  <si>
    <t>Radelski Zdzisław</t>
  </si>
  <si>
    <t>Andrzejewski Maciej</t>
  </si>
  <si>
    <t>Synakowski Marcin</t>
  </si>
  <si>
    <t>Szubert Patryk</t>
  </si>
  <si>
    <t>Zdończyk Michał</t>
  </si>
  <si>
    <t>Domarus Bronisław</t>
  </si>
  <si>
    <t>Szubert Jan</t>
  </si>
  <si>
    <t>Matczuk Szymon</t>
  </si>
  <si>
    <t>Maciejewski Łukasz</t>
  </si>
  <si>
    <t>Rękawik Piotr</t>
  </si>
  <si>
    <t>Benasiewicz Marek</t>
  </si>
  <si>
    <t>Miotk Szymon</t>
  </si>
  <si>
    <t>Krzemiński Michał</t>
  </si>
  <si>
    <t>Majewski Piotr</t>
  </si>
  <si>
    <t>Piernikowski Tomasz</t>
  </si>
  <si>
    <t>Grodecki Patryk</t>
  </si>
  <si>
    <t>Głuchowski Jacek</t>
  </si>
  <si>
    <t>Kempa Stanisław</t>
  </si>
  <si>
    <t>Wulczyński Zbigniew</t>
  </si>
  <si>
    <t>Surdy Sławomir</t>
  </si>
  <si>
    <t>Jankowski Mariusz</t>
  </si>
  <si>
    <t>Klucznik Jarosław</t>
  </si>
  <si>
    <t>Pawłusiów Leszek</t>
  </si>
  <si>
    <t>Graczyk Michał</t>
  </si>
  <si>
    <t>Ogryczak Tomasz</t>
  </si>
  <si>
    <t>Jeżewski Tomasz</t>
  </si>
  <si>
    <t>Grzonka Maciej</t>
  </si>
  <si>
    <t>Oglęcki Michał</t>
  </si>
  <si>
    <t>Czerwiński Jarosław</t>
  </si>
  <si>
    <t>Musielski Kamil</t>
  </si>
  <si>
    <t>Ustianowski Przemko</t>
  </si>
  <si>
    <t>Jarecki Mariusz</t>
  </si>
  <si>
    <t>Priebe Jakub</t>
  </si>
  <si>
    <t>Kosiński Wojciech</t>
  </si>
  <si>
    <t>Filipczyk Jurand</t>
  </si>
  <si>
    <t>Januszewski Maciej</t>
  </si>
  <si>
    <t>Topolinski Seba</t>
  </si>
  <si>
    <t>Sypuła Sławomir</t>
  </si>
  <si>
    <t>Stefański Tomasz</t>
  </si>
  <si>
    <t>Rygalski Grzegorz</t>
  </si>
  <si>
    <t>Matynia Maciej</t>
  </si>
  <si>
    <t>Brzózka Andrzej</t>
  </si>
  <si>
    <t>Kiwer Ziemowit</t>
  </si>
  <si>
    <t>Augustyniak Jarosław</t>
  </si>
  <si>
    <t>Szymański Maciej</t>
  </si>
  <si>
    <t>Klein Mariusz</t>
  </si>
  <si>
    <t>Stankiewicz Sebastian</t>
  </si>
  <si>
    <t>Galek Tomasz</t>
  </si>
  <si>
    <t>Galek Gustaw</t>
  </si>
  <si>
    <t>Babula Konrad</t>
  </si>
  <si>
    <t>Stolarski Łukasz</t>
  </si>
  <si>
    <t>Rynkiewicz Maciej</t>
  </si>
  <si>
    <t>Piotrowski Adam</t>
  </si>
  <si>
    <t>Rynkiewicz Michał</t>
  </si>
  <si>
    <t>Bazylewicz Piotr</t>
  </si>
  <si>
    <t>Ćwikliński Piotr</t>
  </si>
  <si>
    <t>Rowicki Tomasz</t>
  </si>
  <si>
    <t>Krefta Marek</t>
  </si>
  <si>
    <t>Śliwka Piotr</t>
  </si>
  <si>
    <t>Strugiński Krzysztof</t>
  </si>
  <si>
    <t>Sienkiewicz Daniel</t>
  </si>
  <si>
    <t>Caspari Sebastian</t>
  </si>
  <si>
    <t>Piotrowicz Przemysław</t>
  </si>
  <si>
    <t>Komar-Komarowski Kajetan</t>
  </si>
  <si>
    <t>Sulima Andrzej</t>
  </si>
  <si>
    <t>Nalaskowski Jakub</t>
  </si>
  <si>
    <t>Barszczewski Dariusz</t>
  </si>
  <si>
    <t>Lisowski Adam</t>
  </si>
  <si>
    <t>Lanc Damian</t>
  </si>
  <si>
    <t>Kuzma Krzysiek</t>
  </si>
  <si>
    <t>Barczewski Adam</t>
  </si>
  <si>
    <t>Puchalski Marek</t>
  </si>
  <si>
    <t>Bielenny Paweł</t>
  </si>
  <si>
    <t>Block Daniel</t>
  </si>
  <si>
    <t>Ptaszek Maciej</t>
  </si>
  <si>
    <t>Torłop Łukasz</t>
  </si>
  <si>
    <t>Wylężek Jacek</t>
  </si>
  <si>
    <t>Olbrycht Janusz</t>
  </si>
  <si>
    <t>Urbanik Tomasz</t>
  </si>
  <si>
    <t>Urbanik Dariusz</t>
  </si>
  <si>
    <t>Anszperger Marcin</t>
  </si>
  <si>
    <t>Burek Marcin</t>
  </si>
  <si>
    <t>Arciemiuk Mariusz</t>
  </si>
  <si>
    <t>Pudło Roman</t>
  </si>
  <si>
    <t>Szawkało Grzegorz</t>
  </si>
  <si>
    <t>Gorzoch Mariusz</t>
  </si>
  <si>
    <t>Pawłocki Dominik</t>
  </si>
  <si>
    <t>Filipczak Sławomir</t>
  </si>
  <si>
    <t>Drożdż Michał</t>
  </si>
  <si>
    <t>Korbal Jędrzej</t>
  </si>
  <si>
    <t>Benesz Rafał</t>
  </si>
  <si>
    <t>Wysocki Maciej</t>
  </si>
  <si>
    <t>Walczak Eugeniusz</t>
  </si>
  <si>
    <t>Kotkowski Kamil</t>
  </si>
  <si>
    <t>Czapiewski Kamil</t>
  </si>
  <si>
    <t>Bereza Eryk</t>
  </si>
  <si>
    <t>Gawkowski Piotr</t>
  </si>
  <si>
    <t>Szmuda Sławomir</t>
  </si>
  <si>
    <t>Turek Witold</t>
  </si>
  <si>
    <t>Olszewski Piotr</t>
  </si>
  <si>
    <t>Kempa Sebastian</t>
  </si>
  <si>
    <t>Stencel Krystian</t>
  </si>
  <si>
    <t>Kisiel Paweł</t>
  </si>
  <si>
    <t>Kozioł Jędrzej</t>
  </si>
  <si>
    <t>Delke Łukasz</t>
  </si>
  <si>
    <t>Zieliński Mariusz</t>
  </si>
  <si>
    <t>Woronowski Adam</t>
  </si>
  <si>
    <t>Milewski Tomasz</t>
  </si>
  <si>
    <t>Mroczek-Gliszczynski Mateusz</t>
  </si>
  <si>
    <t>Piotrowski Krzysztof</t>
  </si>
  <si>
    <t>Wenta Marek</t>
  </si>
  <si>
    <t>Banachewicz Grzegorz</t>
  </si>
  <si>
    <t>Biedunkiewicz Robert</t>
  </si>
  <si>
    <t>Kasprzak Radosław</t>
  </si>
  <si>
    <t>Kędra Bartosz</t>
  </si>
  <si>
    <t>Tessar Romuald</t>
  </si>
  <si>
    <t>Tessar Michał</t>
  </si>
  <si>
    <t>Masiulanis Michał</t>
  </si>
  <si>
    <t>Mizerski Marek</t>
  </si>
  <si>
    <t>Podhorodecki Michał</t>
  </si>
  <si>
    <t>Mazur Mariusz</t>
  </si>
  <si>
    <t>Nielubszyc Michał</t>
  </si>
  <si>
    <t>Dadura Cezary</t>
  </si>
  <si>
    <t>Bolda Dawid</t>
  </si>
  <si>
    <t>Grzenkowicz Karol</t>
  </si>
  <si>
    <t>Sadowski Kamil</t>
  </si>
  <si>
    <t>Teległów Tomasz</t>
  </si>
  <si>
    <t>Sadowski Bartłomiej</t>
  </si>
  <si>
    <t>Sadowski Sylwester</t>
  </si>
  <si>
    <t>Prałat Dawid</t>
  </si>
  <si>
    <t>Baranowski Mariusz</t>
  </si>
  <si>
    <t>Dusinkiewicz Adrian</t>
  </si>
  <si>
    <t>Szymczak Sławomir</t>
  </si>
  <si>
    <t>Sobków Szymon</t>
  </si>
  <si>
    <t>Sobków Arkadiusz</t>
  </si>
  <si>
    <t>Gizela Michał</t>
  </si>
  <si>
    <t>Trafalski Krzysztof</t>
  </si>
  <si>
    <t>Zabielski Kamil</t>
  </si>
  <si>
    <t>Michniewicz Łukasz</t>
  </si>
  <si>
    <t>Mikołajczyk Przemysław</t>
  </si>
  <si>
    <t>Mikołajczyk Mikołaj</t>
  </si>
  <si>
    <t>Tomaszewski Piotr</t>
  </si>
  <si>
    <t>Kluska Paweł</t>
  </si>
  <si>
    <t>Wenta Maciej</t>
  </si>
  <si>
    <t>Czubalski Andrzej</t>
  </si>
  <si>
    <t>Czubalski Rafał</t>
  </si>
  <si>
    <t>Soroka Adam</t>
  </si>
  <si>
    <t>Trojanowski Adam</t>
  </si>
  <si>
    <t>Trojanowski Karol</t>
  </si>
  <si>
    <t>Winikajtys Bartłomiej</t>
  </si>
  <si>
    <t>Burkiciak Marcin</t>
  </si>
  <si>
    <t>Kostecki Łukasz</t>
  </si>
  <si>
    <t>Nawrocki Tomasz</t>
  </si>
  <si>
    <t>Pachulski Jarosław</t>
  </si>
  <si>
    <t>Duda Robert</t>
  </si>
  <si>
    <t>Świątkiewicz Grzegorz</t>
  </si>
  <si>
    <t>Świątkiewicz Jerzy</t>
  </si>
  <si>
    <t>Trybalski Krzysztof</t>
  </si>
  <si>
    <t>Czerniak Łukasz</t>
  </si>
  <si>
    <t>Czerniak Roman</t>
  </si>
  <si>
    <t>Ziółkowski Tomasz</t>
  </si>
  <si>
    <t>Górzyński Radek</t>
  </si>
  <si>
    <t>Opara Martin</t>
  </si>
  <si>
    <t>Górski Bartosz</t>
  </si>
  <si>
    <t>Boguta Dariusz</t>
  </si>
  <si>
    <t>Kwietniewski Maciej</t>
  </si>
  <si>
    <t>Frańczak Andrzej</t>
  </si>
  <si>
    <t>Will Tomasz</t>
  </si>
  <si>
    <t>Kopania Przemysław</t>
  </si>
  <si>
    <t>Janicki Jeremi</t>
  </si>
  <si>
    <t>Bieniasz Adam</t>
  </si>
  <si>
    <t>Kosiorek Małgorzata</t>
  </si>
  <si>
    <t>Stanek Asia</t>
  </si>
  <si>
    <t>Lipińska Katarzyna</t>
  </si>
  <si>
    <t>Kołodziej Ewa</t>
  </si>
  <si>
    <t>Gołębiewska Emilia</t>
  </si>
  <si>
    <t>Wilkowska Dorota</t>
  </si>
  <si>
    <t>Pawlik-Flisikowska Marta</t>
  </si>
  <si>
    <t>Piwowarska Elwira</t>
  </si>
  <si>
    <t>Kaczmarczyk Iwona</t>
  </si>
  <si>
    <t>Marcinkowska Magdalena</t>
  </si>
  <si>
    <t>Mociewicz Agnieszka</t>
  </si>
  <si>
    <t>Lasocka Elżbieta</t>
  </si>
  <si>
    <t>Januszewska Małgorzata</t>
  </si>
  <si>
    <t>Rękawik Agnieszka</t>
  </si>
  <si>
    <t>Babich Anna</t>
  </si>
  <si>
    <t>Lepianka Joanna</t>
  </si>
  <si>
    <t>Wierzba Monika</t>
  </si>
  <si>
    <t>Maciejewska Aneta</t>
  </si>
  <si>
    <t>Konieczna Joanna</t>
  </si>
  <si>
    <t>Konieczna Krystyna</t>
  </si>
  <si>
    <t>Chilińska-Pułkowska Alicja</t>
  </si>
  <si>
    <t>Janicka Beata</t>
  </si>
  <si>
    <t>Skowrońska Katarzyna</t>
  </si>
  <si>
    <t>Wysocka Agata</t>
  </si>
  <si>
    <t>Sumera Anna</t>
  </si>
  <si>
    <t>Krauze Wioleta</t>
  </si>
  <si>
    <t>Kowalska Agnieszka</t>
  </si>
  <si>
    <t>Woronowska Ela</t>
  </si>
  <si>
    <t>Block Barbara</t>
  </si>
  <si>
    <t>Socha Anna</t>
  </si>
  <si>
    <t>Kluczek-Kollar Anna</t>
  </si>
  <si>
    <t>Kinowska Katarzyna</t>
  </si>
  <si>
    <t>Baranowska Ewa</t>
  </si>
  <si>
    <t>Szczepkowska Ewelina</t>
  </si>
  <si>
    <t>Olbrycht Anna</t>
  </si>
  <si>
    <t>Jeżewska Jola</t>
  </si>
  <si>
    <t>Miller Magda</t>
  </si>
  <si>
    <t>Dziembowska Daria</t>
  </si>
  <si>
    <t>Walczak Izabela</t>
  </si>
  <si>
    <t>Młyńska Alicja</t>
  </si>
  <si>
    <t>Mąkolska Sylwia</t>
  </si>
  <si>
    <t>Błędowska Aleksandra</t>
  </si>
  <si>
    <t>Kopania Anita</t>
  </si>
  <si>
    <t>Hys Jolanta</t>
  </si>
  <si>
    <t>Skompska Anna</t>
  </si>
  <si>
    <t>Skoracka Monika</t>
  </si>
  <si>
    <t>Szawdzin Krzysztof</t>
  </si>
  <si>
    <t>Adamczak Artur</t>
  </si>
  <si>
    <t>Gładysiak Przemysław</t>
  </si>
  <si>
    <t>Kucharski Rafał</t>
  </si>
  <si>
    <t>Mierzwicki Krzysztof</t>
  </si>
  <si>
    <t>Mika Bartek</t>
  </si>
  <si>
    <t>Cichoń Paweł</t>
  </si>
  <si>
    <t>Karbanovich Alexandr</t>
  </si>
  <si>
    <t>Baster Przemysław</t>
  </si>
  <si>
    <t>Zając Bartosz</t>
  </si>
  <si>
    <t>Skoracki Tomasz</t>
  </si>
  <si>
    <t>Bulge Kajetan</t>
  </si>
  <si>
    <t>miejsce</t>
  </si>
  <si>
    <t>nr</t>
  </si>
  <si>
    <t>Kategoria</t>
  </si>
  <si>
    <t>Wieczorek</t>
  </si>
  <si>
    <t>Jarek</t>
  </si>
  <si>
    <t>WieczorekTeam</t>
  </si>
  <si>
    <t>Bartkowiak</t>
  </si>
  <si>
    <t>MW</t>
  </si>
  <si>
    <t>Czarny</t>
  </si>
  <si>
    <t>Nieścioruk</t>
  </si>
  <si>
    <t>KW</t>
  </si>
  <si>
    <t>Rudy Kot</t>
  </si>
  <si>
    <t>Szkoła Fechtunku ARAMIS</t>
  </si>
  <si>
    <t>Wieczorek Jarek</t>
  </si>
  <si>
    <t>Bartkowiak Jacek</t>
  </si>
  <si>
    <t>Czarny Grzegorz</t>
  </si>
  <si>
    <t>Czarny Barbara</t>
  </si>
  <si>
    <t>Nieścioruk Barbara</t>
  </si>
  <si>
    <t>Nazwa teamu</t>
  </si>
  <si>
    <t>Zawodnik</t>
  </si>
  <si>
    <t>Liczba PK</t>
  </si>
  <si>
    <t>Team 360 stopni</t>
  </si>
  <si>
    <t>Krasuski Marcin</t>
  </si>
  <si>
    <t>Hubarevich Anton</t>
  </si>
  <si>
    <t>GERAPPA</t>
  </si>
  <si>
    <t>Nowak Andrzej</t>
  </si>
  <si>
    <t>Nowak Piotr</t>
  </si>
  <si>
    <t>Team 360º</t>
  </si>
  <si>
    <t>Senderek Łukasz</t>
  </si>
  <si>
    <t>kielakowie.pl</t>
  </si>
  <si>
    <t>Kielak Sławomir</t>
  </si>
  <si>
    <t>UKS Falenica kielakowie.pl</t>
  </si>
  <si>
    <t>Kielak Hubert</t>
  </si>
  <si>
    <t>Demart Team</t>
  </si>
  <si>
    <t>Zawadzki Artur</t>
  </si>
  <si>
    <t>trzydziestkapiątka</t>
  </si>
  <si>
    <t>Kokociński Tomasz</t>
  </si>
  <si>
    <t>Biała Podlaska</t>
  </si>
  <si>
    <t>Blank Danuta</t>
  </si>
  <si>
    <t>ELKA FOREVER</t>
  </si>
  <si>
    <t>Skrocki Mariusz</t>
  </si>
  <si>
    <t>ELKA FOR EVER</t>
  </si>
  <si>
    <t>Serwicki Łukasz</t>
  </si>
  <si>
    <t>XBOX 360 BIKE TEAM</t>
  </si>
  <si>
    <t>Michalski Piotr</t>
  </si>
  <si>
    <t>DNF</t>
  </si>
  <si>
    <t>Eliava George</t>
  </si>
  <si>
    <t>wynik w [ min]</t>
  </si>
  <si>
    <t>Paweł Brudło</t>
  </si>
  <si>
    <t>KTE TRAMP</t>
  </si>
  <si>
    <t>Łukasz Senderek</t>
  </si>
  <si>
    <t>TEAM 360</t>
  </si>
  <si>
    <t>1a/1b</t>
  </si>
  <si>
    <t xml:space="preserve">JGB-Sokół </t>
  </si>
  <si>
    <t>Piotr Buciak</t>
  </si>
  <si>
    <t>Marcin Witkowski</t>
  </si>
  <si>
    <t>3a/3b</t>
  </si>
  <si>
    <t>Explore More</t>
  </si>
  <si>
    <t>Tomasz Bergier</t>
  </si>
  <si>
    <t>ZGÓRMYSYNY</t>
  </si>
  <si>
    <t>10a/10b</t>
  </si>
  <si>
    <t>Zdezorientowani</t>
  </si>
  <si>
    <t>Wojciech Hołdakowski</t>
  </si>
  <si>
    <t>15a/15b</t>
  </si>
  <si>
    <t>PSK Przeworsk</t>
  </si>
  <si>
    <t>Grzegorz Liszka</t>
  </si>
  <si>
    <t>TREZADO BIKETIRES.pl</t>
  </si>
  <si>
    <t>9a/9b</t>
  </si>
  <si>
    <t>PTC Przemysl</t>
  </si>
  <si>
    <t>2a/2b</t>
  </si>
  <si>
    <t>PTC FREDRY 5</t>
  </si>
  <si>
    <t>11a/11b</t>
  </si>
  <si>
    <t>Rowerowanie.pl</t>
  </si>
  <si>
    <t>16a/16b</t>
  </si>
  <si>
    <t>8a/8b</t>
  </si>
  <si>
    <t>Zryw Buszkowiczki</t>
  </si>
  <si>
    <t>17a/17b</t>
  </si>
  <si>
    <t>SPS Pruchnik TEAM</t>
  </si>
  <si>
    <t>Filip Malawski</t>
  </si>
  <si>
    <t>SFA</t>
  </si>
  <si>
    <t>13a/13b</t>
  </si>
  <si>
    <t>Agata Motyl-Adamczyk</t>
  </si>
  <si>
    <t>Malwina Sokalska</t>
  </si>
  <si>
    <t>Magdalena Piszczek</t>
  </si>
  <si>
    <t>Maria Labut</t>
  </si>
  <si>
    <t>Barbara Czarny</t>
  </si>
  <si>
    <t>BartoszAdamczyk</t>
  </si>
  <si>
    <t>Robert Kozdrowicki</t>
  </si>
  <si>
    <t>Bogdan Gałuszka</t>
  </si>
  <si>
    <t>Paweł Balawender</t>
  </si>
  <si>
    <t>Przemysław Ulman</t>
  </si>
  <si>
    <t>Jacek Motyka</t>
  </si>
  <si>
    <t>Dariusz Jędruszczak</t>
  </si>
  <si>
    <t>Marcin Kosterkiewicz</t>
  </si>
  <si>
    <t>Grzegorz Michalski</t>
  </si>
  <si>
    <t>Tomasz Rózga</t>
  </si>
  <si>
    <t>Wojciech Ignatowicz</t>
  </si>
  <si>
    <t>Maciej Konopiński</t>
  </si>
  <si>
    <t>Bartosz Szuban</t>
  </si>
  <si>
    <t>Tomasz Gas</t>
  </si>
  <si>
    <t>Marcin Szeliga</t>
  </si>
  <si>
    <t>Mateusz Szkoła</t>
  </si>
  <si>
    <t>Grzegorz Czarny</t>
  </si>
  <si>
    <t>Sokalska Malwina</t>
  </si>
  <si>
    <t>Piszczek Magdalena</t>
  </si>
  <si>
    <t>Labut Maria</t>
  </si>
  <si>
    <t>Motyl-Adamczyk Agata</t>
  </si>
  <si>
    <t>Kozdrowicki Robert</t>
  </si>
  <si>
    <t>Gałuszka Bogdan</t>
  </si>
  <si>
    <t>Balawender Paweł</t>
  </si>
  <si>
    <t>Ulman Przemysław</t>
  </si>
  <si>
    <t>Bergier Tomasz</t>
  </si>
  <si>
    <t xml:space="preserve"> BartoszAdamczyk</t>
  </si>
  <si>
    <t>Jędruszczak Dariusz</t>
  </si>
  <si>
    <t>Motyka Jacek</t>
  </si>
  <si>
    <t>Kosterkiewicz Marcin</t>
  </si>
  <si>
    <t>Michalski Grzegorz</t>
  </si>
  <si>
    <t>Rózga Tomasz</t>
  </si>
  <si>
    <t>Ignatowicz Wojciech</t>
  </si>
  <si>
    <t>Konopiński Maciej</t>
  </si>
  <si>
    <t>Gas Tomasz</t>
  </si>
  <si>
    <t>Szuban Bartosz</t>
  </si>
  <si>
    <t>Szkoła Mateusz</t>
  </si>
  <si>
    <t>Szeliga Marcin</t>
  </si>
  <si>
    <t>Malawski Filip</t>
  </si>
  <si>
    <t>Tarnów</t>
  </si>
  <si>
    <t>Bartosz Adamczyk</t>
  </si>
  <si>
    <t>Jasiński Krzysztof</t>
  </si>
  <si>
    <t>kobiety</t>
  </si>
  <si>
    <t>weterani</t>
  </si>
  <si>
    <t>Numer startowy</t>
  </si>
  <si>
    <t>Wynik</t>
  </si>
  <si>
    <t>Waga PK</t>
  </si>
  <si>
    <t>Punkty za czas</t>
  </si>
  <si>
    <t>PK21</t>
  </si>
  <si>
    <t>PK22</t>
  </si>
  <si>
    <t>PK23</t>
  </si>
  <si>
    <t>PK24</t>
  </si>
  <si>
    <t>PK25</t>
  </si>
  <si>
    <t>PK26</t>
  </si>
  <si>
    <t>PK27</t>
  </si>
  <si>
    <t>PK28</t>
  </si>
  <si>
    <t>PK29</t>
  </si>
  <si>
    <t>PK30</t>
  </si>
  <si>
    <t>PK31</t>
  </si>
  <si>
    <t>PK32</t>
  </si>
  <si>
    <t>Team 360</t>
  </si>
  <si>
    <t>Liro Team</t>
  </si>
  <si>
    <t>MMGO Chojnice</t>
  </si>
  <si>
    <t>Trezado Bike Tires.pl</t>
  </si>
  <si>
    <t>Senderek</t>
  </si>
  <si>
    <t>Wieczorek Team</t>
  </si>
  <si>
    <t>Ekstremalna Sobota</t>
  </si>
  <si>
    <t>Truszkowska</t>
  </si>
  <si>
    <t>Kamila</t>
  </si>
  <si>
    <t>Procek</t>
  </si>
  <si>
    <t>Chodzież</t>
  </si>
  <si>
    <t>Dąbrówka Wlkp.</t>
  </si>
  <si>
    <t>Rower Janka</t>
  </si>
  <si>
    <t>Pacek</t>
  </si>
  <si>
    <t>Karolina</t>
  </si>
  <si>
    <t>Adamczyk</t>
  </si>
  <si>
    <t>Kasper</t>
  </si>
  <si>
    <t>Walnięta Szprycha Team</t>
  </si>
  <si>
    <t>Józefów</t>
  </si>
  <si>
    <t>Puszczykowo</t>
  </si>
  <si>
    <t>Kostuch</t>
  </si>
  <si>
    <t>Garcz/ Kartuzy</t>
  </si>
  <si>
    <t>Banacki</t>
  </si>
  <si>
    <t>Pelplin</t>
  </si>
  <si>
    <t>Brankiewicz</t>
  </si>
  <si>
    <t>Borne Sulinowo</t>
  </si>
  <si>
    <t>Michałowska</t>
  </si>
  <si>
    <t>Julia</t>
  </si>
  <si>
    <t>Szczecinek</t>
  </si>
  <si>
    <t>Karkowski</t>
  </si>
  <si>
    <t>Truszkowska Kamila</t>
  </si>
  <si>
    <t>Pacek Karolina</t>
  </si>
  <si>
    <t>Michałowska Julia</t>
  </si>
  <si>
    <t>Procek Tomasz</t>
  </si>
  <si>
    <t>Nowicki Jakub</t>
  </si>
  <si>
    <t>Adamczyk Kasper</t>
  </si>
  <si>
    <t>Adamczyk Jakub</t>
  </si>
  <si>
    <t>Zieliński Michał</t>
  </si>
  <si>
    <t>Kostuch Jan</t>
  </si>
  <si>
    <t>Banacki Jan</t>
  </si>
  <si>
    <t>Brankiewicz Paweł</t>
  </si>
  <si>
    <t>Karkowski Marcin</t>
  </si>
  <si>
    <t>Nr</t>
  </si>
  <si>
    <t>Miejsce w kat.</t>
  </si>
  <si>
    <t>Miejsce open</t>
  </si>
  <si>
    <t>Kat</t>
  </si>
  <si>
    <t>Nazwa drużyny</t>
  </si>
  <si>
    <t>Imię i Nazwisko</t>
  </si>
  <si>
    <t>Adres</t>
  </si>
  <si>
    <t>Telefon</t>
  </si>
  <si>
    <t>Ur.</t>
  </si>
  <si>
    <t>Email</t>
  </si>
  <si>
    <t>czas I pętla</t>
  </si>
  <si>
    <t>liczba PK I</t>
  </si>
  <si>
    <t>czas II pętla</t>
  </si>
  <si>
    <t>liczba PK II</t>
  </si>
  <si>
    <t>Suma PK</t>
  </si>
  <si>
    <t>Gdańska 31/9 Kraków</t>
  </si>
  <si>
    <t>motyl.agata@gmail.com</t>
  </si>
  <si>
    <t>Basia Czarny</t>
  </si>
  <si>
    <t>Kraków</t>
  </si>
  <si>
    <t>basiaczarny@gmail.com</t>
  </si>
  <si>
    <t>Motorola Bike Team</t>
  </si>
  <si>
    <t>Magdalena Dudek</t>
  </si>
  <si>
    <t>Golkowice 399</t>
  </si>
  <si>
    <t>mdudek@bajkers.com</t>
  </si>
  <si>
    <t>Wertykal bikeBoard team</t>
  </si>
  <si>
    <t>Zbigniew Mossoczy</t>
  </si>
  <si>
    <t>32080 Zabierzów, ul. Bociania 1</t>
  </si>
  <si>
    <t>zmossoczy@op.pl</t>
  </si>
  <si>
    <t>Adam Wojciechowski</t>
  </si>
  <si>
    <t>Jaśminowa 14, 05-820 Piastów</t>
  </si>
  <si>
    <t>ad.wojciechowski@gmail.com</t>
  </si>
  <si>
    <t>Pirenejska 4/12 50-574 Wrocław</t>
  </si>
  <si>
    <t>kwesoly@insert.com.pl</t>
  </si>
  <si>
    <t>02-790 Warszawa, ul.Sengera 9/26</t>
  </si>
  <si>
    <t>pbrudl@sgh.waw.pl</t>
  </si>
  <si>
    <t>43-100 Tychy, ul.Filaretów 28/20</t>
  </si>
  <si>
    <t>grzegorz.liszka@arjad.com.pl</t>
  </si>
  <si>
    <t>Jarek Wieczorek</t>
  </si>
  <si>
    <t>ul. Bajana 37/8, 54-129 Wrocław</t>
  </si>
  <si>
    <t>jarek.wieczorek@gmail.com</t>
  </si>
  <si>
    <t>Sambor Team</t>
  </si>
  <si>
    <t>Rafał Sambor</t>
  </si>
  <si>
    <t>Bielsko-Biała</t>
  </si>
  <si>
    <t>turbokorba@gmail.com</t>
  </si>
  <si>
    <t>Szczotkarska 44c/2, 01-382 Warszawa</t>
  </si>
  <si>
    <t>marcin.witkowski@eu.sony.com</t>
  </si>
  <si>
    <t>errore di comunicazione</t>
  </si>
  <si>
    <t>Grzegorz Grabowski</t>
  </si>
  <si>
    <t>Służbowa 32 a Łódź 92-305</t>
  </si>
  <si>
    <t>g-grabowski@gazeta.pl</t>
  </si>
  <si>
    <t>Zgórmysyny</t>
  </si>
  <si>
    <t>Zielonki</t>
  </si>
  <si>
    <t>tbergier@agh.edu.pl</t>
  </si>
  <si>
    <t>...</t>
  </si>
  <si>
    <t>Wańkowicza 7/16, 02-796 Warszawa</t>
  </si>
  <si>
    <t>wojciech.holdakowski@millwardbrown.com</t>
  </si>
  <si>
    <t>Krzysztof Szawdzin</t>
  </si>
  <si>
    <t>krzysztof@szawdzin.com</t>
  </si>
  <si>
    <t>Jacek Nawrocki</t>
  </si>
  <si>
    <t>Adam Nawrocki</t>
  </si>
  <si>
    <t>bartosz.adamczyk@inbud.com</t>
  </si>
  <si>
    <t>Dariusz Kawecki</t>
  </si>
  <si>
    <t>ul. Baczyńskiego 6a/13, 41-813 Zabrze</t>
  </si>
  <si>
    <t>djk@wp.pl</t>
  </si>
  <si>
    <t>Leszek Herman-Iżycki</t>
  </si>
  <si>
    <t>00-590 Warszawa; Marszałkowska 20/22 m59</t>
  </si>
  <si>
    <t>leszek@icm.edu.pl</t>
  </si>
  <si>
    <t>grzegorz.czarny84@gmail.com</t>
  </si>
  <si>
    <t>Aleja Pokoju 6/18, 31-548 Kraków</t>
  </si>
  <si>
    <t>mannyfm@gmail.com</t>
  </si>
  <si>
    <t>UBS Racing Team</t>
  </si>
  <si>
    <t>Maciej Kot</t>
  </si>
  <si>
    <t>2 pułku,Kraków</t>
  </si>
  <si>
    <t>maciek.kot@gmail.com</t>
  </si>
  <si>
    <t>Luxoft Bike Team</t>
  </si>
  <si>
    <t>Piotr Sabat</t>
  </si>
  <si>
    <t>Ul. Armii Krajowej 85/82, 30-150 Kraków</t>
  </si>
  <si>
    <t>piotr.sabat@gazeta.pl</t>
  </si>
  <si>
    <t>Dariusz Kleina</t>
  </si>
  <si>
    <t>gen.Z.Waltera-Jankego 107/3</t>
  </si>
  <si>
    <t>amidar@gazeta.pl</t>
  </si>
  <si>
    <t>Topografy</t>
  </si>
  <si>
    <t>Radosław Musioł</t>
  </si>
  <si>
    <t>44-122 Gliwice, ul. Żurawia 59/6</t>
  </si>
  <si>
    <t>radmusiol@o2.pl</t>
  </si>
  <si>
    <t>Robert Kornaus</t>
  </si>
  <si>
    <t>ul. Paderewskiego 48A/3, 44-270 Rybnik</t>
  </si>
  <si>
    <t>rkornaus@icloud.com</t>
  </si>
  <si>
    <t>M25</t>
  </si>
  <si>
    <t>Czarny Owiec</t>
  </si>
  <si>
    <t>Paweł Słomka</t>
  </si>
  <si>
    <t>Pilchowice</t>
  </si>
  <si>
    <t>pawelos99@gmail.com</t>
  </si>
  <si>
    <t>Bomblowce</t>
  </si>
  <si>
    <t>Piotr Grzegorczyk</t>
  </si>
  <si>
    <t>Tomasz Lipiec</t>
  </si>
  <si>
    <t>CZAS PPM</t>
  </si>
  <si>
    <t>Dudek Magdalena</t>
  </si>
  <si>
    <t>Słomka</t>
  </si>
  <si>
    <t>Mossoczy Zbigniew</t>
  </si>
  <si>
    <t>Wesoły Krzysztof</t>
  </si>
  <si>
    <t>Sambor Rafał</t>
  </si>
  <si>
    <t>Słomka Paweł</t>
  </si>
  <si>
    <t>Grabowski Grzegorz</t>
  </si>
  <si>
    <t>Nawrocki Jacek</t>
  </si>
  <si>
    <t>Nawrocki Adam</t>
  </si>
  <si>
    <t>Adamczyk Bartosz</t>
  </si>
  <si>
    <t>Kot Maciej</t>
  </si>
  <si>
    <t>Sabat Piotr</t>
  </si>
  <si>
    <t>Musioł Radosław</t>
  </si>
  <si>
    <t>Kornaus Robert</t>
  </si>
  <si>
    <t>Grzegorczyk Piotr</t>
  </si>
  <si>
    <t>Lipiec Tomasz</t>
  </si>
  <si>
    <t>Trasa Rowerowa (TR 130)</t>
  </si>
  <si>
    <t>Lp.</t>
  </si>
  <si>
    <t>Nr startowy</t>
  </si>
  <si>
    <t>Team</t>
  </si>
  <si>
    <t>Czas końcowy</t>
  </si>
  <si>
    <t xml:space="preserve">Miejsce </t>
  </si>
  <si>
    <t>Uwagi</t>
  </si>
  <si>
    <t>OPEN</t>
  </si>
  <si>
    <t>Kat. K</t>
  </si>
  <si>
    <t>LosMaruderos </t>
  </si>
  <si>
    <r>
      <t>Team 360</t>
    </r>
    <r>
      <rPr>
        <vertAlign val="superscript"/>
        <sz val="10"/>
        <color theme="1"/>
        <rFont val="Calibri"/>
        <family val="2"/>
        <charset val="238"/>
        <scheme val="minor"/>
      </rPr>
      <t>o </t>
    </r>
  </si>
  <si>
    <t>Grupa Rowerowa Lipka </t>
  </si>
  <si>
    <t>SONY MTB TEAM </t>
  </si>
  <si>
    <t>Stanek </t>
  </si>
  <si>
    <t>RUDY KOT </t>
  </si>
  <si>
    <t>MBOO Team </t>
  </si>
  <si>
    <t>Małgorzata </t>
  </si>
  <si>
    <t>kudlaty &amp; szwagier </t>
  </si>
  <si>
    <t>Elbląska Strona Rowerowa </t>
  </si>
  <si>
    <t>Marcel</t>
  </si>
  <si>
    <t>Kołodziejczyk</t>
  </si>
  <si>
    <t>Welocypedy </t>
  </si>
  <si>
    <t>WIĘCEJ FUNKU!</t>
  </si>
  <si>
    <t>Wrzaskun </t>
  </si>
  <si>
    <t>Olsztyn Kocham </t>
  </si>
  <si>
    <t>WYRWIKUFLE </t>
  </si>
  <si>
    <t>GR3miasto </t>
  </si>
  <si>
    <t>Skorupowski</t>
  </si>
  <si>
    <t>Cenzus Pro Bike Team</t>
  </si>
  <si>
    <t>Airbike.pl Rocky Mountain </t>
  </si>
  <si>
    <t>Gerard</t>
  </si>
  <si>
    <t>Wasiak</t>
  </si>
  <si>
    <t>Ibox Gravitan MTB Team</t>
  </si>
  <si>
    <t>Demart Team </t>
  </si>
  <si>
    <r>
      <t> </t>
    </r>
    <r>
      <rPr>
        <b/>
        <sz val="10"/>
        <color rgb="FF000000"/>
        <rFont val="Calibri"/>
        <family val="2"/>
        <charset val="238"/>
        <scheme val="minor"/>
      </rPr>
      <t>22PK, ale kara 2pk za spóźn.</t>
    </r>
  </si>
  <si>
    <t>GeMoPi </t>
  </si>
  <si>
    <t>YORK Bolechowo </t>
  </si>
  <si>
    <r>
      <t> </t>
    </r>
    <r>
      <rPr>
        <b/>
        <sz val="10"/>
        <color rgb="FF000000"/>
        <rFont val="Calibri"/>
        <family val="2"/>
        <charset val="238"/>
        <scheme val="minor"/>
      </rPr>
      <t>20 PK, ale kara 1 pk za spóźn.</t>
    </r>
  </si>
  <si>
    <t>www.poehali.net </t>
  </si>
  <si>
    <t>Asia </t>
  </si>
  <si>
    <t>Lipińska </t>
  </si>
  <si>
    <t>żółw mi uciekł </t>
  </si>
  <si>
    <t>Charycka </t>
  </si>
  <si>
    <t>Ms.Paganini </t>
  </si>
  <si>
    <t>Pawlak</t>
  </si>
  <si>
    <t>Jagodzinski</t>
  </si>
  <si>
    <t>12PK, ale kara 2pk za spóźn.</t>
  </si>
  <si>
    <t>Gambion </t>
  </si>
  <si>
    <t>Iza</t>
  </si>
  <si>
    <t>Pieczatka</t>
  </si>
  <si>
    <t>Olechowska</t>
  </si>
  <si>
    <t>ROWER TO JEST ŚWIAT!</t>
  </si>
  <si>
    <t>Harpagan </t>
  </si>
  <si>
    <t>Pieczatka Iza</t>
  </si>
  <si>
    <t>Olechowska Emilia</t>
  </si>
  <si>
    <t>Charycka Beata</t>
  </si>
  <si>
    <t>Charycka Beata</t>
  </si>
  <si>
    <t>Orzoł</t>
  </si>
  <si>
    <t>Dalbiak</t>
  </si>
  <si>
    <t>Zawadzki</t>
  </si>
  <si>
    <t>Zakrzewski</t>
  </si>
  <si>
    <t>Kołodziejczyk Marcel</t>
  </si>
  <si>
    <t>Zając Grzegorz</t>
  </si>
  <si>
    <t>Orzoł Piotr</t>
  </si>
  <si>
    <t>Skorupowski Jacek</t>
  </si>
  <si>
    <t>Dalbiak Rafał</t>
  </si>
  <si>
    <t>Wasiak Gerard</t>
  </si>
  <si>
    <t>Pawlak Paweł</t>
  </si>
  <si>
    <t>Jagodzinski Mariusz</t>
  </si>
  <si>
    <t>Zakrzewski Piotr</t>
  </si>
  <si>
    <t>start</t>
  </si>
  <si>
    <t>Czasy na PK</t>
  </si>
  <si>
    <t>Kat.</t>
  </si>
  <si>
    <t>RAZEM PKT</t>
  </si>
  <si>
    <t>OS</t>
  </si>
  <si>
    <t>pkt czas</t>
  </si>
  <si>
    <t>START</t>
  </si>
  <si>
    <t>PK 1</t>
  </si>
  <si>
    <t>PK 2</t>
  </si>
  <si>
    <t>PK 3</t>
  </si>
  <si>
    <t>PK 4</t>
  </si>
  <si>
    <t>PK 5</t>
  </si>
  <si>
    <t>PK 6</t>
  </si>
  <si>
    <t>PK 7</t>
  </si>
  <si>
    <t>PK 8</t>
  </si>
  <si>
    <t>PK 9</t>
  </si>
  <si>
    <t>PK 10</t>
  </si>
  <si>
    <t>PK 11</t>
  </si>
  <si>
    <t>PK 12</t>
  </si>
  <si>
    <t>PK 13</t>
  </si>
  <si>
    <t>PK 14</t>
  </si>
  <si>
    <t>PK 15</t>
  </si>
  <si>
    <t>PK 16</t>
  </si>
  <si>
    <t>PK 17</t>
  </si>
  <si>
    <t>PK 18</t>
  </si>
  <si>
    <t>PK 19</t>
  </si>
  <si>
    <t>PK 20</t>
  </si>
  <si>
    <t>PK 21</t>
  </si>
  <si>
    <t>PK 22</t>
  </si>
  <si>
    <t>PK 23</t>
  </si>
  <si>
    <t>PK 24</t>
  </si>
  <si>
    <t>PK 25</t>
  </si>
  <si>
    <t>PK 26</t>
  </si>
  <si>
    <t>ok</t>
  </si>
  <si>
    <t>team360</t>
  </si>
  <si>
    <t>Milanów</t>
  </si>
  <si>
    <t xml:space="preserve">Łobez </t>
  </si>
  <si>
    <t>FHU Szprycha</t>
  </si>
  <si>
    <t>Dobrzyniewo Duże</t>
  </si>
  <si>
    <t>Skotnicki</t>
  </si>
  <si>
    <t>Cobra Team</t>
  </si>
  <si>
    <t>z</t>
  </si>
  <si>
    <t>0</t>
  </si>
  <si>
    <t>PK</t>
  </si>
  <si>
    <t>Wociech</t>
  </si>
  <si>
    <t>koszalin</t>
  </si>
  <si>
    <t>Ośno Lubuskie</t>
  </si>
  <si>
    <t>Wrzaskuny</t>
  </si>
  <si>
    <t>Baworowski</t>
  </si>
  <si>
    <t>Bubienko</t>
  </si>
  <si>
    <t xml:space="preserve">TOTIS VIRIBUS </t>
  </si>
  <si>
    <t>Świebodzin</t>
  </si>
  <si>
    <t>14;09</t>
  </si>
  <si>
    <t>NN</t>
  </si>
  <si>
    <t>Klepacki</t>
  </si>
  <si>
    <t>Bukowska</t>
  </si>
  <si>
    <t xml:space="preserve">Gdzie diabeł nie może... </t>
  </si>
  <si>
    <t>Siemieniuk</t>
  </si>
  <si>
    <t>Siemieniuk Krzysztof</t>
  </si>
  <si>
    <t>Skotnicki Jakub</t>
  </si>
  <si>
    <t>Bubienko Katarzyna</t>
  </si>
  <si>
    <t>Bukowska Agnieszka</t>
  </si>
  <si>
    <t>Szamrej Wociech</t>
  </si>
  <si>
    <t>Zając Łukasz</t>
  </si>
  <si>
    <t>Baworowski Grzegorz</t>
  </si>
  <si>
    <t>Klepacki Mariusz</t>
  </si>
  <si>
    <t>WYNIKI RAJDU BIKE ORIENT JURA WIELUŃSKA - Krzeczów - 28 czerwca 2014 (206 osób)</t>
  </si>
  <si>
    <t>TRASA GIGA (52 osoby)</t>
  </si>
  <si>
    <t>Miejsce kat.</t>
  </si>
  <si>
    <t>Nr start.</t>
  </si>
  <si>
    <t>Drużyna</t>
  </si>
  <si>
    <t>Team 360°</t>
  </si>
  <si>
    <t>Strachowski</t>
  </si>
  <si>
    <t>KRANKED</t>
  </si>
  <si>
    <t>Ślądkowice</t>
  </si>
  <si>
    <t>Ślązak</t>
  </si>
  <si>
    <t>SCS</t>
  </si>
  <si>
    <t>Gruszczyński</t>
  </si>
  <si>
    <t>Demart</t>
  </si>
  <si>
    <t>Marki</t>
  </si>
  <si>
    <t>No to lecimy</t>
  </si>
  <si>
    <t>Kuthan</t>
  </si>
  <si>
    <t>Korzec</t>
  </si>
  <si>
    <t>Bikeholicy Tines Team</t>
  </si>
  <si>
    <t>kraków</t>
  </si>
  <si>
    <t>Motyl-Adamczyk</t>
  </si>
  <si>
    <t>Rezler</t>
  </si>
  <si>
    <t>Rowerowo.pl</t>
  </si>
  <si>
    <t>Radomsko</t>
  </si>
  <si>
    <t>Więcławski</t>
  </si>
  <si>
    <t>Mastalski</t>
  </si>
  <si>
    <t>Skowronek</t>
  </si>
  <si>
    <t>Tim Ti Rim Tim Team</t>
  </si>
  <si>
    <t>Orzesze</t>
  </si>
  <si>
    <t>Miguła</t>
  </si>
  <si>
    <t>warszawa</t>
  </si>
  <si>
    <t>Frankowski</t>
  </si>
  <si>
    <t>Widzewska Legia</t>
  </si>
  <si>
    <t>Aleksandrów Łódzki</t>
  </si>
  <si>
    <t>Biolik</t>
  </si>
  <si>
    <t>Bioliki</t>
  </si>
  <si>
    <t>Zgorzała</t>
  </si>
  <si>
    <t>--</t>
  </si>
  <si>
    <t>Faworyci bukmachera</t>
  </si>
  <si>
    <t>Dąbrowa Górnicza</t>
  </si>
  <si>
    <t>Widera</t>
  </si>
  <si>
    <t>wodzionka</t>
  </si>
  <si>
    <t>Chorzów</t>
  </si>
  <si>
    <t>Pasiecznik</t>
  </si>
  <si>
    <t>Psycloswimmer</t>
  </si>
  <si>
    <t>Kucia</t>
  </si>
  <si>
    <t>Jura w 4 PORY roku</t>
  </si>
  <si>
    <t>Pietrzak</t>
  </si>
  <si>
    <t>SGB GENA Team</t>
  </si>
  <si>
    <t>Poznań/Wieluń</t>
  </si>
  <si>
    <t>Hanna</t>
  </si>
  <si>
    <t>PRZED-SIEBIE</t>
  </si>
  <si>
    <t>Nieduziak</t>
  </si>
  <si>
    <t>Angelika</t>
  </si>
  <si>
    <t>Gołcza</t>
  </si>
  <si>
    <t>Grabia</t>
  </si>
  <si>
    <t>Tomaszów Mazowiecki</t>
  </si>
  <si>
    <t>Konopiński</t>
  </si>
  <si>
    <t>Maciek</t>
  </si>
  <si>
    <t>Bikeholicy - Tines</t>
  </si>
  <si>
    <t>Cieślicki</t>
  </si>
  <si>
    <t>Rychlik</t>
  </si>
  <si>
    <t>OrientAkcja</t>
  </si>
  <si>
    <t>Gr3miasto</t>
  </si>
  <si>
    <t>Michalak</t>
  </si>
  <si>
    <t>CykloManiak.pl</t>
  </si>
  <si>
    <t>Biolik Agnieszka</t>
  </si>
  <si>
    <t>Kucia Anna</t>
  </si>
  <si>
    <t>Woźniak Hanna</t>
  </si>
  <si>
    <t>Nieduziak Angelika</t>
  </si>
  <si>
    <t>Strachowski Przemysław</t>
  </si>
  <si>
    <t>Ślązak Adam</t>
  </si>
  <si>
    <t>Gruszczyński Artur</t>
  </si>
  <si>
    <t>Kuthan Marcin</t>
  </si>
  <si>
    <t>Korzec Stanisław</t>
  </si>
  <si>
    <t>Rezler Arkadiusz</t>
  </si>
  <si>
    <t>Więcławski Tomasz</t>
  </si>
  <si>
    <t>Mastalski Rafał</t>
  </si>
  <si>
    <t>Skowronek Maciej</t>
  </si>
  <si>
    <t>Miguła Wojciech</t>
  </si>
  <si>
    <t>Frankowski Łukasz</t>
  </si>
  <si>
    <t>Biolik Grzegorz</t>
  </si>
  <si>
    <t>Morawski Marek</t>
  </si>
  <si>
    <t>Widera Maciej</t>
  </si>
  <si>
    <t>Pasiecznik Wojciech</t>
  </si>
  <si>
    <t>Kucia Krzysztof</t>
  </si>
  <si>
    <t>Pietrzak Michał</t>
  </si>
  <si>
    <t>Grabia Marcin</t>
  </si>
  <si>
    <t>Konopiński Maciek</t>
  </si>
  <si>
    <t>Cieślicki Mateusz</t>
  </si>
  <si>
    <t>Rychlik Michał</t>
  </si>
  <si>
    <t>Michalak Marcin</t>
  </si>
  <si>
    <t>Trasa Rowerowa 100km</t>
  </si>
  <si>
    <t>Brak 7PK (4-8,11,15)</t>
  </si>
  <si>
    <t>Pink Deers</t>
  </si>
  <si>
    <t>Sobański</t>
  </si>
  <si>
    <t>Koczewska</t>
  </si>
  <si>
    <t>Łukaszewicz</t>
  </si>
  <si>
    <t>Brak 6PK (4-7,11,13)</t>
  </si>
  <si>
    <t>Muchy</t>
  </si>
  <si>
    <t>Wierciński</t>
  </si>
  <si>
    <t>Szyszka</t>
  </si>
  <si>
    <t>Brak 5PK (4,6,8,11,15)</t>
  </si>
  <si>
    <t>Kieryk</t>
  </si>
  <si>
    <t>Brak 5PK (7,12,13,15,16)</t>
  </si>
  <si>
    <t>BikeStats.pl</t>
  </si>
  <si>
    <t>Brak 4PK (1,4,6,7)</t>
  </si>
  <si>
    <t>Rosikiewicz</t>
  </si>
  <si>
    <t>Brak 4PK (4,6,7,11)</t>
  </si>
  <si>
    <t>BikePark Poznań / On One Riders</t>
  </si>
  <si>
    <t>sampolski</t>
  </si>
  <si>
    <t>grzegorz</t>
  </si>
  <si>
    <t>Brak 3PK (4,6,8)</t>
  </si>
  <si>
    <t>Gierszewski</t>
  </si>
  <si>
    <t>Kowalicki</t>
  </si>
  <si>
    <t>Przemyslaw</t>
  </si>
  <si>
    <t>Brak 3PK (4,6,11)</t>
  </si>
  <si>
    <t>Stolarczyk</t>
  </si>
  <si>
    <t>Brak 2PK (4,6)</t>
  </si>
  <si>
    <t>Kompas Koziegłowy</t>
  </si>
  <si>
    <t>Hornik</t>
  </si>
  <si>
    <t>HKS "Łoś 47" Komorniki</t>
  </si>
  <si>
    <t>Dworzyński</t>
  </si>
  <si>
    <t>Rajdkowalii.pl</t>
  </si>
  <si>
    <t>Sielicki</t>
  </si>
  <si>
    <t>Bez Skorka</t>
  </si>
  <si>
    <t>Błaszczyk</t>
  </si>
  <si>
    <t>Hajduk</t>
  </si>
  <si>
    <t xml:space="preserve">Lidia </t>
  </si>
  <si>
    <t>Brak 1PK (13)</t>
  </si>
  <si>
    <t>Patrycja</t>
  </si>
  <si>
    <t>UltraTrail</t>
  </si>
  <si>
    <t>Dondajewski</t>
  </si>
  <si>
    <t>Monkey Mustache</t>
  </si>
  <si>
    <t>Podkowiński</t>
  </si>
  <si>
    <t>Maturzysci Koszalin</t>
  </si>
  <si>
    <t>Kabała</t>
  </si>
  <si>
    <t>Trasa Rowerowa 150km</t>
  </si>
  <si>
    <t>Brak 14PK (7,8,13-15,17-23)</t>
  </si>
  <si>
    <t>Andrzejczak</t>
  </si>
  <si>
    <t>Brak 11PK (6,13-15,17-23)</t>
  </si>
  <si>
    <t>Milczarkiewicz</t>
  </si>
  <si>
    <t>Brak 8PK (12,16,17,18,20-23)</t>
  </si>
  <si>
    <t>Brak 7PK (6,12,14,16,17,19,21)</t>
  </si>
  <si>
    <t>Brak 6PK (6,14,18,20,22,23)</t>
  </si>
  <si>
    <t>Brak 4PK (18,20,22,23)</t>
  </si>
  <si>
    <t>Brak 4PK (17,20,21,22)</t>
  </si>
  <si>
    <t>Brak 1PK (18)</t>
  </si>
  <si>
    <t>Brak 1PK (6)</t>
  </si>
  <si>
    <t>Grabowski</t>
  </si>
  <si>
    <t>liczba PK</t>
  </si>
  <si>
    <t>Gruba Patrycja</t>
  </si>
  <si>
    <t xml:space="preserve">Hajduk Lidia </t>
  </si>
  <si>
    <t>Szyszka Anna</t>
  </si>
  <si>
    <t>Koczewska Barbara</t>
  </si>
  <si>
    <t>Grabowski Łukasz</t>
  </si>
  <si>
    <t>Milczarkiewicz Łukasz</t>
  </si>
  <si>
    <t>Andrzejczak Maciej</t>
  </si>
  <si>
    <t>Mikołaj Kabała</t>
  </si>
  <si>
    <t>Podkowiński Wojciech</t>
  </si>
  <si>
    <t>Dondajewski Marcin</t>
  </si>
  <si>
    <t>Hajduk Jacek</t>
  </si>
  <si>
    <t>Błaszczyk Dariusz</t>
  </si>
  <si>
    <t>Sielicki Gustaw</t>
  </si>
  <si>
    <t>Dworzyński Piotr</t>
  </si>
  <si>
    <t>Hornik Zbigniew</t>
  </si>
  <si>
    <t>Stolarczyk Adrian</t>
  </si>
  <si>
    <t>Kowalicki Przemyslaw</t>
  </si>
  <si>
    <t>Gierszewski Andrzej</t>
  </si>
  <si>
    <t>sampolski grzegorz</t>
  </si>
  <si>
    <t>Rosikiewicz Krzysztof</t>
  </si>
  <si>
    <t>Kieryk Jakub</t>
  </si>
  <si>
    <t>Wierciński Marcin</t>
  </si>
  <si>
    <t>Łukaszewicz Jan</t>
  </si>
  <si>
    <t>Sobański Bartosz</t>
  </si>
  <si>
    <t>TR 180</t>
  </si>
  <si>
    <t>Ninczeński</t>
  </si>
  <si>
    <t> </t>
  </si>
  <si>
    <t>Olsztyn Kocham</t>
  </si>
  <si>
    <t>BIKEBOYS CADMARIO TEAM</t>
  </si>
  <si>
    <t>Idzikowski</t>
  </si>
  <si>
    <t>Lukasz</t>
  </si>
  <si>
    <t>Iwaszko</t>
  </si>
  <si>
    <t>Ruta</t>
  </si>
  <si>
    <t>Kobylnica</t>
  </si>
  <si>
    <t>Wynik punktowy</t>
  </si>
  <si>
    <t xml:space="preserve">Meta </t>
  </si>
  <si>
    <t>ROK Urodzenia</t>
  </si>
  <si>
    <t>PŁEĆ</t>
  </si>
  <si>
    <t>ROCZNIK</t>
  </si>
  <si>
    <t>TR180</t>
  </si>
  <si>
    <t>Brzeziny</t>
  </si>
  <si>
    <t>26/27 lipca 2014</t>
  </si>
  <si>
    <t xml:space="preserve">Azymut Orient </t>
  </si>
  <si>
    <t>KInO EKOTON Grudziądz</t>
  </si>
  <si>
    <t>Dulski</t>
  </si>
  <si>
    <t>9C</t>
  </si>
  <si>
    <t>Y</t>
  </si>
  <si>
    <t>Ł</t>
  </si>
  <si>
    <t>ROK URODZENIA</t>
  </si>
  <si>
    <t>Velo Bydgoszcz</t>
  </si>
  <si>
    <t xml:space="preserve">Bydgoszcz </t>
  </si>
  <si>
    <t>Gdzie diabeł nie może...</t>
  </si>
  <si>
    <t>Żółwin</t>
  </si>
  <si>
    <t>Pniewy</t>
  </si>
  <si>
    <t>Odjechani</t>
  </si>
  <si>
    <t>Parzybut</t>
  </si>
  <si>
    <t>Odjechani-Team PL</t>
  </si>
  <si>
    <t>Stefaniak</t>
  </si>
  <si>
    <t>AzymutOrient</t>
  </si>
  <si>
    <t>Siewruk</t>
  </si>
  <si>
    <t>Siewruk Krzysztof</t>
  </si>
  <si>
    <t>Ruta Tomasz</t>
  </si>
  <si>
    <t>Iwaszko Lukasz</t>
  </si>
  <si>
    <t>Idzikowski Mariusz</t>
  </si>
  <si>
    <t>Ninczeński Szymon</t>
  </si>
  <si>
    <t>Stefaniak Przemysław</t>
  </si>
  <si>
    <t>Parzybut Jan</t>
  </si>
  <si>
    <t>Sawicki Łukasz</t>
  </si>
  <si>
    <t>Jaskuła</t>
  </si>
  <si>
    <t>Wacław</t>
  </si>
  <si>
    <t>mod-x.org</t>
  </si>
  <si>
    <t>Nowińska</t>
  </si>
  <si>
    <t>Renata</t>
  </si>
  <si>
    <t>Turowska</t>
  </si>
  <si>
    <t>Oleśków</t>
  </si>
  <si>
    <t>Bednarska</t>
  </si>
  <si>
    <t>Bogumiła</t>
  </si>
  <si>
    <t>Szwaradzka</t>
  </si>
  <si>
    <t>Dembski</t>
  </si>
  <si>
    <t>nieZORIENTOWANI</t>
  </si>
  <si>
    <t>Kowalczyk</t>
  </si>
  <si>
    <t>Hakało</t>
  </si>
  <si>
    <t>Florczak</t>
  </si>
  <si>
    <t>AMBIT RACING TEAM</t>
  </si>
  <si>
    <t>FORMANOWSKI</t>
  </si>
  <si>
    <t>SŁAWOMIR</t>
  </si>
  <si>
    <t>TOBOŁA</t>
  </si>
  <si>
    <t>Nowakowski</t>
  </si>
  <si>
    <t>Patrol Parafialny</t>
  </si>
  <si>
    <t>Waligórski</t>
  </si>
  <si>
    <t>Makowski</t>
  </si>
  <si>
    <t>Mitan SKI</t>
  </si>
  <si>
    <t>Skowroński</t>
  </si>
  <si>
    <t>Mularczyk</t>
  </si>
  <si>
    <r>
      <t>Team 360</t>
    </r>
    <r>
      <rPr>
        <vertAlign val="superscript"/>
        <sz val="12"/>
        <color theme="1"/>
        <rFont val="Calibri"/>
        <family val="2"/>
        <charset val="238"/>
        <scheme val="minor"/>
      </rPr>
      <t>o</t>
    </r>
  </si>
  <si>
    <t>Kornel</t>
  </si>
  <si>
    <t>WYNIK</t>
  </si>
  <si>
    <t>CZAS METY</t>
  </si>
  <si>
    <t>Zespół</t>
  </si>
  <si>
    <t>numer</t>
  </si>
  <si>
    <t>Kobieta</t>
  </si>
  <si>
    <t>V Rajd Konwalii Trasa Bike</t>
  </si>
  <si>
    <t>Lidia</t>
  </si>
  <si>
    <t>MIRON</t>
  </si>
  <si>
    <t>Hajduk Lidia</t>
  </si>
  <si>
    <t>Bednarska Bogumiła</t>
  </si>
  <si>
    <t>Turowska Anna</t>
  </si>
  <si>
    <t>Rychlik Anna</t>
  </si>
  <si>
    <t>Nowińska Renata</t>
  </si>
  <si>
    <t>Jaskuła Kornel</t>
  </si>
  <si>
    <t>Mularczyk Jarosław</t>
  </si>
  <si>
    <t>Skowroński Janusz</t>
  </si>
  <si>
    <t>Makowski Jan</t>
  </si>
  <si>
    <t>Makowski Michał</t>
  </si>
  <si>
    <t>Waligórski Marek</t>
  </si>
  <si>
    <t>Nowakowski Sebastian</t>
  </si>
  <si>
    <t>TOBOŁA MIRON</t>
  </si>
  <si>
    <t>FORMANOWSKI SŁAWOMIR</t>
  </si>
  <si>
    <t>Florczak Karol</t>
  </si>
  <si>
    <t>Hakało Grzegorz</t>
  </si>
  <si>
    <t>Kowalczyk Marcin</t>
  </si>
  <si>
    <t>Dembski Łukasz</t>
  </si>
  <si>
    <t>Dulski Rafał</t>
  </si>
  <si>
    <t>Oleśków Michał</t>
  </si>
  <si>
    <t>Stępień Dariusz</t>
  </si>
  <si>
    <t>Jaskuła Wacław</t>
  </si>
  <si>
    <t>Drapella</t>
  </si>
  <si>
    <t>Namysłów</t>
  </si>
  <si>
    <t>Dempniak</t>
  </si>
  <si>
    <t>Kuropatnik</t>
  </si>
  <si>
    <t>Świerczyński</t>
  </si>
  <si>
    <t>Ryszard</t>
  </si>
  <si>
    <t>Ciesłowski</t>
  </si>
  <si>
    <t>Kociołek</t>
  </si>
  <si>
    <t>Łozowski</t>
  </si>
  <si>
    <t>Superat</t>
  </si>
  <si>
    <t>Kasia</t>
  </si>
  <si>
    <t>Basia</t>
  </si>
  <si>
    <t>Melon-Mika</t>
  </si>
  <si>
    <t>Gil</t>
  </si>
  <si>
    <t>Gniot</t>
  </si>
  <si>
    <t>Biełajew</t>
  </si>
  <si>
    <t>Pisarzowice</t>
  </si>
  <si>
    <t>BYDGOSZCZ</t>
  </si>
  <si>
    <t>JAŃCZAK</t>
  </si>
  <si>
    <t>Chocianów</t>
  </si>
  <si>
    <t>Eibl</t>
  </si>
  <si>
    <t>Jeszka</t>
  </si>
  <si>
    <t>Bergier</t>
  </si>
  <si>
    <t>Czas całkowity</t>
  </si>
  <si>
    <t>Czas wejścia</t>
  </si>
  <si>
    <t>Płeć</t>
  </si>
  <si>
    <t>Data</t>
  </si>
  <si>
    <t>L</t>
  </si>
  <si>
    <t>Superat Kasia</t>
  </si>
  <si>
    <t>Jeszka Marek</t>
  </si>
  <si>
    <t>Eibl Andrzej</t>
  </si>
  <si>
    <t>Biełajew Jacek</t>
  </si>
  <si>
    <t>Gniot Marcin</t>
  </si>
  <si>
    <t>Gil Ryszard</t>
  </si>
  <si>
    <t>Melon-Mika Krzysztof</t>
  </si>
  <si>
    <t>Łozowski Kamil</t>
  </si>
  <si>
    <t>Kociołek Piotr</t>
  </si>
  <si>
    <t>Ciesłowski Marcin</t>
  </si>
  <si>
    <t>Świerczyński Ryszard</t>
  </si>
  <si>
    <t>Dempniak Tomasz</t>
  </si>
  <si>
    <t>Drapella Dariusz</t>
  </si>
  <si>
    <t>Rezygnacja</t>
  </si>
  <si>
    <t>nd</t>
  </si>
  <si>
    <t>OBROŃCA TYTUŁU</t>
  </si>
  <si>
    <t>GHOSTBIKERS</t>
  </si>
  <si>
    <t>Kraków </t>
  </si>
  <si>
    <t>oipunx</t>
  </si>
  <si>
    <t>INTERSPORT</t>
  </si>
  <si>
    <t>Intersport</t>
  </si>
  <si>
    <t>ITT-SOLUTIONS</t>
  </si>
  <si>
    <t>ZDROWECENY.PL</t>
  </si>
  <si>
    <t>Night Runners</t>
  </si>
  <si>
    <t>U4YcPqE72G</t>
  </si>
  <si>
    <t>IBOX Gravitan MTB Team</t>
  </si>
  <si>
    <t>Cenzus Pro Mtb bike team</t>
  </si>
  <si>
    <t>NonstopAdventure</t>
  </si>
  <si>
    <t>Dziabnięci</t>
  </si>
  <si>
    <t>PK karne</t>
  </si>
  <si>
    <t>Ilość PP</t>
  </si>
  <si>
    <t>Miasto</t>
  </si>
  <si>
    <t>Imię i nazwisko</t>
  </si>
  <si>
    <t>Miejsce w kategorii</t>
  </si>
  <si>
    <t xml:space="preserve"> rowerowa giga 100km mężczyźni</t>
  </si>
  <si>
    <t>Trasa:</t>
  </si>
  <si>
    <t>Lider Bajk eMTeBe</t>
  </si>
  <si>
    <t xml:space="preserve"> rowerowa giga 100km kobiety</t>
  </si>
  <si>
    <t>Marzka</t>
  </si>
  <si>
    <t>Moroń</t>
  </si>
  <si>
    <t>Haja</t>
  </si>
  <si>
    <t>Siudak</t>
  </si>
  <si>
    <t>Chmielarz</t>
  </si>
  <si>
    <t>Justyna</t>
  </si>
  <si>
    <t>Ginko</t>
  </si>
  <si>
    <t>Patas</t>
  </si>
  <si>
    <t>Janerka Moroń</t>
  </si>
  <si>
    <t>Gliwice</t>
  </si>
  <si>
    <t>Gołcza </t>
  </si>
  <si>
    <t>Sedziszów</t>
  </si>
  <si>
    <t>RudaSlaska</t>
  </si>
  <si>
    <t>Odróbka</t>
  </si>
  <si>
    <t>Bluza</t>
  </si>
  <si>
    <t>Kot</t>
  </si>
  <si>
    <t>Stasiak</t>
  </si>
  <si>
    <t>Pytlik</t>
  </si>
  <si>
    <t>Płachta</t>
  </si>
  <si>
    <t>Nastuła</t>
  </si>
  <si>
    <t>Kicun</t>
  </si>
  <si>
    <t>Jasonek</t>
  </si>
  <si>
    <t>Ślusarczyk</t>
  </si>
  <si>
    <t>Turowski</t>
  </si>
  <si>
    <t>Jagusiak</t>
  </si>
  <si>
    <t>Bartyzel</t>
  </si>
  <si>
    <t>Staszewski</t>
  </si>
  <si>
    <t>Pluciński</t>
  </si>
  <si>
    <t>Filip</t>
  </si>
  <si>
    <t>Malawski</t>
  </si>
  <si>
    <t>Kozłowski</t>
  </si>
  <si>
    <t>Kaczmarzyk</t>
  </si>
  <si>
    <t>Wrocław </t>
  </si>
  <si>
    <t>Wroclaw</t>
  </si>
  <si>
    <t>Siemianowiceśl.</t>
  </si>
  <si>
    <t>Kwirynów</t>
  </si>
  <si>
    <t>DąbrowaGórnicza</t>
  </si>
  <si>
    <t>Bytom</t>
  </si>
  <si>
    <t>Niepołomice </t>
  </si>
  <si>
    <t>RudaŚląska </t>
  </si>
  <si>
    <t>Częstochowa</t>
  </si>
  <si>
    <t>Cęstochowa</t>
  </si>
  <si>
    <t>Sosnowiec</t>
  </si>
  <si>
    <t>Mysłowice</t>
  </si>
  <si>
    <t>Janerka Moroń Marzka</t>
  </si>
  <si>
    <t>Haja Magdalena</t>
  </si>
  <si>
    <t>Siudak Agata</t>
  </si>
  <si>
    <t>Chmielarz Joanna</t>
  </si>
  <si>
    <t>Ginko Justyna</t>
  </si>
  <si>
    <t>Patas Magda</t>
  </si>
  <si>
    <t>Moroń Artur</t>
  </si>
  <si>
    <t>Odróbka Stanisław</t>
  </si>
  <si>
    <t>Bluza Łukasz</t>
  </si>
  <si>
    <t>Stasiak Krzysztof</t>
  </si>
  <si>
    <t>Pytlik Wojciech</t>
  </si>
  <si>
    <t>Płachta Łukasz</t>
  </si>
  <si>
    <t>Nastuła Mariusz</t>
  </si>
  <si>
    <t>Kicun Maciej</t>
  </si>
  <si>
    <t>Jasonek Jerzy</t>
  </si>
  <si>
    <t>Ślusarczyk Krzysztof</t>
  </si>
  <si>
    <t>Turowski Adam</t>
  </si>
  <si>
    <t>Trojanowski Dawid</t>
  </si>
  <si>
    <t>Jagusiak Kamil</t>
  </si>
  <si>
    <t>Bartyzel Jarosław</t>
  </si>
  <si>
    <t>Staszewski Daniel</t>
  </si>
  <si>
    <t>Pluciński Dominik</t>
  </si>
  <si>
    <t>Kozłowski Rafał</t>
  </si>
  <si>
    <t>Kaczmarzyk Grzegorz</t>
  </si>
  <si>
    <t>Poz</t>
  </si>
  <si>
    <t xml:space="preserve">Czas </t>
  </si>
  <si>
    <t>Lunatycy</t>
  </si>
  <si>
    <t>COMPASS-WAWEL BNO</t>
  </si>
  <si>
    <t>spróbuj sypciej</t>
  </si>
  <si>
    <t>Krogulce</t>
  </si>
  <si>
    <t>zdroweceny.pl</t>
  </si>
  <si>
    <t>Rocco Team</t>
  </si>
  <si>
    <t>NK</t>
  </si>
  <si>
    <t>Jaśkiewicz</t>
  </si>
  <si>
    <t>magdalena</t>
  </si>
  <si>
    <t>gruziel</t>
  </si>
  <si>
    <t>Malicki</t>
  </si>
  <si>
    <t>Bałuka</t>
  </si>
  <si>
    <t>Kruczek</t>
  </si>
  <si>
    <t>Pieniążek</t>
  </si>
  <si>
    <t>Ireneusz</t>
  </si>
  <si>
    <t>Słonina</t>
  </si>
  <si>
    <t>Świder</t>
  </si>
  <si>
    <t>Musioł</t>
  </si>
  <si>
    <t>Horabik</t>
  </si>
  <si>
    <t>Krzywda</t>
  </si>
  <si>
    <t>E</t>
  </si>
  <si>
    <t>Navigator</t>
  </si>
  <si>
    <t>Moszkowicz</t>
  </si>
  <si>
    <t>Eiblu Team</t>
  </si>
  <si>
    <t>WRZASKUNY</t>
  </si>
  <si>
    <t>W</t>
  </si>
  <si>
    <t>czas z karami</t>
  </si>
  <si>
    <t>kara czasowa</t>
  </si>
  <si>
    <t>brak PK</t>
  </si>
  <si>
    <t>czas przejścia</t>
  </si>
  <si>
    <t>czas mety</t>
  </si>
  <si>
    <t>pętla I</t>
  </si>
  <si>
    <t>meta I pętli</t>
  </si>
  <si>
    <t>rocznik</t>
  </si>
  <si>
    <t>Trasa</t>
  </si>
  <si>
    <t>Moszkowicz Paweł</t>
  </si>
  <si>
    <t>Jaśkiewicz Piotr</t>
  </si>
  <si>
    <t>Malicki Grzegorz</t>
  </si>
  <si>
    <t>Bałuka Łukasz</t>
  </si>
  <si>
    <t>Kruczek Stanisław</t>
  </si>
  <si>
    <t>Pieniążek Andrzej</t>
  </si>
  <si>
    <t>Słonina Ireneusz</t>
  </si>
  <si>
    <t>Świder Bartosz</t>
  </si>
  <si>
    <t>Horabik Paweł</t>
  </si>
  <si>
    <t>Krzywda Michał</t>
  </si>
  <si>
    <t>BikeBoys Cadmario Team</t>
  </si>
  <si>
    <t>Mantycki</t>
  </si>
  <si>
    <t>K6</t>
  </si>
  <si>
    <t>K5</t>
  </si>
  <si>
    <t>Metropolis</t>
  </si>
  <si>
    <t>K4</t>
  </si>
  <si>
    <t>K1</t>
  </si>
  <si>
    <t>Stargard Szczeciński</t>
  </si>
  <si>
    <t>SKO15Południk</t>
  </si>
  <si>
    <t>Grzesiecki</t>
  </si>
  <si>
    <t>koniec limitu</t>
  </si>
  <si>
    <t>pkt kar</t>
  </si>
  <si>
    <t>kat II</t>
  </si>
  <si>
    <t>m-ce</t>
  </si>
  <si>
    <t>pomocnicze</t>
  </si>
  <si>
    <t>TR200</t>
  </si>
  <si>
    <t>JESIENNE TRUDY 2014</t>
  </si>
  <si>
    <t>Grzesiecki Marek</t>
  </si>
  <si>
    <t>Mantycki Paweł</t>
  </si>
  <si>
    <t>Dwa dni</t>
  </si>
  <si>
    <t>wojtek208@interia.eu</t>
  </si>
  <si>
    <t>Jurajska 117</t>
  </si>
  <si>
    <t>Bolechowice</t>
  </si>
  <si>
    <t>AZS UEK</t>
  </si>
  <si>
    <t>Brzoskwinia</t>
  </si>
  <si>
    <t>Dolna Wieś 9</t>
  </si>
  <si>
    <t>colesiu@gmail.com</t>
  </si>
  <si>
    <t>Anusi 3</t>
  </si>
  <si>
    <t>Bikeholicy</t>
  </si>
  <si>
    <t>Leś</t>
  </si>
  <si>
    <t>aczub@poczta.onet.pl</t>
  </si>
  <si>
    <t>Emancypantek 1/65</t>
  </si>
  <si>
    <t>studiobpk@wp.pl</t>
  </si>
  <si>
    <t>Spiżowa 10</t>
  </si>
  <si>
    <t>kpiekoszewski@hotmail.com</t>
  </si>
  <si>
    <t>Krychnowicka 12a</t>
  </si>
  <si>
    <t>Radom</t>
  </si>
  <si>
    <t>Piekoszewski</t>
  </si>
  <si>
    <t>btylkowski@wp.pl</t>
  </si>
  <si>
    <t>Rewolucji 1905r 7 m5a, 90-273</t>
  </si>
  <si>
    <t>Klub Sportowy Spalone Ryje</t>
  </si>
  <si>
    <t>Tylkowski</t>
  </si>
  <si>
    <t>ul. Danka 4/38</t>
  </si>
  <si>
    <t>danekstaszewski@gmail.com</t>
  </si>
  <si>
    <t>Południowa 4/6</t>
  </si>
  <si>
    <t>sakramakra@wp.pl</t>
  </si>
  <si>
    <t>Dębowa 4</t>
  </si>
  <si>
    <t>Ustroń</t>
  </si>
  <si>
    <t>Chędogi</t>
  </si>
  <si>
    <t>wegrzyccy.radom@wp.pl</t>
  </si>
  <si>
    <t>Grzybowska 26 m 19</t>
  </si>
  <si>
    <t>Węgrzycki</t>
  </si>
  <si>
    <t>rywho@wp.pl</t>
  </si>
  <si>
    <t>ul.Konstantynowska 59</t>
  </si>
  <si>
    <t>wronab73@gmail.com</t>
  </si>
  <si>
    <t>Rzemieślnicza 526</t>
  </si>
  <si>
    <t>Proszówki</t>
  </si>
  <si>
    <t>adam_nawrocki@poczta.onet.pl</t>
  </si>
  <si>
    <t>Zagrody 6/1</t>
  </si>
  <si>
    <t>Tajne Stowarzyszenie Fajny Rower</t>
  </si>
  <si>
    <t>k_niedospial@interia.pl</t>
  </si>
  <si>
    <t>DS231</t>
  </si>
  <si>
    <t>Dąbrowa Szlachecka</t>
  </si>
  <si>
    <t>Translation Cafe</t>
  </si>
  <si>
    <t>Niedośpiał</t>
  </si>
  <si>
    <t>hartman_st@o2.pl</t>
  </si>
  <si>
    <t>19 Stycznia 30</t>
  </si>
  <si>
    <t>Brzesko</t>
  </si>
  <si>
    <t>Równia Pochyła</t>
  </si>
  <si>
    <t>Opioła</t>
  </si>
  <si>
    <t>Żurawia 59/6</t>
  </si>
  <si>
    <t>andrzej.lopata@interia.pl</t>
  </si>
  <si>
    <t>Chełmońskiego 106d/55</t>
  </si>
  <si>
    <t>Łopata</t>
  </si>
  <si>
    <t>piotr.jaskiewicz@ramsat.pl</t>
  </si>
  <si>
    <t>os. Avia 6/160</t>
  </si>
  <si>
    <t>Baczyńskiego 6a/13</t>
  </si>
  <si>
    <t>grzegorz.korpula@gmail.com</t>
  </si>
  <si>
    <t>Kochanowskiego 21</t>
  </si>
  <si>
    <t>Piekoszów</t>
  </si>
  <si>
    <t>Korpula</t>
  </si>
  <si>
    <t>ul. Wiarusa 11/3</t>
  </si>
  <si>
    <t>Szczotkarska 44c/2</t>
  </si>
  <si>
    <t>mirones@o2.pl</t>
  </si>
  <si>
    <t>Piwnika-Ponurego 77/1</t>
  </si>
  <si>
    <t>os. 2 Pułku lotniczego 1e/48</t>
  </si>
  <si>
    <t>tomasz.zadworny@gmail.com</t>
  </si>
  <si>
    <t>wieś Chlewo, brak ulic</t>
  </si>
  <si>
    <t>wieś Chlewo</t>
  </si>
  <si>
    <t>Gdańska 31/9</t>
  </si>
  <si>
    <t>Oboźna 113</t>
  </si>
  <si>
    <t>Bajana 37/8</t>
  </si>
  <si>
    <t>bbober@accent.com.pl</t>
  </si>
  <si>
    <t>Gedymina 48/1</t>
  </si>
  <si>
    <t>Jaśminowa 14</t>
  </si>
  <si>
    <t>miaglo@poczta.onet.pl</t>
  </si>
  <si>
    <t>ul. Organizacji WiN 7 m 51, 91-825</t>
  </si>
  <si>
    <t>Dwa Stare Wambiedzie - czy któryś dojedzie?</t>
  </si>
  <si>
    <t>Głowacka</t>
  </si>
  <si>
    <t>Maja</t>
  </si>
  <si>
    <t>rychliku@gmail.com</t>
  </si>
  <si>
    <t>renatanowinska@wp.pl</t>
  </si>
  <si>
    <t>Wyszyńskiego 33/18</t>
  </si>
  <si>
    <t>refszkentla@gmail.com</t>
  </si>
  <si>
    <t>krzyżówki 36b/4, 03-193 warszawa</t>
  </si>
  <si>
    <t>Pkt-y extra</t>
  </si>
  <si>
    <t>Miejsce GO 2014</t>
  </si>
  <si>
    <t>Wynik GO 2014</t>
  </si>
  <si>
    <t>Galicja MTBO</t>
  </si>
  <si>
    <t xml:space="preserve">Miejsce II Etap Kat. </t>
  </si>
  <si>
    <t>Miejsce II Etap Open</t>
  </si>
  <si>
    <t>Wynik II Etap</t>
  </si>
  <si>
    <t>Kara za spóźnienie</t>
  </si>
  <si>
    <t>Limit mety</t>
  </si>
  <si>
    <t>Kara PK</t>
  </si>
  <si>
    <t>k.za pkt</t>
  </si>
  <si>
    <t>BPK</t>
  </si>
  <si>
    <t xml:space="preserve">Miejsce I Etap Kat. </t>
  </si>
  <si>
    <t>Miejsce I Etap Open</t>
  </si>
  <si>
    <t>Wynik  I Etap</t>
  </si>
  <si>
    <t>Kara za spóźninie</t>
  </si>
  <si>
    <t>Kara za BPK</t>
  </si>
  <si>
    <t>Brak PK</t>
  </si>
  <si>
    <t>Dzień</t>
  </si>
  <si>
    <t>adres</t>
  </si>
  <si>
    <t>Korpula Grzegorz</t>
  </si>
  <si>
    <t>Łopata Andrzej</t>
  </si>
  <si>
    <t>Brzoskwinia Wojciech</t>
  </si>
  <si>
    <t>Opioła Mariusz</t>
  </si>
  <si>
    <t>Niedośpiał Krzysztof</t>
  </si>
  <si>
    <t>Węgrzycki Rafał</t>
  </si>
  <si>
    <t>Stępień Eryk</t>
  </si>
  <si>
    <t>Tylkowski Bartosz</t>
  </si>
  <si>
    <t>Piekoszewski Kamil</t>
  </si>
  <si>
    <t>Leś Wojciech</t>
  </si>
  <si>
    <t>Głowacka Maja</t>
  </si>
  <si>
    <t>Startowały 174 osoby</t>
  </si>
  <si>
    <t>ostatnia aktualizacja: 15:02 28.10.2014r.</t>
  </si>
  <si>
    <t>wyniki ostateczne</t>
  </si>
  <si>
    <t>Witczak</t>
  </si>
  <si>
    <t>IronTeam3City</t>
  </si>
  <si>
    <t>Wiatrowski</t>
  </si>
  <si>
    <t>Cieplewo</t>
  </si>
  <si>
    <t>Jelińska</t>
  </si>
  <si>
    <t>Kowalski</t>
  </si>
  <si>
    <t>Jak nie teraz to kiedy? PBT</t>
  </si>
  <si>
    <t>Łuszczyk</t>
  </si>
  <si>
    <t>Kazimierz</t>
  </si>
  <si>
    <t>Westa</t>
  </si>
  <si>
    <t>Stare Żółwie</t>
  </si>
  <si>
    <t>Żyrardów</t>
  </si>
  <si>
    <t>Weronika</t>
  </si>
  <si>
    <t>Leczkowska</t>
  </si>
  <si>
    <t>Kabziński</t>
  </si>
  <si>
    <t>Kamiński</t>
  </si>
  <si>
    <t>Dagmara</t>
  </si>
  <si>
    <t>MTB LUBIANA TEAM</t>
  </si>
  <si>
    <t>Łubiana</t>
  </si>
  <si>
    <t>Senger</t>
  </si>
  <si>
    <t>Wielki Klincz</t>
  </si>
  <si>
    <t>Celejewski</t>
  </si>
  <si>
    <t>KTR Bikeorient</t>
  </si>
  <si>
    <t>Kwiatkowski</t>
  </si>
  <si>
    <t>W lesie, błocie i pocie</t>
  </si>
  <si>
    <t>Chabros</t>
  </si>
  <si>
    <t>Stefanek</t>
  </si>
  <si>
    <t>Bałdowski</t>
  </si>
  <si>
    <t>fiu-bździu</t>
  </si>
  <si>
    <t>Psujka</t>
  </si>
  <si>
    <t>Rowerowy Bytom Rowerek</t>
  </si>
  <si>
    <t>Herok</t>
  </si>
  <si>
    <t>Wirkus</t>
  </si>
  <si>
    <t>Cyra</t>
  </si>
  <si>
    <t>Klawikowski</t>
  </si>
  <si>
    <t>RowerOWCE</t>
  </si>
  <si>
    <t>Plicht</t>
  </si>
  <si>
    <t>Supersonic Team</t>
  </si>
  <si>
    <t>KSR Kościerzyna</t>
  </si>
  <si>
    <t>Cyklisci.com</t>
  </si>
  <si>
    <t>Tysarczyk</t>
  </si>
  <si>
    <t>Toruń/Poznań</t>
  </si>
  <si>
    <t>Błonie</t>
  </si>
  <si>
    <t>Chojecki</t>
  </si>
  <si>
    <t>Bowar</t>
  </si>
  <si>
    <t>OSNR</t>
  </si>
  <si>
    <t>Popracki</t>
  </si>
  <si>
    <t>SKO 15 Południk</t>
  </si>
  <si>
    <t>Ironteam3city</t>
  </si>
  <si>
    <t>Witek</t>
  </si>
  <si>
    <t>Rybakowski</t>
  </si>
  <si>
    <t>Tomek</t>
  </si>
  <si>
    <t>Wawrzyniak</t>
  </si>
  <si>
    <t>Masterlease Sport Team</t>
  </si>
  <si>
    <t>Letniowski</t>
  </si>
  <si>
    <t>Gorzów Wlkp.</t>
  </si>
  <si>
    <t>Witt</t>
  </si>
  <si>
    <t>Grube Dupska</t>
  </si>
  <si>
    <t>Ząbki</t>
  </si>
  <si>
    <t>MTB4FUN</t>
  </si>
  <si>
    <t>Tuczyński</t>
  </si>
  <si>
    <t>Ziemnice</t>
  </si>
  <si>
    <t>Wanat</t>
  </si>
  <si>
    <t>Gorzów Wielkopolski</t>
  </si>
  <si>
    <t>Smola</t>
  </si>
  <si>
    <t>MESSENGER WARSZAWA</t>
  </si>
  <si>
    <t>Klarzak</t>
  </si>
  <si>
    <t>Chruściel</t>
  </si>
  <si>
    <t>Kuba</t>
  </si>
  <si>
    <t>Błajet</t>
  </si>
  <si>
    <t>Gdzie jest mój bronks?</t>
  </si>
  <si>
    <t>Bielkówko</t>
  </si>
  <si>
    <t>Lezner</t>
  </si>
  <si>
    <t>Formella</t>
  </si>
  <si>
    <t>Alpa!</t>
  </si>
  <si>
    <t>Romanowski</t>
  </si>
  <si>
    <t>Trackcourse.com</t>
  </si>
  <si>
    <t>Pęcice Małe</t>
  </si>
  <si>
    <t>Surowiec</t>
  </si>
  <si>
    <t>Cichostów</t>
  </si>
  <si>
    <t>ubezpieczenia-gdynia.pl</t>
  </si>
  <si>
    <t>Kurzyński</t>
  </si>
  <si>
    <t>Wola Gołkowska</t>
  </si>
  <si>
    <t>Kurcze, Gmina Czersk</t>
  </si>
  <si>
    <t>Malinowski</t>
  </si>
  <si>
    <t>Podleńce</t>
  </si>
  <si>
    <t>Piwowarski</t>
  </si>
  <si>
    <t>Łowcy Komów</t>
  </si>
  <si>
    <t>Brzeźno Wielkie</t>
  </si>
  <si>
    <t>Karwatowski</t>
  </si>
  <si>
    <t>---------</t>
  </si>
  <si>
    <t>harpagan</t>
  </si>
  <si>
    <t>Leslaw</t>
  </si>
  <si>
    <t>kudłaty &amp; szwagier</t>
  </si>
  <si>
    <t>Beszterda</t>
  </si>
  <si>
    <t>KK Cyklon Warszawa</t>
  </si>
  <si>
    <t>Cygan</t>
  </si>
  <si>
    <t>Pięty Szalonego Gnoma i Sp.</t>
  </si>
  <si>
    <t>Riders Express</t>
  </si>
  <si>
    <t>Szadura</t>
  </si>
  <si>
    <t>Romejko</t>
  </si>
  <si>
    <t>PROGRESBIKE.COM</t>
  </si>
  <si>
    <t>Radmor Team</t>
  </si>
  <si>
    <t>Kross Centrum Rowerowe Olsztyn</t>
  </si>
  <si>
    <t>Stawiguda</t>
  </si>
  <si>
    <t>Kozdryk</t>
  </si>
  <si>
    <t>KTR BikeOrient</t>
  </si>
  <si>
    <t>Banaszkiewicz</t>
  </si>
  <si>
    <t>Machowino</t>
  </si>
  <si>
    <t>Kwapisiewicz</t>
  </si>
  <si>
    <t>JEDNA SEKUNDA</t>
  </si>
  <si>
    <t>MBOO Team</t>
  </si>
  <si>
    <t>Lipusz</t>
  </si>
  <si>
    <t>Mniszek</t>
  </si>
  <si>
    <t>Jezioro Kotynia</t>
  </si>
  <si>
    <t>Skoszewo</t>
  </si>
  <si>
    <t>Rotembark</t>
  </si>
  <si>
    <t>Leśno</t>
  </si>
  <si>
    <t>Krowia Głowa</t>
  </si>
  <si>
    <t>Jezioro Wdzydze</t>
  </si>
  <si>
    <t>Słupinko</t>
  </si>
  <si>
    <t>Chełmy</t>
  </si>
  <si>
    <t>Małe Płocice</t>
  </si>
  <si>
    <t>Dziemiany</t>
  </si>
  <si>
    <t>Czarna Dąbrowa</t>
  </si>
  <si>
    <t>Jezioro Skąpe</t>
  </si>
  <si>
    <t>Jezioro Mausz</t>
  </si>
  <si>
    <t>Raduń</t>
  </si>
  <si>
    <t>Małe Sarnowicze</t>
  </si>
  <si>
    <t>Bąk</t>
  </si>
  <si>
    <t>Wieprznica</t>
  </si>
  <si>
    <t>Rolbik</t>
  </si>
  <si>
    <t>Tuszkowy</t>
  </si>
  <si>
    <t>POSZCZEGOLNE CZASY – TRASA ROWEROWA TR200 – ERnO Harpagan 48</t>
  </si>
  <si>
    <r>
      <t xml:space="preserve">ERnO HARPAGAN-48  </t>
    </r>
    <r>
      <rPr>
        <sz val="48"/>
        <color indexed="8"/>
        <rFont val="Arial"/>
        <family val="2"/>
        <charset val="238"/>
      </rPr>
      <t xml:space="preserve">            </t>
    </r>
    <r>
      <rPr>
        <sz val="10"/>
        <rFont val="Arial CE"/>
        <charset val="238"/>
      </rPr>
      <t xml:space="preserve">    </t>
    </r>
    <r>
      <rPr>
        <sz val="26"/>
        <color indexed="8"/>
        <rFont val="Arial"/>
        <family val="2"/>
        <charset val="238"/>
      </rPr>
      <t>Lipusz, 17-19 października 2014</t>
    </r>
  </si>
  <si>
    <t>Startowało 249 osób</t>
  </si>
  <si>
    <t>28TDH</t>
  </si>
  <si>
    <t>Toruń / Toporzysko</t>
  </si>
  <si>
    <t>Misiaszek</t>
  </si>
  <si>
    <t>Trolino</t>
  </si>
  <si>
    <t>Dominika</t>
  </si>
  <si>
    <t>Inca Terror Squad</t>
  </si>
  <si>
    <t>Tumiński</t>
  </si>
  <si>
    <t>Janowski</t>
  </si>
  <si>
    <t>Fordon</t>
  </si>
  <si>
    <t>KABooF Team</t>
  </si>
  <si>
    <t>Cokolwiek</t>
  </si>
  <si>
    <t>Bożena</t>
  </si>
  <si>
    <t>Pieczka</t>
  </si>
  <si>
    <t>Jankowska</t>
  </si>
  <si>
    <t>Świerkosz</t>
  </si>
  <si>
    <t>Kamińska</t>
  </si>
  <si>
    <t>Kujoth</t>
  </si>
  <si>
    <t>Kulczewski</t>
  </si>
  <si>
    <t>Lutostański</t>
  </si>
  <si>
    <t>Tomczak</t>
  </si>
  <si>
    <t>ZieleniakZkorbyInapedu</t>
  </si>
  <si>
    <t>Ozga</t>
  </si>
  <si>
    <t>Dolaciak</t>
  </si>
  <si>
    <t>Natalia</t>
  </si>
  <si>
    <t>Hirsz</t>
  </si>
  <si>
    <t>Połamane Szprychy</t>
  </si>
  <si>
    <t>Pakosz</t>
  </si>
  <si>
    <t>JW 1128 MALBORK</t>
  </si>
  <si>
    <t>Borowiak</t>
  </si>
  <si>
    <t>Bielsk</t>
  </si>
  <si>
    <t>Dzwonkowski</t>
  </si>
  <si>
    <t>Eitman</t>
  </si>
  <si>
    <t>Maciak</t>
  </si>
  <si>
    <t>SynKorbyiNapędu</t>
  </si>
  <si>
    <t>Topol</t>
  </si>
  <si>
    <t>Janczak</t>
  </si>
  <si>
    <t>Koszewski</t>
  </si>
  <si>
    <t>Tempczyk</t>
  </si>
  <si>
    <t>25 BKPow / 1dlot</t>
  </si>
  <si>
    <t>Leźnica Wielka</t>
  </si>
  <si>
    <t>Goś</t>
  </si>
  <si>
    <t>Zgierz</t>
  </si>
  <si>
    <t>Noga</t>
  </si>
  <si>
    <t>Bysewo kolor Team</t>
  </si>
  <si>
    <t>Strzelno</t>
  </si>
  <si>
    <t>Cyprian</t>
  </si>
  <si>
    <t>Nosek</t>
  </si>
  <si>
    <t>Kowalkowski</t>
  </si>
  <si>
    <t>Banino</t>
  </si>
  <si>
    <t>Telepski</t>
  </si>
  <si>
    <t>Wiczk</t>
  </si>
  <si>
    <t>Ciechocinek</t>
  </si>
  <si>
    <t>Bysewo kolor team</t>
  </si>
  <si>
    <t>Ulicki</t>
  </si>
  <si>
    <t>Makowiec</t>
  </si>
  <si>
    <t>Różyny</t>
  </si>
  <si>
    <t>Siemieniecki</t>
  </si>
  <si>
    <t>Dylewska</t>
  </si>
  <si>
    <t>Badziągi inc.</t>
  </si>
  <si>
    <t>Badziąg</t>
  </si>
  <si>
    <t>Jordan</t>
  </si>
  <si>
    <t>Buss</t>
  </si>
  <si>
    <t>Black Cat Down</t>
  </si>
  <si>
    <t>Black Cat Down Team</t>
  </si>
  <si>
    <t>Mądzielewski</t>
  </si>
  <si>
    <t>Konstancin-Jeziorna</t>
  </si>
  <si>
    <t>Najder</t>
  </si>
  <si>
    <t>Kunstetter</t>
  </si>
  <si>
    <t>Żyhatyńska</t>
  </si>
  <si>
    <t>Chumowicz</t>
  </si>
  <si>
    <t>Czersk</t>
  </si>
  <si>
    <t>Jabłoński</t>
  </si>
  <si>
    <t>Skórski</t>
  </si>
  <si>
    <t>Szczygielski</t>
  </si>
  <si>
    <t>KInO Ekoton Grudziądz</t>
  </si>
  <si>
    <t>Grudziądz</t>
  </si>
  <si>
    <t>Walentynowicz</t>
  </si>
  <si>
    <t>Kmiecik</t>
  </si>
  <si>
    <t>Żyro</t>
  </si>
  <si>
    <t>Naddźwiękowi pomykacze</t>
  </si>
  <si>
    <t>Wiktor</t>
  </si>
  <si>
    <t>Wickland</t>
  </si>
  <si>
    <t>Boguslaw</t>
  </si>
  <si>
    <t>Stefanowicz</t>
  </si>
  <si>
    <t>Lubawy</t>
  </si>
  <si>
    <t>Sokolski</t>
  </si>
  <si>
    <t>wygrałem wyścig z zółwiem</t>
  </si>
  <si>
    <t>Zielińska</t>
  </si>
  <si>
    <t>Królowie lasu</t>
  </si>
  <si>
    <t>Polkowice</t>
  </si>
  <si>
    <t>Danuta</t>
  </si>
  <si>
    <t>Bukraba</t>
  </si>
  <si>
    <t>Legnica</t>
  </si>
  <si>
    <t>Polak</t>
  </si>
  <si>
    <t>Miłogostowice</t>
  </si>
  <si>
    <t>Wilkowice</t>
  </si>
  <si>
    <t>Kaczmarek</t>
  </si>
  <si>
    <t>Świątki</t>
  </si>
  <si>
    <t>Dariuisz</t>
  </si>
  <si>
    <t>Iron Team3city</t>
  </si>
  <si>
    <t>Szuca</t>
  </si>
  <si>
    <t>3riding3city</t>
  </si>
  <si>
    <t>Lisek</t>
  </si>
  <si>
    <t>Land Rower</t>
  </si>
  <si>
    <t>Cisowski</t>
  </si>
  <si>
    <t>Pikiel</t>
  </si>
  <si>
    <t>Gabryś</t>
  </si>
  <si>
    <t>Jasiński</t>
  </si>
  <si>
    <t>Blue Media Team</t>
  </si>
  <si>
    <t>Bulczak</t>
  </si>
  <si>
    <t>Bakul?A</t>
  </si>
  <si>
    <t>Wertykal BikeBoard Team</t>
  </si>
  <si>
    <t>Klaudia</t>
  </si>
  <si>
    <t>Dominiak</t>
  </si>
  <si>
    <t>Klepaczko</t>
  </si>
  <si>
    <t>Kosmecki</t>
  </si>
  <si>
    <t>Tomanek</t>
  </si>
  <si>
    <t>25BKPow/1dlot</t>
  </si>
  <si>
    <t>Fiedosewicz</t>
  </si>
  <si>
    <t>Tuchomie</t>
  </si>
  <si>
    <t>Mochol</t>
  </si>
  <si>
    <t>Pastuszak</t>
  </si>
  <si>
    <t>Tymoteusz</t>
  </si>
  <si>
    <t>Z Wiekiem Lepsi</t>
  </si>
  <si>
    <t>Ananas Design</t>
  </si>
  <si>
    <t>Mosina</t>
  </si>
  <si>
    <t>Nowaczyk-Przybylak</t>
  </si>
  <si>
    <t>Hałajczak</t>
  </si>
  <si>
    <t>Cassubian Biker</t>
  </si>
  <si>
    <t>Ossowski</t>
  </si>
  <si>
    <t>Konkolewski</t>
  </si>
  <si>
    <t>Nowiński</t>
  </si>
  <si>
    <t>Grawitacja Gdańsk</t>
  </si>
  <si>
    <t>Hudy</t>
  </si>
  <si>
    <t>Łąg</t>
  </si>
  <si>
    <t>Redlarski</t>
  </si>
  <si>
    <t>NYPEL REDA</t>
  </si>
  <si>
    <t>Kuhn</t>
  </si>
  <si>
    <t>Dębrowa</t>
  </si>
  <si>
    <t>Walter</t>
  </si>
  <si>
    <t>Popczyk</t>
  </si>
  <si>
    <t>Skylex Team</t>
  </si>
  <si>
    <t>MIG</t>
  </si>
  <si>
    <t>Bytów</t>
  </si>
  <si>
    <t>Dębski</t>
  </si>
  <si>
    <t>Marian</t>
  </si>
  <si>
    <t>Sabisz</t>
  </si>
  <si>
    <t>Etmański</t>
  </si>
  <si>
    <t>Ośko</t>
  </si>
  <si>
    <t>Rowerek</t>
  </si>
  <si>
    <t>Omieczyński</t>
  </si>
  <si>
    <t>R3NO</t>
  </si>
  <si>
    <t>Pejas</t>
  </si>
  <si>
    <t>GRBS</t>
  </si>
  <si>
    <t>Olczak</t>
  </si>
  <si>
    <t>Kummer</t>
  </si>
  <si>
    <t>Turbo Ślimaki</t>
  </si>
  <si>
    <t>Amberlamp</t>
  </si>
  <si>
    <t>Gacek</t>
  </si>
  <si>
    <t>Stefan</t>
  </si>
  <si>
    <t>Zachara</t>
  </si>
  <si>
    <t>EsperalTeam Gdynia</t>
  </si>
  <si>
    <t>Barczyk</t>
  </si>
  <si>
    <t>Klan Klainów</t>
  </si>
  <si>
    <t>Klain</t>
  </si>
  <si>
    <t>Przemek</t>
  </si>
  <si>
    <t>Sobczak</t>
  </si>
  <si>
    <t>SOPOT ROWEREK</t>
  </si>
  <si>
    <t>Tokmina</t>
  </si>
  <si>
    <t>Wroński</t>
  </si>
  <si>
    <t>Complexsport</t>
  </si>
  <si>
    <t>Apollo</t>
  </si>
  <si>
    <t>Adam_</t>
  </si>
  <si>
    <t>EPAM</t>
  </si>
  <si>
    <t>Karsin</t>
  </si>
  <si>
    <t>Trzciński</t>
  </si>
  <si>
    <t>SenseNet</t>
  </si>
  <si>
    <t>Bikeholik</t>
  </si>
  <si>
    <t>Lubelska</t>
  </si>
  <si>
    <t>Żuchliński</t>
  </si>
  <si>
    <t>łobuzy z plaży</t>
  </si>
  <si>
    <t>Witoszyński</t>
  </si>
  <si>
    <t>Rock and Road RACING</t>
  </si>
  <si>
    <t>Śmigielski</t>
  </si>
  <si>
    <t>Freeride.pl</t>
  </si>
  <si>
    <t>Trybocki</t>
  </si>
  <si>
    <t>Wojownicze Żółwie</t>
  </si>
  <si>
    <t>Borkowo</t>
  </si>
  <si>
    <t>RWM</t>
  </si>
  <si>
    <t>RwM</t>
  </si>
  <si>
    <t>Lewińska</t>
  </si>
  <si>
    <t>MoPiTeam</t>
  </si>
  <si>
    <t>Cumulus</t>
  </si>
  <si>
    <t>Schleifer</t>
  </si>
  <si>
    <t>gringo.pl</t>
  </si>
  <si>
    <t>Rybak</t>
  </si>
  <si>
    <t>Pędzące Walce 2</t>
  </si>
  <si>
    <t>Groth</t>
  </si>
  <si>
    <t>Ludzie na poziomie</t>
  </si>
  <si>
    <t>Gula</t>
  </si>
  <si>
    <t>Prości Ludzie</t>
  </si>
  <si>
    <t>Łuczkowski</t>
  </si>
  <si>
    <t>WARMATEAM</t>
  </si>
  <si>
    <t>TC ZTF</t>
  </si>
  <si>
    <t>Gołębiewski</t>
  </si>
  <si>
    <t>Szot</t>
  </si>
  <si>
    <t>Borowiec</t>
  </si>
  <si>
    <t>Wyrówno</t>
  </si>
  <si>
    <t>POSZCZEGÓLNE CZASY – TRASA ROWEROWA TR100 – ERnO Harpagan 48</t>
  </si>
  <si>
    <r>
      <t xml:space="preserve">ERnO HARPAGAN-48  </t>
    </r>
    <r>
      <rPr>
        <sz val="48"/>
        <color indexed="8"/>
        <rFont val="Arial"/>
        <family val="2"/>
        <charset val="238"/>
      </rPr>
      <t xml:space="preserve">            </t>
    </r>
    <r>
      <rPr>
        <sz val="10"/>
        <rFont val="Arial CE"/>
        <charset val="238"/>
      </rPr>
      <t xml:space="preserve">   </t>
    </r>
    <r>
      <rPr>
        <sz val="26"/>
        <color indexed="8"/>
        <rFont val="Arial"/>
        <family val="2"/>
        <charset val="238"/>
      </rPr>
      <t>Lipusz, 17-19 października 2014</t>
    </r>
  </si>
  <si>
    <t>Tomasz_</t>
  </si>
  <si>
    <t>Potocki Robert</t>
  </si>
  <si>
    <t>Kwapisiewicz Piotr</t>
  </si>
  <si>
    <t>Banaszkiewicz Piotr</t>
  </si>
  <si>
    <t>Kozdryk Piotr</t>
  </si>
  <si>
    <t>Romejko Piotr</t>
  </si>
  <si>
    <t>Szadura Michał</t>
  </si>
  <si>
    <t>Cygan Szymon</t>
  </si>
  <si>
    <t>Beszterda Sebastian</t>
  </si>
  <si>
    <t>Grundkowski Leslaw</t>
  </si>
  <si>
    <t>Karwatowski Robert</t>
  </si>
  <si>
    <t>Piwowarski Paweł</t>
  </si>
  <si>
    <t>Malinowski Marek</t>
  </si>
  <si>
    <t>Kurzyński Krystian</t>
  </si>
  <si>
    <t>Surowiec Piotr</t>
  </si>
  <si>
    <t>Romanowski Łukasz</t>
  </si>
  <si>
    <t>Formella Adam</t>
  </si>
  <si>
    <t>Lezner Jarosław</t>
  </si>
  <si>
    <t>Błajet Kuba</t>
  </si>
  <si>
    <t>Kozłowski Andrzej</t>
  </si>
  <si>
    <t>Klarzak Bartek</t>
  </si>
  <si>
    <t>Smola Marcin</t>
  </si>
  <si>
    <t>Wanat Rafał</t>
  </si>
  <si>
    <t>Tuczyński Adam</t>
  </si>
  <si>
    <t>Florczak Maciej</t>
  </si>
  <si>
    <t>Skowronek Grzegorz</t>
  </si>
  <si>
    <t>Brzeziński Maciej</t>
  </si>
  <si>
    <t>Witt Paweł</t>
  </si>
  <si>
    <t>Letniowski Maciej</t>
  </si>
  <si>
    <t>Wawrzyniak Tomek</t>
  </si>
  <si>
    <t>Rybakowski Darek</t>
  </si>
  <si>
    <t>Reszka Witek</t>
  </si>
  <si>
    <t>Popracki Łukasz</t>
  </si>
  <si>
    <t>Bowar Piotr</t>
  </si>
  <si>
    <t>Chojecki Krzysztof</t>
  </si>
  <si>
    <t>Tysarczyk Piotr</t>
  </si>
  <si>
    <t>Szymański Waldemar</t>
  </si>
  <si>
    <t>Plicht Tomasz</t>
  </si>
  <si>
    <t>Wodziński Grzegorz</t>
  </si>
  <si>
    <t>Piątkowski Zbigniew</t>
  </si>
  <si>
    <t>Klawikowski Adam</t>
  </si>
  <si>
    <t>Herok Jacek</t>
  </si>
  <si>
    <t>Bałdowski Przemysław</t>
  </si>
  <si>
    <t>Stefanek Łukasz</t>
  </si>
  <si>
    <t>Chabros Maciej</t>
  </si>
  <si>
    <t>Kwiatkowski Artur</t>
  </si>
  <si>
    <t>Celejewski Sebastian</t>
  </si>
  <si>
    <t>Senger Ireneusz</t>
  </si>
  <si>
    <t>Kamiński Paweł</t>
  </si>
  <si>
    <t>Kabziński Zbigniew</t>
  </si>
  <si>
    <t>Iwaszko Łukasz</t>
  </si>
  <si>
    <t>Westa Mariusz</t>
  </si>
  <si>
    <t>Łuszczyk Mirosław</t>
  </si>
  <si>
    <t>Kowalski Damian</t>
  </si>
  <si>
    <t>Wiatrowski Krzysztof</t>
  </si>
  <si>
    <t>Witczak Anna</t>
  </si>
  <si>
    <t>Szot Tomasz</t>
  </si>
  <si>
    <t>Gołębiewski Radosław</t>
  </si>
  <si>
    <t>Jankowski Tomasz</t>
  </si>
  <si>
    <t>Łuczkowski Przemysław</t>
  </si>
  <si>
    <t>Gula Krzysztof</t>
  </si>
  <si>
    <t>Groth Ryszard</t>
  </si>
  <si>
    <t>Rybak Paweł</t>
  </si>
  <si>
    <t>Schleifer Rafał</t>
  </si>
  <si>
    <t>Wylężek Zdzisław</t>
  </si>
  <si>
    <t>Szczygielski Paweł</t>
  </si>
  <si>
    <t>Trybocki Dariusz</t>
  </si>
  <si>
    <t>Śmigielski Łukasz</t>
  </si>
  <si>
    <t>Witoszyński Michał</t>
  </si>
  <si>
    <t>Żuchliński Adam</t>
  </si>
  <si>
    <t>Gorzoch Karol</t>
  </si>
  <si>
    <t>Trzciński Waldemar</t>
  </si>
  <si>
    <t>Wojciechowski Adam_</t>
  </si>
  <si>
    <t>Malcher Stanisław</t>
  </si>
  <si>
    <t>Apollo Michał</t>
  </si>
  <si>
    <t>Jankowski Maciej</t>
  </si>
  <si>
    <t>Wroński Jan</t>
  </si>
  <si>
    <t>Tokmina Aleksander</t>
  </si>
  <si>
    <t>Sobczak Przemek</t>
  </si>
  <si>
    <t>Klain Zbigniew</t>
  </si>
  <si>
    <t>Barczyk Piotr</t>
  </si>
  <si>
    <t>Zachara Stefan</t>
  </si>
  <si>
    <t>Gacek Mikołaj</t>
  </si>
  <si>
    <t>Pawlak Sebastian</t>
  </si>
  <si>
    <t>Kummer Adam</t>
  </si>
  <si>
    <t>Olczak Marcin</t>
  </si>
  <si>
    <t>Pejas Maciej</t>
  </si>
  <si>
    <t>Omieczyński Andrzej</t>
  </si>
  <si>
    <t>Ośko Mateusz</t>
  </si>
  <si>
    <t>Etmański Eugeniusz</t>
  </si>
  <si>
    <t>Sabisz Marian</t>
  </si>
  <si>
    <t>Dębski Bartosz</t>
  </si>
  <si>
    <t>Jeżewski Tomek</t>
  </si>
  <si>
    <t>Popczyk Tomasz</t>
  </si>
  <si>
    <t>Walter Maciej</t>
  </si>
  <si>
    <t>Kuhn Adrian</t>
  </si>
  <si>
    <t>Kwiatkowski Krzysztof</t>
  </si>
  <si>
    <t>Redlarski Marek</t>
  </si>
  <si>
    <t>Hudy Sławomir</t>
  </si>
  <si>
    <t>Nowiński Andrzej</t>
  </si>
  <si>
    <t>Konkolewski Mariusz</t>
  </si>
  <si>
    <t>Grabowski Adam</t>
  </si>
  <si>
    <t>Ossowski Karol</t>
  </si>
  <si>
    <t>Kawecki Tomasz</t>
  </si>
  <si>
    <t>Pieczka Tymoteusz</t>
  </si>
  <si>
    <t>Pastuszak Tomek</t>
  </si>
  <si>
    <t>Mochol Marcin</t>
  </si>
  <si>
    <t>Fiedosewicz Mariusz</t>
  </si>
  <si>
    <t>Tomanek Szymon</t>
  </si>
  <si>
    <t>Kosmecki Michał</t>
  </si>
  <si>
    <t>Misiaszek Sławomir</t>
  </si>
  <si>
    <t>Klepaczko Jakub</t>
  </si>
  <si>
    <t>Bakul?A Mateusz</t>
  </si>
  <si>
    <t>Bulczak Przemysław</t>
  </si>
  <si>
    <t>Gabryś Bartłomiej</t>
  </si>
  <si>
    <t>Pikiel Grzegorz</t>
  </si>
  <si>
    <t>Cisowski Rafał</t>
  </si>
  <si>
    <t>Szuca Zbigniew</t>
  </si>
  <si>
    <t>Boguta Dariuisz</t>
  </si>
  <si>
    <t>Kaczmarek Arkadiusz</t>
  </si>
  <si>
    <t>Polak Kamil</t>
  </si>
  <si>
    <t>Bukraba Bartłomiej</t>
  </si>
  <si>
    <t>Polak Jan</t>
  </si>
  <si>
    <t>Ulicki Wojciech</t>
  </si>
  <si>
    <t>Sokolski Jerzy</t>
  </si>
  <si>
    <t>Lubawy Leszek</t>
  </si>
  <si>
    <t>Kaczmarczyk Leszek</t>
  </si>
  <si>
    <t>Stefanowicz Boguslaw</t>
  </si>
  <si>
    <t>Wickland Wiktor</t>
  </si>
  <si>
    <t>Pawlak Krystian</t>
  </si>
  <si>
    <t>Żyro Maciej</t>
  </si>
  <si>
    <t>Kmiecik Bartłomiej</t>
  </si>
  <si>
    <t>Walentynowicz Paweł</t>
  </si>
  <si>
    <t>Szczygielski Adam</t>
  </si>
  <si>
    <t>Skórski Wojciech</t>
  </si>
  <si>
    <t>Jabłoński Piotr</t>
  </si>
  <si>
    <t>Chumowicz Marek</t>
  </si>
  <si>
    <t>Kunstetter Andrzej</t>
  </si>
  <si>
    <t>Najder Jacek</t>
  </si>
  <si>
    <t>Mądzielewski Michał</t>
  </si>
  <si>
    <t>Buss Jordan</t>
  </si>
  <si>
    <t>Siemieniecki Jacek</t>
  </si>
  <si>
    <t>Makowiec Sławomir</t>
  </si>
  <si>
    <t>Ulicki Adam</t>
  </si>
  <si>
    <t>Telepski Michał</t>
  </si>
  <si>
    <t>Kowalkowski Krzysztof</t>
  </si>
  <si>
    <t>Nosek Cyprian</t>
  </si>
  <si>
    <t>Noga Bartłomiej</t>
  </si>
  <si>
    <t>Goś Artur</t>
  </si>
  <si>
    <t>Tempczyk Jacek</t>
  </si>
  <si>
    <t>Koszewski Łukasz</t>
  </si>
  <si>
    <t>Janczak Łukasz</t>
  </si>
  <si>
    <t>Topol Seba</t>
  </si>
  <si>
    <t>Kuzma Krzysztof</t>
  </si>
  <si>
    <t>Maciak Krzysztof</t>
  </si>
  <si>
    <t>Dzwonkowski Karol</t>
  </si>
  <si>
    <t>Zalewski Kajetan</t>
  </si>
  <si>
    <t>Dolaciak Sławomir</t>
  </si>
  <si>
    <t>Ozga Michał</t>
  </si>
  <si>
    <t>Tomczak Jarosław</t>
  </si>
  <si>
    <t>Lutostański Paweł</t>
  </si>
  <si>
    <t>Kulczewski Marcin</t>
  </si>
  <si>
    <t>Kujoth Robert</t>
  </si>
  <si>
    <t>Świerkosz Krzysztof</t>
  </si>
  <si>
    <t>Fordon Krzysztof</t>
  </si>
  <si>
    <t>Janowski Krzysztof</t>
  </si>
  <si>
    <t>Tumiński Maciej</t>
  </si>
  <si>
    <t>Wrona Marek</t>
  </si>
  <si>
    <t>Misiaszek Michał</t>
  </si>
  <si>
    <t>Cyra Monika</t>
  </si>
  <si>
    <t>Wirkus Anna</t>
  </si>
  <si>
    <t>Knitter Dagmara</t>
  </si>
  <si>
    <t>Leczkowska Weronika</t>
  </si>
  <si>
    <t>Jelińska Małgorzata</t>
  </si>
  <si>
    <t>Lewińska Agnieszka</t>
  </si>
  <si>
    <t>Klucznik Katarzyna</t>
  </si>
  <si>
    <t>Hałajczak Magdalena</t>
  </si>
  <si>
    <t>Nowaczyk-Przybylak Ewa</t>
  </si>
  <si>
    <t>Dominiak Klaudia</t>
  </si>
  <si>
    <t>Lisek Małgorzata</t>
  </si>
  <si>
    <t>Bukraba Danuta</t>
  </si>
  <si>
    <t>Zielińska Małgorzata</t>
  </si>
  <si>
    <t>Janczak Agata</t>
  </si>
  <si>
    <t>Żyhatyńska Elżbieta</t>
  </si>
  <si>
    <t>Kunstetter Beata</t>
  </si>
  <si>
    <t>Badziąg Natalia</t>
  </si>
  <si>
    <t>Dylewska Agnieszka</t>
  </si>
  <si>
    <t>Wiczk Marzena</t>
  </si>
  <si>
    <t>Eitman Izabela</t>
  </si>
  <si>
    <t>Borowiak Katarzyna</t>
  </si>
  <si>
    <t>Pakosz Marta</t>
  </si>
  <si>
    <t>Hirsz Natalia</t>
  </si>
  <si>
    <t>Kamińska Anna</t>
  </si>
  <si>
    <t>Jankowska Joanna</t>
  </si>
  <si>
    <t>Pieczka Bożena</t>
  </si>
  <si>
    <t>Ślósarczyk Dominika</t>
  </si>
  <si>
    <t>"Team 360"</t>
  </si>
  <si>
    <t>"Kudłaty &amp; Szwagier"</t>
  </si>
  <si>
    <t xml:space="preserve"> "Anpi Gdańsk"</t>
  </si>
  <si>
    <t xml:space="preserve">"Acel" </t>
  </si>
  <si>
    <t xml:space="preserve"> "Acel"</t>
  </si>
  <si>
    <t xml:space="preserve"> Elbląg</t>
  </si>
  <si>
    <t xml:space="preserve">"Elbląska Strona Rowerowa" </t>
  </si>
  <si>
    <t>"MBOO Team"</t>
  </si>
  <si>
    <t xml:space="preserve"> Gdynia</t>
  </si>
  <si>
    <t>"GREY WOLF"</t>
  </si>
  <si>
    <t xml:space="preserve">"Grupa Rowerowa Lipka" </t>
  </si>
  <si>
    <t>"Tczewski Klub Rowerowy"</t>
  </si>
  <si>
    <t xml:space="preserve"> "RUDY KOT" </t>
  </si>
  <si>
    <t>Chojnice </t>
  </si>
  <si>
    <t xml:space="preserve"> "Ostra dzida" </t>
  </si>
  <si>
    <t xml:space="preserve"> "podrozerowerowe.info" </t>
  </si>
  <si>
    <t xml:space="preserve"> '' BikeBoys CadMario Team''</t>
  </si>
  <si>
    <t xml:space="preserve"> Bydgoszcz</t>
  </si>
  <si>
    <t>"Los Maruderos"</t>
  </si>
  <si>
    <t>"Alive!"</t>
  </si>
  <si>
    <t xml:space="preserve"> "Harpagan" - </t>
  </si>
  <si>
    <t xml:space="preserve"> Szczecin</t>
  </si>
  <si>
    <t xml:space="preserve">Bike Spray" </t>
  </si>
  <si>
    <t>liczba potwierdzonych punktów kontrolnych</t>
  </si>
  <si>
    <t>msc</t>
  </si>
  <si>
    <t>wyniki</t>
  </si>
  <si>
    <t>miejscowość</t>
  </si>
  <si>
    <t>nazwa drużyny</t>
  </si>
  <si>
    <t>zawodnicy</t>
  </si>
  <si>
    <t>lp.</t>
  </si>
  <si>
    <t>WYNIKI R2 100 - M</t>
  </si>
  <si>
    <t xml:space="preserve">"Kot" </t>
  </si>
  <si>
    <t xml:space="preserve"> "RUDY KOT " </t>
  </si>
  <si>
    <t>WYNIKI R2 100 - K</t>
  </si>
  <si>
    <t>Santus</t>
  </si>
  <si>
    <t>Dana</t>
  </si>
  <si>
    <t>Bukraba Dana</t>
  </si>
  <si>
    <t>Santus Piotr</t>
  </si>
  <si>
    <t>Korsak Łukasz</t>
  </si>
  <si>
    <t>Tomaszewski Marcin</t>
  </si>
  <si>
    <t>nkl</t>
  </si>
  <si>
    <t>X</t>
  </si>
  <si>
    <t>Mossoczy</t>
  </si>
  <si>
    <t>ktoś musi być ostatni</t>
  </si>
  <si>
    <t>Kambet Team</t>
  </si>
  <si>
    <t>Stasiewicz</t>
  </si>
  <si>
    <t>totalnie niezorientowani</t>
  </si>
  <si>
    <t>Królikowski</t>
  </si>
  <si>
    <t>Pkt</t>
  </si>
  <si>
    <t>Nazwa zespołu / Klub</t>
  </si>
  <si>
    <t>Rok urodzenia</t>
  </si>
  <si>
    <t>Nr. Start.</t>
  </si>
  <si>
    <t>Wyniki końcowe</t>
  </si>
  <si>
    <t>Funex Orient - Bike, Run &amp; Adventure-Race Zawoja'2014</t>
  </si>
  <si>
    <t>FBO200</t>
  </si>
  <si>
    <t>Królikowski Roman</t>
  </si>
  <si>
    <t>Stasiewicz Arkadiusz</t>
  </si>
  <si>
    <t>jest</t>
  </si>
  <si>
    <t>Rakownia</t>
  </si>
  <si>
    <t>Kibolski KS</t>
  </si>
  <si>
    <t>Warguła</t>
  </si>
  <si>
    <t xml:space="preserve">Skórzewo </t>
  </si>
  <si>
    <t/>
  </si>
  <si>
    <t>Modlniczka</t>
  </si>
  <si>
    <t>Puszczyk Bukowy</t>
  </si>
  <si>
    <t>Żołądek</t>
  </si>
  <si>
    <t>Bezrzecze</t>
  </si>
  <si>
    <t>Byle do rana</t>
  </si>
  <si>
    <t>Jasek</t>
  </si>
  <si>
    <t>Obst Team Chełm</t>
  </si>
  <si>
    <t>Hajnówka</t>
  </si>
  <si>
    <t>Bliska Team</t>
  </si>
  <si>
    <t>Trezado Biketires.pl</t>
  </si>
  <si>
    <t>kara czas</t>
  </si>
  <si>
    <t>limit czasu</t>
  </si>
  <si>
    <t xml:space="preserve">kara czaasowa </t>
  </si>
  <si>
    <t>The Bikepark Singlers</t>
  </si>
  <si>
    <t>Plewiska</t>
  </si>
  <si>
    <t>Sampolski</t>
  </si>
  <si>
    <t>Galbarczyk</t>
  </si>
  <si>
    <t>Poznański</t>
  </si>
  <si>
    <t>Mad Bike Szczecin</t>
  </si>
  <si>
    <t>Bielicki</t>
  </si>
  <si>
    <t>Drawsko Pomorskie</t>
  </si>
  <si>
    <t>Zięba</t>
  </si>
  <si>
    <t>Erytropoetyna</t>
  </si>
  <si>
    <t>Leo</t>
  </si>
  <si>
    <t>Kundzicz</t>
  </si>
  <si>
    <t>Dutkiewicz</t>
  </si>
  <si>
    <t>Barlinek</t>
  </si>
  <si>
    <t>Barlinecka Grupa Kolarska</t>
  </si>
  <si>
    <t>Poździk</t>
  </si>
  <si>
    <t>Lubin</t>
  </si>
  <si>
    <t>Niezrzeszony</t>
  </si>
  <si>
    <t>Sójka</t>
  </si>
  <si>
    <t>Kaczmarek Małgorzata</t>
  </si>
  <si>
    <t>Wysocki Tomasz</t>
  </si>
  <si>
    <t>Jasek Tomasz</t>
  </si>
  <si>
    <t>Żołądek Grzegorz</t>
  </si>
  <si>
    <t>Czerwiński Maciej</t>
  </si>
  <si>
    <t>Warguła Waldemar</t>
  </si>
  <si>
    <t>Sójka Tomasz</t>
  </si>
  <si>
    <t>Poździk Radosław</t>
  </si>
  <si>
    <t>Kaczyński Jakub</t>
  </si>
  <si>
    <t>Dutkiewicz Bartosz</t>
  </si>
  <si>
    <t>Kundzicz Leo</t>
  </si>
  <si>
    <t>Zięba Mateusz</t>
  </si>
  <si>
    <t>Bielicki Jan</t>
  </si>
  <si>
    <t>Poznański Krzysztof</t>
  </si>
  <si>
    <t>Galbarczyk Rafał</t>
  </si>
</sst>
</file>

<file path=xl/styles.xml><?xml version="1.0" encoding="utf-8"?>
<styleSheet xmlns="http://schemas.openxmlformats.org/spreadsheetml/2006/main">
  <numFmts count="10">
    <numFmt numFmtId="164" formatCode="mm:ss.00"/>
    <numFmt numFmtId="165" formatCode="hh&quot;:&quot;mm"/>
    <numFmt numFmtId="166" formatCode="[h]:mm"/>
    <numFmt numFmtId="167" formatCode="h:mm;@"/>
    <numFmt numFmtId="168" formatCode="h:mm"/>
    <numFmt numFmtId="169" formatCode="[h]:mm:ss;@"/>
    <numFmt numFmtId="170" formatCode="[$-F400]h:mm:ss\ AM/PM"/>
    <numFmt numFmtId="171" formatCode="[hh]:mm:ss"/>
    <numFmt numFmtId="172" formatCode="#,##0.00\ [$zł-415];[Red]\-#,##0.00\ [$zł-415]"/>
    <numFmt numFmtId="173" formatCode="\ #,##0.00&quot; zł &quot;;\-#,##0.00&quot; zł &quot;;&quot; -&quot;#&quot; zł &quot;;@\ "/>
  </numFmts>
  <fonts count="106">
    <font>
      <sz val="10"/>
      <name val="Arial CE"/>
      <charset val="238"/>
    </font>
    <font>
      <sz val="11"/>
      <color theme="1"/>
      <name val="Czcionka tekstu podstawowego"/>
      <family val="2"/>
      <charset val="238"/>
    </font>
    <font>
      <sz val="11"/>
      <color theme="1"/>
      <name val="Czcionka tekstu podstawowego"/>
      <family val="2"/>
      <charset val="238"/>
    </font>
    <font>
      <sz val="10"/>
      <name val="Arial CE"/>
      <charset val="238"/>
    </font>
    <font>
      <sz val="10"/>
      <name val="Arial CE"/>
      <charset val="238"/>
    </font>
    <font>
      <sz val="11"/>
      <color indexed="9"/>
      <name val="Czcionka tekstu podstawowego"/>
      <family val="2"/>
      <charset val="238"/>
    </font>
    <font>
      <sz val="11"/>
      <color indexed="62"/>
      <name val="Czcionka tekstu podstawowego"/>
      <family val="2"/>
      <charset val="238"/>
    </font>
    <font>
      <b/>
      <sz val="11"/>
      <color indexed="63"/>
      <name val="Czcionka tekstu podstawowego"/>
      <family val="2"/>
      <charset val="238"/>
    </font>
    <font>
      <sz val="11"/>
      <color indexed="17"/>
      <name val="Czcionka tekstu podstawowego"/>
      <family val="2"/>
      <charset val="238"/>
    </font>
    <font>
      <sz val="11"/>
      <color indexed="52"/>
      <name val="Czcionka tekstu podstawowego"/>
      <family val="2"/>
      <charset val="238"/>
    </font>
    <font>
      <b/>
      <sz val="11"/>
      <color indexed="9"/>
      <name val="Czcionka tekstu podstawowego"/>
      <family val="2"/>
      <charset val="238"/>
    </font>
    <font>
      <b/>
      <sz val="15"/>
      <color indexed="62"/>
      <name val="Czcionka tekstu podstawowego"/>
      <family val="2"/>
      <charset val="238"/>
    </font>
    <font>
      <b/>
      <sz val="13"/>
      <color indexed="62"/>
      <name val="Czcionka tekstu podstawowego"/>
      <family val="2"/>
      <charset val="238"/>
    </font>
    <font>
      <b/>
      <sz val="11"/>
      <color indexed="62"/>
      <name val="Czcionka tekstu podstawowego"/>
      <family val="2"/>
      <charset val="238"/>
    </font>
    <font>
      <sz val="11"/>
      <color indexed="60"/>
      <name val="Czcionka tekstu podstawowego"/>
      <family val="2"/>
      <charset val="238"/>
    </font>
    <font>
      <b/>
      <sz val="11"/>
      <color indexed="52"/>
      <name val="Czcionka tekstu podstawowego"/>
      <family val="2"/>
      <charset val="238"/>
    </font>
    <font>
      <i/>
      <sz val="11"/>
      <color indexed="23"/>
      <name val="Czcionka tekstu podstawowego"/>
      <family val="2"/>
      <charset val="238"/>
    </font>
    <font>
      <sz val="11"/>
      <color indexed="10"/>
      <name val="Czcionka tekstu podstawowego"/>
      <family val="2"/>
      <charset val="238"/>
    </font>
    <font>
      <b/>
      <sz val="18"/>
      <color indexed="62"/>
      <name val="Cambria"/>
      <family val="2"/>
    </font>
    <font>
      <sz val="11"/>
      <color indexed="20"/>
      <name val="Czcionka tekstu podstawowego"/>
      <family val="2"/>
      <charset val="238"/>
    </font>
    <font>
      <b/>
      <sz val="10"/>
      <name val="Arial CE"/>
      <charset val="238"/>
    </font>
    <font>
      <sz val="10"/>
      <name val="Arial CE"/>
      <charset val="238"/>
    </font>
    <font>
      <sz val="11"/>
      <color indexed="62"/>
      <name val="Calibri"/>
      <family val="2"/>
    </font>
    <font>
      <b/>
      <sz val="10"/>
      <name val="Arial"/>
      <family val="2"/>
    </font>
    <font>
      <sz val="10"/>
      <color indexed="8"/>
      <name val="Arial CE"/>
      <charset val="238"/>
    </font>
    <font>
      <sz val="10"/>
      <name val="Arial"/>
      <family val="2"/>
    </font>
    <font>
      <b/>
      <sz val="10"/>
      <color indexed="10"/>
      <name val="Arial CE"/>
      <charset val="238"/>
    </font>
    <font>
      <sz val="9"/>
      <name val="Arial"/>
      <family val="2"/>
    </font>
    <font>
      <b/>
      <sz val="20"/>
      <name val="Arial"/>
      <family val="2"/>
    </font>
    <font>
      <sz val="8"/>
      <name val="Arial CE"/>
      <charset val="238"/>
    </font>
    <font>
      <b/>
      <sz val="48"/>
      <color indexed="8"/>
      <name val="Arial"/>
      <family val="2"/>
      <charset val="238"/>
    </font>
    <font>
      <sz val="48"/>
      <color indexed="8"/>
      <name val="Arial"/>
      <family val="2"/>
      <charset val="238"/>
    </font>
    <font>
      <sz val="26"/>
      <color indexed="8"/>
      <name val="Arial"/>
      <family val="2"/>
      <charset val="238"/>
    </font>
    <font>
      <b/>
      <sz val="10"/>
      <color indexed="8"/>
      <name val="Arial"/>
      <family val="2"/>
      <charset val="238"/>
    </font>
    <font>
      <b/>
      <sz val="11"/>
      <color indexed="8"/>
      <name val="Arial"/>
      <family val="2"/>
      <charset val="238"/>
    </font>
    <font>
      <sz val="10"/>
      <name val="Arial"/>
      <family val="2"/>
      <charset val="1"/>
    </font>
    <font>
      <sz val="10"/>
      <color indexed="8"/>
      <name val="Arial"/>
      <family val="2"/>
      <charset val="238"/>
    </font>
    <font>
      <sz val="11"/>
      <color indexed="8"/>
      <name val="Calibri"/>
      <family val="2"/>
      <charset val="238"/>
    </font>
    <font>
      <b/>
      <sz val="11"/>
      <color rgb="FF000000"/>
      <name val="Calibri"/>
      <family val="2"/>
      <charset val="238"/>
    </font>
    <font>
      <sz val="12"/>
      <color indexed="8"/>
      <name val="Czcionka tekstu podstawowego"/>
      <family val="2"/>
      <charset val="238"/>
    </font>
    <font>
      <b/>
      <sz val="12"/>
      <color indexed="8"/>
      <name val="Czcionka tekstu podstawowego"/>
      <charset val="238"/>
    </font>
    <font>
      <sz val="12"/>
      <color indexed="8"/>
      <name val="Czcionka tekstu podstawowego"/>
      <charset val="238"/>
    </font>
    <font>
      <sz val="11"/>
      <color theme="1"/>
      <name val="Czcionka tekstu podstawowego"/>
      <family val="2"/>
      <charset val="238"/>
    </font>
    <font>
      <sz val="12"/>
      <color indexed="8"/>
      <name val="Calibri"/>
      <family val="2"/>
    </font>
    <font>
      <b/>
      <sz val="12"/>
      <color indexed="63"/>
      <name val="Calibri"/>
      <family val="2"/>
      <charset val="238"/>
    </font>
    <font>
      <b/>
      <sz val="12"/>
      <color indexed="8"/>
      <name val="Calibri"/>
      <family val="2"/>
      <charset val="238"/>
    </font>
    <font>
      <sz val="12"/>
      <color indexed="8"/>
      <name val="Calibri"/>
      <family val="2"/>
      <charset val="238"/>
    </font>
    <font>
      <sz val="12"/>
      <color indexed="10"/>
      <name val="Calibri"/>
      <family val="2"/>
    </font>
    <font>
      <sz val="11"/>
      <color theme="1"/>
      <name val="Calibri"/>
      <family val="2"/>
      <charset val="238"/>
      <scheme val="minor"/>
    </font>
    <font>
      <b/>
      <sz val="14"/>
      <color rgb="FF000000"/>
      <name val="Calibri"/>
      <family val="2"/>
      <charset val="238"/>
      <scheme val="minor"/>
    </font>
    <font>
      <b/>
      <sz val="10"/>
      <color rgb="FF000000"/>
      <name val="Calibri"/>
      <family val="2"/>
      <charset val="238"/>
      <scheme val="minor"/>
    </font>
    <font>
      <sz val="10"/>
      <color rgb="FF00000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vertAlign val="superscript"/>
      <sz val="10"/>
      <color theme="1"/>
      <name val="Calibri"/>
      <family val="2"/>
      <charset val="238"/>
      <scheme val="minor"/>
    </font>
    <font>
      <sz val="12"/>
      <name val="Times New Roman"/>
      <family val="1"/>
      <charset val="238"/>
    </font>
    <font>
      <b/>
      <sz val="12"/>
      <name val="Times New Roman"/>
      <family val="1"/>
      <charset val="238"/>
    </font>
    <font>
      <sz val="12"/>
      <color indexed="10"/>
      <name val="Times New Roman"/>
      <family val="1"/>
      <charset val="238"/>
    </font>
    <font>
      <b/>
      <sz val="11"/>
      <name val="Arial CE"/>
      <family val="2"/>
      <charset val="238"/>
    </font>
    <font>
      <sz val="9"/>
      <name val="Arial CE"/>
      <charset val="238"/>
    </font>
    <font>
      <b/>
      <sz val="9"/>
      <name val="Arial CE"/>
      <family val="2"/>
      <charset val="238"/>
    </font>
    <font>
      <b/>
      <sz val="9"/>
      <name val="Arial Unicode MS"/>
      <family val="2"/>
      <charset val="238"/>
    </font>
    <font>
      <sz val="9"/>
      <name val="Arial CE"/>
      <family val="2"/>
      <charset val="238"/>
    </font>
    <font>
      <sz val="10"/>
      <name val="Arial"/>
      <family val="2"/>
      <charset val="238"/>
    </font>
    <font>
      <b/>
      <sz val="10"/>
      <name val="Arial"/>
      <family val="2"/>
      <charset val="238"/>
    </font>
    <font>
      <b/>
      <sz val="10"/>
      <name val="Times New Roman"/>
      <family val="1"/>
      <charset val="238"/>
    </font>
    <font>
      <sz val="10"/>
      <name val="Times New Roman"/>
      <family val="1"/>
      <charset val="238"/>
    </font>
    <font>
      <b/>
      <sz val="20"/>
      <name val="Arial"/>
      <family val="2"/>
      <charset val="238"/>
    </font>
    <font>
      <sz val="12"/>
      <color theme="1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vertAlign val="superscript"/>
      <sz val="12"/>
      <color theme="1"/>
      <name val="Calibri"/>
      <family val="2"/>
      <charset val="238"/>
      <scheme val="minor"/>
    </font>
    <font>
      <b/>
      <sz val="12"/>
      <color rgb="FF222222"/>
      <name val="Arial"/>
      <family val="2"/>
      <charset val="238"/>
    </font>
    <font>
      <b/>
      <sz val="14"/>
      <color theme="1"/>
      <name val="Trebuchet MS"/>
      <family val="2"/>
      <charset val="238"/>
    </font>
    <font>
      <sz val="11"/>
      <color rgb="FF000000"/>
      <name val="Czcionka tekstu podstawowego"/>
      <family val="2"/>
      <charset val="238"/>
    </font>
    <font>
      <sz val="11"/>
      <name val="Czcionka tekstu podstawowego"/>
      <family val="2"/>
      <charset val="238"/>
    </font>
    <font>
      <sz val="10"/>
      <name val="Arial Unicode MS"/>
      <family val="2"/>
      <charset val="238"/>
    </font>
    <font>
      <sz val="10"/>
      <color rgb="FF000000"/>
      <name val="Arial Unicode MS"/>
      <family val="2"/>
      <charset val="238"/>
    </font>
    <font>
      <b/>
      <sz val="11"/>
      <color rgb="FF000000"/>
      <name val="Czcionka tekstu podstawowego"/>
      <family val="2"/>
      <charset val="238"/>
    </font>
    <font>
      <b/>
      <sz val="10"/>
      <name val="Arial Unicode MS"/>
      <family val="2"/>
      <charset val="238"/>
    </font>
    <font>
      <b/>
      <sz val="10"/>
      <color rgb="FF000000"/>
      <name val="Arial Unicode MS"/>
      <family val="2"/>
      <charset val="238"/>
    </font>
    <font>
      <b/>
      <sz val="11"/>
      <color theme="0"/>
      <name val="Calibri"/>
      <family val="2"/>
      <charset val="238"/>
      <scheme val="minor"/>
    </font>
    <font>
      <b/>
      <u/>
      <sz val="11"/>
      <color theme="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14"/>
      <name val="Times New Roman"/>
      <family val="1"/>
      <charset val="238"/>
    </font>
    <font>
      <b/>
      <sz val="18"/>
      <name val="Arial"/>
      <family val="2"/>
    </font>
    <font>
      <b/>
      <sz val="10"/>
      <name val="Times New Roman"/>
      <family val="1"/>
    </font>
    <font>
      <b/>
      <sz val="14"/>
      <color indexed="63"/>
      <name val="Calibri"/>
      <family val="2"/>
      <charset val="238"/>
    </font>
    <font>
      <sz val="11"/>
      <color indexed="8"/>
      <name val="Arial"/>
      <family val="2"/>
      <charset val="238"/>
    </font>
    <font>
      <sz val="11"/>
      <color indexed="8"/>
      <name val="Czcionka tekstu podstawowego"/>
      <family val="2"/>
      <charset val="238"/>
    </font>
    <font>
      <b/>
      <i/>
      <sz val="16"/>
      <color indexed="8"/>
      <name val="Arial"/>
      <family val="2"/>
      <charset val="238"/>
    </font>
    <font>
      <b/>
      <sz val="15"/>
      <color indexed="56"/>
      <name val="Czcionka tekstu podstawowego"/>
      <family val="2"/>
      <charset val="238"/>
    </font>
    <font>
      <b/>
      <sz val="13"/>
      <color indexed="56"/>
      <name val="Czcionka tekstu podstawowego"/>
      <family val="2"/>
      <charset val="238"/>
    </font>
    <font>
      <b/>
      <sz val="11"/>
      <color indexed="56"/>
      <name val="Czcionka tekstu podstawowego"/>
      <family val="2"/>
      <charset val="238"/>
    </font>
    <font>
      <b/>
      <i/>
      <u/>
      <sz val="11"/>
      <color indexed="8"/>
      <name val="Arial"/>
      <family val="2"/>
      <charset val="238"/>
    </font>
    <font>
      <b/>
      <sz val="11"/>
      <color indexed="8"/>
      <name val="Czcionka tekstu podstawowego"/>
      <family val="2"/>
      <charset val="238"/>
    </font>
    <font>
      <b/>
      <sz val="18"/>
      <color indexed="56"/>
      <name val="Cambria"/>
      <family val="2"/>
      <charset val="238"/>
    </font>
    <font>
      <sz val="9"/>
      <color rgb="FF333333"/>
      <name val="Arial"/>
      <family val="2"/>
      <charset val="238"/>
    </font>
    <font>
      <sz val="10"/>
      <color rgb="FF333333"/>
      <name val="Arial"/>
      <family val="2"/>
      <charset val="238"/>
    </font>
    <font>
      <sz val="11"/>
      <color theme="1"/>
      <name val="Czcionka tekstu podstawowego"/>
      <charset val="238"/>
    </font>
    <font>
      <sz val="11"/>
      <color rgb="FFFF0000"/>
      <name val="Czcionka tekstu podstawowego"/>
      <family val="2"/>
      <charset val="238"/>
    </font>
    <font>
      <b/>
      <sz val="11"/>
      <color theme="1"/>
      <name val="Czcionka tekstu podstawowego"/>
      <charset val="238"/>
    </font>
    <font>
      <sz val="10"/>
      <color theme="1"/>
      <name val="Arial"/>
      <family val="2"/>
      <charset val="238"/>
    </font>
    <font>
      <b/>
      <sz val="12"/>
      <name val="Arial"/>
      <family val="2"/>
      <charset val="238"/>
    </font>
    <font>
      <sz val="12"/>
      <name val="Arial"/>
      <family val="2"/>
      <charset val="238"/>
    </font>
    <font>
      <sz val="12"/>
      <color theme="1"/>
      <name val="Arial"/>
      <family val="2"/>
      <charset val="238"/>
    </font>
    <font>
      <b/>
      <sz val="11"/>
      <color theme="1"/>
      <name val="Czcionka tekstu podstawowego"/>
      <family val="2"/>
      <charset val="238"/>
    </font>
    <font>
      <sz val="12"/>
      <color rgb="FFFF0000"/>
      <name val="Times New Roman"/>
      <family val="1"/>
      <charset val="238"/>
    </font>
  </fonts>
  <fills count="64">
    <fill>
      <patternFill patternType="none"/>
    </fill>
    <fill>
      <patternFill patternType="gray125"/>
    </fill>
    <fill>
      <patternFill patternType="solid">
        <fgColor indexed="9"/>
      </patternFill>
    </fill>
    <fill>
      <patternFill patternType="solid">
        <fgColor indexed="47"/>
      </patternFill>
    </fill>
    <fill>
      <patternFill patternType="solid">
        <fgColor indexed="43"/>
      </patternFill>
    </fill>
    <fill>
      <patternFill patternType="solid">
        <fgColor indexed="49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42"/>
      </patternFill>
    </fill>
    <fill>
      <patternFill patternType="solid">
        <fgColor indexed="47"/>
        <bgColor indexed="22"/>
      </patternFill>
    </fill>
    <fill>
      <patternFill patternType="solid">
        <fgColor indexed="55"/>
      </patternFill>
    </fill>
    <fill>
      <patternFill patternType="solid">
        <fgColor indexed="45"/>
      </patternFill>
    </fill>
    <fill>
      <patternFill patternType="solid">
        <fgColor indexed="4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42"/>
        <bgColor indexed="27"/>
      </patternFill>
    </fill>
    <fill>
      <patternFill patternType="solid">
        <fgColor indexed="1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1"/>
        <bgColor indexed="49"/>
      </patternFill>
    </fill>
    <fill>
      <patternFill patternType="solid">
        <fgColor indexed="11"/>
        <bgColor indexed="64"/>
      </patternFill>
    </fill>
    <fill>
      <patternFill patternType="solid">
        <fgColor indexed="40"/>
        <bgColor indexed="49"/>
      </patternFill>
    </fill>
    <fill>
      <patternFill patternType="solid">
        <fgColor indexed="22"/>
        <bgColor indexed="31"/>
      </patternFill>
    </fill>
    <fill>
      <patternFill patternType="solid">
        <fgColor rgb="FFA6A6A6"/>
        <bgColor rgb="FFA6A6A6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rgb="FFC4BD97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C4BC96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34"/>
      </patternFill>
    </fill>
    <fill>
      <patternFill patternType="solid">
        <fgColor theme="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0.39997558519241921"/>
        <bgColor rgb="FF000000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26"/>
      </patternFill>
    </fill>
    <fill>
      <patternFill patternType="solid">
        <fgColor indexed="27"/>
        <bgColor indexed="9"/>
      </patternFill>
    </fill>
    <fill>
      <patternFill patternType="solid">
        <fgColor indexed="31"/>
        <bgColor indexed="22"/>
      </patternFill>
    </fill>
    <fill>
      <patternFill patternType="solid">
        <fgColor indexed="45"/>
        <bgColor indexed="29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55"/>
        <bgColor indexed="23"/>
      </patternFill>
    </fill>
    <fill>
      <patternFill patternType="solid">
        <fgColor indexed="43"/>
        <bgColor indexed="26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</fills>
  <borders count="89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medium">
        <color indexed="23"/>
      </left>
      <right style="medium">
        <color indexed="23"/>
      </right>
      <top style="medium">
        <color indexed="23"/>
      </top>
      <bottom style="medium">
        <color indexed="2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rgb="FF000000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</borders>
  <cellStyleXfs count="86">
    <xf numFmtId="0" fontId="0" fillId="0" borderId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5" borderId="0" applyNumberFormat="0" applyBorder="0" applyAlignment="0" applyProtection="0"/>
    <xf numFmtId="0" fontId="5" fillId="9" borderId="0" applyNumberFormat="0" applyBorder="0" applyAlignment="0" applyProtection="0"/>
    <xf numFmtId="0" fontId="6" fillId="3" borderId="1" applyNumberFormat="0" applyAlignment="0" applyProtection="0"/>
    <xf numFmtId="0" fontId="8" fillId="10" borderId="0" applyNumberFormat="0" applyBorder="0" applyAlignment="0" applyProtection="0"/>
    <xf numFmtId="0" fontId="22" fillId="11" borderId="2"/>
    <xf numFmtId="0" fontId="9" fillId="0" borderId="3" applyNumberFormat="0" applyFill="0" applyAlignment="0" applyProtection="0"/>
    <xf numFmtId="0" fontId="10" fillId="12" borderId="4" applyNumberFormat="0" applyAlignment="0" applyProtection="0"/>
    <xf numFmtId="0" fontId="11" fillId="0" borderId="5" applyNumberFormat="0" applyFill="0" applyAlignment="0" applyProtection="0"/>
    <xf numFmtId="0" fontId="12" fillId="0" borderId="6" applyNumberFormat="0" applyFill="0" applyAlignment="0" applyProtection="0"/>
    <xf numFmtId="0" fontId="13" fillId="0" borderId="7" applyNumberFormat="0" applyFill="0" applyAlignment="0" applyProtection="0"/>
    <xf numFmtId="0" fontId="13" fillId="0" borderId="0" applyNumberFormat="0" applyFill="0" applyBorder="0" applyAlignment="0" applyProtection="0"/>
    <xf numFmtId="0" fontId="14" fillId="4" borderId="0" applyNumberFormat="0" applyBorder="0" applyAlignment="0" applyProtection="0"/>
    <xf numFmtId="0" fontId="21" fillId="0" borderId="0"/>
    <xf numFmtId="0" fontId="4" fillId="0" borderId="0"/>
    <xf numFmtId="0" fontId="3" fillId="0" borderId="0"/>
    <xf numFmtId="0" fontId="25" fillId="0" borderId="0"/>
    <xf numFmtId="0" fontId="15" fillId="2" borderId="1" applyNumberFormat="0" applyAlignment="0" applyProtection="0"/>
    <xf numFmtId="0" fontId="7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13" borderId="0" applyNumberFormat="0" applyBorder="0" applyAlignment="0" applyProtection="0"/>
    <xf numFmtId="0" fontId="36" fillId="0" borderId="0"/>
    <xf numFmtId="0" fontId="37" fillId="0" borderId="0"/>
    <xf numFmtId="0" fontId="36" fillId="0" borderId="0"/>
    <xf numFmtId="0" fontId="42" fillId="0" borderId="0"/>
    <xf numFmtId="0" fontId="43" fillId="0" borderId="0"/>
    <xf numFmtId="0" fontId="48" fillId="0" borderId="0"/>
    <xf numFmtId="0" fontId="62" fillId="0" borderId="0"/>
    <xf numFmtId="0" fontId="72" fillId="0" borderId="0"/>
    <xf numFmtId="0" fontId="46" fillId="0" borderId="0"/>
    <xf numFmtId="0" fontId="86" fillId="0" borderId="0"/>
    <xf numFmtId="0" fontId="87" fillId="44" borderId="0" applyNumberFormat="0" applyBorder="0" applyAlignment="0" applyProtection="0"/>
    <xf numFmtId="0" fontId="87" fillId="45" borderId="0" applyNumberFormat="0" applyBorder="0" applyAlignment="0" applyProtection="0"/>
    <xf numFmtId="0" fontId="87" fillId="18" borderId="0" applyNumberFormat="0" applyBorder="0" applyAlignment="0" applyProtection="0"/>
    <xf numFmtId="0" fontId="87" fillId="46" borderId="0" applyNumberFormat="0" applyBorder="0" applyAlignment="0" applyProtection="0"/>
    <xf numFmtId="0" fontId="87" fillId="47" borderId="0" applyNumberFormat="0" applyBorder="0" applyAlignment="0" applyProtection="0"/>
    <xf numFmtId="0" fontId="87" fillId="11" borderId="0" applyNumberFormat="0" applyBorder="0" applyAlignment="0" applyProtection="0"/>
    <xf numFmtId="0" fontId="87" fillId="48" borderId="0" applyNumberFormat="0" applyBorder="0" applyAlignment="0" applyProtection="0"/>
    <xf numFmtId="0" fontId="87" fillId="49" borderId="0" applyNumberFormat="0" applyBorder="0" applyAlignment="0" applyProtection="0"/>
    <xf numFmtId="0" fontId="87" fillId="21" borderId="0" applyNumberFormat="0" applyBorder="0" applyAlignment="0" applyProtection="0"/>
    <xf numFmtId="0" fontId="87" fillId="46" borderId="0" applyNumberFormat="0" applyBorder="0" applyAlignment="0" applyProtection="0"/>
    <xf numFmtId="0" fontId="87" fillId="48" borderId="0" applyNumberFormat="0" applyBorder="0" applyAlignment="0" applyProtection="0"/>
    <xf numFmtId="0" fontId="87" fillId="50" borderId="0" applyNumberFormat="0" applyBorder="0" applyAlignment="0" applyProtection="0"/>
    <xf numFmtId="0" fontId="5" fillId="51" borderId="0" applyNumberFormat="0" applyBorder="0" applyAlignment="0" applyProtection="0"/>
    <xf numFmtId="0" fontId="5" fillId="49" borderId="0" applyNumberFormat="0" applyBorder="0" applyAlignment="0" applyProtection="0"/>
    <xf numFmtId="0" fontId="5" fillId="21" borderId="0" applyNumberFormat="0" applyBorder="0" applyAlignment="0" applyProtection="0"/>
    <xf numFmtId="0" fontId="5" fillId="52" borderId="0" applyNumberFormat="0" applyBorder="0" applyAlignment="0" applyProtection="0"/>
    <xf numFmtId="0" fontId="5" fillId="53" borderId="0" applyNumberFormat="0" applyBorder="0" applyAlignment="0" applyProtection="0"/>
    <xf numFmtId="0" fontId="5" fillId="54" borderId="0" applyNumberFormat="0" applyBorder="0" applyAlignment="0" applyProtection="0"/>
    <xf numFmtId="0" fontId="5" fillId="55" borderId="0" applyNumberFormat="0" applyBorder="0" applyAlignment="0" applyProtection="0"/>
    <xf numFmtId="0" fontId="5" fillId="56" borderId="0" applyNumberFormat="0" applyBorder="0" applyAlignment="0" applyProtection="0"/>
    <xf numFmtId="0" fontId="5" fillId="57" borderId="0" applyNumberFormat="0" applyBorder="0" applyAlignment="0" applyProtection="0"/>
    <xf numFmtId="0" fontId="5" fillId="52" borderId="0" applyNumberFormat="0" applyBorder="0" applyAlignment="0" applyProtection="0"/>
    <xf numFmtId="0" fontId="5" fillId="53" borderId="0" applyNumberFormat="0" applyBorder="0" applyAlignment="0" applyProtection="0"/>
    <xf numFmtId="0" fontId="5" fillId="58" borderId="0" applyNumberFormat="0" applyBorder="0" applyAlignment="0" applyProtection="0"/>
    <xf numFmtId="0" fontId="6" fillId="11" borderId="1" applyNumberFormat="0" applyAlignment="0" applyProtection="0"/>
    <xf numFmtId="0" fontId="7" fillId="24" borderId="83" applyNumberFormat="0" applyAlignment="0" applyProtection="0"/>
    <xf numFmtId="0" fontId="8" fillId="18" borderId="0" applyNumberFormat="0" applyBorder="0" applyAlignment="0" applyProtection="0"/>
    <xf numFmtId="0" fontId="88" fillId="0" borderId="0">
      <alignment horizontal="center"/>
    </xf>
    <xf numFmtId="0" fontId="88" fillId="0" borderId="0">
      <alignment horizontal="center" textRotation="90"/>
    </xf>
    <xf numFmtId="0" fontId="9" fillId="0" borderId="3" applyNumberFormat="0" applyFill="0" applyAlignment="0" applyProtection="0"/>
    <xf numFmtId="0" fontId="10" fillId="59" borderId="4" applyNumberFormat="0" applyAlignment="0" applyProtection="0"/>
    <xf numFmtId="0" fontId="89" fillId="0" borderId="84" applyNumberFormat="0" applyFill="0" applyAlignment="0" applyProtection="0"/>
    <xf numFmtId="0" fontId="90" fillId="0" borderId="6" applyNumberFormat="0" applyFill="0" applyAlignment="0" applyProtection="0"/>
    <xf numFmtId="0" fontId="91" fillId="0" borderId="85" applyNumberFormat="0" applyFill="0" applyAlignment="0" applyProtection="0"/>
    <xf numFmtId="0" fontId="91" fillId="0" borderId="0" applyNumberFormat="0" applyFill="0" applyBorder="0" applyAlignment="0" applyProtection="0"/>
    <xf numFmtId="0" fontId="14" fillId="60" borderId="0" applyNumberFormat="0" applyBorder="0" applyAlignment="0" applyProtection="0"/>
    <xf numFmtId="0" fontId="15" fillId="24" borderId="1" applyNumberFormat="0" applyAlignment="0" applyProtection="0"/>
    <xf numFmtId="0" fontId="92" fillId="0" borderId="0"/>
    <xf numFmtId="172" fontId="92" fillId="0" borderId="0"/>
    <xf numFmtId="0" fontId="93" fillId="0" borderId="86" applyNumberFormat="0" applyFill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62" fillId="41" borderId="17" applyNumberFormat="0" applyAlignment="0" applyProtection="0"/>
    <xf numFmtId="173" fontId="62" fillId="0" borderId="0" applyFill="0" applyBorder="0" applyAlignment="0" applyProtection="0"/>
    <xf numFmtId="0" fontId="19" fillId="45" borderId="0" applyNumberFormat="0" applyBorder="0" applyAlignment="0" applyProtection="0"/>
    <xf numFmtId="0" fontId="2" fillId="0" borderId="0"/>
    <xf numFmtId="0" fontId="1" fillId="0" borderId="0"/>
    <xf numFmtId="0" fontId="62" fillId="0" borderId="0"/>
  </cellStyleXfs>
  <cellXfs count="767">
    <xf numFmtId="0" fontId="0" fillId="0" borderId="0" xfId="0"/>
    <xf numFmtId="49" fontId="0" fillId="0" borderId="0" xfId="0" applyNumberFormat="1" applyAlignment="1">
      <alignment textRotation="90" wrapText="1"/>
    </xf>
    <xf numFmtId="0" fontId="20" fillId="14" borderId="9" xfId="0" applyFont="1" applyFill="1" applyBorder="1"/>
    <xf numFmtId="0" fontId="0" fillId="0" borderId="9" xfId="0" applyFont="1" applyBorder="1"/>
    <xf numFmtId="49" fontId="0" fillId="15" borderId="9" xfId="0" applyNumberFormat="1" applyFill="1" applyBorder="1" applyAlignment="1">
      <alignment wrapText="1"/>
    </xf>
    <xf numFmtId="49" fontId="0" fillId="16" borderId="9" xfId="0" applyNumberFormat="1" applyFill="1" applyBorder="1" applyAlignment="1">
      <alignment textRotation="90" wrapText="1"/>
    </xf>
    <xf numFmtId="49" fontId="0" fillId="17" borderId="9" xfId="0" applyNumberFormat="1" applyFill="1" applyBorder="1" applyAlignment="1">
      <alignment textRotation="90" wrapText="1"/>
    </xf>
    <xf numFmtId="49" fontId="26" fillId="15" borderId="9" xfId="0" applyNumberFormat="1" applyFont="1" applyFill="1" applyBorder="1" applyAlignment="1">
      <alignment horizontal="center" wrapText="1"/>
    </xf>
    <xf numFmtId="0" fontId="23" fillId="18" borderId="9" xfId="0" applyNumberFormat="1" applyFont="1" applyFill="1" applyBorder="1" applyAlignment="1">
      <alignment horizontal="center" vertical="center" wrapText="1"/>
    </xf>
    <xf numFmtId="0" fontId="4" fillId="19" borderId="9" xfId="0" applyNumberFormat="1" applyFont="1" applyFill="1" applyBorder="1" applyAlignment="1">
      <alignment textRotation="90" wrapText="1"/>
    </xf>
    <xf numFmtId="0" fontId="0" fillId="0" borderId="0" xfId="0" applyNumberFormat="1"/>
    <xf numFmtId="0" fontId="25" fillId="0" borderId="0" xfId="20"/>
    <xf numFmtId="0" fontId="25" fillId="0" borderId="0" xfId="20" applyAlignment="1">
      <alignment horizontal="center"/>
    </xf>
    <xf numFmtId="0" fontId="23" fillId="0" borderId="10" xfId="20" applyFont="1" applyBorder="1" applyAlignment="1">
      <alignment horizontal="center"/>
    </xf>
    <xf numFmtId="21" fontId="25" fillId="0" borderId="10" xfId="20" applyNumberFormat="1" applyFont="1" applyBorder="1" applyAlignment="1">
      <alignment horizontal="center"/>
    </xf>
    <xf numFmtId="0" fontId="25" fillId="0" borderId="10" xfId="20" applyFont="1" applyBorder="1" applyAlignment="1">
      <alignment horizontal="center"/>
    </xf>
    <xf numFmtId="0" fontId="25" fillId="0" borderId="10" xfId="20" applyFont="1" applyBorder="1"/>
    <xf numFmtId="0" fontId="23" fillId="21" borderId="10" xfId="20" applyFont="1" applyFill="1" applyBorder="1" applyAlignment="1">
      <alignment horizontal="center"/>
    </xf>
    <xf numFmtId="21" fontId="25" fillId="0" borderId="10" xfId="20" applyNumberFormat="1" applyBorder="1" applyAlignment="1">
      <alignment horizontal="center"/>
    </xf>
    <xf numFmtId="0" fontId="25" fillId="0" borderId="10" xfId="20" applyBorder="1"/>
    <xf numFmtId="0" fontId="23" fillId="22" borderId="10" xfId="20" applyFont="1" applyFill="1" applyBorder="1" applyAlignment="1">
      <alignment horizontal="center"/>
    </xf>
    <xf numFmtId="0" fontId="25" fillId="0" borderId="10" xfId="20" applyNumberFormat="1" applyBorder="1" applyAlignment="1">
      <alignment horizontal="center"/>
    </xf>
    <xf numFmtId="2" fontId="0" fillId="0" borderId="9" xfId="0" applyNumberFormat="1" applyBorder="1"/>
    <xf numFmtId="2" fontId="20" fillId="20" borderId="9" xfId="0" applyNumberFormat="1" applyFont="1" applyFill="1" applyBorder="1"/>
    <xf numFmtId="0" fontId="0" fillId="0" borderId="12" xfId="0" applyBorder="1" applyAlignment="1"/>
    <xf numFmtId="0" fontId="0" fillId="0" borderId="0" xfId="0" applyBorder="1" applyAlignment="1"/>
    <xf numFmtId="0" fontId="0" fillId="0" borderId="14" xfId="0" applyBorder="1" applyAlignment="1"/>
    <xf numFmtId="0" fontId="34" fillId="23" borderId="13" xfId="0" applyFont="1" applyFill="1" applyBorder="1" applyAlignment="1">
      <alignment horizontal="center" vertical="center" textRotation="90" wrapText="1"/>
    </xf>
    <xf numFmtId="0" fontId="34" fillId="23" borderId="13" xfId="0" applyFont="1" applyFill="1" applyBorder="1" applyAlignment="1">
      <alignment horizontal="center" vertical="center" textRotation="90"/>
    </xf>
    <xf numFmtId="0" fontId="34" fillId="23" borderId="13" xfId="0" applyFont="1" applyFill="1" applyBorder="1" applyAlignment="1">
      <alignment horizontal="center" vertical="center"/>
    </xf>
    <xf numFmtId="0" fontId="34" fillId="23" borderId="13" xfId="0" applyFont="1" applyFill="1" applyBorder="1" applyAlignment="1">
      <alignment horizontal="center" vertical="center" wrapText="1"/>
    </xf>
    <xf numFmtId="0" fontId="35" fillId="11" borderId="13" xfId="0" applyFont="1" applyFill="1" applyBorder="1" applyAlignment="1">
      <alignment horizontal="center" wrapText="1"/>
    </xf>
    <xf numFmtId="0" fontId="35" fillId="11" borderId="13" xfId="0" applyFont="1" applyFill="1" applyBorder="1" applyAlignment="1">
      <alignment horizontal="center"/>
    </xf>
    <xf numFmtId="0" fontId="36" fillId="11" borderId="13" xfId="0" applyFont="1" applyFill="1" applyBorder="1" applyAlignment="1">
      <alignment horizontal="center"/>
    </xf>
    <xf numFmtId="0" fontId="35" fillId="0" borderId="13" xfId="0" applyFont="1" applyBorder="1" applyAlignment="1">
      <alignment horizontal="center" wrapText="1"/>
    </xf>
    <xf numFmtId="0" fontId="35" fillId="0" borderId="13" xfId="0" applyFont="1" applyBorder="1" applyAlignment="1">
      <alignment horizontal="center"/>
    </xf>
    <xf numFmtId="0" fontId="36" fillId="0" borderId="13" xfId="0" applyFont="1" applyBorder="1" applyAlignment="1">
      <alignment horizontal="center"/>
    </xf>
    <xf numFmtId="0" fontId="36" fillId="0" borderId="13" xfId="0" applyFont="1" applyFill="1" applyBorder="1" applyAlignment="1">
      <alignment horizontal="center"/>
    </xf>
    <xf numFmtId="0" fontId="35" fillId="0" borderId="13" xfId="0" applyFont="1" applyFill="1" applyBorder="1" applyAlignment="1">
      <alignment horizontal="center" wrapText="1"/>
    </xf>
    <xf numFmtId="0" fontId="35" fillId="0" borderId="13" xfId="0" applyFont="1" applyFill="1" applyBorder="1" applyAlignment="1">
      <alignment horizontal="center"/>
    </xf>
    <xf numFmtId="20" fontId="35" fillId="0" borderId="13" xfId="0" applyNumberFormat="1" applyFont="1" applyFill="1" applyBorder="1" applyAlignment="1">
      <alignment horizontal="center" wrapText="1"/>
    </xf>
    <xf numFmtId="21" fontId="35" fillId="11" borderId="13" xfId="0" applyNumberFormat="1" applyFont="1" applyFill="1" applyBorder="1" applyAlignment="1">
      <alignment horizontal="center" wrapText="1"/>
    </xf>
    <xf numFmtId="20" fontId="35" fillId="11" borderId="13" xfId="0" applyNumberFormat="1" applyFont="1" applyFill="1" applyBorder="1" applyAlignment="1">
      <alignment horizontal="center" wrapText="1"/>
    </xf>
    <xf numFmtId="20" fontId="35" fillId="11" borderId="13" xfId="0" applyNumberFormat="1" applyFont="1" applyFill="1" applyBorder="1" applyAlignment="1">
      <alignment horizontal="center"/>
    </xf>
    <xf numFmtId="0" fontId="0" fillId="0" borderId="12" xfId="0" applyFill="1" applyBorder="1" applyAlignment="1"/>
    <xf numFmtId="0" fontId="0" fillId="0" borderId="15" xfId="0" applyFill="1" applyBorder="1" applyAlignment="1"/>
    <xf numFmtId="0" fontId="0" fillId="0" borderId="14" xfId="0" applyFill="1" applyBorder="1" applyAlignment="1"/>
    <xf numFmtId="0" fontId="0" fillId="0" borderId="16" xfId="0" applyFill="1" applyBorder="1" applyAlignment="1"/>
    <xf numFmtId="0" fontId="34" fillId="23" borderId="13" xfId="0" applyFont="1" applyFill="1" applyBorder="1" applyAlignment="1">
      <alignment horizontal="center" wrapText="1"/>
    </xf>
    <xf numFmtId="0" fontId="35" fillId="11" borderId="13" xfId="0" applyFont="1" applyFill="1" applyBorder="1" applyAlignment="1">
      <alignment horizontal="center" wrapText="1"/>
    </xf>
    <xf numFmtId="0" fontId="0" fillId="11" borderId="13" xfId="0" applyFont="1" applyFill="1" applyBorder="1" applyAlignment="1">
      <alignment horizontal="center"/>
    </xf>
    <xf numFmtId="0" fontId="37" fillId="24" borderId="13" xfId="27" applyFont="1" applyFill="1" applyBorder="1" applyAlignment="1">
      <alignment horizontal="center"/>
    </xf>
    <xf numFmtId="0" fontId="37" fillId="0" borderId="0" xfId="28"/>
    <xf numFmtId="0" fontId="37" fillId="0" borderId="17" xfId="27" applyFont="1" applyFill="1" applyBorder="1" applyAlignment="1">
      <alignment horizontal="center" wrapText="1"/>
    </xf>
    <xf numFmtId="0" fontId="37" fillId="0" borderId="17" xfId="27" applyFont="1" applyFill="1" applyBorder="1" applyAlignment="1">
      <alignment wrapText="1"/>
    </xf>
    <xf numFmtId="0" fontId="37" fillId="0" borderId="0" xfId="28" applyAlignment="1">
      <alignment horizontal="center"/>
    </xf>
    <xf numFmtId="0" fontId="37" fillId="24" borderId="18" xfId="29" applyFont="1" applyFill="1" applyBorder="1" applyAlignment="1">
      <alignment horizontal="center"/>
    </xf>
    <xf numFmtId="49" fontId="37" fillId="24" borderId="18" xfId="29" applyNumberFormat="1" applyFont="1" applyFill="1" applyBorder="1" applyAlignment="1">
      <alignment horizontal="center"/>
    </xf>
    <xf numFmtId="0" fontId="37" fillId="24" borderId="13" xfId="29" applyFont="1" applyFill="1" applyBorder="1" applyAlignment="1">
      <alignment horizontal="center"/>
    </xf>
    <xf numFmtId="0" fontId="37" fillId="0" borderId="13" xfId="29" applyFont="1" applyFill="1" applyBorder="1" applyAlignment="1">
      <alignment horizontal="center" wrapText="1"/>
    </xf>
    <xf numFmtId="0" fontId="37" fillId="0" borderId="13" xfId="29" applyFont="1" applyFill="1" applyBorder="1" applyAlignment="1">
      <alignment wrapText="1"/>
    </xf>
    <xf numFmtId="49" fontId="37" fillId="0" borderId="13" xfId="29" applyNumberFormat="1" applyFont="1" applyFill="1" applyBorder="1" applyAlignment="1">
      <alignment horizontal="center" wrapText="1"/>
    </xf>
    <xf numFmtId="0" fontId="37" fillId="0" borderId="19" xfId="29" applyFont="1" applyFill="1" applyBorder="1" applyAlignment="1">
      <alignment wrapText="1"/>
    </xf>
    <xf numFmtId="49" fontId="37" fillId="0" borderId="0" xfId="28" applyNumberFormat="1" applyAlignment="1">
      <alignment horizontal="center"/>
    </xf>
    <xf numFmtId="164" fontId="37" fillId="0" borderId="0" xfId="28" applyNumberFormat="1" applyAlignment="1">
      <alignment horizontal="center"/>
    </xf>
    <xf numFmtId="0" fontId="37" fillId="24" borderId="20" xfId="27" applyFont="1" applyFill="1" applyBorder="1" applyAlignment="1">
      <alignment horizontal="center"/>
    </xf>
    <xf numFmtId="4" fontId="0" fillId="0" borderId="0" xfId="0" applyNumberFormat="1"/>
    <xf numFmtId="0" fontId="37" fillId="24" borderId="20" xfId="29" applyFont="1" applyFill="1" applyBorder="1" applyAlignment="1">
      <alignment horizontal="center"/>
    </xf>
    <xf numFmtId="0" fontId="37" fillId="0" borderId="0" xfId="28" applyNumberFormat="1" applyAlignment="1">
      <alignment horizontal="center"/>
    </xf>
    <xf numFmtId="2" fontId="0" fillId="0" borderId="9" xfId="0" applyNumberFormat="1" applyFill="1" applyBorder="1"/>
    <xf numFmtId="0" fontId="0" fillId="0" borderId="0" xfId="0" applyFill="1"/>
    <xf numFmtId="2" fontId="0" fillId="0" borderId="9" xfId="0" applyNumberFormat="1" applyFont="1" applyBorder="1"/>
    <xf numFmtId="2" fontId="24" fillId="0" borderId="9" xfId="0" applyNumberFormat="1" applyFont="1" applyBorder="1"/>
    <xf numFmtId="2" fontId="27" fillId="0" borderId="9" xfId="0" applyNumberFormat="1" applyFont="1" applyBorder="1"/>
    <xf numFmtId="2" fontId="0" fillId="0" borderId="0" xfId="0" applyNumberFormat="1"/>
    <xf numFmtId="2" fontId="0" fillId="0" borderId="9" xfId="0" applyNumberFormat="1" applyFont="1" applyFill="1" applyBorder="1"/>
    <xf numFmtId="2" fontId="24" fillId="0" borderId="9" xfId="0" applyNumberFormat="1" applyFont="1" applyFill="1" applyBorder="1"/>
    <xf numFmtId="2" fontId="27" fillId="0" borderId="9" xfId="0" applyNumberFormat="1" applyFont="1" applyFill="1" applyBorder="1"/>
    <xf numFmtId="46" fontId="0" fillId="0" borderId="0" xfId="0" applyNumberFormat="1"/>
    <xf numFmtId="21" fontId="0" fillId="0" borderId="0" xfId="0" applyNumberFormat="1"/>
    <xf numFmtId="0" fontId="25" fillId="0" borderId="0" xfId="20" applyNumberFormat="1"/>
    <xf numFmtId="0" fontId="38" fillId="25" borderId="21" xfId="0" applyFont="1" applyFill="1" applyBorder="1" applyAlignment="1">
      <alignment horizontal="center" vertical="top" wrapText="1"/>
    </xf>
    <xf numFmtId="1" fontId="38" fillId="25" borderId="21" xfId="0" applyNumberFormat="1" applyFont="1" applyFill="1" applyBorder="1" applyAlignment="1">
      <alignment horizontal="center" vertical="top" wrapText="1"/>
    </xf>
    <xf numFmtId="1" fontId="0" fillId="0" borderId="21" xfId="0" applyNumberFormat="1" applyBorder="1" applyAlignment="1">
      <alignment horizontal="center"/>
    </xf>
    <xf numFmtId="0" fontId="0" fillId="0" borderId="21" xfId="0" applyBorder="1"/>
    <xf numFmtId="1" fontId="0" fillId="0" borderId="21" xfId="0" applyNumberFormat="1" applyBorder="1"/>
    <xf numFmtId="165" fontId="0" fillId="0" borderId="21" xfId="0" applyNumberFormat="1" applyBorder="1"/>
    <xf numFmtId="0" fontId="0" fillId="0" borderId="0" xfId="0" applyAlignment="1">
      <alignment horizontal="center"/>
    </xf>
    <xf numFmtId="0" fontId="0" fillId="0" borderId="9" xfId="0" applyBorder="1" applyAlignment="1">
      <alignment horizontal="center"/>
    </xf>
    <xf numFmtId="0" fontId="39" fillId="0" borderId="9" xfId="0" applyFont="1" applyBorder="1" applyAlignment="1">
      <alignment horizontal="center"/>
    </xf>
    <xf numFmtId="0" fontId="40" fillId="0" borderId="9" xfId="0" applyNumberFormat="1" applyFont="1" applyFill="1" applyBorder="1" applyAlignment="1">
      <alignment horizontal="center"/>
    </xf>
    <xf numFmtId="0" fontId="39" fillId="26" borderId="9" xfId="0" applyFont="1" applyFill="1" applyBorder="1" applyAlignment="1">
      <alignment horizontal="center"/>
    </xf>
    <xf numFmtId="0" fontId="40" fillId="26" borderId="9" xfId="0" applyNumberFormat="1" applyFont="1" applyFill="1" applyBorder="1" applyAlignment="1">
      <alignment horizontal="center"/>
    </xf>
    <xf numFmtId="0" fontId="40" fillId="0" borderId="9" xfId="0" applyNumberFormat="1" applyFont="1" applyBorder="1" applyAlignment="1">
      <alignment horizontal="center"/>
    </xf>
    <xf numFmtId="0" fontId="41" fillId="0" borderId="0" xfId="0" applyNumberFormat="1" applyFont="1" applyFill="1" applyBorder="1" applyAlignment="1">
      <alignment horizontal="center"/>
    </xf>
    <xf numFmtId="0" fontId="42" fillId="0" borderId="0" xfId="30" applyAlignment="1">
      <alignment horizontal="center" wrapText="1"/>
    </xf>
    <xf numFmtId="0" fontId="42" fillId="0" borderId="0" xfId="30"/>
    <xf numFmtId="21" fontId="42" fillId="0" borderId="0" xfId="30" applyNumberFormat="1"/>
    <xf numFmtId="0" fontId="44" fillId="0" borderId="22" xfId="31" applyFont="1" applyFill="1" applyBorder="1" applyAlignment="1">
      <alignment horizontal="center" vertical="center"/>
    </xf>
    <xf numFmtId="0" fontId="44" fillId="0" borderId="23" xfId="31" applyFont="1" applyFill="1" applyBorder="1" applyAlignment="1">
      <alignment horizontal="center" vertical="center" wrapText="1"/>
    </xf>
    <xf numFmtId="0" fontId="44" fillId="0" borderId="23" xfId="31" applyFont="1" applyFill="1" applyBorder="1" applyAlignment="1">
      <alignment horizontal="center" vertical="center"/>
    </xf>
    <xf numFmtId="0" fontId="44" fillId="0" borderId="24" xfId="31" applyFont="1" applyFill="1" applyBorder="1" applyAlignment="1">
      <alignment horizontal="center" vertical="center"/>
    </xf>
    <xf numFmtId="0" fontId="45" fillId="0" borderId="23" xfId="31" applyFont="1" applyFill="1" applyBorder="1" applyAlignment="1">
      <alignment horizontal="center" vertical="center" wrapText="1"/>
    </xf>
    <xf numFmtId="0" fontId="45" fillId="0" borderId="25" xfId="31" applyFont="1" applyFill="1" applyBorder="1" applyAlignment="1">
      <alignment horizontal="center" vertical="center"/>
    </xf>
    <xf numFmtId="0" fontId="46" fillId="0" borderId="0" xfId="31" applyFont="1" applyAlignment="1">
      <alignment horizontal="center" vertical="center"/>
    </xf>
    <xf numFmtId="0" fontId="47" fillId="0" borderId="26" xfId="31" applyFont="1" applyBorder="1" applyAlignment="1">
      <alignment horizontal="center"/>
    </xf>
    <xf numFmtId="0" fontId="47" fillId="0" borderId="27" xfId="31" applyFont="1" applyBorder="1" applyAlignment="1">
      <alignment horizontal="center"/>
    </xf>
    <xf numFmtId="0" fontId="47" fillId="0" borderId="27" xfId="31" applyFont="1" applyBorder="1"/>
    <xf numFmtId="1" fontId="47" fillId="0" borderId="27" xfId="31" applyNumberFormat="1" applyFont="1" applyBorder="1"/>
    <xf numFmtId="14" fontId="47" fillId="0" borderId="27" xfId="31" applyNumberFormat="1" applyFont="1" applyBorder="1"/>
    <xf numFmtId="0" fontId="47" fillId="0" borderId="28" xfId="31" applyFont="1" applyBorder="1"/>
    <xf numFmtId="20" fontId="47" fillId="0" borderId="27" xfId="31" applyNumberFormat="1" applyFont="1" applyBorder="1" applyAlignment="1">
      <alignment horizontal="center"/>
    </xf>
    <xf numFmtId="20" fontId="47" fillId="0" borderId="29" xfId="31" applyNumberFormat="1" applyFont="1" applyBorder="1" applyAlignment="1">
      <alignment horizontal="center"/>
    </xf>
    <xf numFmtId="0" fontId="43" fillId="0" borderId="0" xfId="31"/>
    <xf numFmtId="0" fontId="47" fillId="0" borderId="30" xfId="31" applyFont="1" applyBorder="1" applyAlignment="1">
      <alignment horizontal="center"/>
    </xf>
    <xf numFmtId="0" fontId="47" fillId="0" borderId="9" xfId="31" applyFont="1" applyBorder="1" applyAlignment="1">
      <alignment horizontal="center"/>
    </xf>
    <xf numFmtId="0" fontId="47" fillId="0" borderId="31" xfId="31" applyFont="1" applyBorder="1" applyAlignment="1">
      <alignment horizontal="center"/>
    </xf>
    <xf numFmtId="0" fontId="47" fillId="0" borderId="9" xfId="31" applyFont="1" applyBorder="1"/>
    <xf numFmtId="1" fontId="47" fillId="0" borderId="9" xfId="31" applyNumberFormat="1" applyFont="1" applyBorder="1"/>
    <xf numFmtId="14" fontId="47" fillId="0" borderId="9" xfId="31" applyNumberFormat="1" applyFont="1" applyBorder="1"/>
    <xf numFmtId="0" fontId="47" fillId="0" borderId="0" xfId="31" applyFont="1" applyBorder="1"/>
    <xf numFmtId="20" fontId="47" fillId="0" borderId="9" xfId="31" applyNumberFormat="1" applyFont="1" applyBorder="1" applyAlignment="1">
      <alignment horizontal="center"/>
    </xf>
    <xf numFmtId="20" fontId="47" fillId="0" borderId="32" xfId="31" applyNumberFormat="1" applyFont="1" applyBorder="1" applyAlignment="1">
      <alignment horizontal="center"/>
    </xf>
    <xf numFmtId="0" fontId="47" fillId="0" borderId="33" xfId="31" applyFont="1" applyBorder="1" applyAlignment="1">
      <alignment horizontal="center"/>
    </xf>
    <xf numFmtId="0" fontId="47" fillId="0" borderId="34" xfId="31" applyFont="1" applyBorder="1" applyAlignment="1">
      <alignment horizontal="center"/>
    </xf>
    <xf numFmtId="0" fontId="47" fillId="0" borderId="35" xfId="31" applyFont="1" applyBorder="1" applyAlignment="1">
      <alignment horizontal="center"/>
    </xf>
    <xf numFmtId="0" fontId="47" fillId="0" borderId="34" xfId="31" applyFont="1" applyBorder="1"/>
    <xf numFmtId="1" fontId="47" fillId="0" borderId="34" xfId="31" applyNumberFormat="1" applyFont="1" applyBorder="1"/>
    <xf numFmtId="14" fontId="47" fillId="0" borderId="34" xfId="31" applyNumberFormat="1" applyFont="1" applyBorder="1"/>
    <xf numFmtId="0" fontId="47" fillId="0" borderId="36" xfId="31" applyFont="1" applyBorder="1"/>
    <xf numFmtId="20" fontId="47" fillId="0" borderId="34" xfId="31" applyNumberFormat="1" applyFont="1" applyBorder="1" applyAlignment="1">
      <alignment horizontal="center"/>
    </xf>
    <xf numFmtId="20" fontId="47" fillId="0" borderId="37" xfId="31" applyNumberFormat="1" applyFont="1" applyBorder="1" applyAlignment="1">
      <alignment horizontal="center"/>
    </xf>
    <xf numFmtId="0" fontId="43" fillId="0" borderId="30" xfId="31" applyBorder="1" applyAlignment="1">
      <alignment horizontal="center"/>
    </xf>
    <xf numFmtId="0" fontId="43" fillId="0" borderId="9" xfId="31" applyBorder="1" applyAlignment="1">
      <alignment horizontal="center"/>
    </xf>
    <xf numFmtId="0" fontId="43" fillId="0" borderId="31" xfId="31" applyBorder="1" applyAlignment="1">
      <alignment horizontal="center"/>
    </xf>
    <xf numFmtId="0" fontId="43" fillId="0" borderId="9" xfId="31" applyBorder="1"/>
    <xf numFmtId="1" fontId="43" fillId="0" borderId="9" xfId="31" applyNumberFormat="1" applyBorder="1"/>
    <xf numFmtId="14" fontId="43" fillId="0" borderId="9" xfId="31" applyNumberFormat="1" applyBorder="1"/>
    <xf numFmtId="0" fontId="43" fillId="0" borderId="0" xfId="31" applyBorder="1"/>
    <xf numFmtId="20" fontId="43" fillId="0" borderId="9" xfId="31" applyNumberFormat="1" applyBorder="1" applyAlignment="1">
      <alignment horizontal="center"/>
    </xf>
    <xf numFmtId="20" fontId="43" fillId="0" borderId="32" xfId="31" applyNumberFormat="1" applyBorder="1" applyAlignment="1">
      <alignment horizontal="center"/>
    </xf>
    <xf numFmtId="20" fontId="43" fillId="0" borderId="9" xfId="31" quotePrefix="1" applyNumberFormat="1" applyBorder="1" applyAlignment="1">
      <alignment horizontal="center"/>
    </xf>
    <xf numFmtId="0" fontId="43" fillId="0" borderId="33" xfId="31" applyBorder="1" applyAlignment="1">
      <alignment horizontal="center"/>
    </xf>
    <xf numFmtId="0" fontId="43" fillId="0" borderId="34" xfId="31" applyBorder="1" applyAlignment="1">
      <alignment horizontal="center"/>
    </xf>
    <xf numFmtId="0" fontId="43" fillId="0" borderId="35" xfId="31" applyBorder="1" applyAlignment="1">
      <alignment horizontal="center"/>
    </xf>
    <xf numFmtId="0" fontId="43" fillId="0" borderId="34" xfId="31" applyBorder="1"/>
    <xf numFmtId="1" fontId="43" fillId="0" borderId="34" xfId="31" applyNumberFormat="1" applyBorder="1"/>
    <xf numFmtId="14" fontId="43" fillId="0" borderId="34" xfId="31" applyNumberFormat="1" applyBorder="1"/>
    <xf numFmtId="0" fontId="43" fillId="0" borderId="36" xfId="31" applyBorder="1"/>
    <xf numFmtId="20" fontId="43" fillId="0" borderId="34" xfId="31" applyNumberFormat="1" applyBorder="1" applyAlignment="1">
      <alignment horizontal="center"/>
    </xf>
    <xf numFmtId="20" fontId="43" fillId="0" borderId="37" xfId="31" applyNumberFormat="1" applyBorder="1" applyAlignment="1">
      <alignment horizontal="center"/>
    </xf>
    <xf numFmtId="0" fontId="47" fillId="0" borderId="38" xfId="31" applyFont="1" applyBorder="1" applyAlignment="1">
      <alignment horizontal="center"/>
    </xf>
    <xf numFmtId="0" fontId="47" fillId="0" borderId="39" xfId="31" applyFont="1" applyBorder="1" applyAlignment="1">
      <alignment horizontal="center"/>
    </xf>
    <xf numFmtId="0" fontId="47" fillId="0" borderId="39" xfId="31" applyFont="1" applyBorder="1"/>
    <xf numFmtId="1" fontId="47" fillId="0" borderId="39" xfId="31" applyNumberFormat="1" applyFont="1" applyBorder="1"/>
    <xf numFmtId="14" fontId="47" fillId="0" borderId="39" xfId="31" applyNumberFormat="1" applyFont="1" applyBorder="1"/>
    <xf numFmtId="20" fontId="47" fillId="0" borderId="39" xfId="31" applyNumberFormat="1" applyFont="1" applyBorder="1" applyAlignment="1">
      <alignment horizontal="center"/>
    </xf>
    <xf numFmtId="0" fontId="47" fillId="0" borderId="30" xfId="31" applyFont="1" applyFill="1" applyBorder="1" applyAlignment="1">
      <alignment horizontal="center"/>
    </xf>
    <xf numFmtId="0" fontId="47" fillId="0" borderId="9" xfId="31" applyFont="1" applyFill="1" applyBorder="1" applyAlignment="1">
      <alignment horizontal="center"/>
    </xf>
    <xf numFmtId="0" fontId="47" fillId="0" borderId="9" xfId="31" applyFont="1" applyFill="1" applyBorder="1"/>
    <xf numFmtId="0" fontId="47" fillId="0" borderId="33" xfId="31" applyFont="1" applyFill="1" applyBorder="1" applyAlignment="1">
      <alignment horizontal="center"/>
    </xf>
    <xf numFmtId="0" fontId="47" fillId="0" borderId="34" xfId="31" applyFont="1" applyFill="1" applyBorder="1" applyAlignment="1">
      <alignment horizontal="center"/>
    </xf>
    <xf numFmtId="0" fontId="47" fillId="0" borderId="34" xfId="31" applyFont="1" applyFill="1" applyBorder="1"/>
    <xf numFmtId="0" fontId="43" fillId="0" borderId="0" xfId="31" applyAlignment="1">
      <alignment horizontal="center"/>
    </xf>
    <xf numFmtId="0" fontId="43" fillId="0" borderId="0" xfId="31" applyNumberFormat="1" applyAlignment="1">
      <alignment horizontal="center"/>
    </xf>
    <xf numFmtId="0" fontId="45" fillId="0" borderId="0" xfId="31" applyFont="1" applyFill="1" applyBorder="1" applyAlignment="1">
      <alignment horizontal="center" vertical="center"/>
    </xf>
    <xf numFmtId="20" fontId="47" fillId="0" borderId="0" xfId="31" applyNumberFormat="1" applyFont="1" applyBorder="1" applyAlignment="1">
      <alignment horizontal="center"/>
    </xf>
    <xf numFmtId="0" fontId="48" fillId="0" borderId="0" xfId="32"/>
    <xf numFmtId="0" fontId="50" fillId="27" borderId="45" xfId="32" applyFont="1" applyFill="1" applyBorder="1" applyAlignment="1">
      <alignment horizontal="center" vertical="center" wrapText="1"/>
    </xf>
    <xf numFmtId="0" fontId="51" fillId="28" borderId="44" xfId="32" applyFont="1" applyFill="1" applyBorder="1" applyAlignment="1">
      <alignment horizontal="center" vertical="center" wrapText="1"/>
    </xf>
    <xf numFmtId="0" fontId="52" fillId="28" borderId="45" xfId="32" applyFont="1" applyFill="1" applyBorder="1" applyAlignment="1">
      <alignment horizontal="center" vertical="center" wrapText="1"/>
    </xf>
    <xf numFmtId="0" fontId="52" fillId="28" borderId="45" xfId="32" applyFont="1" applyFill="1" applyBorder="1" applyAlignment="1">
      <alignment vertical="center" wrapText="1"/>
    </xf>
    <xf numFmtId="0" fontId="51" fillId="28" borderId="45" xfId="32" applyFont="1" applyFill="1" applyBorder="1" applyAlignment="1">
      <alignment horizontal="center" vertical="center" wrapText="1"/>
    </xf>
    <xf numFmtId="21" fontId="50" fillId="28" borderId="45" xfId="32" applyNumberFormat="1" applyFont="1" applyFill="1" applyBorder="1" applyAlignment="1">
      <alignment horizontal="center" vertical="center" wrapText="1"/>
    </xf>
    <xf numFmtId="0" fontId="50" fillId="28" borderId="45" xfId="32" applyFont="1" applyFill="1" applyBorder="1" applyAlignment="1">
      <alignment horizontal="center" vertical="center"/>
    </xf>
    <xf numFmtId="0" fontId="51" fillId="28" borderId="45" xfId="32" applyFont="1" applyFill="1" applyBorder="1" applyAlignment="1">
      <alignment vertical="center"/>
    </xf>
    <xf numFmtId="0" fontId="52" fillId="28" borderId="45" xfId="32" applyFont="1" applyFill="1" applyBorder="1" applyAlignment="1">
      <alignment horizontal="center" vertical="center"/>
    </xf>
    <xf numFmtId="0" fontId="51" fillId="0" borderId="44" xfId="32" applyFont="1" applyBorder="1" applyAlignment="1">
      <alignment horizontal="center" vertical="center" wrapText="1"/>
    </xf>
    <xf numFmtId="0" fontId="52" fillId="0" borderId="45" xfId="32" applyFont="1" applyBorder="1" applyAlignment="1">
      <alignment horizontal="center" vertical="center"/>
    </xf>
    <xf numFmtId="0" fontId="52" fillId="29" borderId="45" xfId="32" applyFont="1" applyFill="1" applyBorder="1" applyAlignment="1">
      <alignment vertical="center" wrapText="1"/>
    </xf>
    <xf numFmtId="0" fontId="51" fillId="0" borderId="45" xfId="32" applyFont="1" applyBorder="1" applyAlignment="1">
      <alignment horizontal="center" vertical="center" wrapText="1"/>
    </xf>
    <xf numFmtId="21" fontId="50" fillId="0" borderId="45" xfId="32" applyNumberFormat="1" applyFont="1" applyBorder="1" applyAlignment="1">
      <alignment horizontal="center" vertical="center" wrapText="1"/>
    </xf>
    <xf numFmtId="0" fontId="50" fillId="0" borderId="45" xfId="32" applyFont="1" applyBorder="1" applyAlignment="1">
      <alignment horizontal="center" vertical="center"/>
    </xf>
    <xf numFmtId="0" fontId="51" fillId="0" borderId="45" xfId="32" applyFont="1" applyBorder="1" applyAlignment="1">
      <alignment vertical="center"/>
    </xf>
    <xf numFmtId="0" fontId="52" fillId="29" borderId="45" xfId="32" applyFont="1" applyFill="1" applyBorder="1" applyAlignment="1">
      <alignment horizontal="center" vertical="center" wrapText="1"/>
    </xf>
    <xf numFmtId="0" fontId="51" fillId="29" borderId="45" xfId="32" applyFont="1" applyFill="1" applyBorder="1" applyAlignment="1">
      <alignment horizontal="center" vertical="center" wrapText="1"/>
    </xf>
    <xf numFmtId="0" fontId="51" fillId="29" borderId="45" xfId="32" applyFont="1" applyFill="1" applyBorder="1" applyAlignment="1">
      <alignment vertical="center" wrapText="1"/>
    </xf>
    <xf numFmtId="0" fontId="51" fillId="0" borderId="45" xfId="32" applyFont="1" applyBorder="1" applyAlignment="1">
      <alignment horizontal="center" vertical="center"/>
    </xf>
    <xf numFmtId="0" fontId="51" fillId="30" borderId="44" xfId="32" applyFont="1" applyFill="1" applyBorder="1" applyAlignment="1">
      <alignment horizontal="center" vertical="center" wrapText="1"/>
    </xf>
    <xf numFmtId="0" fontId="52" fillId="30" borderId="45" xfId="32" applyFont="1" applyFill="1" applyBorder="1" applyAlignment="1">
      <alignment horizontal="center" vertical="center"/>
    </xf>
    <xf numFmtId="0" fontId="52" fillId="30" borderId="45" xfId="32" applyFont="1" applyFill="1" applyBorder="1" applyAlignment="1">
      <alignment vertical="center" wrapText="1"/>
    </xf>
    <xf numFmtId="0" fontId="51" fillId="30" borderId="45" xfId="32" applyFont="1" applyFill="1" applyBorder="1" applyAlignment="1">
      <alignment horizontal="center" vertical="center" wrapText="1"/>
    </xf>
    <xf numFmtId="21" fontId="50" fillId="30" borderId="45" xfId="32" applyNumberFormat="1" applyFont="1" applyFill="1" applyBorder="1" applyAlignment="1">
      <alignment horizontal="center" vertical="center" wrapText="1"/>
    </xf>
    <xf numFmtId="0" fontId="50" fillId="30" borderId="45" xfId="32" applyFont="1" applyFill="1" applyBorder="1" applyAlignment="1">
      <alignment horizontal="center" vertical="center"/>
    </xf>
    <xf numFmtId="0" fontId="51" fillId="30" borderId="45" xfId="32" applyFont="1" applyFill="1" applyBorder="1" applyAlignment="1">
      <alignment vertical="center"/>
    </xf>
    <xf numFmtId="0" fontId="52" fillId="0" borderId="46" xfId="32" applyFont="1" applyBorder="1" applyAlignment="1">
      <alignment horizontal="center" vertical="center"/>
    </xf>
    <xf numFmtId="0" fontId="52" fillId="29" borderId="46" xfId="32" applyFont="1" applyFill="1" applyBorder="1" applyAlignment="1">
      <alignment vertical="center" wrapText="1"/>
    </xf>
    <xf numFmtId="0" fontId="52" fillId="29" borderId="24" xfId="32" applyFont="1" applyFill="1" applyBorder="1" applyAlignment="1">
      <alignment horizontal="center" vertical="center" wrapText="1"/>
    </xf>
    <xf numFmtId="0" fontId="52" fillId="29" borderId="41" xfId="32" applyFont="1" applyFill="1" applyBorder="1" applyAlignment="1">
      <alignment vertical="center" wrapText="1"/>
    </xf>
    <xf numFmtId="0" fontId="52" fillId="29" borderId="43" xfId="32" applyFont="1" applyFill="1" applyBorder="1" applyAlignment="1">
      <alignment vertical="center" wrapText="1"/>
    </xf>
    <xf numFmtId="0" fontId="52" fillId="0" borderId="36" xfId="32" applyFont="1" applyBorder="1" applyAlignment="1">
      <alignment horizontal="center" vertical="center"/>
    </xf>
    <xf numFmtId="0" fontId="52" fillId="29" borderId="46" xfId="32" applyFont="1" applyFill="1" applyBorder="1" applyAlignment="1">
      <alignment horizontal="center" vertical="center" wrapText="1"/>
    </xf>
    <xf numFmtId="0" fontId="52" fillId="29" borderId="47" xfId="32" applyFont="1" applyFill="1" applyBorder="1" applyAlignment="1">
      <alignment horizontal="center" vertical="center" wrapText="1"/>
    </xf>
    <xf numFmtId="0" fontId="52" fillId="29" borderId="47" xfId="32" applyFont="1" applyFill="1" applyBorder="1" applyAlignment="1">
      <alignment vertical="center" wrapText="1"/>
    </xf>
    <xf numFmtId="0" fontId="49" fillId="27" borderId="0" xfId="32" applyFont="1" applyFill="1" applyBorder="1" applyAlignment="1">
      <alignment horizontal="center" vertical="center" wrapText="1"/>
    </xf>
    <xf numFmtId="0" fontId="50" fillId="27" borderId="0" xfId="32" applyFont="1" applyFill="1" applyBorder="1" applyAlignment="1">
      <alignment horizontal="center" vertical="center" wrapText="1"/>
    </xf>
    <xf numFmtId="0" fontId="51" fillId="0" borderId="0" xfId="32" applyFont="1" applyBorder="1" applyAlignment="1">
      <alignment vertical="center"/>
    </xf>
    <xf numFmtId="0" fontId="54" fillId="0" borderId="0" xfId="0" applyFont="1" applyProtection="1">
      <protection locked="0" hidden="1"/>
    </xf>
    <xf numFmtId="0" fontId="54" fillId="0" borderId="0" xfId="0" applyFont="1" applyAlignment="1" applyProtection="1">
      <alignment horizontal="center" shrinkToFit="1"/>
      <protection locked="0" hidden="1"/>
    </xf>
    <xf numFmtId="0" fontId="54" fillId="0" borderId="0" xfId="0" applyFont="1" applyAlignment="1" applyProtection="1">
      <alignment horizontal="center"/>
      <protection locked="0" hidden="1"/>
    </xf>
    <xf numFmtId="0" fontId="55" fillId="0" borderId="0" xfId="0" applyFont="1" applyAlignment="1" applyProtection="1">
      <alignment horizontal="center" shrinkToFit="1"/>
      <protection locked="0" hidden="1"/>
    </xf>
    <xf numFmtId="0" fontId="54" fillId="0" borderId="0" xfId="0" applyFont="1" applyAlignment="1" applyProtection="1">
      <protection locked="0" hidden="1"/>
    </xf>
    <xf numFmtId="0" fontId="56" fillId="0" borderId="0" xfId="0" applyFont="1" applyAlignment="1" applyProtection="1">
      <protection locked="0" hidden="1"/>
    </xf>
    <xf numFmtId="0" fontId="55" fillId="0" borderId="48" xfId="0" applyFont="1" applyFill="1" applyBorder="1" applyAlignment="1" applyProtection="1">
      <alignment vertical="center" wrapText="1"/>
      <protection locked="0" hidden="1"/>
    </xf>
    <xf numFmtId="0" fontId="55" fillId="0" borderId="28" xfId="0" applyFont="1" applyFill="1" applyBorder="1" applyAlignment="1" applyProtection="1">
      <alignment vertical="center" wrapText="1"/>
      <protection locked="0" hidden="1"/>
    </xf>
    <xf numFmtId="0" fontId="55" fillId="0" borderId="28" xfId="0" applyFont="1" applyFill="1" applyBorder="1" applyAlignment="1" applyProtection="1">
      <alignment vertical="center" wrapText="1" shrinkToFit="1"/>
      <protection locked="0" hidden="1"/>
    </xf>
    <xf numFmtId="0" fontId="55" fillId="0" borderId="43" xfId="0" applyFont="1" applyFill="1" applyBorder="1" applyAlignment="1" applyProtection="1">
      <alignment vertical="center" wrapText="1"/>
      <protection locked="0" hidden="1"/>
    </xf>
    <xf numFmtId="0" fontId="56" fillId="0" borderId="0" xfId="0" applyFont="1" applyAlignment="1" applyProtection="1">
      <alignment horizontal="center"/>
      <protection locked="0" hidden="1"/>
    </xf>
    <xf numFmtId="0" fontId="55" fillId="0" borderId="33" xfId="0" applyFont="1" applyFill="1" applyBorder="1" applyAlignment="1" applyProtection="1">
      <alignment horizontal="center" vertical="center" wrapText="1"/>
      <protection locked="0" hidden="1"/>
    </xf>
    <xf numFmtId="0" fontId="55" fillId="0" borderId="52" xfId="0" applyFont="1" applyFill="1" applyBorder="1" applyAlignment="1" applyProtection="1">
      <alignment horizontal="center" vertical="center" wrapText="1"/>
      <protection locked="0" hidden="1"/>
    </xf>
    <xf numFmtId="0" fontId="55" fillId="0" borderId="52" xfId="0" applyFont="1" applyFill="1" applyBorder="1" applyAlignment="1" applyProtection="1">
      <alignment horizontal="center" vertical="center" wrapText="1" shrinkToFit="1"/>
      <protection locked="0" hidden="1"/>
    </xf>
    <xf numFmtId="0" fontId="55" fillId="0" borderId="53" xfId="0" applyFont="1" applyFill="1" applyBorder="1" applyAlignment="1" applyProtection="1">
      <alignment horizontal="center" vertical="center" wrapText="1"/>
      <protection locked="0" hidden="1"/>
    </xf>
    <xf numFmtId="0" fontId="55" fillId="0" borderId="54" xfId="0" applyFont="1" applyFill="1" applyBorder="1" applyAlignment="1" applyProtection="1">
      <alignment horizontal="center" vertical="center" shrinkToFit="1"/>
      <protection locked="0" hidden="1"/>
    </xf>
    <xf numFmtId="0" fontId="55" fillId="0" borderId="55" xfId="0" applyFont="1" applyFill="1" applyBorder="1" applyAlignment="1" applyProtection="1">
      <alignment horizontal="center" vertical="center" shrinkToFit="1"/>
      <protection locked="0" hidden="1"/>
    </xf>
    <xf numFmtId="0" fontId="55" fillId="0" borderId="45" xfId="0" applyFont="1" applyFill="1" applyBorder="1" applyAlignment="1" applyProtection="1">
      <alignment horizontal="center" vertical="center" shrinkToFit="1"/>
      <protection locked="0" hidden="1"/>
    </xf>
    <xf numFmtId="0" fontId="55" fillId="0" borderId="56" xfId="0" applyFont="1" applyFill="1" applyBorder="1" applyAlignment="1" applyProtection="1">
      <alignment horizontal="center" vertical="center" shrinkToFit="1"/>
      <protection locked="0" hidden="1"/>
    </xf>
    <xf numFmtId="0" fontId="55" fillId="0" borderId="34" xfId="0" applyFont="1" applyFill="1" applyBorder="1" applyAlignment="1" applyProtection="1">
      <alignment horizontal="center" vertical="center"/>
      <protection locked="0" hidden="1"/>
    </xf>
    <xf numFmtId="0" fontId="55" fillId="0" borderId="55" xfId="0" applyFont="1" applyFill="1" applyBorder="1" applyAlignment="1" applyProtection="1">
      <alignment horizontal="center" vertical="center"/>
      <protection locked="0" hidden="1"/>
    </xf>
    <xf numFmtId="0" fontId="55" fillId="0" borderId="58" xfId="0" applyFont="1" applyFill="1" applyBorder="1" applyAlignment="1" applyProtection="1">
      <alignment horizontal="center"/>
      <protection locked="0"/>
    </xf>
    <xf numFmtId="0" fontId="54" fillId="0" borderId="59" xfId="0" applyFont="1" applyBorder="1" applyAlignment="1" applyProtection="1">
      <alignment horizontal="left" shrinkToFit="1"/>
      <protection locked="0" hidden="1"/>
    </xf>
    <xf numFmtId="0" fontId="54" fillId="0" borderId="60" xfId="0" applyFont="1" applyBorder="1" applyAlignment="1" applyProtection="1">
      <alignment horizontal="left" shrinkToFit="1"/>
      <protection locked="0" hidden="1"/>
    </xf>
    <xf numFmtId="0" fontId="55" fillId="0" borderId="58" xfId="0" applyFont="1" applyBorder="1" applyAlignment="1" applyProtection="1">
      <alignment horizontal="center" shrinkToFit="1"/>
      <protection locked="0" hidden="1"/>
    </xf>
    <xf numFmtId="0" fontId="54" fillId="0" borderId="59" xfId="0" applyFont="1" applyBorder="1" applyAlignment="1" applyProtection="1">
      <alignment horizontal="center" shrinkToFit="1"/>
      <protection locked="0" hidden="1"/>
    </xf>
    <xf numFmtId="0" fontId="54" fillId="0" borderId="59" xfId="0" applyNumberFormat="1" applyFont="1" applyBorder="1" applyAlignment="1" applyProtection="1">
      <alignment horizontal="center" shrinkToFit="1"/>
      <protection locked="0" hidden="1"/>
    </xf>
    <xf numFmtId="166" fontId="54" fillId="0" borderId="59" xfId="0" applyNumberFormat="1" applyFont="1" applyBorder="1" applyAlignment="1" applyProtection="1">
      <alignment horizontal="center" shrinkToFit="1"/>
      <protection locked="0" hidden="1"/>
    </xf>
    <xf numFmtId="0" fontId="54" fillId="0" borderId="61" xfId="0" applyFont="1" applyBorder="1" applyAlignment="1" applyProtection="1">
      <alignment horizontal="center" shrinkToFit="1"/>
      <protection locked="0" hidden="1"/>
    </xf>
    <xf numFmtId="167" fontId="54" fillId="0" borderId="9" xfId="0" applyNumberFormat="1" applyFont="1" applyBorder="1" applyAlignment="1" applyProtection="1">
      <alignment horizontal="center" shrinkToFit="1"/>
      <protection locked="0" hidden="1"/>
    </xf>
    <xf numFmtId="168" fontId="54" fillId="0" borderId="9" xfId="0" applyNumberFormat="1" applyFont="1" applyFill="1" applyBorder="1" applyAlignment="1" applyProtection="1">
      <alignment horizontal="center"/>
      <protection locked="0" hidden="1"/>
    </xf>
    <xf numFmtId="1" fontId="54" fillId="0" borderId="9" xfId="0" applyNumberFormat="1" applyFont="1" applyFill="1" applyBorder="1" applyAlignment="1" applyProtection="1">
      <alignment horizontal="center"/>
      <protection locked="0" hidden="1"/>
    </xf>
    <xf numFmtId="22" fontId="54" fillId="0" borderId="9" xfId="0" applyNumberFormat="1" applyFont="1" applyBorder="1" applyAlignment="1" applyProtection="1">
      <alignment horizontal="center"/>
      <protection locked="0" hidden="1"/>
    </xf>
    <xf numFmtId="0" fontId="56" fillId="0" borderId="0" xfId="0" applyFont="1" applyAlignment="1" applyProtection="1">
      <alignment horizontal="left"/>
      <protection locked="0" hidden="1"/>
    </xf>
    <xf numFmtId="20" fontId="54" fillId="0" borderId="9" xfId="0" applyNumberFormat="1" applyFont="1" applyBorder="1" applyAlignment="1" applyProtection="1">
      <alignment horizontal="center"/>
      <protection locked="0" hidden="1"/>
    </xf>
    <xf numFmtId="168" fontId="54" fillId="0" borderId="0" xfId="0" applyNumberFormat="1" applyFont="1" applyFill="1" applyBorder="1" applyAlignment="1" applyProtection="1">
      <alignment horizontal="center"/>
      <protection locked="0" hidden="1"/>
    </xf>
    <xf numFmtId="0" fontId="55" fillId="0" borderId="53" xfId="0" applyFont="1" applyFill="1" applyBorder="1" applyAlignment="1" applyProtection="1">
      <alignment horizontal="center" vertical="center" shrinkToFit="1"/>
      <protection locked="0" hidden="1"/>
    </xf>
    <xf numFmtId="0" fontId="55" fillId="0" borderId="36" xfId="0" applyFont="1" applyFill="1" applyBorder="1" applyAlignment="1" applyProtection="1">
      <alignment horizontal="center" vertical="center" shrinkToFit="1"/>
      <protection locked="0" hidden="1"/>
    </xf>
    <xf numFmtId="0" fontId="55" fillId="0" borderId="45" xfId="0" applyFont="1" applyFill="1" applyBorder="1" applyAlignment="1" applyProtection="1">
      <alignment horizontal="center" vertical="center"/>
      <protection locked="0" hidden="1"/>
    </xf>
    <xf numFmtId="20" fontId="54" fillId="0" borderId="0" xfId="0" applyNumberFormat="1" applyFont="1" applyAlignment="1" applyProtection="1">
      <protection locked="0" hidden="1"/>
    </xf>
    <xf numFmtId="1" fontId="54" fillId="0" borderId="59" xfId="0" applyNumberFormat="1" applyFont="1" applyBorder="1" applyAlignment="1" applyProtection="1">
      <alignment horizontal="center" shrinkToFit="1"/>
      <protection locked="0" hidden="1"/>
    </xf>
    <xf numFmtId="0" fontId="54" fillId="0" borderId="60" xfId="0" applyFont="1" applyBorder="1" applyAlignment="1" applyProtection="1">
      <alignment horizontal="center" shrinkToFit="1"/>
      <protection locked="0" hidden="1"/>
    </xf>
    <xf numFmtId="167" fontId="54" fillId="0" borderId="62" xfId="0" applyNumberFormat="1" applyFont="1" applyBorder="1" applyAlignment="1" applyProtection="1">
      <alignment horizontal="center" shrinkToFit="1"/>
      <protection locked="0" hidden="1"/>
    </xf>
    <xf numFmtId="168" fontId="54" fillId="0" borderId="9" xfId="0" applyNumberFormat="1" applyFont="1" applyBorder="1" applyAlignment="1" applyProtection="1">
      <alignment horizontal="center"/>
      <protection locked="0" hidden="1"/>
    </xf>
    <xf numFmtId="20" fontId="56" fillId="0" borderId="0" xfId="0" applyNumberFormat="1" applyFont="1" applyAlignment="1" applyProtection="1">
      <protection locked="0" hidden="1"/>
    </xf>
    <xf numFmtId="0" fontId="57" fillId="0" borderId="0" xfId="0" applyFont="1" applyAlignment="1"/>
    <xf numFmtId="0" fontId="58" fillId="0" borderId="0" xfId="0" applyFont="1"/>
    <xf numFmtId="0" fontId="57" fillId="0" borderId="0" xfId="0" applyFont="1" applyAlignment="1">
      <alignment horizontal="center" wrapText="1"/>
    </xf>
    <xf numFmtId="0" fontId="0" fillId="0" borderId="0" xfId="0" applyAlignment="1"/>
    <xf numFmtId="0" fontId="58" fillId="0" borderId="0" xfId="0" applyFont="1" applyAlignment="1">
      <alignment horizontal="center" shrinkToFit="1"/>
    </xf>
    <xf numFmtId="0" fontId="58" fillId="0" borderId="0" xfId="0" applyFont="1" applyAlignment="1">
      <alignment shrinkToFit="1"/>
    </xf>
    <xf numFmtId="0" fontId="58" fillId="0" borderId="0" xfId="0" applyFont="1" applyFill="1" applyBorder="1" applyAlignment="1">
      <alignment shrinkToFit="1"/>
    </xf>
    <xf numFmtId="0" fontId="59" fillId="0" borderId="9" xfId="0" applyFont="1" applyBorder="1" applyAlignment="1">
      <alignment horizontal="center" vertical="center" shrinkToFit="1"/>
    </xf>
    <xf numFmtId="0" fontId="60" fillId="0" borderId="9" xfId="0" applyFont="1" applyFill="1" applyBorder="1" applyAlignment="1">
      <alignment horizontal="center" shrinkToFit="1"/>
    </xf>
    <xf numFmtId="0" fontId="60" fillId="0" borderId="9" xfId="0" applyFont="1" applyFill="1" applyBorder="1" applyAlignment="1">
      <alignment shrinkToFit="1"/>
    </xf>
    <xf numFmtId="0" fontId="58" fillId="31" borderId="9" xfId="0" applyFont="1" applyFill="1" applyBorder="1" applyAlignment="1">
      <alignment horizontal="center" vertical="center" shrinkToFit="1"/>
    </xf>
    <xf numFmtId="0" fontId="58" fillId="31" borderId="9" xfId="0" applyFont="1" applyFill="1" applyBorder="1" applyAlignment="1">
      <alignment shrinkToFit="1"/>
    </xf>
    <xf numFmtId="46" fontId="58" fillId="31" borderId="9" xfId="0" applyNumberFormat="1" applyFont="1" applyFill="1" applyBorder="1" applyAlignment="1">
      <alignment shrinkToFit="1"/>
    </xf>
    <xf numFmtId="0" fontId="58" fillId="31" borderId="9" xfId="0" applyFont="1" applyFill="1" applyBorder="1" applyAlignment="1">
      <alignment horizontal="center" shrinkToFit="1"/>
    </xf>
    <xf numFmtId="0" fontId="58" fillId="0" borderId="9" xfId="0" applyFont="1" applyBorder="1" applyAlignment="1">
      <alignment horizontal="center" vertical="center" shrinkToFit="1"/>
    </xf>
    <xf numFmtId="0" fontId="58" fillId="0" borderId="9" xfId="0" applyFont="1" applyBorder="1" applyAlignment="1">
      <alignment shrinkToFit="1"/>
    </xf>
    <xf numFmtId="46" fontId="58" fillId="0" borderId="9" xfId="0" applyNumberFormat="1" applyFont="1" applyBorder="1" applyAlignment="1">
      <alignment shrinkToFit="1"/>
    </xf>
    <xf numFmtId="0" fontId="58" fillId="0" borderId="9" xfId="0" applyFont="1" applyBorder="1" applyAlignment="1">
      <alignment horizontal="center" shrinkToFit="1"/>
    </xf>
    <xf numFmtId="0" fontId="61" fillId="0" borderId="9" xfId="0" applyFont="1" applyBorder="1" applyAlignment="1">
      <alignment shrinkToFit="1"/>
    </xf>
    <xf numFmtId="0" fontId="58" fillId="0" borderId="9" xfId="0" applyFont="1" applyFill="1" applyBorder="1" applyAlignment="1">
      <alignment shrinkToFit="1"/>
    </xf>
    <xf numFmtId="46" fontId="58" fillId="0" borderId="9" xfId="0" applyNumberFormat="1" applyFont="1" applyFill="1" applyBorder="1" applyAlignment="1">
      <alignment shrinkToFit="1"/>
    </xf>
    <xf numFmtId="0" fontId="58" fillId="0" borderId="9" xfId="0" applyFont="1" applyFill="1" applyBorder="1" applyAlignment="1">
      <alignment horizontal="center" shrinkToFit="1"/>
    </xf>
    <xf numFmtId="0" fontId="58" fillId="0" borderId="9" xfId="0" applyFont="1" applyFill="1" applyBorder="1" applyAlignment="1">
      <alignment horizontal="center" vertical="center" shrinkToFit="1"/>
    </xf>
    <xf numFmtId="0" fontId="58" fillId="0" borderId="0" xfId="0" applyFont="1" applyFill="1"/>
    <xf numFmtId="0" fontId="61" fillId="31" borderId="9" xfId="0" applyFont="1" applyFill="1" applyBorder="1" applyAlignment="1">
      <alignment shrinkToFit="1"/>
    </xf>
    <xf numFmtId="0" fontId="61" fillId="0" borderId="9" xfId="0" applyFont="1" applyFill="1" applyBorder="1" applyAlignment="1">
      <alignment shrinkToFit="1"/>
    </xf>
    <xf numFmtId="0" fontId="58" fillId="0" borderId="0" xfId="0" applyFont="1" applyAlignment="1">
      <alignment horizontal="center"/>
    </xf>
    <xf numFmtId="0" fontId="0" fillId="0" borderId="31" xfId="0" applyBorder="1" applyAlignment="1">
      <alignment horizontal="center" vertical="center" shrinkToFit="1"/>
    </xf>
    <xf numFmtId="0" fontId="58" fillId="0" borderId="63" xfId="0" applyFont="1" applyBorder="1" applyAlignment="1">
      <alignment horizontal="center" vertical="center" shrinkToFit="1"/>
    </xf>
    <xf numFmtId="0" fontId="58" fillId="0" borderId="63" xfId="0" applyFont="1" applyFill="1" applyBorder="1" applyAlignment="1">
      <alignment horizontal="center" vertical="center" shrinkToFit="1"/>
    </xf>
    <xf numFmtId="0" fontId="0" fillId="0" borderId="31" xfId="0" applyFill="1" applyBorder="1" applyAlignment="1">
      <alignment horizontal="center" vertical="center" shrinkToFit="1"/>
    </xf>
    <xf numFmtId="0" fontId="25" fillId="0" borderId="9" xfId="20" applyBorder="1"/>
    <xf numFmtId="0" fontId="62" fillId="0" borderId="0" xfId="33"/>
    <xf numFmtId="20" fontId="62" fillId="0" borderId="10" xfId="33" applyNumberFormat="1" applyBorder="1"/>
    <xf numFmtId="0" fontId="62" fillId="0" borderId="10" xfId="33" applyBorder="1"/>
    <xf numFmtId="0" fontId="62" fillId="0" borderId="0" xfId="33" applyAlignment="1">
      <alignment horizontal="center"/>
    </xf>
    <xf numFmtId="0" fontId="62" fillId="0" borderId="0" xfId="33" applyAlignment="1"/>
    <xf numFmtId="0" fontId="63" fillId="0" borderId="10" xfId="33" applyFont="1" applyBorder="1" applyAlignment="1">
      <alignment horizontal="center"/>
    </xf>
    <xf numFmtId="0" fontId="63" fillId="0" borderId="10" xfId="33" applyFont="1" applyFill="1" applyBorder="1" applyAlignment="1">
      <alignment horizontal="center"/>
    </xf>
    <xf numFmtId="21" fontId="62" fillId="0" borderId="10" xfId="33" applyNumberFormat="1" applyFont="1" applyBorder="1" applyAlignment="1">
      <alignment horizontal="center"/>
    </xf>
    <xf numFmtId="0" fontId="62" fillId="0" borderId="10" xfId="33" applyFont="1" applyBorder="1" applyAlignment="1">
      <alignment horizontal="center"/>
    </xf>
    <xf numFmtId="0" fontId="62" fillId="0" borderId="10" xfId="33" applyFont="1" applyBorder="1"/>
    <xf numFmtId="0" fontId="64" fillId="0" borderId="10" xfId="33" applyFont="1" applyFill="1" applyBorder="1" applyAlignment="1">
      <alignment horizontal="left" wrapText="1"/>
    </xf>
    <xf numFmtId="0" fontId="64" fillId="0" borderId="10" xfId="33" applyFont="1" applyFill="1" applyBorder="1" applyAlignment="1">
      <alignment wrapText="1"/>
    </xf>
    <xf numFmtId="0" fontId="65" fillId="0" borderId="10" xfId="33" applyFont="1" applyFill="1" applyBorder="1" applyAlignment="1">
      <alignment wrapText="1"/>
    </xf>
    <xf numFmtId="0" fontId="64" fillId="0" borderId="10" xfId="33" applyFont="1" applyFill="1" applyBorder="1" applyAlignment="1"/>
    <xf numFmtId="0" fontId="64" fillId="0" borderId="10" xfId="33" applyFont="1" applyFill="1" applyBorder="1" applyAlignment="1">
      <alignment horizontal="center"/>
    </xf>
    <xf numFmtId="0" fontId="62" fillId="0" borderId="10" xfId="33" applyFont="1" applyFill="1" applyBorder="1" applyAlignment="1">
      <alignment horizontal="center"/>
    </xf>
    <xf numFmtId="0" fontId="62" fillId="0" borderId="10" xfId="33" applyFont="1" applyFill="1" applyBorder="1"/>
    <xf numFmtId="0" fontId="64" fillId="21" borderId="10" xfId="33" applyFont="1" applyFill="1" applyBorder="1" applyAlignment="1">
      <alignment horizontal="left" wrapText="1"/>
    </xf>
    <xf numFmtId="0" fontId="64" fillId="21" borderId="10" xfId="33" applyFont="1" applyFill="1" applyBorder="1" applyAlignment="1">
      <alignment wrapText="1"/>
    </xf>
    <xf numFmtId="0" fontId="64" fillId="0" borderId="10" xfId="33" applyFont="1" applyBorder="1" applyAlignment="1">
      <alignment horizontal="left"/>
    </xf>
    <xf numFmtId="0" fontId="64" fillId="0" borderId="10" xfId="33" applyFont="1" applyBorder="1"/>
    <xf numFmtId="0" fontId="65" fillId="0" borderId="10" xfId="33" applyFont="1" applyBorder="1"/>
    <xf numFmtId="0" fontId="64" fillId="0" borderId="10" xfId="33" applyFont="1" applyFill="1" applyBorder="1"/>
    <xf numFmtId="0" fontId="62" fillId="32" borderId="10" xfId="33" applyFont="1" applyFill="1" applyBorder="1" applyAlignment="1">
      <alignment horizontal="center"/>
    </xf>
    <xf numFmtId="0" fontId="63" fillId="0" borderId="10" xfId="33" applyFont="1" applyBorder="1"/>
    <xf numFmtId="0" fontId="63" fillId="0" borderId="10" xfId="33" applyFont="1" applyBorder="1" applyAlignment="1"/>
    <xf numFmtId="0" fontId="66" fillId="0" borderId="10" xfId="33" applyFont="1" applyBorder="1" applyAlignment="1">
      <alignment horizontal="center"/>
    </xf>
    <xf numFmtId="46" fontId="66" fillId="0" borderId="10" xfId="33" applyNumberFormat="1" applyFont="1" applyBorder="1" applyAlignment="1">
      <alignment horizontal="center"/>
    </xf>
    <xf numFmtId="20" fontId="67" fillId="0" borderId="9" xfId="32" applyNumberFormat="1" applyFont="1" applyBorder="1"/>
    <xf numFmtId="0" fontId="67" fillId="0" borderId="9" xfId="32" applyFont="1" applyBorder="1"/>
    <xf numFmtId="0" fontId="67" fillId="0" borderId="9" xfId="32" applyFont="1" applyBorder="1" applyAlignment="1">
      <alignment horizontal="left" vertical="center"/>
    </xf>
    <xf numFmtId="0" fontId="67" fillId="33" borderId="9" xfId="32" applyFont="1" applyFill="1" applyBorder="1"/>
    <xf numFmtId="20" fontId="67" fillId="34" borderId="9" xfId="32" applyNumberFormat="1" applyFont="1" applyFill="1" applyBorder="1"/>
    <xf numFmtId="0" fontId="67" fillId="34" borderId="9" xfId="32" applyFont="1" applyFill="1" applyBorder="1"/>
    <xf numFmtId="0" fontId="67" fillId="34" borderId="9" xfId="32" applyFont="1" applyFill="1" applyBorder="1" applyAlignment="1">
      <alignment horizontal="left" vertical="center"/>
    </xf>
    <xf numFmtId="20" fontId="67" fillId="33" borderId="9" xfId="32" applyNumberFormat="1" applyFont="1" applyFill="1" applyBorder="1"/>
    <xf numFmtId="0" fontId="67" fillId="33" borderId="9" xfId="32" applyFont="1" applyFill="1" applyBorder="1" applyAlignment="1">
      <alignment horizontal="left" vertical="center"/>
    </xf>
    <xf numFmtId="0" fontId="67" fillId="33" borderId="9" xfId="32" applyNumberFormat="1" applyFont="1" applyFill="1" applyBorder="1"/>
    <xf numFmtId="20" fontId="68" fillId="34" borderId="9" xfId="32" applyNumberFormat="1" applyFont="1" applyFill="1" applyBorder="1"/>
    <xf numFmtId="0" fontId="68" fillId="34" borderId="9" xfId="32" applyFont="1" applyFill="1" applyBorder="1"/>
    <xf numFmtId="0" fontId="68" fillId="34" borderId="9" xfId="32" applyFont="1" applyFill="1" applyBorder="1" applyAlignment="1">
      <alignment horizontal="left" vertical="center"/>
    </xf>
    <xf numFmtId="0" fontId="67" fillId="0" borderId="9" xfId="32" applyFont="1" applyFill="1" applyBorder="1" applyAlignment="1">
      <alignment horizontal="left" vertical="center"/>
    </xf>
    <xf numFmtId="20" fontId="68" fillId="0" borderId="9" xfId="32" applyNumberFormat="1" applyFont="1" applyBorder="1"/>
    <xf numFmtId="0" fontId="68" fillId="0" borderId="9" xfId="32" applyFont="1" applyBorder="1"/>
    <xf numFmtId="0" fontId="68" fillId="0" borderId="9" xfId="32" applyFont="1" applyBorder="1" applyAlignment="1">
      <alignment horizontal="left" vertical="center"/>
    </xf>
    <xf numFmtId="0" fontId="70" fillId="0" borderId="9" xfId="32" applyFont="1" applyBorder="1" applyAlignment="1">
      <alignment horizontal="left" vertical="center"/>
    </xf>
    <xf numFmtId="0" fontId="68" fillId="0" borderId="9" xfId="32" applyFont="1" applyFill="1" applyBorder="1" applyAlignment="1">
      <alignment horizontal="left" vertical="center"/>
    </xf>
    <xf numFmtId="0" fontId="71" fillId="0" borderId="0" xfId="32" applyFont="1" applyBorder="1" applyAlignment="1">
      <alignment horizontal="center"/>
    </xf>
    <xf numFmtId="0" fontId="68" fillId="0" borderId="0" xfId="32" applyFont="1" applyFill="1" applyBorder="1" applyAlignment="1">
      <alignment horizontal="left" vertical="center"/>
    </xf>
    <xf numFmtId="20" fontId="68" fillId="0" borderId="0" xfId="32" applyNumberFormat="1" applyFont="1" applyBorder="1"/>
    <xf numFmtId="0" fontId="72" fillId="0" borderId="0" xfId="34" applyFont="1"/>
    <xf numFmtId="0" fontId="73" fillId="0" borderId="0" xfId="34" applyFont="1"/>
    <xf numFmtId="167" fontId="72" fillId="0" borderId="0" xfId="34" applyNumberFormat="1" applyFont="1"/>
    <xf numFmtId="0" fontId="73" fillId="0" borderId="0" xfId="34" applyFont="1" applyBorder="1"/>
    <xf numFmtId="167" fontId="72" fillId="0" borderId="0" xfId="34" applyNumberFormat="1" applyFont="1" applyBorder="1"/>
    <xf numFmtId="0" fontId="72" fillId="0" borderId="0" xfId="34" applyFont="1" applyBorder="1"/>
    <xf numFmtId="0" fontId="74" fillId="0" borderId="0" xfId="34" applyFont="1" applyBorder="1"/>
    <xf numFmtId="167" fontId="75" fillId="35" borderId="0" xfId="34" applyNumberFormat="1" applyFont="1" applyFill="1" applyBorder="1"/>
    <xf numFmtId="167" fontId="75" fillId="0" borderId="0" xfId="34" applyNumberFormat="1" applyFont="1" applyBorder="1"/>
    <xf numFmtId="0" fontId="75" fillId="0" borderId="0" xfId="34" applyFont="1" applyBorder="1"/>
    <xf numFmtId="0" fontId="75" fillId="35" borderId="0" xfId="34" applyFont="1" applyFill="1" applyBorder="1"/>
    <xf numFmtId="0" fontId="74" fillId="0" borderId="9" xfId="34" applyFont="1" applyFill="1" applyBorder="1"/>
    <xf numFmtId="167" fontId="75" fillId="35" borderId="9" xfId="34" applyNumberFormat="1" applyFont="1" applyFill="1" applyBorder="1"/>
    <xf numFmtId="0" fontId="75" fillId="35" borderId="9" xfId="34" applyFont="1" applyFill="1" applyBorder="1"/>
    <xf numFmtId="167" fontId="75" fillId="0" borderId="9" xfId="34" applyNumberFormat="1" applyFont="1" applyBorder="1"/>
    <xf numFmtId="0" fontId="75" fillId="0" borderId="9" xfId="34" applyFont="1" applyBorder="1"/>
    <xf numFmtId="1" fontId="75" fillId="0" borderId="9" xfId="34" applyNumberFormat="1" applyFont="1" applyBorder="1"/>
    <xf numFmtId="0" fontId="72" fillId="36" borderId="0" xfId="34" applyFont="1" applyFill="1"/>
    <xf numFmtId="0" fontId="74" fillId="36" borderId="9" xfId="34" applyFont="1" applyFill="1" applyBorder="1"/>
    <xf numFmtId="167" fontId="75" fillId="37" borderId="9" xfId="34" applyNumberFormat="1" applyFont="1" applyFill="1" applyBorder="1"/>
    <xf numFmtId="167" fontId="75" fillId="36" borderId="9" xfId="34" applyNumberFormat="1" applyFont="1" applyFill="1" applyBorder="1"/>
    <xf numFmtId="1" fontId="75" fillId="36" borderId="9" xfId="34" applyNumberFormat="1" applyFont="1" applyFill="1" applyBorder="1"/>
    <xf numFmtId="0" fontId="75" fillId="37" borderId="9" xfId="34" applyFont="1" applyFill="1" applyBorder="1"/>
    <xf numFmtId="0" fontId="76" fillId="36" borderId="0" xfId="34" applyFont="1" applyFill="1"/>
    <xf numFmtId="0" fontId="77" fillId="36" borderId="9" xfId="34" applyFont="1" applyFill="1" applyBorder="1"/>
    <xf numFmtId="167" fontId="78" fillId="37" borderId="9" xfId="34" applyNumberFormat="1" applyFont="1" applyFill="1" applyBorder="1"/>
    <xf numFmtId="167" fontId="78" fillId="36" borderId="9" xfId="34" applyNumberFormat="1" applyFont="1" applyFill="1" applyBorder="1"/>
    <xf numFmtId="1" fontId="78" fillId="36" borderId="9" xfId="34" applyNumberFormat="1" applyFont="1" applyFill="1" applyBorder="1"/>
    <xf numFmtId="0" fontId="78" fillId="37" borderId="9" xfId="34" applyFont="1" applyFill="1" applyBorder="1"/>
    <xf numFmtId="0" fontId="76" fillId="0" borderId="0" xfId="34" applyFont="1"/>
    <xf numFmtId="0" fontId="77" fillId="0" borderId="9" xfId="34" applyFont="1" applyFill="1" applyBorder="1"/>
    <xf numFmtId="167" fontId="78" fillId="35" borderId="9" xfId="34" applyNumberFormat="1" applyFont="1" applyFill="1" applyBorder="1"/>
    <xf numFmtId="167" fontId="78" fillId="0" borderId="9" xfId="34" applyNumberFormat="1" applyFont="1" applyBorder="1"/>
    <xf numFmtId="0" fontId="78" fillId="0" borderId="9" xfId="34" applyFont="1" applyBorder="1"/>
    <xf numFmtId="0" fontId="78" fillId="35" borderId="9" xfId="34" applyFont="1" applyFill="1" applyBorder="1"/>
    <xf numFmtId="1" fontId="78" fillId="35" borderId="9" xfId="34" applyNumberFormat="1" applyFont="1" applyFill="1" applyBorder="1"/>
    <xf numFmtId="0" fontId="77" fillId="0" borderId="31" xfId="34" applyFont="1" applyFill="1" applyBorder="1"/>
    <xf numFmtId="167" fontId="78" fillId="35" borderId="31" xfId="34" applyNumberFormat="1" applyFont="1" applyFill="1" applyBorder="1"/>
    <xf numFmtId="0" fontId="78" fillId="35" borderId="31" xfId="34" applyFont="1" applyFill="1" applyBorder="1"/>
    <xf numFmtId="0" fontId="76" fillId="38" borderId="36" xfId="34" applyFont="1" applyFill="1" applyBorder="1"/>
    <xf numFmtId="0" fontId="77" fillId="38" borderId="34" xfId="34" applyFont="1" applyFill="1" applyBorder="1"/>
    <xf numFmtId="167" fontId="78" fillId="38" borderId="34" xfId="34" applyNumberFormat="1" applyFont="1" applyFill="1" applyBorder="1"/>
    <xf numFmtId="0" fontId="78" fillId="38" borderId="34" xfId="34" applyFont="1" applyFill="1" applyBorder="1"/>
    <xf numFmtId="0" fontId="48" fillId="33" borderId="0" xfId="32" applyFill="1"/>
    <xf numFmtId="21" fontId="48" fillId="33" borderId="0" xfId="32" applyNumberFormat="1" applyFill="1"/>
    <xf numFmtId="0" fontId="48" fillId="33" borderId="0" xfId="32" applyFill="1" applyAlignment="1">
      <alignment horizontal="center"/>
    </xf>
    <xf numFmtId="21" fontId="48" fillId="33" borderId="0" xfId="32" applyNumberFormat="1" applyFill="1" applyAlignment="1">
      <alignment horizontal="center"/>
    </xf>
    <xf numFmtId="0" fontId="48" fillId="33" borderId="0" xfId="32" applyFont="1" applyFill="1"/>
    <xf numFmtId="0" fontId="48" fillId="33" borderId="0" xfId="32" applyFont="1" applyFill="1" applyAlignment="1">
      <alignment vertical="center"/>
    </xf>
    <xf numFmtId="0" fontId="48" fillId="33" borderId="0" xfId="32" applyFont="1" applyFill="1" applyAlignment="1">
      <alignment horizontal="right"/>
    </xf>
    <xf numFmtId="0" fontId="48" fillId="33" borderId="0" xfId="32" applyFont="1" applyFill="1" applyAlignment="1">
      <alignment horizontal="left" vertical="center" wrapText="1"/>
    </xf>
    <xf numFmtId="0" fontId="79" fillId="33" borderId="0" xfId="32" applyFont="1" applyFill="1" applyAlignment="1">
      <alignment horizontal="center"/>
    </xf>
    <xf numFmtId="0" fontId="79" fillId="39" borderId="0" xfId="32" applyFont="1" applyFill="1" applyAlignment="1">
      <alignment horizontal="center"/>
    </xf>
    <xf numFmtId="0" fontId="79" fillId="39" borderId="0" xfId="32" applyFont="1" applyFill="1" applyAlignment="1">
      <alignment vertical="center"/>
    </xf>
    <xf numFmtId="0" fontId="79" fillId="39" borderId="0" xfId="32" applyFont="1" applyFill="1"/>
    <xf numFmtId="0" fontId="80" fillId="33" borderId="0" xfId="32" applyFont="1" applyFill="1"/>
    <xf numFmtId="0" fontId="48" fillId="0" borderId="0" xfId="32" applyFill="1"/>
    <xf numFmtId="1" fontId="48" fillId="0" borderId="0" xfId="32" applyNumberFormat="1"/>
    <xf numFmtId="20" fontId="48" fillId="0" borderId="0" xfId="32" applyNumberFormat="1" applyFill="1"/>
    <xf numFmtId="20" fontId="81" fillId="0" borderId="0" xfId="32" applyNumberFormat="1" applyFont="1" applyFill="1"/>
    <xf numFmtId="0" fontId="48" fillId="0" borderId="0" xfId="32" applyFill="1" applyBorder="1"/>
    <xf numFmtId="0" fontId="81" fillId="0" borderId="0" xfId="32" applyFont="1" applyFill="1"/>
    <xf numFmtId="0" fontId="48" fillId="0" borderId="0" xfId="32" applyFill="1" applyAlignment="1">
      <alignment horizontal="left"/>
    </xf>
    <xf numFmtId="0" fontId="48" fillId="0" borderId="0" xfId="32" applyFont="1" applyFill="1" applyBorder="1"/>
    <xf numFmtId="0" fontId="81" fillId="0" borderId="0" xfId="32" applyFont="1" applyFill="1" applyBorder="1"/>
    <xf numFmtId="0" fontId="48" fillId="0" borderId="0" xfId="32" applyFill="1" applyAlignment="1"/>
    <xf numFmtId="169" fontId="48" fillId="0" borderId="9" xfId="32" applyNumberFormat="1" applyFill="1" applyBorder="1"/>
    <xf numFmtId="1" fontId="48" fillId="0" borderId="9" xfId="32" applyNumberFormat="1" applyBorder="1"/>
    <xf numFmtId="167" fontId="48" fillId="0" borderId="9" xfId="32" applyNumberFormat="1" applyFill="1" applyBorder="1"/>
    <xf numFmtId="20" fontId="48" fillId="0" borderId="9" xfId="32" applyNumberFormat="1" applyFill="1" applyBorder="1"/>
    <xf numFmtId="20" fontId="81" fillId="0" borderId="9" xfId="32" applyNumberFormat="1" applyFont="1" applyFill="1" applyBorder="1" applyAlignment="1">
      <alignment horizontal="center"/>
    </xf>
    <xf numFmtId="0" fontId="48" fillId="0" borderId="9" xfId="32" applyFill="1" applyBorder="1" applyAlignment="1">
      <alignment horizontal="left"/>
    </xf>
    <xf numFmtId="0" fontId="48" fillId="0" borderId="9" xfId="32" applyFont="1" applyFill="1" applyBorder="1"/>
    <xf numFmtId="0" fontId="81" fillId="0" borderId="9" xfId="32" applyFont="1" applyFill="1" applyBorder="1"/>
    <xf numFmtId="0" fontId="48" fillId="0" borderId="9" xfId="32" applyFill="1" applyBorder="1"/>
    <xf numFmtId="1" fontId="48" fillId="0" borderId="9" xfId="32" applyNumberFormat="1" applyFill="1" applyBorder="1"/>
    <xf numFmtId="0" fontId="48" fillId="0" borderId="9" xfId="32" quotePrefix="1" applyFill="1" applyBorder="1" applyAlignment="1">
      <alignment horizontal="left"/>
    </xf>
    <xf numFmtId="0" fontId="48" fillId="0" borderId="9" xfId="32" applyBorder="1"/>
    <xf numFmtId="20" fontId="81" fillId="0" borderId="9" xfId="32" applyNumberFormat="1" applyFont="1" applyFill="1" applyBorder="1"/>
    <xf numFmtId="20" fontId="48" fillId="0" borderId="9" xfId="32" applyNumberFormat="1" applyFill="1" applyBorder="1" applyAlignment="1">
      <alignment horizontal="center"/>
    </xf>
    <xf numFmtId="20" fontId="48" fillId="0" borderId="9" xfId="32" applyNumberFormat="1" applyFill="1" applyBorder="1" applyAlignment="1">
      <alignment horizontal="right"/>
    </xf>
    <xf numFmtId="0" fontId="48" fillId="0" borderId="9" xfId="32" applyFill="1" applyBorder="1" applyAlignment="1"/>
    <xf numFmtId="20" fontId="48" fillId="40" borderId="9" xfId="32" applyNumberFormat="1" applyFill="1" applyBorder="1" applyAlignment="1">
      <alignment horizontal="center" vertical="top" wrapText="1"/>
    </xf>
    <xf numFmtId="1" fontId="48" fillId="40" borderId="9" xfId="32" applyNumberFormat="1" applyFill="1" applyBorder="1" applyAlignment="1">
      <alignment horizontal="center" vertical="top" wrapText="1"/>
    </xf>
    <xf numFmtId="20" fontId="48" fillId="40" borderId="9" xfId="32" applyNumberFormat="1" applyFill="1" applyBorder="1"/>
    <xf numFmtId="20" fontId="81" fillId="40" borderId="9" xfId="32" applyNumberFormat="1" applyFont="1" applyFill="1" applyBorder="1"/>
    <xf numFmtId="0" fontId="48" fillId="40" borderId="9" xfId="32" applyFill="1" applyBorder="1" applyAlignment="1">
      <alignment horizontal="center" vertical="top" wrapText="1"/>
    </xf>
    <xf numFmtId="0" fontId="48" fillId="40" borderId="9" xfId="32" applyFill="1" applyBorder="1"/>
    <xf numFmtId="0" fontId="0" fillId="0" borderId="0" xfId="0" applyFont="1"/>
    <xf numFmtId="0" fontId="0" fillId="0" borderId="9" xfId="0" applyBorder="1"/>
    <xf numFmtId="0" fontId="54" fillId="0" borderId="0" xfId="0" applyFont="1" applyFill="1" applyProtection="1">
      <protection hidden="1"/>
    </xf>
    <xf numFmtId="20" fontId="54" fillId="0" borderId="0" xfId="0" applyNumberFormat="1" applyFont="1" applyFill="1" applyAlignment="1" applyProtection="1">
      <alignment horizontal="center"/>
      <protection hidden="1"/>
    </xf>
    <xf numFmtId="168" fontId="54" fillId="0" borderId="0" xfId="0" applyNumberFormat="1" applyFont="1" applyFill="1" applyAlignment="1" applyProtection="1">
      <alignment horizontal="center"/>
      <protection hidden="1"/>
    </xf>
    <xf numFmtId="1" fontId="54" fillId="0" borderId="0" xfId="0" applyNumberFormat="1" applyFont="1" applyFill="1" applyAlignment="1" applyProtection="1">
      <alignment horizontal="center" shrinkToFit="1"/>
      <protection hidden="1"/>
    </xf>
    <xf numFmtId="20" fontId="54" fillId="0" borderId="0" xfId="0" applyNumberFormat="1" applyFont="1" applyFill="1" applyAlignment="1" applyProtection="1">
      <alignment horizontal="center" shrinkToFit="1"/>
      <protection hidden="1"/>
    </xf>
    <xf numFmtId="1" fontId="55" fillId="0" borderId="0" xfId="0" applyNumberFormat="1" applyFont="1" applyFill="1" applyAlignment="1" applyProtection="1">
      <alignment horizontal="center" shrinkToFit="1"/>
      <protection hidden="1"/>
    </xf>
    <xf numFmtId="0" fontId="54" fillId="0" borderId="0" xfId="0" applyFont="1" applyFill="1" applyAlignment="1" applyProtection="1">
      <protection hidden="1"/>
    </xf>
    <xf numFmtId="0" fontId="54" fillId="0" borderId="0" xfId="0" applyFont="1" applyFill="1" applyAlignment="1" applyProtection="1">
      <alignment shrinkToFit="1"/>
      <protection hidden="1"/>
    </xf>
    <xf numFmtId="0" fontId="55" fillId="0" borderId="0" xfId="0" applyFont="1" applyFill="1" applyAlignment="1" applyProtection="1">
      <alignment horizontal="center"/>
      <protection hidden="1"/>
    </xf>
    <xf numFmtId="170" fontId="65" fillId="0" borderId="65" xfId="0" applyNumberFormat="1" applyFont="1" applyFill="1" applyBorder="1" applyAlignment="1" applyProtection="1">
      <alignment horizontal="center"/>
      <protection hidden="1"/>
    </xf>
    <xf numFmtId="20" fontId="65" fillId="0" borderId="66" xfId="0" applyNumberFormat="1" applyFont="1" applyFill="1" applyBorder="1" applyAlignment="1" applyProtection="1">
      <alignment horizontal="center"/>
      <protection hidden="1"/>
    </xf>
    <xf numFmtId="20" fontId="65" fillId="0" borderId="9" xfId="0" applyNumberFormat="1" applyFont="1" applyFill="1" applyBorder="1" applyAlignment="1" applyProtection="1">
      <alignment horizontal="center"/>
      <protection hidden="1"/>
    </xf>
    <xf numFmtId="20" fontId="65" fillId="0" borderId="31" xfId="0" applyNumberFormat="1" applyFont="1" applyFill="1" applyBorder="1" applyAlignment="1" applyProtection="1">
      <alignment horizontal="center"/>
      <protection hidden="1"/>
    </xf>
    <xf numFmtId="168" fontId="65" fillId="0" borderId="61" xfId="0" applyNumberFormat="1" applyFont="1" applyFill="1" applyBorder="1" applyAlignment="1" applyProtection="1">
      <alignment horizontal="center"/>
      <protection hidden="1"/>
    </xf>
    <xf numFmtId="1" fontId="54" fillId="0" borderId="67" xfId="0" applyNumberFormat="1" applyFont="1" applyFill="1" applyBorder="1" applyAlignment="1" applyProtection="1">
      <alignment horizontal="center" shrinkToFit="1"/>
      <protection hidden="1"/>
    </xf>
    <xf numFmtId="1" fontId="54" fillId="0" borderId="68" xfId="0" applyNumberFormat="1" applyFont="1" applyFill="1" applyBorder="1" applyAlignment="1" applyProtection="1">
      <alignment horizontal="center" shrinkToFit="1"/>
      <protection hidden="1"/>
    </xf>
    <xf numFmtId="166" fontId="54" fillId="0" borderId="68" xfId="0" applyNumberFormat="1" applyFont="1" applyFill="1" applyBorder="1" applyAlignment="1" applyProtection="1">
      <alignment horizontal="center" shrinkToFit="1"/>
      <protection hidden="1"/>
    </xf>
    <xf numFmtId="1" fontId="65" fillId="0" borderId="66" xfId="0" applyNumberFormat="1" applyFont="1" applyFill="1" applyBorder="1" applyAlignment="1" applyProtection="1">
      <alignment horizontal="center" shrinkToFit="1"/>
      <protection hidden="1"/>
    </xf>
    <xf numFmtId="1" fontId="65" fillId="0" borderId="58" xfId="0" applyNumberFormat="1" applyFont="1" applyFill="1" applyBorder="1" applyAlignment="1" applyProtection="1">
      <alignment horizontal="center" shrinkToFit="1"/>
      <protection hidden="1"/>
    </xf>
    <xf numFmtId="0" fontId="82" fillId="0" borderId="9" xfId="0" applyFont="1" applyFill="1" applyBorder="1" applyAlignment="1" applyProtection="1">
      <alignment shrinkToFit="1"/>
      <protection hidden="1"/>
    </xf>
    <xf numFmtId="1" fontId="82" fillId="0" borderId="9" xfId="0" applyNumberFormat="1" applyFont="1" applyFill="1" applyBorder="1" applyAlignment="1" applyProtection="1">
      <alignment horizontal="center" shrinkToFit="1"/>
      <protection hidden="1"/>
    </xf>
    <xf numFmtId="0" fontId="64" fillId="0" borderId="59" xfId="0" applyFont="1" applyFill="1" applyBorder="1" applyAlignment="1" applyProtection="1">
      <alignment horizontal="center"/>
      <protection hidden="1"/>
    </xf>
    <xf numFmtId="0" fontId="64" fillId="0" borderId="58" xfId="0" applyFont="1" applyFill="1" applyBorder="1" applyAlignment="1" applyProtection="1">
      <alignment horizontal="center"/>
      <protection hidden="1"/>
    </xf>
    <xf numFmtId="20" fontId="65" fillId="0" borderId="68" xfId="0" applyNumberFormat="1" applyFont="1" applyFill="1" applyBorder="1" applyAlignment="1" applyProtection="1">
      <alignment horizontal="center"/>
      <protection hidden="1"/>
    </xf>
    <xf numFmtId="0" fontId="65" fillId="0" borderId="31" xfId="0" applyNumberFormat="1" applyFont="1" applyFill="1" applyBorder="1" applyAlignment="1" applyProtection="1">
      <alignment horizontal="center"/>
      <protection hidden="1"/>
    </xf>
    <xf numFmtId="22" fontId="54" fillId="0" borderId="0" xfId="0" applyNumberFormat="1" applyFont="1" applyFill="1" applyProtection="1">
      <protection hidden="1"/>
    </xf>
    <xf numFmtId="1" fontId="54" fillId="0" borderId="44" xfId="0" applyNumberFormat="1" applyFont="1" applyFill="1" applyBorder="1" applyAlignment="1" applyProtection="1">
      <alignment horizontal="center"/>
      <protection hidden="1"/>
    </xf>
    <xf numFmtId="1" fontId="54" fillId="0" borderId="56" xfId="0" applyNumberFormat="1" applyFont="1" applyFill="1" applyBorder="1" applyAlignment="1" applyProtection="1">
      <alignment horizontal="center"/>
      <protection hidden="1"/>
    </xf>
    <xf numFmtId="0" fontId="54" fillId="0" borderId="56" xfId="0" applyFont="1" applyFill="1" applyBorder="1" applyAlignment="1" applyProtection="1">
      <alignment horizontal="center"/>
      <protection hidden="1"/>
    </xf>
    <xf numFmtId="1" fontId="55" fillId="0" borderId="24" xfId="0" applyNumberFormat="1" applyFont="1" applyFill="1" applyBorder="1" applyAlignment="1" applyProtection="1">
      <alignment horizontal="center" vertical="center" shrinkToFit="1"/>
      <protection locked="0"/>
    </xf>
    <xf numFmtId="0" fontId="55" fillId="0" borderId="69" xfId="0" applyFont="1" applyFill="1" applyBorder="1" applyAlignment="1" applyProtection="1">
      <alignment horizontal="center" vertical="center" shrinkToFit="1"/>
      <protection locked="0"/>
    </xf>
    <xf numFmtId="1" fontId="55" fillId="0" borderId="69" xfId="0" applyNumberFormat="1" applyFont="1" applyFill="1" applyBorder="1" applyAlignment="1" applyProtection="1">
      <alignment horizontal="center" vertical="center" shrinkToFit="1"/>
      <protection locked="0"/>
    </xf>
    <xf numFmtId="1" fontId="55" fillId="0" borderId="22" xfId="0" applyNumberFormat="1" applyFont="1" applyFill="1" applyBorder="1" applyAlignment="1" applyProtection="1">
      <alignment horizontal="center" vertical="center" shrinkToFit="1"/>
      <protection locked="0"/>
    </xf>
    <xf numFmtId="0" fontId="64" fillId="0" borderId="70" xfId="0" applyFont="1" applyFill="1" applyBorder="1" applyAlignment="1" applyProtection="1">
      <alignment horizontal="center" vertical="center" wrapText="1"/>
      <protection hidden="1"/>
    </xf>
    <xf numFmtId="0" fontId="64" fillId="0" borderId="52" xfId="0" applyFont="1" applyFill="1" applyBorder="1" applyAlignment="1" applyProtection="1">
      <alignment horizontal="center" vertical="center" wrapText="1" shrinkToFit="1"/>
      <protection hidden="1"/>
    </xf>
    <xf numFmtId="0" fontId="64" fillId="0" borderId="52" xfId="0" applyFont="1" applyFill="1" applyBorder="1" applyAlignment="1" applyProtection="1">
      <alignment horizontal="center" vertical="center" wrapText="1"/>
      <protection hidden="1"/>
    </xf>
    <xf numFmtId="0" fontId="64" fillId="0" borderId="33" xfId="0" applyFont="1" applyFill="1" applyBorder="1" applyAlignment="1" applyProtection="1">
      <alignment horizontal="center" vertical="center" wrapText="1"/>
      <protection hidden="1"/>
    </xf>
    <xf numFmtId="1" fontId="55" fillId="0" borderId="41" xfId="0" applyNumberFormat="1" applyFont="1" applyFill="1" applyBorder="1" applyAlignment="1" applyProtection="1">
      <alignment horizontal="center" vertical="center"/>
      <protection locked="0"/>
    </xf>
    <xf numFmtId="1" fontId="55" fillId="0" borderId="48" xfId="0" applyNumberFormat="1" applyFont="1" applyFill="1" applyBorder="1" applyAlignment="1" applyProtection="1">
      <alignment horizontal="center" vertical="center"/>
      <protection locked="0"/>
    </xf>
    <xf numFmtId="0" fontId="55" fillId="0" borderId="48" xfId="0" applyFont="1" applyFill="1" applyBorder="1" applyAlignment="1" applyProtection="1">
      <alignment horizontal="center" vertical="center" shrinkToFit="1"/>
      <protection locked="0"/>
    </xf>
    <xf numFmtId="20" fontId="65" fillId="0" borderId="0" xfId="0" applyNumberFormat="1" applyFont="1" applyFill="1" applyAlignment="1" applyProtection="1">
      <protection hidden="1"/>
    </xf>
    <xf numFmtId="20" fontId="65" fillId="0" borderId="0" xfId="0" applyNumberFormat="1" applyFont="1" applyFill="1" applyAlignment="1" applyProtection="1">
      <alignment horizontal="center"/>
      <protection hidden="1"/>
    </xf>
    <xf numFmtId="20" fontId="65" fillId="0" borderId="0" xfId="0" applyNumberFormat="1" applyFont="1" applyFill="1" applyBorder="1" applyAlignment="1" applyProtection="1">
      <alignment horizontal="center"/>
      <protection hidden="1"/>
    </xf>
    <xf numFmtId="20" fontId="65" fillId="0" borderId="0" xfId="0" applyNumberFormat="1" applyFont="1" applyBorder="1" applyAlignment="1" applyProtection="1">
      <alignment horizontal="center" shrinkToFit="1"/>
      <protection hidden="1"/>
    </xf>
    <xf numFmtId="22" fontId="65" fillId="0" borderId="0" xfId="0" applyNumberFormat="1" applyFont="1" applyBorder="1" applyAlignment="1" applyProtection="1">
      <alignment horizontal="center" shrinkToFit="1"/>
      <protection hidden="1"/>
    </xf>
    <xf numFmtId="1" fontId="65" fillId="0" borderId="0" xfId="0" applyNumberFormat="1" applyFont="1" applyFill="1" applyAlignment="1" applyProtection="1">
      <alignment horizontal="center" shrinkToFit="1"/>
      <protection hidden="1"/>
    </xf>
    <xf numFmtId="46" fontId="84" fillId="0" borderId="0" xfId="0" applyNumberFormat="1" applyFont="1" applyFill="1" applyAlignment="1" applyProtection="1">
      <alignment horizontal="center" shrinkToFit="1"/>
      <protection hidden="1"/>
    </xf>
    <xf numFmtId="1" fontId="84" fillId="0" borderId="0" xfId="0" applyNumberFormat="1" applyFont="1" applyFill="1" applyAlignment="1" applyProtection="1">
      <alignment horizontal="center" shrinkToFit="1"/>
      <protection hidden="1"/>
    </xf>
    <xf numFmtId="1" fontId="64" fillId="0" borderId="0" xfId="0" applyNumberFormat="1" applyFont="1" applyFill="1" applyAlignment="1" applyProtection="1">
      <alignment horizontal="center" shrinkToFit="1"/>
      <protection hidden="1"/>
    </xf>
    <xf numFmtId="0" fontId="65" fillId="0" borderId="0" xfId="0" applyFont="1" applyFill="1" applyAlignment="1" applyProtection="1">
      <protection hidden="1"/>
    </xf>
    <xf numFmtId="0" fontId="65" fillId="0" borderId="0" xfId="0" applyFont="1" applyFill="1" applyAlignment="1" applyProtection="1">
      <alignment shrinkToFit="1"/>
      <protection hidden="1"/>
    </xf>
    <xf numFmtId="0" fontId="64" fillId="0" borderId="0" xfId="0" applyFont="1" applyFill="1" applyAlignment="1" applyProtection="1">
      <alignment horizontal="center"/>
      <protection hidden="1"/>
    </xf>
    <xf numFmtId="0" fontId="46" fillId="0" borderId="0" xfId="35"/>
    <xf numFmtId="0" fontId="46" fillId="0" borderId="0" xfId="35" applyAlignment="1">
      <alignment horizontal="center"/>
    </xf>
    <xf numFmtId="0" fontId="46" fillId="0" borderId="0" xfId="35" applyNumberFormat="1" applyAlignment="1">
      <alignment horizontal="center"/>
    </xf>
    <xf numFmtId="170" fontId="46" fillId="0" borderId="0" xfId="35" applyNumberFormat="1"/>
    <xf numFmtId="0" fontId="46" fillId="0" borderId="32" xfId="35" applyBorder="1" applyAlignment="1">
      <alignment horizontal="center"/>
    </xf>
    <xf numFmtId="0" fontId="46" fillId="0" borderId="30" xfId="35" applyBorder="1" applyAlignment="1">
      <alignment horizontal="center"/>
    </xf>
    <xf numFmtId="171" fontId="46" fillId="41" borderId="71" xfId="35" applyNumberFormat="1" applyFill="1" applyBorder="1" applyAlignment="1">
      <alignment horizontal="center"/>
    </xf>
    <xf numFmtId="0" fontId="46" fillId="0" borderId="72" xfId="35" applyBorder="1" applyAlignment="1">
      <alignment horizontal="center"/>
    </xf>
    <xf numFmtId="0" fontId="46" fillId="41" borderId="32" xfId="35" applyNumberFormat="1" applyFill="1" applyBorder="1" applyAlignment="1">
      <alignment horizontal="center"/>
    </xf>
    <xf numFmtId="0" fontId="46" fillId="41" borderId="9" xfId="35" applyNumberFormat="1" applyFill="1" applyBorder="1" applyAlignment="1">
      <alignment horizontal="center"/>
    </xf>
    <xf numFmtId="21" fontId="46" fillId="41" borderId="9" xfId="35" applyNumberFormat="1" applyFill="1" applyBorder="1" applyAlignment="1">
      <alignment horizontal="center"/>
    </xf>
    <xf numFmtId="21" fontId="46" fillId="42" borderId="9" xfId="35" applyNumberFormat="1" applyFill="1" applyBorder="1" applyAlignment="1">
      <alignment horizontal="center"/>
    </xf>
    <xf numFmtId="170" fontId="46" fillId="43" borderId="9" xfId="35" applyNumberFormat="1" applyFill="1" applyBorder="1"/>
    <xf numFmtId="21" fontId="46" fillId="43" borderId="9" xfId="35" applyNumberFormat="1" applyFill="1" applyBorder="1"/>
    <xf numFmtId="0" fontId="46" fillId="43" borderId="9" xfId="35" applyFill="1" applyBorder="1" applyAlignment="1">
      <alignment horizontal="center"/>
    </xf>
    <xf numFmtId="171" fontId="46" fillId="43" borderId="9" xfId="35" applyNumberFormat="1" applyFill="1" applyBorder="1" applyAlignment="1">
      <alignment horizontal="center"/>
    </xf>
    <xf numFmtId="21" fontId="46" fillId="42" borderId="30" xfId="35" applyNumberFormat="1" applyFill="1" applyBorder="1" applyAlignment="1">
      <alignment horizontal="center"/>
    </xf>
    <xf numFmtId="21" fontId="46" fillId="43" borderId="71" xfId="35" applyNumberFormat="1" applyFill="1" applyBorder="1"/>
    <xf numFmtId="21" fontId="46" fillId="43" borderId="9" xfId="35" applyNumberFormat="1" applyFill="1" applyBorder="1" applyAlignment="1">
      <alignment horizontal="center"/>
    </xf>
    <xf numFmtId="21" fontId="46" fillId="43" borderId="66" xfId="35" applyNumberFormat="1" applyFill="1" applyBorder="1"/>
    <xf numFmtId="0" fontId="46" fillId="43" borderId="30" xfId="35" applyFont="1" applyFill="1" applyBorder="1" applyAlignment="1">
      <alignment horizontal="center"/>
    </xf>
    <xf numFmtId="0" fontId="46" fillId="43" borderId="66" xfId="35" applyFont="1" applyFill="1" applyBorder="1" applyAlignment="1">
      <alignment horizontal="center"/>
    </xf>
    <xf numFmtId="0" fontId="46" fillId="43" borderId="9" xfId="35" applyFont="1" applyFill="1" applyBorder="1"/>
    <xf numFmtId="0" fontId="46" fillId="43" borderId="62" xfId="35" applyFont="1" applyFill="1" applyBorder="1"/>
    <xf numFmtId="0" fontId="46" fillId="43" borderId="32" xfId="35" applyFont="1" applyFill="1" applyBorder="1"/>
    <xf numFmtId="0" fontId="46" fillId="43" borderId="30" xfId="35" applyFont="1" applyFill="1" applyBorder="1"/>
    <xf numFmtId="0" fontId="46" fillId="0" borderId="29" xfId="35" applyBorder="1" applyAlignment="1">
      <alignment horizontal="center"/>
    </xf>
    <xf numFmtId="0" fontId="46" fillId="0" borderId="26" xfId="35" applyBorder="1" applyAlignment="1">
      <alignment horizontal="center"/>
    </xf>
    <xf numFmtId="171" fontId="46" fillId="41" borderId="50" xfId="35" applyNumberFormat="1" applyFill="1" applyBorder="1" applyAlignment="1">
      <alignment horizontal="center"/>
    </xf>
    <xf numFmtId="0" fontId="46" fillId="0" borderId="73" xfId="35" applyBorder="1" applyAlignment="1">
      <alignment horizontal="center"/>
    </xf>
    <xf numFmtId="0" fontId="46" fillId="41" borderId="29" xfId="35" applyNumberFormat="1" applyFill="1" applyBorder="1" applyAlignment="1">
      <alignment horizontal="center"/>
    </xf>
    <xf numFmtId="0" fontId="46" fillId="41" borderId="27" xfId="35" applyNumberFormat="1" applyFill="1" applyBorder="1" applyAlignment="1">
      <alignment horizontal="center"/>
    </xf>
    <xf numFmtId="21" fontId="46" fillId="41" borderId="27" xfId="35" applyNumberFormat="1" applyFill="1" applyBorder="1" applyAlignment="1">
      <alignment horizontal="center"/>
    </xf>
    <xf numFmtId="21" fontId="46" fillId="42" borderId="27" xfId="35" applyNumberFormat="1" applyFill="1" applyBorder="1" applyAlignment="1">
      <alignment horizontal="center"/>
    </xf>
    <xf numFmtId="170" fontId="46" fillId="43" borderId="27" xfId="35" applyNumberFormat="1" applyFill="1" applyBorder="1"/>
    <xf numFmtId="21" fontId="46" fillId="43" borderId="27" xfId="35" applyNumberFormat="1" applyFill="1" applyBorder="1"/>
    <xf numFmtId="0" fontId="46" fillId="43" borderId="27" xfId="35" applyFill="1" applyBorder="1" applyAlignment="1">
      <alignment horizontal="center"/>
    </xf>
    <xf numFmtId="21" fontId="46" fillId="43" borderId="27" xfId="35" applyNumberFormat="1" applyFill="1" applyBorder="1" applyAlignment="1">
      <alignment horizontal="center"/>
    </xf>
    <xf numFmtId="21" fontId="46" fillId="42" borderId="26" xfId="35" applyNumberFormat="1" applyFill="1" applyBorder="1" applyAlignment="1">
      <alignment horizontal="center"/>
    </xf>
    <xf numFmtId="21" fontId="46" fillId="43" borderId="50" xfId="35" applyNumberFormat="1" applyFill="1" applyBorder="1"/>
    <xf numFmtId="21" fontId="46" fillId="43" borderId="74" xfId="35" applyNumberFormat="1" applyFill="1" applyBorder="1"/>
    <xf numFmtId="0" fontId="46" fillId="43" borderId="26" xfId="35" applyFont="1" applyFill="1" applyBorder="1" applyAlignment="1">
      <alignment horizontal="center"/>
    </xf>
    <xf numFmtId="0" fontId="46" fillId="43" borderId="74" xfId="35" applyFont="1" applyFill="1" applyBorder="1" applyAlignment="1">
      <alignment horizontal="center"/>
    </xf>
    <xf numFmtId="0" fontId="46" fillId="43" borderId="27" xfId="35" applyFont="1" applyFill="1" applyBorder="1"/>
    <xf numFmtId="0" fontId="46" fillId="43" borderId="75" xfId="35" applyFont="1" applyFill="1" applyBorder="1"/>
    <xf numFmtId="0" fontId="46" fillId="43" borderId="29" xfId="35" applyFont="1" applyFill="1" applyBorder="1"/>
    <xf numFmtId="0" fontId="46" fillId="43" borderId="26" xfId="35" applyFont="1" applyFill="1" applyBorder="1"/>
    <xf numFmtId="0" fontId="46" fillId="41" borderId="66" xfId="35" applyNumberFormat="1" applyFill="1" applyBorder="1" applyAlignment="1">
      <alignment horizontal="center"/>
    </xf>
    <xf numFmtId="21" fontId="46" fillId="42" borderId="76" xfId="35" applyNumberFormat="1" applyFill="1" applyBorder="1" applyAlignment="1">
      <alignment horizontal="center"/>
    </xf>
    <xf numFmtId="0" fontId="46" fillId="43" borderId="30" xfId="35" applyFill="1" applyBorder="1"/>
    <xf numFmtId="170" fontId="46" fillId="0" borderId="76" xfId="35" applyNumberFormat="1" applyBorder="1" applyAlignment="1">
      <alignment horizontal="center"/>
    </xf>
    <xf numFmtId="170" fontId="46" fillId="0" borderId="30" xfId="35" applyNumberFormat="1" applyBorder="1" applyAlignment="1">
      <alignment horizontal="center"/>
    </xf>
    <xf numFmtId="0" fontId="46" fillId="0" borderId="65" xfId="35" applyBorder="1" applyAlignment="1">
      <alignment horizontal="center"/>
    </xf>
    <xf numFmtId="0" fontId="46" fillId="41" borderId="74" xfId="35" applyNumberFormat="1" applyFill="1" applyBorder="1" applyAlignment="1">
      <alignment horizontal="center"/>
    </xf>
    <xf numFmtId="21" fontId="46" fillId="43" borderId="61" xfId="35" applyNumberFormat="1" applyFill="1" applyBorder="1"/>
    <xf numFmtId="0" fontId="46" fillId="0" borderId="77" xfId="35" applyBorder="1" applyAlignment="1">
      <alignment horizontal="center"/>
    </xf>
    <xf numFmtId="21" fontId="46" fillId="43" borderId="68" xfId="35" applyNumberFormat="1" applyFill="1" applyBorder="1"/>
    <xf numFmtId="0" fontId="46" fillId="43" borderId="58" xfId="35" applyFont="1" applyFill="1" applyBorder="1" applyAlignment="1">
      <alignment horizontal="center"/>
    </xf>
    <xf numFmtId="0" fontId="46" fillId="43" borderId="68" xfId="35" applyFont="1" applyFill="1" applyBorder="1" applyAlignment="1">
      <alignment horizontal="center"/>
    </xf>
    <xf numFmtId="0" fontId="46" fillId="43" borderId="31" xfId="35" applyFont="1" applyFill="1" applyBorder="1"/>
    <xf numFmtId="0" fontId="46" fillId="43" borderId="59" xfId="35" applyFont="1" applyFill="1" applyBorder="1"/>
    <xf numFmtId="0" fontId="46" fillId="43" borderId="77" xfId="35" applyFont="1" applyFill="1" applyBorder="1"/>
    <xf numFmtId="0" fontId="46" fillId="43" borderId="58" xfId="35" applyFont="1" applyFill="1" applyBorder="1"/>
    <xf numFmtId="21" fontId="46" fillId="42" borderId="66" xfId="35" applyNumberFormat="1" applyFill="1" applyBorder="1" applyAlignment="1">
      <alignment horizontal="center"/>
    </xf>
    <xf numFmtId="0" fontId="46" fillId="0" borderId="78" xfId="35" applyBorder="1" applyAlignment="1">
      <alignment horizontal="center"/>
    </xf>
    <xf numFmtId="21" fontId="46" fillId="42" borderId="74" xfId="35" applyNumberFormat="1" applyFill="1" applyBorder="1" applyAlignment="1">
      <alignment horizontal="center"/>
    </xf>
    <xf numFmtId="171" fontId="46" fillId="43" borderId="27" xfId="35" applyNumberFormat="1" applyFill="1" applyBorder="1" applyAlignment="1">
      <alignment horizontal="center"/>
    </xf>
    <xf numFmtId="0" fontId="46" fillId="0" borderId="51" xfId="35" applyBorder="1" applyAlignment="1">
      <alignment horizontal="center"/>
    </xf>
    <xf numFmtId="0" fontId="85" fillId="24" borderId="79" xfId="35" applyFont="1" applyFill="1" applyBorder="1" applyAlignment="1">
      <alignment wrapText="1"/>
    </xf>
    <xf numFmtId="0" fontId="85" fillId="24" borderId="25" xfId="35" applyFont="1" applyFill="1" applyBorder="1" applyAlignment="1">
      <alignment horizontal="center" wrapText="1"/>
    </xf>
    <xf numFmtId="0" fontId="85" fillId="24" borderId="22" xfId="35" applyFont="1" applyFill="1" applyBorder="1" applyAlignment="1">
      <alignment horizontal="center" wrapText="1"/>
    </xf>
    <xf numFmtId="0" fontId="85" fillId="24" borderId="28" xfId="35" applyFont="1" applyFill="1" applyBorder="1" applyAlignment="1">
      <alignment horizontal="center" wrapText="1"/>
    </xf>
    <xf numFmtId="0" fontId="85" fillId="24" borderId="80" xfId="35" applyFont="1" applyFill="1" applyBorder="1" applyAlignment="1">
      <alignment horizontal="center" wrapText="1"/>
    </xf>
    <xf numFmtId="0" fontId="85" fillId="24" borderId="81" xfId="35" applyFont="1" applyFill="1" applyBorder="1" applyAlignment="1">
      <alignment horizontal="center" wrapText="1"/>
    </xf>
    <xf numFmtId="0" fontId="85" fillId="24" borderId="39" xfId="35" applyFont="1" applyFill="1" applyBorder="1" applyAlignment="1">
      <alignment horizontal="center" wrapText="1"/>
    </xf>
    <xf numFmtId="0" fontId="85" fillId="24" borderId="63" xfId="35" applyFont="1" applyFill="1" applyBorder="1" applyAlignment="1">
      <alignment horizontal="center" wrapText="1"/>
    </xf>
    <xf numFmtId="170" fontId="85" fillId="24" borderId="28" xfId="35" applyNumberFormat="1" applyFont="1" applyFill="1" applyBorder="1" applyAlignment="1">
      <alignment wrapText="1"/>
    </xf>
    <xf numFmtId="0" fontId="85" fillId="24" borderId="28" xfId="35" applyFont="1" applyFill="1" applyBorder="1" applyAlignment="1">
      <alignment wrapText="1"/>
    </xf>
    <xf numFmtId="0" fontId="85" fillId="24" borderId="48" xfId="35" applyFont="1" applyFill="1" applyBorder="1" applyAlignment="1">
      <alignment horizontal="center" wrapText="1"/>
    </xf>
    <xf numFmtId="0" fontId="85" fillId="24" borderId="0" xfId="35" applyFont="1" applyFill="1" applyBorder="1" applyAlignment="1">
      <alignment wrapText="1"/>
    </xf>
    <xf numFmtId="0" fontId="85" fillId="24" borderId="0" xfId="35" applyFont="1" applyFill="1" applyBorder="1" applyAlignment="1">
      <alignment horizontal="center" wrapText="1"/>
    </xf>
    <xf numFmtId="0" fontId="85" fillId="24" borderId="82" xfId="35" applyFont="1" applyFill="1" applyBorder="1" applyAlignment="1">
      <alignment horizontal="center" wrapText="1"/>
    </xf>
    <xf numFmtId="170" fontId="85" fillId="24" borderId="39" xfId="35" applyNumberFormat="1" applyFont="1" applyFill="1" applyBorder="1" applyAlignment="1">
      <alignment wrapText="1"/>
    </xf>
    <xf numFmtId="0" fontId="85" fillId="24" borderId="39" xfId="35" applyFont="1" applyFill="1" applyBorder="1" applyAlignment="1">
      <alignment wrapText="1"/>
    </xf>
    <xf numFmtId="0" fontId="85" fillId="24" borderId="69" xfId="35" applyFont="1" applyFill="1" applyBorder="1" applyAlignment="1">
      <alignment wrapText="1"/>
    </xf>
    <xf numFmtId="0" fontId="85" fillId="24" borderId="25" xfId="35" applyFont="1" applyFill="1" applyBorder="1" applyAlignment="1">
      <alignment wrapText="1"/>
    </xf>
    <xf numFmtId="0" fontId="85" fillId="24" borderId="23" xfId="35" applyFont="1" applyFill="1" applyBorder="1" applyAlignment="1">
      <alignment wrapText="1"/>
    </xf>
    <xf numFmtId="0" fontId="85" fillId="24" borderId="22" xfId="35" applyFont="1" applyFill="1" applyBorder="1" applyAlignment="1">
      <alignment wrapText="1"/>
    </xf>
    <xf numFmtId="0" fontId="46" fillId="43" borderId="9" xfId="35" applyFill="1" applyBorder="1"/>
    <xf numFmtId="170" fontId="46" fillId="0" borderId="26" xfId="35" applyNumberFormat="1" applyBorder="1" applyAlignment="1">
      <alignment horizontal="center"/>
    </xf>
    <xf numFmtId="0" fontId="46" fillId="0" borderId="0" xfId="35" applyBorder="1" applyAlignment="1">
      <alignment horizontal="center"/>
    </xf>
    <xf numFmtId="0" fontId="86" fillId="0" borderId="0" xfId="36"/>
    <xf numFmtId="0" fontId="34" fillId="0" borderId="0" xfId="36" applyFont="1"/>
    <xf numFmtId="0" fontId="86" fillId="0" borderId="0" xfId="36" applyFont="1" applyAlignment="1">
      <alignment horizontal="center"/>
    </xf>
    <xf numFmtId="0" fontId="34" fillId="0" borderId="0" xfId="36" applyFont="1" applyAlignment="1">
      <alignment horizontal="center"/>
    </xf>
    <xf numFmtId="0" fontId="86" fillId="0" borderId="0" xfId="36" applyFill="1"/>
    <xf numFmtId="0" fontId="86" fillId="0" borderId="0" xfId="36" applyFont="1" applyFill="1" applyAlignment="1">
      <alignment horizontal="center"/>
    </xf>
    <xf numFmtId="0" fontId="86" fillId="0" borderId="13" xfId="36" applyFont="1" applyFill="1" applyBorder="1" applyAlignment="1">
      <alignment horizontal="center"/>
    </xf>
    <xf numFmtId="0" fontId="86" fillId="0" borderId="13" xfId="36" applyFont="1" applyFill="1" applyBorder="1" applyAlignment="1">
      <alignment horizontal="center" wrapText="1"/>
    </xf>
    <xf numFmtId="0" fontId="86" fillId="11" borderId="13" xfId="36" applyFont="1" applyFill="1" applyBorder="1" applyAlignment="1">
      <alignment horizontal="center"/>
    </xf>
    <xf numFmtId="0" fontId="86" fillId="11" borderId="13" xfId="36" applyFill="1" applyBorder="1" applyAlignment="1">
      <alignment horizontal="center"/>
    </xf>
    <xf numFmtId="0" fontId="86" fillId="11" borderId="13" xfId="36" applyFont="1" applyFill="1" applyBorder="1" applyAlignment="1">
      <alignment horizontal="center" wrapText="1"/>
    </xf>
    <xf numFmtId="20" fontId="86" fillId="0" borderId="13" xfId="36" applyNumberFormat="1" applyFont="1" applyFill="1" applyBorder="1" applyAlignment="1">
      <alignment horizontal="center"/>
    </xf>
    <xf numFmtId="20" fontId="86" fillId="0" borderId="13" xfId="36" applyNumberFormat="1" applyFont="1" applyFill="1" applyBorder="1" applyAlignment="1">
      <alignment horizontal="center" wrapText="1"/>
    </xf>
    <xf numFmtId="20" fontId="86" fillId="11" borderId="13" xfId="36" applyNumberFormat="1" applyFont="1" applyFill="1" applyBorder="1" applyAlignment="1">
      <alignment horizontal="center"/>
    </xf>
    <xf numFmtId="20" fontId="86" fillId="11" borderId="13" xfId="36" applyNumberFormat="1" applyFont="1" applyFill="1" applyBorder="1" applyAlignment="1">
      <alignment horizontal="center" wrapText="1"/>
    </xf>
    <xf numFmtId="21" fontId="86" fillId="0" borderId="13" xfId="36" applyNumberFormat="1" applyFont="1" applyFill="1" applyBorder="1" applyAlignment="1">
      <alignment horizontal="center" wrapText="1"/>
    </xf>
    <xf numFmtId="21" fontId="86" fillId="11" borderId="13" xfId="36" applyNumberFormat="1" applyFont="1" applyFill="1" applyBorder="1" applyAlignment="1">
      <alignment horizontal="center" wrapText="1"/>
    </xf>
    <xf numFmtId="0" fontId="36" fillId="0" borderId="0" xfId="36" applyFont="1"/>
    <xf numFmtId="0" fontId="36" fillId="0" borderId="0" xfId="36" applyFont="1" applyAlignment="1">
      <alignment horizontal="center"/>
    </xf>
    <xf numFmtId="0" fontId="36" fillId="0" borderId="13" xfId="36" applyFont="1" applyFill="1" applyBorder="1" applyAlignment="1">
      <alignment horizontal="center"/>
    </xf>
    <xf numFmtId="0" fontId="36" fillId="11" borderId="13" xfId="36" applyFont="1" applyFill="1" applyBorder="1" applyAlignment="1">
      <alignment horizontal="center"/>
    </xf>
    <xf numFmtId="0" fontId="34" fillId="23" borderId="13" xfId="36" applyFont="1" applyFill="1" applyBorder="1" applyAlignment="1">
      <alignment horizontal="center" vertical="center"/>
    </xf>
    <xf numFmtId="0" fontId="34" fillId="23" borderId="13" xfId="36" applyFont="1" applyFill="1" applyBorder="1" applyAlignment="1">
      <alignment horizontal="center" vertical="center" wrapText="1"/>
    </xf>
    <xf numFmtId="0" fontId="34" fillId="23" borderId="13" xfId="36" applyFont="1" applyFill="1" applyBorder="1" applyAlignment="1">
      <alignment horizontal="center" vertical="center" textRotation="90" wrapText="1"/>
    </xf>
    <xf numFmtId="0" fontId="34" fillId="23" borderId="13" xfId="36" applyFont="1" applyFill="1" applyBorder="1" applyAlignment="1">
      <alignment horizontal="center" vertical="center" textRotation="90"/>
    </xf>
    <xf numFmtId="0" fontId="86" fillId="0" borderId="0" xfId="36" applyBorder="1" applyAlignment="1"/>
    <xf numFmtId="0" fontId="86" fillId="0" borderId="14" xfId="36" applyBorder="1" applyAlignment="1"/>
    <xf numFmtId="0" fontId="86" fillId="0" borderId="12" xfId="36" applyBorder="1" applyAlignment="1"/>
    <xf numFmtId="0" fontId="86" fillId="0" borderId="13" xfId="36" applyFill="1" applyBorder="1" applyAlignment="1">
      <alignment horizontal="center"/>
    </xf>
    <xf numFmtId="0" fontId="34" fillId="23" borderId="13" xfId="36" applyFont="1" applyFill="1" applyBorder="1" applyAlignment="1">
      <alignment horizontal="center" wrapText="1"/>
    </xf>
    <xf numFmtId="0" fontId="86" fillId="0" borderId="16" xfId="36" applyFill="1" applyBorder="1" applyAlignment="1"/>
    <xf numFmtId="0" fontId="86" fillId="0" borderId="14" xfId="36" applyFill="1" applyBorder="1" applyAlignment="1"/>
    <xf numFmtId="0" fontId="86" fillId="0" borderId="15" xfId="36" applyFill="1" applyBorder="1" applyAlignment="1"/>
    <xf numFmtId="0" fontId="86" fillId="0" borderId="12" xfId="36" applyFill="1" applyBorder="1" applyAlignment="1"/>
    <xf numFmtId="2" fontId="0" fillId="0" borderId="0" xfId="0" applyNumberFormat="1" applyFill="1"/>
    <xf numFmtId="0" fontId="2" fillId="0" borderId="0" xfId="83"/>
    <xf numFmtId="0" fontId="2" fillId="0" borderId="0" xfId="83" applyAlignment="1">
      <alignment horizontal="center"/>
    </xf>
    <xf numFmtId="0" fontId="2" fillId="0" borderId="87" xfId="83" applyBorder="1"/>
    <xf numFmtId="0" fontId="95" fillId="0" borderId="87" xfId="83" applyFont="1" applyBorder="1"/>
    <xf numFmtId="0" fontId="2" fillId="0" borderId="87" xfId="83" applyBorder="1" applyAlignment="1">
      <alignment horizontal="center"/>
    </xf>
    <xf numFmtId="0" fontId="96" fillId="0" borderId="87" xfId="83" applyFont="1" applyBorder="1"/>
    <xf numFmtId="0" fontId="97" fillId="0" borderId="87" xfId="83" applyFont="1" applyBorder="1"/>
    <xf numFmtId="0" fontId="2" fillId="0" borderId="87" xfId="83" applyFont="1" applyBorder="1"/>
    <xf numFmtId="0" fontId="98" fillId="0" borderId="87" xfId="83" applyFont="1" applyBorder="1"/>
    <xf numFmtId="0" fontId="2" fillId="0" borderId="87" xfId="83" applyFont="1" applyFill="1" applyBorder="1"/>
    <xf numFmtId="0" fontId="2" fillId="0" borderId="87" xfId="83" quotePrefix="1" applyBorder="1"/>
    <xf numFmtId="0" fontId="99" fillId="61" borderId="87" xfId="83" applyFont="1" applyFill="1" applyBorder="1" applyAlignment="1">
      <alignment wrapText="1"/>
    </xf>
    <xf numFmtId="0" fontId="99" fillId="61" borderId="64" xfId="83" applyFont="1" applyFill="1" applyBorder="1"/>
    <xf numFmtId="0" fontId="99" fillId="61" borderId="88" xfId="83" applyFont="1" applyFill="1" applyBorder="1"/>
    <xf numFmtId="0" fontId="99" fillId="61" borderId="88" xfId="83" applyFont="1" applyFill="1" applyBorder="1" applyAlignment="1">
      <alignment horizontal="center"/>
    </xf>
    <xf numFmtId="0" fontId="100" fillId="0" borderId="87" xfId="83" applyFont="1" applyBorder="1"/>
    <xf numFmtId="0" fontId="99" fillId="61" borderId="87" xfId="83" applyFont="1" applyFill="1" applyBorder="1"/>
    <xf numFmtId="0" fontId="99" fillId="61" borderId="87" xfId="83" applyFont="1" applyFill="1" applyBorder="1" applyAlignment="1">
      <alignment horizontal="center"/>
    </xf>
    <xf numFmtId="0" fontId="2" fillId="0" borderId="61" xfId="83" applyBorder="1" applyAlignment="1"/>
    <xf numFmtId="0" fontId="1" fillId="0" borderId="0" xfId="84"/>
    <xf numFmtId="0" fontId="62" fillId="0" borderId="37" xfId="85" applyFont="1" applyFill="1" applyBorder="1"/>
    <xf numFmtId="169" fontId="101" fillId="0" borderId="34" xfId="85" applyNumberFormat="1" applyFont="1" applyFill="1" applyBorder="1"/>
    <xf numFmtId="1" fontId="102" fillId="0" borderId="34" xfId="85" applyNumberFormat="1" applyFont="1" applyFill="1" applyBorder="1" applyAlignment="1">
      <alignment horizontal="right"/>
    </xf>
    <xf numFmtId="0" fontId="102" fillId="0" borderId="34" xfId="84" applyFont="1" applyBorder="1"/>
    <xf numFmtId="0" fontId="103" fillId="0" borderId="34" xfId="84" applyFont="1" applyFill="1" applyBorder="1" applyAlignment="1">
      <alignment horizontal="right" wrapText="1"/>
    </xf>
    <xf numFmtId="0" fontId="100" fillId="0" borderId="34" xfId="84" applyFont="1" applyFill="1" applyBorder="1" applyAlignment="1">
      <alignment horizontal="right" wrapText="1"/>
    </xf>
    <xf numFmtId="0" fontId="103" fillId="0" borderId="33" xfId="84" applyFont="1" applyFill="1" applyBorder="1" applyAlignment="1">
      <alignment horizontal="right" wrapText="1"/>
    </xf>
    <xf numFmtId="0" fontId="102" fillId="0" borderId="32" xfId="85" applyFont="1" applyFill="1" applyBorder="1"/>
    <xf numFmtId="169" fontId="101" fillId="0" borderId="9" xfId="85" applyNumberFormat="1" applyFont="1" applyFill="1" applyBorder="1"/>
    <xf numFmtId="1" fontId="102" fillId="0" borderId="9" xfId="85" applyNumberFormat="1" applyFont="1" applyFill="1" applyBorder="1"/>
    <xf numFmtId="0" fontId="102" fillId="0" borderId="9" xfId="84" applyFont="1" applyBorder="1"/>
    <xf numFmtId="0" fontId="103" fillId="0" borderId="9" xfId="84" applyFont="1" applyFill="1" applyBorder="1" applyAlignment="1">
      <alignment horizontal="right" wrapText="1"/>
    </xf>
    <xf numFmtId="0" fontId="100" fillId="0" borderId="9" xfId="84" applyFont="1" applyFill="1" applyBorder="1" applyAlignment="1">
      <alignment horizontal="right" wrapText="1"/>
    </xf>
    <xf numFmtId="0" fontId="103" fillId="0" borderId="30" xfId="84" applyFont="1" applyFill="1" applyBorder="1" applyAlignment="1">
      <alignment horizontal="right" wrapText="1"/>
    </xf>
    <xf numFmtId="0" fontId="104" fillId="0" borderId="0" xfId="84" applyFont="1"/>
    <xf numFmtId="0" fontId="101" fillId="62" borderId="9" xfId="84" applyFont="1" applyFill="1" applyBorder="1"/>
    <xf numFmtId="0" fontId="102" fillId="0" borderId="9" xfId="84" applyFont="1" applyFill="1" applyBorder="1"/>
    <xf numFmtId="0" fontId="101" fillId="63" borderId="29" xfId="84" applyFont="1" applyFill="1" applyBorder="1" applyAlignment="1">
      <alignment wrapText="1"/>
    </xf>
    <xf numFmtId="0" fontId="101" fillId="63" borderId="27" xfId="84" applyFont="1" applyFill="1" applyBorder="1" applyAlignment="1">
      <alignment wrapText="1"/>
    </xf>
    <xf numFmtId="0" fontId="101" fillId="63" borderId="27" xfId="84" applyFont="1" applyFill="1" applyBorder="1"/>
    <xf numFmtId="0" fontId="101" fillId="63" borderId="26" xfId="84" applyFont="1" applyFill="1" applyBorder="1"/>
    <xf numFmtId="0" fontId="1" fillId="0" borderId="0" xfId="84" applyFill="1"/>
    <xf numFmtId="0" fontId="99" fillId="0" borderId="0" xfId="84" applyFont="1"/>
    <xf numFmtId="0" fontId="99" fillId="0" borderId="0" xfId="84" applyFont="1" applyFill="1"/>
    <xf numFmtId="0" fontId="101" fillId="63" borderId="0" xfId="84" applyFont="1" applyFill="1" applyBorder="1" applyAlignment="1">
      <alignment wrapText="1"/>
    </xf>
    <xf numFmtId="0" fontId="102" fillId="0" borderId="0" xfId="85" applyFont="1" applyFill="1" applyBorder="1"/>
    <xf numFmtId="0" fontId="28" fillId="0" borderId="10" xfId="20" applyFont="1" applyBorder="1" applyAlignment="1">
      <alignment horizontal="center"/>
    </xf>
    <xf numFmtId="0" fontId="34" fillId="23" borderId="13" xfId="0" applyFont="1" applyFill="1" applyBorder="1" applyAlignment="1">
      <alignment horizontal="center" vertical="center" textRotation="90"/>
    </xf>
    <xf numFmtId="0" fontId="34" fillId="23" borderId="13" xfId="0" applyFont="1" applyFill="1" applyBorder="1" applyAlignment="1">
      <alignment horizontal="center" vertical="center"/>
    </xf>
    <xf numFmtId="0" fontId="30" fillId="0" borderId="11" xfId="0" applyFont="1" applyBorder="1" applyAlignment="1">
      <alignment horizontal="center" vertical="center" wrapText="1"/>
    </xf>
    <xf numFmtId="0" fontId="33" fillId="23" borderId="13" xfId="0" applyFont="1" applyFill="1" applyBorder="1" applyAlignment="1">
      <alignment horizontal="center"/>
    </xf>
    <xf numFmtId="0" fontId="34" fillId="23" borderId="13" xfId="0" applyFont="1" applyFill="1" applyBorder="1" applyAlignment="1">
      <alignment horizontal="center" vertical="center" wrapText="1"/>
    </xf>
    <xf numFmtId="0" fontId="34" fillId="23" borderId="13" xfId="0" applyFont="1" applyFill="1" applyBorder="1" applyAlignment="1">
      <alignment horizontal="center" wrapText="1"/>
    </xf>
    <xf numFmtId="0" fontId="33" fillId="23" borderId="13" xfId="0" applyFont="1" applyFill="1" applyBorder="1" applyAlignment="1">
      <alignment horizontal="center" wrapText="1"/>
    </xf>
    <xf numFmtId="0" fontId="30" fillId="0" borderId="14" xfId="0" applyFont="1" applyBorder="1" applyAlignment="1">
      <alignment horizontal="center" vertical="center" wrapText="1"/>
    </xf>
    <xf numFmtId="0" fontId="35" fillId="11" borderId="13" xfId="0" applyFont="1" applyFill="1" applyBorder="1" applyAlignment="1">
      <alignment horizontal="center" wrapText="1"/>
    </xf>
    <xf numFmtId="0" fontId="49" fillId="27" borderId="40" xfId="32" applyFont="1" applyFill="1" applyBorder="1" applyAlignment="1">
      <alignment horizontal="center" vertical="center" wrapText="1"/>
    </xf>
    <xf numFmtId="0" fontId="49" fillId="27" borderId="24" xfId="32" applyFont="1" applyFill="1" applyBorder="1" applyAlignment="1">
      <alignment horizontal="center" vertical="center" wrapText="1"/>
    </xf>
    <xf numFmtId="0" fontId="50" fillId="27" borderId="41" xfId="32" applyFont="1" applyFill="1" applyBorder="1" applyAlignment="1">
      <alignment horizontal="center" vertical="center" wrapText="1"/>
    </xf>
    <xf numFmtId="0" fontId="50" fillId="27" borderId="44" xfId="32" applyFont="1" applyFill="1" applyBorder="1" applyAlignment="1">
      <alignment horizontal="center" vertical="center" wrapText="1"/>
    </xf>
    <xf numFmtId="0" fontId="50" fillId="27" borderId="40" xfId="32" applyFont="1" applyFill="1" applyBorder="1" applyAlignment="1">
      <alignment horizontal="center" vertical="center" wrapText="1"/>
    </xf>
    <xf numFmtId="0" fontId="50" fillId="27" borderId="42" xfId="32" applyFont="1" applyFill="1" applyBorder="1" applyAlignment="1">
      <alignment horizontal="center" vertical="center" wrapText="1"/>
    </xf>
    <xf numFmtId="0" fontId="50" fillId="27" borderId="43" xfId="32" applyFont="1" applyFill="1" applyBorder="1" applyAlignment="1">
      <alignment horizontal="center" vertical="center" wrapText="1"/>
    </xf>
    <xf numFmtId="0" fontId="50" fillId="27" borderId="45" xfId="32" applyFont="1" applyFill="1" applyBorder="1" applyAlignment="1">
      <alignment horizontal="center" vertical="center" wrapText="1"/>
    </xf>
    <xf numFmtId="22" fontId="54" fillId="0" borderId="36" xfId="0" applyNumberFormat="1" applyFont="1" applyBorder="1" applyAlignment="1" applyProtection="1">
      <alignment horizontal="center" shrinkToFit="1"/>
      <protection locked="0" hidden="1"/>
    </xf>
    <xf numFmtId="0" fontId="55" fillId="0" borderId="49" xfId="0" applyFont="1" applyFill="1" applyBorder="1" applyAlignment="1" applyProtection="1">
      <alignment horizontal="center" vertical="center" shrinkToFit="1"/>
      <protection locked="0" hidden="1"/>
    </xf>
    <xf numFmtId="0" fontId="55" fillId="0" borderId="50" xfId="0" applyFont="1" applyFill="1" applyBorder="1" applyAlignment="1" applyProtection="1">
      <alignment horizontal="center" vertical="center" shrinkToFit="1"/>
      <protection locked="0" hidden="1"/>
    </xf>
    <xf numFmtId="0" fontId="55" fillId="0" borderId="51" xfId="0" applyFont="1" applyFill="1" applyBorder="1" applyAlignment="1" applyProtection="1">
      <alignment horizontal="center" vertical="center" shrinkToFit="1"/>
      <protection locked="0" hidden="1"/>
    </xf>
    <xf numFmtId="0" fontId="55" fillId="0" borderId="49" xfId="0" applyFont="1" applyFill="1" applyBorder="1" applyAlignment="1" applyProtection="1">
      <alignment horizontal="center" vertical="center"/>
      <protection locked="0" hidden="1"/>
    </xf>
    <xf numFmtId="0" fontId="55" fillId="0" borderId="50" xfId="0" applyFont="1" applyFill="1" applyBorder="1" applyAlignment="1" applyProtection="1">
      <alignment horizontal="center" vertical="center"/>
      <protection locked="0" hidden="1"/>
    </xf>
    <xf numFmtId="0" fontId="55" fillId="0" borderId="51" xfId="0" applyFont="1" applyFill="1" applyBorder="1" applyAlignment="1" applyProtection="1">
      <alignment horizontal="center" vertical="center"/>
      <protection locked="0" hidden="1"/>
    </xf>
    <xf numFmtId="0" fontId="55" fillId="0" borderId="57" xfId="0" applyFont="1" applyFill="1" applyBorder="1" applyAlignment="1" applyProtection="1">
      <alignment horizontal="center" vertical="center"/>
      <protection locked="0" hidden="1"/>
    </xf>
    <xf numFmtId="0" fontId="0" fillId="0" borderId="52" xfId="0" applyBorder="1"/>
    <xf numFmtId="0" fontId="55" fillId="0" borderId="52" xfId="0" applyFont="1" applyFill="1" applyBorder="1" applyAlignment="1" applyProtection="1">
      <alignment horizontal="center" vertical="center"/>
      <protection locked="0" hidden="1"/>
    </xf>
    <xf numFmtId="0" fontId="57" fillId="0" borderId="0" xfId="0" applyFont="1" applyAlignment="1">
      <alignment horizontal="center" shrinkToFit="1"/>
    </xf>
    <xf numFmtId="0" fontId="0" fillId="0" borderId="0" xfId="0" applyAlignment="1">
      <alignment shrinkToFit="1"/>
    </xf>
    <xf numFmtId="0" fontId="57" fillId="0" borderId="0" xfId="0" applyFont="1" applyAlignment="1">
      <alignment horizontal="center"/>
    </xf>
    <xf numFmtId="0" fontId="0" fillId="0" borderId="0" xfId="0" applyAlignment="1"/>
    <xf numFmtId="0" fontId="58" fillId="0" borderId="63" xfId="0" applyFont="1" applyBorder="1" applyAlignment="1">
      <alignment horizontal="center" vertical="center" shrinkToFit="1"/>
    </xf>
    <xf numFmtId="0" fontId="0" fillId="0" borderId="31" xfId="0" applyBorder="1" applyAlignment="1">
      <alignment horizontal="center" vertical="center" shrinkToFit="1"/>
    </xf>
    <xf numFmtId="0" fontId="58" fillId="0" borderId="31" xfId="0" applyFont="1" applyBorder="1" applyAlignment="1">
      <alignment horizontal="center" vertical="center" shrinkToFit="1"/>
    </xf>
    <xf numFmtId="0" fontId="0" fillId="0" borderId="64" xfId="0" applyBorder="1" applyAlignment="1">
      <alignment horizontal="center" vertical="center" shrinkToFit="1"/>
    </xf>
    <xf numFmtId="0" fontId="58" fillId="0" borderId="63" xfId="0" applyFont="1" applyFill="1" applyBorder="1" applyAlignment="1">
      <alignment horizontal="center" vertical="center" shrinkToFit="1"/>
    </xf>
    <xf numFmtId="0" fontId="58" fillId="0" borderId="64" xfId="0" applyFont="1" applyFill="1" applyBorder="1" applyAlignment="1">
      <alignment horizontal="center" vertical="center" shrinkToFit="1"/>
    </xf>
    <xf numFmtId="0" fontId="58" fillId="0" borderId="31" xfId="0" applyFont="1" applyFill="1" applyBorder="1" applyAlignment="1">
      <alignment horizontal="center" vertical="center" shrinkToFit="1"/>
    </xf>
    <xf numFmtId="0" fontId="0" fillId="0" borderId="64" xfId="0" applyFill="1" applyBorder="1" applyAlignment="1">
      <alignment horizontal="center" vertical="center" shrinkToFit="1"/>
    </xf>
    <xf numFmtId="0" fontId="0" fillId="0" borderId="31" xfId="0" applyFill="1" applyBorder="1" applyAlignment="1">
      <alignment horizontal="center" vertical="center" shrinkToFit="1"/>
    </xf>
    <xf numFmtId="0" fontId="66" fillId="0" borderId="10" xfId="33" applyFont="1" applyBorder="1" applyAlignment="1">
      <alignment horizontal="center"/>
    </xf>
    <xf numFmtId="0" fontId="71" fillId="0" borderId="9" xfId="32" applyFont="1" applyBorder="1" applyAlignment="1">
      <alignment horizontal="center"/>
    </xf>
    <xf numFmtId="0" fontId="83" fillId="0" borderId="49" xfId="0" applyFont="1" applyFill="1" applyBorder="1" applyAlignment="1" applyProtection="1">
      <alignment horizontal="center" vertical="center"/>
      <protection locked="0"/>
    </xf>
    <xf numFmtId="0" fontId="83" fillId="0" borderId="50" xfId="0" applyFont="1" applyFill="1" applyBorder="1" applyAlignment="1" applyProtection="1">
      <alignment horizontal="center" vertical="center"/>
      <protection locked="0"/>
    </xf>
    <xf numFmtId="0" fontId="83" fillId="0" borderId="51" xfId="0" applyFont="1" applyFill="1" applyBorder="1" applyAlignment="1" applyProtection="1">
      <alignment horizontal="center" vertical="center"/>
      <protection locked="0"/>
    </xf>
    <xf numFmtId="0" fontId="83" fillId="0" borderId="40" xfId="0" applyFont="1" applyFill="1" applyBorder="1" applyAlignment="1" applyProtection="1">
      <alignment horizontal="center" vertical="center" shrinkToFit="1"/>
      <protection locked="0"/>
    </xf>
    <xf numFmtId="0" fontId="83" fillId="0" borderId="24" xfId="0" applyFont="1" applyFill="1" applyBorder="1" applyAlignment="1" applyProtection="1">
      <alignment horizontal="center" vertical="center" shrinkToFit="1"/>
      <protection locked="0"/>
    </xf>
    <xf numFmtId="0" fontId="86" fillId="11" borderId="13" xfId="36" applyFont="1" applyFill="1" applyBorder="1" applyAlignment="1">
      <alignment horizontal="center"/>
    </xf>
    <xf numFmtId="0" fontId="30" fillId="0" borderId="11" xfId="36" applyFont="1" applyBorder="1" applyAlignment="1">
      <alignment horizontal="center" vertical="center" wrapText="1"/>
    </xf>
    <xf numFmtId="0" fontId="33" fillId="23" borderId="13" xfId="36" applyFont="1" applyFill="1" applyBorder="1" applyAlignment="1">
      <alignment horizontal="center"/>
    </xf>
    <xf numFmtId="0" fontId="34" fillId="23" borderId="13" xfId="36" applyFont="1" applyFill="1" applyBorder="1" applyAlignment="1">
      <alignment horizontal="center" vertical="center" textRotation="90"/>
    </xf>
    <xf numFmtId="0" fontId="34" fillId="23" borderId="13" xfId="36" applyFont="1" applyFill="1" applyBorder="1" applyAlignment="1">
      <alignment horizontal="center" vertical="center"/>
    </xf>
    <xf numFmtId="0" fontId="86" fillId="0" borderId="13" xfId="36" applyFont="1" applyFill="1" applyBorder="1" applyAlignment="1">
      <alignment horizontal="center"/>
    </xf>
    <xf numFmtId="0" fontId="33" fillId="23" borderId="13" xfId="36" applyFont="1" applyFill="1" applyBorder="1" applyAlignment="1">
      <alignment horizontal="center" wrapText="1"/>
    </xf>
    <xf numFmtId="0" fontId="34" fillId="23" borderId="13" xfId="36" applyFont="1" applyFill="1" applyBorder="1" applyAlignment="1">
      <alignment horizontal="center" vertical="center" wrapText="1"/>
    </xf>
    <xf numFmtId="0" fontId="34" fillId="23" borderId="13" xfId="36" applyFont="1" applyFill="1" applyBorder="1" applyAlignment="1">
      <alignment horizontal="center" wrapText="1"/>
    </xf>
    <xf numFmtId="0" fontId="30" fillId="0" borderId="14" xfId="36" applyFont="1" applyBorder="1" applyAlignment="1">
      <alignment horizontal="center" vertical="center" wrapText="1"/>
    </xf>
    <xf numFmtId="0" fontId="54" fillId="0" borderId="0" xfId="0" applyFont="1" applyFill="1"/>
    <xf numFmtId="0" fontId="54" fillId="0" borderId="0" xfId="0" applyFont="1" applyFill="1" applyAlignment="1">
      <alignment horizontal="center"/>
    </xf>
    <xf numFmtId="0" fontId="54" fillId="0" borderId="0" xfId="0" applyFont="1" applyFill="1" applyAlignment="1">
      <alignment horizontal="center" shrinkToFit="1"/>
    </xf>
    <xf numFmtId="169" fontId="54" fillId="0" borderId="0" xfId="0" applyNumberFormat="1" applyFont="1" applyFill="1" applyAlignment="1">
      <alignment horizontal="center" shrinkToFit="1"/>
    </xf>
    <xf numFmtId="0" fontId="55" fillId="0" borderId="0" xfId="0" applyFont="1" applyFill="1" applyAlignment="1">
      <alignment horizontal="center" shrinkToFit="1"/>
    </xf>
    <xf numFmtId="0" fontId="55" fillId="0" borderId="0" xfId="0" applyFont="1" applyFill="1" applyAlignment="1">
      <alignment horizontal="center"/>
    </xf>
    <xf numFmtId="167" fontId="54" fillId="0" borderId="77" xfId="0" applyNumberFormat="1" applyFont="1" applyBorder="1" applyAlignment="1">
      <alignment horizontal="center"/>
    </xf>
    <xf numFmtId="20" fontId="54" fillId="0" borderId="9" xfId="0" applyNumberFormat="1" applyFont="1" applyBorder="1" applyAlignment="1">
      <alignment horizontal="center"/>
    </xf>
    <xf numFmtId="167" fontId="54" fillId="0" borderId="58" xfId="0" applyNumberFormat="1" applyFont="1" applyFill="1" applyBorder="1" applyAlignment="1" applyProtection="1">
      <alignment horizontal="center" shrinkToFit="1"/>
      <protection locked="0"/>
    </xf>
    <xf numFmtId="0" fontId="105" fillId="0" borderId="61" xfId="0" applyFont="1" applyFill="1" applyBorder="1" applyAlignment="1" applyProtection="1">
      <alignment horizontal="center" shrinkToFit="1"/>
      <protection locked="0"/>
    </xf>
    <xf numFmtId="0" fontId="54" fillId="0" borderId="60" xfId="0" applyFont="1" applyFill="1" applyBorder="1" applyAlignment="1" applyProtection="1">
      <alignment horizontal="center" shrinkToFit="1"/>
      <protection locked="0"/>
    </xf>
    <xf numFmtId="169" fontId="54" fillId="0" borderId="59" xfId="0" applyNumberFormat="1" applyFont="1" applyFill="1" applyBorder="1" applyAlignment="1" applyProtection="1">
      <alignment horizontal="center" shrinkToFit="1"/>
      <protection locked="0"/>
    </xf>
    <xf numFmtId="1" fontId="54" fillId="0" borderId="59" xfId="0" applyNumberFormat="1" applyFont="1" applyFill="1" applyBorder="1" applyAlignment="1" applyProtection="1">
      <alignment horizontal="center" shrinkToFit="1"/>
      <protection locked="0"/>
    </xf>
    <xf numFmtId="0" fontId="54" fillId="0" borderId="59" xfId="0" applyFont="1" applyFill="1" applyBorder="1" applyAlignment="1" applyProtection="1">
      <alignment horizontal="center" shrinkToFit="1"/>
      <protection locked="0"/>
    </xf>
    <xf numFmtId="0" fontId="55" fillId="0" borderId="58" xfId="0" applyFont="1" applyFill="1" applyBorder="1" applyAlignment="1" applyProtection="1">
      <alignment horizontal="center" shrinkToFit="1"/>
      <protection locked="0"/>
    </xf>
    <xf numFmtId="0" fontId="54" fillId="0" borderId="61" xfId="0" applyFont="1" applyFill="1" applyBorder="1" applyAlignment="1" applyProtection="1">
      <alignment horizontal="left" shrinkToFit="1"/>
      <protection locked="0"/>
    </xf>
    <xf numFmtId="0" fontId="54" fillId="0" borderId="9" xfId="0" applyFont="1" applyFill="1" applyBorder="1" applyAlignment="1" applyProtection="1">
      <alignment horizontal="left" shrinkToFit="1"/>
      <protection locked="0"/>
    </xf>
    <xf numFmtId="0" fontId="54" fillId="0" borderId="59" xfId="0" applyFont="1" applyFill="1" applyBorder="1" applyAlignment="1" applyProtection="1">
      <alignment horizontal="left" shrinkToFit="1"/>
      <protection locked="0"/>
    </xf>
    <xf numFmtId="20" fontId="54" fillId="0" borderId="0" xfId="0" applyNumberFormat="1" applyFont="1" applyBorder="1" applyAlignment="1">
      <alignment horizontal="center"/>
    </xf>
    <xf numFmtId="0" fontId="54" fillId="0" borderId="9" xfId="0" applyFont="1" applyFill="1" applyBorder="1" applyAlignment="1">
      <alignment horizontal="center"/>
    </xf>
    <xf numFmtId="0" fontId="56" fillId="0" borderId="0" xfId="0" applyNumberFormat="1" applyFont="1" applyFill="1" applyAlignment="1"/>
    <xf numFmtId="0" fontId="54" fillId="0" borderId="0" xfId="0" applyFont="1" applyFill="1" applyAlignment="1"/>
    <xf numFmtId="169" fontId="54" fillId="0" borderId="0" xfId="0" applyNumberFormat="1" applyFont="1" applyFill="1" applyAlignment="1"/>
    <xf numFmtId="20" fontId="54" fillId="0" borderId="0" xfId="0" applyNumberFormat="1" applyFont="1" applyFill="1" applyAlignment="1" applyProtection="1">
      <protection hidden="1"/>
    </xf>
    <xf numFmtId="0" fontId="54" fillId="0" borderId="31" xfId="0" applyFont="1" applyFill="1" applyBorder="1" applyAlignment="1" applyProtection="1">
      <alignment horizontal="left" shrinkToFit="1"/>
      <protection locked="0"/>
    </xf>
    <xf numFmtId="0" fontId="55" fillId="0" borderId="45" xfId="0" applyFont="1" applyFill="1" applyBorder="1" applyAlignment="1" applyProtection="1">
      <alignment horizontal="center" vertical="center"/>
      <protection locked="0"/>
    </xf>
    <xf numFmtId="0" fontId="55" fillId="0" borderId="55" xfId="0" applyFont="1" applyFill="1" applyBorder="1" applyAlignment="1" applyProtection="1">
      <alignment horizontal="center" vertical="center"/>
      <protection locked="0"/>
    </xf>
    <xf numFmtId="0" fontId="55" fillId="0" borderId="34" xfId="0" applyFont="1" applyFill="1" applyBorder="1" applyAlignment="1" applyProtection="1">
      <alignment horizontal="center" vertical="center"/>
      <protection locked="0"/>
    </xf>
    <xf numFmtId="0" fontId="55" fillId="0" borderId="56" xfId="0" applyFont="1" applyFill="1" applyBorder="1" applyAlignment="1" applyProtection="1">
      <alignment horizontal="center" vertical="center" shrinkToFit="1"/>
      <protection locked="0"/>
    </xf>
    <xf numFmtId="0" fontId="55" fillId="0" borderId="36" xfId="0" applyFont="1" applyFill="1" applyBorder="1" applyAlignment="1" applyProtection="1">
      <alignment horizontal="center" vertical="center" shrinkToFit="1"/>
      <protection locked="0"/>
    </xf>
    <xf numFmtId="0" fontId="55" fillId="0" borderId="45" xfId="0" applyFont="1" applyFill="1" applyBorder="1" applyAlignment="1" applyProtection="1">
      <alignment horizontal="center" vertical="center" shrinkToFit="1"/>
      <protection locked="0"/>
    </xf>
    <xf numFmtId="169" fontId="55" fillId="0" borderId="55" xfId="0" applyNumberFormat="1" applyFont="1" applyFill="1" applyBorder="1" applyAlignment="1" applyProtection="1">
      <alignment horizontal="center" vertical="center" shrinkToFit="1"/>
      <protection locked="0"/>
    </xf>
    <xf numFmtId="0" fontId="55" fillId="0" borderId="55" xfId="0" applyFont="1" applyFill="1" applyBorder="1" applyAlignment="1" applyProtection="1">
      <alignment horizontal="center" vertical="center" shrinkToFit="1"/>
      <protection locked="0"/>
    </xf>
    <xf numFmtId="0" fontId="55" fillId="0" borderId="54" xfId="0" applyFont="1" applyFill="1" applyBorder="1" applyAlignment="1" applyProtection="1">
      <alignment horizontal="center" vertical="center" shrinkToFit="1"/>
      <protection locked="0"/>
    </xf>
    <xf numFmtId="0" fontId="55" fillId="0" borderId="53" xfId="0" applyFont="1" applyFill="1" applyBorder="1" applyAlignment="1" applyProtection="1">
      <alignment horizontal="center" vertical="center" wrapText="1"/>
      <protection locked="0"/>
    </xf>
    <xf numFmtId="0" fontId="55" fillId="0" borderId="52" xfId="0" applyFont="1" applyFill="1" applyBorder="1" applyAlignment="1" applyProtection="1">
      <alignment horizontal="center" vertical="center" wrapText="1" shrinkToFit="1"/>
      <protection locked="0"/>
    </xf>
    <xf numFmtId="0" fontId="55" fillId="0" borderId="52" xfId="0" applyFont="1" applyFill="1" applyBorder="1" applyAlignment="1" applyProtection="1">
      <alignment horizontal="center" vertical="center" wrapText="1"/>
      <protection locked="0"/>
    </xf>
    <xf numFmtId="0" fontId="55" fillId="0" borderId="33" xfId="0" applyFont="1" applyFill="1" applyBorder="1" applyAlignment="1" applyProtection="1">
      <alignment horizontal="center" vertical="center" wrapText="1"/>
      <protection locked="0"/>
    </xf>
    <xf numFmtId="0" fontId="55" fillId="0" borderId="51" xfId="0" applyFont="1" applyFill="1" applyBorder="1" applyAlignment="1" applyProtection="1">
      <alignment horizontal="center" vertical="center"/>
      <protection locked="0"/>
    </xf>
    <xf numFmtId="0" fontId="55" fillId="0" borderId="50" xfId="0" applyFont="1" applyFill="1" applyBorder="1" applyAlignment="1" applyProtection="1">
      <alignment horizontal="center" vertical="center"/>
      <protection locked="0"/>
    </xf>
    <xf numFmtId="0" fontId="55" fillId="0" borderId="49" xfId="0" applyFont="1" applyFill="1" applyBorder="1" applyAlignment="1" applyProtection="1">
      <alignment horizontal="center" vertical="center"/>
      <protection locked="0"/>
    </xf>
    <xf numFmtId="0" fontId="55" fillId="0" borderId="50" xfId="0" applyFont="1" applyFill="1" applyBorder="1" applyAlignment="1" applyProtection="1">
      <alignment horizontal="center" vertical="center" shrinkToFit="1"/>
      <protection locked="0"/>
    </xf>
    <xf numFmtId="0" fontId="55" fillId="0" borderId="51" xfId="0" applyFont="1" applyFill="1" applyBorder="1" applyAlignment="1" applyProtection="1">
      <alignment horizontal="center" vertical="center" shrinkToFit="1"/>
      <protection locked="0"/>
    </xf>
    <xf numFmtId="0" fontId="55" fillId="0" borderId="50" xfId="0" applyFont="1" applyFill="1" applyBorder="1" applyAlignment="1" applyProtection="1">
      <alignment horizontal="center" vertical="center" shrinkToFit="1"/>
      <protection locked="0"/>
    </xf>
    <xf numFmtId="0" fontId="55" fillId="0" borderId="49" xfId="0" applyFont="1" applyFill="1" applyBorder="1" applyAlignment="1" applyProtection="1">
      <alignment horizontal="center" vertical="center" shrinkToFit="1"/>
      <protection locked="0"/>
    </xf>
    <xf numFmtId="0" fontId="55" fillId="0" borderId="43" xfId="0" applyFont="1" applyFill="1" applyBorder="1" applyAlignment="1" applyProtection="1">
      <alignment vertical="center" wrapText="1"/>
      <protection locked="0"/>
    </xf>
    <xf numFmtId="0" fontId="55" fillId="0" borderId="28" xfId="0" applyFont="1" applyFill="1" applyBorder="1" applyAlignment="1" applyProtection="1">
      <alignment vertical="center" wrapText="1" shrinkToFit="1"/>
      <protection locked="0"/>
    </xf>
    <xf numFmtId="0" fontId="55" fillId="0" borderId="28" xfId="0" applyFont="1" applyFill="1" applyBorder="1" applyAlignment="1" applyProtection="1">
      <alignment vertical="center" wrapText="1"/>
      <protection locked="0"/>
    </xf>
    <xf numFmtId="0" fontId="55" fillId="0" borderId="48" xfId="0" applyFont="1" applyFill="1" applyBorder="1" applyAlignment="1" applyProtection="1">
      <alignment vertical="center" wrapText="1"/>
      <protection locked="0"/>
    </xf>
    <xf numFmtId="0" fontId="54" fillId="0" borderId="0" xfId="0" applyFont="1" applyFill="1" applyAlignment="1" applyProtection="1">
      <alignment horizontal="center"/>
      <protection locked="0"/>
    </xf>
    <xf numFmtId="20" fontId="54" fillId="0" borderId="0" xfId="0" applyNumberFormat="1" applyFont="1" applyFill="1" applyAlignment="1"/>
    <xf numFmtId="0" fontId="54" fillId="0" borderId="0" xfId="0" applyFont="1" applyFill="1" applyAlignment="1" applyProtection="1">
      <alignment horizontal="right"/>
      <protection locked="0"/>
    </xf>
    <xf numFmtId="167" fontId="54" fillId="0" borderId="0" xfId="0" applyNumberFormat="1" applyFont="1" applyFill="1" applyAlignment="1"/>
    <xf numFmtId="0" fontId="54" fillId="0" borderId="36" xfId="0" applyFont="1" applyFill="1" applyBorder="1" applyAlignment="1" applyProtection="1">
      <alignment horizontal="right"/>
      <protection locked="0"/>
    </xf>
    <xf numFmtId="167" fontId="54" fillId="0" borderId="0" xfId="0" applyNumberFormat="1" applyFont="1" applyFill="1" applyAlignment="1" applyProtection="1">
      <alignment horizontal="center" shrinkToFit="1"/>
      <protection locked="0"/>
    </xf>
    <xf numFmtId="0" fontId="54" fillId="0" borderId="0" xfId="0" applyFont="1" applyFill="1" applyAlignment="1" applyProtection="1">
      <alignment horizontal="center" shrinkToFit="1"/>
      <protection locked="0"/>
    </xf>
    <xf numFmtId="169" fontId="54" fillId="0" borderId="0" xfId="0" applyNumberFormat="1" applyFont="1" applyFill="1" applyAlignment="1" applyProtection="1">
      <alignment horizontal="center" shrinkToFit="1"/>
      <protection locked="0"/>
    </xf>
    <xf numFmtId="0" fontId="55" fillId="0" borderId="0" xfId="0" applyFont="1" applyFill="1" applyAlignment="1" applyProtection="1">
      <alignment horizontal="center" shrinkToFit="1"/>
      <protection locked="0"/>
    </xf>
    <xf numFmtId="0" fontId="54" fillId="0" borderId="0" xfId="0" applyFont="1" applyFill="1" applyProtection="1">
      <protection locked="0"/>
    </xf>
    <xf numFmtId="0" fontId="55" fillId="0" borderId="0" xfId="0" applyFont="1" applyFill="1" applyAlignment="1" applyProtection="1">
      <alignment horizontal="center"/>
      <protection locked="0"/>
    </xf>
    <xf numFmtId="0" fontId="55" fillId="0" borderId="70" xfId="0" applyFont="1" applyFill="1" applyBorder="1" applyAlignment="1" applyProtection="1">
      <alignment horizontal="center" vertical="center" wrapText="1"/>
      <protection locked="0"/>
    </xf>
  </cellXfs>
  <cellStyles count="86">
    <cellStyle name="20% - akcent 1 2" xfId="37"/>
    <cellStyle name="20% - akcent 2 2" xfId="38"/>
    <cellStyle name="20% - akcent 3 2" xfId="39"/>
    <cellStyle name="20% - akcent 4 2" xfId="40"/>
    <cellStyle name="20% - akcent 5 2" xfId="41"/>
    <cellStyle name="20% - akcent 6 2" xfId="42"/>
    <cellStyle name="40% - akcent 1 2" xfId="43"/>
    <cellStyle name="40% - akcent 2 2" xfId="44"/>
    <cellStyle name="40% - akcent 3 2" xfId="45"/>
    <cellStyle name="40% - akcent 4 2" xfId="46"/>
    <cellStyle name="40% - akcent 5 2" xfId="47"/>
    <cellStyle name="40% - akcent 6 2" xfId="48"/>
    <cellStyle name="60% - akcent 1 2" xfId="49"/>
    <cellStyle name="60% - akcent 2 2" xfId="50"/>
    <cellStyle name="60% - akcent 3 2" xfId="51"/>
    <cellStyle name="60% - akcent 4 2" xfId="52"/>
    <cellStyle name="60% - akcent 5 2" xfId="53"/>
    <cellStyle name="60% - akcent 6 2" xfId="54"/>
    <cellStyle name="Akcent 1" xfId="1" builtinId="29" customBuiltin="1"/>
    <cellStyle name="Akcent 1 2" xfId="55"/>
    <cellStyle name="Akcent 2" xfId="2" builtinId="33" customBuiltin="1"/>
    <cellStyle name="Akcent 2 2" xfId="56"/>
    <cellStyle name="Akcent 3" xfId="3" builtinId="37" customBuiltin="1"/>
    <cellStyle name="Akcent 3 2" xfId="57"/>
    <cellStyle name="Akcent 4" xfId="4" builtinId="41" customBuiltin="1"/>
    <cellStyle name="Akcent 4 2" xfId="58"/>
    <cellStyle name="Akcent 5" xfId="5" builtinId="45" customBuiltin="1"/>
    <cellStyle name="Akcent 5 2" xfId="59"/>
    <cellStyle name="Akcent 6" xfId="6" builtinId="49" customBuiltin="1"/>
    <cellStyle name="Akcent 6 2" xfId="60"/>
    <cellStyle name="Dane wejściowe" xfId="7" builtinId="20" customBuiltin="1"/>
    <cellStyle name="Dane wejściowe 2" xfId="61"/>
    <cellStyle name="Dane wyjściowe 2" xfId="62"/>
    <cellStyle name="Dobre" xfId="8" builtinId="26" customBuiltin="1"/>
    <cellStyle name="Dobre 2" xfId="63"/>
    <cellStyle name="Excel Built-in Input" xfId="9"/>
    <cellStyle name="Excel Built-in Normal" xfId="28"/>
    <cellStyle name="Heading" xfId="64"/>
    <cellStyle name="Heading1" xfId="65"/>
    <cellStyle name="Komórka połączona" xfId="10" builtinId="24" customBuiltin="1"/>
    <cellStyle name="Komórka połączona 2" xfId="66"/>
    <cellStyle name="Komórka zaznaczona" xfId="11" builtinId="23" customBuiltin="1"/>
    <cellStyle name="Komórka zaznaczona 2" xfId="67"/>
    <cellStyle name="Nagłówek 1" xfId="12" builtinId="16" customBuiltin="1"/>
    <cellStyle name="Nagłówek 1 2" xfId="68"/>
    <cellStyle name="Nagłówek 2" xfId="13" builtinId="17" customBuiltin="1"/>
    <cellStyle name="Nagłówek 2 2" xfId="69"/>
    <cellStyle name="Nagłówek 3" xfId="14" builtinId="18" customBuiltin="1"/>
    <cellStyle name="Nagłówek 3 2" xfId="70"/>
    <cellStyle name="Nagłówek 4" xfId="15" builtinId="19" customBuiltin="1"/>
    <cellStyle name="Nagłówek 4 2" xfId="71"/>
    <cellStyle name="Neutralne" xfId="16" builtinId="28" customBuiltin="1"/>
    <cellStyle name="Neutralne 2" xfId="72"/>
    <cellStyle name="Normalny" xfId="0" builtinId="0"/>
    <cellStyle name="Normalny 10" xfId="83"/>
    <cellStyle name="Normalny 11" xfId="84"/>
    <cellStyle name="Normalny 2" xfId="17"/>
    <cellStyle name="Normalny 2 2" xfId="18"/>
    <cellStyle name="Normalny 2 3" xfId="85"/>
    <cellStyle name="Normalny 2_PPM K" xfId="19"/>
    <cellStyle name="Normalny 3" xfId="20"/>
    <cellStyle name="Normalny 4" xfId="30"/>
    <cellStyle name="Normalny 5" xfId="31"/>
    <cellStyle name="Normalny 6" xfId="32"/>
    <cellStyle name="Normalny 7" xfId="33"/>
    <cellStyle name="Normalny 8" xfId="34"/>
    <cellStyle name="Normalny 9" xfId="36"/>
    <cellStyle name="Normalny_Galicja Orient - edycja (publikacja)" xfId="35"/>
    <cellStyle name="Normalny_TR_150KM_K" xfId="27"/>
    <cellStyle name="Normalny_TR_150KM_M" xfId="29"/>
    <cellStyle name="Obliczenia" xfId="21" builtinId="22" customBuiltin="1"/>
    <cellStyle name="Obliczenia 2" xfId="73"/>
    <cellStyle name="Result" xfId="74"/>
    <cellStyle name="Result2" xfId="75"/>
    <cellStyle name="Suma" xfId="22" builtinId="25" customBuiltin="1"/>
    <cellStyle name="Suma 2" xfId="76"/>
    <cellStyle name="Tekst objaśnienia" xfId="23" builtinId="53" customBuiltin="1"/>
    <cellStyle name="Tekst objaśnienia 2" xfId="77"/>
    <cellStyle name="Tekst ostrzeżenia" xfId="24" builtinId="11" customBuiltin="1"/>
    <cellStyle name="Tekst ostrzeżenia 2" xfId="78"/>
    <cellStyle name="Tytuł" xfId="25" builtinId="15" customBuiltin="1"/>
    <cellStyle name="Tytuł 2" xfId="79"/>
    <cellStyle name="Uwaga 2" xfId="80"/>
    <cellStyle name="Walutowy 2" xfId="81"/>
    <cellStyle name="Złe" xfId="26" builtinId="27" customBuiltin="1"/>
    <cellStyle name="Złe 2" xfId="82"/>
  </cellStyles>
  <dxfs count="59">
    <dxf>
      <font>
        <color theme="0"/>
      </font>
    </dxf>
    <dxf>
      <font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/Relationships>
</file>

<file path=xl/theme/theme1.xml><?xml version="1.0" encoding="utf-8"?>
<a:theme xmlns:a="http://schemas.openxmlformats.org/drawingml/2006/main" name="Motyw pakietu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R1051"/>
  <sheetViews>
    <sheetView tabSelected="1" workbookViewId="0">
      <pane xSplit="5" ySplit="2" topLeftCell="G3" activePane="bottomRight" state="frozen"/>
      <selection pane="topRight" activeCell="F1" sqref="F1"/>
      <selection pane="bottomLeft" activeCell="A3" sqref="A3"/>
      <selection pane="bottomRight" activeCell="K4" sqref="K4"/>
    </sheetView>
  </sheetViews>
  <sheetFormatPr defaultColWidth="8.7109375" defaultRowHeight="12.75"/>
  <cols>
    <col min="1" max="1" width="23.7109375" customWidth="1"/>
    <col min="2" max="2" width="29.42578125" customWidth="1"/>
    <col min="3" max="3" width="20.42578125" customWidth="1"/>
    <col min="4" max="4" width="7.5703125" customWidth="1"/>
    <col min="5" max="5" width="6.28515625" style="10" customWidth="1"/>
    <col min="6" max="10" width="6.5703125" customWidth="1"/>
    <col min="11" max="11" width="6.7109375" customWidth="1"/>
    <col min="12" max="15" width="6.5703125" customWidth="1"/>
    <col min="16" max="18" width="6.5703125" bestFit="1" customWidth="1"/>
    <col min="19" max="19" width="8.5703125" bestFit="1" customWidth="1"/>
    <col min="20" max="24" width="6.5703125" bestFit="1" customWidth="1"/>
    <col min="25" max="25" width="6.42578125" bestFit="1" customWidth="1"/>
    <col min="26" max="26" width="6.5703125" bestFit="1" customWidth="1"/>
    <col min="27" max="27" width="8.5703125" bestFit="1" customWidth="1"/>
    <col min="28" max="28" width="5.5703125" customWidth="1"/>
    <col min="29" max="29" width="8.5703125" bestFit="1" customWidth="1"/>
    <col min="30" max="33" width="5.5703125" hidden="1" customWidth="1"/>
    <col min="34" max="35" width="5.5703125" customWidth="1"/>
    <col min="36" max="36" width="6.5703125" bestFit="1" customWidth="1"/>
    <col min="37" max="38" width="5.5703125" customWidth="1"/>
    <col min="39" max="39" width="6.28515625" customWidth="1"/>
    <col min="42" max="42" width="18.7109375" bestFit="1" customWidth="1"/>
  </cols>
  <sheetData>
    <row r="1" spans="1:44" s="1" customFormat="1" ht="96.75" customHeight="1">
      <c r="A1" s="4" t="s">
        <v>44</v>
      </c>
      <c r="B1" s="4" t="s">
        <v>39</v>
      </c>
      <c r="C1" s="4" t="s">
        <v>43</v>
      </c>
      <c r="D1" s="5" t="s">
        <v>42</v>
      </c>
      <c r="E1" s="9" t="s">
        <v>40</v>
      </c>
      <c r="F1" s="6" t="s">
        <v>12</v>
      </c>
      <c r="G1" s="6" t="s">
        <v>131</v>
      </c>
      <c r="H1" s="6" t="s">
        <v>86</v>
      </c>
      <c r="I1" s="6" t="s">
        <v>6</v>
      </c>
      <c r="J1" s="6" t="s">
        <v>133</v>
      </c>
      <c r="K1" s="6" t="s">
        <v>134</v>
      </c>
      <c r="L1" s="6" t="s">
        <v>135</v>
      </c>
      <c r="M1" s="6" t="s">
        <v>136</v>
      </c>
      <c r="N1" s="6" t="s">
        <v>11</v>
      </c>
      <c r="O1" s="6" t="s">
        <v>13</v>
      </c>
      <c r="P1" s="6" t="s">
        <v>9</v>
      </c>
      <c r="Q1" s="6" t="s">
        <v>15</v>
      </c>
      <c r="R1" s="6" t="s">
        <v>137</v>
      </c>
      <c r="S1" s="6" t="s">
        <v>139</v>
      </c>
      <c r="T1" s="6" t="s">
        <v>17</v>
      </c>
      <c r="U1" s="6" t="s">
        <v>140</v>
      </c>
      <c r="V1" s="6" t="s">
        <v>21</v>
      </c>
      <c r="W1" s="6" t="s">
        <v>18</v>
      </c>
      <c r="X1" s="6" t="s">
        <v>19</v>
      </c>
      <c r="Y1" s="6" t="s">
        <v>20</v>
      </c>
      <c r="Z1" s="6" t="s">
        <v>141</v>
      </c>
      <c r="AA1" s="6" t="s">
        <v>22</v>
      </c>
      <c r="AB1" s="6" t="s">
        <v>23</v>
      </c>
      <c r="AC1" s="6" t="s">
        <v>24</v>
      </c>
      <c r="AD1" s="6" t="s">
        <v>199</v>
      </c>
      <c r="AE1" s="6" t="s">
        <v>200</v>
      </c>
      <c r="AF1" s="6" t="s">
        <v>201</v>
      </c>
      <c r="AG1" s="6" t="s">
        <v>202</v>
      </c>
      <c r="AH1" s="6" t="s">
        <v>132</v>
      </c>
      <c r="AI1" s="6" t="s">
        <v>14</v>
      </c>
      <c r="AJ1" s="6" t="s">
        <v>16</v>
      </c>
      <c r="AK1" s="6" t="s">
        <v>138</v>
      </c>
      <c r="AL1" s="6" t="s">
        <v>142</v>
      </c>
      <c r="AM1" s="6" t="s">
        <v>25</v>
      </c>
    </row>
    <row r="2" spans="1:44" s="1" customFormat="1">
      <c r="A2" s="4"/>
      <c r="B2" s="7" t="s">
        <v>78</v>
      </c>
      <c r="C2" s="4"/>
      <c r="D2" s="5"/>
      <c r="E2" s="8">
        <f>SUM(F2:AM2)</f>
        <v>2700</v>
      </c>
      <c r="F2" s="8">
        <v>100</v>
      </c>
      <c r="G2" s="8">
        <v>100</v>
      </c>
      <c r="H2" s="8">
        <v>100</v>
      </c>
      <c r="I2" s="8">
        <v>100</v>
      </c>
      <c r="J2" s="8">
        <v>100</v>
      </c>
      <c r="K2" s="8">
        <v>100</v>
      </c>
      <c r="L2" s="8">
        <v>100</v>
      </c>
      <c r="M2" s="8">
        <v>100</v>
      </c>
      <c r="N2" s="8">
        <v>100</v>
      </c>
      <c r="O2" s="8">
        <v>100</v>
      </c>
      <c r="P2" s="8">
        <v>100</v>
      </c>
      <c r="Q2" s="8">
        <v>100</v>
      </c>
      <c r="R2" s="8">
        <v>100</v>
      </c>
      <c r="S2" s="8">
        <v>100</v>
      </c>
      <c r="T2" s="8">
        <v>100</v>
      </c>
      <c r="U2" s="8">
        <v>100</v>
      </c>
      <c r="V2" s="8">
        <v>100</v>
      </c>
      <c r="W2" s="8">
        <v>100</v>
      </c>
      <c r="X2" s="8">
        <v>100</v>
      </c>
      <c r="Y2" s="8">
        <v>100</v>
      </c>
      <c r="Z2" s="8">
        <v>100</v>
      </c>
      <c r="AA2" s="8">
        <v>100</v>
      </c>
      <c r="AB2" s="8">
        <v>100</v>
      </c>
      <c r="AC2" s="8">
        <v>100</v>
      </c>
      <c r="AD2" s="8"/>
      <c r="AE2" s="8"/>
      <c r="AF2" s="8"/>
      <c r="AG2" s="8"/>
      <c r="AH2" s="8">
        <v>50</v>
      </c>
      <c r="AI2" s="8">
        <v>50</v>
      </c>
      <c r="AJ2" s="8">
        <v>50</v>
      </c>
      <c r="AK2" s="8">
        <v>50</v>
      </c>
      <c r="AL2" s="8">
        <v>50</v>
      </c>
      <c r="AM2" s="8">
        <v>50</v>
      </c>
    </row>
    <row r="3" spans="1:44" ht="15.75">
      <c r="A3" s="3" t="s">
        <v>2624</v>
      </c>
      <c r="B3" s="3"/>
      <c r="C3" s="3" t="s">
        <v>57</v>
      </c>
      <c r="D3" s="2">
        <f ca="1">IF(E2=E3,D2,CELL("wiersz",A1))</f>
        <v>1</v>
      </c>
      <c r="E3" s="23">
        <f>LARGE(F3:AG3,1)+LARGE(F3:AG3,2)+LARGE(F3:AG3,3)+LARGE(F3:AG3,4)+IFERROR(LARGE(F3:AG3,5),0)+IFERROR(LARGE(F3:AG3,6),0)</f>
        <v>590.87350435748044</v>
      </c>
      <c r="F3" s="22"/>
      <c r="G3" s="22"/>
      <c r="H3" s="22"/>
      <c r="I3" s="71"/>
      <c r="J3" s="72"/>
      <c r="K3" s="72"/>
      <c r="L3" s="72">
        <v>100</v>
      </c>
      <c r="M3" s="72"/>
      <c r="N3" s="22"/>
      <c r="O3" s="22"/>
      <c r="P3" s="22"/>
      <c r="Q3" s="22">
        <v>100</v>
      </c>
      <c r="R3" s="22">
        <v>100</v>
      </c>
      <c r="S3" s="22"/>
      <c r="T3" s="71"/>
      <c r="U3" s="71"/>
      <c r="V3" s="22"/>
      <c r="W3" s="22"/>
      <c r="X3" s="22">
        <v>97.395243487915224</v>
      </c>
      <c r="Y3" s="73"/>
      <c r="Z3" s="22"/>
      <c r="AA3" s="22">
        <v>93.478260869565219</v>
      </c>
      <c r="AB3" s="22"/>
      <c r="AC3" s="22">
        <v>100</v>
      </c>
      <c r="AD3" s="22">
        <f>IFERROR(LARGE(AH3:AM3,1),0)+IFERROR(LARGE(AH3:AM3,2),0)</f>
        <v>0</v>
      </c>
      <c r="AE3" s="22">
        <f>IFERROR(LARGE(AH3:AM3,3),0)+IFERROR(LARGE(AH3:AM3,4),0)</f>
        <v>0</v>
      </c>
      <c r="AF3" s="22">
        <f>IFERROR(LARGE(AH3:AM3,5),0)+IFERROR(LARGE(AH3:AM3,6),0)</f>
        <v>0</v>
      </c>
      <c r="AG3" s="22">
        <f>IFERROR(LARGE(AH3:AM3,7),0)</f>
        <v>0</v>
      </c>
      <c r="AH3" s="22"/>
      <c r="AI3" s="22"/>
      <c r="AJ3" s="22"/>
      <c r="AK3" s="22"/>
      <c r="AL3" s="22"/>
      <c r="AM3" s="22"/>
      <c r="AP3" s="566"/>
      <c r="AQ3" s="11"/>
      <c r="AR3" s="476"/>
    </row>
    <row r="4" spans="1:44" ht="15.75">
      <c r="A4" s="3" t="s">
        <v>2391</v>
      </c>
      <c r="B4" s="3" t="s">
        <v>833</v>
      </c>
      <c r="C4" s="3" t="s">
        <v>45</v>
      </c>
      <c r="D4" s="2">
        <f ca="1">IF(E3=E4,D3,CELL("wiersz",A2))</f>
        <v>2</v>
      </c>
      <c r="E4" s="23">
        <f>LARGE(F4:AG4,1)+LARGE(F4:AG4,2)+LARGE(F4:AG4,3)+LARGE(F4:AG4,4)+IFERROR(LARGE(F4:AG4,5),0)+IFERROR(LARGE(F4:AG4,6),0)</f>
        <v>584.96376811594212</v>
      </c>
      <c r="F4" s="22"/>
      <c r="G4" s="22">
        <v>88.141034972259007</v>
      </c>
      <c r="H4" s="22"/>
      <c r="I4" s="71">
        <v>100</v>
      </c>
      <c r="J4" s="72"/>
      <c r="K4" s="72"/>
      <c r="L4" s="72">
        <v>80.769230769230774</v>
      </c>
      <c r="M4" s="72"/>
      <c r="N4" s="22">
        <v>73.91304347826086</v>
      </c>
      <c r="O4" s="22">
        <v>85.844297988841447</v>
      </c>
      <c r="P4" s="22"/>
      <c r="Q4" s="22">
        <v>95.833333333333343</v>
      </c>
      <c r="R4" s="22"/>
      <c r="S4" s="22"/>
      <c r="T4" s="71">
        <v>100</v>
      </c>
      <c r="U4" s="71"/>
      <c r="V4" s="22">
        <v>100</v>
      </c>
      <c r="W4" s="22"/>
      <c r="X4" s="22">
        <v>100</v>
      </c>
      <c r="Y4" s="73"/>
      <c r="Z4" s="22">
        <v>88.143326829116873</v>
      </c>
      <c r="AA4" s="22">
        <v>89.130434782608702</v>
      </c>
      <c r="AB4" s="22"/>
      <c r="AC4" s="22"/>
      <c r="AD4" s="22">
        <f>IFERROR(LARGE(AH4:AM4,1),0)+IFERROR(LARGE(AH4:AM4,2),0)</f>
        <v>0</v>
      </c>
      <c r="AE4" s="22">
        <f>IFERROR(LARGE(AH4:AM4,3),0)+IFERROR(LARGE(AH4:AM4,4),0)</f>
        <v>0</v>
      </c>
      <c r="AF4" s="22">
        <f>IFERROR(LARGE(AH4:AM4,5),0)+IFERROR(LARGE(AH4:AM4,6),0)</f>
        <v>0</v>
      </c>
      <c r="AG4" s="22">
        <f>IFERROR(LARGE(AH4:AM4,7),0)</f>
        <v>0</v>
      </c>
      <c r="AH4" s="22"/>
      <c r="AI4" s="22"/>
      <c r="AJ4" s="22"/>
      <c r="AK4" s="22"/>
      <c r="AL4" s="22"/>
      <c r="AM4" s="22"/>
      <c r="AP4" s="566"/>
      <c r="AQ4" s="11"/>
      <c r="AR4" s="476"/>
    </row>
    <row r="5" spans="1:44" ht="15.75">
      <c r="A5" s="3" t="s">
        <v>197</v>
      </c>
      <c r="B5" s="3" t="s">
        <v>143</v>
      </c>
      <c r="C5" s="3" t="s">
        <v>122</v>
      </c>
      <c r="D5" s="2">
        <f ca="1">IF(E4=E5,D4,CELL("wiersz",A3))</f>
        <v>3</v>
      </c>
      <c r="E5" s="23">
        <f>LARGE(F5:AG5,1)+LARGE(F5:AG5,2)+LARGE(F5:AG5,3)+LARGE(F5:AG5,4)+IFERROR(LARGE(F5:AG5,5),0)+IFERROR(LARGE(F5:AG5,6),0)</f>
        <v>537.49964985658255</v>
      </c>
      <c r="F5" s="22">
        <v>73.333333333333329</v>
      </c>
      <c r="G5" s="22">
        <v>97.5</v>
      </c>
      <c r="H5" s="22">
        <v>100</v>
      </c>
      <c r="I5" s="71"/>
      <c r="J5" s="72"/>
      <c r="K5" s="72"/>
      <c r="L5" s="72"/>
      <c r="M5" s="72"/>
      <c r="N5" s="22"/>
      <c r="O5" s="22">
        <v>66.666316523249208</v>
      </c>
      <c r="P5" s="22"/>
      <c r="Q5" s="22"/>
      <c r="R5" s="22">
        <v>30</v>
      </c>
      <c r="S5" s="22"/>
      <c r="T5" s="71"/>
      <c r="U5" s="71"/>
      <c r="V5" s="22"/>
      <c r="W5" s="22"/>
      <c r="X5" s="22"/>
      <c r="Y5" s="73"/>
      <c r="Z5" s="22">
        <v>100</v>
      </c>
      <c r="AA5" s="22">
        <v>100</v>
      </c>
      <c r="AB5" s="22"/>
      <c r="AC5" s="22"/>
      <c r="AD5" s="22">
        <f>IFERROR(LARGE(AH5:AM5,1),0)+IFERROR(LARGE(AH5:AM5,2),0)</f>
        <v>0</v>
      </c>
      <c r="AE5" s="22">
        <f>IFERROR(LARGE(AH5:AM5,3),0)+IFERROR(LARGE(AH5:AM5,4),0)</f>
        <v>0</v>
      </c>
      <c r="AF5" s="22">
        <f>IFERROR(LARGE(AH5:AM5,5),0)+IFERROR(LARGE(AH5:AM5,6),0)</f>
        <v>0</v>
      </c>
      <c r="AG5" s="22">
        <f>IFERROR(LARGE(AH5:AM5,7),0)</f>
        <v>0</v>
      </c>
      <c r="AH5" s="22"/>
      <c r="AI5" s="22"/>
      <c r="AJ5" s="22"/>
      <c r="AK5" s="22"/>
      <c r="AL5" s="22"/>
      <c r="AM5" s="22"/>
      <c r="AP5" s="566"/>
      <c r="AQ5" s="11"/>
      <c r="AR5" s="476"/>
    </row>
    <row r="6" spans="1:44" ht="15.75">
      <c r="A6" s="3" t="s">
        <v>2409</v>
      </c>
      <c r="B6" s="3" t="s">
        <v>580</v>
      </c>
      <c r="C6" s="3" t="s">
        <v>579</v>
      </c>
      <c r="D6" s="2">
        <f ca="1">IF(E5=E6,D5,CELL("wiersz",A4))</f>
        <v>4</v>
      </c>
      <c r="E6" s="23">
        <f>LARGE(F6:AG6,1)+LARGE(F6:AG6,2)+LARGE(F6:AG6,3)+LARGE(F6:AG6,4)+IFERROR(LARGE(F6:AG6,5),0)+IFERROR(LARGE(F6:AG6,6),0)</f>
        <v>520.85114299511815</v>
      </c>
      <c r="F6" s="22"/>
      <c r="G6" s="22"/>
      <c r="H6" s="22">
        <v>81.199682203389827</v>
      </c>
      <c r="I6" s="71"/>
      <c r="J6" s="72"/>
      <c r="K6" s="72"/>
      <c r="L6" s="72"/>
      <c r="M6" s="72"/>
      <c r="N6" s="22"/>
      <c r="O6" s="22"/>
      <c r="P6" s="22">
        <v>85.146198830409361</v>
      </c>
      <c r="Q6" s="22">
        <v>83.234480031633069</v>
      </c>
      <c r="R6" s="22"/>
      <c r="S6" s="22">
        <v>90.504451038575681</v>
      </c>
      <c r="T6" s="71">
        <v>40</v>
      </c>
      <c r="U6" s="71"/>
      <c r="V6" s="22"/>
      <c r="W6" s="22"/>
      <c r="X6" s="22">
        <v>73.046432615936425</v>
      </c>
      <c r="Y6" s="73"/>
      <c r="Z6" s="22">
        <v>89.56572784369601</v>
      </c>
      <c r="AA6" s="22">
        <v>79.835042166450364</v>
      </c>
      <c r="AB6" s="22"/>
      <c r="AC6" s="22"/>
      <c r="AD6" s="22">
        <f>IFERROR(LARGE(AH6:AM6,1),0)+IFERROR(LARGE(AH6:AM6,2),0)</f>
        <v>91.200603047414234</v>
      </c>
      <c r="AE6" s="22">
        <f>IFERROR(LARGE(AH6:AM6,3),0)+IFERROR(LARGE(AH6:AM6,4),0)</f>
        <v>0</v>
      </c>
      <c r="AF6" s="22">
        <f>IFERROR(LARGE(AH6:AM6,5),0)+IFERROR(LARGE(AH6:AM6,6),0)</f>
        <v>0</v>
      </c>
      <c r="AG6" s="22">
        <f>IFERROR(LARGE(AH6:AM6,7),0)</f>
        <v>0</v>
      </c>
      <c r="AH6" s="22">
        <v>42.924740978448717</v>
      </c>
      <c r="AI6" s="22">
        <v>48.275862068965516</v>
      </c>
      <c r="AJ6" s="22"/>
      <c r="AK6" s="22"/>
      <c r="AL6" s="22"/>
      <c r="AM6" s="22"/>
      <c r="AP6" s="566"/>
      <c r="AQ6" s="11"/>
      <c r="AR6" s="476"/>
    </row>
    <row r="7" spans="1:44" ht="15.75">
      <c r="A7" s="3" t="s">
        <v>2408</v>
      </c>
      <c r="B7" s="3" t="s">
        <v>580</v>
      </c>
      <c r="C7" s="3" t="s">
        <v>579</v>
      </c>
      <c r="D7" s="2">
        <f ca="1">IF(E6=E7,D6,CELL("wiersz",A5))</f>
        <v>5</v>
      </c>
      <c r="E7" s="23">
        <f>LARGE(F7:AG7,1)+LARGE(F7:AG7,2)+LARGE(F7:AG7,3)+LARGE(F7:AG7,4)+IFERROR(LARGE(F7:AG7,5),0)+IFERROR(LARGE(F7:AG7,6),0)</f>
        <v>515.80385394571806</v>
      </c>
      <c r="F7" s="22"/>
      <c r="G7" s="22"/>
      <c r="H7" s="22">
        <v>81.199682203389827</v>
      </c>
      <c r="I7" s="71"/>
      <c r="J7" s="72"/>
      <c r="K7" s="72"/>
      <c r="L7" s="72"/>
      <c r="M7" s="72"/>
      <c r="N7" s="22"/>
      <c r="O7" s="22"/>
      <c r="P7" s="22"/>
      <c r="Q7" s="22">
        <v>83.333333333333343</v>
      </c>
      <c r="R7" s="22"/>
      <c r="S7" s="22">
        <v>90.638930163447256</v>
      </c>
      <c r="T7" s="71"/>
      <c r="U7" s="71"/>
      <c r="V7" s="22"/>
      <c r="W7" s="22"/>
      <c r="X7" s="22">
        <v>73.046432615936425</v>
      </c>
      <c r="Y7" s="73"/>
      <c r="Z7" s="22">
        <v>89.583333333333343</v>
      </c>
      <c r="AA7" s="22">
        <v>79.843625349022744</v>
      </c>
      <c r="AB7" s="22"/>
      <c r="AC7" s="22"/>
      <c r="AD7" s="22">
        <f>IFERROR(LARGE(AH7:AM7,1),0)+IFERROR(LARGE(AH7:AM7,2),0)</f>
        <v>91.204949563191576</v>
      </c>
      <c r="AE7" s="22">
        <f>IFERROR(LARGE(AH7:AM7,3),0)+IFERROR(LARGE(AH7:AM7,4),0)</f>
        <v>0</v>
      </c>
      <c r="AF7" s="22">
        <f>IFERROR(LARGE(AH7:AM7,5),0)+IFERROR(LARGE(AH7:AM7,6),0)</f>
        <v>0</v>
      </c>
      <c r="AG7" s="22">
        <f>IFERROR(LARGE(AH7:AM7,7),0)</f>
        <v>0</v>
      </c>
      <c r="AH7" s="22">
        <v>42.929087494226067</v>
      </c>
      <c r="AI7" s="22">
        <v>48.275862068965516</v>
      </c>
      <c r="AJ7" s="22"/>
      <c r="AK7" s="22"/>
      <c r="AL7" s="22"/>
      <c r="AM7" s="22"/>
      <c r="AP7" s="566"/>
      <c r="AQ7" s="11"/>
      <c r="AR7" s="476"/>
    </row>
    <row r="8" spans="1:44">
      <c r="A8" s="3" t="s">
        <v>5</v>
      </c>
      <c r="B8" s="3" t="s">
        <v>2475</v>
      </c>
      <c r="C8" s="3" t="s">
        <v>47</v>
      </c>
      <c r="D8" s="2">
        <f ca="1">IF(E7=E8,D7,CELL("wiersz",A6))</f>
        <v>6</v>
      </c>
      <c r="E8" s="23">
        <f>LARGE(F8:AG8,1)+LARGE(F8:AG8,2)+LARGE(F8:AG8,3)+LARGE(F8:AG8,4)+IFERROR(LARGE(F8:AG8,5),0)+IFERROR(LARGE(F8:AG8,6),0)</f>
        <v>495</v>
      </c>
      <c r="F8" s="22">
        <v>100</v>
      </c>
      <c r="G8" s="22">
        <v>95</v>
      </c>
      <c r="H8" s="22"/>
      <c r="I8" s="71"/>
      <c r="J8" s="72"/>
      <c r="K8" s="72"/>
      <c r="L8" s="72"/>
      <c r="M8" s="72"/>
      <c r="N8" s="22"/>
      <c r="O8" s="22">
        <v>100</v>
      </c>
      <c r="P8" s="22"/>
      <c r="Q8" s="22"/>
      <c r="R8" s="22"/>
      <c r="S8" s="22"/>
      <c r="T8" s="71"/>
      <c r="U8" s="71"/>
      <c r="V8" s="22"/>
      <c r="W8" s="22">
        <v>100</v>
      </c>
      <c r="X8" s="22"/>
      <c r="Y8" s="73">
        <v>100</v>
      </c>
      <c r="Z8" s="22"/>
      <c r="AA8" s="22"/>
      <c r="AB8" s="22"/>
      <c r="AC8" s="22"/>
      <c r="AD8" s="22">
        <f>IFERROR(LARGE(AH8:AM8,1),0)+IFERROR(LARGE(AH8:AM8,2),0)</f>
        <v>0</v>
      </c>
      <c r="AE8" s="22">
        <f>IFERROR(LARGE(AH8:AM8,3),0)+IFERROR(LARGE(AH8:AM8,4),0)</f>
        <v>0</v>
      </c>
      <c r="AF8" s="22">
        <f>IFERROR(LARGE(AH8:AM8,5),0)+IFERROR(LARGE(AH8:AM8,6),0)</f>
        <v>0</v>
      </c>
      <c r="AG8" s="22">
        <f>IFERROR(LARGE(AH8:AM8,7),0)</f>
        <v>0</v>
      </c>
      <c r="AH8" s="22"/>
      <c r="AI8" s="22"/>
      <c r="AJ8" s="22"/>
      <c r="AK8" s="22"/>
      <c r="AL8" s="22"/>
      <c r="AM8" s="22"/>
    </row>
    <row r="9" spans="1:44">
      <c r="A9" s="3" t="s">
        <v>2464</v>
      </c>
      <c r="B9" s="3" t="s">
        <v>2460</v>
      </c>
      <c r="C9" s="3" t="s">
        <v>3206</v>
      </c>
      <c r="D9" s="2">
        <f ca="1">IF(E8=E9,D8,CELL("wiersz",A7))</f>
        <v>7</v>
      </c>
      <c r="E9" s="23">
        <f>LARGE(F9:AG9,1)+LARGE(F9:AG9,2)+LARGE(F9:AG9,3)+LARGE(F9:AG9,4)+IFERROR(LARGE(F9:AG9,5),0)+IFERROR(LARGE(F9:AG9,6),0)</f>
        <v>472.25097548183408</v>
      </c>
      <c r="F9" s="22"/>
      <c r="G9" s="22"/>
      <c r="H9" s="22"/>
      <c r="I9" s="71">
        <v>93.333333333333329</v>
      </c>
      <c r="J9" s="72"/>
      <c r="K9" s="72">
        <v>66.553672316384194</v>
      </c>
      <c r="L9" s="72"/>
      <c r="M9" s="72">
        <v>93.75</v>
      </c>
      <c r="N9" s="22"/>
      <c r="O9" s="22"/>
      <c r="P9" s="22"/>
      <c r="Q9" s="22"/>
      <c r="R9" s="22"/>
      <c r="S9" s="22"/>
      <c r="T9" s="71">
        <v>92</v>
      </c>
      <c r="U9" s="71">
        <v>66.182315155857594</v>
      </c>
      <c r="V9" s="22"/>
      <c r="W9" s="22">
        <v>60.431654676258994</v>
      </c>
      <c r="X9" s="22"/>
      <c r="Y9" s="73">
        <v>53.490080822924327</v>
      </c>
      <c r="Z9" s="22"/>
      <c r="AA9" s="22"/>
      <c r="AB9" s="22"/>
      <c r="AC9" s="22"/>
      <c r="AD9" s="22">
        <f>IFERROR(LARGE(AH9:AM9,1),0)+IFERROR(LARGE(AH9:AM9,2),0)</f>
        <v>0</v>
      </c>
      <c r="AE9" s="22">
        <f>IFERROR(LARGE(AH9:AM9,3),0)+IFERROR(LARGE(AH9:AM9,4),0)</f>
        <v>0</v>
      </c>
      <c r="AF9" s="22">
        <f>IFERROR(LARGE(AH9:AM9,5),0)+IFERROR(LARGE(AH9:AM9,6),0)</f>
        <v>0</v>
      </c>
      <c r="AG9" s="22">
        <f>IFERROR(LARGE(AH9:AM9,7),0)</f>
        <v>0</v>
      </c>
      <c r="AH9" s="22"/>
      <c r="AI9" s="22"/>
      <c r="AJ9" s="22"/>
      <c r="AK9" s="22"/>
      <c r="AL9" s="22"/>
      <c r="AM9" s="22"/>
    </row>
    <row r="10" spans="1:44">
      <c r="A10" s="3" t="s">
        <v>2465</v>
      </c>
      <c r="B10" s="3"/>
      <c r="C10" s="3" t="s">
        <v>2854</v>
      </c>
      <c r="D10" s="2">
        <f ca="1">IF(E9=E10,D9,CELL("wiersz",A8))</f>
        <v>8</v>
      </c>
      <c r="E10" s="23">
        <f>LARGE(F10:AG10,1)+LARGE(F10:AG10,2)+LARGE(F10:AG10,3)+LARGE(F10:AG10,4)+IFERROR(LARGE(F10:AG10,5),0)+IFERROR(LARGE(F10:AG10,6),0)</f>
        <v>364.9537037037037</v>
      </c>
      <c r="F10" s="22"/>
      <c r="G10" s="22"/>
      <c r="H10" s="22"/>
      <c r="I10" s="71">
        <v>79.999999999999986</v>
      </c>
      <c r="J10" s="72"/>
      <c r="K10" s="72"/>
      <c r="L10" s="72"/>
      <c r="M10" s="72"/>
      <c r="N10" s="22"/>
      <c r="O10" s="22">
        <v>87.037037037037038</v>
      </c>
      <c r="P10" s="22"/>
      <c r="Q10" s="22"/>
      <c r="R10" s="22"/>
      <c r="S10" s="22"/>
      <c r="T10" s="71"/>
      <c r="U10" s="71"/>
      <c r="V10" s="22">
        <v>100</v>
      </c>
      <c r="W10" s="22"/>
      <c r="X10" s="22"/>
      <c r="Y10" s="73"/>
      <c r="Z10" s="22">
        <v>97.916666666666657</v>
      </c>
      <c r="AA10" s="22"/>
      <c r="AB10" s="22"/>
      <c r="AC10" s="22"/>
      <c r="AD10" s="22">
        <f>IFERROR(LARGE(AH10:AM10,1),0)+IFERROR(LARGE(AH10:AM10,2),0)</f>
        <v>0</v>
      </c>
      <c r="AE10" s="22">
        <f>IFERROR(LARGE(AH10:AM10,3),0)+IFERROR(LARGE(AH10:AM10,4),0)</f>
        <v>0</v>
      </c>
      <c r="AF10" s="22">
        <f>IFERROR(LARGE(AH10:AM10,5),0)+IFERROR(LARGE(AH10:AM10,6),0)</f>
        <v>0</v>
      </c>
      <c r="AG10" s="22">
        <f>IFERROR(LARGE(AH10:AM10,7),0)</f>
        <v>0</v>
      </c>
      <c r="AH10" s="22"/>
      <c r="AI10" s="22"/>
      <c r="AJ10" s="22"/>
      <c r="AK10" s="22"/>
      <c r="AL10" s="22"/>
      <c r="AM10" s="22"/>
    </row>
    <row r="11" spans="1:44">
      <c r="A11" s="3" t="s">
        <v>2421</v>
      </c>
      <c r="B11" s="3"/>
      <c r="C11" s="3" t="s">
        <v>57</v>
      </c>
      <c r="D11" s="2">
        <f ca="1">IF(E10=E11,D10,CELL("wiersz",A9))</f>
        <v>9</v>
      </c>
      <c r="E11" s="23">
        <f>LARGE(F11:AG11,1)+LARGE(F11:AG11,2)+LARGE(F11:AG11,3)+LARGE(F11:AG11,4)+IFERROR(LARGE(F11:AG11,5),0)+IFERROR(LARGE(F11:AG11,6),0)</f>
        <v>328.0387404283731</v>
      </c>
      <c r="F11" s="22"/>
      <c r="G11" s="22"/>
      <c r="H11" s="22"/>
      <c r="I11" s="71"/>
      <c r="J11" s="72"/>
      <c r="K11" s="72"/>
      <c r="L11" s="72">
        <v>100</v>
      </c>
      <c r="M11" s="72"/>
      <c r="N11" s="22"/>
      <c r="O11" s="22"/>
      <c r="P11" s="22"/>
      <c r="Q11" s="22">
        <v>100</v>
      </c>
      <c r="R11" s="22"/>
      <c r="S11" s="22"/>
      <c r="T11" s="71"/>
      <c r="U11" s="71"/>
      <c r="V11" s="22"/>
      <c r="W11" s="22"/>
      <c r="X11" s="22">
        <v>97.395243487915224</v>
      </c>
      <c r="Y11" s="73"/>
      <c r="Z11" s="22"/>
      <c r="AA11" s="22"/>
      <c r="AB11" s="22"/>
      <c r="AC11" s="22"/>
      <c r="AD11" s="22">
        <f>IFERROR(LARGE(AH11:AM11,1),0)+IFERROR(LARGE(AH11:AM11,2),0)</f>
        <v>30.643496940457936</v>
      </c>
      <c r="AE11" s="22">
        <f>IFERROR(LARGE(AH11:AM11,3),0)+IFERROR(LARGE(AH11:AM11,4),0)</f>
        <v>0</v>
      </c>
      <c r="AF11" s="22">
        <f>IFERROR(LARGE(AH11:AM11,5),0)+IFERROR(LARGE(AH11:AM11,6),0)</f>
        <v>0</v>
      </c>
      <c r="AG11" s="22">
        <f>IFERROR(LARGE(AH11:AM11,7),0)</f>
        <v>0</v>
      </c>
      <c r="AH11" s="22">
        <v>30.643496940457936</v>
      </c>
      <c r="AI11" s="22"/>
      <c r="AJ11" s="22"/>
      <c r="AK11" s="22"/>
      <c r="AL11" s="22"/>
      <c r="AM11" s="22"/>
    </row>
    <row r="12" spans="1:44">
      <c r="A12" s="3" t="s">
        <v>2554</v>
      </c>
      <c r="B12" s="3" t="s">
        <v>2509</v>
      </c>
      <c r="C12" s="3" t="s">
        <v>3206</v>
      </c>
      <c r="D12" s="2">
        <f ca="1">IF(E11=E12,D11,CELL("wiersz",A10))</f>
        <v>10</v>
      </c>
      <c r="E12" s="23">
        <f>LARGE(F12:AG12,1)+LARGE(F12:AG12,2)+LARGE(F12:AG12,3)+LARGE(F12:AG12,4)+IFERROR(LARGE(F12:AG12,5),0)+IFERROR(LARGE(F12:AG12,6),0)</f>
        <v>300</v>
      </c>
      <c r="F12" s="22"/>
      <c r="G12" s="22"/>
      <c r="H12" s="22"/>
      <c r="I12" s="71"/>
      <c r="J12" s="72"/>
      <c r="K12" s="72">
        <v>100</v>
      </c>
      <c r="L12" s="72"/>
      <c r="M12" s="72">
        <v>100</v>
      </c>
      <c r="N12" s="22"/>
      <c r="O12" s="22"/>
      <c r="P12" s="22">
        <v>100</v>
      </c>
      <c r="Q12" s="22"/>
      <c r="R12" s="22"/>
      <c r="S12" s="22"/>
      <c r="T12" s="71"/>
      <c r="U12" s="71"/>
      <c r="V12" s="22"/>
      <c r="W12" s="22"/>
      <c r="X12" s="22"/>
      <c r="Y12" s="73"/>
      <c r="Z12" s="22"/>
      <c r="AA12" s="22"/>
      <c r="AB12" s="22"/>
      <c r="AC12" s="22"/>
      <c r="AD12" s="22">
        <f>IFERROR(LARGE(AH12:AM12,1),0)+IFERROR(LARGE(AH12:AM12,2),0)</f>
        <v>0</v>
      </c>
      <c r="AE12" s="22">
        <f>IFERROR(LARGE(AH12:AM12,3),0)+IFERROR(LARGE(AH12:AM12,4),0)</f>
        <v>0</v>
      </c>
      <c r="AF12" s="22">
        <f>IFERROR(LARGE(AH12:AM12,5),0)+IFERROR(LARGE(AH12:AM12,6),0)</f>
        <v>0</v>
      </c>
      <c r="AG12" s="22">
        <f>IFERROR(LARGE(AH12:AM12,7),0)</f>
        <v>0</v>
      </c>
      <c r="AH12" s="22"/>
      <c r="AI12" s="22"/>
      <c r="AJ12" s="22"/>
      <c r="AK12" s="22"/>
      <c r="AL12" s="22"/>
      <c r="AM12" s="22"/>
    </row>
    <row r="13" spans="1:44">
      <c r="A13" s="3" t="s">
        <v>2392</v>
      </c>
      <c r="B13" s="3" t="s">
        <v>1031</v>
      </c>
      <c r="C13" s="3" t="s">
        <v>1023</v>
      </c>
      <c r="D13" s="2">
        <f ca="1">IF(E12=E13,D12,CELL("wiersz",A11))</f>
        <v>11</v>
      </c>
      <c r="E13" s="23">
        <f>LARGE(F13:AG13,1)+LARGE(F13:AG13,2)+LARGE(F13:AG13,3)+LARGE(F13:AG13,4)+IFERROR(LARGE(F13:AG13,5),0)+IFERROR(LARGE(F13:AG13,6),0)</f>
        <v>289.71495306707493</v>
      </c>
      <c r="F13" s="22"/>
      <c r="G13" s="22">
        <v>76.543530370645982</v>
      </c>
      <c r="H13" s="22"/>
      <c r="I13" s="71"/>
      <c r="J13" s="72"/>
      <c r="K13" s="72"/>
      <c r="L13" s="72"/>
      <c r="M13" s="72"/>
      <c r="N13" s="22">
        <v>65.217391304347814</v>
      </c>
      <c r="O13" s="22"/>
      <c r="P13" s="22"/>
      <c r="Q13" s="22"/>
      <c r="R13" s="22"/>
      <c r="S13" s="22">
        <v>84.317667755717522</v>
      </c>
      <c r="T13" s="71"/>
      <c r="U13" s="71"/>
      <c r="V13" s="22"/>
      <c r="W13" s="22"/>
      <c r="X13" s="22"/>
      <c r="Y13" s="73"/>
      <c r="Z13" s="22"/>
      <c r="AA13" s="22"/>
      <c r="AB13" s="22"/>
      <c r="AC13" s="22">
        <v>63.636363636363633</v>
      </c>
      <c r="AD13" s="22">
        <f>IFERROR(LARGE(AH13:AM13,1),0)+IFERROR(LARGE(AH13:AM13,2),0)</f>
        <v>0</v>
      </c>
      <c r="AE13" s="22">
        <f>IFERROR(LARGE(AH13:AM13,3),0)+IFERROR(LARGE(AH13:AM13,4),0)</f>
        <v>0</v>
      </c>
      <c r="AF13" s="22">
        <f>IFERROR(LARGE(AH13:AM13,5),0)+IFERROR(LARGE(AH13:AM13,6),0)</f>
        <v>0</v>
      </c>
      <c r="AG13" s="22">
        <f>IFERROR(LARGE(AH13:AM13,7),0)</f>
        <v>0</v>
      </c>
      <c r="AH13" s="22"/>
      <c r="AI13" s="22"/>
      <c r="AJ13" s="22"/>
      <c r="AK13" s="22"/>
      <c r="AL13" s="22"/>
      <c r="AM13" s="22"/>
    </row>
    <row r="14" spans="1:44">
      <c r="A14" s="3" t="s">
        <v>2430</v>
      </c>
      <c r="B14" s="3"/>
      <c r="C14" s="3" t="s">
        <v>96</v>
      </c>
      <c r="D14" s="2">
        <f ca="1">IF(E13=E14,D13,CELL("wiersz",A12))</f>
        <v>12</v>
      </c>
      <c r="E14" s="23">
        <f>LARGE(F14:AG14,1)+LARGE(F14:AG14,2)+LARGE(F14:AG14,3)+LARGE(F14:AG14,4)+IFERROR(LARGE(F14:AG14,5),0)+IFERROR(LARGE(F14:AG14,6),0)</f>
        <v>255.24686377829624</v>
      </c>
      <c r="F14" s="22"/>
      <c r="G14" s="22"/>
      <c r="H14" s="22">
        <v>68.275140286808593</v>
      </c>
      <c r="I14" s="71"/>
      <c r="J14" s="72"/>
      <c r="K14" s="72"/>
      <c r="L14" s="72">
        <v>71.15384615384616</v>
      </c>
      <c r="M14" s="72"/>
      <c r="N14" s="22">
        <v>82.608695652173907</v>
      </c>
      <c r="O14" s="22"/>
      <c r="P14" s="22"/>
      <c r="Q14" s="22"/>
      <c r="R14" s="22"/>
      <c r="S14" s="22"/>
      <c r="T14" s="71"/>
      <c r="U14" s="71"/>
      <c r="V14" s="22"/>
      <c r="W14" s="22"/>
      <c r="X14" s="22"/>
      <c r="Y14" s="73"/>
      <c r="Z14" s="22"/>
      <c r="AA14" s="22"/>
      <c r="AB14" s="22"/>
      <c r="AC14" s="22"/>
      <c r="AD14" s="22">
        <f>IFERROR(LARGE(AH14:AM14,1),0)+IFERROR(LARGE(AH14:AM14,2),0)</f>
        <v>33.209181685467556</v>
      </c>
      <c r="AE14" s="22">
        <f>IFERROR(LARGE(AH14:AM14,3),0)+IFERROR(LARGE(AH14:AM14,4),0)</f>
        <v>0</v>
      </c>
      <c r="AF14" s="22">
        <f>IFERROR(LARGE(AH14:AM14,5),0)+IFERROR(LARGE(AH14:AM14,6),0)</f>
        <v>0</v>
      </c>
      <c r="AG14" s="22">
        <f>IFERROR(LARGE(AH14:AM14,7),0)</f>
        <v>0</v>
      </c>
      <c r="AH14" s="22">
        <v>0</v>
      </c>
      <c r="AI14" s="22"/>
      <c r="AJ14" s="22"/>
      <c r="AK14" s="22"/>
      <c r="AL14" s="22">
        <v>33.209181685467556</v>
      </c>
      <c r="AM14" s="22"/>
    </row>
    <row r="15" spans="1:44">
      <c r="A15" s="3" t="s">
        <v>2390</v>
      </c>
      <c r="B15" s="3"/>
      <c r="C15" s="3" t="s">
        <v>885</v>
      </c>
      <c r="D15" s="2">
        <f ca="1">IF(E14=E15,D14,CELL("wiersz",A13))</f>
        <v>13</v>
      </c>
      <c r="E15" s="23">
        <f>LARGE(F15:AG15,1)+LARGE(F15:AG15,2)+LARGE(F15:AG15,3)+LARGE(F15:AG15,4)+IFERROR(LARGE(F15:AG15,5),0)+IFERROR(LARGE(F15:AG15,6),0)</f>
        <v>200</v>
      </c>
      <c r="F15" s="22"/>
      <c r="G15" s="22">
        <v>100</v>
      </c>
      <c r="H15" s="22"/>
      <c r="I15" s="71"/>
      <c r="J15" s="72"/>
      <c r="K15" s="72"/>
      <c r="L15" s="72"/>
      <c r="M15" s="72"/>
      <c r="N15" s="22">
        <v>100</v>
      </c>
      <c r="O15" s="22"/>
      <c r="P15" s="22"/>
      <c r="Q15" s="22"/>
      <c r="R15" s="22"/>
      <c r="S15" s="22"/>
      <c r="T15" s="71"/>
      <c r="U15" s="71"/>
      <c r="V15" s="22"/>
      <c r="W15" s="22"/>
      <c r="X15" s="22"/>
      <c r="Y15" s="73"/>
      <c r="Z15" s="22"/>
      <c r="AA15" s="22"/>
      <c r="AB15" s="22"/>
      <c r="AC15" s="22"/>
      <c r="AD15" s="22">
        <f>IFERROR(LARGE(AH15:AM15,1),0)+IFERROR(LARGE(AH15:AM15,2),0)</f>
        <v>0</v>
      </c>
      <c r="AE15" s="22">
        <f>IFERROR(LARGE(AH15:AM15,3),0)+IFERROR(LARGE(AH15:AM15,4),0)</f>
        <v>0</v>
      </c>
      <c r="AF15" s="22">
        <f>IFERROR(LARGE(AH15:AM15,5),0)+IFERROR(LARGE(AH15:AM15,6),0)</f>
        <v>0</v>
      </c>
      <c r="AG15" s="22">
        <f>IFERROR(LARGE(AH15:AM15,7),0)</f>
        <v>0</v>
      </c>
      <c r="AH15" s="22"/>
      <c r="AI15" s="22"/>
      <c r="AJ15" s="22"/>
      <c r="AK15" s="22"/>
      <c r="AL15" s="22"/>
      <c r="AM15" s="22"/>
    </row>
    <row r="16" spans="1:44">
      <c r="A16" s="3" t="s">
        <v>2950</v>
      </c>
      <c r="B16" s="3" t="s">
        <v>2919</v>
      </c>
      <c r="C16" s="3" t="s">
        <v>2920</v>
      </c>
      <c r="D16" s="2">
        <f ca="1">IF(E15=E16,D15,CELL("wiersz",A14))</f>
        <v>14</v>
      </c>
      <c r="E16" s="23">
        <f>LARGE(F16:AG16,1)+LARGE(F16:AG16,2)+LARGE(F16:AG16,3)+LARGE(F16:AG16,4)+IFERROR(LARGE(F16:AG16,5),0)+IFERROR(LARGE(F16:AG16,6),0)</f>
        <v>187.08333333333331</v>
      </c>
      <c r="F16" s="22"/>
      <c r="G16" s="22"/>
      <c r="H16" s="22"/>
      <c r="I16" s="71"/>
      <c r="J16" s="72"/>
      <c r="K16" s="72"/>
      <c r="L16" s="72"/>
      <c r="M16" s="72"/>
      <c r="N16" s="22"/>
      <c r="O16" s="22"/>
      <c r="P16" s="22">
        <v>93.333333333333329</v>
      </c>
      <c r="Q16" s="22"/>
      <c r="R16" s="22"/>
      <c r="S16" s="22"/>
      <c r="T16" s="71"/>
      <c r="U16" s="71"/>
      <c r="V16" s="22"/>
      <c r="W16" s="22"/>
      <c r="X16" s="22"/>
      <c r="Y16" s="73"/>
      <c r="Z16" s="22">
        <v>93.75</v>
      </c>
      <c r="AA16" s="22"/>
      <c r="AB16" s="22"/>
      <c r="AC16" s="22"/>
      <c r="AD16" s="22">
        <f>IFERROR(LARGE(AH16:AM16,1),0)+IFERROR(LARGE(AH16:AM16,2),0)</f>
        <v>0</v>
      </c>
      <c r="AE16" s="22">
        <f>IFERROR(LARGE(AH16:AM16,3),0)+IFERROR(LARGE(AH16:AM16,4),0)</f>
        <v>0</v>
      </c>
      <c r="AF16" s="22">
        <f>IFERROR(LARGE(AH16:AM16,5),0)+IFERROR(LARGE(AH16:AM16,6),0)</f>
        <v>0</v>
      </c>
      <c r="AG16" s="22">
        <f>IFERROR(LARGE(AH16:AM16,7),0)</f>
        <v>0</v>
      </c>
      <c r="AH16" s="22"/>
      <c r="AI16" s="22"/>
      <c r="AJ16" s="22"/>
      <c r="AK16" s="22"/>
      <c r="AL16" s="22"/>
      <c r="AM16" s="22"/>
    </row>
    <row r="17" spans="1:39">
      <c r="A17" s="3" t="s">
        <v>2626</v>
      </c>
      <c r="B17" s="3" t="s">
        <v>2872</v>
      </c>
      <c r="C17" s="3" t="s">
        <v>2622</v>
      </c>
      <c r="D17" s="2">
        <f ca="1">IF(E16=E17,D16,CELL("wiersz",A15))</f>
        <v>15</v>
      </c>
      <c r="E17" s="23">
        <f>LARGE(F17:AG17,1)+LARGE(F17:AG17,2)+LARGE(F17:AG17,3)+LARGE(F17:AG17,4)+IFERROR(LARGE(F17:AG17,5),0)+IFERROR(LARGE(F17:AG17,6),0)</f>
        <v>163.58834423263247</v>
      </c>
      <c r="F17" s="22"/>
      <c r="G17" s="22"/>
      <c r="H17" s="22"/>
      <c r="I17" s="71"/>
      <c r="J17" s="72"/>
      <c r="K17" s="72"/>
      <c r="L17" s="72">
        <v>39.423076923076927</v>
      </c>
      <c r="M17" s="72"/>
      <c r="N17" s="22"/>
      <c r="O17" s="22"/>
      <c r="P17" s="22"/>
      <c r="Q17" s="22"/>
      <c r="R17" s="22"/>
      <c r="S17" s="22"/>
      <c r="T17" s="71"/>
      <c r="U17" s="71"/>
      <c r="V17" s="22"/>
      <c r="W17" s="22"/>
      <c r="X17" s="22">
        <v>82.785956964727944</v>
      </c>
      <c r="Y17" s="73"/>
      <c r="Z17" s="22"/>
      <c r="AA17" s="22"/>
      <c r="AB17" s="22"/>
      <c r="AC17" s="22"/>
      <c r="AD17" s="22">
        <f>IFERROR(LARGE(AH17:AM17,1),0)+IFERROR(LARGE(AH17:AM17,2),0)</f>
        <v>41.37931034482758</v>
      </c>
      <c r="AE17" s="22">
        <f>IFERROR(LARGE(AH17:AM17,3),0)+IFERROR(LARGE(AH17:AM17,4),0)</f>
        <v>0</v>
      </c>
      <c r="AF17" s="22">
        <f>IFERROR(LARGE(AH17:AM17,5),0)+IFERROR(LARGE(AH17:AM17,6),0)</f>
        <v>0</v>
      </c>
      <c r="AG17" s="22">
        <f>IFERROR(LARGE(AH17:AM17,7),0)</f>
        <v>0</v>
      </c>
      <c r="AH17" s="22"/>
      <c r="AI17" s="22">
        <v>41.37931034482758</v>
      </c>
      <c r="AJ17" s="22"/>
      <c r="AK17" s="22"/>
      <c r="AL17" s="22"/>
      <c r="AM17" s="22"/>
    </row>
    <row r="18" spans="1:39">
      <c r="A18" s="3" t="s">
        <v>2953</v>
      </c>
      <c r="B18" s="3"/>
      <c r="C18" s="3" t="s">
        <v>2938</v>
      </c>
      <c r="D18" s="2">
        <f ca="1">IF(E17=E18,D17,CELL("wiersz",A16))</f>
        <v>16</v>
      </c>
      <c r="E18" s="23">
        <f>LARGE(F18:AG18,1)+LARGE(F18:AG18,2)+LARGE(F18:AG18,3)+LARGE(F18:AG18,4)+IFERROR(LARGE(F18:AG18,5),0)+IFERROR(LARGE(F18:AG18,6),0)</f>
        <v>158.73911515685461</v>
      </c>
      <c r="F18" s="22"/>
      <c r="G18" s="22"/>
      <c r="H18" s="22"/>
      <c r="I18" s="71"/>
      <c r="J18" s="72"/>
      <c r="K18" s="72"/>
      <c r="L18" s="72"/>
      <c r="M18" s="72"/>
      <c r="N18" s="22"/>
      <c r="O18" s="22"/>
      <c r="P18" s="22">
        <v>77.515118855158377</v>
      </c>
      <c r="Q18" s="22"/>
      <c r="R18" s="22"/>
      <c r="S18" s="22"/>
      <c r="T18" s="71"/>
      <c r="U18" s="71">
        <v>81.223996301696246</v>
      </c>
      <c r="V18" s="22"/>
      <c r="W18" s="22"/>
      <c r="X18" s="22"/>
      <c r="Y18" s="73"/>
      <c r="Z18" s="22"/>
      <c r="AA18" s="22"/>
      <c r="AB18" s="22"/>
      <c r="AC18" s="22"/>
      <c r="AD18" s="22">
        <f>IFERROR(LARGE(AH18:AM18,1),0)+IFERROR(LARGE(AH18:AM18,2),0)</f>
        <v>0</v>
      </c>
      <c r="AE18" s="22">
        <f>IFERROR(LARGE(AH18:AM18,3),0)+IFERROR(LARGE(AH18:AM18,4),0)</f>
        <v>0</v>
      </c>
      <c r="AF18" s="22">
        <f>IFERROR(LARGE(AH18:AM18,5),0)+IFERROR(LARGE(AH18:AM18,6),0)</f>
        <v>0</v>
      </c>
      <c r="AG18" s="22">
        <f>IFERROR(LARGE(AH18:AM18,7),0)</f>
        <v>0</v>
      </c>
      <c r="AH18" s="22"/>
      <c r="AI18" s="22"/>
      <c r="AJ18" s="22"/>
      <c r="AK18" s="22"/>
      <c r="AL18" s="22"/>
      <c r="AM18" s="22"/>
    </row>
    <row r="19" spans="1:39">
      <c r="A19" s="3" t="s">
        <v>198</v>
      </c>
      <c r="B19" s="3" t="s">
        <v>143</v>
      </c>
      <c r="C19" s="3" t="s">
        <v>57</v>
      </c>
      <c r="D19" s="2">
        <f ca="1">IF(E18=E19,D18,CELL("wiersz",A17))</f>
        <v>17</v>
      </c>
      <c r="E19" s="23">
        <f>LARGE(F19:AG19,1)+LARGE(F19:AG19,2)+LARGE(F19:AG19,3)+LARGE(F19:AG19,4)+IFERROR(LARGE(F19:AG19,5),0)+IFERROR(LARGE(F19:AG19,6),0)</f>
        <v>154.8169556840077</v>
      </c>
      <c r="F19" s="22">
        <v>66.666666666666657</v>
      </c>
      <c r="G19" s="22"/>
      <c r="H19" s="22"/>
      <c r="I19" s="71"/>
      <c r="J19" s="72"/>
      <c r="K19" s="72"/>
      <c r="L19" s="72"/>
      <c r="M19" s="72"/>
      <c r="N19" s="22"/>
      <c r="O19" s="22"/>
      <c r="P19" s="22"/>
      <c r="Q19" s="22"/>
      <c r="R19" s="22"/>
      <c r="S19" s="22">
        <v>88.150289017341038</v>
      </c>
      <c r="T19" s="71"/>
      <c r="U19" s="71"/>
      <c r="V19" s="22"/>
      <c r="W19" s="22"/>
      <c r="X19" s="22"/>
      <c r="Y19" s="73"/>
      <c r="Z19" s="22"/>
      <c r="AA19" s="22"/>
      <c r="AB19" s="22"/>
      <c r="AC19" s="22"/>
      <c r="AD19" s="22">
        <f>IFERROR(LARGE(AH19:AM19,1),0)+IFERROR(LARGE(AH19:AM19,2),0)</f>
        <v>0</v>
      </c>
      <c r="AE19" s="22">
        <f>IFERROR(LARGE(AH19:AM19,3),0)+IFERROR(LARGE(AH19:AM19,4),0)</f>
        <v>0</v>
      </c>
      <c r="AF19" s="22">
        <f>IFERROR(LARGE(AH19:AM19,5),0)+IFERROR(LARGE(AH19:AM19,6),0)</f>
        <v>0</v>
      </c>
      <c r="AG19" s="22">
        <f>IFERROR(LARGE(AH19:AM19,7),0)</f>
        <v>0</v>
      </c>
      <c r="AH19" s="22"/>
      <c r="AI19" s="22"/>
      <c r="AJ19" s="22"/>
      <c r="AK19" s="22"/>
      <c r="AL19" s="22"/>
      <c r="AM19" s="22"/>
    </row>
    <row r="20" spans="1:39">
      <c r="A20" s="3" t="s">
        <v>3143</v>
      </c>
      <c r="B20" s="3"/>
      <c r="C20" s="3"/>
      <c r="D20" s="2">
        <f ca="1">IF(E19=E20,D19,CELL("wiersz",A18))</f>
        <v>18</v>
      </c>
      <c r="E20" s="23">
        <f>LARGE(F20:AG20,1)+LARGE(F20:AG20,2)+LARGE(F20:AG20,3)+LARGE(F20:AG20,4)+IFERROR(LARGE(F20:AG20,5),0)+IFERROR(LARGE(F20:AG20,6),0)</f>
        <v>119.75426778593192</v>
      </c>
      <c r="F20" s="22"/>
      <c r="G20" s="22"/>
      <c r="H20" s="22"/>
      <c r="I20" s="71"/>
      <c r="J20" s="72"/>
      <c r="K20" s="72"/>
      <c r="L20" s="72"/>
      <c r="M20" s="72"/>
      <c r="N20" s="22"/>
      <c r="O20" s="22"/>
      <c r="P20" s="22"/>
      <c r="Q20" s="22"/>
      <c r="R20" s="22"/>
      <c r="S20" s="22">
        <v>68.987182709223433</v>
      </c>
      <c r="T20" s="71"/>
      <c r="U20" s="71"/>
      <c r="V20" s="22"/>
      <c r="W20" s="22"/>
      <c r="X20" s="22"/>
      <c r="Y20" s="73">
        <v>50.767085076708476</v>
      </c>
      <c r="Z20" s="22"/>
      <c r="AA20" s="22"/>
      <c r="AB20" s="22"/>
      <c r="AC20" s="22"/>
      <c r="AD20" s="22">
        <f>IFERROR(LARGE(AH20:AM20,1),0)+IFERROR(LARGE(AH20:AM20,2),0)</f>
        <v>0</v>
      </c>
      <c r="AE20" s="22">
        <f>IFERROR(LARGE(AH20:AM20,3),0)+IFERROR(LARGE(AH20:AM20,4),0)</f>
        <v>0</v>
      </c>
      <c r="AF20" s="22">
        <f>IFERROR(LARGE(AH20:AM20,5),0)+IFERROR(LARGE(AH20:AM20,6),0)</f>
        <v>0</v>
      </c>
      <c r="AG20" s="22">
        <f>IFERROR(LARGE(AH20:AM20,7),0)</f>
        <v>0</v>
      </c>
      <c r="AH20" s="22"/>
      <c r="AI20" s="22"/>
      <c r="AJ20" s="22"/>
      <c r="AK20" s="22"/>
      <c r="AL20" s="22"/>
      <c r="AM20" s="22"/>
    </row>
    <row r="21" spans="1:39">
      <c r="A21" s="3" t="s">
        <v>3142</v>
      </c>
      <c r="B21" s="3"/>
      <c r="C21" s="3"/>
      <c r="D21" s="2">
        <f ca="1">IF(E20=E21,D20,CELL("wiersz",A19))</f>
        <v>19</v>
      </c>
      <c r="E21" s="23">
        <f>LARGE(F21:AG21,1)+LARGE(F21:AG21,2)+LARGE(F21:AG21,3)+LARGE(F21:AG21,4)+IFERROR(LARGE(F21:AG21,5),0)+IFERROR(LARGE(F21:AG21,6),0)</f>
        <v>117.71542902783116</v>
      </c>
      <c r="F21" s="22"/>
      <c r="G21" s="22"/>
      <c r="H21" s="22"/>
      <c r="I21" s="71"/>
      <c r="J21" s="72"/>
      <c r="K21" s="72"/>
      <c r="L21" s="72"/>
      <c r="M21" s="72"/>
      <c r="N21" s="22"/>
      <c r="O21" s="22"/>
      <c r="P21" s="22"/>
      <c r="Q21" s="22"/>
      <c r="R21" s="22"/>
      <c r="S21" s="22">
        <v>68.987182709223433</v>
      </c>
      <c r="T21" s="71"/>
      <c r="U21" s="71"/>
      <c r="V21" s="22"/>
      <c r="W21" s="22"/>
      <c r="X21" s="22"/>
      <c r="Y21" s="73">
        <v>48.728246318607738</v>
      </c>
      <c r="Z21" s="22"/>
      <c r="AA21" s="22"/>
      <c r="AB21" s="22"/>
      <c r="AC21" s="22"/>
      <c r="AD21" s="22">
        <f>IFERROR(LARGE(AH21:AM21,1),0)+IFERROR(LARGE(AH21:AM21,2),0)</f>
        <v>0</v>
      </c>
      <c r="AE21" s="22">
        <f>IFERROR(LARGE(AH21:AM21,3),0)+IFERROR(LARGE(AH21:AM21,4),0)</f>
        <v>0</v>
      </c>
      <c r="AF21" s="22">
        <f>IFERROR(LARGE(AH21:AM21,5),0)+IFERROR(LARGE(AH21:AM21,6),0)</f>
        <v>0</v>
      </c>
      <c r="AG21" s="22">
        <f>IFERROR(LARGE(AH21:AM21,7),0)</f>
        <v>0</v>
      </c>
      <c r="AH21" s="22"/>
      <c r="AI21" s="22"/>
      <c r="AJ21" s="22"/>
      <c r="AK21" s="22"/>
      <c r="AL21" s="22"/>
      <c r="AM21" s="22"/>
    </row>
    <row r="22" spans="1:39">
      <c r="A22" s="3" t="s">
        <v>2880</v>
      </c>
      <c r="B22" s="3" t="s">
        <v>2875</v>
      </c>
      <c r="C22" s="3" t="s">
        <v>65</v>
      </c>
      <c r="D22" s="2">
        <f ca="1">IF(E21=E22,D21,CELL("wiersz",A20))</f>
        <v>20</v>
      </c>
      <c r="E22" s="23">
        <f>LARGE(F22:AG22,1)+LARGE(F22:AG22,2)+LARGE(F22:AG22,3)+LARGE(F22:AG22,4)+IFERROR(LARGE(F22:AG22,5),0)+IFERROR(LARGE(F22:AG22,6),0)</f>
        <v>117.70114942528734</v>
      </c>
      <c r="F22" s="22"/>
      <c r="G22" s="22"/>
      <c r="H22" s="22"/>
      <c r="I22" s="71"/>
      <c r="J22" s="72"/>
      <c r="K22" s="72"/>
      <c r="L22" s="72"/>
      <c r="M22" s="72"/>
      <c r="N22" s="22"/>
      <c r="O22" s="22"/>
      <c r="P22" s="22"/>
      <c r="Q22" s="22"/>
      <c r="R22" s="22"/>
      <c r="S22" s="22"/>
      <c r="T22" s="71"/>
      <c r="U22" s="71"/>
      <c r="V22" s="22"/>
      <c r="W22" s="22"/>
      <c r="X22" s="22"/>
      <c r="Y22" s="73"/>
      <c r="Z22" s="22"/>
      <c r="AA22" s="22"/>
      <c r="AB22" s="22"/>
      <c r="AC22" s="22"/>
      <c r="AD22" s="22">
        <f>IFERROR(LARGE(AH22:AM22,1),0)+IFERROR(LARGE(AH22:AM22,2),0)</f>
        <v>86.666666666666657</v>
      </c>
      <c r="AE22" s="22">
        <f>IFERROR(LARGE(AH22:AM22,3),0)+IFERROR(LARGE(AH22:AM22,4),0)</f>
        <v>31.034482758620683</v>
      </c>
      <c r="AF22" s="22">
        <f>IFERROR(LARGE(AH22:AM22,5),0)+IFERROR(LARGE(AH22:AM22,6),0)</f>
        <v>0</v>
      </c>
      <c r="AG22" s="22">
        <f>IFERROR(LARGE(AH22:AM22,7),0)</f>
        <v>0</v>
      </c>
      <c r="AH22" s="22"/>
      <c r="AI22" s="22">
        <v>31.034482758620683</v>
      </c>
      <c r="AJ22" s="22">
        <v>36.666666666666664</v>
      </c>
      <c r="AK22" s="22">
        <v>50</v>
      </c>
      <c r="AL22" s="22"/>
      <c r="AM22" s="22"/>
    </row>
    <row r="23" spans="1:39">
      <c r="A23" s="3" t="s">
        <v>2395</v>
      </c>
      <c r="B23" s="3"/>
      <c r="C23" s="3" t="s">
        <v>57</v>
      </c>
      <c r="D23" s="2">
        <f ca="1">IF(E22=E23,D22,CELL("wiersz",A21))</f>
        <v>21</v>
      </c>
      <c r="E23" s="23">
        <f>LARGE(F23:AG23,1)+LARGE(F23:AG23,2)+LARGE(F23:AG23,3)+LARGE(F23:AG23,4)+IFERROR(LARGE(F23:AG23,5),0)+IFERROR(LARGE(F23:AG23,6),0)</f>
        <v>116.08474194575382</v>
      </c>
      <c r="F23" s="22"/>
      <c r="G23" s="22">
        <v>46.390018406452114</v>
      </c>
      <c r="H23" s="22"/>
      <c r="I23" s="71"/>
      <c r="J23" s="72"/>
      <c r="K23" s="72"/>
      <c r="L23" s="72"/>
      <c r="M23" s="72"/>
      <c r="N23" s="22"/>
      <c r="O23" s="22"/>
      <c r="P23" s="22"/>
      <c r="Q23" s="22"/>
      <c r="R23" s="22"/>
      <c r="S23" s="22"/>
      <c r="T23" s="71"/>
      <c r="U23" s="71"/>
      <c r="V23" s="22"/>
      <c r="W23" s="22"/>
      <c r="X23" s="22"/>
      <c r="Y23" s="73"/>
      <c r="Z23" s="22">
        <v>69.694723539301705</v>
      </c>
      <c r="AA23" s="22"/>
      <c r="AB23" s="22"/>
      <c r="AC23" s="22"/>
      <c r="AD23" s="22">
        <f>IFERROR(LARGE(AH23:AM23,1),0)+IFERROR(LARGE(AH23:AM23,2),0)</f>
        <v>0</v>
      </c>
      <c r="AE23" s="22">
        <f>IFERROR(LARGE(AH23:AM23,3),0)+IFERROR(LARGE(AH23:AM23,4),0)</f>
        <v>0</v>
      </c>
      <c r="AF23" s="22">
        <f>IFERROR(LARGE(AH23:AM23,5),0)+IFERROR(LARGE(AH23:AM23,6),0)</f>
        <v>0</v>
      </c>
      <c r="AG23" s="22">
        <f>IFERROR(LARGE(AH23:AM23,7),0)</f>
        <v>0</v>
      </c>
      <c r="AH23" s="22"/>
      <c r="AI23" s="22"/>
      <c r="AJ23" s="22"/>
      <c r="AK23" s="22"/>
      <c r="AL23" s="22"/>
      <c r="AM23" s="22"/>
    </row>
    <row r="24" spans="1:39">
      <c r="A24" s="3" t="s">
        <v>2396</v>
      </c>
      <c r="B24" s="3" t="s">
        <v>1255</v>
      </c>
      <c r="C24" s="3" t="s">
        <v>57</v>
      </c>
      <c r="D24" s="2">
        <f ca="1">IF(E23=E24,D23,CELL("wiersz",A22))</f>
        <v>22</v>
      </c>
      <c r="E24" s="23">
        <f>LARGE(F24:AG24,1)+LARGE(F24:AG24,2)+LARGE(F24:AG24,3)+LARGE(F24:AG24,4)+IFERROR(LARGE(F24:AG24,5),0)+IFERROR(LARGE(F24:AG24,6),0)</f>
        <v>108.85813322939998</v>
      </c>
      <c r="F24" s="22"/>
      <c r="G24" s="22">
        <v>46.373945534213</v>
      </c>
      <c r="H24" s="22"/>
      <c r="I24" s="71"/>
      <c r="J24" s="72"/>
      <c r="K24" s="72"/>
      <c r="L24" s="72"/>
      <c r="M24" s="72"/>
      <c r="N24" s="22"/>
      <c r="O24" s="22"/>
      <c r="P24" s="22"/>
      <c r="Q24" s="22"/>
      <c r="R24" s="22"/>
      <c r="S24" s="22"/>
      <c r="T24" s="71"/>
      <c r="U24" s="71"/>
      <c r="V24" s="22"/>
      <c r="W24" s="22"/>
      <c r="X24" s="22"/>
      <c r="Y24" s="73"/>
      <c r="Z24" s="22">
        <v>62.484187695186982</v>
      </c>
      <c r="AA24" s="22"/>
      <c r="AB24" s="22"/>
      <c r="AC24" s="22"/>
      <c r="AD24" s="22">
        <f>IFERROR(LARGE(AH24:AM24,1),0)+IFERROR(LARGE(AH24:AM24,2),0)</f>
        <v>0</v>
      </c>
      <c r="AE24" s="22">
        <f>IFERROR(LARGE(AH24:AM24,3),0)+IFERROR(LARGE(AH24:AM24,4),0)</f>
        <v>0</v>
      </c>
      <c r="AF24" s="22">
        <f>IFERROR(LARGE(AH24:AM24,5),0)+IFERROR(LARGE(AH24:AM24,6),0)</f>
        <v>0</v>
      </c>
      <c r="AG24" s="22">
        <f>IFERROR(LARGE(AH24:AM24,7),0)</f>
        <v>0</v>
      </c>
      <c r="AH24" s="22"/>
      <c r="AI24" s="22"/>
      <c r="AJ24" s="22"/>
      <c r="AK24" s="22"/>
      <c r="AL24" s="22"/>
      <c r="AM24" s="22"/>
    </row>
    <row r="25" spans="1:39">
      <c r="A25" s="3" t="s">
        <v>2397</v>
      </c>
      <c r="B25" s="3" t="s">
        <v>1260</v>
      </c>
      <c r="C25" s="3" t="s">
        <v>1259</v>
      </c>
      <c r="D25" s="2">
        <f ca="1">IF(E24=E25,D24,CELL("wiersz",A23))</f>
        <v>23</v>
      </c>
      <c r="E25" s="23">
        <f>LARGE(F25:AG25,1)+LARGE(F25:AG25,2)+LARGE(F25:AG25,3)+LARGE(F25:AG25,4)+IFERROR(LARGE(F25:AG25,5),0)+IFERROR(LARGE(F25:AG25,6),0)</f>
        <v>108.85349069119218</v>
      </c>
      <c r="F25" s="22"/>
      <c r="G25" s="22">
        <v>46.367766625518463</v>
      </c>
      <c r="H25" s="22"/>
      <c r="I25" s="71"/>
      <c r="J25" s="72"/>
      <c r="K25" s="72"/>
      <c r="L25" s="72"/>
      <c r="M25" s="72"/>
      <c r="N25" s="22"/>
      <c r="O25" s="22"/>
      <c r="P25" s="22"/>
      <c r="Q25" s="22"/>
      <c r="R25" s="22"/>
      <c r="S25" s="22"/>
      <c r="T25" s="71"/>
      <c r="U25" s="71"/>
      <c r="V25" s="22"/>
      <c r="W25" s="22"/>
      <c r="X25" s="22"/>
      <c r="Y25" s="73"/>
      <c r="Z25" s="22">
        <v>62.485724065673708</v>
      </c>
      <c r="AA25" s="22"/>
      <c r="AB25" s="22"/>
      <c r="AC25" s="22"/>
      <c r="AD25" s="22">
        <f>IFERROR(LARGE(AH25:AM25,1),0)+IFERROR(LARGE(AH25:AM25,2),0)</f>
        <v>0</v>
      </c>
      <c r="AE25" s="22">
        <f>IFERROR(LARGE(AH25:AM25,3),0)+IFERROR(LARGE(AH25:AM25,4),0)</f>
        <v>0</v>
      </c>
      <c r="AF25" s="22">
        <f>IFERROR(LARGE(AH25:AM25,5),0)+IFERROR(LARGE(AH25:AM25,6),0)</f>
        <v>0</v>
      </c>
      <c r="AG25" s="22">
        <f>IFERROR(LARGE(AH25:AM25,7),0)</f>
        <v>0</v>
      </c>
      <c r="AH25" s="22"/>
      <c r="AI25" s="22"/>
      <c r="AJ25" s="22"/>
      <c r="AK25" s="22"/>
      <c r="AL25" s="22"/>
      <c r="AM25" s="22"/>
    </row>
    <row r="26" spans="1:39">
      <c r="A26" s="3" t="s">
        <v>3999</v>
      </c>
      <c r="B26" s="3" t="s">
        <v>3491</v>
      </c>
      <c r="C26" s="3" t="s">
        <v>3492</v>
      </c>
      <c r="D26" s="2">
        <f ca="1">IF(E25=E26,D25,CELL("wiersz",A24))</f>
        <v>24</v>
      </c>
      <c r="E26" s="23">
        <f>LARGE(F26:AG26,1)+LARGE(F26:AG26,2)+LARGE(F26:AG26,3)+LARGE(F26:AG26,4)+IFERROR(LARGE(F26:AG26,5),0)+IFERROR(LARGE(F26:AG26,6),0)</f>
        <v>101.37033643841929</v>
      </c>
      <c r="F26" s="22"/>
      <c r="G26" s="22"/>
      <c r="H26" s="22"/>
      <c r="I26" s="71"/>
      <c r="J26" s="72"/>
      <c r="K26" s="72"/>
      <c r="L26" s="72"/>
      <c r="M26" s="72"/>
      <c r="N26" s="22"/>
      <c r="O26" s="22"/>
      <c r="P26" s="22"/>
      <c r="Q26" s="22"/>
      <c r="R26" s="22"/>
      <c r="S26" s="22"/>
      <c r="T26" s="71"/>
      <c r="U26" s="71"/>
      <c r="V26" s="22"/>
      <c r="W26" s="22"/>
      <c r="X26" s="22"/>
      <c r="Y26" s="73"/>
      <c r="Z26" s="71">
        <v>46.824881892964747</v>
      </c>
      <c r="AA26" s="22"/>
      <c r="AB26" s="22"/>
      <c r="AC26" s="22">
        <v>54.54545454545454</v>
      </c>
      <c r="AD26" s="22">
        <f>IFERROR(LARGE(AH26:AM26,1),0)+IFERROR(LARGE(AH26:AM26,2),0)</f>
        <v>0</v>
      </c>
      <c r="AE26" s="22">
        <f>IFERROR(LARGE(AH26:AM26,3),0)+IFERROR(LARGE(AH26:AM26,4),0)</f>
        <v>0</v>
      </c>
      <c r="AF26" s="22">
        <f>IFERROR(LARGE(AH26:AM26,5),0)+IFERROR(LARGE(AH26:AM26,6),0)</f>
        <v>0</v>
      </c>
      <c r="AG26" s="22">
        <f>IFERROR(LARGE(AH26:AM26,7),0)</f>
        <v>0</v>
      </c>
      <c r="AH26" s="22"/>
      <c r="AI26" s="22"/>
      <c r="AJ26" s="22"/>
      <c r="AK26" s="22"/>
      <c r="AL26" s="22"/>
      <c r="AM26" s="22"/>
    </row>
    <row r="27" spans="1:39">
      <c r="A27" s="3" t="s">
        <v>2486</v>
      </c>
      <c r="B27" s="3" t="s">
        <v>2485</v>
      </c>
      <c r="C27" s="3" t="s">
        <v>2485</v>
      </c>
      <c r="D27" s="2">
        <f ca="1">IF(E26=E27,D26,CELL("wiersz",A25))</f>
        <v>25</v>
      </c>
      <c r="E27" s="23">
        <f>LARGE(F27:AG27,1)+LARGE(F27:AG27,2)+LARGE(F27:AG27,3)+LARGE(F27:AG27,4)+IFERROR(LARGE(F27:AG27,5),0)+IFERROR(LARGE(F27:AG27,6),0)</f>
        <v>100</v>
      </c>
      <c r="F27" s="22"/>
      <c r="G27" s="22"/>
      <c r="H27" s="22"/>
      <c r="I27" s="71"/>
      <c r="J27" s="72">
        <v>100</v>
      </c>
      <c r="K27" s="72"/>
      <c r="L27" s="72"/>
      <c r="M27" s="72"/>
      <c r="N27" s="22"/>
      <c r="O27" s="22"/>
      <c r="P27" s="22"/>
      <c r="Q27" s="22"/>
      <c r="R27" s="22"/>
      <c r="S27" s="22"/>
      <c r="T27" s="71"/>
      <c r="U27" s="71"/>
      <c r="V27" s="22"/>
      <c r="W27" s="22"/>
      <c r="X27" s="22"/>
      <c r="Y27" s="73"/>
      <c r="Z27" s="22"/>
      <c r="AA27" s="22"/>
      <c r="AB27" s="22"/>
      <c r="AC27" s="22"/>
      <c r="AD27" s="22">
        <f>IFERROR(LARGE(AH27:AM27,1),0)+IFERROR(LARGE(AH27:AM27,2),0)</f>
        <v>0</v>
      </c>
      <c r="AE27" s="22">
        <f>IFERROR(LARGE(AH27:AM27,3),0)+IFERROR(LARGE(AH27:AM27,4),0)</f>
        <v>0</v>
      </c>
      <c r="AF27" s="22">
        <f>IFERROR(LARGE(AH27:AM27,5),0)+IFERROR(LARGE(AH27:AM27,6),0)</f>
        <v>0</v>
      </c>
      <c r="AG27" s="22">
        <f>IFERROR(LARGE(AH27:AM27,7),0)</f>
        <v>0</v>
      </c>
      <c r="AH27" s="22"/>
      <c r="AI27" s="22"/>
      <c r="AJ27" s="22"/>
      <c r="AK27" s="22"/>
      <c r="AL27" s="22"/>
      <c r="AM27" s="22"/>
    </row>
    <row r="28" spans="1:39">
      <c r="A28" s="3" t="s">
        <v>3139</v>
      </c>
      <c r="B28" s="3" t="s">
        <v>3009</v>
      </c>
      <c r="C28" s="3"/>
      <c r="D28" s="2">
        <f ca="1">IF(E27=E28,D27,CELL("wiersz",A26))</f>
        <v>25</v>
      </c>
      <c r="E28" s="23">
        <f>LARGE(F28:AG28,1)+LARGE(F28:AG28,2)+LARGE(F28:AG28,3)+LARGE(F28:AG28,4)+IFERROR(LARGE(F28:AG28,5),0)+IFERROR(LARGE(F28:AG28,6),0)</f>
        <v>100</v>
      </c>
      <c r="F28" s="22"/>
      <c r="G28" s="22"/>
      <c r="H28" s="22"/>
      <c r="I28" s="71"/>
      <c r="J28" s="72"/>
      <c r="K28" s="72"/>
      <c r="L28" s="72"/>
      <c r="M28" s="72"/>
      <c r="N28" s="22"/>
      <c r="O28" s="22"/>
      <c r="P28" s="22"/>
      <c r="Q28" s="22"/>
      <c r="R28" s="22"/>
      <c r="S28" s="22">
        <v>100</v>
      </c>
      <c r="T28" s="71"/>
      <c r="U28" s="71"/>
      <c r="V28" s="22"/>
      <c r="W28" s="22"/>
      <c r="X28" s="22"/>
      <c r="Y28" s="73"/>
      <c r="Z28" s="22"/>
      <c r="AA28" s="22"/>
      <c r="AB28" s="22"/>
      <c r="AC28" s="22"/>
      <c r="AD28" s="22">
        <f>IFERROR(LARGE(AH28:AM28,1),0)+IFERROR(LARGE(AH28:AM28,2),0)</f>
        <v>0</v>
      </c>
      <c r="AE28" s="22">
        <f>IFERROR(LARGE(AH28:AM28,3),0)+IFERROR(LARGE(AH28:AM28,4),0)</f>
        <v>0</v>
      </c>
      <c r="AF28" s="22">
        <f>IFERROR(LARGE(AH28:AM28,5),0)+IFERROR(LARGE(AH28:AM28,6),0)</f>
        <v>0</v>
      </c>
      <c r="AG28" s="22">
        <f>IFERROR(LARGE(AH28:AM28,7),0)</f>
        <v>0</v>
      </c>
      <c r="AH28" s="22"/>
      <c r="AI28" s="22"/>
      <c r="AJ28" s="22"/>
      <c r="AK28" s="22"/>
      <c r="AL28" s="22"/>
      <c r="AM28" s="22"/>
    </row>
    <row r="29" spans="1:39">
      <c r="A29" s="3" t="s">
        <v>3271</v>
      </c>
      <c r="B29" s="3" t="s">
        <v>3217</v>
      </c>
      <c r="C29" s="3" t="s">
        <v>3236</v>
      </c>
      <c r="D29" s="2">
        <f ca="1">IF(E28=E29,D28,CELL("wiersz",A27))</f>
        <v>25</v>
      </c>
      <c r="E29" s="23">
        <f>LARGE(F29:AG29,1)+LARGE(F29:AG29,2)+LARGE(F29:AG29,3)+LARGE(F29:AG29,4)+IFERROR(LARGE(F29:AG29,5),0)+IFERROR(LARGE(F29:AG29,6),0)</f>
        <v>100</v>
      </c>
      <c r="F29" s="22"/>
      <c r="G29" s="22"/>
      <c r="H29" s="22"/>
      <c r="I29" s="71"/>
      <c r="J29" s="72"/>
      <c r="K29" s="72"/>
      <c r="L29" s="72"/>
      <c r="M29" s="72"/>
      <c r="N29" s="22"/>
      <c r="O29" s="22"/>
      <c r="P29" s="22"/>
      <c r="Q29" s="22"/>
      <c r="R29" s="22"/>
      <c r="S29" s="22"/>
      <c r="T29" s="71"/>
      <c r="U29" s="71">
        <v>100</v>
      </c>
      <c r="V29" s="22"/>
      <c r="W29" s="22"/>
      <c r="X29" s="22"/>
      <c r="Y29" s="73"/>
      <c r="Z29" s="22"/>
      <c r="AA29" s="22"/>
      <c r="AB29" s="22"/>
      <c r="AC29" s="22"/>
      <c r="AD29" s="22">
        <f>IFERROR(LARGE(AH29:AM29,1),0)+IFERROR(LARGE(AH29:AM29,2),0)</f>
        <v>0</v>
      </c>
      <c r="AE29" s="22">
        <f>IFERROR(LARGE(AH29:AM29,3),0)+IFERROR(LARGE(AH29:AM29,4),0)</f>
        <v>0</v>
      </c>
      <c r="AF29" s="22">
        <f>IFERROR(LARGE(AH29:AM29,5),0)+IFERROR(LARGE(AH29:AM29,6),0)</f>
        <v>0</v>
      </c>
      <c r="AG29" s="22">
        <f>IFERROR(LARGE(AH29:AM29,7),0)</f>
        <v>0</v>
      </c>
      <c r="AH29" s="22"/>
      <c r="AI29" s="22"/>
      <c r="AJ29" s="22"/>
      <c r="AK29" s="22"/>
      <c r="AL29" s="22"/>
      <c r="AM29" s="22"/>
    </row>
    <row r="30" spans="1:39">
      <c r="A30" s="3" t="s">
        <v>2415</v>
      </c>
      <c r="B30" s="3" t="s">
        <v>1332</v>
      </c>
      <c r="C30" s="3" t="s">
        <v>555</v>
      </c>
      <c r="D30" s="2">
        <f ca="1">IF(E29=E30,D29,CELL("wiersz",A28))</f>
        <v>28</v>
      </c>
      <c r="E30" s="23">
        <f>LARGE(F30:AG30,1)+LARGE(F30:AG30,2)+LARGE(F30:AG30,3)+LARGE(F30:AG30,4)+IFERROR(LARGE(F30:AG30,5),0)+IFERROR(LARGE(F30:AG30,6),0)</f>
        <v>99.997886710248736</v>
      </c>
      <c r="F30" s="22"/>
      <c r="G30" s="22"/>
      <c r="H30" s="22"/>
      <c r="I30" s="71"/>
      <c r="J30" s="72"/>
      <c r="K30" s="72"/>
      <c r="L30" s="72"/>
      <c r="M30" s="72"/>
      <c r="N30" s="22"/>
      <c r="O30" s="22"/>
      <c r="P30" s="22"/>
      <c r="Q30" s="22"/>
      <c r="R30" s="22"/>
      <c r="S30" s="22"/>
      <c r="T30" s="71"/>
      <c r="U30" s="71"/>
      <c r="V30" s="22"/>
      <c r="W30" s="22"/>
      <c r="X30" s="22"/>
      <c r="Y30" s="73"/>
      <c r="Z30" s="22">
        <v>63.816400524844539</v>
      </c>
      <c r="AA30" s="22"/>
      <c r="AB30" s="22"/>
      <c r="AC30" s="22"/>
      <c r="AD30" s="22">
        <f>IFERROR(LARGE(AH30:AM30,1),0)+IFERROR(LARGE(AH30:AM30,2),0)</f>
        <v>36.181486185404189</v>
      </c>
      <c r="AE30" s="22">
        <f>IFERROR(LARGE(AH30:AM30,3),0)+IFERROR(LARGE(AH30:AM30,4),0)</f>
        <v>0</v>
      </c>
      <c r="AF30" s="22">
        <f>IFERROR(LARGE(AH30:AM30,5),0)+IFERROR(LARGE(AH30:AM30,6),0)</f>
        <v>0</v>
      </c>
      <c r="AG30" s="22">
        <f>IFERROR(LARGE(AH30:AM30,7),0)</f>
        <v>0</v>
      </c>
      <c r="AH30" s="22">
        <v>36.181486185404189</v>
      </c>
      <c r="AI30" s="22"/>
      <c r="AJ30" s="22"/>
      <c r="AK30" s="22"/>
      <c r="AL30" s="22"/>
      <c r="AM30" s="22"/>
    </row>
    <row r="31" spans="1:39">
      <c r="A31" s="3" t="s">
        <v>2551</v>
      </c>
      <c r="B31" s="3" t="s">
        <v>2516</v>
      </c>
      <c r="C31" s="3"/>
      <c r="D31" s="2">
        <f ca="1">IF(E30=E31,D30,CELL("wiersz",A29))</f>
        <v>29</v>
      </c>
      <c r="E31" s="23">
        <f>LARGE(F31:AG31,1)+LARGE(F31:AG31,2)+LARGE(F31:AG31,3)+LARGE(F31:AG31,4)+IFERROR(LARGE(F31:AG31,5),0)+IFERROR(LARGE(F31:AG31,6),0)</f>
        <v>95.772357723577244</v>
      </c>
      <c r="F31" s="22"/>
      <c r="G31" s="22"/>
      <c r="H31" s="22"/>
      <c r="I31" s="71"/>
      <c r="J31" s="72"/>
      <c r="K31" s="72">
        <v>95.772357723577244</v>
      </c>
      <c r="L31" s="72"/>
      <c r="M31" s="72"/>
      <c r="N31" s="22"/>
      <c r="O31" s="22"/>
      <c r="P31" s="22"/>
      <c r="Q31" s="22"/>
      <c r="R31" s="22"/>
      <c r="S31" s="22"/>
      <c r="T31" s="71"/>
      <c r="U31" s="71"/>
      <c r="V31" s="22"/>
      <c r="W31" s="22"/>
      <c r="X31" s="22"/>
      <c r="Y31" s="73"/>
      <c r="Z31" s="22"/>
      <c r="AA31" s="22"/>
      <c r="AB31" s="22"/>
      <c r="AC31" s="22"/>
      <c r="AD31" s="22">
        <f>IFERROR(LARGE(AH31:AM31,1),0)+IFERROR(LARGE(AH31:AM31,2),0)</f>
        <v>0</v>
      </c>
      <c r="AE31" s="22">
        <f>IFERROR(LARGE(AH31:AM31,3),0)+IFERROR(LARGE(AH31:AM31,4),0)</f>
        <v>0</v>
      </c>
      <c r="AF31" s="22">
        <f>IFERROR(LARGE(AH31:AM31,5),0)+IFERROR(LARGE(AH31:AM31,6),0)</f>
        <v>0</v>
      </c>
      <c r="AG31" s="22">
        <f>IFERROR(LARGE(AH31:AM31,7),0)</f>
        <v>0</v>
      </c>
      <c r="AH31" s="22"/>
      <c r="AI31" s="22"/>
      <c r="AJ31" s="22"/>
      <c r="AK31" s="22"/>
      <c r="AL31" s="22"/>
      <c r="AM31" s="22"/>
    </row>
    <row r="32" spans="1:39">
      <c r="A32" s="3" t="s">
        <v>2434</v>
      </c>
      <c r="B32" s="3" t="s">
        <v>1957</v>
      </c>
      <c r="C32" s="3"/>
      <c r="D32" s="2">
        <f ca="1">IF(E31=E32,D31,CELL("wiersz",A30))</f>
        <v>30</v>
      </c>
      <c r="E32" s="23">
        <f>LARGE(F32:AG32,1)+LARGE(F32:AG32,2)+LARGE(F32:AG32,3)+LARGE(F32:AG32,4)+IFERROR(LARGE(F32:AG32,5),0)+IFERROR(LARGE(F32:AG32,6),0)</f>
        <v>94.312519224853901</v>
      </c>
      <c r="F32" s="22"/>
      <c r="G32" s="22"/>
      <c r="H32" s="22">
        <v>94.312519224853901</v>
      </c>
      <c r="I32" s="71"/>
      <c r="J32" s="72"/>
      <c r="K32" s="72"/>
      <c r="L32" s="72"/>
      <c r="M32" s="72"/>
      <c r="N32" s="22"/>
      <c r="O32" s="22"/>
      <c r="P32" s="22"/>
      <c r="Q32" s="22"/>
      <c r="R32" s="22"/>
      <c r="S32" s="22"/>
      <c r="T32" s="71"/>
      <c r="U32" s="71"/>
      <c r="V32" s="22"/>
      <c r="W32" s="22"/>
      <c r="X32" s="22"/>
      <c r="Y32" s="73"/>
      <c r="Z32" s="22"/>
      <c r="AA32" s="22"/>
      <c r="AB32" s="22"/>
      <c r="AC32" s="22"/>
      <c r="AD32" s="22">
        <f>IFERROR(LARGE(AH32:AM32,1),0)+IFERROR(LARGE(AH32:AM32,2),0)</f>
        <v>0</v>
      </c>
      <c r="AE32" s="22">
        <f>IFERROR(LARGE(AH32:AM32,3),0)+IFERROR(LARGE(AH32:AM32,4),0)</f>
        <v>0</v>
      </c>
      <c r="AF32" s="22">
        <f>IFERROR(LARGE(AH32:AM32,5),0)+IFERROR(LARGE(AH32:AM32,6),0)</f>
        <v>0</v>
      </c>
      <c r="AG32" s="22">
        <f>IFERROR(LARGE(AH32:AM32,7),0)</f>
        <v>0</v>
      </c>
      <c r="AH32" s="22"/>
      <c r="AI32" s="22"/>
      <c r="AJ32" s="22"/>
      <c r="AK32" s="22"/>
      <c r="AL32" s="22"/>
      <c r="AM32" s="22"/>
    </row>
    <row r="33" spans="1:39">
      <c r="A33" s="3" t="s">
        <v>2418</v>
      </c>
      <c r="B33" s="3" t="s">
        <v>1343</v>
      </c>
      <c r="C33" s="3" t="s">
        <v>1203</v>
      </c>
      <c r="D33" s="2">
        <f ca="1">IF(E32=E33,D32,CELL("wiersz",A31))</f>
        <v>31</v>
      </c>
      <c r="E33" s="23">
        <f>LARGE(F33:AG33,1)+LARGE(F33:AG33,2)+LARGE(F33:AG33,3)+LARGE(F33:AG33,4)+IFERROR(LARGE(F33:AG33,5),0)+IFERROR(LARGE(F33:AG33,6),0)</f>
        <v>92.528332026335505</v>
      </c>
      <c r="F33" s="22"/>
      <c r="G33" s="22"/>
      <c r="H33" s="22"/>
      <c r="I33" s="71"/>
      <c r="J33" s="72"/>
      <c r="K33" s="72"/>
      <c r="L33" s="72"/>
      <c r="M33" s="72"/>
      <c r="N33" s="22"/>
      <c r="O33" s="22"/>
      <c r="P33" s="22"/>
      <c r="Q33" s="22"/>
      <c r="R33" s="22"/>
      <c r="S33" s="22"/>
      <c r="T33" s="71"/>
      <c r="U33" s="71"/>
      <c r="V33" s="22"/>
      <c r="W33" s="22"/>
      <c r="X33" s="22"/>
      <c r="Y33" s="73"/>
      <c r="Z33" s="22">
        <v>59.689827310650607</v>
      </c>
      <c r="AA33" s="22"/>
      <c r="AB33" s="22"/>
      <c r="AC33" s="22"/>
      <c r="AD33" s="22">
        <f>IFERROR(LARGE(AH33:AM33,1),0)+IFERROR(LARGE(AH33:AM33,2),0)</f>
        <v>32.838504715684891</v>
      </c>
      <c r="AE33" s="22">
        <f>IFERROR(LARGE(AH33:AM33,3),0)+IFERROR(LARGE(AH33:AM33,4),0)</f>
        <v>0</v>
      </c>
      <c r="AF33" s="22">
        <f>IFERROR(LARGE(AH33:AM33,5),0)+IFERROR(LARGE(AH33:AM33,6),0)</f>
        <v>0</v>
      </c>
      <c r="AG33" s="22">
        <f>IFERROR(LARGE(AH33:AM33,7),0)</f>
        <v>0</v>
      </c>
      <c r="AH33" s="22">
        <v>32.838504715684891</v>
      </c>
      <c r="AI33" s="22"/>
      <c r="AJ33" s="22"/>
      <c r="AK33" s="22"/>
      <c r="AL33" s="22"/>
      <c r="AM33" s="22"/>
    </row>
    <row r="34" spans="1:39">
      <c r="A34" s="3" t="s">
        <v>2419</v>
      </c>
      <c r="B34" s="3" t="s">
        <v>1343</v>
      </c>
      <c r="C34" s="3" t="s">
        <v>1203</v>
      </c>
      <c r="D34" s="2">
        <f ca="1">IF(E33=E34,D33,CELL("wiersz",A32))</f>
        <v>32</v>
      </c>
      <c r="E34" s="23">
        <f>LARGE(F34:AG34,1)+LARGE(F34:AG34,2)+LARGE(F34:AG34,3)+LARGE(F34:AG34,4)+IFERROR(LARGE(F34:AG34,5),0)+IFERROR(LARGE(F34:AG34,6),0)</f>
        <v>92.265955339953734</v>
      </c>
      <c r="F34" s="22"/>
      <c r="G34" s="22"/>
      <c r="H34" s="22"/>
      <c r="I34" s="71"/>
      <c r="J34" s="72"/>
      <c r="K34" s="72"/>
      <c r="L34" s="72"/>
      <c r="M34" s="72"/>
      <c r="N34" s="22"/>
      <c r="O34" s="22"/>
      <c r="P34" s="22"/>
      <c r="Q34" s="22"/>
      <c r="R34" s="22"/>
      <c r="S34" s="22"/>
      <c r="T34" s="71"/>
      <c r="U34" s="71"/>
      <c r="V34" s="22"/>
      <c r="W34" s="22"/>
      <c r="X34" s="22"/>
      <c r="Y34" s="73"/>
      <c r="Z34" s="22">
        <v>59.431580864147556</v>
      </c>
      <c r="AA34" s="22"/>
      <c r="AB34" s="22"/>
      <c r="AC34" s="22"/>
      <c r="AD34" s="22">
        <f>IFERROR(LARGE(AH34:AM34,1),0)+IFERROR(LARGE(AH34:AM34,2),0)</f>
        <v>32.834374475806179</v>
      </c>
      <c r="AE34" s="22">
        <f>IFERROR(LARGE(AH34:AM34,3),0)+IFERROR(LARGE(AH34:AM34,4),0)</f>
        <v>0</v>
      </c>
      <c r="AF34" s="22">
        <f>IFERROR(LARGE(AH34:AM34,5),0)+IFERROR(LARGE(AH34:AM34,6),0)</f>
        <v>0</v>
      </c>
      <c r="AG34" s="22">
        <f>IFERROR(LARGE(AH34:AM34,7),0)</f>
        <v>0</v>
      </c>
      <c r="AH34" s="22">
        <v>32.834374475806179</v>
      </c>
      <c r="AI34" s="22"/>
      <c r="AJ34" s="22"/>
      <c r="AK34" s="22"/>
      <c r="AL34" s="22"/>
      <c r="AM34" s="22"/>
    </row>
    <row r="35" spans="1:39">
      <c r="A35" s="3" t="s">
        <v>2552</v>
      </c>
      <c r="B35" s="3" t="s">
        <v>2520</v>
      </c>
      <c r="C35" s="3"/>
      <c r="D35" s="2">
        <f ca="1">IF(E34=E35,D34,CELL("wiersz",A33))</f>
        <v>33</v>
      </c>
      <c r="E35" s="23">
        <f>LARGE(F35:AG35,1)+LARGE(F35:AG35,2)+LARGE(F35:AG35,3)+LARGE(F35:AG35,4)+IFERROR(LARGE(F35:AG35,5),0)+IFERROR(LARGE(F35:AG35,6),0)</f>
        <v>91.88767550702029</v>
      </c>
      <c r="F35" s="22"/>
      <c r="G35" s="22"/>
      <c r="H35" s="22"/>
      <c r="I35" s="71"/>
      <c r="J35" s="72"/>
      <c r="K35" s="72">
        <v>91.88767550702029</v>
      </c>
      <c r="L35" s="72"/>
      <c r="M35" s="72"/>
      <c r="N35" s="22"/>
      <c r="O35" s="22"/>
      <c r="P35" s="22"/>
      <c r="Q35" s="22"/>
      <c r="R35" s="22"/>
      <c r="S35" s="22"/>
      <c r="T35" s="71"/>
      <c r="U35" s="71"/>
      <c r="V35" s="22"/>
      <c r="W35" s="22"/>
      <c r="X35" s="22"/>
      <c r="Y35" s="73"/>
      <c r="Z35" s="22"/>
      <c r="AA35" s="22"/>
      <c r="AB35" s="22"/>
      <c r="AC35" s="22"/>
      <c r="AD35" s="22">
        <f>IFERROR(LARGE(AH35:AM35,1),0)+IFERROR(LARGE(AH35:AM35,2),0)</f>
        <v>0</v>
      </c>
      <c r="AE35" s="22">
        <f>IFERROR(LARGE(AH35:AM35,3),0)+IFERROR(LARGE(AH35:AM35,4),0)</f>
        <v>0</v>
      </c>
      <c r="AF35" s="22">
        <f>IFERROR(LARGE(AH35:AM35,5),0)+IFERROR(LARGE(AH35:AM35,6),0)</f>
        <v>0</v>
      </c>
      <c r="AG35" s="22">
        <f>IFERROR(LARGE(AH35:AM35,7),0)</f>
        <v>0</v>
      </c>
      <c r="AH35" s="22"/>
      <c r="AI35" s="22"/>
      <c r="AJ35" s="22"/>
      <c r="AK35" s="22"/>
      <c r="AL35" s="22"/>
      <c r="AM35" s="22"/>
    </row>
    <row r="36" spans="1:39">
      <c r="A36" s="3" t="s">
        <v>2404</v>
      </c>
      <c r="B36" s="3"/>
      <c r="C36" s="3" t="s">
        <v>294</v>
      </c>
      <c r="D36" s="2">
        <f ca="1">IF(E35=E36,D35,CELL("wiersz",A34))</f>
        <v>34</v>
      </c>
      <c r="E36" s="23">
        <f>LARGE(F36:AG36,1)+LARGE(F36:AG36,2)+LARGE(F36:AG36,3)+LARGE(F36:AG36,4)+IFERROR(LARGE(F36:AG36,5),0)+IFERROR(LARGE(F36:AG36,6),0)</f>
        <v>90.80941782885094</v>
      </c>
      <c r="F36" s="22"/>
      <c r="G36" s="22"/>
      <c r="H36" s="22"/>
      <c r="I36" s="71"/>
      <c r="J36" s="72"/>
      <c r="K36" s="72"/>
      <c r="L36" s="72"/>
      <c r="M36" s="72"/>
      <c r="N36" s="22"/>
      <c r="O36" s="22"/>
      <c r="P36" s="22"/>
      <c r="Q36" s="22"/>
      <c r="R36" s="22"/>
      <c r="S36" s="22"/>
      <c r="T36" s="71"/>
      <c r="U36" s="71"/>
      <c r="V36" s="22"/>
      <c r="W36" s="22"/>
      <c r="X36" s="22"/>
      <c r="Y36" s="73"/>
      <c r="Z36" s="22"/>
      <c r="AA36" s="22"/>
      <c r="AB36" s="22"/>
      <c r="AC36" s="22"/>
      <c r="AD36" s="22">
        <f>IFERROR(LARGE(AH36:AM36,1),0)+IFERROR(LARGE(AH36:AM36,2),0)</f>
        <v>90.80941782885094</v>
      </c>
      <c r="AE36" s="22">
        <f>IFERROR(LARGE(AH36:AM36,3),0)+IFERROR(LARGE(AH36:AM36,4),0)</f>
        <v>0</v>
      </c>
      <c r="AF36" s="22">
        <f>IFERROR(LARGE(AH36:AM36,5),0)+IFERROR(LARGE(AH36:AM36,6),0)</f>
        <v>0</v>
      </c>
      <c r="AG36" s="22">
        <f>IFERROR(LARGE(AH36:AM36,7),0)</f>
        <v>0</v>
      </c>
      <c r="AH36" s="22">
        <v>48.49758381309897</v>
      </c>
      <c r="AI36" s="22"/>
      <c r="AJ36" s="22"/>
      <c r="AK36" s="22"/>
      <c r="AL36" s="22">
        <v>42.311834015751977</v>
      </c>
      <c r="AM36" s="22"/>
    </row>
    <row r="37" spans="1:39">
      <c r="A37" s="3" t="s">
        <v>2625</v>
      </c>
      <c r="B37" s="3" t="s">
        <v>2475</v>
      </c>
      <c r="C37" s="3" t="s">
        <v>47</v>
      </c>
      <c r="D37" s="2">
        <f ca="1">IF(E36=E37,D36,CELL("wiersz",A35))</f>
        <v>35</v>
      </c>
      <c r="E37" s="23">
        <f>LARGE(F37:AG37,1)+LARGE(F37:AG37,2)+LARGE(F37:AG37,3)+LARGE(F37:AG37,4)+IFERROR(LARGE(F37:AG37,5),0)+IFERROR(LARGE(F37:AG37,6),0)</f>
        <v>90.384615384615387</v>
      </c>
      <c r="F37" s="22"/>
      <c r="G37" s="22"/>
      <c r="H37" s="22"/>
      <c r="I37" s="71"/>
      <c r="J37" s="72"/>
      <c r="K37" s="72"/>
      <c r="L37" s="72">
        <v>90.384615384615387</v>
      </c>
      <c r="M37" s="72"/>
      <c r="N37" s="22"/>
      <c r="O37" s="22"/>
      <c r="P37" s="22"/>
      <c r="Q37" s="22"/>
      <c r="R37" s="22"/>
      <c r="S37" s="22"/>
      <c r="T37" s="71"/>
      <c r="U37" s="71"/>
      <c r="V37" s="22"/>
      <c r="W37" s="22"/>
      <c r="X37" s="22"/>
      <c r="Y37" s="73"/>
      <c r="Z37" s="22"/>
      <c r="AA37" s="22"/>
      <c r="AB37" s="22"/>
      <c r="AC37" s="22"/>
      <c r="AD37" s="22">
        <f>IFERROR(LARGE(AH37:AM37,1),0)+IFERROR(LARGE(AH37:AM37,2),0)</f>
        <v>0</v>
      </c>
      <c r="AE37" s="22">
        <f>IFERROR(LARGE(AH37:AM37,3),0)+IFERROR(LARGE(AH37:AM37,4),0)</f>
        <v>0</v>
      </c>
      <c r="AF37" s="22">
        <f>IFERROR(LARGE(AH37:AM37,5),0)+IFERROR(LARGE(AH37:AM37,6),0)</f>
        <v>0</v>
      </c>
      <c r="AG37" s="22">
        <f>IFERROR(LARGE(AH37:AM37,7),0)</f>
        <v>0</v>
      </c>
      <c r="AH37" s="22"/>
      <c r="AI37" s="22"/>
      <c r="AJ37" s="22"/>
      <c r="AK37" s="22"/>
      <c r="AL37" s="22"/>
      <c r="AM37" s="22"/>
    </row>
    <row r="38" spans="1:39">
      <c r="A38" s="3" t="s">
        <v>2416</v>
      </c>
      <c r="B38" s="3"/>
      <c r="C38" s="3" t="s">
        <v>57</v>
      </c>
      <c r="D38" s="2">
        <f ca="1">IF(E37=E38,D37,CELL("wiersz",A36))</f>
        <v>36</v>
      </c>
      <c r="E38" s="23">
        <f>LARGE(F38:AG38,1)+LARGE(F38:AG38,2)+LARGE(F38:AG38,3)+LARGE(F38:AG38,4)+IFERROR(LARGE(F38:AG38,5),0)+IFERROR(LARGE(F38:AG38,6),0)</f>
        <v>89.07952461860809</v>
      </c>
      <c r="F38" s="22"/>
      <c r="G38" s="22"/>
      <c r="H38" s="22"/>
      <c r="I38" s="71"/>
      <c r="J38" s="72"/>
      <c r="K38" s="72"/>
      <c r="L38" s="72"/>
      <c r="M38" s="72"/>
      <c r="N38" s="22"/>
      <c r="O38" s="22"/>
      <c r="P38" s="22"/>
      <c r="Q38" s="22"/>
      <c r="R38" s="22"/>
      <c r="S38" s="22"/>
      <c r="T38" s="71"/>
      <c r="U38" s="71"/>
      <c r="V38" s="22"/>
      <c r="W38" s="22"/>
      <c r="X38" s="22"/>
      <c r="Y38" s="73"/>
      <c r="Z38" s="22">
        <v>54.028709876497778</v>
      </c>
      <c r="AA38" s="22"/>
      <c r="AB38" s="22"/>
      <c r="AC38" s="22"/>
      <c r="AD38" s="22">
        <f>IFERROR(LARGE(AH38:AM38,1),0)+IFERROR(LARGE(AH38:AM38,2),0)</f>
        <v>35.050814742110312</v>
      </c>
      <c r="AE38" s="22">
        <f>IFERROR(LARGE(AH38:AM38,3),0)+IFERROR(LARGE(AH38:AM38,4),0)</f>
        <v>0</v>
      </c>
      <c r="AF38" s="22">
        <f>IFERROR(LARGE(AH38:AM38,5),0)+IFERROR(LARGE(AH38:AM38,6),0)</f>
        <v>0</v>
      </c>
      <c r="AG38" s="22">
        <f>IFERROR(LARGE(AH38:AM38,7),0)</f>
        <v>0</v>
      </c>
      <c r="AH38" s="22">
        <v>35.050814742110312</v>
      </c>
      <c r="AI38" s="22"/>
      <c r="AJ38" s="22"/>
      <c r="AK38" s="22"/>
      <c r="AL38" s="22"/>
      <c r="AM38" s="22"/>
    </row>
    <row r="39" spans="1:39">
      <c r="A39" s="3" t="s">
        <v>2733</v>
      </c>
      <c r="B39" s="3" t="s">
        <v>2656</v>
      </c>
      <c r="C39" s="3"/>
      <c r="D39" s="2">
        <f ca="1">IF(E38=E39,D38,CELL("wiersz",A37))</f>
        <v>37</v>
      </c>
      <c r="E39" s="23">
        <f>LARGE(F39:AG39,1)+LARGE(F39:AG39,2)+LARGE(F39:AG39,3)+LARGE(F39:AG39,4)+IFERROR(LARGE(F39:AG39,5),0)+IFERROR(LARGE(F39:AG39,6),0)</f>
        <v>87.5</v>
      </c>
      <c r="F39" s="22"/>
      <c r="G39" s="22"/>
      <c r="H39" s="22"/>
      <c r="I39" s="71"/>
      <c r="J39" s="72"/>
      <c r="K39" s="72"/>
      <c r="L39" s="72"/>
      <c r="M39" s="72">
        <v>87.5</v>
      </c>
      <c r="N39" s="22"/>
      <c r="O39" s="22"/>
      <c r="P39" s="22"/>
      <c r="Q39" s="22"/>
      <c r="R39" s="22"/>
      <c r="S39" s="22"/>
      <c r="T39" s="71"/>
      <c r="U39" s="71"/>
      <c r="V39" s="22"/>
      <c r="W39" s="22"/>
      <c r="X39" s="22"/>
      <c r="Y39" s="73"/>
      <c r="Z39" s="22"/>
      <c r="AA39" s="22"/>
      <c r="AB39" s="22"/>
      <c r="AC39" s="22"/>
      <c r="AD39" s="22">
        <f>IFERROR(LARGE(AH39:AM39,1),0)+IFERROR(LARGE(AH39:AM39,2),0)</f>
        <v>0</v>
      </c>
      <c r="AE39" s="22">
        <f>IFERROR(LARGE(AH39:AM39,3),0)+IFERROR(LARGE(AH39:AM39,4),0)</f>
        <v>0</v>
      </c>
      <c r="AF39" s="22">
        <f>IFERROR(LARGE(AH39:AM39,5),0)+IFERROR(LARGE(AH39:AM39,6),0)</f>
        <v>0</v>
      </c>
      <c r="AG39" s="22">
        <f>IFERROR(LARGE(AH39:AM39,7),0)</f>
        <v>0</v>
      </c>
      <c r="AH39" s="22"/>
      <c r="AI39" s="22"/>
      <c r="AJ39" s="22"/>
      <c r="AK39" s="22"/>
      <c r="AL39" s="22"/>
      <c r="AM39" s="22"/>
    </row>
    <row r="40" spans="1:39">
      <c r="A40" s="3" t="s">
        <v>2951</v>
      </c>
      <c r="B40" s="3" t="s">
        <v>2930</v>
      </c>
      <c r="C40" s="3" t="s">
        <v>2654</v>
      </c>
      <c r="D40" s="2">
        <f ca="1">IF(E39=E40,D39,CELL("wiersz",A38))</f>
        <v>38</v>
      </c>
      <c r="E40" s="23">
        <f>LARGE(F40:AG40,1)+LARGE(F40:AG40,2)+LARGE(F40:AG40,3)+LARGE(F40:AG40,4)+IFERROR(LARGE(F40:AG40,5),0)+IFERROR(LARGE(F40:AG40,6),0)</f>
        <v>86.666666666666671</v>
      </c>
      <c r="F40" s="22"/>
      <c r="G40" s="22"/>
      <c r="H40" s="22"/>
      <c r="I40" s="71"/>
      <c r="J40" s="72"/>
      <c r="K40" s="72"/>
      <c r="L40" s="72"/>
      <c r="M40" s="72"/>
      <c r="N40" s="22"/>
      <c r="O40" s="22"/>
      <c r="P40" s="22">
        <v>86.666666666666671</v>
      </c>
      <c r="Q40" s="22"/>
      <c r="R40" s="22"/>
      <c r="S40" s="22"/>
      <c r="T40" s="71"/>
      <c r="U40" s="71"/>
      <c r="V40" s="22"/>
      <c r="W40" s="22"/>
      <c r="X40" s="22"/>
      <c r="Y40" s="73"/>
      <c r="Z40" s="22"/>
      <c r="AA40" s="22"/>
      <c r="AB40" s="22"/>
      <c r="AC40" s="22"/>
      <c r="AD40" s="22">
        <f>IFERROR(LARGE(AH40:AM40,1),0)+IFERROR(LARGE(AH40:AM40,2),0)</f>
        <v>0</v>
      </c>
      <c r="AE40" s="22">
        <f>IFERROR(LARGE(AH40:AM40,3),0)+IFERROR(LARGE(AH40:AM40,4),0)</f>
        <v>0</v>
      </c>
      <c r="AF40" s="22">
        <f>IFERROR(LARGE(AH40:AM40,5),0)+IFERROR(LARGE(AH40:AM40,6),0)</f>
        <v>0</v>
      </c>
      <c r="AG40" s="22">
        <f>IFERROR(LARGE(AH40:AM40,7),0)</f>
        <v>0</v>
      </c>
      <c r="AH40" s="22"/>
      <c r="AI40" s="22"/>
      <c r="AJ40" s="22"/>
      <c r="AK40" s="22"/>
      <c r="AL40" s="22"/>
      <c r="AM40" s="22"/>
    </row>
    <row r="41" spans="1:39">
      <c r="A41" s="3" t="s">
        <v>2553</v>
      </c>
      <c r="B41" s="3"/>
      <c r="C41" s="3"/>
      <c r="D41" s="2">
        <f ca="1">IF(E40=E41,D40,CELL("wiersz",A39))</f>
        <v>39</v>
      </c>
      <c r="E41" s="23">
        <f>LARGE(F41:AG41,1)+LARGE(F41:AG41,2)+LARGE(F41:AG41,3)+LARGE(F41:AG41,4)+IFERROR(LARGE(F41:AG41,5),0)+IFERROR(LARGE(F41:AG41,6),0)</f>
        <v>83.192090395480236</v>
      </c>
      <c r="F41" s="22"/>
      <c r="G41" s="22"/>
      <c r="H41" s="22"/>
      <c r="I41" s="71"/>
      <c r="J41" s="72"/>
      <c r="K41" s="72">
        <v>83.192090395480236</v>
      </c>
      <c r="L41" s="72"/>
      <c r="M41" s="72"/>
      <c r="N41" s="22"/>
      <c r="O41" s="22"/>
      <c r="P41" s="22"/>
      <c r="Q41" s="22"/>
      <c r="R41" s="22"/>
      <c r="S41" s="22"/>
      <c r="T41" s="71"/>
      <c r="U41" s="71"/>
      <c r="V41" s="22"/>
      <c r="W41" s="22"/>
      <c r="X41" s="22"/>
      <c r="Y41" s="73"/>
      <c r="Z41" s="22"/>
      <c r="AA41" s="22"/>
      <c r="AB41" s="22"/>
      <c r="AC41" s="22"/>
      <c r="AD41" s="22">
        <f>IFERROR(LARGE(AH41:AM41,1),0)+IFERROR(LARGE(AH41:AM41,2),0)</f>
        <v>0</v>
      </c>
      <c r="AE41" s="22">
        <f>IFERROR(LARGE(AH41:AM41,3),0)+IFERROR(LARGE(AH41:AM41,4),0)</f>
        <v>0</v>
      </c>
      <c r="AF41" s="22">
        <f>IFERROR(LARGE(AH41:AM41,5),0)+IFERROR(LARGE(AH41:AM41,6),0)</f>
        <v>0</v>
      </c>
      <c r="AG41" s="22">
        <f>IFERROR(LARGE(AH41:AM41,7),0)</f>
        <v>0</v>
      </c>
      <c r="AH41" s="22"/>
      <c r="AI41" s="22"/>
      <c r="AJ41" s="22"/>
      <c r="AK41" s="22"/>
      <c r="AL41" s="22"/>
      <c r="AM41" s="22"/>
    </row>
    <row r="42" spans="1:39">
      <c r="A42" s="3" t="s">
        <v>4059</v>
      </c>
      <c r="B42" s="3"/>
      <c r="C42" s="3" t="s">
        <v>3706</v>
      </c>
      <c r="D42" s="2">
        <f ca="1">IF(E41=E42,D41,CELL("wiersz",A40))</f>
        <v>40</v>
      </c>
      <c r="E42" s="23">
        <f>LARGE(F42:AG42,1)+LARGE(F42:AG42,2)+LARGE(F42:AG42,3)+LARGE(F42:AG42,4)+IFERROR(LARGE(F42:AG42,5),0)+IFERROR(LARGE(F42:AG42,6),0)</f>
        <v>82.608695652173921</v>
      </c>
      <c r="F42" s="22"/>
      <c r="G42" s="22"/>
      <c r="H42" s="22"/>
      <c r="I42" s="71"/>
      <c r="J42" s="72"/>
      <c r="K42" s="72"/>
      <c r="L42" s="72"/>
      <c r="M42" s="72"/>
      <c r="N42" s="22"/>
      <c r="O42" s="22"/>
      <c r="P42" s="22"/>
      <c r="Q42" s="22"/>
      <c r="R42" s="22"/>
      <c r="S42" s="22"/>
      <c r="T42" s="71"/>
      <c r="U42" s="71"/>
      <c r="V42" s="22"/>
      <c r="W42" s="22"/>
      <c r="X42" s="22"/>
      <c r="Y42" s="73"/>
      <c r="Z42" s="22"/>
      <c r="AA42" s="22">
        <v>82.608695652173921</v>
      </c>
      <c r="AB42" s="22"/>
      <c r="AC42" s="22"/>
      <c r="AD42" s="22">
        <f>IFERROR(LARGE(AH42:AM42,1),0)+IFERROR(LARGE(AH42:AM42,2),0)</f>
        <v>0</v>
      </c>
      <c r="AE42" s="22">
        <f>IFERROR(LARGE(AH42:AM42,3),0)+IFERROR(LARGE(AH42:AM42,4),0)</f>
        <v>0</v>
      </c>
      <c r="AF42" s="22">
        <f>IFERROR(LARGE(AH42:AM42,5),0)+IFERROR(LARGE(AH42:AM42,6),0)</f>
        <v>0</v>
      </c>
      <c r="AG42" s="22">
        <f>IFERROR(LARGE(AH42:AM42,7),0)</f>
        <v>0</v>
      </c>
      <c r="AH42" s="22"/>
      <c r="AI42" s="22"/>
      <c r="AJ42" s="22"/>
      <c r="AK42" s="22"/>
      <c r="AL42" s="22"/>
      <c r="AM42" s="22"/>
    </row>
    <row r="43" spans="1:39">
      <c r="A43" s="3" t="s">
        <v>3035</v>
      </c>
      <c r="B43" s="3" t="s">
        <v>1471</v>
      </c>
      <c r="C43" s="3"/>
      <c r="D43" s="2">
        <f ca="1">IF(E42=E43,D42,CELL("wiersz",A41))</f>
        <v>41</v>
      </c>
      <c r="E43" s="23">
        <f>LARGE(F43:AG43,1)+LARGE(F43:AG43,2)+LARGE(F43:AG43,3)+LARGE(F43:AG43,4)+IFERROR(LARGE(F43:AG43,5),0)+IFERROR(LARGE(F43:AG43,6),0)</f>
        <v>82.137917760129895</v>
      </c>
      <c r="F43" s="22"/>
      <c r="G43" s="22"/>
      <c r="H43" s="22"/>
      <c r="I43" s="71"/>
      <c r="J43" s="72"/>
      <c r="K43" s="72"/>
      <c r="L43" s="72"/>
      <c r="M43" s="72"/>
      <c r="N43" s="22"/>
      <c r="O43" s="22"/>
      <c r="P43" s="22"/>
      <c r="Q43" s="22"/>
      <c r="R43" s="22"/>
      <c r="S43" s="22"/>
      <c r="T43" s="71"/>
      <c r="U43" s="71"/>
      <c r="V43" s="22"/>
      <c r="W43" s="22"/>
      <c r="X43" s="22"/>
      <c r="Y43" s="73"/>
      <c r="Z43" s="22"/>
      <c r="AA43" s="22"/>
      <c r="AB43" s="22"/>
      <c r="AC43" s="22"/>
      <c r="AD43" s="22">
        <f>IFERROR(LARGE(AH43:AM43,1),0)+IFERROR(LARGE(AH43:AM43,2),0)</f>
        <v>82.137917760129895</v>
      </c>
      <c r="AE43" s="22">
        <f>IFERROR(LARGE(AH43:AM43,3),0)+IFERROR(LARGE(AH43:AM43,4),0)</f>
        <v>0</v>
      </c>
      <c r="AF43" s="22">
        <f>IFERROR(LARGE(AH43:AM43,5),0)+IFERROR(LARGE(AH43:AM43,6),0)</f>
        <v>0</v>
      </c>
      <c r="AG43" s="22">
        <f>IFERROR(LARGE(AH43:AM43,7),0)</f>
        <v>0</v>
      </c>
      <c r="AH43" s="22"/>
      <c r="AI43" s="22"/>
      <c r="AJ43" s="22">
        <v>50</v>
      </c>
      <c r="AK43" s="22"/>
      <c r="AL43" s="22">
        <v>32.137917760129895</v>
      </c>
      <c r="AM43" s="22"/>
    </row>
    <row r="44" spans="1:39">
      <c r="A44" s="3" t="s">
        <v>3272</v>
      </c>
      <c r="B44" s="3" t="s">
        <v>143</v>
      </c>
      <c r="C44" s="3" t="s">
        <v>3238</v>
      </c>
      <c r="D44" s="2">
        <f ca="1">IF(E43=E44,D43,CELL("wiersz",A42))</f>
        <v>42</v>
      </c>
      <c r="E44" s="23">
        <f>LARGE(F44:AG44,1)+LARGE(F44:AG44,2)+LARGE(F44:AG44,3)+LARGE(F44:AG44,4)+IFERROR(LARGE(F44:AG44,5),0)+IFERROR(LARGE(F44:AG44,6),0)</f>
        <v>80.90178160308858</v>
      </c>
      <c r="F44" s="22"/>
      <c r="G44" s="22"/>
      <c r="H44" s="22"/>
      <c r="I44" s="71"/>
      <c r="J44" s="72"/>
      <c r="K44" s="72"/>
      <c r="L44" s="72"/>
      <c r="M44" s="72"/>
      <c r="N44" s="22"/>
      <c r="O44" s="22"/>
      <c r="P44" s="22"/>
      <c r="Q44" s="22"/>
      <c r="R44" s="22"/>
      <c r="S44" s="22"/>
      <c r="T44" s="71"/>
      <c r="U44" s="71">
        <v>80.90178160308858</v>
      </c>
      <c r="V44" s="22"/>
      <c r="W44" s="22"/>
      <c r="X44" s="22"/>
      <c r="Y44" s="73"/>
      <c r="Z44" s="22"/>
      <c r="AA44" s="22"/>
      <c r="AB44" s="22"/>
      <c r="AC44" s="22"/>
      <c r="AD44" s="22">
        <f>IFERROR(LARGE(AH44:AM44,1),0)+IFERROR(LARGE(AH44:AM44,2),0)</f>
        <v>0</v>
      </c>
      <c r="AE44" s="22">
        <f>IFERROR(LARGE(AH44:AM44,3),0)+IFERROR(LARGE(AH44:AM44,4),0)</f>
        <v>0</v>
      </c>
      <c r="AF44" s="22">
        <f>IFERROR(LARGE(AH44:AM44,5),0)+IFERROR(LARGE(AH44:AM44,6),0)</f>
        <v>0</v>
      </c>
      <c r="AG44" s="22">
        <f>IFERROR(LARGE(AH44:AM44,7),0)</f>
        <v>0</v>
      </c>
      <c r="AH44" s="22"/>
      <c r="AI44" s="22"/>
      <c r="AJ44" s="22"/>
      <c r="AK44" s="22"/>
      <c r="AL44" s="22"/>
      <c r="AM44" s="22"/>
    </row>
    <row r="45" spans="1:39">
      <c r="A45" s="3" t="s">
        <v>3140</v>
      </c>
      <c r="B45" s="3"/>
      <c r="C45" s="3"/>
      <c r="D45" s="2">
        <f ca="1">IF(E44=E45,D44,CELL("wiersz",A43))</f>
        <v>43</v>
      </c>
      <c r="E45" s="23">
        <f>LARGE(F45:AG45,1)+LARGE(F45:AG45,2)+LARGE(F45:AG45,3)+LARGE(F45:AG45,4)+IFERROR(LARGE(F45:AG45,5),0)+IFERROR(LARGE(F45:AG45,6),0)</f>
        <v>80.485046494094007</v>
      </c>
      <c r="F45" s="22"/>
      <c r="G45" s="22"/>
      <c r="H45" s="22"/>
      <c r="I45" s="71"/>
      <c r="J45" s="72"/>
      <c r="K45" s="72"/>
      <c r="L45" s="72"/>
      <c r="M45" s="72"/>
      <c r="N45" s="22"/>
      <c r="O45" s="22"/>
      <c r="P45" s="22"/>
      <c r="Q45" s="22"/>
      <c r="R45" s="22"/>
      <c r="S45" s="22">
        <v>80.485046494094007</v>
      </c>
      <c r="T45" s="71"/>
      <c r="U45" s="71"/>
      <c r="V45" s="22"/>
      <c r="W45" s="22"/>
      <c r="X45" s="22"/>
      <c r="Y45" s="73"/>
      <c r="Z45" s="22"/>
      <c r="AA45" s="22"/>
      <c r="AB45" s="22"/>
      <c r="AC45" s="22"/>
      <c r="AD45" s="22">
        <f>IFERROR(LARGE(AH45:AM45,1),0)+IFERROR(LARGE(AH45:AM45,2),0)</f>
        <v>0</v>
      </c>
      <c r="AE45" s="22">
        <f>IFERROR(LARGE(AH45:AM45,3),0)+IFERROR(LARGE(AH45:AM45,4),0)</f>
        <v>0</v>
      </c>
      <c r="AF45" s="22">
        <f>IFERROR(LARGE(AH45:AM45,5),0)+IFERROR(LARGE(AH45:AM45,6),0)</f>
        <v>0</v>
      </c>
      <c r="AG45" s="22">
        <f>IFERROR(LARGE(AH45:AM45,7),0)</f>
        <v>0</v>
      </c>
      <c r="AH45" s="22"/>
      <c r="AI45" s="22"/>
      <c r="AJ45" s="22"/>
      <c r="AK45" s="22"/>
      <c r="AL45" s="22"/>
      <c r="AM45" s="22"/>
    </row>
    <row r="46" spans="1:39">
      <c r="A46" s="3" t="s">
        <v>2952</v>
      </c>
      <c r="B46" s="3" t="s">
        <v>2935</v>
      </c>
      <c r="C46" s="3" t="s">
        <v>96</v>
      </c>
      <c r="D46" s="2">
        <f ca="1">IF(E45=E46,D45,CELL("wiersz",A44))</f>
        <v>44</v>
      </c>
      <c r="E46" s="23">
        <f>LARGE(F46:AG46,1)+LARGE(F46:AG46,2)+LARGE(F46:AG46,3)+LARGE(F46:AG46,4)+IFERROR(LARGE(F46:AG46,5),0)+IFERROR(LARGE(F46:AG46,6),0)</f>
        <v>78.596491228070178</v>
      </c>
      <c r="F46" s="22"/>
      <c r="G46" s="22"/>
      <c r="H46" s="22"/>
      <c r="I46" s="71"/>
      <c r="J46" s="72"/>
      <c r="K46" s="72"/>
      <c r="L46" s="72"/>
      <c r="M46" s="72"/>
      <c r="N46" s="22"/>
      <c r="O46" s="22"/>
      <c r="P46" s="22">
        <v>78.596491228070178</v>
      </c>
      <c r="Q46" s="22"/>
      <c r="R46" s="22"/>
      <c r="S46" s="22"/>
      <c r="T46" s="71"/>
      <c r="U46" s="71"/>
      <c r="V46" s="22"/>
      <c r="W46" s="22"/>
      <c r="X46" s="22"/>
      <c r="Y46" s="73"/>
      <c r="Z46" s="22"/>
      <c r="AA46" s="22"/>
      <c r="AB46" s="22"/>
      <c r="AC46" s="22"/>
      <c r="AD46" s="22">
        <f>IFERROR(LARGE(AH46:AM46,1),0)+IFERROR(LARGE(AH46:AM46,2),0)</f>
        <v>0</v>
      </c>
      <c r="AE46" s="22">
        <f>IFERROR(LARGE(AH46:AM46,3),0)+IFERROR(LARGE(AH46:AM46,4),0)</f>
        <v>0</v>
      </c>
      <c r="AF46" s="22">
        <f>IFERROR(LARGE(AH46:AM46,5),0)+IFERROR(LARGE(AH46:AM46,6),0)</f>
        <v>0</v>
      </c>
      <c r="AG46" s="22">
        <f>IFERROR(LARGE(AH46:AM46,7),0)</f>
        <v>0</v>
      </c>
      <c r="AH46" s="22"/>
      <c r="AI46" s="22"/>
      <c r="AJ46" s="22"/>
      <c r="AK46" s="22"/>
      <c r="AL46" s="22"/>
      <c r="AM46" s="22"/>
    </row>
    <row r="47" spans="1:39">
      <c r="A47" s="3" t="s">
        <v>2413</v>
      </c>
      <c r="B47" s="3"/>
      <c r="C47" s="3" t="s">
        <v>57</v>
      </c>
      <c r="D47" s="2">
        <f ca="1">IF(E46=E47,D46,CELL("wiersz",A45))</f>
        <v>45</v>
      </c>
      <c r="E47" s="23">
        <f>LARGE(F47:AG47,1)+LARGE(F47:AG47,2)+LARGE(F47:AG47,3)+LARGE(F47:AG47,4)+IFERROR(LARGE(F47:AG47,5),0)+IFERROR(LARGE(F47:AG47,6),0)</f>
        <v>74.715391662029745</v>
      </c>
      <c r="F47" s="22"/>
      <c r="G47" s="22"/>
      <c r="H47" s="22"/>
      <c r="I47" s="71"/>
      <c r="J47" s="72"/>
      <c r="K47" s="72"/>
      <c r="L47" s="72"/>
      <c r="M47" s="72"/>
      <c r="N47" s="22"/>
      <c r="O47" s="22"/>
      <c r="P47" s="22"/>
      <c r="Q47" s="22"/>
      <c r="R47" s="22"/>
      <c r="S47" s="22"/>
      <c r="T47" s="71"/>
      <c r="U47" s="71"/>
      <c r="V47" s="22"/>
      <c r="W47" s="22"/>
      <c r="X47" s="22"/>
      <c r="Y47" s="73"/>
      <c r="Z47" s="22"/>
      <c r="AA47" s="22"/>
      <c r="AB47" s="22"/>
      <c r="AC47" s="22"/>
      <c r="AD47" s="22">
        <f>IFERROR(LARGE(AH47:AM47,1),0)+IFERROR(LARGE(AH47:AM47,2),0)</f>
        <v>74.715391662029745</v>
      </c>
      <c r="AE47" s="22">
        <f>IFERROR(LARGE(AH47:AM47,3),0)+IFERROR(LARGE(AH47:AM47,4),0)</f>
        <v>0</v>
      </c>
      <c r="AF47" s="22">
        <f>IFERROR(LARGE(AH47:AM47,5),0)+IFERROR(LARGE(AH47:AM47,6),0)</f>
        <v>0</v>
      </c>
      <c r="AG47" s="22">
        <f>IFERROR(LARGE(AH47:AM47,7),0)</f>
        <v>0</v>
      </c>
      <c r="AH47" s="22">
        <v>39.359162169417488</v>
      </c>
      <c r="AI47" s="22"/>
      <c r="AJ47" s="22"/>
      <c r="AK47" s="22"/>
      <c r="AL47" s="22">
        <v>35.356229492612258</v>
      </c>
      <c r="AM47" s="22"/>
    </row>
    <row r="48" spans="1:39">
      <c r="A48" s="3" t="s">
        <v>3273</v>
      </c>
      <c r="B48" s="3" t="s">
        <v>3225</v>
      </c>
      <c r="C48" s="3" t="s">
        <v>2654</v>
      </c>
      <c r="D48" s="2">
        <f ca="1">IF(E47=E48,D47,CELL("wiersz",A46))</f>
        <v>46</v>
      </c>
      <c r="E48" s="23">
        <f>LARGE(F48:AG48,1)+LARGE(F48:AG48,2)+LARGE(F48:AG48,3)+LARGE(F48:AG48,4)+IFERROR(LARGE(F48:AG48,5),0)+IFERROR(LARGE(F48:AG48,6),0)</f>
        <v>73.547074184625984</v>
      </c>
      <c r="F48" s="22"/>
      <c r="G48" s="22"/>
      <c r="H48" s="22"/>
      <c r="I48" s="71"/>
      <c r="J48" s="72"/>
      <c r="K48" s="72"/>
      <c r="L48" s="72"/>
      <c r="M48" s="72"/>
      <c r="N48" s="22"/>
      <c r="O48" s="22"/>
      <c r="P48" s="22"/>
      <c r="Q48" s="22"/>
      <c r="R48" s="22"/>
      <c r="S48" s="22"/>
      <c r="T48" s="71"/>
      <c r="U48" s="71">
        <v>73.547074184625984</v>
      </c>
      <c r="V48" s="22"/>
      <c r="W48" s="22"/>
      <c r="X48" s="22"/>
      <c r="Y48" s="73"/>
      <c r="Z48" s="22"/>
      <c r="AA48" s="22"/>
      <c r="AB48" s="22"/>
      <c r="AC48" s="22"/>
      <c r="AD48" s="22">
        <f>IFERROR(LARGE(AH48:AM48,1),0)+IFERROR(LARGE(AH48:AM48,2),0)</f>
        <v>0</v>
      </c>
      <c r="AE48" s="22">
        <f>IFERROR(LARGE(AH48:AM48,3),0)+IFERROR(LARGE(AH48:AM48,4),0)</f>
        <v>0</v>
      </c>
      <c r="AF48" s="22">
        <f>IFERROR(LARGE(AH48:AM48,5),0)+IFERROR(LARGE(AH48:AM48,6),0)</f>
        <v>0</v>
      </c>
      <c r="AG48" s="22">
        <f>IFERROR(LARGE(AH48:AM48,7),0)</f>
        <v>0</v>
      </c>
      <c r="AH48" s="22"/>
      <c r="AI48" s="22"/>
      <c r="AJ48" s="22"/>
      <c r="AK48" s="22"/>
      <c r="AL48" s="22"/>
      <c r="AM48" s="22"/>
    </row>
    <row r="49" spans="1:39">
      <c r="A49" s="3" t="s">
        <v>3274</v>
      </c>
      <c r="B49" s="3" t="s">
        <v>3225</v>
      </c>
      <c r="C49" s="3" t="s">
        <v>2654</v>
      </c>
      <c r="D49" s="2">
        <f ca="1">IF(E48=E49,D48,CELL("wiersz",A47))</f>
        <v>47</v>
      </c>
      <c r="E49" s="23">
        <f>LARGE(F49:AG49,1)+LARGE(F49:AG49,2)+LARGE(F49:AG49,3)+LARGE(F49:AG49,4)+IFERROR(LARGE(F49:AG49,5),0)+IFERROR(LARGE(F49:AG49,6),0)</f>
        <v>73.535905728730654</v>
      </c>
      <c r="F49" s="22"/>
      <c r="G49" s="22"/>
      <c r="H49" s="22"/>
      <c r="I49" s="71"/>
      <c r="J49" s="72"/>
      <c r="K49" s="72"/>
      <c r="L49" s="72"/>
      <c r="M49" s="72"/>
      <c r="N49" s="22"/>
      <c r="O49" s="22"/>
      <c r="P49" s="22"/>
      <c r="Q49" s="22"/>
      <c r="R49" s="22"/>
      <c r="S49" s="22"/>
      <c r="T49" s="71"/>
      <c r="U49" s="71">
        <v>73.535905728730654</v>
      </c>
      <c r="V49" s="22"/>
      <c r="W49" s="22"/>
      <c r="X49" s="22"/>
      <c r="Y49" s="73"/>
      <c r="Z49" s="22"/>
      <c r="AA49" s="22"/>
      <c r="AB49" s="22"/>
      <c r="AC49" s="22"/>
      <c r="AD49" s="22">
        <f>IFERROR(LARGE(AH49:AM49,1),0)+IFERROR(LARGE(AH49:AM49,2),0)</f>
        <v>0</v>
      </c>
      <c r="AE49" s="22">
        <f>IFERROR(LARGE(AH49:AM49,3),0)+IFERROR(LARGE(AH49:AM49,4),0)</f>
        <v>0</v>
      </c>
      <c r="AF49" s="22">
        <f>IFERROR(LARGE(AH49:AM49,5),0)+IFERROR(LARGE(AH49:AM49,6),0)</f>
        <v>0</v>
      </c>
      <c r="AG49" s="22">
        <f>IFERROR(LARGE(AH49:AM49,7),0)</f>
        <v>0</v>
      </c>
      <c r="AH49" s="22"/>
      <c r="AI49" s="22"/>
      <c r="AJ49" s="22"/>
      <c r="AK49" s="22"/>
      <c r="AL49" s="22"/>
      <c r="AM49" s="22"/>
    </row>
    <row r="50" spans="1:39">
      <c r="A50" s="3" t="s">
        <v>3141</v>
      </c>
      <c r="B50" s="3"/>
      <c r="C50" s="3"/>
      <c r="D50" s="2">
        <f ca="1">IF(E49=E50,D49,CELL("wiersz",A48))</f>
        <v>48</v>
      </c>
      <c r="E50" s="23">
        <f>LARGE(F50:AG50,1)+LARGE(F50:AG50,2)+LARGE(F50:AG50,3)+LARGE(F50:AG50,4)+IFERROR(LARGE(F50:AG50,5),0)+IFERROR(LARGE(F50:AG50,6),0)</f>
        <v>72.819803970846962</v>
      </c>
      <c r="F50" s="22"/>
      <c r="G50" s="22"/>
      <c r="H50" s="22"/>
      <c r="I50" s="71"/>
      <c r="J50" s="72"/>
      <c r="K50" s="72"/>
      <c r="L50" s="72"/>
      <c r="M50" s="72"/>
      <c r="N50" s="22"/>
      <c r="O50" s="22"/>
      <c r="P50" s="22"/>
      <c r="Q50" s="22"/>
      <c r="R50" s="22"/>
      <c r="S50" s="22">
        <v>72.819803970846962</v>
      </c>
      <c r="T50" s="71"/>
      <c r="U50" s="71"/>
      <c r="V50" s="22"/>
      <c r="W50" s="22"/>
      <c r="X50" s="22"/>
      <c r="Y50" s="73"/>
      <c r="Z50" s="22"/>
      <c r="AA50" s="22"/>
      <c r="AB50" s="22"/>
      <c r="AC50" s="22"/>
      <c r="AD50" s="22">
        <f>IFERROR(LARGE(AH50:AM50,1),0)+IFERROR(LARGE(AH50:AM50,2),0)</f>
        <v>0</v>
      </c>
      <c r="AE50" s="22">
        <f>IFERROR(LARGE(AH50:AM50,3),0)+IFERROR(LARGE(AH50:AM50,4),0)</f>
        <v>0</v>
      </c>
      <c r="AF50" s="22">
        <f>IFERROR(LARGE(AH50:AM50,5),0)+IFERROR(LARGE(AH50:AM50,6),0)</f>
        <v>0</v>
      </c>
      <c r="AG50" s="22">
        <f>IFERROR(LARGE(AH50:AM50,7),0)</f>
        <v>0</v>
      </c>
      <c r="AH50" s="22"/>
      <c r="AI50" s="22"/>
      <c r="AJ50" s="22"/>
      <c r="AK50" s="22"/>
      <c r="AL50" s="22"/>
      <c r="AM50" s="22"/>
    </row>
    <row r="51" spans="1:39">
      <c r="A51" s="3" t="s">
        <v>2399</v>
      </c>
      <c r="B51" s="3"/>
      <c r="C51" s="3" t="s">
        <v>1266</v>
      </c>
      <c r="D51" s="2">
        <f ca="1">IF(E50=E51,D50,CELL("wiersz",A49))</f>
        <v>49</v>
      </c>
      <c r="E51" s="23">
        <f>LARGE(F51:AG51,1)+LARGE(F51:AG51,2)+LARGE(F51:AG51,3)+LARGE(F51:AG51,4)+IFERROR(LARGE(F51:AG51,5),0)+IFERROR(LARGE(F51:AG51,6),0)</f>
        <v>72.267982924603132</v>
      </c>
      <c r="F51" s="22"/>
      <c r="G51" s="22">
        <v>25.502271644035154</v>
      </c>
      <c r="H51" s="22"/>
      <c r="I51" s="71"/>
      <c r="J51" s="72"/>
      <c r="K51" s="72"/>
      <c r="L51" s="72"/>
      <c r="M51" s="72"/>
      <c r="N51" s="22"/>
      <c r="O51" s="22"/>
      <c r="P51" s="22"/>
      <c r="Q51" s="22"/>
      <c r="R51" s="22"/>
      <c r="S51" s="22"/>
      <c r="T51" s="71"/>
      <c r="U51" s="71"/>
      <c r="V51" s="22"/>
      <c r="W51" s="22"/>
      <c r="X51" s="22"/>
      <c r="Y51" s="73"/>
      <c r="Z51" s="22"/>
      <c r="AA51" s="22"/>
      <c r="AB51" s="22"/>
      <c r="AC51" s="22"/>
      <c r="AD51" s="22">
        <f>IFERROR(LARGE(AH51:AM51,1),0)+IFERROR(LARGE(AH51:AM51,2),0)</f>
        <v>46.765711280567977</v>
      </c>
      <c r="AE51" s="22">
        <f>IFERROR(LARGE(AH51:AM51,3),0)+IFERROR(LARGE(AH51:AM51,4),0)</f>
        <v>0</v>
      </c>
      <c r="AF51" s="22">
        <f>IFERROR(LARGE(AH51:AM51,5),0)+IFERROR(LARGE(AH51:AM51,6),0)</f>
        <v>0</v>
      </c>
      <c r="AG51" s="22">
        <f>IFERROR(LARGE(AH51:AM51,7),0)</f>
        <v>0</v>
      </c>
      <c r="AH51" s="22"/>
      <c r="AI51" s="22"/>
      <c r="AJ51" s="22"/>
      <c r="AK51" s="22"/>
      <c r="AL51" s="22">
        <v>46.765711280567977</v>
      </c>
      <c r="AM51" s="22"/>
    </row>
    <row r="52" spans="1:39">
      <c r="A52" s="3" t="s">
        <v>2393</v>
      </c>
      <c r="B52" s="3"/>
      <c r="C52" s="3" t="s">
        <v>1072</v>
      </c>
      <c r="D52" s="2">
        <f ca="1">IF(E51=E52,D51,CELL("wiersz",A50))</f>
        <v>50</v>
      </c>
      <c r="E52" s="23">
        <f>LARGE(F52:AG52,1)+LARGE(F52:AG52,2)+LARGE(F52:AG52,3)+LARGE(F52:AG52,4)+IFERROR(LARGE(F52:AG52,5),0)+IFERROR(LARGE(F52:AG52,6),0)</f>
        <v>71.904528530000775</v>
      </c>
      <c r="F52" s="22"/>
      <c r="G52" s="22">
        <v>71.904528530000775</v>
      </c>
      <c r="H52" s="22"/>
      <c r="I52" s="71"/>
      <c r="J52" s="72"/>
      <c r="K52" s="72"/>
      <c r="L52" s="72"/>
      <c r="M52" s="72"/>
      <c r="N52" s="22"/>
      <c r="O52" s="22"/>
      <c r="P52" s="22"/>
      <c r="Q52" s="22"/>
      <c r="R52" s="22"/>
      <c r="S52" s="22"/>
      <c r="T52" s="71"/>
      <c r="U52" s="71"/>
      <c r="V52" s="22"/>
      <c r="W52" s="22"/>
      <c r="X52" s="22"/>
      <c r="Y52" s="73"/>
      <c r="Z52" s="22"/>
      <c r="AA52" s="22"/>
      <c r="AB52" s="22"/>
      <c r="AC52" s="22"/>
      <c r="AD52" s="22">
        <f>IFERROR(LARGE(AH52:AM52,1),0)+IFERROR(LARGE(AH52:AM52,2),0)</f>
        <v>0</v>
      </c>
      <c r="AE52" s="22">
        <f>IFERROR(LARGE(AH52:AM52,3),0)+IFERROR(LARGE(AH52:AM52,4),0)</f>
        <v>0</v>
      </c>
      <c r="AF52" s="22">
        <f>IFERROR(LARGE(AH52:AM52,5),0)+IFERROR(LARGE(AH52:AM52,6),0)</f>
        <v>0</v>
      </c>
      <c r="AG52" s="22">
        <f>IFERROR(LARGE(AH52:AM52,7),0)</f>
        <v>0</v>
      </c>
      <c r="AH52" s="22"/>
      <c r="AI52" s="22"/>
      <c r="AJ52" s="22"/>
      <c r="AK52" s="22"/>
      <c r="AL52" s="22"/>
      <c r="AM52" s="22"/>
    </row>
    <row r="53" spans="1:39">
      <c r="A53" s="3" t="s">
        <v>2394</v>
      </c>
      <c r="B53" s="3"/>
      <c r="C53" s="3" t="s">
        <v>92</v>
      </c>
      <c r="D53" s="2">
        <f ca="1">IF(E52=E53,D52,CELL("wiersz",A51))</f>
        <v>51</v>
      </c>
      <c r="E53" s="23">
        <f>LARGE(F53:AG53,1)+LARGE(F53:AG53,2)+LARGE(F53:AG53,3)+LARGE(F53:AG53,4)+IFERROR(LARGE(F53:AG53,5),0)+IFERROR(LARGE(F53:AG53,6),0)</f>
        <v>69.585027609678178</v>
      </c>
      <c r="F53" s="22"/>
      <c r="G53" s="22">
        <v>69.585027609678178</v>
      </c>
      <c r="H53" s="22"/>
      <c r="I53" s="71"/>
      <c r="J53" s="72"/>
      <c r="K53" s="72"/>
      <c r="L53" s="72"/>
      <c r="M53" s="72"/>
      <c r="N53" s="22"/>
      <c r="O53" s="22"/>
      <c r="P53" s="22"/>
      <c r="Q53" s="22"/>
      <c r="R53" s="22"/>
      <c r="S53" s="22"/>
      <c r="T53" s="71"/>
      <c r="U53" s="71"/>
      <c r="V53" s="22"/>
      <c r="W53" s="22"/>
      <c r="X53" s="22"/>
      <c r="Y53" s="73"/>
      <c r="Z53" s="22"/>
      <c r="AA53" s="22"/>
      <c r="AB53" s="22"/>
      <c r="AC53" s="22"/>
      <c r="AD53" s="22">
        <f>IFERROR(LARGE(AH53:AM53,1),0)+IFERROR(LARGE(AH53:AM53,2),0)</f>
        <v>0</v>
      </c>
      <c r="AE53" s="22">
        <f>IFERROR(LARGE(AH53:AM53,3),0)+IFERROR(LARGE(AH53:AM53,4),0)</f>
        <v>0</v>
      </c>
      <c r="AF53" s="22">
        <f>IFERROR(LARGE(AH53:AM53,5),0)+IFERROR(LARGE(AH53:AM53,6),0)</f>
        <v>0</v>
      </c>
      <c r="AG53" s="22">
        <f>IFERROR(LARGE(AH53:AM53,7),0)</f>
        <v>0</v>
      </c>
      <c r="AH53" s="22"/>
      <c r="AI53" s="22"/>
      <c r="AJ53" s="22"/>
      <c r="AK53" s="22"/>
      <c r="AL53" s="22"/>
      <c r="AM53" s="22"/>
    </row>
    <row r="54" spans="1:39">
      <c r="A54" s="3" t="s">
        <v>2435</v>
      </c>
      <c r="B54" s="3"/>
      <c r="C54" s="3"/>
      <c r="D54" s="2">
        <f ca="1">IF(E53=E54,D53,CELL("wiersz",A52))</f>
        <v>52</v>
      </c>
      <c r="E54" s="23">
        <f>LARGE(F54:AG54,1)+LARGE(F54:AG54,2)+LARGE(F54:AG54,3)+LARGE(F54:AG54,4)+IFERROR(LARGE(F54:AG54,5),0)+IFERROR(LARGE(F54:AG54,6),0)</f>
        <v>67.992016853309678</v>
      </c>
      <c r="F54" s="22"/>
      <c r="G54" s="22"/>
      <c r="H54" s="22">
        <v>67.992016853309678</v>
      </c>
      <c r="I54" s="71"/>
      <c r="J54" s="72"/>
      <c r="K54" s="72"/>
      <c r="L54" s="72"/>
      <c r="M54" s="72"/>
      <c r="N54" s="22"/>
      <c r="O54" s="22"/>
      <c r="P54" s="22"/>
      <c r="Q54" s="22"/>
      <c r="R54" s="22"/>
      <c r="S54" s="22"/>
      <c r="T54" s="71"/>
      <c r="U54" s="71"/>
      <c r="V54" s="22"/>
      <c r="W54" s="22"/>
      <c r="X54" s="22"/>
      <c r="Y54" s="73"/>
      <c r="Z54" s="22"/>
      <c r="AA54" s="22"/>
      <c r="AB54" s="22"/>
      <c r="AC54" s="22"/>
      <c r="AD54" s="22">
        <f>IFERROR(LARGE(AH54:AM54,1),0)+IFERROR(LARGE(AH54:AM54,2),0)</f>
        <v>0</v>
      </c>
      <c r="AE54" s="22">
        <f>IFERROR(LARGE(AH54:AM54,3),0)+IFERROR(LARGE(AH54:AM54,4),0)</f>
        <v>0</v>
      </c>
      <c r="AF54" s="22">
        <f>IFERROR(LARGE(AH54:AM54,5),0)+IFERROR(LARGE(AH54:AM54,6),0)</f>
        <v>0</v>
      </c>
      <c r="AG54" s="22">
        <f>IFERROR(LARGE(AH54:AM54,7),0)</f>
        <v>0</v>
      </c>
      <c r="AH54" s="22"/>
      <c r="AI54" s="22"/>
      <c r="AJ54" s="22"/>
      <c r="AK54" s="22"/>
      <c r="AL54" s="22"/>
      <c r="AM54" s="22"/>
    </row>
    <row r="55" spans="1:39">
      <c r="A55" s="3" t="s">
        <v>3996</v>
      </c>
      <c r="B55" s="3"/>
      <c r="C55" s="3" t="s">
        <v>927</v>
      </c>
      <c r="D55" s="2">
        <f ca="1">IF(E54=E55,D54,CELL("wiersz",A53))</f>
        <v>53</v>
      </c>
      <c r="E55" s="23">
        <f>LARGE(F55:AG55,1)+LARGE(F55:AG55,2)+LARGE(F55:AG55,3)+LARGE(F55:AG55,4)+IFERROR(LARGE(F55:AG55,5),0)+IFERROR(LARGE(F55:AG55,6),0)</f>
        <v>67.644878729322244</v>
      </c>
      <c r="F55" s="22"/>
      <c r="G55" s="22"/>
      <c r="H55" s="22"/>
      <c r="I55" s="71"/>
      <c r="J55" s="72"/>
      <c r="K55" s="72"/>
      <c r="L55" s="72"/>
      <c r="M55" s="72"/>
      <c r="N55" s="22"/>
      <c r="O55" s="22"/>
      <c r="P55" s="22"/>
      <c r="Q55" s="22"/>
      <c r="R55" s="22"/>
      <c r="S55" s="22"/>
      <c r="T55" s="71"/>
      <c r="U55" s="71"/>
      <c r="V55" s="22"/>
      <c r="W55" s="22"/>
      <c r="X55" s="22"/>
      <c r="Y55" s="73"/>
      <c r="Z55" s="71">
        <v>67.644878729322244</v>
      </c>
      <c r="AA55" s="22"/>
      <c r="AB55" s="22"/>
      <c r="AC55" s="22"/>
      <c r="AD55" s="22">
        <f>IFERROR(LARGE(AH55:AM55,1),0)+IFERROR(LARGE(AH55:AM55,2),0)</f>
        <v>0</v>
      </c>
      <c r="AE55" s="22">
        <f>IFERROR(LARGE(AH55:AM55,3),0)+IFERROR(LARGE(AH55:AM55,4),0)</f>
        <v>0</v>
      </c>
      <c r="AF55" s="22">
        <f>IFERROR(LARGE(AH55:AM55,5),0)+IFERROR(LARGE(AH55:AM55,6),0)</f>
        <v>0</v>
      </c>
      <c r="AG55" s="22">
        <f>IFERROR(LARGE(AH55:AM55,7),0)</f>
        <v>0</v>
      </c>
      <c r="AH55" s="22"/>
      <c r="AI55" s="22"/>
      <c r="AJ55" s="22"/>
      <c r="AK55" s="22"/>
      <c r="AL55" s="22"/>
      <c r="AM55" s="22"/>
    </row>
    <row r="56" spans="1:39">
      <c r="A56" s="3" t="s">
        <v>3997</v>
      </c>
      <c r="B56" s="3"/>
      <c r="C56" s="3" t="s">
        <v>927</v>
      </c>
      <c r="D56" s="2">
        <f ca="1">IF(E55=E56,D55,CELL("wiersz",A54))</f>
        <v>54</v>
      </c>
      <c r="E56" s="23">
        <f>LARGE(F56:AG56,1)+LARGE(F56:AG56,2)+LARGE(F56:AG56,3)+LARGE(F56:AG56,4)+IFERROR(LARGE(F56:AG56,5),0)+IFERROR(LARGE(F56:AG56,6),0)</f>
        <v>67.639852484463091</v>
      </c>
      <c r="F56" s="22"/>
      <c r="G56" s="22"/>
      <c r="H56" s="22"/>
      <c r="I56" s="71"/>
      <c r="J56" s="72"/>
      <c r="K56" s="72"/>
      <c r="L56" s="72"/>
      <c r="M56" s="72"/>
      <c r="N56" s="22"/>
      <c r="O56" s="22"/>
      <c r="P56" s="22"/>
      <c r="Q56" s="22"/>
      <c r="R56" s="22"/>
      <c r="S56" s="22"/>
      <c r="T56" s="71"/>
      <c r="U56" s="71"/>
      <c r="V56" s="22"/>
      <c r="W56" s="22"/>
      <c r="X56" s="22"/>
      <c r="Y56" s="73"/>
      <c r="Z56" s="71">
        <v>67.639852484463091</v>
      </c>
      <c r="AA56" s="22"/>
      <c r="AB56" s="22"/>
      <c r="AC56" s="22"/>
      <c r="AD56" s="22">
        <f>IFERROR(LARGE(AH56:AM56,1),0)+IFERROR(LARGE(AH56:AM56,2),0)</f>
        <v>0</v>
      </c>
      <c r="AE56" s="22">
        <f>IFERROR(LARGE(AH56:AM56,3),0)+IFERROR(LARGE(AH56:AM56,4),0)</f>
        <v>0</v>
      </c>
      <c r="AF56" s="22">
        <f>IFERROR(LARGE(AH56:AM56,5),0)+IFERROR(LARGE(AH56:AM56,6),0)</f>
        <v>0</v>
      </c>
      <c r="AG56" s="22">
        <f>IFERROR(LARGE(AH56:AM56,7),0)</f>
        <v>0</v>
      </c>
      <c r="AH56" s="22"/>
      <c r="AI56" s="22"/>
      <c r="AJ56" s="22"/>
      <c r="AK56" s="22"/>
      <c r="AL56" s="22"/>
      <c r="AM56" s="22"/>
    </row>
    <row r="57" spans="1:39">
      <c r="A57" s="3" t="s">
        <v>2804</v>
      </c>
      <c r="B57" s="3" t="s">
        <v>2792</v>
      </c>
      <c r="C57" s="3"/>
      <c r="D57" s="2">
        <f ca="1">IF(E56=E57,D56,CELL("wiersz",A55))</f>
        <v>55</v>
      </c>
      <c r="E57" s="23">
        <f>LARGE(F57:AG57,1)+LARGE(F57:AG57,2)+LARGE(F57:AG57,3)+LARGE(F57:AG57,4)+IFERROR(LARGE(F57:AG57,5),0)+IFERROR(LARGE(F57:AG57,6),0)</f>
        <v>65.217391304347814</v>
      </c>
      <c r="F57" s="22"/>
      <c r="G57" s="22"/>
      <c r="H57" s="22"/>
      <c r="I57" s="71"/>
      <c r="J57" s="72"/>
      <c r="K57" s="72"/>
      <c r="L57" s="72"/>
      <c r="M57" s="72"/>
      <c r="N57" s="22">
        <v>65.217391304347814</v>
      </c>
      <c r="O57" s="22"/>
      <c r="P57" s="22"/>
      <c r="Q57" s="22"/>
      <c r="R57" s="22"/>
      <c r="S57" s="22"/>
      <c r="T57" s="71"/>
      <c r="U57" s="71"/>
      <c r="V57" s="22"/>
      <c r="W57" s="22"/>
      <c r="X57" s="22"/>
      <c r="Y57" s="73"/>
      <c r="Z57" s="22"/>
      <c r="AA57" s="22"/>
      <c r="AB57" s="22"/>
      <c r="AC57" s="22"/>
      <c r="AD57" s="22">
        <f>IFERROR(LARGE(AH57:AM57,1),0)+IFERROR(LARGE(AH57:AM57,2),0)</f>
        <v>0</v>
      </c>
      <c r="AE57" s="22">
        <f>IFERROR(LARGE(AH57:AM57,3),0)+IFERROR(LARGE(AH57:AM57,4),0)</f>
        <v>0</v>
      </c>
      <c r="AF57" s="22">
        <f>IFERROR(LARGE(AH57:AM57,5),0)+IFERROR(LARGE(AH57:AM57,6),0)</f>
        <v>0</v>
      </c>
      <c r="AG57" s="22">
        <f>IFERROR(LARGE(AH57:AM57,7),0)</f>
        <v>0</v>
      </c>
      <c r="AH57" s="22"/>
      <c r="AI57" s="22"/>
      <c r="AJ57" s="22"/>
      <c r="AK57" s="22"/>
      <c r="AL57" s="22"/>
      <c r="AM57" s="22"/>
    </row>
    <row r="58" spans="1:39">
      <c r="A58" s="3" t="s">
        <v>3189</v>
      </c>
      <c r="B58" s="3"/>
      <c r="C58" s="3" t="s">
        <v>425</v>
      </c>
      <c r="D58" s="2">
        <f ca="1">IF(E57=E58,D57,CELL("wiersz",A56))</f>
        <v>56</v>
      </c>
      <c r="E58" s="23">
        <f>LARGE(F58:AG58,1)+LARGE(F58:AG58,2)+LARGE(F58:AG58,3)+LARGE(F58:AG58,4)+IFERROR(LARGE(F58:AG58,5),0)+IFERROR(LARGE(F58:AG58,6),0)</f>
        <v>60</v>
      </c>
      <c r="F58" s="22"/>
      <c r="G58" s="22"/>
      <c r="H58" s="22"/>
      <c r="I58" s="71"/>
      <c r="J58" s="72"/>
      <c r="K58" s="72"/>
      <c r="L58" s="72"/>
      <c r="M58" s="72"/>
      <c r="N58" s="22"/>
      <c r="O58" s="22"/>
      <c r="P58" s="22"/>
      <c r="Q58" s="22"/>
      <c r="R58" s="22"/>
      <c r="S58" s="22"/>
      <c r="T58" s="71">
        <v>60</v>
      </c>
      <c r="U58" s="71"/>
      <c r="V58" s="22"/>
      <c r="W58" s="22"/>
      <c r="X58" s="22"/>
      <c r="Y58" s="73"/>
      <c r="Z58" s="22"/>
      <c r="AA58" s="22"/>
      <c r="AB58" s="22"/>
      <c r="AC58" s="22"/>
      <c r="AD58" s="22">
        <f>IFERROR(LARGE(AH58:AM58,1),0)+IFERROR(LARGE(AH58:AM58,2),0)</f>
        <v>0</v>
      </c>
      <c r="AE58" s="22">
        <f>IFERROR(LARGE(AH58:AM58,3),0)+IFERROR(LARGE(AH58:AM58,4),0)</f>
        <v>0</v>
      </c>
      <c r="AF58" s="22">
        <f>IFERROR(LARGE(AH58:AM58,5),0)+IFERROR(LARGE(AH58:AM58,6),0)</f>
        <v>0</v>
      </c>
      <c r="AG58" s="22">
        <f>IFERROR(LARGE(AH58:AM58,7),0)</f>
        <v>0</v>
      </c>
      <c r="AH58" s="22"/>
      <c r="AI58" s="22"/>
      <c r="AJ58" s="22"/>
      <c r="AK58" s="22"/>
      <c r="AL58" s="22"/>
      <c r="AM58" s="22"/>
    </row>
    <row r="59" spans="1:39">
      <c r="A59" s="3" t="s">
        <v>3998</v>
      </c>
      <c r="B59" s="3"/>
      <c r="C59" s="3" t="s">
        <v>92</v>
      </c>
      <c r="D59" s="2">
        <f ca="1">IF(E58=E59,D58,CELL("wiersz",A57))</f>
        <v>57</v>
      </c>
      <c r="E59" s="23">
        <f>LARGE(F59:AG59,1)+LARGE(F59:AG59,2)+LARGE(F59:AG59,3)+LARGE(F59:AG59,4)+IFERROR(LARGE(F59:AG59,5),0)+IFERROR(LARGE(F59:AG59,6),0)</f>
        <v>50.426795884731263</v>
      </c>
      <c r="F59" s="22"/>
      <c r="G59" s="22"/>
      <c r="H59" s="22"/>
      <c r="I59" s="71"/>
      <c r="J59" s="72"/>
      <c r="K59" s="72"/>
      <c r="L59" s="72"/>
      <c r="M59" s="72"/>
      <c r="N59" s="22"/>
      <c r="O59" s="22"/>
      <c r="P59" s="22"/>
      <c r="Q59" s="22"/>
      <c r="R59" s="22"/>
      <c r="S59" s="22"/>
      <c r="T59" s="71"/>
      <c r="U59" s="71"/>
      <c r="V59" s="22"/>
      <c r="W59" s="22"/>
      <c r="X59" s="22"/>
      <c r="Y59" s="73"/>
      <c r="Z59" s="71">
        <v>50.426795884731263</v>
      </c>
      <c r="AA59" s="22"/>
      <c r="AB59" s="22"/>
      <c r="AC59" s="22"/>
      <c r="AD59" s="22">
        <f>IFERROR(LARGE(AH59:AM59,1),0)+IFERROR(LARGE(AH59:AM59,2),0)</f>
        <v>0</v>
      </c>
      <c r="AE59" s="22">
        <f>IFERROR(LARGE(AH59:AM59,3),0)+IFERROR(LARGE(AH59:AM59,4),0)</f>
        <v>0</v>
      </c>
      <c r="AF59" s="22">
        <f>IFERROR(LARGE(AH59:AM59,5),0)+IFERROR(LARGE(AH59:AM59,6),0)</f>
        <v>0</v>
      </c>
      <c r="AG59" s="22">
        <f>IFERROR(LARGE(AH59:AM59,7),0)</f>
        <v>0</v>
      </c>
      <c r="AH59" s="22"/>
      <c r="AI59" s="22"/>
      <c r="AJ59" s="22"/>
      <c r="AK59" s="22"/>
      <c r="AL59" s="22"/>
      <c r="AM59" s="22"/>
    </row>
    <row r="60" spans="1:39">
      <c r="A60" s="3" t="s">
        <v>2402</v>
      </c>
      <c r="B60" s="3"/>
      <c r="C60" s="3" t="s">
        <v>92</v>
      </c>
      <c r="D60" s="2">
        <f ca="1">IF(E59=E60,D59,CELL("wiersz",A58))</f>
        <v>58</v>
      </c>
      <c r="E60" s="23">
        <f>LARGE(F60:AG60,1)+LARGE(F60:AG60,2)+LARGE(F60:AG60,3)+LARGE(F60:AG60,4)+IFERROR(LARGE(F60:AG60,5),0)+IFERROR(LARGE(F60:AG60,6),0)</f>
        <v>50</v>
      </c>
      <c r="F60" s="22"/>
      <c r="G60" s="22"/>
      <c r="H60" s="22"/>
      <c r="I60" s="71"/>
      <c r="J60" s="72"/>
      <c r="K60" s="72"/>
      <c r="L60" s="72"/>
      <c r="M60" s="72"/>
      <c r="N60" s="22"/>
      <c r="O60" s="22"/>
      <c r="P60" s="22"/>
      <c r="Q60" s="22"/>
      <c r="R60" s="22"/>
      <c r="S60" s="22"/>
      <c r="T60" s="71"/>
      <c r="U60" s="71"/>
      <c r="V60" s="22"/>
      <c r="W60" s="22"/>
      <c r="X60" s="22"/>
      <c r="Y60" s="73"/>
      <c r="Z60" s="22"/>
      <c r="AA60" s="22"/>
      <c r="AB60" s="22"/>
      <c r="AC60" s="22"/>
      <c r="AD60" s="22">
        <f>IFERROR(LARGE(AH60:AM60,1),0)+IFERROR(LARGE(AH60:AM60,2),0)</f>
        <v>50</v>
      </c>
      <c r="AE60" s="22">
        <f>IFERROR(LARGE(AH60:AM60,3),0)+IFERROR(LARGE(AH60:AM60,4),0)</f>
        <v>0</v>
      </c>
      <c r="AF60" s="22">
        <f>IFERROR(LARGE(AH60:AM60,5),0)+IFERROR(LARGE(AH60:AM60,6),0)</f>
        <v>0</v>
      </c>
      <c r="AG60" s="22">
        <f>IFERROR(LARGE(AH60:AM60,7),0)</f>
        <v>0</v>
      </c>
      <c r="AH60" s="22">
        <v>50</v>
      </c>
      <c r="AI60" s="22"/>
      <c r="AJ60" s="22"/>
      <c r="AK60" s="22"/>
      <c r="AL60" s="22"/>
      <c r="AM60" s="22"/>
    </row>
    <row r="61" spans="1:39">
      <c r="A61" s="3" t="s">
        <v>2879</v>
      </c>
      <c r="B61" s="3" t="s">
        <v>2869</v>
      </c>
      <c r="C61" s="3" t="s">
        <v>2870</v>
      </c>
      <c r="D61" s="2">
        <f ca="1">IF(E60=E61,D60,CELL("wiersz",A59))</f>
        <v>58</v>
      </c>
      <c r="E61" s="23">
        <f>LARGE(F61:AG61,1)+LARGE(F61:AG61,2)+LARGE(F61:AG61,3)+LARGE(F61:AG61,4)+IFERROR(LARGE(F61:AG61,5),0)+IFERROR(LARGE(F61:AG61,6),0)</f>
        <v>50</v>
      </c>
      <c r="F61" s="22"/>
      <c r="G61" s="22"/>
      <c r="H61" s="22"/>
      <c r="I61" s="71"/>
      <c r="J61" s="72"/>
      <c r="K61" s="72"/>
      <c r="L61" s="72"/>
      <c r="M61" s="72"/>
      <c r="N61" s="22"/>
      <c r="O61" s="22"/>
      <c r="P61" s="22"/>
      <c r="Q61" s="22"/>
      <c r="R61" s="22"/>
      <c r="S61" s="22"/>
      <c r="T61" s="71"/>
      <c r="U61" s="71"/>
      <c r="V61" s="22"/>
      <c r="W61" s="22"/>
      <c r="X61" s="22"/>
      <c r="Y61" s="73"/>
      <c r="Z61" s="22"/>
      <c r="AA61" s="22"/>
      <c r="AB61" s="22"/>
      <c r="AC61" s="22"/>
      <c r="AD61" s="22">
        <f>IFERROR(LARGE(AH61:AM61,1),0)+IFERROR(LARGE(AH61:AM61,2),0)</f>
        <v>50</v>
      </c>
      <c r="AE61" s="22">
        <f>IFERROR(LARGE(AH61:AM61,3),0)+IFERROR(LARGE(AH61:AM61,4),0)</f>
        <v>0</v>
      </c>
      <c r="AF61" s="22">
        <f>IFERROR(LARGE(AH61:AM61,5),0)+IFERROR(LARGE(AH61:AM61,6),0)</f>
        <v>0</v>
      </c>
      <c r="AG61" s="22">
        <f>IFERROR(LARGE(AH61:AM61,7),0)</f>
        <v>0</v>
      </c>
      <c r="AH61" s="22"/>
      <c r="AI61" s="22">
        <v>50</v>
      </c>
      <c r="AJ61" s="22"/>
      <c r="AK61" s="22"/>
      <c r="AL61" s="22"/>
      <c r="AM61" s="22"/>
    </row>
    <row r="62" spans="1:39">
      <c r="A62" s="3" t="s">
        <v>4001</v>
      </c>
      <c r="B62" s="3" t="s">
        <v>3806</v>
      </c>
      <c r="C62" s="3" t="s">
        <v>92</v>
      </c>
      <c r="D62" s="2">
        <f ca="1">IF(E61=E62,D61,CELL("wiersz",A60))</f>
        <v>58</v>
      </c>
      <c r="E62" s="23">
        <f>LARGE(F62:AG62,1)+LARGE(F62:AG62,2)+LARGE(F62:AG62,3)+LARGE(F62:AG62,4)+IFERROR(LARGE(F62:AG62,5),0)+IFERROR(LARGE(F62:AG62,6),0)</f>
        <v>50</v>
      </c>
      <c r="F62" s="22"/>
      <c r="G62" s="22"/>
      <c r="H62" s="22"/>
      <c r="I62" s="71"/>
      <c r="J62" s="72"/>
      <c r="K62" s="72"/>
      <c r="L62" s="72"/>
      <c r="M62" s="72"/>
      <c r="N62" s="22"/>
      <c r="O62" s="22"/>
      <c r="P62" s="22"/>
      <c r="Q62" s="22"/>
      <c r="R62" s="22"/>
      <c r="S62" s="22"/>
      <c r="T62" s="71"/>
      <c r="U62" s="71"/>
      <c r="V62" s="22"/>
      <c r="W62" s="22"/>
      <c r="X62" s="22"/>
      <c r="Y62" s="73"/>
      <c r="Z62" s="22"/>
      <c r="AA62" s="22"/>
      <c r="AB62" s="22"/>
      <c r="AC62" s="22"/>
      <c r="AD62" s="22">
        <f>IFERROR(LARGE(AH62:AM62,1),0)+IFERROR(LARGE(AH62:AM62,2),0)</f>
        <v>50</v>
      </c>
      <c r="AE62" s="22">
        <f>IFERROR(LARGE(AH62:AM62,3),0)+IFERROR(LARGE(AH62:AM62,4),0)</f>
        <v>0</v>
      </c>
      <c r="AF62" s="22">
        <f>IFERROR(LARGE(AH62:AM62,5),0)+IFERROR(LARGE(AH62:AM62,6),0)</f>
        <v>0</v>
      </c>
      <c r="AG62" s="22">
        <f>IFERROR(LARGE(AH62:AM62,7),0)</f>
        <v>0</v>
      </c>
      <c r="AH62" s="22"/>
      <c r="AI62" s="22"/>
      <c r="AJ62" s="22"/>
      <c r="AK62" s="22"/>
      <c r="AL62" s="22">
        <v>50</v>
      </c>
      <c r="AM62" s="22"/>
    </row>
    <row r="63" spans="1:39">
      <c r="A63" s="3" t="s">
        <v>4002</v>
      </c>
      <c r="B63" s="3" t="s">
        <v>1400</v>
      </c>
      <c r="C63" s="3" t="s">
        <v>57</v>
      </c>
      <c r="D63" s="2">
        <f ca="1">IF(E62=E63,D62,CELL("wiersz",A61))</f>
        <v>61</v>
      </c>
      <c r="E63" s="23">
        <f>LARGE(F63:AG63,1)+LARGE(F63:AG63,2)+LARGE(F63:AG63,3)+LARGE(F63:AG63,4)+IFERROR(LARGE(F63:AG63,5),0)+IFERROR(LARGE(F63:AG63,6),0)</f>
        <v>49.533491157220446</v>
      </c>
      <c r="F63" s="22"/>
      <c r="G63" s="22"/>
      <c r="H63" s="22"/>
      <c r="I63" s="71"/>
      <c r="J63" s="72"/>
      <c r="K63" s="72"/>
      <c r="L63" s="72"/>
      <c r="M63" s="72"/>
      <c r="N63" s="22"/>
      <c r="O63" s="22"/>
      <c r="P63" s="22"/>
      <c r="Q63" s="22"/>
      <c r="R63" s="22"/>
      <c r="S63" s="22"/>
      <c r="T63" s="71"/>
      <c r="U63" s="71"/>
      <c r="V63" s="22"/>
      <c r="W63" s="22"/>
      <c r="X63" s="22"/>
      <c r="Y63" s="73"/>
      <c r="Z63" s="22"/>
      <c r="AA63" s="22"/>
      <c r="AB63" s="22"/>
      <c r="AC63" s="22"/>
      <c r="AD63" s="22">
        <f>IFERROR(LARGE(AH63:AM63,1),0)+IFERROR(LARGE(AH63:AM63,2),0)</f>
        <v>49.533491157220446</v>
      </c>
      <c r="AE63" s="22">
        <f>IFERROR(LARGE(AH63:AM63,3),0)+IFERROR(LARGE(AH63:AM63,4),0)</f>
        <v>0</v>
      </c>
      <c r="AF63" s="22">
        <f>IFERROR(LARGE(AH63:AM63,5),0)+IFERROR(LARGE(AH63:AM63,6),0)</f>
        <v>0</v>
      </c>
      <c r="AG63" s="22">
        <f>IFERROR(LARGE(AH63:AM63,7),0)</f>
        <v>0</v>
      </c>
      <c r="AH63" s="22"/>
      <c r="AI63" s="22"/>
      <c r="AJ63" s="22"/>
      <c r="AK63" s="22"/>
      <c r="AL63" s="22">
        <v>49.533491157220446</v>
      </c>
      <c r="AM63" s="22"/>
    </row>
    <row r="64" spans="1:39">
      <c r="A64" s="3" t="s">
        <v>2403</v>
      </c>
      <c r="B64" s="3"/>
      <c r="C64" s="3" t="s">
        <v>294</v>
      </c>
      <c r="D64" s="2">
        <f ca="1">IF(E63=E64,D63,CELL("wiersz",A62))</f>
        <v>62</v>
      </c>
      <c r="E64" s="23">
        <f>LARGE(F64:AG64,1)+LARGE(F64:AG64,2)+LARGE(F64:AG64,3)+LARGE(F64:AG64,4)+IFERROR(LARGE(F64:AG64,5),0)+IFERROR(LARGE(F64:AG64,6),0)</f>
        <v>48.80952380952381</v>
      </c>
      <c r="F64" s="22"/>
      <c r="G64" s="22"/>
      <c r="H64" s="22"/>
      <c r="I64" s="71"/>
      <c r="J64" s="72"/>
      <c r="K64" s="72"/>
      <c r="L64" s="72"/>
      <c r="M64" s="72"/>
      <c r="N64" s="22"/>
      <c r="O64" s="22"/>
      <c r="P64" s="22"/>
      <c r="Q64" s="22"/>
      <c r="R64" s="22"/>
      <c r="S64" s="22"/>
      <c r="T64" s="71"/>
      <c r="U64" s="71"/>
      <c r="V64" s="22"/>
      <c r="W64" s="22"/>
      <c r="X64" s="22"/>
      <c r="Y64" s="73"/>
      <c r="Z64" s="22"/>
      <c r="AA64" s="22"/>
      <c r="AB64" s="22"/>
      <c r="AC64" s="22"/>
      <c r="AD64" s="22">
        <f>IFERROR(LARGE(AH64:AM64,1),0)+IFERROR(LARGE(AH64:AM64,2),0)</f>
        <v>48.80952380952381</v>
      </c>
      <c r="AE64" s="22">
        <f>IFERROR(LARGE(AH64:AM64,3),0)+IFERROR(LARGE(AH64:AM64,4),0)</f>
        <v>0</v>
      </c>
      <c r="AF64" s="22">
        <f>IFERROR(LARGE(AH64:AM64,5),0)+IFERROR(LARGE(AH64:AM64,6),0)</f>
        <v>0</v>
      </c>
      <c r="AG64" s="22">
        <f>IFERROR(LARGE(AH64:AM64,7),0)</f>
        <v>0</v>
      </c>
      <c r="AH64" s="22">
        <v>48.80952380952381</v>
      </c>
      <c r="AI64" s="22"/>
      <c r="AJ64" s="22"/>
      <c r="AK64" s="22"/>
      <c r="AL64" s="22"/>
      <c r="AM64" s="22"/>
    </row>
    <row r="65" spans="1:39">
      <c r="A65" s="3" t="s">
        <v>2405</v>
      </c>
      <c r="B65" s="3"/>
      <c r="C65" s="3" t="s">
        <v>294</v>
      </c>
      <c r="D65" s="2">
        <f ca="1">IF(E64=E65,D64,CELL("wiersz",A63))</f>
        <v>63</v>
      </c>
      <c r="E65" s="23">
        <f>LARGE(F65:AG65,1)+LARGE(F65:AG65,2)+LARGE(F65:AG65,3)+LARGE(F65:AG65,4)+IFERROR(LARGE(F65:AG65,5),0)+IFERROR(LARGE(F65:AG65,6),0)</f>
        <v>48.485550046450768</v>
      </c>
      <c r="F65" s="22"/>
      <c r="G65" s="22"/>
      <c r="H65" s="22"/>
      <c r="I65" s="71"/>
      <c r="J65" s="72"/>
      <c r="K65" s="72"/>
      <c r="L65" s="72"/>
      <c r="M65" s="72"/>
      <c r="N65" s="22"/>
      <c r="O65" s="22"/>
      <c r="P65" s="22"/>
      <c r="Q65" s="22"/>
      <c r="R65" s="22"/>
      <c r="S65" s="22"/>
      <c r="T65" s="71"/>
      <c r="U65" s="71"/>
      <c r="V65" s="22"/>
      <c r="W65" s="22"/>
      <c r="X65" s="22"/>
      <c r="Y65" s="73"/>
      <c r="Z65" s="22"/>
      <c r="AA65" s="22"/>
      <c r="AB65" s="22"/>
      <c r="AC65" s="22"/>
      <c r="AD65" s="22">
        <f>IFERROR(LARGE(AH65:AM65,1),0)+IFERROR(LARGE(AH65:AM65,2),0)</f>
        <v>48.485550046450768</v>
      </c>
      <c r="AE65" s="22">
        <f>IFERROR(LARGE(AH65:AM65,3),0)+IFERROR(LARGE(AH65:AM65,4),0)</f>
        <v>0</v>
      </c>
      <c r="AF65" s="22">
        <f>IFERROR(LARGE(AH65:AM65,5),0)+IFERROR(LARGE(AH65:AM65,6),0)</f>
        <v>0</v>
      </c>
      <c r="AG65" s="22">
        <f>IFERROR(LARGE(AH65:AM65,7),0)</f>
        <v>0</v>
      </c>
      <c r="AH65" s="22">
        <v>48.485550046450768</v>
      </c>
      <c r="AI65" s="22"/>
      <c r="AJ65" s="22"/>
      <c r="AK65" s="22"/>
      <c r="AL65" s="22"/>
      <c r="AM65" s="22"/>
    </row>
    <row r="66" spans="1:39">
      <c r="A66" s="3" t="s">
        <v>2406</v>
      </c>
      <c r="B66" s="3" t="s">
        <v>1297</v>
      </c>
      <c r="C66" s="3" t="s">
        <v>57</v>
      </c>
      <c r="D66" s="2">
        <f ca="1">IF(E65=E66,D65,CELL("wiersz",A64))</f>
        <v>64</v>
      </c>
      <c r="E66" s="23">
        <f>LARGE(F66:AG66,1)+LARGE(F66:AG66,2)+LARGE(F66:AG66,3)+LARGE(F66:AG66,4)+IFERROR(LARGE(F66:AG66,5),0)+IFERROR(LARGE(F66:AG66,6),0)</f>
        <v>47.302975655073922</v>
      </c>
      <c r="F66" s="22"/>
      <c r="G66" s="22"/>
      <c r="H66" s="22"/>
      <c r="I66" s="71"/>
      <c r="J66" s="72"/>
      <c r="K66" s="72"/>
      <c r="L66" s="72"/>
      <c r="M66" s="72"/>
      <c r="N66" s="22"/>
      <c r="O66" s="22"/>
      <c r="P66" s="22"/>
      <c r="Q66" s="22"/>
      <c r="R66" s="22"/>
      <c r="S66" s="22"/>
      <c r="T66" s="71"/>
      <c r="U66" s="71"/>
      <c r="V66" s="22"/>
      <c r="W66" s="22"/>
      <c r="X66" s="22"/>
      <c r="Y66" s="73"/>
      <c r="Z66" s="22"/>
      <c r="AA66" s="22"/>
      <c r="AB66" s="22"/>
      <c r="AC66" s="22"/>
      <c r="AD66" s="22">
        <f>IFERROR(LARGE(AH66:AM66,1),0)+IFERROR(LARGE(AH66:AM66,2),0)</f>
        <v>47.302975655073922</v>
      </c>
      <c r="AE66" s="22">
        <f>IFERROR(LARGE(AH66:AM66,3),0)+IFERROR(LARGE(AH66:AM66,4),0)</f>
        <v>0</v>
      </c>
      <c r="AF66" s="22">
        <f>IFERROR(LARGE(AH66:AM66,5),0)+IFERROR(LARGE(AH66:AM66,6),0)</f>
        <v>0</v>
      </c>
      <c r="AG66" s="22">
        <f>IFERROR(LARGE(AH66:AM66,7),0)</f>
        <v>0</v>
      </c>
      <c r="AH66" s="22">
        <v>47.302975655073922</v>
      </c>
      <c r="AI66" s="22"/>
      <c r="AJ66" s="22"/>
      <c r="AK66" s="22"/>
      <c r="AL66" s="22"/>
      <c r="AM66" s="22"/>
    </row>
    <row r="67" spans="1:39">
      <c r="A67" s="3" t="s">
        <v>3036</v>
      </c>
      <c r="B67" s="3" t="s">
        <v>3009</v>
      </c>
      <c r="C67" s="3"/>
      <c r="D67" s="2">
        <f ca="1">IF(E66=E67,D66,CELL("wiersz",A65))</f>
        <v>65</v>
      </c>
      <c r="E67" s="23">
        <f>LARGE(F67:AG67,1)+LARGE(F67:AG67,2)+LARGE(F67:AG67,3)+LARGE(F67:AG67,4)+IFERROR(LARGE(F67:AG67,5),0)+IFERROR(LARGE(F67:AG67,6),0)</f>
        <v>46.666666666666664</v>
      </c>
      <c r="F67" s="22"/>
      <c r="G67" s="22"/>
      <c r="H67" s="22"/>
      <c r="I67" s="71"/>
      <c r="J67" s="72"/>
      <c r="K67" s="72"/>
      <c r="L67" s="72"/>
      <c r="M67" s="72"/>
      <c r="N67" s="22"/>
      <c r="O67" s="22"/>
      <c r="P67" s="22"/>
      <c r="Q67" s="22"/>
      <c r="R67" s="22"/>
      <c r="S67" s="22"/>
      <c r="T67" s="71"/>
      <c r="U67" s="71"/>
      <c r="V67" s="22"/>
      <c r="W67" s="22"/>
      <c r="X67" s="22"/>
      <c r="Y67" s="73"/>
      <c r="Z67" s="22"/>
      <c r="AA67" s="22"/>
      <c r="AB67" s="22"/>
      <c r="AC67" s="22"/>
      <c r="AD67" s="22">
        <f>IFERROR(LARGE(AH67:AM67,1),0)+IFERROR(LARGE(AH67:AM67,2),0)</f>
        <v>46.666666666666664</v>
      </c>
      <c r="AE67" s="22">
        <f>IFERROR(LARGE(AH67:AM67,3),0)+IFERROR(LARGE(AH67:AM67,4),0)</f>
        <v>0</v>
      </c>
      <c r="AF67" s="22">
        <f>IFERROR(LARGE(AH67:AM67,5),0)+IFERROR(LARGE(AH67:AM67,6),0)</f>
        <v>0</v>
      </c>
      <c r="AG67" s="22">
        <f>IFERROR(LARGE(AH67:AM67,7),0)</f>
        <v>0</v>
      </c>
      <c r="AH67" s="22"/>
      <c r="AI67" s="22"/>
      <c r="AJ67" s="22">
        <v>46.666666666666664</v>
      </c>
      <c r="AK67" s="22"/>
      <c r="AL67" s="22"/>
      <c r="AM67" s="22"/>
    </row>
    <row r="68" spans="1:39">
      <c r="A68" s="3" t="s">
        <v>2407</v>
      </c>
      <c r="B68" s="3" t="s">
        <v>1305</v>
      </c>
      <c r="C68" s="3" t="s">
        <v>1304</v>
      </c>
      <c r="D68" s="2">
        <f ca="1">IF(E67=E68,D67,CELL("wiersz",A66))</f>
        <v>66</v>
      </c>
      <c r="E68" s="23">
        <f>LARGE(F68:AG68,1)+LARGE(F68:AG68,2)+LARGE(F68:AG68,3)+LARGE(F68:AG68,4)+IFERROR(LARGE(F68:AG68,5),0)+IFERROR(LARGE(F68:AG68,6),0)</f>
        <v>46.409824318082229</v>
      </c>
      <c r="F68" s="22"/>
      <c r="G68" s="22"/>
      <c r="H68" s="22"/>
      <c r="I68" s="71"/>
      <c r="J68" s="72"/>
      <c r="K68" s="72"/>
      <c r="L68" s="72"/>
      <c r="M68" s="72"/>
      <c r="N68" s="22"/>
      <c r="O68" s="22"/>
      <c r="P68" s="22"/>
      <c r="Q68" s="22"/>
      <c r="R68" s="22"/>
      <c r="S68" s="22"/>
      <c r="T68" s="71"/>
      <c r="U68" s="71"/>
      <c r="V68" s="22"/>
      <c r="W68" s="22"/>
      <c r="X68" s="22"/>
      <c r="Y68" s="73"/>
      <c r="Z68" s="22"/>
      <c r="AA68" s="22"/>
      <c r="AB68" s="22"/>
      <c r="AC68" s="22"/>
      <c r="AD68" s="22">
        <f>IFERROR(LARGE(AH68:AM68,1),0)+IFERROR(LARGE(AH68:AM68,2),0)</f>
        <v>46.409824318082229</v>
      </c>
      <c r="AE68" s="22">
        <f>IFERROR(LARGE(AH68:AM68,3),0)+IFERROR(LARGE(AH68:AM68,4),0)</f>
        <v>0</v>
      </c>
      <c r="AF68" s="22">
        <f>IFERROR(LARGE(AH68:AM68,5),0)+IFERROR(LARGE(AH68:AM68,6),0)</f>
        <v>0</v>
      </c>
      <c r="AG68" s="22">
        <f>IFERROR(LARGE(AH68:AM68,7),0)</f>
        <v>0</v>
      </c>
      <c r="AH68" s="22">
        <v>46.409824318082229</v>
      </c>
      <c r="AI68" s="22"/>
      <c r="AJ68" s="22"/>
      <c r="AK68" s="22"/>
      <c r="AL68" s="22"/>
      <c r="AM68" s="22"/>
    </row>
    <row r="69" spans="1:39">
      <c r="A69" s="3" t="s">
        <v>2401</v>
      </c>
      <c r="B69" s="3"/>
      <c r="C69" s="3" t="s">
        <v>57</v>
      </c>
      <c r="D69" s="2">
        <f ca="1">IF(E68=E69,D68,CELL("wiersz",A67))</f>
        <v>67</v>
      </c>
      <c r="E69" s="23">
        <f>LARGE(F69:AG69,1)+LARGE(F69:AG69,2)+LARGE(F69:AG69,3)+LARGE(F69:AG69,4)+IFERROR(LARGE(F69:AG69,5),0)+IFERROR(LARGE(F69:AG69,6),0)</f>
        <v>45.642785709949287</v>
      </c>
      <c r="F69" s="22"/>
      <c r="G69" s="22">
        <v>4.2207748046343152</v>
      </c>
      <c r="H69" s="22"/>
      <c r="I69" s="71"/>
      <c r="J69" s="72"/>
      <c r="K69" s="72"/>
      <c r="L69" s="72"/>
      <c r="M69" s="72"/>
      <c r="N69" s="22"/>
      <c r="O69" s="22"/>
      <c r="P69" s="22"/>
      <c r="Q69" s="22"/>
      <c r="R69" s="22"/>
      <c r="S69" s="22"/>
      <c r="T69" s="71"/>
      <c r="U69" s="71"/>
      <c r="V69" s="22"/>
      <c r="W69" s="22"/>
      <c r="X69" s="22"/>
      <c r="Y69" s="73"/>
      <c r="Z69" s="22">
        <v>41.42201090531497</v>
      </c>
      <c r="AA69" s="22"/>
      <c r="AB69" s="22"/>
      <c r="AC69" s="22"/>
      <c r="AD69" s="22">
        <f>IFERROR(LARGE(AH69:AM69,1),0)+IFERROR(LARGE(AH69:AM69,2),0)</f>
        <v>0</v>
      </c>
      <c r="AE69" s="22">
        <f>IFERROR(LARGE(AH69:AM69,3),0)+IFERROR(LARGE(AH69:AM69,4),0)</f>
        <v>0</v>
      </c>
      <c r="AF69" s="22">
        <f>IFERROR(LARGE(AH69:AM69,5),0)+IFERROR(LARGE(AH69:AM69,6),0)</f>
        <v>0</v>
      </c>
      <c r="AG69" s="22">
        <f>IFERROR(LARGE(AH69:AM69,7),0)</f>
        <v>0</v>
      </c>
      <c r="AH69" s="22"/>
      <c r="AI69" s="22"/>
      <c r="AJ69" s="22"/>
      <c r="AK69" s="22"/>
      <c r="AL69" s="22"/>
      <c r="AM69" s="22"/>
    </row>
    <row r="70" spans="1:39">
      <c r="A70" s="3" t="s">
        <v>4118</v>
      </c>
      <c r="B70" s="3" t="s">
        <v>4082</v>
      </c>
      <c r="C70" s="3" t="s">
        <v>85</v>
      </c>
      <c r="D70" s="2">
        <f ca="1">IF(E69=E70,D69,CELL("wiersz",A68))</f>
        <v>68</v>
      </c>
      <c r="E70" s="23">
        <f>LARGE(F70:AG70,1)+LARGE(F70:AG70,2)+LARGE(F70:AG70,3)+LARGE(F70:AG70,4)+IFERROR(LARGE(F70:AG70,5),0)+IFERROR(LARGE(F70:AG70,6),0)</f>
        <v>45.454545454545453</v>
      </c>
      <c r="F70" s="22"/>
      <c r="G70" s="22"/>
      <c r="H70" s="22"/>
      <c r="I70" s="71"/>
      <c r="J70" s="72"/>
      <c r="K70" s="72"/>
      <c r="L70" s="72"/>
      <c r="M70" s="72"/>
      <c r="N70" s="22"/>
      <c r="O70" s="22"/>
      <c r="P70" s="22"/>
      <c r="Q70" s="22"/>
      <c r="R70" s="22"/>
      <c r="S70" s="22"/>
      <c r="T70" s="71"/>
      <c r="U70" s="71"/>
      <c r="V70" s="22"/>
      <c r="W70" s="22"/>
      <c r="X70" s="22"/>
      <c r="Y70" s="73"/>
      <c r="Z70" s="22"/>
      <c r="AA70" s="22"/>
      <c r="AB70" s="22"/>
      <c r="AC70" s="22">
        <v>45.454545454545453</v>
      </c>
      <c r="AD70" s="22">
        <f>IFERROR(LARGE(AH70:AM70,1),0)+IFERROR(LARGE(AH70:AM70,2),0)</f>
        <v>0</v>
      </c>
      <c r="AE70" s="22">
        <f>IFERROR(LARGE(AH70:AM70,3),0)+IFERROR(LARGE(AH70:AM70,4),0)</f>
        <v>0</v>
      </c>
      <c r="AF70" s="22">
        <f>IFERROR(LARGE(AH70:AM70,5),0)+IFERROR(LARGE(AH70:AM70,6),0)</f>
        <v>0</v>
      </c>
      <c r="AG70" s="22">
        <f>IFERROR(LARGE(AH70:AM70,7),0)</f>
        <v>0</v>
      </c>
      <c r="AH70" s="22"/>
      <c r="AI70" s="22"/>
      <c r="AJ70" s="22"/>
      <c r="AK70" s="22"/>
      <c r="AL70" s="22"/>
      <c r="AM70" s="22"/>
    </row>
    <row r="71" spans="1:39">
      <c r="A71" s="3" t="s">
        <v>3477</v>
      </c>
      <c r="B71" s="3" t="s">
        <v>3439</v>
      </c>
      <c r="C71" s="3"/>
      <c r="D71" s="2">
        <f ca="1">IF(E70=E71,D70,CELL("wiersz",A69))</f>
        <v>69</v>
      </c>
      <c r="E71" s="23">
        <f>LARGE(F71:AG71,1)+LARGE(F71:AG71,2)+LARGE(F71:AG71,3)+LARGE(F71:AG71,4)+IFERROR(LARGE(F71:AG71,5),0)+IFERROR(LARGE(F71:AG71,6),0)</f>
        <v>44.92671637953201</v>
      </c>
      <c r="F71" s="22"/>
      <c r="G71" s="22"/>
      <c r="H71" s="22"/>
      <c r="I71" s="71"/>
      <c r="J71" s="72"/>
      <c r="K71" s="72"/>
      <c r="L71" s="72"/>
      <c r="M71" s="72"/>
      <c r="N71" s="22"/>
      <c r="O71" s="22"/>
      <c r="P71" s="22"/>
      <c r="Q71" s="22"/>
      <c r="R71" s="22"/>
      <c r="S71" s="22"/>
      <c r="T71" s="71"/>
      <c r="U71" s="71"/>
      <c r="V71" s="22"/>
      <c r="W71" s="22"/>
      <c r="X71" s="22"/>
      <c r="Y71" s="73">
        <v>44.92671637953201</v>
      </c>
      <c r="Z71" s="22"/>
      <c r="AA71" s="22"/>
      <c r="AB71" s="22"/>
      <c r="AC71" s="22"/>
      <c r="AD71" s="22">
        <f>IFERROR(LARGE(AH71:AM71,1),0)+IFERROR(LARGE(AH71:AM71,2),0)</f>
        <v>0</v>
      </c>
      <c r="AE71" s="22">
        <f>IFERROR(LARGE(AH71:AM71,3),0)+IFERROR(LARGE(AH71:AM71,4),0)</f>
        <v>0</v>
      </c>
      <c r="AF71" s="22">
        <f>IFERROR(LARGE(AH71:AM71,5),0)+IFERROR(LARGE(AH71:AM71,6),0)</f>
        <v>0</v>
      </c>
      <c r="AG71" s="22">
        <f>IFERROR(LARGE(AH71:AM71,7),0)</f>
        <v>0</v>
      </c>
      <c r="AH71" s="22"/>
      <c r="AI71" s="22"/>
      <c r="AJ71" s="22"/>
      <c r="AK71" s="22"/>
      <c r="AL71" s="22"/>
      <c r="AM71" s="22"/>
    </row>
    <row r="72" spans="1:39">
      <c r="A72" s="3" t="s">
        <v>2398</v>
      </c>
      <c r="B72" s="3"/>
      <c r="C72" s="3" t="s">
        <v>57</v>
      </c>
      <c r="D72" s="2">
        <f ca="1">IF(E71=E72,D71,CELL("wiersz",A70))</f>
        <v>70</v>
      </c>
      <c r="E72" s="23">
        <f>LARGE(F72:AG72,1)+LARGE(F72:AG72,2)+LARGE(F72:AG72,3)+LARGE(F72:AG72,4)+IFERROR(LARGE(F72:AG72,5),0)+IFERROR(LARGE(F72:AG72,6),0)</f>
        <v>44.049378294242537</v>
      </c>
      <c r="F72" s="22"/>
      <c r="G72" s="22">
        <v>44.049378294242537</v>
      </c>
      <c r="H72" s="22"/>
      <c r="I72" s="71"/>
      <c r="J72" s="72"/>
      <c r="K72" s="72"/>
      <c r="L72" s="72"/>
      <c r="M72" s="72"/>
      <c r="N72" s="22"/>
      <c r="O72" s="22"/>
      <c r="P72" s="22"/>
      <c r="Q72" s="22"/>
      <c r="R72" s="22"/>
      <c r="S72" s="22"/>
      <c r="T72" s="71"/>
      <c r="U72" s="71"/>
      <c r="V72" s="22"/>
      <c r="W72" s="22"/>
      <c r="X72" s="22"/>
      <c r="Y72" s="73"/>
      <c r="Z72" s="22"/>
      <c r="AA72" s="22"/>
      <c r="AB72" s="22"/>
      <c r="AC72" s="22"/>
      <c r="AD72" s="22">
        <f>IFERROR(LARGE(AH72:AM72,1),0)+IFERROR(LARGE(AH72:AM72,2),0)</f>
        <v>0</v>
      </c>
      <c r="AE72" s="22">
        <f>IFERROR(LARGE(AH72:AM72,3),0)+IFERROR(LARGE(AH72:AM72,4),0)</f>
        <v>0</v>
      </c>
      <c r="AF72" s="22">
        <f>IFERROR(LARGE(AH72:AM72,5),0)+IFERROR(LARGE(AH72:AM72,6),0)</f>
        <v>0</v>
      </c>
      <c r="AG72" s="22">
        <f>IFERROR(LARGE(AH72:AM72,7),0)</f>
        <v>0</v>
      </c>
      <c r="AH72" s="22"/>
      <c r="AI72" s="22"/>
      <c r="AJ72" s="22"/>
      <c r="AK72" s="22"/>
      <c r="AL72" s="22"/>
      <c r="AM72" s="22"/>
    </row>
    <row r="73" spans="1:39">
      <c r="A73" s="3" t="s">
        <v>2802</v>
      </c>
      <c r="B73" s="3"/>
      <c r="C73" s="3"/>
      <c r="D73" s="2">
        <f ca="1">IF(E72=E73,D72,CELL("wiersz",A71))</f>
        <v>71</v>
      </c>
      <c r="E73" s="23">
        <f>LARGE(F73:AG73,1)+LARGE(F73:AG73,2)+LARGE(F73:AG73,3)+LARGE(F73:AG73,4)+IFERROR(LARGE(F73:AG73,5),0)+IFERROR(LARGE(F73:AG73,6),0)</f>
        <v>43.478260869565204</v>
      </c>
      <c r="F73" s="22"/>
      <c r="G73" s="22"/>
      <c r="H73" s="22"/>
      <c r="I73" s="71"/>
      <c r="J73" s="72"/>
      <c r="K73" s="72"/>
      <c r="L73" s="72"/>
      <c r="M73" s="72"/>
      <c r="N73" s="22">
        <v>43.478260869565204</v>
      </c>
      <c r="O73" s="22"/>
      <c r="P73" s="22"/>
      <c r="Q73" s="22"/>
      <c r="R73" s="22"/>
      <c r="S73" s="22"/>
      <c r="T73" s="71"/>
      <c r="U73" s="71"/>
      <c r="V73" s="22"/>
      <c r="W73" s="22"/>
      <c r="X73" s="22"/>
      <c r="Y73" s="73"/>
      <c r="Z73" s="22"/>
      <c r="AA73" s="22"/>
      <c r="AB73" s="22"/>
      <c r="AC73" s="22"/>
      <c r="AD73" s="22">
        <f>IFERROR(LARGE(AH73:AM73,1),0)+IFERROR(LARGE(AH73:AM73,2),0)</f>
        <v>0</v>
      </c>
      <c r="AE73" s="22">
        <f>IFERROR(LARGE(AH73:AM73,3),0)+IFERROR(LARGE(AH73:AM73,4),0)</f>
        <v>0</v>
      </c>
      <c r="AF73" s="22">
        <f>IFERROR(LARGE(AH73:AM73,5),0)+IFERROR(LARGE(AH73:AM73,6),0)</f>
        <v>0</v>
      </c>
      <c r="AG73" s="22">
        <f>IFERROR(LARGE(AH73:AM73,7),0)</f>
        <v>0</v>
      </c>
      <c r="AH73" s="22"/>
      <c r="AI73" s="22"/>
      <c r="AJ73" s="22"/>
      <c r="AK73" s="22"/>
      <c r="AL73" s="22"/>
      <c r="AM73" s="22"/>
    </row>
    <row r="74" spans="1:39">
      <c r="A74" s="3" t="s">
        <v>4003</v>
      </c>
      <c r="B74" s="3" t="s">
        <v>3741</v>
      </c>
      <c r="C74" s="3" t="s">
        <v>85</v>
      </c>
      <c r="D74" s="2">
        <f ca="1">IF(E73=E74,D73,CELL("wiersz",A72))</f>
        <v>72</v>
      </c>
      <c r="E74" s="23">
        <f>LARGE(F74:AG74,1)+LARGE(F74:AG74,2)+LARGE(F74:AG74,3)+LARGE(F74:AG74,4)+IFERROR(LARGE(F74:AG74,5),0)+IFERROR(LARGE(F74:AG74,6),0)</f>
        <v>41.932875421107802</v>
      </c>
      <c r="F74" s="22"/>
      <c r="G74" s="22"/>
      <c r="H74" s="22"/>
      <c r="I74" s="71"/>
      <c r="J74" s="72"/>
      <c r="K74" s="72"/>
      <c r="L74" s="72"/>
      <c r="M74" s="72"/>
      <c r="N74" s="22"/>
      <c r="O74" s="22"/>
      <c r="P74" s="22"/>
      <c r="Q74" s="22"/>
      <c r="R74" s="22"/>
      <c r="S74" s="22"/>
      <c r="T74" s="71"/>
      <c r="U74" s="71"/>
      <c r="V74" s="22"/>
      <c r="W74" s="22"/>
      <c r="X74" s="22"/>
      <c r="Y74" s="73"/>
      <c r="Z74" s="22"/>
      <c r="AA74" s="22"/>
      <c r="AB74" s="22"/>
      <c r="AC74" s="22"/>
      <c r="AD74" s="22">
        <f>IFERROR(LARGE(AH74:AM74,1),0)+IFERROR(LARGE(AH74:AM74,2),0)</f>
        <v>41.932875421107802</v>
      </c>
      <c r="AE74" s="22">
        <f>IFERROR(LARGE(AH74:AM74,3),0)+IFERROR(LARGE(AH74:AM74,4),0)</f>
        <v>0</v>
      </c>
      <c r="AF74" s="22">
        <f>IFERROR(LARGE(AH74:AM74,5),0)+IFERROR(LARGE(AH74:AM74,6),0)</f>
        <v>0</v>
      </c>
      <c r="AG74" s="22">
        <f>IFERROR(LARGE(AH74:AM74,7),0)</f>
        <v>0</v>
      </c>
      <c r="AH74" s="22"/>
      <c r="AI74" s="22"/>
      <c r="AJ74" s="22"/>
      <c r="AK74" s="22"/>
      <c r="AL74" s="22">
        <v>41.932875421107802</v>
      </c>
      <c r="AM74" s="22"/>
    </row>
    <row r="75" spans="1:39">
      <c r="A75" s="3" t="s">
        <v>4004</v>
      </c>
      <c r="B75" s="3" t="s">
        <v>3741</v>
      </c>
      <c r="C75" s="3" t="s">
        <v>3742</v>
      </c>
      <c r="D75" s="2">
        <f ca="1">IF(E74=E75,D74,CELL("wiersz",A73))</f>
        <v>73</v>
      </c>
      <c r="E75" s="23">
        <f>LARGE(F75:AG75,1)+LARGE(F75:AG75,2)+LARGE(F75:AG75,3)+LARGE(F75:AG75,4)+IFERROR(LARGE(F75:AG75,5),0)+IFERROR(LARGE(F75:AG75,6),0)</f>
        <v>41.93029438055008</v>
      </c>
      <c r="F75" s="22"/>
      <c r="G75" s="22"/>
      <c r="H75" s="22"/>
      <c r="I75" s="71"/>
      <c r="J75" s="72"/>
      <c r="K75" s="72"/>
      <c r="L75" s="72"/>
      <c r="M75" s="72"/>
      <c r="N75" s="22"/>
      <c r="O75" s="22"/>
      <c r="P75" s="22"/>
      <c r="Q75" s="22"/>
      <c r="R75" s="22"/>
      <c r="S75" s="22"/>
      <c r="T75" s="71"/>
      <c r="U75" s="71"/>
      <c r="V75" s="22"/>
      <c r="W75" s="22"/>
      <c r="X75" s="22"/>
      <c r="Y75" s="73"/>
      <c r="Z75" s="22"/>
      <c r="AA75" s="22"/>
      <c r="AB75" s="22"/>
      <c r="AC75" s="22"/>
      <c r="AD75" s="22">
        <f>IFERROR(LARGE(AH75:AM75,1),0)+IFERROR(LARGE(AH75:AM75,2),0)</f>
        <v>41.93029438055008</v>
      </c>
      <c r="AE75" s="22">
        <f>IFERROR(LARGE(AH75:AM75,3),0)+IFERROR(LARGE(AH75:AM75,4),0)</f>
        <v>0</v>
      </c>
      <c r="AF75" s="22">
        <f>IFERROR(LARGE(AH75:AM75,5),0)+IFERROR(LARGE(AH75:AM75,6),0)</f>
        <v>0</v>
      </c>
      <c r="AG75" s="22">
        <f>IFERROR(LARGE(AH75:AM75,7),0)</f>
        <v>0</v>
      </c>
      <c r="AH75" s="22"/>
      <c r="AI75" s="22"/>
      <c r="AJ75" s="22"/>
      <c r="AK75" s="22"/>
      <c r="AL75" s="22">
        <v>41.93029438055008</v>
      </c>
      <c r="AM75" s="22"/>
    </row>
    <row r="76" spans="1:39">
      <c r="A76" s="3" t="s">
        <v>2425</v>
      </c>
      <c r="B76" s="3"/>
      <c r="C76" s="3" t="s">
        <v>92</v>
      </c>
      <c r="D76" s="2">
        <f ca="1">IF(E75=E76,D75,CELL("wiersz",A74))</f>
        <v>74</v>
      </c>
      <c r="E76" s="23">
        <f>LARGE(F76:AG76,1)+LARGE(F76:AG76,2)+LARGE(F76:AG76,3)+LARGE(F76:AG76,4)+IFERROR(LARGE(F76:AG76,5),0)+IFERROR(LARGE(F76:AG76,6),0)</f>
        <v>41.618498780070503</v>
      </c>
      <c r="F76" s="22"/>
      <c r="G76" s="22"/>
      <c r="H76" s="22"/>
      <c r="I76" s="71"/>
      <c r="J76" s="72"/>
      <c r="K76" s="72"/>
      <c r="L76" s="72"/>
      <c r="M76" s="72"/>
      <c r="N76" s="22"/>
      <c r="O76" s="22"/>
      <c r="P76" s="22"/>
      <c r="Q76" s="22"/>
      <c r="R76" s="22"/>
      <c r="S76" s="22"/>
      <c r="T76" s="71"/>
      <c r="U76" s="71"/>
      <c r="V76" s="22"/>
      <c r="W76" s="22"/>
      <c r="X76" s="22"/>
      <c r="Y76" s="73"/>
      <c r="Z76" s="22"/>
      <c r="AA76" s="22"/>
      <c r="AB76" s="22"/>
      <c r="AC76" s="22"/>
      <c r="AD76" s="22">
        <f>IFERROR(LARGE(AH76:AM76,1),0)+IFERROR(LARGE(AH76:AM76,2),0)</f>
        <v>41.618498780070503</v>
      </c>
      <c r="AE76" s="22">
        <f>IFERROR(LARGE(AH76:AM76,3),0)+IFERROR(LARGE(AH76:AM76,4),0)</f>
        <v>0</v>
      </c>
      <c r="AF76" s="22">
        <f>IFERROR(LARGE(AH76:AM76,5),0)+IFERROR(LARGE(AH76:AM76,6),0)</f>
        <v>0</v>
      </c>
      <c r="AG76" s="22">
        <f>IFERROR(LARGE(AH76:AM76,7),0)</f>
        <v>0</v>
      </c>
      <c r="AH76" s="22">
        <v>14.417577624280204</v>
      </c>
      <c r="AI76" s="22"/>
      <c r="AJ76" s="22"/>
      <c r="AK76" s="22"/>
      <c r="AL76" s="22">
        <v>27.200921155790301</v>
      </c>
      <c r="AM76" s="22"/>
    </row>
    <row r="77" spans="1:39">
      <c r="A77" s="3" t="s">
        <v>2410</v>
      </c>
      <c r="B77" s="3"/>
      <c r="C77" s="3" t="s">
        <v>858</v>
      </c>
      <c r="D77" s="2">
        <f ca="1">IF(E76=E77,D76,CELL("wiersz",A75))</f>
        <v>75</v>
      </c>
      <c r="E77" s="23">
        <f>LARGE(F77:AG77,1)+LARGE(F77:AG77,2)+LARGE(F77:AG77,3)+LARGE(F77:AG77,4)+IFERROR(LARGE(F77:AG77,5),0)+IFERROR(LARGE(F77:AG77,6),0)</f>
        <v>40.604484709343382</v>
      </c>
      <c r="F77" s="22"/>
      <c r="G77" s="22"/>
      <c r="H77" s="22"/>
      <c r="I77" s="71"/>
      <c r="J77" s="72"/>
      <c r="K77" s="72"/>
      <c r="L77" s="72"/>
      <c r="M77" s="72"/>
      <c r="N77" s="22"/>
      <c r="O77" s="22"/>
      <c r="P77" s="22"/>
      <c r="Q77" s="22"/>
      <c r="R77" s="22"/>
      <c r="S77" s="22"/>
      <c r="T77" s="71"/>
      <c r="U77" s="71"/>
      <c r="V77" s="22"/>
      <c r="W77" s="22"/>
      <c r="X77" s="22"/>
      <c r="Y77" s="73"/>
      <c r="Z77" s="22"/>
      <c r="AA77" s="22"/>
      <c r="AB77" s="22"/>
      <c r="AC77" s="22"/>
      <c r="AD77" s="22">
        <f>IFERROR(LARGE(AH77:AM77,1),0)+IFERROR(LARGE(AH77:AM77,2),0)</f>
        <v>40.604484709343382</v>
      </c>
      <c r="AE77" s="22">
        <f>IFERROR(LARGE(AH77:AM77,3),0)+IFERROR(LARGE(AH77:AM77,4),0)</f>
        <v>0</v>
      </c>
      <c r="AF77" s="22">
        <f>IFERROR(LARGE(AH77:AM77,5),0)+IFERROR(LARGE(AH77:AM77,6),0)</f>
        <v>0</v>
      </c>
      <c r="AG77" s="22">
        <f>IFERROR(LARGE(AH77:AM77,7),0)</f>
        <v>0</v>
      </c>
      <c r="AH77" s="22">
        <v>40.604484709343382</v>
      </c>
      <c r="AI77" s="22"/>
      <c r="AJ77" s="22"/>
      <c r="AK77" s="22"/>
      <c r="AL77" s="22"/>
      <c r="AM77" s="22"/>
    </row>
    <row r="78" spans="1:39">
      <c r="A78" s="3" t="s">
        <v>2411</v>
      </c>
      <c r="B78" s="3"/>
      <c r="C78" s="3" t="s">
        <v>858</v>
      </c>
      <c r="D78" s="2">
        <f ca="1">IF(E77=E78,D77,CELL("wiersz",A76))</f>
        <v>76</v>
      </c>
      <c r="E78" s="23">
        <f>LARGE(F78:AG78,1)+LARGE(F78:AG78,2)+LARGE(F78:AG78,3)+LARGE(F78:AG78,4)+IFERROR(LARGE(F78:AG78,5),0)+IFERROR(LARGE(F78:AG78,6),0)</f>
        <v>40.591813231154219</v>
      </c>
      <c r="F78" s="22"/>
      <c r="G78" s="22"/>
      <c r="H78" s="22"/>
      <c r="I78" s="71"/>
      <c r="J78" s="72"/>
      <c r="K78" s="72"/>
      <c r="L78" s="72"/>
      <c r="M78" s="72"/>
      <c r="N78" s="22"/>
      <c r="O78" s="22"/>
      <c r="P78" s="22"/>
      <c r="Q78" s="22"/>
      <c r="R78" s="22"/>
      <c r="S78" s="22"/>
      <c r="T78" s="71"/>
      <c r="U78" s="71"/>
      <c r="V78" s="22"/>
      <c r="W78" s="22"/>
      <c r="X78" s="22"/>
      <c r="Y78" s="73"/>
      <c r="Z78" s="22"/>
      <c r="AA78" s="22"/>
      <c r="AB78" s="22"/>
      <c r="AC78" s="22"/>
      <c r="AD78" s="22">
        <f>IFERROR(LARGE(AH78:AM78,1),0)+IFERROR(LARGE(AH78:AM78,2),0)</f>
        <v>40.591813231154219</v>
      </c>
      <c r="AE78" s="22">
        <f>IFERROR(LARGE(AH78:AM78,3),0)+IFERROR(LARGE(AH78:AM78,4),0)</f>
        <v>0</v>
      </c>
      <c r="AF78" s="22">
        <f>IFERROR(LARGE(AH78:AM78,5),0)+IFERROR(LARGE(AH78:AM78,6),0)</f>
        <v>0</v>
      </c>
      <c r="AG78" s="22">
        <f>IFERROR(LARGE(AH78:AM78,7),0)</f>
        <v>0</v>
      </c>
      <c r="AH78" s="22">
        <v>40.591813231154219</v>
      </c>
      <c r="AI78" s="22"/>
      <c r="AJ78" s="22"/>
      <c r="AK78" s="22"/>
      <c r="AL78" s="22"/>
      <c r="AM78" s="22"/>
    </row>
    <row r="79" spans="1:39">
      <c r="A79" s="3" t="s">
        <v>2422</v>
      </c>
      <c r="B79" s="3" t="s">
        <v>1355</v>
      </c>
      <c r="C79" s="3" t="s">
        <v>1354</v>
      </c>
      <c r="D79" s="2">
        <f ca="1">IF(E78=E79,D78,CELL("wiersz",A77))</f>
        <v>77</v>
      </c>
      <c r="E79" s="23">
        <f>LARGE(F79:AG79,1)+LARGE(F79:AG79,2)+LARGE(F79:AG79,3)+LARGE(F79:AG79,4)+IFERROR(LARGE(F79:AG79,5),0)+IFERROR(LARGE(F79:AG79,6),0)</f>
        <v>40.500256406474065</v>
      </c>
      <c r="F79" s="22"/>
      <c r="G79" s="22"/>
      <c r="H79" s="22"/>
      <c r="I79" s="71"/>
      <c r="J79" s="72"/>
      <c r="K79" s="72"/>
      <c r="L79" s="72"/>
      <c r="M79" s="72"/>
      <c r="N79" s="22"/>
      <c r="O79" s="22"/>
      <c r="P79" s="22"/>
      <c r="Q79" s="22"/>
      <c r="R79" s="22"/>
      <c r="S79" s="22"/>
      <c r="T79" s="71"/>
      <c r="U79" s="71"/>
      <c r="V79" s="22"/>
      <c r="W79" s="22"/>
      <c r="X79" s="22"/>
      <c r="Y79" s="73"/>
      <c r="Z79" s="22"/>
      <c r="AA79" s="22"/>
      <c r="AB79" s="22"/>
      <c r="AC79" s="22"/>
      <c r="AD79" s="22">
        <f>IFERROR(LARGE(AH79:AM79,1),0)+IFERROR(LARGE(AH79:AM79,2),0)</f>
        <v>40.500256406474065</v>
      </c>
      <c r="AE79" s="22">
        <f>IFERROR(LARGE(AH79:AM79,3),0)+IFERROR(LARGE(AH79:AM79,4),0)</f>
        <v>0</v>
      </c>
      <c r="AF79" s="22">
        <f>IFERROR(LARGE(AH79:AM79,5),0)+IFERROR(LARGE(AH79:AM79,6),0)</f>
        <v>0</v>
      </c>
      <c r="AG79" s="22">
        <f>IFERROR(LARGE(AH79:AM79,7),0)</f>
        <v>0</v>
      </c>
      <c r="AH79" s="22">
        <v>26.265854520392516</v>
      </c>
      <c r="AI79" s="22"/>
      <c r="AJ79" s="22"/>
      <c r="AK79" s="22"/>
      <c r="AL79" s="22">
        <v>14.234401886081548</v>
      </c>
      <c r="AM79" s="22"/>
    </row>
    <row r="80" spans="1:39">
      <c r="A80" s="3" t="s">
        <v>2412</v>
      </c>
      <c r="B80" s="3" t="s">
        <v>1320</v>
      </c>
      <c r="C80" s="3" t="s">
        <v>57</v>
      </c>
      <c r="D80" s="2">
        <f ca="1">IF(E79=E80,D79,CELL("wiersz",A78))</f>
        <v>78</v>
      </c>
      <c r="E80" s="23">
        <f>LARGE(F80:AG80,1)+LARGE(F80:AG80,2)+LARGE(F80:AG80,3)+LARGE(F80:AG80,4)+IFERROR(LARGE(F80:AG80,5),0)+IFERROR(LARGE(F80:AG80,6),0)</f>
        <v>39.432047138835529</v>
      </c>
      <c r="F80" s="22"/>
      <c r="G80" s="22"/>
      <c r="H80" s="22"/>
      <c r="I80" s="71"/>
      <c r="J80" s="72"/>
      <c r="K80" s="72"/>
      <c r="L80" s="72"/>
      <c r="M80" s="72"/>
      <c r="N80" s="22"/>
      <c r="O80" s="22"/>
      <c r="P80" s="22"/>
      <c r="Q80" s="22"/>
      <c r="R80" s="22"/>
      <c r="S80" s="22"/>
      <c r="T80" s="71"/>
      <c r="U80" s="71"/>
      <c r="V80" s="22"/>
      <c r="W80" s="22"/>
      <c r="X80" s="22"/>
      <c r="Y80" s="73"/>
      <c r="Z80" s="22"/>
      <c r="AA80" s="22"/>
      <c r="AB80" s="22"/>
      <c r="AC80" s="22"/>
      <c r="AD80" s="22">
        <f>IFERROR(LARGE(AH80:AM80,1),0)+IFERROR(LARGE(AH80:AM80,2),0)</f>
        <v>39.432047138835529</v>
      </c>
      <c r="AE80" s="22">
        <f>IFERROR(LARGE(AH80:AM80,3),0)+IFERROR(LARGE(AH80:AM80,4),0)</f>
        <v>0</v>
      </c>
      <c r="AF80" s="22">
        <f>IFERROR(LARGE(AH80:AM80,5),0)+IFERROR(LARGE(AH80:AM80,6),0)</f>
        <v>0</v>
      </c>
      <c r="AG80" s="22">
        <f>IFERROR(LARGE(AH80:AM80,7),0)</f>
        <v>0</v>
      </c>
      <c r="AH80" s="22">
        <v>39.432047138835529</v>
      </c>
      <c r="AI80" s="22"/>
      <c r="AJ80" s="22"/>
      <c r="AK80" s="22"/>
      <c r="AL80" s="22"/>
      <c r="AM80" s="22"/>
    </row>
    <row r="81" spans="1:39">
      <c r="A81" s="3" t="s">
        <v>2803</v>
      </c>
      <c r="B81" s="3" t="s">
        <v>2800</v>
      </c>
      <c r="C81" s="3"/>
      <c r="D81" s="2">
        <f ca="1">IF(E80=E81,D80,CELL("wiersz",A79))</f>
        <v>79</v>
      </c>
      <c r="E81" s="23">
        <f>LARGE(F81:AG81,1)+LARGE(F81:AG81,2)+LARGE(F81:AG81,3)+LARGE(F81:AG81,4)+IFERROR(LARGE(F81:AG81,5),0)+IFERROR(LARGE(F81:AG81,6),0)</f>
        <v>39.130434782608688</v>
      </c>
      <c r="F81" s="22"/>
      <c r="G81" s="22"/>
      <c r="H81" s="22"/>
      <c r="I81" s="71"/>
      <c r="J81" s="72"/>
      <c r="K81" s="72"/>
      <c r="L81" s="72"/>
      <c r="M81" s="72"/>
      <c r="N81" s="22">
        <v>39.130434782608688</v>
      </c>
      <c r="O81" s="22"/>
      <c r="P81" s="22"/>
      <c r="Q81" s="22"/>
      <c r="R81" s="22"/>
      <c r="S81" s="22"/>
      <c r="T81" s="71"/>
      <c r="U81" s="71"/>
      <c r="V81" s="22"/>
      <c r="W81" s="22"/>
      <c r="X81" s="22"/>
      <c r="Y81" s="73"/>
      <c r="Z81" s="22"/>
      <c r="AA81" s="22"/>
      <c r="AB81" s="22"/>
      <c r="AC81" s="22"/>
      <c r="AD81" s="22">
        <f>IFERROR(LARGE(AH81:AM81,1),0)+IFERROR(LARGE(AH81:AM81,2),0)</f>
        <v>0</v>
      </c>
      <c r="AE81" s="22">
        <f>IFERROR(LARGE(AH81:AM81,3),0)+IFERROR(LARGE(AH81:AM81,4),0)</f>
        <v>0</v>
      </c>
      <c r="AF81" s="22">
        <f>IFERROR(LARGE(AH81:AM81,5),0)+IFERROR(LARGE(AH81:AM81,6),0)</f>
        <v>0</v>
      </c>
      <c r="AG81" s="22">
        <f>IFERROR(LARGE(AH81:AM81,7),0)</f>
        <v>0</v>
      </c>
      <c r="AH81" s="22"/>
      <c r="AI81" s="22"/>
      <c r="AJ81" s="22"/>
      <c r="AK81" s="22"/>
      <c r="AL81" s="22"/>
      <c r="AM81" s="22"/>
    </row>
    <row r="82" spans="1:39">
      <c r="A82" s="3" t="s">
        <v>4005</v>
      </c>
      <c r="B82" s="3" t="s">
        <v>3728</v>
      </c>
      <c r="C82" s="3" t="s">
        <v>2654</v>
      </c>
      <c r="D82" s="2">
        <f ca="1">IF(E81=E82,D81,CELL("wiersz",A80))</f>
        <v>80</v>
      </c>
      <c r="E82" s="23">
        <f>LARGE(F82:AG82,1)+LARGE(F82:AG82,2)+LARGE(F82:AG82,3)+LARGE(F82:AG82,4)+IFERROR(LARGE(F82:AG82,5),0)+IFERROR(LARGE(F82:AG82,6),0)</f>
        <v>38.620007982085596</v>
      </c>
      <c r="F82" s="22"/>
      <c r="G82" s="22"/>
      <c r="H82" s="22"/>
      <c r="I82" s="71"/>
      <c r="J82" s="72"/>
      <c r="K82" s="72"/>
      <c r="L82" s="72"/>
      <c r="M82" s="72"/>
      <c r="N82" s="22"/>
      <c r="O82" s="22"/>
      <c r="P82" s="22"/>
      <c r="Q82" s="22"/>
      <c r="R82" s="22"/>
      <c r="S82" s="22"/>
      <c r="T82" s="71"/>
      <c r="U82" s="71"/>
      <c r="V82" s="22"/>
      <c r="W82" s="22"/>
      <c r="X82" s="22"/>
      <c r="Y82" s="73"/>
      <c r="Z82" s="22"/>
      <c r="AA82" s="22"/>
      <c r="AB82" s="22"/>
      <c r="AC82" s="22"/>
      <c r="AD82" s="22">
        <f>IFERROR(LARGE(AH82:AM82,1),0)+IFERROR(LARGE(AH82:AM82,2),0)</f>
        <v>38.620007982085596</v>
      </c>
      <c r="AE82" s="22">
        <f>IFERROR(LARGE(AH82:AM82,3),0)+IFERROR(LARGE(AH82:AM82,4),0)</f>
        <v>0</v>
      </c>
      <c r="AF82" s="22">
        <f>IFERROR(LARGE(AH82:AM82,5),0)+IFERROR(LARGE(AH82:AM82,6),0)</f>
        <v>0</v>
      </c>
      <c r="AG82" s="22">
        <f>IFERROR(LARGE(AH82:AM82,7),0)</f>
        <v>0</v>
      </c>
      <c r="AH82" s="22"/>
      <c r="AI82" s="22"/>
      <c r="AJ82" s="22"/>
      <c r="AK82" s="22"/>
      <c r="AL82" s="22">
        <v>38.620007982085596</v>
      </c>
      <c r="AM82" s="22"/>
    </row>
    <row r="83" spans="1:39">
      <c r="A83" s="3" t="s">
        <v>4006</v>
      </c>
      <c r="B83" s="3" t="s">
        <v>3718</v>
      </c>
      <c r="C83" s="3" t="s">
        <v>92</v>
      </c>
      <c r="D83" s="2">
        <f ca="1">IF(E82=E83,D82,CELL("wiersz",A81))</f>
        <v>81</v>
      </c>
      <c r="E83" s="23">
        <f>LARGE(F83:AG83,1)+LARGE(F83:AG83,2)+LARGE(F83:AG83,3)+LARGE(F83:AG83,4)+IFERROR(LARGE(F83:AG83,5),0)+IFERROR(LARGE(F83:AG83,6),0)</f>
        <v>37.516579182597432</v>
      </c>
      <c r="F83" s="22"/>
      <c r="G83" s="22"/>
      <c r="H83" s="22"/>
      <c r="I83" s="71"/>
      <c r="J83" s="72"/>
      <c r="K83" s="72"/>
      <c r="L83" s="72"/>
      <c r="M83" s="72"/>
      <c r="N83" s="22"/>
      <c r="O83" s="22"/>
      <c r="P83" s="22"/>
      <c r="Q83" s="22"/>
      <c r="R83" s="22"/>
      <c r="S83" s="22"/>
      <c r="T83" s="71"/>
      <c r="U83" s="71"/>
      <c r="V83" s="22"/>
      <c r="W83" s="22"/>
      <c r="X83" s="22"/>
      <c r="Y83" s="73"/>
      <c r="Z83" s="22"/>
      <c r="AA83" s="22"/>
      <c r="AB83" s="22"/>
      <c r="AC83" s="22"/>
      <c r="AD83" s="22">
        <f>IFERROR(LARGE(AH83:AM83,1),0)+IFERROR(LARGE(AH83:AM83,2),0)</f>
        <v>37.516579182597432</v>
      </c>
      <c r="AE83" s="22">
        <f>IFERROR(LARGE(AH83:AM83,3),0)+IFERROR(LARGE(AH83:AM83,4),0)</f>
        <v>0</v>
      </c>
      <c r="AF83" s="22">
        <f>IFERROR(LARGE(AH83:AM83,5),0)+IFERROR(LARGE(AH83:AM83,6),0)</f>
        <v>0</v>
      </c>
      <c r="AG83" s="22">
        <f>IFERROR(LARGE(AH83:AM83,7),0)</f>
        <v>0</v>
      </c>
      <c r="AH83" s="22"/>
      <c r="AI83" s="22"/>
      <c r="AJ83" s="22"/>
      <c r="AK83" s="22"/>
      <c r="AL83" s="22">
        <v>37.516579182597432</v>
      </c>
      <c r="AM83" s="22"/>
    </row>
    <row r="84" spans="1:39">
      <c r="A84" s="3" t="s">
        <v>2414</v>
      </c>
      <c r="B84" s="3"/>
      <c r="C84" s="3" t="s">
        <v>47</v>
      </c>
      <c r="D84" s="2">
        <f ca="1">IF(E83=E84,D83,CELL("wiersz",A82))</f>
        <v>82</v>
      </c>
      <c r="E84" s="23">
        <f>LARGE(F84:AG84,1)+LARGE(F84:AG84,2)+LARGE(F84:AG84,3)+LARGE(F84:AG84,4)+IFERROR(LARGE(F84:AG84,5),0)+IFERROR(LARGE(F84:AG84,6),0)</f>
        <v>37.043917335922337</v>
      </c>
      <c r="F84" s="22"/>
      <c r="G84" s="22"/>
      <c r="H84" s="22"/>
      <c r="I84" s="71"/>
      <c r="J84" s="72"/>
      <c r="K84" s="72"/>
      <c r="L84" s="72"/>
      <c r="M84" s="72"/>
      <c r="N84" s="22"/>
      <c r="O84" s="22"/>
      <c r="P84" s="22"/>
      <c r="Q84" s="22"/>
      <c r="R84" s="22"/>
      <c r="S84" s="22"/>
      <c r="T84" s="71"/>
      <c r="U84" s="71"/>
      <c r="V84" s="22"/>
      <c r="W84" s="22"/>
      <c r="X84" s="22"/>
      <c r="Y84" s="73"/>
      <c r="Z84" s="22"/>
      <c r="AA84" s="22"/>
      <c r="AB84" s="22"/>
      <c r="AC84" s="22"/>
      <c r="AD84" s="22">
        <f>IFERROR(LARGE(AH84:AM84,1),0)+IFERROR(LARGE(AH84:AM84,2),0)</f>
        <v>37.043917335922337</v>
      </c>
      <c r="AE84" s="22">
        <f>IFERROR(LARGE(AH84:AM84,3),0)+IFERROR(LARGE(AH84:AM84,4),0)</f>
        <v>0</v>
      </c>
      <c r="AF84" s="22">
        <f>IFERROR(LARGE(AH84:AM84,5),0)+IFERROR(LARGE(AH84:AM84,6),0)</f>
        <v>0</v>
      </c>
      <c r="AG84" s="22">
        <f>IFERROR(LARGE(AH84:AM84,7),0)</f>
        <v>0</v>
      </c>
      <c r="AH84" s="22">
        <v>37.043917335922337</v>
      </c>
      <c r="AI84" s="22"/>
      <c r="AJ84" s="22"/>
      <c r="AK84" s="22"/>
      <c r="AL84" s="22"/>
      <c r="AM84" s="22"/>
    </row>
    <row r="85" spans="1:39">
      <c r="A85" s="3" t="s">
        <v>2433</v>
      </c>
      <c r="B85" s="3" t="s">
        <v>1397</v>
      </c>
      <c r="C85" s="3" t="s">
        <v>57</v>
      </c>
      <c r="D85" s="2">
        <f ca="1">IF(E84=E85,D84,CELL("wiersz",A83))</f>
        <v>83</v>
      </c>
      <c r="E85" s="23">
        <f>LARGE(F85:AG85,1)+LARGE(F85:AG85,2)+LARGE(F85:AG85,3)+LARGE(F85:AG85,4)+IFERROR(LARGE(F85:AG85,5),0)+IFERROR(LARGE(F85:AG85,6),0)</f>
        <v>36.413150383109276</v>
      </c>
      <c r="F85" s="22"/>
      <c r="G85" s="22"/>
      <c r="H85" s="22"/>
      <c r="I85" s="71"/>
      <c r="J85" s="72"/>
      <c r="K85" s="72"/>
      <c r="L85" s="72"/>
      <c r="M85" s="72"/>
      <c r="N85" s="22"/>
      <c r="O85" s="22"/>
      <c r="P85" s="22"/>
      <c r="Q85" s="22"/>
      <c r="R85" s="22"/>
      <c r="S85" s="22"/>
      <c r="T85" s="71"/>
      <c r="U85" s="71"/>
      <c r="V85" s="22"/>
      <c r="W85" s="22"/>
      <c r="X85" s="22"/>
      <c r="Y85" s="73"/>
      <c r="Z85" s="22"/>
      <c r="AA85" s="22"/>
      <c r="AB85" s="22"/>
      <c r="AC85" s="22"/>
      <c r="AD85" s="22">
        <f>IFERROR(LARGE(AH85:AM85,1),0)+IFERROR(LARGE(AH85:AM85,2),0)</f>
        <v>36.413150383109276</v>
      </c>
      <c r="AE85" s="22">
        <f>IFERROR(LARGE(AH85:AM85,3),0)+IFERROR(LARGE(AH85:AM85,4),0)</f>
        <v>0</v>
      </c>
      <c r="AF85" s="22">
        <f>IFERROR(LARGE(AH85:AM85,5),0)+IFERROR(LARGE(AH85:AM85,6),0)</f>
        <v>0</v>
      </c>
      <c r="AG85" s="22">
        <f>IFERROR(LARGE(AH85:AM85,7),0)</f>
        <v>0</v>
      </c>
      <c r="AH85" s="22">
        <v>0</v>
      </c>
      <c r="AI85" s="22"/>
      <c r="AJ85" s="22"/>
      <c r="AK85" s="22"/>
      <c r="AL85" s="22">
        <v>36.413150383109276</v>
      </c>
      <c r="AM85" s="22"/>
    </row>
    <row r="86" spans="1:39">
      <c r="A86" s="3" t="s">
        <v>4007</v>
      </c>
      <c r="B86" s="3"/>
      <c r="C86" s="3" t="s">
        <v>3706</v>
      </c>
      <c r="D86" s="2">
        <f ca="1">IF(E85=E86,D85,CELL("wiersz",A84))</f>
        <v>84</v>
      </c>
      <c r="E86" s="23">
        <f>LARGE(F86:AG86,1)+LARGE(F86:AG86,2)+LARGE(F86:AG86,3)+LARGE(F86:AG86,4)+IFERROR(LARGE(F86:AG86,5),0)+IFERROR(LARGE(F86:AG86,6),0)</f>
        <v>35.56540431742949</v>
      </c>
      <c r="F86" s="22"/>
      <c r="G86" s="22"/>
      <c r="H86" s="22"/>
      <c r="I86" s="71"/>
      <c r="J86" s="72"/>
      <c r="K86" s="72"/>
      <c r="L86" s="72"/>
      <c r="M86" s="72"/>
      <c r="N86" s="22"/>
      <c r="O86" s="22"/>
      <c r="P86" s="22"/>
      <c r="Q86" s="22"/>
      <c r="R86" s="22"/>
      <c r="S86" s="22"/>
      <c r="T86" s="71"/>
      <c r="U86" s="71"/>
      <c r="V86" s="22"/>
      <c r="W86" s="22"/>
      <c r="X86" s="22"/>
      <c r="Y86" s="73"/>
      <c r="Z86" s="22"/>
      <c r="AA86" s="22"/>
      <c r="AB86" s="22"/>
      <c r="AC86" s="22"/>
      <c r="AD86" s="22">
        <f>IFERROR(LARGE(AH86:AM86,1),0)+IFERROR(LARGE(AH86:AM86,2),0)</f>
        <v>35.56540431742949</v>
      </c>
      <c r="AE86" s="22">
        <f>IFERROR(LARGE(AH86:AM86,3),0)+IFERROR(LARGE(AH86:AM86,4),0)</f>
        <v>0</v>
      </c>
      <c r="AF86" s="22">
        <f>IFERROR(LARGE(AH86:AM86,5),0)+IFERROR(LARGE(AH86:AM86,6),0)</f>
        <v>0</v>
      </c>
      <c r="AG86" s="22">
        <f>IFERROR(LARGE(AH86:AM86,7),0)</f>
        <v>0</v>
      </c>
      <c r="AH86" s="22"/>
      <c r="AI86" s="22"/>
      <c r="AJ86" s="22"/>
      <c r="AK86" s="22"/>
      <c r="AL86" s="22">
        <v>35.56540431742949</v>
      </c>
      <c r="AM86" s="22"/>
    </row>
    <row r="87" spans="1:39">
      <c r="A87" s="3" t="s">
        <v>4008</v>
      </c>
      <c r="B87" s="3" t="s">
        <v>1378</v>
      </c>
      <c r="C87" s="3" t="s">
        <v>57</v>
      </c>
      <c r="D87" s="2">
        <f ca="1">IF(E86=E87,D86,CELL("wiersz",A85))</f>
        <v>85</v>
      </c>
      <c r="E87" s="23">
        <f>LARGE(F87:AG87,1)+LARGE(F87:AG87,2)+LARGE(F87:AG87,3)+LARGE(F87:AG87,4)+IFERROR(LARGE(F87:AG87,5),0)+IFERROR(LARGE(F87:AG87,6),0)</f>
        <v>35.351709536142877</v>
      </c>
      <c r="F87" s="22"/>
      <c r="G87" s="22"/>
      <c r="H87" s="22"/>
      <c r="I87" s="71"/>
      <c r="J87" s="72"/>
      <c r="K87" s="72"/>
      <c r="L87" s="72"/>
      <c r="M87" s="72"/>
      <c r="N87" s="22"/>
      <c r="O87" s="22"/>
      <c r="P87" s="22"/>
      <c r="Q87" s="22"/>
      <c r="R87" s="22"/>
      <c r="S87" s="22"/>
      <c r="T87" s="71"/>
      <c r="U87" s="71"/>
      <c r="V87" s="22"/>
      <c r="W87" s="22"/>
      <c r="X87" s="22"/>
      <c r="Y87" s="73"/>
      <c r="Z87" s="22"/>
      <c r="AA87" s="22"/>
      <c r="AB87" s="22"/>
      <c r="AC87" s="22"/>
      <c r="AD87" s="22">
        <f>IFERROR(LARGE(AH87:AM87,1),0)+IFERROR(LARGE(AH87:AM87,2),0)</f>
        <v>35.351709536142877</v>
      </c>
      <c r="AE87" s="22">
        <f>IFERROR(LARGE(AH87:AM87,3),0)+IFERROR(LARGE(AH87:AM87,4),0)</f>
        <v>0</v>
      </c>
      <c r="AF87" s="22">
        <f>IFERROR(LARGE(AH87:AM87,5),0)+IFERROR(LARGE(AH87:AM87,6),0)</f>
        <v>0</v>
      </c>
      <c r="AG87" s="22">
        <f>IFERROR(LARGE(AH87:AM87,7),0)</f>
        <v>0</v>
      </c>
      <c r="AH87" s="22"/>
      <c r="AI87" s="22"/>
      <c r="AJ87" s="22"/>
      <c r="AK87" s="22"/>
      <c r="AL87" s="22">
        <v>35.351709536142877</v>
      </c>
      <c r="AM87" s="22"/>
    </row>
    <row r="88" spans="1:39">
      <c r="A88" s="3" t="s">
        <v>2417</v>
      </c>
      <c r="B88" s="3"/>
      <c r="C88" s="3" t="s">
        <v>57</v>
      </c>
      <c r="D88" s="2">
        <f ca="1">IF(E87=E88,D87,CELL("wiersz",A86))</f>
        <v>86</v>
      </c>
      <c r="E88" s="23">
        <f>LARGE(F88:AG88,1)+LARGE(F88:AG88,2)+LARGE(F88:AG88,3)+LARGE(F88:AG88,4)+IFERROR(LARGE(F88:AG88,5),0)+IFERROR(LARGE(F88:AG88,6),0)</f>
        <v>33.920143298816434</v>
      </c>
      <c r="F88" s="22"/>
      <c r="G88" s="22"/>
      <c r="H88" s="22"/>
      <c r="I88" s="71"/>
      <c r="J88" s="72"/>
      <c r="K88" s="72"/>
      <c r="L88" s="72"/>
      <c r="M88" s="72"/>
      <c r="N88" s="22"/>
      <c r="O88" s="22"/>
      <c r="P88" s="22"/>
      <c r="Q88" s="22"/>
      <c r="R88" s="22"/>
      <c r="S88" s="22"/>
      <c r="T88" s="71"/>
      <c r="U88" s="71"/>
      <c r="V88" s="22"/>
      <c r="W88" s="22"/>
      <c r="X88" s="22"/>
      <c r="Y88" s="73"/>
      <c r="Z88" s="22"/>
      <c r="AA88" s="22"/>
      <c r="AB88" s="22"/>
      <c r="AC88" s="22"/>
      <c r="AD88" s="22">
        <f>IFERROR(LARGE(AH88:AM88,1),0)+IFERROR(LARGE(AH88:AM88,2),0)</f>
        <v>33.920143298816434</v>
      </c>
      <c r="AE88" s="22">
        <f>IFERROR(LARGE(AH88:AM88,3),0)+IFERROR(LARGE(AH88:AM88,4),0)</f>
        <v>0</v>
      </c>
      <c r="AF88" s="22">
        <f>IFERROR(LARGE(AH88:AM88,5),0)+IFERROR(LARGE(AH88:AM88,6),0)</f>
        <v>0</v>
      </c>
      <c r="AG88" s="22">
        <f>IFERROR(LARGE(AH88:AM88,7),0)</f>
        <v>0</v>
      </c>
      <c r="AH88" s="22">
        <v>33.920143298816434</v>
      </c>
      <c r="AI88" s="22"/>
      <c r="AJ88" s="22"/>
      <c r="AK88" s="22"/>
      <c r="AL88" s="22"/>
      <c r="AM88" s="22"/>
    </row>
    <row r="89" spans="1:39">
      <c r="A89" s="3" t="s">
        <v>3037</v>
      </c>
      <c r="B89" s="3" t="s">
        <v>2983</v>
      </c>
      <c r="C89" s="3"/>
      <c r="D89" s="2">
        <f ca="1">IF(E88=E89,D88,CELL("wiersz",A87))</f>
        <v>87</v>
      </c>
      <c r="E89" s="23">
        <f>LARGE(F89:AG89,1)+LARGE(F89:AG89,2)+LARGE(F89:AG89,3)+LARGE(F89:AG89,4)+IFERROR(LARGE(F89:AG89,5),0)+IFERROR(LARGE(F89:AG89,6),0)</f>
        <v>33.333333333333329</v>
      </c>
      <c r="F89" s="22"/>
      <c r="G89" s="22"/>
      <c r="H89" s="22"/>
      <c r="I89" s="71"/>
      <c r="J89" s="72"/>
      <c r="K89" s="72"/>
      <c r="L89" s="72"/>
      <c r="M89" s="72"/>
      <c r="N89" s="22"/>
      <c r="O89" s="22"/>
      <c r="P89" s="22"/>
      <c r="Q89" s="22"/>
      <c r="R89" s="22"/>
      <c r="S89" s="22"/>
      <c r="T89" s="71"/>
      <c r="U89" s="71"/>
      <c r="V89" s="22"/>
      <c r="W89" s="22"/>
      <c r="X89" s="22"/>
      <c r="Y89" s="73"/>
      <c r="Z89" s="22"/>
      <c r="AA89" s="22"/>
      <c r="AB89" s="22"/>
      <c r="AC89" s="22"/>
      <c r="AD89" s="22">
        <f>IFERROR(LARGE(AH89:AM89,1),0)+IFERROR(LARGE(AH89:AM89,2),0)</f>
        <v>33.333333333333329</v>
      </c>
      <c r="AE89" s="22">
        <f>IFERROR(LARGE(AH89:AM89,3),0)+IFERROR(LARGE(AH89:AM89,4),0)</f>
        <v>0</v>
      </c>
      <c r="AF89" s="22">
        <f>IFERROR(LARGE(AH89:AM89,5),0)+IFERROR(LARGE(AH89:AM89,6),0)</f>
        <v>0</v>
      </c>
      <c r="AG89" s="22">
        <f>IFERROR(LARGE(AH89:AM89,7),0)</f>
        <v>0</v>
      </c>
      <c r="AH89" s="22"/>
      <c r="AI89" s="22"/>
      <c r="AJ89" s="22">
        <v>33.333333333333329</v>
      </c>
      <c r="AK89" s="22"/>
      <c r="AL89" s="22"/>
      <c r="AM89" s="22"/>
    </row>
    <row r="90" spans="1:39">
      <c r="A90" s="3" t="s">
        <v>2432</v>
      </c>
      <c r="B90" s="3"/>
      <c r="C90" s="3" t="s">
        <v>1393</v>
      </c>
      <c r="D90" s="2">
        <f ca="1">IF(E89=E90,D89,CELL("wiersz",A88))</f>
        <v>88</v>
      </c>
      <c r="E90" s="23">
        <f>LARGE(F90:AG90,1)+LARGE(F90:AG90,2)+LARGE(F90:AG90,3)+LARGE(F90:AG90,4)+IFERROR(LARGE(F90:AG90,5),0)+IFERROR(LARGE(F90:AG90,6),0)</f>
        <v>31.389704736712716</v>
      </c>
      <c r="F90" s="22"/>
      <c r="G90" s="22"/>
      <c r="H90" s="22"/>
      <c r="I90" s="71"/>
      <c r="J90" s="72"/>
      <c r="K90" s="72"/>
      <c r="L90" s="72"/>
      <c r="M90" s="72"/>
      <c r="N90" s="22"/>
      <c r="O90" s="22"/>
      <c r="P90" s="22"/>
      <c r="Q90" s="22"/>
      <c r="R90" s="22"/>
      <c r="S90" s="22"/>
      <c r="T90" s="71"/>
      <c r="U90" s="71"/>
      <c r="V90" s="22"/>
      <c r="W90" s="22"/>
      <c r="X90" s="22"/>
      <c r="Y90" s="73"/>
      <c r="Z90" s="22"/>
      <c r="AA90" s="22"/>
      <c r="AB90" s="22"/>
      <c r="AC90" s="22"/>
      <c r="AD90" s="22">
        <f>IFERROR(LARGE(AH90:AM90,1),0)+IFERROR(LARGE(AH90:AM90,2),0)</f>
        <v>31.389704736712716</v>
      </c>
      <c r="AE90" s="22">
        <f>IFERROR(LARGE(AH90:AM90,3),0)+IFERROR(LARGE(AH90:AM90,4),0)</f>
        <v>0</v>
      </c>
      <c r="AF90" s="22">
        <f>IFERROR(LARGE(AH90:AM90,5),0)+IFERROR(LARGE(AH90:AM90,6),0)</f>
        <v>0</v>
      </c>
      <c r="AG90" s="22">
        <f>IFERROR(LARGE(AH90:AM90,7),0)</f>
        <v>0</v>
      </c>
      <c r="AH90" s="22">
        <v>0</v>
      </c>
      <c r="AI90" s="22"/>
      <c r="AJ90" s="22"/>
      <c r="AK90" s="22"/>
      <c r="AL90" s="22">
        <v>31.389704736712716</v>
      </c>
      <c r="AM90" s="22"/>
    </row>
    <row r="91" spans="1:39">
      <c r="A91" s="3" t="s">
        <v>2431</v>
      </c>
      <c r="B91" s="3"/>
      <c r="C91" s="3" t="s">
        <v>92</v>
      </c>
      <c r="D91" s="2">
        <f ca="1">IF(E90=E91,D90,CELL("wiersz",A89))</f>
        <v>89</v>
      </c>
      <c r="E91" s="23">
        <f>LARGE(F91:AG91,1)+LARGE(F91:AG91,2)+LARGE(F91:AG91,3)+LARGE(F91:AG91,4)+IFERROR(LARGE(F91:AG91,5),0)+IFERROR(LARGE(F91:AG91,6),0)</f>
        <v>31.388634985673736</v>
      </c>
      <c r="F91" s="22"/>
      <c r="G91" s="22"/>
      <c r="H91" s="22"/>
      <c r="I91" s="71"/>
      <c r="J91" s="72"/>
      <c r="K91" s="72"/>
      <c r="L91" s="72"/>
      <c r="M91" s="72"/>
      <c r="N91" s="22"/>
      <c r="O91" s="22"/>
      <c r="P91" s="22"/>
      <c r="Q91" s="22"/>
      <c r="R91" s="22"/>
      <c r="S91" s="22"/>
      <c r="T91" s="71"/>
      <c r="U91" s="71"/>
      <c r="V91" s="22"/>
      <c r="W91" s="22"/>
      <c r="X91" s="22"/>
      <c r="Y91" s="73"/>
      <c r="Z91" s="22"/>
      <c r="AA91" s="22"/>
      <c r="AB91" s="22"/>
      <c r="AC91" s="22"/>
      <c r="AD91" s="22">
        <f>IFERROR(LARGE(AH91:AM91,1),0)+IFERROR(LARGE(AH91:AM91,2),0)</f>
        <v>31.388634985673736</v>
      </c>
      <c r="AE91" s="22">
        <f>IFERROR(LARGE(AH91:AM91,3),0)+IFERROR(LARGE(AH91:AM91,4),0)</f>
        <v>0</v>
      </c>
      <c r="AF91" s="22">
        <f>IFERROR(LARGE(AH91:AM91,5),0)+IFERROR(LARGE(AH91:AM91,6),0)</f>
        <v>0</v>
      </c>
      <c r="AG91" s="22">
        <f>IFERROR(LARGE(AH91:AM91,7),0)</f>
        <v>0</v>
      </c>
      <c r="AH91" s="22">
        <v>0</v>
      </c>
      <c r="AI91" s="22"/>
      <c r="AJ91" s="22"/>
      <c r="AK91" s="22"/>
      <c r="AL91" s="22">
        <v>31.388634985673736</v>
      </c>
      <c r="AM91" s="22"/>
    </row>
    <row r="92" spans="1:39">
      <c r="A92" s="3" t="s">
        <v>2420</v>
      </c>
      <c r="B92" s="3"/>
      <c r="C92" s="3" t="s">
        <v>57</v>
      </c>
      <c r="D92" s="2">
        <f ca="1">IF(E91=E92,D91,CELL("wiersz",A90))</f>
        <v>90</v>
      </c>
      <c r="E92" s="23">
        <f>LARGE(F92:AG92,1)+LARGE(F92:AG92,2)+LARGE(F92:AG92,3)+LARGE(F92:AG92,4)+IFERROR(LARGE(F92:AG92,5),0)+IFERROR(LARGE(F92:AG92,6),0)</f>
        <v>30.645416177419101</v>
      </c>
      <c r="F92" s="22"/>
      <c r="G92" s="22"/>
      <c r="H92" s="22"/>
      <c r="I92" s="71"/>
      <c r="J92" s="72"/>
      <c r="K92" s="72"/>
      <c r="L92" s="72"/>
      <c r="M92" s="72"/>
      <c r="N92" s="22"/>
      <c r="O92" s="22"/>
      <c r="P92" s="22"/>
      <c r="Q92" s="22"/>
      <c r="R92" s="22"/>
      <c r="S92" s="22"/>
      <c r="T92" s="71"/>
      <c r="U92" s="71"/>
      <c r="V92" s="22"/>
      <c r="W92" s="22"/>
      <c r="X92" s="22"/>
      <c r="Y92" s="73"/>
      <c r="Z92" s="22"/>
      <c r="AA92" s="22"/>
      <c r="AB92" s="22"/>
      <c r="AC92" s="22"/>
      <c r="AD92" s="22">
        <f>IFERROR(LARGE(AH92:AM92,1),0)+IFERROR(LARGE(AH92:AM92,2),0)</f>
        <v>30.645416177419101</v>
      </c>
      <c r="AE92" s="22">
        <f>IFERROR(LARGE(AH92:AM92,3),0)+IFERROR(LARGE(AH92:AM92,4),0)</f>
        <v>0</v>
      </c>
      <c r="AF92" s="22">
        <f>IFERROR(LARGE(AH92:AM92,5),0)+IFERROR(LARGE(AH92:AM92,6),0)</f>
        <v>0</v>
      </c>
      <c r="AG92" s="22">
        <f>IFERROR(LARGE(AH92:AM92,7),0)</f>
        <v>0</v>
      </c>
      <c r="AH92" s="22">
        <v>30.645416177419101</v>
      </c>
      <c r="AI92" s="22"/>
      <c r="AJ92" s="22"/>
      <c r="AK92" s="22"/>
      <c r="AL92" s="22"/>
      <c r="AM92" s="22"/>
    </row>
    <row r="93" spans="1:39">
      <c r="A93" s="3" t="s">
        <v>4009</v>
      </c>
      <c r="B93" s="3"/>
      <c r="C93" s="3" t="s">
        <v>47</v>
      </c>
      <c r="D93" s="2">
        <f ca="1">IF(E92=E93,D92,CELL("wiersz",A91))</f>
        <v>91</v>
      </c>
      <c r="E93" s="23">
        <f>LARGE(F93:AG93,1)+LARGE(F93:AG93,2)+LARGE(F93:AG93,3)+LARGE(F93:AG93,4)+IFERROR(LARGE(F93:AG93,5),0)+IFERROR(LARGE(F93:AG93,6),0)</f>
        <v>30.342347152817943</v>
      </c>
      <c r="F93" s="22"/>
      <c r="G93" s="22"/>
      <c r="H93" s="22"/>
      <c r="I93" s="71"/>
      <c r="J93" s="72"/>
      <c r="K93" s="72"/>
      <c r="L93" s="72"/>
      <c r="M93" s="72"/>
      <c r="N93" s="22"/>
      <c r="O93" s="22"/>
      <c r="P93" s="22"/>
      <c r="Q93" s="22"/>
      <c r="R93" s="22"/>
      <c r="S93" s="22"/>
      <c r="T93" s="71"/>
      <c r="U93" s="71"/>
      <c r="V93" s="22"/>
      <c r="W93" s="22"/>
      <c r="X93" s="22"/>
      <c r="Y93" s="73"/>
      <c r="Z93" s="22"/>
      <c r="AA93" s="22"/>
      <c r="AB93" s="22"/>
      <c r="AC93" s="22"/>
      <c r="AD93" s="22">
        <f>IFERROR(LARGE(AH93:AM93,1),0)+IFERROR(LARGE(AH93:AM93,2),0)</f>
        <v>30.342347152817943</v>
      </c>
      <c r="AE93" s="22">
        <f>IFERROR(LARGE(AH93:AM93,3),0)+IFERROR(LARGE(AH93:AM93,4),0)</f>
        <v>0</v>
      </c>
      <c r="AF93" s="22">
        <f>IFERROR(LARGE(AH93:AM93,5),0)+IFERROR(LARGE(AH93:AM93,6),0)</f>
        <v>0</v>
      </c>
      <c r="AG93" s="22">
        <f>IFERROR(LARGE(AH93:AM93,7),0)</f>
        <v>0</v>
      </c>
      <c r="AH93" s="22"/>
      <c r="AI93" s="22"/>
      <c r="AJ93" s="22"/>
      <c r="AK93" s="22"/>
      <c r="AL93" s="22">
        <v>30.342347152817943</v>
      </c>
      <c r="AM93" s="22"/>
    </row>
    <row r="94" spans="1:39">
      <c r="A94" s="3" t="s">
        <v>3038</v>
      </c>
      <c r="B94" s="3" t="s">
        <v>2978</v>
      </c>
      <c r="C94" s="3"/>
      <c r="D94" s="2">
        <f ca="1">IF(E93=E94,D93,CELL("wiersz",A92))</f>
        <v>92</v>
      </c>
      <c r="E94" s="23">
        <f>LARGE(F94:AG94,1)+LARGE(F94:AG94,2)+LARGE(F94:AG94,3)+LARGE(F94:AG94,4)+IFERROR(LARGE(F94:AG94,5),0)+IFERROR(LARGE(F94:AG94,6),0)</f>
        <v>29.999999999999996</v>
      </c>
      <c r="F94" s="22"/>
      <c r="G94" s="22"/>
      <c r="H94" s="22"/>
      <c r="I94" s="71"/>
      <c r="J94" s="72"/>
      <c r="K94" s="72"/>
      <c r="L94" s="72"/>
      <c r="M94" s="72"/>
      <c r="N94" s="22"/>
      <c r="O94" s="22"/>
      <c r="P94" s="22"/>
      <c r="Q94" s="22"/>
      <c r="R94" s="22"/>
      <c r="S94" s="22"/>
      <c r="T94" s="71"/>
      <c r="U94" s="71"/>
      <c r="V94" s="22"/>
      <c r="W94" s="22"/>
      <c r="X94" s="22"/>
      <c r="Y94" s="73"/>
      <c r="Z94" s="22"/>
      <c r="AA94" s="22"/>
      <c r="AB94" s="22"/>
      <c r="AC94" s="22"/>
      <c r="AD94" s="22">
        <f>IFERROR(LARGE(AH94:AM94,1),0)+IFERROR(LARGE(AH94:AM94,2),0)</f>
        <v>29.999999999999996</v>
      </c>
      <c r="AE94" s="22">
        <f>IFERROR(LARGE(AH94:AM94,3),0)+IFERROR(LARGE(AH94:AM94,4),0)</f>
        <v>0</v>
      </c>
      <c r="AF94" s="22">
        <f>IFERROR(LARGE(AH94:AM94,5),0)+IFERROR(LARGE(AH94:AM94,6),0)</f>
        <v>0</v>
      </c>
      <c r="AG94" s="22">
        <f>IFERROR(LARGE(AH94:AM94,7),0)</f>
        <v>0</v>
      </c>
      <c r="AH94" s="22"/>
      <c r="AI94" s="22"/>
      <c r="AJ94" s="22">
        <v>29.999999999999996</v>
      </c>
      <c r="AK94" s="22"/>
      <c r="AL94" s="22"/>
      <c r="AM94" s="22"/>
    </row>
    <row r="95" spans="1:39">
      <c r="A95" s="3" t="s">
        <v>4010</v>
      </c>
      <c r="B95" s="3"/>
      <c r="C95" s="3" t="s">
        <v>47</v>
      </c>
      <c r="D95" s="2">
        <f ca="1">IF(E94=E95,D94,CELL("wiersz",A93))</f>
        <v>93</v>
      </c>
      <c r="E95" s="23">
        <f>LARGE(F95:AG95,1)+LARGE(F95:AG95,2)+LARGE(F95:AG95,3)+LARGE(F95:AG95,4)+IFERROR(LARGE(F95:AG95,5),0)+IFERROR(LARGE(F95:AG95,6),0)</f>
        <v>29.296059319962154</v>
      </c>
      <c r="F95" s="22"/>
      <c r="G95" s="22"/>
      <c r="H95" s="22"/>
      <c r="I95" s="71"/>
      <c r="J95" s="72"/>
      <c r="K95" s="72"/>
      <c r="L95" s="72"/>
      <c r="M95" s="72"/>
      <c r="N95" s="22"/>
      <c r="O95" s="22"/>
      <c r="P95" s="22"/>
      <c r="Q95" s="22"/>
      <c r="R95" s="22"/>
      <c r="S95" s="22"/>
      <c r="T95" s="71"/>
      <c r="U95" s="71"/>
      <c r="V95" s="22"/>
      <c r="W95" s="22"/>
      <c r="X95" s="22"/>
      <c r="Y95" s="73"/>
      <c r="Z95" s="22"/>
      <c r="AA95" s="22"/>
      <c r="AB95" s="22"/>
      <c r="AC95" s="22"/>
      <c r="AD95" s="22">
        <f>IFERROR(LARGE(AH95:AM95,1),0)+IFERROR(LARGE(AH95:AM95,2),0)</f>
        <v>29.296059319962154</v>
      </c>
      <c r="AE95" s="22">
        <f>IFERROR(LARGE(AH95:AM95,3),0)+IFERROR(LARGE(AH95:AM95,4),0)</f>
        <v>0</v>
      </c>
      <c r="AF95" s="22">
        <f>IFERROR(LARGE(AH95:AM95,5),0)+IFERROR(LARGE(AH95:AM95,6),0)</f>
        <v>0</v>
      </c>
      <c r="AG95" s="22">
        <f>IFERROR(LARGE(AH95:AM95,7),0)</f>
        <v>0</v>
      </c>
      <c r="AH95" s="22"/>
      <c r="AI95" s="22"/>
      <c r="AJ95" s="22"/>
      <c r="AK95" s="22"/>
      <c r="AL95" s="22">
        <v>29.296059319962154</v>
      </c>
      <c r="AM95" s="22"/>
    </row>
    <row r="96" spans="1:39">
      <c r="A96" s="3" t="s">
        <v>4011</v>
      </c>
      <c r="B96" s="3"/>
      <c r="C96" s="3" t="s">
        <v>47</v>
      </c>
      <c r="D96" s="2">
        <f ca="1">IF(E95=E96,D95,CELL("wiersz",A94))</f>
        <v>94</v>
      </c>
      <c r="E96" s="23">
        <f>LARGE(F96:AG96,1)+LARGE(F96:AG96,2)+LARGE(F96:AG96,3)+LARGE(F96:AG96,4)+IFERROR(LARGE(F96:AG96,5),0)+IFERROR(LARGE(F96:AG96,6),0)</f>
        <v>29.293299706235707</v>
      </c>
      <c r="F96" s="22"/>
      <c r="G96" s="22"/>
      <c r="H96" s="22"/>
      <c r="I96" s="71"/>
      <c r="J96" s="72"/>
      <c r="K96" s="72"/>
      <c r="L96" s="72"/>
      <c r="M96" s="72"/>
      <c r="N96" s="22"/>
      <c r="O96" s="22"/>
      <c r="P96" s="22"/>
      <c r="Q96" s="22"/>
      <c r="R96" s="22"/>
      <c r="S96" s="22"/>
      <c r="T96" s="71"/>
      <c r="U96" s="71"/>
      <c r="V96" s="22"/>
      <c r="W96" s="22"/>
      <c r="X96" s="22"/>
      <c r="Y96" s="73"/>
      <c r="Z96" s="22"/>
      <c r="AA96" s="22"/>
      <c r="AB96" s="22"/>
      <c r="AC96" s="22"/>
      <c r="AD96" s="22">
        <f>IFERROR(LARGE(AH96:AM96,1),0)+IFERROR(LARGE(AH96:AM96,2),0)</f>
        <v>29.293299706235707</v>
      </c>
      <c r="AE96" s="22">
        <f>IFERROR(LARGE(AH96:AM96,3),0)+IFERROR(LARGE(AH96:AM96,4),0)</f>
        <v>0</v>
      </c>
      <c r="AF96" s="22">
        <f>IFERROR(LARGE(AH96:AM96,5),0)+IFERROR(LARGE(AH96:AM96,6),0)</f>
        <v>0</v>
      </c>
      <c r="AG96" s="22">
        <f>IFERROR(LARGE(AH96:AM96,7),0)</f>
        <v>0</v>
      </c>
      <c r="AH96" s="22"/>
      <c r="AI96" s="22"/>
      <c r="AJ96" s="22"/>
      <c r="AK96" s="22"/>
      <c r="AL96" s="22">
        <v>29.293299706235707</v>
      </c>
      <c r="AM96" s="22"/>
    </row>
    <row r="97" spans="1:39">
      <c r="A97" s="3" t="s">
        <v>2423</v>
      </c>
      <c r="B97" s="3" t="s">
        <v>1360</v>
      </c>
      <c r="C97" s="3" t="s">
        <v>1359</v>
      </c>
      <c r="D97" s="2">
        <f ca="1">IF(E96=E97,D96,CELL("wiersz",A95))</f>
        <v>95</v>
      </c>
      <c r="E97" s="23">
        <f>LARGE(F97:AG97,1)+LARGE(F97:AG97,2)+LARGE(F97:AG97,3)+LARGE(F97:AG97,4)+IFERROR(LARGE(F97:AG97,5),0)+IFERROR(LARGE(F97:AG97,6),0)</f>
        <v>24.71584735590892</v>
      </c>
      <c r="F97" s="22"/>
      <c r="G97" s="22"/>
      <c r="H97" s="22"/>
      <c r="I97" s="71"/>
      <c r="J97" s="72"/>
      <c r="K97" s="72"/>
      <c r="L97" s="72"/>
      <c r="M97" s="72"/>
      <c r="N97" s="22"/>
      <c r="O97" s="22"/>
      <c r="P97" s="22"/>
      <c r="Q97" s="22"/>
      <c r="R97" s="22"/>
      <c r="S97" s="22"/>
      <c r="T97" s="71"/>
      <c r="U97" s="71"/>
      <c r="V97" s="22"/>
      <c r="W97" s="22"/>
      <c r="X97" s="22"/>
      <c r="Y97" s="73"/>
      <c r="Z97" s="22"/>
      <c r="AA97" s="22"/>
      <c r="AB97" s="22"/>
      <c r="AC97" s="22"/>
      <c r="AD97" s="22">
        <f>IFERROR(LARGE(AH97:AM97,1),0)+IFERROR(LARGE(AH97:AM97,2),0)</f>
        <v>24.71584735590892</v>
      </c>
      <c r="AE97" s="22">
        <f>IFERROR(LARGE(AH97:AM97,3),0)+IFERROR(LARGE(AH97:AM97,4),0)</f>
        <v>0</v>
      </c>
      <c r="AF97" s="22">
        <f>IFERROR(LARGE(AH97:AM97,5),0)+IFERROR(LARGE(AH97:AM97,6),0)</f>
        <v>0</v>
      </c>
      <c r="AG97" s="22">
        <f>IFERROR(LARGE(AH97:AM97,7),0)</f>
        <v>0</v>
      </c>
      <c r="AH97" s="22">
        <v>24.71584735590892</v>
      </c>
      <c r="AI97" s="22"/>
      <c r="AJ97" s="22"/>
      <c r="AK97" s="22"/>
      <c r="AL97" s="22"/>
      <c r="AM97" s="22"/>
    </row>
    <row r="98" spans="1:39">
      <c r="A98" s="3" t="s">
        <v>4012</v>
      </c>
      <c r="B98" s="3" t="s">
        <v>3675</v>
      </c>
      <c r="C98" s="3" t="s">
        <v>858</v>
      </c>
      <c r="D98" s="2">
        <f ca="1">IF(E97=E98,D97,CELL("wiersz",A96))</f>
        <v>96</v>
      </c>
      <c r="E98" s="23">
        <f>LARGE(F98:AG98,1)+LARGE(F98:AG98,2)+LARGE(F98:AG98,3)+LARGE(F98:AG98,4)+IFERROR(LARGE(F98:AG98,5),0)+IFERROR(LARGE(F98:AG98,6),0)</f>
        <v>19.815546863649736</v>
      </c>
      <c r="F98" s="22"/>
      <c r="G98" s="22"/>
      <c r="H98" s="22"/>
      <c r="I98" s="71"/>
      <c r="J98" s="72"/>
      <c r="K98" s="72"/>
      <c r="L98" s="72"/>
      <c r="M98" s="72"/>
      <c r="N98" s="22"/>
      <c r="O98" s="22"/>
      <c r="P98" s="22"/>
      <c r="Q98" s="22"/>
      <c r="R98" s="22"/>
      <c r="S98" s="22"/>
      <c r="T98" s="71"/>
      <c r="U98" s="71"/>
      <c r="V98" s="22"/>
      <c r="W98" s="22"/>
      <c r="X98" s="22"/>
      <c r="Y98" s="73"/>
      <c r="Z98" s="22"/>
      <c r="AA98" s="22"/>
      <c r="AB98" s="22"/>
      <c r="AC98" s="22"/>
      <c r="AD98" s="22">
        <f>IFERROR(LARGE(AH98:AM98,1),0)+IFERROR(LARGE(AH98:AM98,2),0)</f>
        <v>19.815546863649736</v>
      </c>
      <c r="AE98" s="22">
        <f>IFERROR(LARGE(AH98:AM98,3),0)+IFERROR(LARGE(AH98:AM98,4),0)</f>
        <v>0</v>
      </c>
      <c r="AF98" s="22">
        <f>IFERROR(LARGE(AH98:AM98,5),0)+IFERROR(LARGE(AH98:AM98,6),0)</f>
        <v>0</v>
      </c>
      <c r="AG98" s="22">
        <f>IFERROR(LARGE(AH98:AM98,7),0)</f>
        <v>0</v>
      </c>
      <c r="AH98" s="22"/>
      <c r="AI98" s="22"/>
      <c r="AJ98" s="22"/>
      <c r="AK98" s="22"/>
      <c r="AL98" s="22">
        <v>19.815546863649736</v>
      </c>
      <c r="AM98" s="22"/>
    </row>
    <row r="99" spans="1:39">
      <c r="A99" s="3" t="s">
        <v>4013</v>
      </c>
      <c r="B99" s="3"/>
      <c r="C99" s="3" t="s">
        <v>3672</v>
      </c>
      <c r="D99" s="2">
        <f ca="1">IF(E98=E99,D98,CELL("wiersz",A97))</f>
        <v>97</v>
      </c>
      <c r="E99" s="23">
        <f>LARGE(F99:AG99,1)+LARGE(F99:AG99,2)+LARGE(F99:AG99,3)+LARGE(F99:AG99,4)+IFERROR(LARGE(F99:AG99,5),0)+IFERROR(LARGE(F99:AG99,6),0)</f>
        <v>19.813565176850918</v>
      </c>
      <c r="F99" s="22"/>
      <c r="G99" s="22"/>
      <c r="H99" s="22"/>
      <c r="I99" s="71"/>
      <c r="J99" s="72"/>
      <c r="K99" s="72"/>
      <c r="L99" s="72"/>
      <c r="M99" s="72"/>
      <c r="N99" s="22"/>
      <c r="O99" s="22"/>
      <c r="P99" s="22"/>
      <c r="Q99" s="22"/>
      <c r="R99" s="22"/>
      <c r="S99" s="22"/>
      <c r="T99" s="71"/>
      <c r="U99" s="71"/>
      <c r="V99" s="22"/>
      <c r="W99" s="22"/>
      <c r="X99" s="22"/>
      <c r="Y99" s="73"/>
      <c r="Z99" s="22"/>
      <c r="AA99" s="22"/>
      <c r="AB99" s="22"/>
      <c r="AC99" s="22"/>
      <c r="AD99" s="22">
        <f>IFERROR(LARGE(AH99:AM99,1),0)+IFERROR(LARGE(AH99:AM99,2),0)</f>
        <v>19.813565176850918</v>
      </c>
      <c r="AE99" s="22">
        <f>IFERROR(LARGE(AH99:AM99,3),0)+IFERROR(LARGE(AH99:AM99,4),0)</f>
        <v>0</v>
      </c>
      <c r="AF99" s="22">
        <f>IFERROR(LARGE(AH99:AM99,5),0)+IFERROR(LARGE(AH99:AM99,6),0)</f>
        <v>0</v>
      </c>
      <c r="AG99" s="22">
        <f>IFERROR(LARGE(AH99:AM99,7),0)</f>
        <v>0</v>
      </c>
      <c r="AH99" s="22"/>
      <c r="AI99" s="22"/>
      <c r="AJ99" s="22"/>
      <c r="AK99" s="22"/>
      <c r="AL99" s="22">
        <v>19.813565176850918</v>
      </c>
      <c r="AM99" s="22"/>
    </row>
    <row r="100" spans="1:39">
      <c r="A100" s="3" t="s">
        <v>4014</v>
      </c>
      <c r="B100" s="3"/>
      <c r="C100" s="3" t="s">
        <v>92</v>
      </c>
      <c r="D100" s="2">
        <f ca="1">IF(E99=E100,D99,CELL("wiersz",A98))</f>
        <v>98</v>
      </c>
      <c r="E100" s="23">
        <f>LARGE(F100:AG100,1)+LARGE(F100:AG100,2)+LARGE(F100:AG100,3)+LARGE(F100:AG100,4)+IFERROR(LARGE(F100:AG100,5),0)+IFERROR(LARGE(F100:AG100,6),0)</f>
        <v>19.051504977741267</v>
      </c>
      <c r="F100" s="22"/>
      <c r="G100" s="22"/>
      <c r="H100" s="22"/>
      <c r="I100" s="71"/>
      <c r="J100" s="72"/>
      <c r="K100" s="72"/>
      <c r="L100" s="72"/>
      <c r="M100" s="72"/>
      <c r="N100" s="22"/>
      <c r="O100" s="22"/>
      <c r="P100" s="22"/>
      <c r="Q100" s="22"/>
      <c r="R100" s="22"/>
      <c r="S100" s="22"/>
      <c r="T100" s="71"/>
      <c r="U100" s="71"/>
      <c r="V100" s="22"/>
      <c r="W100" s="22"/>
      <c r="X100" s="22"/>
      <c r="Y100" s="73"/>
      <c r="Z100" s="22"/>
      <c r="AA100" s="22"/>
      <c r="AB100" s="22"/>
      <c r="AC100" s="22"/>
      <c r="AD100" s="22">
        <f>IFERROR(LARGE(AH100:AM100,1),0)+IFERROR(LARGE(AH100:AM100,2),0)</f>
        <v>19.051504977741267</v>
      </c>
      <c r="AE100" s="22">
        <f>IFERROR(LARGE(AH100:AM100,3),0)+IFERROR(LARGE(AH100:AM100,4),0)</f>
        <v>0</v>
      </c>
      <c r="AF100" s="22">
        <f>IFERROR(LARGE(AH100:AM100,5),0)+IFERROR(LARGE(AH100:AM100,6),0)</f>
        <v>0</v>
      </c>
      <c r="AG100" s="22">
        <f>IFERROR(LARGE(AH100:AM100,7),0)</f>
        <v>0</v>
      </c>
      <c r="AH100" s="22"/>
      <c r="AI100" s="22"/>
      <c r="AJ100" s="22"/>
      <c r="AK100" s="22"/>
      <c r="AL100" s="22">
        <v>19.051504977741267</v>
      </c>
      <c r="AM100" s="22"/>
    </row>
    <row r="101" spans="1:39">
      <c r="A101" s="3" t="s">
        <v>2424</v>
      </c>
      <c r="B101" s="3" t="s">
        <v>1365</v>
      </c>
      <c r="C101" s="3" t="s">
        <v>47</v>
      </c>
      <c r="D101" s="2">
        <f ca="1">IF(E100=E101,D100,CELL("wiersz",A99))</f>
        <v>99</v>
      </c>
      <c r="E101" s="23">
        <f>LARGE(F101:AG101,1)+LARGE(F101:AG101,2)+LARGE(F101:AG101,3)+LARGE(F101:AG101,4)+IFERROR(LARGE(F101:AG101,5),0)+IFERROR(LARGE(F101:AG101,6),0)</f>
        <v>17.507058543768821</v>
      </c>
      <c r="F101" s="22"/>
      <c r="G101" s="22"/>
      <c r="H101" s="22"/>
      <c r="I101" s="71"/>
      <c r="J101" s="72"/>
      <c r="K101" s="72"/>
      <c r="L101" s="72"/>
      <c r="M101" s="72"/>
      <c r="N101" s="22"/>
      <c r="O101" s="22"/>
      <c r="P101" s="22"/>
      <c r="Q101" s="22"/>
      <c r="R101" s="22"/>
      <c r="S101" s="22"/>
      <c r="T101" s="71"/>
      <c r="U101" s="71"/>
      <c r="V101" s="22"/>
      <c r="W101" s="22"/>
      <c r="X101" s="22"/>
      <c r="Y101" s="73"/>
      <c r="Z101" s="22"/>
      <c r="AA101" s="22"/>
      <c r="AB101" s="22"/>
      <c r="AC101" s="22"/>
      <c r="AD101" s="22">
        <f>IFERROR(LARGE(AH101:AM101,1),0)+IFERROR(LARGE(AH101:AM101,2),0)</f>
        <v>17.507058543768821</v>
      </c>
      <c r="AE101" s="22">
        <f>IFERROR(LARGE(AH101:AM101,3),0)+IFERROR(LARGE(AH101:AM101,4),0)</f>
        <v>0</v>
      </c>
      <c r="AF101" s="22">
        <f>IFERROR(LARGE(AH101:AM101,5),0)+IFERROR(LARGE(AH101:AM101,6),0)</f>
        <v>0</v>
      </c>
      <c r="AG101" s="22">
        <f>IFERROR(LARGE(AH101:AM101,7),0)</f>
        <v>0</v>
      </c>
      <c r="AH101" s="22">
        <v>17.507058543768821</v>
      </c>
      <c r="AI101" s="22"/>
      <c r="AJ101" s="22"/>
      <c r="AK101" s="22"/>
      <c r="AL101" s="22"/>
      <c r="AM101" s="22"/>
    </row>
    <row r="102" spans="1:39">
      <c r="A102" s="3" t="s">
        <v>4015</v>
      </c>
      <c r="B102" s="3"/>
      <c r="C102" s="3" t="s">
        <v>57</v>
      </c>
      <c r="D102" s="2">
        <f ca="1">IF(E101=E102,D101,CELL("wiersz",A100))</f>
        <v>100</v>
      </c>
      <c r="E102" s="23">
        <f>LARGE(F102:AG102,1)+LARGE(F102:AG102,2)+LARGE(F102:AG102,3)+LARGE(F102:AG102,4)+IFERROR(LARGE(F102:AG102,5),0)+IFERROR(LARGE(F102:AG102,6),0)</f>
        <v>16.003264181302665</v>
      </c>
      <c r="F102" s="22"/>
      <c r="G102" s="22"/>
      <c r="H102" s="22"/>
      <c r="I102" s="71"/>
      <c r="J102" s="72"/>
      <c r="K102" s="72"/>
      <c r="L102" s="72"/>
      <c r="M102" s="72"/>
      <c r="N102" s="22"/>
      <c r="O102" s="22"/>
      <c r="P102" s="22"/>
      <c r="Q102" s="22"/>
      <c r="R102" s="22"/>
      <c r="S102" s="22"/>
      <c r="T102" s="71"/>
      <c r="U102" s="71"/>
      <c r="V102" s="22"/>
      <c r="W102" s="22"/>
      <c r="X102" s="22"/>
      <c r="Y102" s="73"/>
      <c r="Z102" s="22"/>
      <c r="AA102" s="22"/>
      <c r="AB102" s="22"/>
      <c r="AC102" s="22"/>
      <c r="AD102" s="22">
        <f>IFERROR(LARGE(AH102:AM102,1),0)+IFERROR(LARGE(AH102:AM102,2),0)</f>
        <v>16.003264181302665</v>
      </c>
      <c r="AE102" s="22">
        <f>IFERROR(LARGE(AH102:AM102,3),0)+IFERROR(LARGE(AH102:AM102,4),0)</f>
        <v>0</v>
      </c>
      <c r="AF102" s="22">
        <f>IFERROR(LARGE(AH102:AM102,5),0)+IFERROR(LARGE(AH102:AM102,6),0)</f>
        <v>0</v>
      </c>
      <c r="AG102" s="22">
        <f>IFERROR(LARGE(AH102:AM102,7),0)</f>
        <v>0</v>
      </c>
      <c r="AH102" s="22"/>
      <c r="AI102" s="22"/>
      <c r="AJ102" s="22"/>
      <c r="AK102" s="22"/>
      <c r="AL102" s="22">
        <v>16.003264181302665</v>
      </c>
      <c r="AM102" s="22"/>
    </row>
    <row r="103" spans="1:39">
      <c r="A103" s="3" t="s">
        <v>4016</v>
      </c>
      <c r="B103" s="3"/>
      <c r="C103" s="3" t="s">
        <v>57</v>
      </c>
      <c r="D103" s="2">
        <f ca="1">IF(E102=E103,D102,CELL("wiersz",A101))</f>
        <v>101</v>
      </c>
      <c r="E103" s="23">
        <f>LARGE(F103:AG103,1)+LARGE(F103:AG103,2)+LARGE(F103:AG103,3)+LARGE(F103:AG103,4)+IFERROR(LARGE(F103:AG103,5),0)+IFERROR(LARGE(F103:AG103,6),0)</f>
        <v>14.946121980385627</v>
      </c>
      <c r="F103" s="22"/>
      <c r="G103" s="22"/>
      <c r="H103" s="22"/>
      <c r="I103" s="71"/>
      <c r="J103" s="72"/>
      <c r="K103" s="72"/>
      <c r="L103" s="72"/>
      <c r="M103" s="72"/>
      <c r="N103" s="22"/>
      <c r="O103" s="22"/>
      <c r="P103" s="22"/>
      <c r="Q103" s="22"/>
      <c r="R103" s="22"/>
      <c r="S103" s="22"/>
      <c r="T103" s="71"/>
      <c r="U103" s="71"/>
      <c r="V103" s="22"/>
      <c r="W103" s="22"/>
      <c r="X103" s="22"/>
      <c r="Y103" s="73"/>
      <c r="Z103" s="22"/>
      <c r="AA103" s="22"/>
      <c r="AB103" s="22"/>
      <c r="AC103" s="22"/>
      <c r="AD103" s="22">
        <f>IFERROR(LARGE(AH103:AM103,1),0)+IFERROR(LARGE(AH103:AM103,2),0)</f>
        <v>14.946121980385627</v>
      </c>
      <c r="AE103" s="22">
        <f>IFERROR(LARGE(AH103:AM103,3),0)+IFERROR(LARGE(AH103:AM103,4),0)</f>
        <v>0</v>
      </c>
      <c r="AF103" s="22">
        <f>IFERROR(LARGE(AH103:AM103,5),0)+IFERROR(LARGE(AH103:AM103,6),0)</f>
        <v>0</v>
      </c>
      <c r="AG103" s="22">
        <f>IFERROR(LARGE(AH103:AM103,7),0)</f>
        <v>0</v>
      </c>
      <c r="AH103" s="22"/>
      <c r="AI103" s="22"/>
      <c r="AJ103" s="22"/>
      <c r="AK103" s="22"/>
      <c r="AL103" s="22">
        <v>14.946121980385627</v>
      </c>
      <c r="AM103" s="22"/>
    </row>
    <row r="104" spans="1:39">
      <c r="A104" s="3" t="s">
        <v>4017</v>
      </c>
      <c r="B104" s="3" t="s">
        <v>3642</v>
      </c>
      <c r="C104" s="3" t="s">
        <v>47</v>
      </c>
      <c r="D104" s="2">
        <f ca="1">IF(E103=E104,D103,CELL("wiersz",A102))</f>
        <v>102</v>
      </c>
      <c r="E104" s="23">
        <f>LARGE(F104:AG104,1)+LARGE(F104:AG104,2)+LARGE(F104:AG104,3)+LARGE(F104:AG104,4)+IFERROR(LARGE(F104:AG104,5),0)+IFERROR(LARGE(F104:AG104,6),0)</f>
        <v>13.522681791777469</v>
      </c>
      <c r="F104" s="22"/>
      <c r="G104" s="22"/>
      <c r="H104" s="22"/>
      <c r="I104" s="71"/>
      <c r="J104" s="72"/>
      <c r="K104" s="72"/>
      <c r="L104" s="72"/>
      <c r="M104" s="72"/>
      <c r="N104" s="22"/>
      <c r="O104" s="22"/>
      <c r="P104" s="22"/>
      <c r="Q104" s="22"/>
      <c r="R104" s="22"/>
      <c r="S104" s="22"/>
      <c r="T104" s="71"/>
      <c r="U104" s="71"/>
      <c r="V104" s="22"/>
      <c r="W104" s="22"/>
      <c r="X104" s="22"/>
      <c r="Y104" s="73"/>
      <c r="Z104" s="22"/>
      <c r="AA104" s="22"/>
      <c r="AB104" s="22"/>
      <c r="AC104" s="22"/>
      <c r="AD104" s="22">
        <f>IFERROR(LARGE(AH104:AM104,1),0)+IFERROR(LARGE(AH104:AM104,2),0)</f>
        <v>13.522681791777469</v>
      </c>
      <c r="AE104" s="22">
        <f>IFERROR(LARGE(AH104:AM104,3),0)+IFERROR(LARGE(AH104:AM104,4),0)</f>
        <v>0</v>
      </c>
      <c r="AF104" s="22">
        <f>IFERROR(LARGE(AH104:AM104,5),0)+IFERROR(LARGE(AH104:AM104,6),0)</f>
        <v>0</v>
      </c>
      <c r="AG104" s="22">
        <f>IFERROR(LARGE(AH104:AM104,7),0)</f>
        <v>0</v>
      </c>
      <c r="AH104" s="22"/>
      <c r="AI104" s="22"/>
      <c r="AJ104" s="22"/>
      <c r="AK104" s="22"/>
      <c r="AL104" s="22">
        <v>13.522681791777469</v>
      </c>
      <c r="AM104" s="22"/>
    </row>
    <row r="105" spans="1:39">
      <c r="A105" s="3" t="s">
        <v>2426</v>
      </c>
      <c r="B105" s="3" t="s">
        <v>1373</v>
      </c>
      <c r="C105" s="3" t="s">
        <v>1373</v>
      </c>
      <c r="D105" s="2">
        <f ca="1">IF(E104=E105,D104,CELL("wiersz",A103))</f>
        <v>103</v>
      </c>
      <c r="E105" s="23">
        <f>LARGE(F105:AG105,1)+LARGE(F105:AG105,2)+LARGE(F105:AG105,3)+LARGE(F105:AG105,4)+IFERROR(LARGE(F105:AG105,5),0)+IFERROR(LARGE(F105:AG105,6),0)</f>
        <v>13.387750651117333</v>
      </c>
      <c r="F105" s="22"/>
      <c r="G105" s="22"/>
      <c r="H105" s="22"/>
      <c r="I105" s="71"/>
      <c r="J105" s="72"/>
      <c r="K105" s="72"/>
      <c r="L105" s="72"/>
      <c r="M105" s="72"/>
      <c r="N105" s="22"/>
      <c r="O105" s="22"/>
      <c r="P105" s="22"/>
      <c r="Q105" s="22"/>
      <c r="R105" s="22"/>
      <c r="S105" s="22"/>
      <c r="T105" s="71"/>
      <c r="U105" s="71"/>
      <c r="V105" s="22"/>
      <c r="W105" s="22"/>
      <c r="X105" s="22"/>
      <c r="Y105" s="73"/>
      <c r="Z105" s="22"/>
      <c r="AA105" s="22"/>
      <c r="AB105" s="22"/>
      <c r="AC105" s="22"/>
      <c r="AD105" s="22">
        <f>IFERROR(LARGE(AH105:AM105,1),0)+IFERROR(LARGE(AH105:AM105,2),0)</f>
        <v>13.387750651117333</v>
      </c>
      <c r="AE105" s="22">
        <f>IFERROR(LARGE(AH105:AM105,3),0)+IFERROR(LARGE(AH105:AM105,4),0)</f>
        <v>0</v>
      </c>
      <c r="AF105" s="22">
        <f>IFERROR(LARGE(AH105:AM105,5),0)+IFERROR(LARGE(AH105:AM105,6),0)</f>
        <v>0</v>
      </c>
      <c r="AG105" s="22">
        <f>IFERROR(LARGE(AH105:AM105,7),0)</f>
        <v>0</v>
      </c>
      <c r="AH105" s="22">
        <v>13.387750651117333</v>
      </c>
      <c r="AI105" s="22"/>
      <c r="AJ105" s="22"/>
      <c r="AK105" s="22"/>
      <c r="AL105" s="22"/>
      <c r="AM105" s="22"/>
    </row>
    <row r="106" spans="1:39">
      <c r="A106" s="3" t="s">
        <v>4018</v>
      </c>
      <c r="B106" s="3" t="s">
        <v>1777</v>
      </c>
      <c r="C106" s="3" t="s">
        <v>1776</v>
      </c>
      <c r="D106" s="2">
        <f ca="1">IF(E105=E106,D105,CELL("wiersz",A104))</f>
        <v>104</v>
      </c>
      <c r="E106" s="23">
        <f>LARGE(F106:AG106,1)+LARGE(F106:AG106,2)+LARGE(F106:AG106,3)+LARGE(F106:AG106,4)+IFERROR(LARGE(F106:AG106,5),0)+IFERROR(LARGE(F106:AG106,6),0)</f>
        <v>12.81096169747339</v>
      </c>
      <c r="F106" s="22"/>
      <c r="G106" s="22"/>
      <c r="H106" s="22"/>
      <c r="I106" s="71"/>
      <c r="J106" s="72"/>
      <c r="K106" s="72"/>
      <c r="L106" s="72"/>
      <c r="M106" s="72"/>
      <c r="N106" s="22"/>
      <c r="O106" s="22"/>
      <c r="P106" s="22"/>
      <c r="Q106" s="22"/>
      <c r="R106" s="22"/>
      <c r="S106" s="22"/>
      <c r="T106" s="71"/>
      <c r="U106" s="71"/>
      <c r="V106" s="22"/>
      <c r="W106" s="22"/>
      <c r="X106" s="22"/>
      <c r="Y106" s="73"/>
      <c r="Z106" s="22"/>
      <c r="AA106" s="22"/>
      <c r="AB106" s="22"/>
      <c r="AC106" s="22"/>
      <c r="AD106" s="22">
        <f>IFERROR(LARGE(AH106:AM106,1),0)+IFERROR(LARGE(AH106:AM106,2),0)</f>
        <v>12.81096169747339</v>
      </c>
      <c r="AE106" s="22">
        <f>IFERROR(LARGE(AH106:AM106,3),0)+IFERROR(LARGE(AH106:AM106,4),0)</f>
        <v>0</v>
      </c>
      <c r="AF106" s="22">
        <f>IFERROR(LARGE(AH106:AM106,5),0)+IFERROR(LARGE(AH106:AM106,6),0)</f>
        <v>0</v>
      </c>
      <c r="AG106" s="22">
        <f>IFERROR(LARGE(AH106:AM106,7),0)</f>
        <v>0</v>
      </c>
      <c r="AH106" s="22"/>
      <c r="AI106" s="22"/>
      <c r="AJ106" s="22"/>
      <c r="AK106" s="22"/>
      <c r="AL106" s="22">
        <v>12.81096169747339</v>
      </c>
      <c r="AM106" s="22"/>
    </row>
    <row r="107" spans="1:39">
      <c r="A107" s="3" t="s">
        <v>2427</v>
      </c>
      <c r="B107" s="3" t="s">
        <v>1378</v>
      </c>
      <c r="C107" s="3" t="s">
        <v>92</v>
      </c>
      <c r="D107" s="2">
        <f ca="1">IF(E106=E107,D106,CELL("wiersz",A105))</f>
        <v>105</v>
      </c>
      <c r="E107" s="23">
        <f>LARGE(F107:AG107,1)+LARGE(F107:AG107,2)+LARGE(F107:AG107,3)+LARGE(F107:AG107,4)+IFERROR(LARGE(F107:AG107,5),0)+IFERROR(LARGE(F107:AG107,6),0)</f>
        <v>12.357923677954462</v>
      </c>
      <c r="F107" s="22"/>
      <c r="G107" s="22"/>
      <c r="H107" s="22"/>
      <c r="I107" s="71"/>
      <c r="J107" s="72"/>
      <c r="K107" s="72"/>
      <c r="L107" s="72"/>
      <c r="M107" s="72"/>
      <c r="N107" s="22"/>
      <c r="O107" s="22"/>
      <c r="P107" s="22"/>
      <c r="Q107" s="22"/>
      <c r="R107" s="22"/>
      <c r="S107" s="22"/>
      <c r="T107" s="71"/>
      <c r="U107" s="71"/>
      <c r="V107" s="22"/>
      <c r="W107" s="22"/>
      <c r="X107" s="22"/>
      <c r="Y107" s="73"/>
      <c r="Z107" s="22"/>
      <c r="AA107" s="22"/>
      <c r="AB107" s="22"/>
      <c r="AC107" s="22"/>
      <c r="AD107" s="22">
        <f>IFERROR(LARGE(AH107:AM107,1),0)+IFERROR(LARGE(AH107:AM107,2),0)</f>
        <v>12.357923677954462</v>
      </c>
      <c r="AE107" s="22">
        <f>IFERROR(LARGE(AH107:AM107,3),0)+IFERROR(LARGE(AH107:AM107,4),0)</f>
        <v>0</v>
      </c>
      <c r="AF107" s="22">
        <f>IFERROR(LARGE(AH107:AM107,5),0)+IFERROR(LARGE(AH107:AM107,6),0)</f>
        <v>0</v>
      </c>
      <c r="AG107" s="22">
        <f>IFERROR(LARGE(AH107:AM107,7),0)</f>
        <v>0</v>
      </c>
      <c r="AH107" s="22">
        <v>12.357923677954462</v>
      </c>
      <c r="AI107" s="22"/>
      <c r="AJ107" s="22"/>
      <c r="AK107" s="22"/>
      <c r="AL107" s="22"/>
      <c r="AM107" s="22"/>
    </row>
    <row r="108" spans="1:39">
      <c r="A108" s="3" t="s">
        <v>2428</v>
      </c>
      <c r="B108" s="3" t="s">
        <v>1378</v>
      </c>
      <c r="C108" s="3" t="s">
        <v>92</v>
      </c>
      <c r="D108" s="2">
        <f ca="1">IF(E107=E108,D107,CELL("wiersz",A106))</f>
        <v>106</v>
      </c>
      <c r="E108" s="23">
        <f>LARGE(F108:AG108,1)+LARGE(F108:AG108,2)+LARGE(F108:AG108,3)+LARGE(F108:AG108,4)+IFERROR(LARGE(F108:AG108,5),0)+IFERROR(LARGE(F108:AG108,6),0)</f>
        <v>12.357551686633371</v>
      </c>
      <c r="F108" s="22"/>
      <c r="G108" s="22"/>
      <c r="H108" s="22"/>
      <c r="I108" s="71"/>
      <c r="J108" s="72"/>
      <c r="K108" s="72"/>
      <c r="L108" s="72"/>
      <c r="M108" s="72"/>
      <c r="N108" s="22"/>
      <c r="O108" s="22"/>
      <c r="P108" s="22"/>
      <c r="Q108" s="22"/>
      <c r="R108" s="22"/>
      <c r="S108" s="22"/>
      <c r="T108" s="71"/>
      <c r="U108" s="71"/>
      <c r="V108" s="22"/>
      <c r="W108" s="22"/>
      <c r="X108" s="22"/>
      <c r="Y108" s="73"/>
      <c r="Z108" s="22"/>
      <c r="AA108" s="22"/>
      <c r="AB108" s="22"/>
      <c r="AC108" s="22"/>
      <c r="AD108" s="22">
        <f>IFERROR(LARGE(AH108:AM108,1),0)+IFERROR(LARGE(AH108:AM108,2),0)</f>
        <v>12.357551686633371</v>
      </c>
      <c r="AE108" s="22">
        <f>IFERROR(LARGE(AH108:AM108,3),0)+IFERROR(LARGE(AH108:AM108,4),0)</f>
        <v>0</v>
      </c>
      <c r="AF108" s="22">
        <f>IFERROR(LARGE(AH108:AM108,5),0)+IFERROR(LARGE(AH108:AM108,6),0)</f>
        <v>0</v>
      </c>
      <c r="AG108" s="22">
        <f>IFERROR(LARGE(AH108:AM108,7),0)</f>
        <v>0</v>
      </c>
      <c r="AH108" s="22">
        <v>12.357551686633371</v>
      </c>
      <c r="AI108" s="22"/>
      <c r="AJ108" s="22"/>
      <c r="AK108" s="22"/>
      <c r="AL108" s="22"/>
      <c r="AM108" s="22"/>
    </row>
    <row r="109" spans="1:39">
      <c r="A109" s="3" t="s">
        <v>2429</v>
      </c>
      <c r="B109" s="3"/>
      <c r="C109" s="3" t="s">
        <v>57</v>
      </c>
      <c r="D109" s="2">
        <f ca="1">IF(E108=E109,D108,CELL("wiersz",A107))</f>
        <v>107</v>
      </c>
      <c r="E109" s="23">
        <f>LARGE(F109:AG109,1)+LARGE(F109:AG109,2)+LARGE(F109:AG109,3)+LARGE(F109:AG109,4)+IFERROR(LARGE(F109:AG109,5),0)+IFERROR(LARGE(F109:AG109,6),0)</f>
        <v>9.2681637649750286</v>
      </c>
      <c r="F109" s="22"/>
      <c r="G109" s="22"/>
      <c r="H109" s="22"/>
      <c r="I109" s="71"/>
      <c r="J109" s="72"/>
      <c r="K109" s="72"/>
      <c r="L109" s="72"/>
      <c r="M109" s="72"/>
      <c r="N109" s="22"/>
      <c r="O109" s="22"/>
      <c r="P109" s="22"/>
      <c r="Q109" s="22"/>
      <c r="R109" s="22"/>
      <c r="S109" s="22"/>
      <c r="T109" s="71"/>
      <c r="U109" s="71"/>
      <c r="V109" s="22"/>
      <c r="W109" s="22"/>
      <c r="X109" s="22"/>
      <c r="Y109" s="73"/>
      <c r="Z109" s="22"/>
      <c r="AA109" s="22"/>
      <c r="AB109" s="22"/>
      <c r="AC109" s="22"/>
      <c r="AD109" s="22">
        <f>IFERROR(LARGE(AH109:AM109,1),0)+IFERROR(LARGE(AH109:AM109,2),0)</f>
        <v>9.2681637649750286</v>
      </c>
      <c r="AE109" s="22">
        <f>IFERROR(LARGE(AH109:AM109,3),0)+IFERROR(LARGE(AH109:AM109,4),0)</f>
        <v>0</v>
      </c>
      <c r="AF109" s="22">
        <f>IFERROR(LARGE(AH109:AM109,5),0)+IFERROR(LARGE(AH109:AM109,6),0)</f>
        <v>0</v>
      </c>
      <c r="AG109" s="22">
        <f>IFERROR(LARGE(AH109:AM109,7),0)</f>
        <v>0</v>
      </c>
      <c r="AH109" s="22">
        <v>9.2681637649750286</v>
      </c>
      <c r="AI109" s="22"/>
      <c r="AJ109" s="22"/>
      <c r="AK109" s="22"/>
      <c r="AL109" s="22"/>
      <c r="AM109" s="22"/>
    </row>
    <row r="110" spans="1:39">
      <c r="A110" s="3" t="s">
        <v>2400</v>
      </c>
      <c r="B110" s="3"/>
      <c r="C110" s="3" t="s">
        <v>57</v>
      </c>
      <c r="D110" s="2">
        <f ca="1">IF(E109=E110,D109,CELL("wiersz",A108))</f>
        <v>108</v>
      </c>
      <c r="E110" s="23">
        <f>LARGE(F110:AG110,1)+LARGE(F110:AG110,2)+LARGE(F110:AG110,3)+LARGE(F110:AG110,4)+IFERROR(LARGE(F110:AG110,5),0)+IFERROR(LARGE(F110:AG110,6),0)</f>
        <v>4.6367766625518465</v>
      </c>
      <c r="F110" s="22"/>
      <c r="G110" s="22">
        <v>4.6367766625518465</v>
      </c>
      <c r="H110" s="22"/>
      <c r="I110" s="71"/>
      <c r="J110" s="72"/>
      <c r="K110" s="72"/>
      <c r="L110" s="72"/>
      <c r="M110" s="72"/>
      <c r="N110" s="22"/>
      <c r="O110" s="22"/>
      <c r="P110" s="22"/>
      <c r="Q110" s="22"/>
      <c r="R110" s="22"/>
      <c r="S110" s="22"/>
      <c r="T110" s="71"/>
      <c r="U110" s="71"/>
      <c r="V110" s="22"/>
      <c r="W110" s="22"/>
      <c r="X110" s="22"/>
      <c r="Y110" s="73"/>
      <c r="Z110" s="22"/>
      <c r="AA110" s="22"/>
      <c r="AB110" s="22"/>
      <c r="AC110" s="22"/>
      <c r="AD110" s="22">
        <f>IFERROR(LARGE(AH110:AM110,1),0)+IFERROR(LARGE(AH110:AM110,2),0)</f>
        <v>0</v>
      </c>
      <c r="AE110" s="22">
        <f>IFERROR(LARGE(AH110:AM110,3),0)+IFERROR(LARGE(AH110:AM110,4),0)</f>
        <v>0</v>
      </c>
      <c r="AF110" s="22">
        <f>IFERROR(LARGE(AH110:AM110,5),0)+IFERROR(LARGE(AH110:AM110,6),0)</f>
        <v>0</v>
      </c>
      <c r="AG110" s="22">
        <f>IFERROR(LARGE(AH110:AM110,7),0)</f>
        <v>0</v>
      </c>
      <c r="AH110" s="22"/>
      <c r="AI110" s="22"/>
      <c r="AJ110" s="22"/>
      <c r="AK110" s="22"/>
      <c r="AL110" s="22"/>
      <c r="AM110" s="22"/>
    </row>
    <row r="111" spans="1:39">
      <c r="A111" s="3" t="s">
        <v>3275</v>
      </c>
      <c r="B111" s="3" t="s">
        <v>143</v>
      </c>
      <c r="C111" s="3" t="s">
        <v>3239</v>
      </c>
      <c r="D111" s="2">
        <f ca="1">IF(E110=E111,D110,CELL("wiersz",A109))</f>
        <v>109</v>
      </c>
      <c r="E111" s="23">
        <f>LARGE(F111:AG111,1)+LARGE(F111:AG111,2)+LARGE(F111:AG111,3)+LARGE(F111:AG111,4)+IFERROR(LARGE(F111:AG111,5),0)+IFERROR(LARGE(F111:AG111,6),0)</f>
        <v>0</v>
      </c>
      <c r="F111" s="22"/>
      <c r="G111" s="22"/>
      <c r="H111" s="22"/>
      <c r="I111" s="71"/>
      <c r="J111" s="72"/>
      <c r="K111" s="72"/>
      <c r="L111" s="72"/>
      <c r="M111" s="72"/>
      <c r="N111" s="22"/>
      <c r="O111" s="22"/>
      <c r="P111" s="22"/>
      <c r="Q111" s="22"/>
      <c r="R111" s="22"/>
      <c r="S111" s="22"/>
      <c r="T111" s="71"/>
      <c r="U111" s="71">
        <v>0</v>
      </c>
      <c r="V111" s="22"/>
      <c r="W111" s="22"/>
      <c r="X111" s="22"/>
      <c r="Y111" s="73"/>
      <c r="Z111" s="22"/>
      <c r="AA111" s="22"/>
      <c r="AB111" s="22"/>
      <c r="AC111" s="22"/>
      <c r="AD111" s="22">
        <f>IFERROR(LARGE(AH111:AM111,1),0)+IFERROR(LARGE(AH111:AM111,2),0)</f>
        <v>0</v>
      </c>
      <c r="AE111" s="22">
        <f>IFERROR(LARGE(AH111:AM111,3),0)+IFERROR(LARGE(AH111:AM111,4),0)</f>
        <v>0</v>
      </c>
      <c r="AF111" s="22">
        <f>IFERROR(LARGE(AH111:AM111,5),0)+IFERROR(LARGE(AH111:AM111,6),0)</f>
        <v>0</v>
      </c>
      <c r="AG111" s="22">
        <f>IFERROR(LARGE(AH111:AM111,7),0)</f>
        <v>0</v>
      </c>
      <c r="AH111" s="22"/>
      <c r="AI111" s="22"/>
      <c r="AJ111" s="22"/>
      <c r="AK111" s="22"/>
      <c r="AL111" s="22"/>
      <c r="AM111" s="22"/>
    </row>
    <row r="112" spans="1:39">
      <c r="A112" s="3" t="s">
        <v>3276</v>
      </c>
      <c r="B112" s="3" t="s">
        <v>143</v>
      </c>
      <c r="C112" s="3" t="s">
        <v>2926</v>
      </c>
      <c r="D112" s="2">
        <f ca="1">IF(E111=E112,D111,CELL("wiersz",A110))</f>
        <v>109</v>
      </c>
      <c r="E112" s="23">
        <f>LARGE(F112:AG112,1)+LARGE(F112:AG112,2)+LARGE(F112:AG112,3)+LARGE(F112:AG112,4)+IFERROR(LARGE(F112:AG112,5),0)+IFERROR(LARGE(F112:AG112,6),0)</f>
        <v>0</v>
      </c>
      <c r="F112" s="22"/>
      <c r="G112" s="22"/>
      <c r="H112" s="22"/>
      <c r="I112" s="71"/>
      <c r="J112" s="72"/>
      <c r="K112" s="72"/>
      <c r="L112" s="72"/>
      <c r="M112" s="72"/>
      <c r="N112" s="22"/>
      <c r="O112" s="22"/>
      <c r="P112" s="22"/>
      <c r="Q112" s="22"/>
      <c r="R112" s="22"/>
      <c r="S112" s="22"/>
      <c r="T112" s="71"/>
      <c r="U112" s="71">
        <v>0</v>
      </c>
      <c r="V112" s="22"/>
      <c r="W112" s="22"/>
      <c r="X112" s="22"/>
      <c r="Y112" s="73"/>
      <c r="Z112" s="22"/>
      <c r="AA112" s="22"/>
      <c r="AB112" s="22"/>
      <c r="AC112" s="22"/>
      <c r="AD112" s="22">
        <f>IFERROR(LARGE(AH112:AM112,1),0)+IFERROR(LARGE(AH112:AM112,2),0)</f>
        <v>0</v>
      </c>
      <c r="AE112" s="22">
        <f>IFERROR(LARGE(AH112:AM112,3),0)+IFERROR(LARGE(AH112:AM112,4),0)</f>
        <v>0</v>
      </c>
      <c r="AF112" s="22">
        <f>IFERROR(LARGE(AH112:AM112,5),0)+IFERROR(LARGE(AH112:AM112,6),0)</f>
        <v>0</v>
      </c>
      <c r="AG112" s="22">
        <f>IFERROR(LARGE(AH112:AM112,7),0)</f>
        <v>0</v>
      </c>
      <c r="AH112" s="22"/>
      <c r="AI112" s="22"/>
      <c r="AJ112" s="22"/>
      <c r="AK112" s="22"/>
      <c r="AL112" s="22"/>
      <c r="AM112" s="22"/>
    </row>
    <row r="113" spans="1:39">
      <c r="A113" s="3" t="s">
        <v>4000</v>
      </c>
      <c r="B113" s="3" t="s">
        <v>3482</v>
      </c>
      <c r="C113" s="3" t="s">
        <v>3484</v>
      </c>
      <c r="D113" s="2">
        <f ca="1">IF(E112=E113,D112,CELL("wiersz",A111))</f>
        <v>109</v>
      </c>
      <c r="E113" s="23">
        <f>LARGE(F113:AG113,1)+LARGE(F113:AG113,2)+LARGE(F113:AG113,3)+LARGE(F113:AG113,4)+IFERROR(LARGE(F113:AG113,5),0)+IFERROR(LARGE(F113:AG113,6),0)</f>
        <v>0</v>
      </c>
      <c r="F113" s="22"/>
      <c r="G113" s="22"/>
      <c r="H113" s="22"/>
      <c r="I113" s="71"/>
      <c r="J113" s="72"/>
      <c r="K113" s="72"/>
      <c r="L113" s="72"/>
      <c r="M113" s="72"/>
      <c r="N113" s="22"/>
      <c r="O113" s="22"/>
      <c r="P113" s="22"/>
      <c r="Q113" s="22"/>
      <c r="R113" s="22"/>
      <c r="S113" s="22"/>
      <c r="T113" s="71"/>
      <c r="U113" s="71"/>
      <c r="V113" s="22"/>
      <c r="W113" s="22"/>
      <c r="X113" s="22"/>
      <c r="Y113" s="73"/>
      <c r="Z113" s="71">
        <v>0</v>
      </c>
      <c r="AA113" s="22"/>
      <c r="AB113" s="22"/>
      <c r="AC113" s="22"/>
      <c r="AD113" s="22">
        <f>IFERROR(LARGE(AH113:AM113,1),0)+IFERROR(LARGE(AH113:AM113,2),0)</f>
        <v>0</v>
      </c>
      <c r="AE113" s="22">
        <f>IFERROR(LARGE(AH113:AM113,3),0)+IFERROR(LARGE(AH113:AM113,4),0)</f>
        <v>0</v>
      </c>
      <c r="AF113" s="22">
        <f>IFERROR(LARGE(AH113:AM113,5),0)+IFERROR(LARGE(AH113:AM113,6),0)</f>
        <v>0</v>
      </c>
      <c r="AG113" s="22">
        <f>IFERROR(LARGE(AH113:AM113,7),0)</f>
        <v>0</v>
      </c>
      <c r="AH113" s="22"/>
      <c r="AI113" s="22"/>
      <c r="AJ113" s="22"/>
      <c r="AK113" s="22"/>
      <c r="AL113" s="22"/>
      <c r="AM113" s="22"/>
    </row>
    <row r="114" spans="1:39">
      <c r="A114" s="3" t="s">
        <v>3882</v>
      </c>
      <c r="B114" s="3"/>
      <c r="C114" s="3" t="s">
        <v>1373</v>
      </c>
      <c r="D114" s="2">
        <f ca="1">IF(E113=E114,D113,CELL("wiersz",A112))</f>
        <v>109</v>
      </c>
      <c r="E114" s="23">
        <f>LARGE(F114:AG114,1)+LARGE(F114:AG114,2)+LARGE(F114:AG114,3)+LARGE(F114:AG114,4)+IFERROR(LARGE(F114:AG114,5),0)+IFERROR(LARGE(F114:AG114,6),0)</f>
        <v>0</v>
      </c>
      <c r="F114" s="22"/>
      <c r="G114" s="22"/>
      <c r="H114" s="22"/>
      <c r="I114" s="71"/>
      <c r="J114" s="72"/>
      <c r="K114" s="72"/>
      <c r="L114" s="72"/>
      <c r="M114" s="72"/>
      <c r="N114" s="22"/>
      <c r="O114" s="22"/>
      <c r="P114" s="22"/>
      <c r="Q114" s="22"/>
      <c r="R114" s="22"/>
      <c r="S114" s="22"/>
      <c r="T114" s="71"/>
      <c r="U114" s="71"/>
      <c r="V114" s="22"/>
      <c r="W114" s="22"/>
      <c r="X114" s="22"/>
      <c r="Y114" s="73"/>
      <c r="Z114" s="71">
        <v>0</v>
      </c>
      <c r="AA114" s="22"/>
      <c r="AB114" s="22"/>
      <c r="AC114" s="22"/>
      <c r="AD114" s="22">
        <f>IFERROR(LARGE(AH114:AM114,1),0)+IFERROR(LARGE(AH114:AM114,2),0)</f>
        <v>0</v>
      </c>
      <c r="AE114" s="22">
        <f>IFERROR(LARGE(AH114:AM114,3),0)+IFERROR(LARGE(AH114:AM114,4),0)</f>
        <v>0</v>
      </c>
      <c r="AF114" s="22">
        <f>IFERROR(LARGE(AH114:AM114,5),0)+IFERROR(LARGE(AH114:AM114,6),0)</f>
        <v>0</v>
      </c>
      <c r="AG114" s="22">
        <f>IFERROR(LARGE(AH114:AM114,7),0)</f>
        <v>0</v>
      </c>
      <c r="AH114" s="22"/>
      <c r="AI114" s="22"/>
      <c r="AJ114" s="22"/>
      <c r="AK114" s="22"/>
      <c r="AL114" s="22"/>
      <c r="AM114" s="22"/>
    </row>
    <row r="115" spans="1:39">
      <c r="A115" s="3" t="s">
        <v>4019</v>
      </c>
      <c r="B115" s="3" t="s">
        <v>3626</v>
      </c>
      <c r="C115" s="3" t="s">
        <v>47</v>
      </c>
      <c r="D115" s="2">
        <f ca="1">IF(E114=E115,D114,CELL("wiersz",A113))</f>
        <v>109</v>
      </c>
      <c r="E115" s="23">
        <f>LARGE(F115:AG115,1)+LARGE(F115:AG115,2)+LARGE(F115:AG115,3)+LARGE(F115:AG115,4)+IFERROR(LARGE(F115:AG115,5),0)+IFERROR(LARGE(F115:AG115,6),0)</f>
        <v>0</v>
      </c>
      <c r="F115" s="22"/>
      <c r="G115" s="22"/>
      <c r="H115" s="22"/>
      <c r="I115" s="71"/>
      <c r="J115" s="72"/>
      <c r="K115" s="72"/>
      <c r="L115" s="72"/>
      <c r="M115" s="72"/>
      <c r="N115" s="22"/>
      <c r="O115" s="22"/>
      <c r="P115" s="22"/>
      <c r="Q115" s="22"/>
      <c r="R115" s="22"/>
      <c r="S115" s="22"/>
      <c r="T115" s="71"/>
      <c r="U115" s="71"/>
      <c r="V115" s="22"/>
      <c r="W115" s="22"/>
      <c r="X115" s="22"/>
      <c r="Y115" s="73"/>
      <c r="Z115" s="22"/>
      <c r="AA115" s="22"/>
      <c r="AB115" s="22"/>
      <c r="AC115" s="22"/>
      <c r="AD115" s="22">
        <f>IFERROR(LARGE(AH115:AM115,1),0)+IFERROR(LARGE(AH115:AM115,2),0)</f>
        <v>0</v>
      </c>
      <c r="AE115" s="22">
        <f>IFERROR(LARGE(AH115:AM115,3),0)+IFERROR(LARGE(AH115:AM115,4),0)</f>
        <v>0</v>
      </c>
      <c r="AF115" s="22">
        <f>IFERROR(LARGE(AH115:AM115,5),0)+IFERROR(LARGE(AH115:AM115,6),0)</f>
        <v>0</v>
      </c>
      <c r="AG115" s="22">
        <f>IFERROR(LARGE(AH115:AM115,7),0)</f>
        <v>0</v>
      </c>
      <c r="AH115" s="22"/>
      <c r="AI115" s="22"/>
      <c r="AJ115" s="22"/>
      <c r="AK115" s="22"/>
      <c r="AL115" s="22">
        <v>0</v>
      </c>
      <c r="AM115" s="22"/>
    </row>
    <row r="116" spans="1:39">
      <c r="A116" s="3" t="s">
        <v>4020</v>
      </c>
      <c r="B116" s="3" t="s">
        <v>3626</v>
      </c>
      <c r="C116" s="3" t="s">
        <v>57</v>
      </c>
      <c r="D116" s="2">
        <f ca="1">IF(E115=E116,D115,CELL("wiersz",A114))</f>
        <v>109</v>
      </c>
      <c r="E116" s="23">
        <f>LARGE(F116:AG116,1)+LARGE(F116:AG116,2)+LARGE(F116:AG116,3)+LARGE(F116:AG116,4)+IFERROR(LARGE(F116:AG116,5),0)+IFERROR(LARGE(F116:AG116,6),0)</f>
        <v>0</v>
      </c>
      <c r="F116" s="22"/>
      <c r="G116" s="22"/>
      <c r="H116" s="22"/>
      <c r="I116" s="71"/>
      <c r="J116" s="72"/>
      <c r="K116" s="72"/>
      <c r="L116" s="72"/>
      <c r="M116" s="72"/>
      <c r="N116" s="22"/>
      <c r="O116" s="22"/>
      <c r="P116" s="22"/>
      <c r="Q116" s="22"/>
      <c r="R116" s="22"/>
      <c r="S116" s="22"/>
      <c r="T116" s="71"/>
      <c r="U116" s="71"/>
      <c r="V116" s="22"/>
      <c r="W116" s="22"/>
      <c r="X116" s="22"/>
      <c r="Y116" s="73"/>
      <c r="Z116" s="22"/>
      <c r="AA116" s="22"/>
      <c r="AB116" s="22"/>
      <c r="AC116" s="22"/>
      <c r="AD116" s="22">
        <f>IFERROR(LARGE(AH116:AM116,1),0)+IFERROR(LARGE(AH116:AM116,2),0)</f>
        <v>0</v>
      </c>
      <c r="AE116" s="22">
        <f>IFERROR(LARGE(AH116:AM116,3),0)+IFERROR(LARGE(AH116:AM116,4),0)</f>
        <v>0</v>
      </c>
      <c r="AF116" s="22">
        <f>IFERROR(LARGE(AH116:AM116,5),0)+IFERROR(LARGE(AH116:AM116,6),0)</f>
        <v>0</v>
      </c>
      <c r="AG116" s="22">
        <f>IFERROR(LARGE(AH116:AM116,7),0)</f>
        <v>0</v>
      </c>
      <c r="AH116" s="22"/>
      <c r="AI116" s="22"/>
      <c r="AJ116" s="22"/>
      <c r="AK116" s="22"/>
      <c r="AL116" s="22">
        <v>0</v>
      </c>
      <c r="AM116" s="22"/>
    </row>
    <row r="117" spans="1:39">
      <c r="A117" s="3" t="s">
        <v>4021</v>
      </c>
      <c r="B117" s="3" t="s">
        <v>3626</v>
      </c>
      <c r="C117" s="3" t="s">
        <v>3627</v>
      </c>
      <c r="D117" s="2">
        <f ca="1">IF(E116=E117,D116,CELL("wiersz",A115))</f>
        <v>109</v>
      </c>
      <c r="E117" s="23">
        <f>LARGE(F117:AG117,1)+LARGE(F117:AG117,2)+LARGE(F117:AG117,3)+LARGE(F117:AG117,4)+IFERROR(LARGE(F117:AG117,5),0)+IFERROR(LARGE(F117:AG117,6),0)</f>
        <v>0</v>
      </c>
      <c r="F117" s="22"/>
      <c r="G117" s="22"/>
      <c r="H117" s="22"/>
      <c r="I117" s="71"/>
      <c r="J117" s="72"/>
      <c r="K117" s="72"/>
      <c r="L117" s="72"/>
      <c r="M117" s="72"/>
      <c r="N117" s="22"/>
      <c r="O117" s="22"/>
      <c r="P117" s="22"/>
      <c r="Q117" s="22"/>
      <c r="R117" s="22"/>
      <c r="S117" s="22"/>
      <c r="T117" s="71"/>
      <c r="U117" s="71"/>
      <c r="V117" s="22"/>
      <c r="W117" s="22"/>
      <c r="X117" s="22"/>
      <c r="Y117" s="73"/>
      <c r="Z117" s="22"/>
      <c r="AA117" s="22"/>
      <c r="AB117" s="22"/>
      <c r="AC117" s="22"/>
      <c r="AD117" s="22">
        <f>IFERROR(LARGE(AH117:AM117,1),0)+IFERROR(LARGE(AH117:AM117,2),0)</f>
        <v>0</v>
      </c>
      <c r="AE117" s="22">
        <f>IFERROR(LARGE(AH117:AM117,3),0)+IFERROR(LARGE(AH117:AM117,4),0)</f>
        <v>0</v>
      </c>
      <c r="AF117" s="22">
        <f>IFERROR(LARGE(AH117:AM117,5),0)+IFERROR(LARGE(AH117:AM117,6),0)</f>
        <v>0</v>
      </c>
      <c r="AG117" s="22">
        <f>IFERROR(LARGE(AH117:AM117,7),0)</f>
        <v>0</v>
      </c>
      <c r="AH117" s="22"/>
      <c r="AI117" s="22"/>
      <c r="AJ117" s="22"/>
      <c r="AK117" s="22"/>
      <c r="AL117" s="22">
        <v>0</v>
      </c>
      <c r="AM117" s="22"/>
    </row>
    <row r="118" spans="1:39">
      <c r="A118" s="3" t="s">
        <v>4022</v>
      </c>
      <c r="B118" s="3" t="s">
        <v>3620</v>
      </c>
      <c r="C118" s="3" t="s">
        <v>57</v>
      </c>
      <c r="D118" s="2">
        <f ca="1">IF(E117=E118,D117,CELL("wiersz",A116))</f>
        <v>109</v>
      </c>
      <c r="E118" s="23">
        <f>LARGE(F118:AG118,1)+LARGE(F118:AG118,2)+LARGE(F118:AG118,3)+LARGE(F118:AG118,4)+IFERROR(LARGE(F118:AG118,5),0)+IFERROR(LARGE(F118:AG118,6),0)</f>
        <v>0</v>
      </c>
      <c r="F118" s="22"/>
      <c r="G118" s="22"/>
      <c r="H118" s="22"/>
      <c r="I118" s="71"/>
      <c r="J118" s="72"/>
      <c r="K118" s="72"/>
      <c r="L118" s="72"/>
      <c r="M118" s="72"/>
      <c r="N118" s="22"/>
      <c r="O118" s="22"/>
      <c r="P118" s="22"/>
      <c r="Q118" s="22"/>
      <c r="R118" s="22"/>
      <c r="S118" s="22"/>
      <c r="T118" s="71"/>
      <c r="U118" s="71"/>
      <c r="V118" s="22"/>
      <c r="W118" s="22"/>
      <c r="X118" s="22"/>
      <c r="Y118" s="73"/>
      <c r="Z118" s="22"/>
      <c r="AA118" s="22"/>
      <c r="AB118" s="22"/>
      <c r="AC118" s="22"/>
      <c r="AD118" s="22">
        <f>IFERROR(LARGE(AH118:AM118,1),0)+IFERROR(LARGE(AH118:AM118,2),0)</f>
        <v>0</v>
      </c>
      <c r="AE118" s="22">
        <f>IFERROR(LARGE(AH118:AM118,3),0)+IFERROR(LARGE(AH118:AM118,4),0)</f>
        <v>0</v>
      </c>
      <c r="AF118" s="22">
        <f>IFERROR(LARGE(AH118:AM118,5),0)+IFERROR(LARGE(AH118:AM118,6),0)</f>
        <v>0</v>
      </c>
      <c r="AG118" s="22">
        <f>IFERROR(LARGE(AH118:AM118,7),0)</f>
        <v>0</v>
      </c>
      <c r="AH118" s="22"/>
      <c r="AI118" s="22"/>
      <c r="AJ118" s="22"/>
      <c r="AK118" s="22"/>
      <c r="AL118" s="22">
        <v>0</v>
      </c>
      <c r="AM118" s="22"/>
    </row>
    <row r="119" spans="1:39">
      <c r="A119" s="3"/>
      <c r="B119" s="3"/>
      <c r="C119" s="3"/>
      <c r="D119" s="2">
        <f ca="1">IF(E118=E119,D118,CELL("wiersz",A117))</f>
        <v>109</v>
      </c>
      <c r="E119" s="23">
        <f>LARGE(F119:AG119,1)+LARGE(F119:AG119,2)+LARGE(F119:AG119,3)+LARGE(F119:AG119,4)+IFERROR(LARGE(F119:AG119,5),0)+IFERROR(LARGE(F119:AG119,6),0)</f>
        <v>0</v>
      </c>
      <c r="F119" s="22"/>
      <c r="G119" s="22"/>
      <c r="H119" s="22"/>
      <c r="I119" s="71"/>
      <c r="J119" s="72"/>
      <c r="K119" s="72"/>
      <c r="L119" s="72"/>
      <c r="M119" s="72"/>
      <c r="N119" s="22"/>
      <c r="O119" s="22"/>
      <c r="P119" s="22"/>
      <c r="Q119" s="22"/>
      <c r="R119" s="22"/>
      <c r="S119" s="22"/>
      <c r="T119" s="71"/>
      <c r="U119" s="71"/>
      <c r="V119" s="22"/>
      <c r="W119" s="22"/>
      <c r="X119" s="22"/>
      <c r="Y119" s="73"/>
      <c r="Z119" s="22"/>
      <c r="AA119" s="22"/>
      <c r="AB119" s="22"/>
      <c r="AC119" s="22"/>
      <c r="AD119" s="22">
        <f>IFERROR(LARGE(AH119:AM119,1),0)+IFERROR(LARGE(AH119:AM119,2),0)</f>
        <v>0</v>
      </c>
      <c r="AE119" s="22">
        <f>IFERROR(LARGE(AH119:AM119,3),0)+IFERROR(LARGE(AH119:AM119,4),0)</f>
        <v>0</v>
      </c>
      <c r="AF119" s="22">
        <f>IFERROR(LARGE(AH119:AM119,5),0)+IFERROR(LARGE(AH119:AM119,6),0)</f>
        <v>0</v>
      </c>
      <c r="AG119" s="22">
        <f>IFERROR(LARGE(AH119:AM119,7),0)</f>
        <v>0</v>
      </c>
      <c r="AH119" s="22"/>
      <c r="AI119" s="22"/>
      <c r="AJ119" s="22"/>
      <c r="AK119" s="22"/>
      <c r="AL119" s="22"/>
      <c r="AM119" s="22"/>
    </row>
    <row r="120" spans="1:39">
      <c r="A120" s="3"/>
      <c r="B120" s="3"/>
      <c r="C120" s="3"/>
      <c r="D120" s="2">
        <f ca="1">IF(E119=E120,D119,CELL("wiersz",A118))</f>
        <v>109</v>
      </c>
      <c r="E120" s="23">
        <f>LARGE(F120:AG120,1)+LARGE(F120:AG120,2)+LARGE(F120:AG120,3)+LARGE(F120:AG120,4)+IFERROR(LARGE(F120:AG120,5),0)+IFERROR(LARGE(F120:AG120,6),0)</f>
        <v>0</v>
      </c>
      <c r="F120" s="22"/>
      <c r="G120" s="22"/>
      <c r="H120" s="22"/>
      <c r="I120" s="71"/>
      <c r="J120" s="72"/>
      <c r="K120" s="72"/>
      <c r="L120" s="72"/>
      <c r="M120" s="72"/>
      <c r="N120" s="22"/>
      <c r="O120" s="22"/>
      <c r="P120" s="22"/>
      <c r="Q120" s="22"/>
      <c r="R120" s="22"/>
      <c r="S120" s="22"/>
      <c r="T120" s="71"/>
      <c r="U120" s="71"/>
      <c r="V120" s="22"/>
      <c r="W120" s="22"/>
      <c r="X120" s="22"/>
      <c r="Y120" s="73"/>
      <c r="Z120" s="22"/>
      <c r="AA120" s="22"/>
      <c r="AB120" s="22"/>
      <c r="AC120" s="22"/>
      <c r="AD120" s="22">
        <f>IFERROR(LARGE(AH120:AM120,1),0)+IFERROR(LARGE(AH120:AM120,2),0)</f>
        <v>0</v>
      </c>
      <c r="AE120" s="22">
        <f>IFERROR(LARGE(AH120:AM120,3),0)+IFERROR(LARGE(AH120:AM120,4),0)</f>
        <v>0</v>
      </c>
      <c r="AF120" s="22">
        <f>IFERROR(LARGE(AH120:AM120,5),0)+IFERROR(LARGE(AH120:AM120,6),0)</f>
        <v>0</v>
      </c>
      <c r="AG120" s="22">
        <f>IFERROR(LARGE(AH120:AM120,7),0)</f>
        <v>0</v>
      </c>
      <c r="AH120" s="22"/>
      <c r="AI120" s="22"/>
      <c r="AJ120" s="22"/>
      <c r="AK120" s="22"/>
      <c r="AL120" s="22"/>
      <c r="AM120" s="22"/>
    </row>
    <row r="121" spans="1:39">
      <c r="A121" s="3"/>
      <c r="B121" s="3"/>
      <c r="C121" s="3"/>
      <c r="D121" s="2">
        <f ca="1">IF(E120=E121,D120,CELL("wiersz",A119))</f>
        <v>109</v>
      </c>
      <c r="E121" s="23">
        <f>LARGE(F121:AG121,1)+LARGE(F121:AG121,2)+LARGE(F121:AG121,3)+LARGE(F121:AG121,4)+IFERROR(LARGE(F121:AG121,5),0)+IFERROR(LARGE(F121:AG121,6),0)</f>
        <v>0</v>
      </c>
      <c r="F121" s="22"/>
      <c r="G121" s="22"/>
      <c r="H121" s="22"/>
      <c r="I121" s="71"/>
      <c r="J121" s="72"/>
      <c r="K121" s="72"/>
      <c r="L121" s="72"/>
      <c r="M121" s="72"/>
      <c r="N121" s="22"/>
      <c r="O121" s="22"/>
      <c r="P121" s="22"/>
      <c r="Q121" s="22"/>
      <c r="R121" s="22"/>
      <c r="S121" s="22"/>
      <c r="T121" s="71"/>
      <c r="U121" s="71"/>
      <c r="V121" s="22"/>
      <c r="W121" s="22"/>
      <c r="X121" s="22"/>
      <c r="Y121" s="73"/>
      <c r="Z121" s="22"/>
      <c r="AA121" s="22"/>
      <c r="AB121" s="22"/>
      <c r="AC121" s="22"/>
      <c r="AD121" s="22">
        <f>IFERROR(LARGE(AH121:AM121,1),0)+IFERROR(LARGE(AH121:AM121,2),0)</f>
        <v>0</v>
      </c>
      <c r="AE121" s="22">
        <f>IFERROR(LARGE(AH121:AM121,3),0)+IFERROR(LARGE(AH121:AM121,4),0)</f>
        <v>0</v>
      </c>
      <c r="AF121" s="22">
        <f>IFERROR(LARGE(AH121:AM121,5),0)+IFERROR(LARGE(AH121:AM121,6),0)</f>
        <v>0</v>
      </c>
      <c r="AG121" s="22">
        <f>IFERROR(LARGE(AH121:AM121,7),0)</f>
        <v>0</v>
      </c>
      <c r="AH121" s="22"/>
      <c r="AI121" s="22"/>
      <c r="AJ121" s="22"/>
      <c r="AK121" s="22"/>
      <c r="AL121" s="22"/>
      <c r="AM121" s="22"/>
    </row>
    <row r="122" spans="1:39">
      <c r="A122" s="3"/>
      <c r="B122" s="3"/>
      <c r="C122" s="3"/>
      <c r="D122" s="2">
        <f ca="1">IF(E121=E122,D121,CELL("wiersz",A120))</f>
        <v>109</v>
      </c>
      <c r="E122" s="23">
        <f>LARGE(F122:AG122,1)+LARGE(F122:AG122,2)+LARGE(F122:AG122,3)+LARGE(F122:AG122,4)+IFERROR(LARGE(F122:AG122,5),0)+IFERROR(LARGE(F122:AG122,6),0)</f>
        <v>0</v>
      </c>
      <c r="F122" s="22"/>
      <c r="G122" s="22"/>
      <c r="H122" s="22"/>
      <c r="I122" s="71"/>
      <c r="J122" s="72"/>
      <c r="K122" s="72"/>
      <c r="L122" s="72"/>
      <c r="M122" s="72"/>
      <c r="N122" s="22"/>
      <c r="O122" s="22"/>
      <c r="P122" s="22"/>
      <c r="Q122" s="22"/>
      <c r="R122" s="22"/>
      <c r="S122" s="22"/>
      <c r="T122" s="71"/>
      <c r="U122" s="71"/>
      <c r="V122" s="22"/>
      <c r="W122" s="22"/>
      <c r="X122" s="22"/>
      <c r="Y122" s="73"/>
      <c r="Z122" s="22"/>
      <c r="AA122" s="22"/>
      <c r="AB122" s="22"/>
      <c r="AC122" s="22"/>
      <c r="AD122" s="22">
        <f>IFERROR(LARGE(AH122:AM122,1),0)+IFERROR(LARGE(AH122:AM122,2),0)</f>
        <v>0</v>
      </c>
      <c r="AE122" s="22">
        <f>IFERROR(LARGE(AH122:AM122,3),0)+IFERROR(LARGE(AH122:AM122,4),0)</f>
        <v>0</v>
      </c>
      <c r="AF122" s="22">
        <f>IFERROR(LARGE(AH122:AM122,5),0)+IFERROR(LARGE(AH122:AM122,6),0)</f>
        <v>0</v>
      </c>
      <c r="AG122" s="22">
        <f>IFERROR(LARGE(AH122:AM122,7),0)</f>
        <v>0</v>
      </c>
      <c r="AH122" s="22"/>
      <c r="AI122" s="22"/>
      <c r="AJ122" s="22"/>
      <c r="AK122" s="22"/>
      <c r="AL122" s="22"/>
      <c r="AM122" s="22"/>
    </row>
    <row r="123" spans="1:39">
      <c r="A123" s="3"/>
      <c r="B123" s="3"/>
      <c r="C123" s="3"/>
      <c r="D123" s="2">
        <f ca="1">IF(E122=E123,D122,CELL("wiersz",A121))</f>
        <v>109</v>
      </c>
      <c r="E123" s="23">
        <f>LARGE(F123:AG123,1)+LARGE(F123:AG123,2)+LARGE(F123:AG123,3)+LARGE(F123:AG123,4)+IFERROR(LARGE(F123:AG123,5),0)+IFERROR(LARGE(F123:AG123,6),0)</f>
        <v>0</v>
      </c>
      <c r="F123" s="22"/>
      <c r="G123" s="22"/>
      <c r="H123" s="22"/>
      <c r="I123" s="71"/>
      <c r="J123" s="72"/>
      <c r="K123" s="72"/>
      <c r="L123" s="72"/>
      <c r="M123" s="72"/>
      <c r="N123" s="22"/>
      <c r="O123" s="22"/>
      <c r="P123" s="22"/>
      <c r="Q123" s="22"/>
      <c r="R123" s="22"/>
      <c r="S123" s="22"/>
      <c r="T123" s="71"/>
      <c r="U123" s="71"/>
      <c r="V123" s="22"/>
      <c r="W123" s="22"/>
      <c r="X123" s="22"/>
      <c r="Y123" s="73"/>
      <c r="Z123" s="22"/>
      <c r="AA123" s="22"/>
      <c r="AB123" s="22"/>
      <c r="AC123" s="22"/>
      <c r="AD123" s="22">
        <f>IFERROR(LARGE(AH123:AM123,1),0)+IFERROR(LARGE(AH123:AM123,2),0)</f>
        <v>0</v>
      </c>
      <c r="AE123" s="22">
        <f>IFERROR(LARGE(AH123:AM123,3),0)+IFERROR(LARGE(AH123:AM123,4),0)</f>
        <v>0</v>
      </c>
      <c r="AF123" s="22">
        <f>IFERROR(LARGE(AH123:AM123,5),0)+IFERROR(LARGE(AH123:AM123,6),0)</f>
        <v>0</v>
      </c>
      <c r="AG123" s="22">
        <f>IFERROR(LARGE(AH123:AM123,7),0)</f>
        <v>0</v>
      </c>
      <c r="AH123" s="22"/>
      <c r="AI123" s="22"/>
      <c r="AJ123" s="22"/>
      <c r="AK123" s="22"/>
      <c r="AL123" s="22"/>
      <c r="AM123" s="22"/>
    </row>
    <row r="124" spans="1:39">
      <c r="A124" s="3"/>
      <c r="B124" s="3"/>
      <c r="C124" s="3"/>
      <c r="D124" s="2">
        <f ca="1">IF(E123=E124,D123,CELL("wiersz",A122))</f>
        <v>109</v>
      </c>
      <c r="E124" s="23">
        <f>LARGE(F124:AG124,1)+LARGE(F124:AG124,2)+LARGE(F124:AG124,3)+LARGE(F124:AG124,4)+IFERROR(LARGE(F124:AG124,5),0)+IFERROR(LARGE(F124:AG124,6),0)</f>
        <v>0</v>
      </c>
      <c r="F124" s="22"/>
      <c r="G124" s="22"/>
      <c r="H124" s="22"/>
      <c r="I124" s="71"/>
      <c r="J124" s="72"/>
      <c r="K124" s="72"/>
      <c r="L124" s="72"/>
      <c r="M124" s="72"/>
      <c r="N124" s="22"/>
      <c r="O124" s="22"/>
      <c r="P124" s="22"/>
      <c r="Q124" s="22"/>
      <c r="R124" s="22"/>
      <c r="S124" s="22"/>
      <c r="T124" s="71"/>
      <c r="U124" s="71"/>
      <c r="V124" s="22"/>
      <c r="W124" s="22"/>
      <c r="X124" s="22"/>
      <c r="Y124" s="73"/>
      <c r="Z124" s="22"/>
      <c r="AA124" s="22"/>
      <c r="AB124" s="22"/>
      <c r="AC124" s="22"/>
      <c r="AD124" s="22">
        <f>IFERROR(LARGE(AH124:AM124,1),0)+IFERROR(LARGE(AH124:AM124,2),0)</f>
        <v>0</v>
      </c>
      <c r="AE124" s="22">
        <f>IFERROR(LARGE(AH124:AM124,3),0)+IFERROR(LARGE(AH124:AM124,4),0)</f>
        <v>0</v>
      </c>
      <c r="AF124" s="22">
        <f>IFERROR(LARGE(AH124:AM124,5),0)+IFERROR(LARGE(AH124:AM124,6),0)</f>
        <v>0</v>
      </c>
      <c r="AG124" s="22">
        <f>IFERROR(LARGE(AH124:AM124,7),0)</f>
        <v>0</v>
      </c>
      <c r="AH124" s="22"/>
      <c r="AI124" s="22"/>
      <c r="AJ124" s="22"/>
      <c r="AK124" s="22"/>
      <c r="AL124" s="22"/>
      <c r="AM124" s="22"/>
    </row>
    <row r="125" spans="1:39">
      <c r="A125" s="3"/>
      <c r="B125" s="3"/>
      <c r="C125" s="3"/>
      <c r="D125" s="2">
        <f ca="1">IF(E124=E125,D124,CELL("wiersz",A123))</f>
        <v>109</v>
      </c>
      <c r="E125" s="23">
        <f>LARGE(F125:AG125,1)+LARGE(F125:AG125,2)+LARGE(F125:AG125,3)+LARGE(F125:AG125,4)+IFERROR(LARGE(F125:AG125,5),0)+IFERROR(LARGE(F125:AG125,6),0)</f>
        <v>0</v>
      </c>
      <c r="F125" s="22"/>
      <c r="G125" s="22"/>
      <c r="H125" s="22"/>
      <c r="I125" s="71"/>
      <c r="J125" s="72"/>
      <c r="K125" s="72"/>
      <c r="L125" s="72"/>
      <c r="M125" s="72"/>
      <c r="N125" s="22"/>
      <c r="O125" s="22"/>
      <c r="P125" s="22"/>
      <c r="Q125" s="22"/>
      <c r="R125" s="22"/>
      <c r="S125" s="22"/>
      <c r="T125" s="71"/>
      <c r="U125" s="71"/>
      <c r="V125" s="22"/>
      <c r="W125" s="22"/>
      <c r="X125" s="22"/>
      <c r="Y125" s="73"/>
      <c r="Z125" s="22"/>
      <c r="AA125" s="22"/>
      <c r="AB125" s="22"/>
      <c r="AC125" s="22"/>
      <c r="AD125" s="22">
        <f>IFERROR(LARGE(AH125:AM125,1),0)+IFERROR(LARGE(AH125:AM125,2),0)</f>
        <v>0</v>
      </c>
      <c r="AE125" s="22">
        <f>IFERROR(LARGE(AH125:AM125,3),0)+IFERROR(LARGE(AH125:AM125,4),0)</f>
        <v>0</v>
      </c>
      <c r="AF125" s="22">
        <f>IFERROR(LARGE(AH125:AM125,5),0)+IFERROR(LARGE(AH125:AM125,6),0)</f>
        <v>0</v>
      </c>
      <c r="AG125" s="22">
        <f>IFERROR(LARGE(AH125:AM125,7),0)</f>
        <v>0</v>
      </c>
      <c r="AH125" s="22"/>
      <c r="AI125" s="22"/>
      <c r="AJ125" s="22"/>
      <c r="AK125" s="22"/>
      <c r="AL125" s="22"/>
      <c r="AM125" s="22"/>
    </row>
    <row r="126" spans="1:39">
      <c r="A126" s="3"/>
      <c r="B126" s="3"/>
      <c r="C126" s="3"/>
      <c r="D126" s="2">
        <f ca="1">IF(E125=E126,D125,CELL("wiersz",A124))</f>
        <v>109</v>
      </c>
      <c r="E126" s="23">
        <f>LARGE(F126:AG126,1)+LARGE(F126:AG126,2)+LARGE(F126:AG126,3)+LARGE(F126:AG126,4)+IFERROR(LARGE(F126:AG126,5),0)+IFERROR(LARGE(F126:AG126,6),0)</f>
        <v>0</v>
      </c>
      <c r="F126" s="22"/>
      <c r="G126" s="22"/>
      <c r="H126" s="22"/>
      <c r="I126" s="71"/>
      <c r="J126" s="72"/>
      <c r="K126" s="72"/>
      <c r="L126" s="72"/>
      <c r="M126" s="72"/>
      <c r="N126" s="22"/>
      <c r="O126" s="22"/>
      <c r="P126" s="22"/>
      <c r="Q126" s="22"/>
      <c r="R126" s="22"/>
      <c r="S126" s="22"/>
      <c r="T126" s="71"/>
      <c r="U126" s="71"/>
      <c r="V126" s="22"/>
      <c r="W126" s="22"/>
      <c r="X126" s="22"/>
      <c r="Y126" s="73"/>
      <c r="Z126" s="22"/>
      <c r="AA126" s="22"/>
      <c r="AB126" s="22"/>
      <c r="AC126" s="22"/>
      <c r="AD126" s="22">
        <f>IFERROR(LARGE(AH126:AM126,1),0)+IFERROR(LARGE(AH126:AM126,2),0)</f>
        <v>0</v>
      </c>
      <c r="AE126" s="22">
        <f>IFERROR(LARGE(AH126:AM126,3),0)+IFERROR(LARGE(AH126:AM126,4),0)</f>
        <v>0</v>
      </c>
      <c r="AF126" s="22">
        <f>IFERROR(LARGE(AH126:AM126,5),0)+IFERROR(LARGE(AH126:AM126,6),0)</f>
        <v>0</v>
      </c>
      <c r="AG126" s="22">
        <f>IFERROR(LARGE(AH126:AM126,7),0)</f>
        <v>0</v>
      </c>
      <c r="AH126" s="22"/>
      <c r="AI126" s="22"/>
      <c r="AJ126" s="22"/>
      <c r="AK126" s="22"/>
      <c r="AL126" s="22"/>
      <c r="AM126" s="22"/>
    </row>
    <row r="127" spans="1:39">
      <c r="A127" s="3"/>
      <c r="B127" s="3"/>
      <c r="C127" s="3"/>
      <c r="D127" s="2">
        <f ca="1">IF(E126=E127,D126,CELL("wiersz",A125))</f>
        <v>109</v>
      </c>
      <c r="E127" s="23">
        <f>LARGE(F127:AG127,1)+LARGE(F127:AG127,2)+LARGE(F127:AG127,3)+LARGE(F127:AG127,4)+IFERROR(LARGE(F127:AG127,5),0)+IFERROR(LARGE(F127:AG127,6),0)</f>
        <v>0</v>
      </c>
      <c r="F127" s="22"/>
      <c r="G127" s="22"/>
      <c r="H127" s="22"/>
      <c r="I127" s="71"/>
      <c r="J127" s="72"/>
      <c r="K127" s="72"/>
      <c r="L127" s="72"/>
      <c r="M127" s="72"/>
      <c r="N127" s="22"/>
      <c r="O127" s="22"/>
      <c r="P127" s="22"/>
      <c r="Q127" s="22"/>
      <c r="R127" s="22"/>
      <c r="S127" s="22"/>
      <c r="T127" s="71"/>
      <c r="U127" s="71"/>
      <c r="V127" s="22"/>
      <c r="W127" s="22"/>
      <c r="X127" s="22"/>
      <c r="Y127" s="73"/>
      <c r="Z127" s="22"/>
      <c r="AA127" s="22"/>
      <c r="AB127" s="22"/>
      <c r="AC127" s="22"/>
      <c r="AD127" s="22">
        <f>IFERROR(LARGE(AH127:AM127,1),0)+IFERROR(LARGE(AH127:AM127,2),0)</f>
        <v>0</v>
      </c>
      <c r="AE127" s="22">
        <f>IFERROR(LARGE(AH127:AM127,3),0)+IFERROR(LARGE(AH127:AM127,4),0)</f>
        <v>0</v>
      </c>
      <c r="AF127" s="22">
        <f>IFERROR(LARGE(AH127:AM127,5),0)+IFERROR(LARGE(AH127:AM127,6),0)</f>
        <v>0</v>
      </c>
      <c r="AG127" s="22">
        <f>IFERROR(LARGE(AH127:AM127,7),0)</f>
        <v>0</v>
      </c>
      <c r="AH127" s="22"/>
      <c r="AI127" s="22"/>
      <c r="AJ127" s="22"/>
      <c r="AK127" s="22"/>
      <c r="AL127" s="22"/>
      <c r="AM127" s="22"/>
    </row>
    <row r="128" spans="1:39">
      <c r="A128" s="3"/>
      <c r="B128" s="3"/>
      <c r="C128" s="3"/>
      <c r="D128" s="2">
        <f ca="1">IF(E127=E128,D127,CELL("wiersz",A126))</f>
        <v>109</v>
      </c>
      <c r="E128" s="23">
        <f>LARGE(F128:AG128,1)+LARGE(F128:AG128,2)+LARGE(F128:AG128,3)+LARGE(F128:AG128,4)+IFERROR(LARGE(F128:AG128,5),0)+IFERROR(LARGE(F128:AG128,6),0)</f>
        <v>0</v>
      </c>
      <c r="F128" s="22"/>
      <c r="G128" s="22"/>
      <c r="H128" s="22"/>
      <c r="I128" s="71"/>
      <c r="J128" s="72"/>
      <c r="K128" s="72"/>
      <c r="L128" s="72"/>
      <c r="M128" s="72"/>
      <c r="N128" s="22"/>
      <c r="O128" s="22"/>
      <c r="P128" s="22"/>
      <c r="Q128" s="22"/>
      <c r="R128" s="22"/>
      <c r="S128" s="22"/>
      <c r="T128" s="71"/>
      <c r="U128" s="71"/>
      <c r="V128" s="22"/>
      <c r="W128" s="22"/>
      <c r="X128" s="22"/>
      <c r="Y128" s="73"/>
      <c r="Z128" s="22"/>
      <c r="AA128" s="22"/>
      <c r="AB128" s="22"/>
      <c r="AC128" s="22"/>
      <c r="AD128" s="22">
        <f>IFERROR(LARGE(AH128:AM128,1),0)+IFERROR(LARGE(AH128:AM128,2),0)</f>
        <v>0</v>
      </c>
      <c r="AE128" s="22">
        <f>IFERROR(LARGE(AH128:AM128,3),0)+IFERROR(LARGE(AH128:AM128,4),0)</f>
        <v>0</v>
      </c>
      <c r="AF128" s="22">
        <f>IFERROR(LARGE(AH128:AM128,5),0)+IFERROR(LARGE(AH128:AM128,6),0)</f>
        <v>0</v>
      </c>
      <c r="AG128" s="22">
        <f>IFERROR(LARGE(AH128:AM128,7),0)</f>
        <v>0</v>
      </c>
      <c r="AH128" s="22"/>
      <c r="AI128" s="22"/>
      <c r="AJ128" s="22"/>
      <c r="AK128" s="22"/>
      <c r="AL128" s="22"/>
      <c r="AM128" s="22"/>
    </row>
    <row r="129" spans="1:39">
      <c r="A129" s="3"/>
      <c r="B129" s="3"/>
      <c r="C129" s="3"/>
      <c r="D129" s="2">
        <f ca="1">IF(E128=E129,D128,CELL("wiersz",A127))</f>
        <v>109</v>
      </c>
      <c r="E129" s="23">
        <f>LARGE(F129:AG129,1)+LARGE(F129:AG129,2)+LARGE(F129:AG129,3)+LARGE(F129:AG129,4)+IFERROR(LARGE(F129:AG129,5),0)+IFERROR(LARGE(F129:AG129,6),0)</f>
        <v>0</v>
      </c>
      <c r="F129" s="22"/>
      <c r="G129" s="22"/>
      <c r="H129" s="22"/>
      <c r="I129" s="71"/>
      <c r="J129" s="72"/>
      <c r="K129" s="72"/>
      <c r="L129" s="72"/>
      <c r="M129" s="72"/>
      <c r="N129" s="22"/>
      <c r="O129" s="22"/>
      <c r="P129" s="22"/>
      <c r="Q129" s="22"/>
      <c r="R129" s="22"/>
      <c r="S129" s="22"/>
      <c r="T129" s="71"/>
      <c r="U129" s="71"/>
      <c r="V129" s="22"/>
      <c r="W129" s="22"/>
      <c r="X129" s="22"/>
      <c r="Y129" s="73"/>
      <c r="Z129" s="22"/>
      <c r="AA129" s="22"/>
      <c r="AB129" s="22"/>
      <c r="AC129" s="22"/>
      <c r="AD129" s="22">
        <f>IFERROR(LARGE(AH129:AM129,1),0)+IFERROR(LARGE(AH129:AM129,2),0)</f>
        <v>0</v>
      </c>
      <c r="AE129" s="22">
        <f>IFERROR(LARGE(AH129:AM129,3),0)+IFERROR(LARGE(AH129:AM129,4),0)</f>
        <v>0</v>
      </c>
      <c r="AF129" s="22">
        <f>IFERROR(LARGE(AH129:AM129,5),0)+IFERROR(LARGE(AH129:AM129,6),0)</f>
        <v>0</v>
      </c>
      <c r="AG129" s="22">
        <f>IFERROR(LARGE(AH129:AM129,7),0)</f>
        <v>0</v>
      </c>
      <c r="AH129" s="22"/>
      <c r="AI129" s="22"/>
      <c r="AJ129" s="22"/>
      <c r="AK129" s="22"/>
      <c r="AL129" s="22"/>
      <c r="AM129" s="22"/>
    </row>
    <row r="130" spans="1:39">
      <c r="A130" s="3"/>
      <c r="B130" s="3"/>
      <c r="C130" s="3"/>
      <c r="D130" s="2">
        <f ca="1">IF(E129=E130,D129,CELL("wiersz",A128))</f>
        <v>109</v>
      </c>
      <c r="E130" s="23">
        <f>LARGE(F130:AG130,1)+LARGE(F130:AG130,2)+LARGE(F130:AG130,3)+LARGE(F130:AG130,4)+IFERROR(LARGE(F130:AG130,5),0)+IFERROR(LARGE(F130:AG130,6),0)</f>
        <v>0</v>
      </c>
      <c r="F130" s="22"/>
      <c r="G130" s="22"/>
      <c r="H130" s="22"/>
      <c r="I130" s="71"/>
      <c r="J130" s="72"/>
      <c r="K130" s="72"/>
      <c r="L130" s="72"/>
      <c r="M130" s="72"/>
      <c r="N130" s="22"/>
      <c r="O130" s="22"/>
      <c r="P130" s="22"/>
      <c r="Q130" s="22"/>
      <c r="R130" s="22"/>
      <c r="S130" s="22"/>
      <c r="T130" s="71"/>
      <c r="U130" s="71"/>
      <c r="V130" s="22"/>
      <c r="W130" s="22"/>
      <c r="X130" s="22"/>
      <c r="Y130" s="73"/>
      <c r="Z130" s="22"/>
      <c r="AA130" s="22"/>
      <c r="AB130" s="22"/>
      <c r="AC130" s="22"/>
      <c r="AD130" s="22">
        <f>IFERROR(LARGE(AH130:AM130,1),0)+IFERROR(LARGE(AH130:AM130,2),0)</f>
        <v>0</v>
      </c>
      <c r="AE130" s="22">
        <f>IFERROR(LARGE(AH130:AM130,3),0)+IFERROR(LARGE(AH130:AM130,4),0)</f>
        <v>0</v>
      </c>
      <c r="AF130" s="22">
        <f>IFERROR(LARGE(AH130:AM130,5),0)+IFERROR(LARGE(AH130:AM130,6),0)</f>
        <v>0</v>
      </c>
      <c r="AG130" s="22">
        <f>IFERROR(LARGE(AH130:AM130,7),0)</f>
        <v>0</v>
      </c>
      <c r="AH130" s="22"/>
      <c r="AI130" s="22"/>
      <c r="AJ130" s="22"/>
      <c r="AK130" s="22"/>
      <c r="AL130" s="22"/>
      <c r="AM130" s="22"/>
    </row>
    <row r="131" spans="1:39">
      <c r="A131" s="3"/>
      <c r="B131" s="3"/>
      <c r="C131" s="3"/>
      <c r="D131" s="2">
        <f ca="1">IF(E130=E131,D130,CELL("wiersz",A129))</f>
        <v>109</v>
      </c>
      <c r="E131" s="23">
        <f>LARGE(F131:AG131,1)+LARGE(F131:AG131,2)+LARGE(F131:AG131,3)+LARGE(F131:AG131,4)+IFERROR(LARGE(F131:AG131,5),0)+IFERROR(LARGE(F131:AG131,6),0)</f>
        <v>0</v>
      </c>
      <c r="F131" s="22"/>
      <c r="G131" s="22"/>
      <c r="H131" s="22"/>
      <c r="I131" s="71"/>
      <c r="J131" s="72"/>
      <c r="K131" s="72"/>
      <c r="L131" s="72"/>
      <c r="M131" s="72"/>
      <c r="N131" s="22"/>
      <c r="O131" s="22"/>
      <c r="P131" s="22"/>
      <c r="Q131" s="22"/>
      <c r="R131" s="22"/>
      <c r="S131" s="22"/>
      <c r="T131" s="71"/>
      <c r="U131" s="71"/>
      <c r="V131" s="22"/>
      <c r="W131" s="22"/>
      <c r="X131" s="22"/>
      <c r="Y131" s="73"/>
      <c r="Z131" s="22"/>
      <c r="AA131" s="22"/>
      <c r="AB131" s="22"/>
      <c r="AC131" s="22"/>
      <c r="AD131" s="22">
        <f>IFERROR(LARGE(AH131:AM131,1),0)+IFERROR(LARGE(AH131:AM131,2),0)</f>
        <v>0</v>
      </c>
      <c r="AE131" s="22">
        <f>IFERROR(LARGE(AH131:AM131,3),0)+IFERROR(LARGE(AH131:AM131,4),0)</f>
        <v>0</v>
      </c>
      <c r="AF131" s="22">
        <f>IFERROR(LARGE(AH131:AM131,5),0)+IFERROR(LARGE(AH131:AM131,6),0)</f>
        <v>0</v>
      </c>
      <c r="AG131" s="22">
        <f>IFERROR(LARGE(AH131:AM131,7),0)</f>
        <v>0</v>
      </c>
      <c r="AH131" s="22"/>
      <c r="AI131" s="22"/>
      <c r="AJ131" s="22"/>
      <c r="AK131" s="22"/>
      <c r="AL131" s="22"/>
      <c r="AM131" s="22"/>
    </row>
    <row r="132" spans="1:39">
      <c r="A132" s="3"/>
      <c r="B132" s="3"/>
      <c r="C132" s="3"/>
      <c r="D132" s="2">
        <f ca="1">IF(E131=E132,D131,CELL("wiersz",A130))</f>
        <v>109</v>
      </c>
      <c r="E132" s="23">
        <f>LARGE(F132:AG132,1)+LARGE(F132:AG132,2)+LARGE(F132:AG132,3)+LARGE(F132:AG132,4)+IFERROR(LARGE(F132:AG132,5),0)+IFERROR(LARGE(F132:AG132,6),0)</f>
        <v>0</v>
      </c>
      <c r="F132" s="22"/>
      <c r="G132" s="22"/>
      <c r="H132" s="22"/>
      <c r="I132" s="71"/>
      <c r="J132" s="72"/>
      <c r="K132" s="72"/>
      <c r="L132" s="72"/>
      <c r="M132" s="72"/>
      <c r="N132" s="22"/>
      <c r="O132" s="22"/>
      <c r="P132" s="22"/>
      <c r="Q132" s="22"/>
      <c r="R132" s="22"/>
      <c r="S132" s="22"/>
      <c r="T132" s="71"/>
      <c r="U132" s="71"/>
      <c r="V132" s="22"/>
      <c r="W132" s="22"/>
      <c r="X132" s="22"/>
      <c r="Y132" s="73"/>
      <c r="Z132" s="22"/>
      <c r="AA132" s="22"/>
      <c r="AB132" s="22"/>
      <c r="AC132" s="22"/>
      <c r="AD132" s="22">
        <f>IFERROR(LARGE(AH132:AM132,1),0)+IFERROR(LARGE(AH132:AM132,2),0)</f>
        <v>0</v>
      </c>
      <c r="AE132" s="22">
        <f>IFERROR(LARGE(AH132:AM132,3),0)+IFERROR(LARGE(AH132:AM132,4),0)</f>
        <v>0</v>
      </c>
      <c r="AF132" s="22">
        <f>IFERROR(LARGE(AH132:AM132,5),0)+IFERROR(LARGE(AH132:AM132,6),0)</f>
        <v>0</v>
      </c>
      <c r="AG132" s="22">
        <f>IFERROR(LARGE(AH132:AM132,7),0)</f>
        <v>0</v>
      </c>
      <c r="AH132" s="22"/>
      <c r="AI132" s="22"/>
      <c r="AJ132" s="22"/>
      <c r="AK132" s="22"/>
      <c r="AL132" s="22"/>
      <c r="AM132" s="22"/>
    </row>
    <row r="133" spans="1:39">
      <c r="A133" s="3"/>
      <c r="B133" s="3"/>
      <c r="C133" s="3"/>
      <c r="D133" s="2">
        <f ca="1">IF(E132=E133,D132,CELL("wiersz",A131))</f>
        <v>109</v>
      </c>
      <c r="E133" s="23">
        <f>LARGE(F133:AG133,1)+LARGE(F133:AG133,2)+LARGE(F133:AG133,3)+LARGE(F133:AG133,4)+IFERROR(LARGE(F133:AG133,5),0)+IFERROR(LARGE(F133:AG133,6),0)</f>
        <v>0</v>
      </c>
      <c r="F133" s="22"/>
      <c r="G133" s="22"/>
      <c r="H133" s="22"/>
      <c r="I133" s="71"/>
      <c r="J133" s="72"/>
      <c r="K133" s="72"/>
      <c r="L133" s="72"/>
      <c r="M133" s="72"/>
      <c r="N133" s="22"/>
      <c r="O133" s="22"/>
      <c r="P133" s="22"/>
      <c r="Q133" s="22"/>
      <c r="R133" s="22"/>
      <c r="S133" s="22"/>
      <c r="T133" s="71"/>
      <c r="U133" s="71"/>
      <c r="V133" s="22"/>
      <c r="W133" s="22"/>
      <c r="X133" s="22"/>
      <c r="Y133" s="73"/>
      <c r="Z133" s="22"/>
      <c r="AA133" s="22"/>
      <c r="AB133" s="22"/>
      <c r="AC133" s="22"/>
      <c r="AD133" s="22">
        <f>IFERROR(LARGE(AH133:AM133,1),0)+IFERROR(LARGE(AH133:AM133,2),0)</f>
        <v>0</v>
      </c>
      <c r="AE133" s="22">
        <f>IFERROR(LARGE(AH133:AM133,3),0)+IFERROR(LARGE(AH133:AM133,4),0)</f>
        <v>0</v>
      </c>
      <c r="AF133" s="22">
        <f>IFERROR(LARGE(AH133:AM133,5),0)+IFERROR(LARGE(AH133:AM133,6),0)</f>
        <v>0</v>
      </c>
      <c r="AG133" s="22">
        <f>IFERROR(LARGE(AH133:AM133,7),0)</f>
        <v>0</v>
      </c>
      <c r="AH133" s="22"/>
      <c r="AI133" s="22"/>
      <c r="AJ133" s="22"/>
      <c r="AK133" s="22"/>
      <c r="AL133" s="22"/>
      <c r="AM133" s="22"/>
    </row>
    <row r="134" spans="1:39">
      <c r="A134" s="3"/>
      <c r="B134" s="3"/>
      <c r="C134" s="3"/>
      <c r="D134" s="2">
        <f ca="1">IF(E133=E134,D133,CELL("wiersz",A132))</f>
        <v>109</v>
      </c>
      <c r="E134" s="23">
        <f>LARGE(F134:AG134,1)+LARGE(F134:AG134,2)+LARGE(F134:AG134,3)+LARGE(F134:AG134,4)+IFERROR(LARGE(F134:AG134,5),0)+IFERROR(LARGE(F134:AG134,6),0)</f>
        <v>0</v>
      </c>
      <c r="F134" s="22"/>
      <c r="G134" s="22"/>
      <c r="H134" s="22"/>
      <c r="I134" s="71"/>
      <c r="J134" s="72"/>
      <c r="K134" s="72"/>
      <c r="L134" s="72"/>
      <c r="M134" s="72"/>
      <c r="N134" s="22"/>
      <c r="O134" s="22"/>
      <c r="P134" s="22"/>
      <c r="Q134" s="22"/>
      <c r="R134" s="22"/>
      <c r="S134" s="22"/>
      <c r="T134" s="71"/>
      <c r="U134" s="71"/>
      <c r="V134" s="22"/>
      <c r="W134" s="22"/>
      <c r="X134" s="22"/>
      <c r="Y134" s="73"/>
      <c r="Z134" s="22"/>
      <c r="AA134" s="22"/>
      <c r="AB134" s="22"/>
      <c r="AC134" s="22"/>
      <c r="AD134" s="22">
        <f>IFERROR(LARGE(AH134:AM134,1),0)+IFERROR(LARGE(AH134:AM134,2),0)</f>
        <v>0</v>
      </c>
      <c r="AE134" s="22">
        <f>IFERROR(LARGE(AH134:AM134,3),0)+IFERROR(LARGE(AH134:AM134,4),0)</f>
        <v>0</v>
      </c>
      <c r="AF134" s="22">
        <f>IFERROR(LARGE(AH134:AM134,5),0)+IFERROR(LARGE(AH134:AM134,6),0)</f>
        <v>0</v>
      </c>
      <c r="AG134" s="22">
        <f>IFERROR(LARGE(AH134:AM134,7),0)</f>
        <v>0</v>
      </c>
      <c r="AH134" s="22"/>
      <c r="AI134" s="22"/>
      <c r="AJ134" s="22"/>
      <c r="AK134" s="22"/>
      <c r="AL134" s="22"/>
      <c r="AM134" s="22"/>
    </row>
    <row r="135" spans="1:39">
      <c r="A135" s="3"/>
      <c r="B135" s="3"/>
      <c r="C135" s="3"/>
      <c r="D135" s="2">
        <f ca="1">IF(E134=E135,D134,CELL("wiersz",A133))</f>
        <v>109</v>
      </c>
      <c r="E135" s="23">
        <f>LARGE(F135:AG135,1)+LARGE(F135:AG135,2)+LARGE(F135:AG135,3)+LARGE(F135:AG135,4)+IFERROR(LARGE(F135:AG135,5),0)+IFERROR(LARGE(F135:AG135,6),0)</f>
        <v>0</v>
      </c>
      <c r="F135" s="22"/>
      <c r="G135" s="22"/>
      <c r="H135" s="22"/>
      <c r="I135" s="71"/>
      <c r="J135" s="72"/>
      <c r="K135" s="72"/>
      <c r="L135" s="72"/>
      <c r="M135" s="72"/>
      <c r="N135" s="22"/>
      <c r="O135" s="22"/>
      <c r="P135" s="22"/>
      <c r="Q135" s="22"/>
      <c r="R135" s="22"/>
      <c r="S135" s="22"/>
      <c r="T135" s="71"/>
      <c r="U135" s="71"/>
      <c r="V135" s="22"/>
      <c r="W135" s="22"/>
      <c r="X135" s="22"/>
      <c r="Y135" s="73"/>
      <c r="Z135" s="22"/>
      <c r="AA135" s="22"/>
      <c r="AB135" s="22"/>
      <c r="AC135" s="22"/>
      <c r="AD135" s="22">
        <f>IFERROR(LARGE(AH135:AM135,1),0)+IFERROR(LARGE(AH135:AM135,2),0)</f>
        <v>0</v>
      </c>
      <c r="AE135" s="22">
        <f>IFERROR(LARGE(AH135:AM135,3),0)+IFERROR(LARGE(AH135:AM135,4),0)</f>
        <v>0</v>
      </c>
      <c r="AF135" s="22">
        <f>IFERROR(LARGE(AH135:AM135,5),0)+IFERROR(LARGE(AH135:AM135,6),0)</f>
        <v>0</v>
      </c>
      <c r="AG135" s="22">
        <f>IFERROR(LARGE(AH135:AM135,7),0)</f>
        <v>0</v>
      </c>
      <c r="AH135" s="22"/>
      <c r="AI135" s="22"/>
      <c r="AJ135" s="22"/>
      <c r="AK135" s="22"/>
      <c r="AL135" s="22"/>
      <c r="AM135" s="22"/>
    </row>
    <row r="136" spans="1:39">
      <c r="A136" s="3"/>
      <c r="B136" s="3"/>
      <c r="C136" s="3"/>
      <c r="D136" s="2">
        <f ca="1">IF(E135=E136,D135,CELL("wiersz",A134))</f>
        <v>109</v>
      </c>
      <c r="E136" s="23">
        <f>LARGE(F136:AG136,1)+LARGE(F136:AG136,2)+LARGE(F136:AG136,3)+LARGE(F136:AG136,4)+IFERROR(LARGE(F136:AG136,5),0)+IFERROR(LARGE(F136:AG136,6),0)</f>
        <v>0</v>
      </c>
      <c r="F136" s="22"/>
      <c r="G136" s="22"/>
      <c r="H136" s="22"/>
      <c r="I136" s="71"/>
      <c r="J136" s="72"/>
      <c r="K136" s="72"/>
      <c r="L136" s="72"/>
      <c r="M136" s="72"/>
      <c r="N136" s="22"/>
      <c r="O136" s="22"/>
      <c r="P136" s="22"/>
      <c r="Q136" s="22"/>
      <c r="R136" s="22"/>
      <c r="S136" s="22"/>
      <c r="T136" s="71"/>
      <c r="U136" s="71"/>
      <c r="V136" s="22"/>
      <c r="W136" s="22"/>
      <c r="X136" s="22"/>
      <c r="Y136" s="73"/>
      <c r="Z136" s="22"/>
      <c r="AA136" s="22"/>
      <c r="AB136" s="22"/>
      <c r="AC136" s="22"/>
      <c r="AD136" s="22">
        <f>IFERROR(LARGE(AH136:AM136,1),0)+IFERROR(LARGE(AH136:AM136,2),0)</f>
        <v>0</v>
      </c>
      <c r="AE136" s="22">
        <f>IFERROR(LARGE(AH136:AM136,3),0)+IFERROR(LARGE(AH136:AM136,4),0)</f>
        <v>0</v>
      </c>
      <c r="AF136" s="22">
        <f>IFERROR(LARGE(AH136:AM136,5),0)+IFERROR(LARGE(AH136:AM136,6),0)</f>
        <v>0</v>
      </c>
      <c r="AG136" s="22">
        <f>IFERROR(LARGE(AH136:AM136,7),0)</f>
        <v>0</v>
      </c>
      <c r="AH136" s="22"/>
      <c r="AI136" s="22"/>
      <c r="AJ136" s="22"/>
      <c r="AK136" s="22"/>
      <c r="AL136" s="22"/>
      <c r="AM136" s="22"/>
    </row>
    <row r="137" spans="1:39">
      <c r="A137" s="3"/>
      <c r="B137" s="3"/>
      <c r="C137" s="3"/>
      <c r="D137" s="2">
        <f ca="1">IF(E136=E137,D136,CELL("wiersz",A135))</f>
        <v>109</v>
      </c>
      <c r="E137" s="23">
        <f>LARGE(F137:AG137,1)+LARGE(F137:AG137,2)+LARGE(F137:AG137,3)+LARGE(F137:AG137,4)+IFERROR(LARGE(F137:AG137,5),0)+IFERROR(LARGE(F137:AG137,6),0)</f>
        <v>0</v>
      </c>
      <c r="F137" s="22"/>
      <c r="G137" s="22"/>
      <c r="H137" s="22"/>
      <c r="I137" s="71"/>
      <c r="J137" s="72"/>
      <c r="K137" s="72"/>
      <c r="L137" s="72"/>
      <c r="M137" s="72"/>
      <c r="N137" s="22"/>
      <c r="O137" s="22"/>
      <c r="P137" s="22"/>
      <c r="Q137" s="22"/>
      <c r="R137" s="22"/>
      <c r="S137" s="22"/>
      <c r="T137" s="71"/>
      <c r="U137" s="71"/>
      <c r="V137" s="22"/>
      <c r="W137" s="22"/>
      <c r="X137" s="22"/>
      <c r="Y137" s="73"/>
      <c r="Z137" s="22"/>
      <c r="AA137" s="22"/>
      <c r="AB137" s="22"/>
      <c r="AC137" s="22"/>
      <c r="AD137" s="22">
        <f>IFERROR(LARGE(AH137:AM137,1),0)+IFERROR(LARGE(AH137:AM137,2),0)</f>
        <v>0</v>
      </c>
      <c r="AE137" s="22">
        <f>IFERROR(LARGE(AH137:AM137,3),0)+IFERROR(LARGE(AH137:AM137,4),0)</f>
        <v>0</v>
      </c>
      <c r="AF137" s="22">
        <f>IFERROR(LARGE(AH137:AM137,5),0)+IFERROR(LARGE(AH137:AM137,6),0)</f>
        <v>0</v>
      </c>
      <c r="AG137" s="22">
        <f>IFERROR(LARGE(AH137:AM137,7),0)</f>
        <v>0</v>
      </c>
      <c r="AH137" s="22"/>
      <c r="AI137" s="22"/>
      <c r="AJ137" s="22"/>
      <c r="AK137" s="22"/>
      <c r="AL137" s="22"/>
      <c r="AM137" s="22"/>
    </row>
    <row r="138" spans="1:39">
      <c r="A138" s="3"/>
      <c r="B138" s="3"/>
      <c r="C138" s="3"/>
      <c r="D138" s="2">
        <f ca="1">IF(E137=E138,D137,CELL("wiersz",A136))</f>
        <v>109</v>
      </c>
      <c r="E138" s="23">
        <f>LARGE(F138:AG138,1)+LARGE(F138:AG138,2)+LARGE(F138:AG138,3)+LARGE(F138:AG138,4)+IFERROR(LARGE(F138:AG138,5),0)+IFERROR(LARGE(F138:AG138,6),0)</f>
        <v>0</v>
      </c>
      <c r="F138" s="22"/>
      <c r="G138" s="22"/>
      <c r="H138" s="22"/>
      <c r="I138" s="71"/>
      <c r="J138" s="72"/>
      <c r="K138" s="72"/>
      <c r="L138" s="72"/>
      <c r="M138" s="72"/>
      <c r="N138" s="22"/>
      <c r="O138" s="22"/>
      <c r="P138" s="22"/>
      <c r="Q138" s="22"/>
      <c r="R138" s="22"/>
      <c r="S138" s="22"/>
      <c r="T138" s="71"/>
      <c r="U138" s="71"/>
      <c r="V138" s="22"/>
      <c r="W138" s="22"/>
      <c r="X138" s="22"/>
      <c r="Y138" s="73"/>
      <c r="Z138" s="22"/>
      <c r="AA138" s="22"/>
      <c r="AB138" s="22"/>
      <c r="AC138" s="22"/>
      <c r="AD138" s="22">
        <f>IFERROR(LARGE(AH138:AM138,1),0)+IFERROR(LARGE(AH138:AM138,2),0)</f>
        <v>0</v>
      </c>
      <c r="AE138" s="22">
        <f>IFERROR(LARGE(AH138:AM138,3),0)+IFERROR(LARGE(AH138:AM138,4),0)</f>
        <v>0</v>
      </c>
      <c r="AF138" s="22">
        <f>IFERROR(LARGE(AH138:AM138,5),0)+IFERROR(LARGE(AH138:AM138,6),0)</f>
        <v>0</v>
      </c>
      <c r="AG138" s="22">
        <f>IFERROR(LARGE(AH138:AM138,7),0)</f>
        <v>0</v>
      </c>
      <c r="AH138" s="22"/>
      <c r="AI138" s="22"/>
      <c r="AJ138" s="22"/>
      <c r="AK138" s="22"/>
      <c r="AL138" s="22"/>
      <c r="AM138" s="22"/>
    </row>
    <row r="139" spans="1:39">
      <c r="A139" s="3"/>
      <c r="B139" s="3"/>
      <c r="C139" s="3"/>
      <c r="D139" s="2">
        <f ca="1">IF(E138=E139,D138,CELL("wiersz",A137))</f>
        <v>109</v>
      </c>
      <c r="E139" s="23">
        <f>LARGE(F139:AG139,1)+LARGE(F139:AG139,2)+LARGE(F139:AG139,3)+LARGE(F139:AG139,4)+IFERROR(LARGE(F139:AG139,5),0)+IFERROR(LARGE(F139:AG139,6),0)</f>
        <v>0</v>
      </c>
      <c r="F139" s="22"/>
      <c r="G139" s="22"/>
      <c r="H139" s="22"/>
      <c r="I139" s="71"/>
      <c r="J139" s="72"/>
      <c r="K139" s="72"/>
      <c r="L139" s="72"/>
      <c r="M139" s="72"/>
      <c r="N139" s="22"/>
      <c r="O139" s="22"/>
      <c r="P139" s="22"/>
      <c r="Q139" s="22"/>
      <c r="R139" s="22"/>
      <c r="S139" s="22"/>
      <c r="T139" s="71"/>
      <c r="U139" s="71"/>
      <c r="V139" s="22"/>
      <c r="W139" s="22"/>
      <c r="X139" s="22"/>
      <c r="Y139" s="73"/>
      <c r="Z139" s="22"/>
      <c r="AA139" s="22"/>
      <c r="AB139" s="22"/>
      <c r="AC139" s="22"/>
      <c r="AD139" s="22">
        <f>IFERROR(LARGE(AH139:AM139,1),0)+IFERROR(LARGE(AH139:AM139,2),0)</f>
        <v>0</v>
      </c>
      <c r="AE139" s="22">
        <f>IFERROR(LARGE(AH139:AM139,3),0)+IFERROR(LARGE(AH139:AM139,4),0)</f>
        <v>0</v>
      </c>
      <c r="AF139" s="22">
        <f>IFERROR(LARGE(AH139:AM139,5),0)+IFERROR(LARGE(AH139:AM139,6),0)</f>
        <v>0</v>
      </c>
      <c r="AG139" s="22">
        <f>IFERROR(LARGE(AH139:AM139,7),0)</f>
        <v>0</v>
      </c>
      <c r="AH139" s="22"/>
      <c r="AI139" s="22"/>
      <c r="AJ139" s="22"/>
      <c r="AK139" s="22"/>
      <c r="AL139" s="22"/>
      <c r="AM139" s="22"/>
    </row>
    <row r="140" spans="1:39">
      <c r="A140" s="3"/>
      <c r="B140" s="3"/>
      <c r="C140" s="3"/>
      <c r="D140" s="2">
        <f ca="1">IF(E139=E140,D139,CELL("wiersz",A138))</f>
        <v>109</v>
      </c>
      <c r="E140" s="23">
        <f>LARGE(F140:AG140,1)+LARGE(F140:AG140,2)+LARGE(F140:AG140,3)+LARGE(F140:AG140,4)+IFERROR(LARGE(F140:AG140,5),0)+IFERROR(LARGE(F140:AG140,6),0)</f>
        <v>0</v>
      </c>
      <c r="F140" s="22"/>
      <c r="G140" s="22"/>
      <c r="H140" s="22"/>
      <c r="I140" s="71"/>
      <c r="J140" s="72"/>
      <c r="K140" s="72"/>
      <c r="L140" s="72"/>
      <c r="M140" s="72"/>
      <c r="N140" s="22"/>
      <c r="O140" s="22"/>
      <c r="P140" s="22"/>
      <c r="Q140" s="22"/>
      <c r="R140" s="22"/>
      <c r="S140" s="22"/>
      <c r="T140" s="71"/>
      <c r="U140" s="71"/>
      <c r="V140" s="22"/>
      <c r="W140" s="22"/>
      <c r="X140" s="22"/>
      <c r="Y140" s="73"/>
      <c r="Z140" s="22"/>
      <c r="AA140" s="22"/>
      <c r="AB140" s="22"/>
      <c r="AC140" s="22"/>
      <c r="AD140" s="22">
        <f>IFERROR(LARGE(AH140:AM140,1),0)+IFERROR(LARGE(AH140:AM140,2),0)</f>
        <v>0</v>
      </c>
      <c r="AE140" s="22">
        <f>IFERROR(LARGE(AH140:AM140,3),0)+IFERROR(LARGE(AH140:AM140,4),0)</f>
        <v>0</v>
      </c>
      <c r="AF140" s="22">
        <f>IFERROR(LARGE(AH140:AM140,5),0)+IFERROR(LARGE(AH140:AM140,6),0)</f>
        <v>0</v>
      </c>
      <c r="AG140" s="22">
        <f>IFERROR(LARGE(AH140:AM140,7),0)</f>
        <v>0</v>
      </c>
      <c r="AH140" s="22"/>
      <c r="AI140" s="22"/>
      <c r="AJ140" s="22"/>
      <c r="AK140" s="22"/>
      <c r="AL140" s="22"/>
      <c r="AM140" s="22"/>
    </row>
    <row r="141" spans="1:39">
      <c r="A141" s="3"/>
      <c r="B141" s="3"/>
      <c r="C141" s="3"/>
      <c r="D141" s="2">
        <f ca="1">IF(E140=E141,D140,CELL("wiersz",A139))</f>
        <v>109</v>
      </c>
      <c r="E141" s="23">
        <f>LARGE(F141:AG141,1)+LARGE(F141:AG141,2)+LARGE(F141:AG141,3)+LARGE(F141:AG141,4)+IFERROR(LARGE(F141:AG141,5),0)+IFERROR(LARGE(F141:AG141,6),0)</f>
        <v>0</v>
      </c>
      <c r="F141" s="22"/>
      <c r="G141" s="22"/>
      <c r="H141" s="22"/>
      <c r="I141" s="71"/>
      <c r="J141" s="72"/>
      <c r="K141" s="72"/>
      <c r="L141" s="72"/>
      <c r="M141" s="72"/>
      <c r="N141" s="22"/>
      <c r="O141" s="22"/>
      <c r="P141" s="22"/>
      <c r="Q141" s="22"/>
      <c r="R141" s="22"/>
      <c r="S141" s="22"/>
      <c r="T141" s="71"/>
      <c r="U141" s="71"/>
      <c r="V141" s="22"/>
      <c r="W141" s="22"/>
      <c r="X141" s="22"/>
      <c r="Y141" s="73"/>
      <c r="Z141" s="22"/>
      <c r="AA141" s="22"/>
      <c r="AB141" s="22"/>
      <c r="AC141" s="22"/>
      <c r="AD141" s="22">
        <f>IFERROR(LARGE(AH141:AM141,1),0)+IFERROR(LARGE(AH141:AM141,2),0)</f>
        <v>0</v>
      </c>
      <c r="AE141" s="22">
        <f>IFERROR(LARGE(AH141:AM141,3),0)+IFERROR(LARGE(AH141:AM141,4),0)</f>
        <v>0</v>
      </c>
      <c r="AF141" s="22">
        <f>IFERROR(LARGE(AH141:AM141,5),0)+IFERROR(LARGE(AH141:AM141,6),0)</f>
        <v>0</v>
      </c>
      <c r="AG141" s="22">
        <f>IFERROR(LARGE(AH141:AM141,7),0)</f>
        <v>0</v>
      </c>
      <c r="AH141" s="22"/>
      <c r="AI141" s="22"/>
      <c r="AJ141" s="22"/>
      <c r="AK141" s="22"/>
      <c r="AL141" s="22"/>
      <c r="AM141" s="22"/>
    </row>
    <row r="142" spans="1:39">
      <c r="A142" s="3"/>
      <c r="B142" s="3"/>
      <c r="C142" s="3"/>
      <c r="D142" s="2">
        <f ca="1">IF(E141=E142,D141,CELL("wiersz",A140))</f>
        <v>109</v>
      </c>
      <c r="E142" s="23">
        <f>LARGE(F142:AG142,1)+LARGE(F142:AG142,2)+LARGE(F142:AG142,3)+LARGE(F142:AG142,4)+IFERROR(LARGE(F142:AG142,5),0)+IFERROR(LARGE(F142:AG142,6),0)</f>
        <v>0</v>
      </c>
      <c r="F142" s="22"/>
      <c r="G142" s="22"/>
      <c r="H142" s="22"/>
      <c r="I142" s="71"/>
      <c r="J142" s="72"/>
      <c r="K142" s="72"/>
      <c r="L142" s="72"/>
      <c r="M142" s="72"/>
      <c r="N142" s="22"/>
      <c r="O142" s="22"/>
      <c r="P142" s="22"/>
      <c r="Q142" s="22"/>
      <c r="R142" s="22"/>
      <c r="S142" s="22"/>
      <c r="T142" s="71"/>
      <c r="U142" s="71"/>
      <c r="V142" s="22"/>
      <c r="W142" s="22"/>
      <c r="X142" s="22"/>
      <c r="Y142" s="73"/>
      <c r="Z142" s="22"/>
      <c r="AA142" s="22"/>
      <c r="AB142" s="22"/>
      <c r="AC142" s="22"/>
      <c r="AD142" s="22">
        <f>IFERROR(LARGE(AH142:AM142,1),0)+IFERROR(LARGE(AH142:AM142,2),0)</f>
        <v>0</v>
      </c>
      <c r="AE142" s="22">
        <f>IFERROR(LARGE(AH142:AM142,3),0)+IFERROR(LARGE(AH142:AM142,4),0)</f>
        <v>0</v>
      </c>
      <c r="AF142" s="22">
        <f>IFERROR(LARGE(AH142:AM142,5),0)+IFERROR(LARGE(AH142:AM142,6),0)</f>
        <v>0</v>
      </c>
      <c r="AG142" s="22">
        <f>IFERROR(LARGE(AH142:AM142,7),0)</f>
        <v>0</v>
      </c>
      <c r="AH142" s="22"/>
      <c r="AI142" s="22"/>
      <c r="AJ142" s="22"/>
      <c r="AK142" s="22"/>
      <c r="AL142" s="22"/>
      <c r="AM142" s="22"/>
    </row>
    <row r="143" spans="1:39">
      <c r="A143" s="3"/>
      <c r="B143" s="3"/>
      <c r="C143" s="3"/>
      <c r="D143" s="2">
        <f ca="1">IF(E142=E143,D142,CELL("wiersz",A141))</f>
        <v>109</v>
      </c>
      <c r="E143" s="23">
        <f>LARGE(F143:AG143,1)+LARGE(F143:AG143,2)+LARGE(F143:AG143,3)+LARGE(F143:AG143,4)+IFERROR(LARGE(F143:AG143,5),0)+IFERROR(LARGE(F143:AG143,6),0)</f>
        <v>0</v>
      </c>
      <c r="F143" s="22"/>
      <c r="G143" s="22"/>
      <c r="H143" s="22"/>
      <c r="I143" s="71"/>
      <c r="J143" s="72"/>
      <c r="K143" s="72"/>
      <c r="L143" s="72"/>
      <c r="M143" s="72"/>
      <c r="N143" s="22"/>
      <c r="O143" s="22"/>
      <c r="P143" s="22"/>
      <c r="Q143" s="22"/>
      <c r="R143" s="22"/>
      <c r="S143" s="22"/>
      <c r="T143" s="71"/>
      <c r="U143" s="71"/>
      <c r="V143" s="22"/>
      <c r="W143" s="22"/>
      <c r="X143" s="22"/>
      <c r="Y143" s="73"/>
      <c r="Z143" s="22"/>
      <c r="AA143" s="22"/>
      <c r="AB143" s="22"/>
      <c r="AC143" s="22"/>
      <c r="AD143" s="22">
        <f>IFERROR(LARGE(AH143:AM143,1),0)+IFERROR(LARGE(AH143:AM143,2),0)</f>
        <v>0</v>
      </c>
      <c r="AE143" s="22">
        <f>IFERROR(LARGE(AH143:AM143,3),0)+IFERROR(LARGE(AH143:AM143,4),0)</f>
        <v>0</v>
      </c>
      <c r="AF143" s="22">
        <f>IFERROR(LARGE(AH143:AM143,5),0)+IFERROR(LARGE(AH143:AM143,6),0)</f>
        <v>0</v>
      </c>
      <c r="AG143" s="22">
        <f>IFERROR(LARGE(AH143:AM143,7),0)</f>
        <v>0</v>
      </c>
      <c r="AH143" s="22"/>
      <c r="AI143" s="22"/>
      <c r="AJ143" s="22"/>
      <c r="AK143" s="22"/>
      <c r="AL143" s="22"/>
      <c r="AM143" s="22"/>
    </row>
    <row r="144" spans="1:39">
      <c r="A144" s="3"/>
      <c r="B144" s="3"/>
      <c r="C144" s="3"/>
      <c r="D144" s="2">
        <f ca="1">IF(E143=E144,D143,CELL("wiersz",A142))</f>
        <v>109</v>
      </c>
      <c r="E144" s="23">
        <f>LARGE(F144:AG144,1)+LARGE(F144:AG144,2)+LARGE(F144:AG144,3)+LARGE(F144:AG144,4)+IFERROR(LARGE(F144:AG144,5),0)+IFERROR(LARGE(F144:AG144,6),0)</f>
        <v>0</v>
      </c>
      <c r="F144" s="22"/>
      <c r="G144" s="22"/>
      <c r="H144" s="22"/>
      <c r="I144" s="71"/>
      <c r="J144" s="72"/>
      <c r="K144" s="72"/>
      <c r="L144" s="72"/>
      <c r="M144" s="72"/>
      <c r="N144" s="22"/>
      <c r="O144" s="22"/>
      <c r="P144" s="22"/>
      <c r="Q144" s="22"/>
      <c r="R144" s="22"/>
      <c r="S144" s="22"/>
      <c r="T144" s="71"/>
      <c r="U144" s="71"/>
      <c r="V144" s="22"/>
      <c r="W144" s="22"/>
      <c r="X144" s="22"/>
      <c r="Y144" s="73"/>
      <c r="Z144" s="22"/>
      <c r="AA144" s="22"/>
      <c r="AB144" s="22"/>
      <c r="AC144" s="22"/>
      <c r="AD144" s="22">
        <f>IFERROR(LARGE(AH144:AM144,1),0)+IFERROR(LARGE(AH144:AM144,2),0)</f>
        <v>0</v>
      </c>
      <c r="AE144" s="22">
        <f>IFERROR(LARGE(AH144:AM144,3),0)+IFERROR(LARGE(AH144:AM144,4),0)</f>
        <v>0</v>
      </c>
      <c r="AF144" s="22">
        <f>IFERROR(LARGE(AH144:AM144,5),0)+IFERROR(LARGE(AH144:AM144,6),0)</f>
        <v>0</v>
      </c>
      <c r="AG144" s="22">
        <f>IFERROR(LARGE(AH144:AM144,7),0)</f>
        <v>0</v>
      </c>
      <c r="AH144" s="22"/>
      <c r="AI144" s="22"/>
      <c r="AJ144" s="22"/>
      <c r="AK144" s="22"/>
      <c r="AL144" s="22"/>
      <c r="AM144" s="22"/>
    </row>
    <row r="145" spans="1:39">
      <c r="A145" s="3"/>
      <c r="B145" s="3"/>
      <c r="C145" s="3"/>
      <c r="D145" s="2">
        <f ca="1">IF(E144=E145,D144,CELL("wiersz",A143))</f>
        <v>109</v>
      </c>
      <c r="E145" s="23">
        <f>LARGE(F145:AG145,1)+LARGE(F145:AG145,2)+LARGE(F145:AG145,3)+LARGE(F145:AG145,4)+IFERROR(LARGE(F145:AG145,5),0)+IFERROR(LARGE(F145:AG145,6),0)</f>
        <v>0</v>
      </c>
      <c r="F145" s="22"/>
      <c r="G145" s="22"/>
      <c r="H145" s="22"/>
      <c r="I145" s="71"/>
      <c r="J145" s="72"/>
      <c r="K145" s="72"/>
      <c r="L145" s="72"/>
      <c r="M145" s="72"/>
      <c r="N145" s="22"/>
      <c r="O145" s="22"/>
      <c r="P145" s="22"/>
      <c r="Q145" s="22"/>
      <c r="R145" s="22"/>
      <c r="S145" s="22"/>
      <c r="T145" s="71"/>
      <c r="U145" s="71"/>
      <c r="V145" s="22"/>
      <c r="W145" s="22"/>
      <c r="X145" s="22"/>
      <c r="Y145" s="73"/>
      <c r="Z145" s="22"/>
      <c r="AA145" s="22"/>
      <c r="AB145" s="22"/>
      <c r="AC145" s="22"/>
      <c r="AD145" s="22">
        <f>IFERROR(LARGE(AH145:AM145,1),0)+IFERROR(LARGE(AH145:AM145,2),0)</f>
        <v>0</v>
      </c>
      <c r="AE145" s="22">
        <f>IFERROR(LARGE(AH145:AM145,3),0)+IFERROR(LARGE(AH145:AM145,4),0)</f>
        <v>0</v>
      </c>
      <c r="AF145" s="22">
        <f>IFERROR(LARGE(AH145:AM145,5),0)+IFERROR(LARGE(AH145:AM145,6),0)</f>
        <v>0</v>
      </c>
      <c r="AG145" s="22">
        <f>IFERROR(LARGE(AH145:AM145,7),0)</f>
        <v>0</v>
      </c>
      <c r="AH145" s="22"/>
      <c r="AI145" s="22"/>
      <c r="AJ145" s="22"/>
      <c r="AK145" s="22"/>
      <c r="AL145" s="22"/>
      <c r="AM145" s="22"/>
    </row>
    <row r="146" spans="1:39">
      <c r="A146" s="3"/>
      <c r="B146" s="3"/>
      <c r="C146" s="3"/>
      <c r="D146" s="2">
        <f ca="1">IF(E145=E146,D145,CELL("wiersz",A144))</f>
        <v>109</v>
      </c>
      <c r="E146" s="23">
        <f>LARGE(F146:AG146,1)+LARGE(F146:AG146,2)+LARGE(F146:AG146,3)+LARGE(F146:AG146,4)+IFERROR(LARGE(F146:AG146,5),0)+IFERROR(LARGE(F146:AG146,6),0)</f>
        <v>0</v>
      </c>
      <c r="F146" s="22"/>
      <c r="G146" s="22"/>
      <c r="H146" s="22"/>
      <c r="I146" s="71"/>
      <c r="J146" s="72"/>
      <c r="K146" s="72"/>
      <c r="L146" s="72"/>
      <c r="M146" s="72"/>
      <c r="N146" s="22"/>
      <c r="O146" s="22"/>
      <c r="P146" s="22"/>
      <c r="Q146" s="22"/>
      <c r="R146" s="22"/>
      <c r="S146" s="22"/>
      <c r="T146" s="71"/>
      <c r="U146" s="71"/>
      <c r="V146" s="22"/>
      <c r="W146" s="22"/>
      <c r="X146" s="22"/>
      <c r="Y146" s="73"/>
      <c r="Z146" s="22"/>
      <c r="AA146" s="22"/>
      <c r="AB146" s="22"/>
      <c r="AC146" s="22"/>
      <c r="AD146" s="22">
        <f>IFERROR(LARGE(AH146:AM146,1),0)+IFERROR(LARGE(AH146:AM146,2),0)</f>
        <v>0</v>
      </c>
      <c r="AE146" s="22">
        <f>IFERROR(LARGE(AH146:AM146,3),0)+IFERROR(LARGE(AH146:AM146,4),0)</f>
        <v>0</v>
      </c>
      <c r="AF146" s="22">
        <f>IFERROR(LARGE(AH146:AM146,5),0)+IFERROR(LARGE(AH146:AM146,6),0)</f>
        <v>0</v>
      </c>
      <c r="AG146" s="22">
        <f>IFERROR(LARGE(AH146:AM146,7),0)</f>
        <v>0</v>
      </c>
      <c r="AH146" s="22"/>
      <c r="AI146" s="22"/>
      <c r="AJ146" s="22"/>
      <c r="AK146" s="22"/>
      <c r="AL146" s="22"/>
      <c r="AM146" s="22"/>
    </row>
    <row r="147" spans="1:39">
      <c r="A147" s="3"/>
      <c r="B147" s="3"/>
      <c r="C147" s="3"/>
      <c r="D147" s="2">
        <f ca="1">IF(E146=E147,D146,CELL("wiersz",A145))</f>
        <v>109</v>
      </c>
      <c r="E147" s="23">
        <f>LARGE(F147:AG147,1)+LARGE(F147:AG147,2)+LARGE(F147:AG147,3)+LARGE(F147:AG147,4)+IFERROR(LARGE(F147:AG147,5),0)+IFERROR(LARGE(F147:AG147,6),0)</f>
        <v>0</v>
      </c>
      <c r="F147" s="22"/>
      <c r="G147" s="22"/>
      <c r="H147" s="22"/>
      <c r="I147" s="71"/>
      <c r="J147" s="72"/>
      <c r="K147" s="72"/>
      <c r="L147" s="72"/>
      <c r="M147" s="72"/>
      <c r="N147" s="22"/>
      <c r="O147" s="22"/>
      <c r="P147" s="22"/>
      <c r="Q147" s="22"/>
      <c r="R147" s="22"/>
      <c r="S147" s="22"/>
      <c r="T147" s="71"/>
      <c r="U147" s="71"/>
      <c r="V147" s="22"/>
      <c r="W147" s="22"/>
      <c r="X147" s="22"/>
      <c r="Y147" s="73"/>
      <c r="Z147" s="22"/>
      <c r="AA147" s="22"/>
      <c r="AB147" s="22"/>
      <c r="AC147" s="22"/>
      <c r="AD147" s="22">
        <f>IFERROR(LARGE(AH147:AM147,1),0)+IFERROR(LARGE(AH147:AM147,2),0)</f>
        <v>0</v>
      </c>
      <c r="AE147" s="22">
        <f>IFERROR(LARGE(AH147:AM147,3),0)+IFERROR(LARGE(AH147:AM147,4),0)</f>
        <v>0</v>
      </c>
      <c r="AF147" s="22">
        <f>IFERROR(LARGE(AH147:AM147,5),0)+IFERROR(LARGE(AH147:AM147,6),0)</f>
        <v>0</v>
      </c>
      <c r="AG147" s="22">
        <f>IFERROR(LARGE(AH147:AM147,7),0)</f>
        <v>0</v>
      </c>
      <c r="AH147" s="22"/>
      <c r="AI147" s="22"/>
      <c r="AJ147" s="22"/>
      <c r="AK147" s="22"/>
      <c r="AL147" s="22"/>
      <c r="AM147" s="22"/>
    </row>
    <row r="148" spans="1:39">
      <c r="A148" s="3"/>
      <c r="B148" s="3"/>
      <c r="C148" s="3"/>
      <c r="D148" s="2">
        <f ca="1">IF(E147=E148,D147,CELL("wiersz",A146))</f>
        <v>109</v>
      </c>
      <c r="E148" s="23">
        <f>LARGE(F148:AG148,1)+LARGE(F148:AG148,2)+LARGE(F148:AG148,3)+LARGE(F148:AG148,4)+IFERROR(LARGE(F148:AG148,5),0)+IFERROR(LARGE(F148:AG148,6),0)</f>
        <v>0</v>
      </c>
      <c r="F148" s="22"/>
      <c r="G148" s="22"/>
      <c r="H148" s="22"/>
      <c r="I148" s="71"/>
      <c r="J148" s="72"/>
      <c r="K148" s="72"/>
      <c r="L148" s="72"/>
      <c r="M148" s="72"/>
      <c r="N148" s="22"/>
      <c r="O148" s="22"/>
      <c r="P148" s="22"/>
      <c r="Q148" s="22"/>
      <c r="R148" s="22"/>
      <c r="S148" s="22"/>
      <c r="T148" s="71"/>
      <c r="U148" s="71"/>
      <c r="V148" s="22"/>
      <c r="W148" s="22"/>
      <c r="X148" s="22"/>
      <c r="Y148" s="73"/>
      <c r="Z148" s="22"/>
      <c r="AA148" s="22"/>
      <c r="AB148" s="22"/>
      <c r="AC148" s="22"/>
      <c r="AD148" s="22">
        <f>IFERROR(LARGE(AH148:AM148,1),0)+IFERROR(LARGE(AH148:AM148,2),0)</f>
        <v>0</v>
      </c>
      <c r="AE148" s="22">
        <f>IFERROR(LARGE(AH148:AM148,3),0)+IFERROR(LARGE(AH148:AM148,4),0)</f>
        <v>0</v>
      </c>
      <c r="AF148" s="22">
        <f>IFERROR(LARGE(AH148:AM148,5),0)+IFERROR(LARGE(AH148:AM148,6),0)</f>
        <v>0</v>
      </c>
      <c r="AG148" s="22">
        <f>IFERROR(LARGE(AH148:AM148,7),0)</f>
        <v>0</v>
      </c>
      <c r="AH148" s="22"/>
      <c r="AI148" s="22"/>
      <c r="AJ148" s="22"/>
      <c r="AK148" s="22"/>
      <c r="AL148" s="22"/>
      <c r="AM148" s="22"/>
    </row>
    <row r="149" spans="1:39">
      <c r="A149" s="3"/>
      <c r="B149" s="3"/>
      <c r="C149" s="3"/>
      <c r="D149" s="2">
        <f ca="1">IF(E148=E149,D148,CELL("wiersz",A147))</f>
        <v>109</v>
      </c>
      <c r="E149" s="23">
        <f>LARGE(F149:AG149,1)+LARGE(F149:AG149,2)+LARGE(F149:AG149,3)+LARGE(F149:AG149,4)+IFERROR(LARGE(F149:AG149,5),0)+IFERROR(LARGE(F149:AG149,6),0)</f>
        <v>0</v>
      </c>
      <c r="F149" s="22"/>
      <c r="G149" s="22"/>
      <c r="H149" s="22"/>
      <c r="I149" s="71"/>
      <c r="J149" s="72"/>
      <c r="K149" s="72"/>
      <c r="L149" s="72"/>
      <c r="M149" s="72"/>
      <c r="N149" s="22"/>
      <c r="O149" s="22"/>
      <c r="P149" s="22"/>
      <c r="Q149" s="22"/>
      <c r="R149" s="22"/>
      <c r="S149" s="22"/>
      <c r="T149" s="71"/>
      <c r="U149" s="71"/>
      <c r="V149" s="22"/>
      <c r="W149" s="22"/>
      <c r="X149" s="22"/>
      <c r="Y149" s="73"/>
      <c r="Z149" s="22"/>
      <c r="AA149" s="22"/>
      <c r="AB149" s="22"/>
      <c r="AC149" s="22"/>
      <c r="AD149" s="22">
        <f>IFERROR(LARGE(AH149:AM149,1),0)+IFERROR(LARGE(AH149:AM149,2),0)</f>
        <v>0</v>
      </c>
      <c r="AE149" s="22">
        <f>IFERROR(LARGE(AH149:AM149,3),0)+IFERROR(LARGE(AH149:AM149,4),0)</f>
        <v>0</v>
      </c>
      <c r="AF149" s="22">
        <f>IFERROR(LARGE(AH149:AM149,5),0)+IFERROR(LARGE(AH149:AM149,6),0)</f>
        <v>0</v>
      </c>
      <c r="AG149" s="22">
        <f>IFERROR(LARGE(AH149:AM149,7),0)</f>
        <v>0</v>
      </c>
      <c r="AH149" s="22"/>
      <c r="AI149" s="22"/>
      <c r="AJ149" s="22"/>
      <c r="AK149" s="22"/>
      <c r="AL149" s="22"/>
      <c r="AM149" s="22"/>
    </row>
    <row r="150" spans="1:39">
      <c r="A150" s="3"/>
      <c r="B150" s="3"/>
      <c r="C150" s="3"/>
      <c r="D150" s="2">
        <f ca="1">IF(E149=E150,D149,CELL("wiersz",A148))</f>
        <v>109</v>
      </c>
      <c r="E150" s="23">
        <f>LARGE(F150:AG150,1)+LARGE(F150:AG150,2)+LARGE(F150:AG150,3)+LARGE(F150:AG150,4)+IFERROR(LARGE(F150:AG150,5),0)+IFERROR(LARGE(F150:AG150,6),0)</f>
        <v>0</v>
      </c>
      <c r="F150" s="22"/>
      <c r="G150" s="22"/>
      <c r="H150" s="22"/>
      <c r="I150" s="71"/>
      <c r="J150" s="72"/>
      <c r="K150" s="72"/>
      <c r="L150" s="72"/>
      <c r="M150" s="72"/>
      <c r="N150" s="22"/>
      <c r="O150" s="22"/>
      <c r="P150" s="22"/>
      <c r="Q150" s="22"/>
      <c r="R150" s="22"/>
      <c r="S150" s="22"/>
      <c r="T150" s="71"/>
      <c r="U150" s="71"/>
      <c r="V150" s="22"/>
      <c r="W150" s="22"/>
      <c r="X150" s="22"/>
      <c r="Y150" s="73"/>
      <c r="Z150" s="22"/>
      <c r="AA150" s="22"/>
      <c r="AB150" s="22"/>
      <c r="AC150" s="22"/>
      <c r="AD150" s="22">
        <f>IFERROR(LARGE(AH150:AM150,1),0)+IFERROR(LARGE(AH150:AM150,2),0)</f>
        <v>0</v>
      </c>
      <c r="AE150" s="22">
        <f>IFERROR(LARGE(AH150:AM150,3),0)+IFERROR(LARGE(AH150:AM150,4),0)</f>
        <v>0</v>
      </c>
      <c r="AF150" s="22">
        <f>IFERROR(LARGE(AH150:AM150,5),0)+IFERROR(LARGE(AH150:AM150,6),0)</f>
        <v>0</v>
      </c>
      <c r="AG150" s="22">
        <f>IFERROR(LARGE(AH150:AM150,7),0)</f>
        <v>0</v>
      </c>
      <c r="AH150" s="22"/>
      <c r="AI150" s="22"/>
      <c r="AJ150" s="22"/>
      <c r="AK150" s="22"/>
      <c r="AL150" s="22"/>
      <c r="AM150" s="22"/>
    </row>
    <row r="151" spans="1:39">
      <c r="A151" s="3"/>
      <c r="B151" s="3"/>
      <c r="C151" s="3"/>
      <c r="D151" s="2">
        <f ca="1">IF(E150=E151,D150,CELL("wiersz",A149))</f>
        <v>109</v>
      </c>
      <c r="E151" s="23">
        <f>LARGE(F151:AG151,1)+LARGE(F151:AG151,2)+LARGE(F151:AG151,3)+LARGE(F151:AG151,4)+IFERROR(LARGE(F151:AG151,5),0)+IFERROR(LARGE(F151:AG151,6),0)</f>
        <v>0</v>
      </c>
      <c r="F151" s="22"/>
      <c r="G151" s="22"/>
      <c r="H151" s="22"/>
      <c r="I151" s="71"/>
      <c r="J151" s="72"/>
      <c r="K151" s="72"/>
      <c r="L151" s="72"/>
      <c r="M151" s="72"/>
      <c r="N151" s="22"/>
      <c r="O151" s="22"/>
      <c r="P151" s="22"/>
      <c r="Q151" s="22"/>
      <c r="R151" s="22"/>
      <c r="S151" s="22"/>
      <c r="T151" s="71"/>
      <c r="U151" s="71"/>
      <c r="V151" s="22"/>
      <c r="W151" s="22"/>
      <c r="X151" s="22"/>
      <c r="Y151" s="73"/>
      <c r="Z151" s="22"/>
      <c r="AA151" s="22"/>
      <c r="AB151" s="22"/>
      <c r="AC151" s="22"/>
      <c r="AD151" s="22">
        <f>IFERROR(LARGE(AH151:AM151,1),0)+IFERROR(LARGE(AH151:AM151,2),0)</f>
        <v>0</v>
      </c>
      <c r="AE151" s="22">
        <f>IFERROR(LARGE(AH151:AM151,3),0)+IFERROR(LARGE(AH151:AM151,4),0)</f>
        <v>0</v>
      </c>
      <c r="AF151" s="22">
        <f>IFERROR(LARGE(AH151:AM151,5),0)+IFERROR(LARGE(AH151:AM151,6),0)</f>
        <v>0</v>
      </c>
      <c r="AG151" s="22">
        <f>IFERROR(LARGE(AH151:AM151,7),0)</f>
        <v>0</v>
      </c>
      <c r="AH151" s="22"/>
      <c r="AI151" s="22"/>
      <c r="AJ151" s="22"/>
      <c r="AK151" s="22"/>
      <c r="AL151" s="22"/>
      <c r="AM151" s="22"/>
    </row>
    <row r="152" spans="1:39">
      <c r="A152" s="3"/>
      <c r="B152" s="3"/>
      <c r="C152" s="3"/>
      <c r="D152" s="2">
        <f ca="1">IF(E151=E152,D151,CELL("wiersz",A150))</f>
        <v>109</v>
      </c>
      <c r="E152" s="23">
        <f>LARGE(F152:AG152,1)+LARGE(F152:AG152,2)+LARGE(F152:AG152,3)+LARGE(F152:AG152,4)+IFERROR(LARGE(F152:AG152,5),0)+IFERROR(LARGE(F152:AG152,6),0)</f>
        <v>0</v>
      </c>
      <c r="F152" s="22"/>
      <c r="G152" s="22"/>
      <c r="H152" s="22"/>
      <c r="I152" s="71"/>
      <c r="J152" s="72"/>
      <c r="K152" s="72"/>
      <c r="L152" s="72"/>
      <c r="M152" s="72"/>
      <c r="N152" s="22"/>
      <c r="O152" s="22"/>
      <c r="P152" s="22"/>
      <c r="Q152" s="22"/>
      <c r="R152" s="22"/>
      <c r="S152" s="22"/>
      <c r="T152" s="71"/>
      <c r="U152" s="71"/>
      <c r="V152" s="22"/>
      <c r="W152" s="22"/>
      <c r="X152" s="22"/>
      <c r="Y152" s="73"/>
      <c r="Z152" s="22"/>
      <c r="AA152" s="22"/>
      <c r="AB152" s="22"/>
      <c r="AC152" s="22"/>
      <c r="AD152" s="22">
        <f>IFERROR(LARGE(AH152:AM152,1),0)+IFERROR(LARGE(AH152:AM152,2),0)</f>
        <v>0</v>
      </c>
      <c r="AE152" s="22">
        <f>IFERROR(LARGE(AH152:AM152,3),0)+IFERROR(LARGE(AH152:AM152,4),0)</f>
        <v>0</v>
      </c>
      <c r="AF152" s="22">
        <f>IFERROR(LARGE(AH152:AM152,5),0)+IFERROR(LARGE(AH152:AM152,6),0)</f>
        <v>0</v>
      </c>
      <c r="AG152" s="22">
        <f>IFERROR(LARGE(AH152:AM152,7),0)</f>
        <v>0</v>
      </c>
      <c r="AH152" s="22"/>
      <c r="AI152" s="22"/>
      <c r="AJ152" s="22"/>
      <c r="AK152" s="22"/>
      <c r="AL152" s="22"/>
      <c r="AM152" s="22"/>
    </row>
    <row r="153" spans="1:39">
      <c r="A153" s="3"/>
      <c r="B153" s="3"/>
      <c r="C153" s="3"/>
      <c r="D153" s="2">
        <f ca="1">IF(E152=E153,D152,CELL("wiersz",A151))</f>
        <v>109</v>
      </c>
      <c r="E153" s="23">
        <f>LARGE(F153:AG153,1)+LARGE(F153:AG153,2)+LARGE(F153:AG153,3)+LARGE(F153:AG153,4)+IFERROR(LARGE(F153:AG153,5),0)+IFERROR(LARGE(F153:AG153,6),0)</f>
        <v>0</v>
      </c>
      <c r="F153" s="22"/>
      <c r="G153" s="22"/>
      <c r="H153" s="22"/>
      <c r="I153" s="71"/>
      <c r="J153" s="72"/>
      <c r="K153" s="72"/>
      <c r="L153" s="72"/>
      <c r="M153" s="72"/>
      <c r="N153" s="22"/>
      <c r="O153" s="22"/>
      <c r="P153" s="22"/>
      <c r="Q153" s="22"/>
      <c r="R153" s="22"/>
      <c r="S153" s="22"/>
      <c r="T153" s="71"/>
      <c r="U153" s="71"/>
      <c r="V153" s="22"/>
      <c r="W153" s="22"/>
      <c r="X153" s="22"/>
      <c r="Y153" s="73"/>
      <c r="Z153" s="22"/>
      <c r="AA153" s="22"/>
      <c r="AB153" s="22"/>
      <c r="AC153" s="22"/>
      <c r="AD153" s="22">
        <f>IFERROR(LARGE(AH153:AM153,1),0)+IFERROR(LARGE(AH153:AM153,2),0)</f>
        <v>0</v>
      </c>
      <c r="AE153" s="22">
        <f>IFERROR(LARGE(AH153:AM153,3),0)+IFERROR(LARGE(AH153:AM153,4),0)</f>
        <v>0</v>
      </c>
      <c r="AF153" s="22">
        <f>IFERROR(LARGE(AH153:AM153,5),0)+IFERROR(LARGE(AH153:AM153,6),0)</f>
        <v>0</v>
      </c>
      <c r="AG153" s="22">
        <f>IFERROR(LARGE(AH153:AM153,7),0)</f>
        <v>0</v>
      </c>
      <c r="AH153" s="22"/>
      <c r="AI153" s="22"/>
      <c r="AJ153" s="22"/>
      <c r="AK153" s="22"/>
      <c r="AL153" s="22"/>
      <c r="AM153" s="22"/>
    </row>
    <row r="154" spans="1:39">
      <c r="A154" s="3"/>
      <c r="B154" s="3"/>
      <c r="C154" s="3"/>
      <c r="D154" s="2">
        <f ca="1">IF(E153=E154,D153,CELL("wiersz",A152))</f>
        <v>109</v>
      </c>
      <c r="E154" s="23">
        <f>LARGE(F154:AG154,1)+LARGE(F154:AG154,2)+LARGE(F154:AG154,3)+LARGE(F154:AG154,4)+IFERROR(LARGE(F154:AG154,5),0)+IFERROR(LARGE(F154:AG154,6),0)</f>
        <v>0</v>
      </c>
      <c r="F154" s="22"/>
      <c r="G154" s="22"/>
      <c r="H154" s="22"/>
      <c r="I154" s="71"/>
      <c r="J154" s="72"/>
      <c r="K154" s="72"/>
      <c r="L154" s="72"/>
      <c r="M154" s="72"/>
      <c r="N154" s="22"/>
      <c r="O154" s="22"/>
      <c r="P154" s="22"/>
      <c r="Q154" s="22"/>
      <c r="R154" s="22"/>
      <c r="S154" s="22"/>
      <c r="T154" s="71"/>
      <c r="U154" s="71"/>
      <c r="V154" s="22"/>
      <c r="W154" s="22"/>
      <c r="X154" s="22"/>
      <c r="Y154" s="73"/>
      <c r="Z154" s="22"/>
      <c r="AA154" s="22"/>
      <c r="AB154" s="22"/>
      <c r="AC154" s="22"/>
      <c r="AD154" s="22">
        <f>IFERROR(LARGE(AH154:AM154,1),0)+IFERROR(LARGE(AH154:AM154,2),0)</f>
        <v>0</v>
      </c>
      <c r="AE154" s="22">
        <f>IFERROR(LARGE(AH154:AM154,3),0)+IFERROR(LARGE(AH154:AM154,4),0)</f>
        <v>0</v>
      </c>
      <c r="AF154" s="22">
        <f>IFERROR(LARGE(AH154:AM154,5),0)+IFERROR(LARGE(AH154:AM154,6),0)</f>
        <v>0</v>
      </c>
      <c r="AG154" s="22">
        <f>IFERROR(LARGE(AH154:AM154,7),0)</f>
        <v>0</v>
      </c>
      <c r="AH154" s="22"/>
      <c r="AI154" s="22"/>
      <c r="AJ154" s="22"/>
      <c r="AK154" s="22"/>
      <c r="AL154" s="22"/>
      <c r="AM154" s="22"/>
    </row>
    <row r="155" spans="1:39">
      <c r="A155" s="3"/>
      <c r="B155" s="3"/>
      <c r="C155" s="3"/>
      <c r="D155" s="2">
        <f ca="1">IF(E154=E155,D154,CELL("wiersz",A153))</f>
        <v>109</v>
      </c>
      <c r="E155" s="23">
        <f>LARGE(F155:AG155,1)+LARGE(F155:AG155,2)+LARGE(F155:AG155,3)+LARGE(F155:AG155,4)+IFERROR(LARGE(F155:AG155,5),0)+IFERROR(LARGE(F155:AG155,6),0)</f>
        <v>0</v>
      </c>
      <c r="F155" s="22"/>
      <c r="G155" s="22"/>
      <c r="H155" s="22"/>
      <c r="I155" s="71"/>
      <c r="J155" s="72"/>
      <c r="K155" s="72"/>
      <c r="L155" s="72"/>
      <c r="M155" s="72"/>
      <c r="N155" s="22"/>
      <c r="O155" s="22"/>
      <c r="P155" s="22"/>
      <c r="Q155" s="22"/>
      <c r="R155" s="22"/>
      <c r="S155" s="22"/>
      <c r="T155" s="71"/>
      <c r="U155" s="71"/>
      <c r="V155" s="22"/>
      <c r="W155" s="22"/>
      <c r="X155" s="22"/>
      <c r="Y155" s="73"/>
      <c r="Z155" s="22"/>
      <c r="AA155" s="22"/>
      <c r="AB155" s="22"/>
      <c r="AC155" s="22"/>
      <c r="AD155" s="22">
        <f>IFERROR(LARGE(AH155:AM155,1),0)+IFERROR(LARGE(AH155:AM155,2),0)</f>
        <v>0</v>
      </c>
      <c r="AE155" s="22">
        <f>IFERROR(LARGE(AH155:AM155,3),0)+IFERROR(LARGE(AH155:AM155,4),0)</f>
        <v>0</v>
      </c>
      <c r="AF155" s="22">
        <f>IFERROR(LARGE(AH155:AM155,5),0)+IFERROR(LARGE(AH155:AM155,6),0)</f>
        <v>0</v>
      </c>
      <c r="AG155" s="22">
        <f>IFERROR(LARGE(AH155:AM155,7),0)</f>
        <v>0</v>
      </c>
      <c r="AH155" s="22"/>
      <c r="AI155" s="22"/>
      <c r="AJ155" s="22"/>
      <c r="AK155" s="22"/>
      <c r="AL155" s="22"/>
      <c r="AM155" s="22"/>
    </row>
    <row r="156" spans="1:39">
      <c r="A156" s="3"/>
      <c r="B156" s="3"/>
      <c r="C156" s="3"/>
      <c r="D156" s="2">
        <f ca="1">IF(E155=E156,D155,CELL("wiersz",A154))</f>
        <v>109</v>
      </c>
      <c r="E156" s="23">
        <f>LARGE(F156:AG156,1)+LARGE(F156:AG156,2)+LARGE(F156:AG156,3)+LARGE(F156:AG156,4)+IFERROR(LARGE(F156:AG156,5),0)+IFERROR(LARGE(F156:AG156,6),0)</f>
        <v>0</v>
      </c>
      <c r="F156" s="22"/>
      <c r="G156" s="22"/>
      <c r="H156" s="22"/>
      <c r="I156" s="71"/>
      <c r="J156" s="72"/>
      <c r="K156" s="72"/>
      <c r="L156" s="72"/>
      <c r="M156" s="72"/>
      <c r="N156" s="22"/>
      <c r="O156" s="22"/>
      <c r="P156" s="22"/>
      <c r="Q156" s="22"/>
      <c r="R156" s="22"/>
      <c r="S156" s="22"/>
      <c r="T156" s="71"/>
      <c r="U156" s="71"/>
      <c r="V156" s="22"/>
      <c r="W156" s="22"/>
      <c r="X156" s="22"/>
      <c r="Y156" s="73"/>
      <c r="Z156" s="22"/>
      <c r="AA156" s="22"/>
      <c r="AB156" s="22"/>
      <c r="AC156" s="22"/>
      <c r="AD156" s="22">
        <f>IFERROR(LARGE(AH156:AM156,1),0)+IFERROR(LARGE(AH156:AM156,2),0)</f>
        <v>0</v>
      </c>
      <c r="AE156" s="22">
        <f>IFERROR(LARGE(AH156:AM156,3),0)+IFERROR(LARGE(AH156:AM156,4),0)</f>
        <v>0</v>
      </c>
      <c r="AF156" s="22">
        <f>IFERROR(LARGE(AH156:AM156,5),0)+IFERROR(LARGE(AH156:AM156,6),0)</f>
        <v>0</v>
      </c>
      <c r="AG156" s="22">
        <f>IFERROR(LARGE(AH156:AM156,7),0)</f>
        <v>0</v>
      </c>
      <c r="AH156" s="22"/>
      <c r="AI156" s="22"/>
      <c r="AJ156" s="22"/>
      <c r="AK156" s="22"/>
      <c r="AL156" s="22"/>
      <c r="AM156" s="22"/>
    </row>
    <row r="157" spans="1:39">
      <c r="A157" s="3"/>
      <c r="B157" s="3"/>
      <c r="C157" s="3"/>
      <c r="D157" s="2">
        <f ca="1">IF(E156=E157,D156,CELL("wiersz",A155))</f>
        <v>109</v>
      </c>
      <c r="E157" s="23">
        <f>LARGE(F157:AG157,1)+LARGE(F157:AG157,2)+LARGE(F157:AG157,3)+LARGE(F157:AG157,4)+IFERROR(LARGE(F157:AG157,5),0)+IFERROR(LARGE(F157:AG157,6),0)</f>
        <v>0</v>
      </c>
      <c r="F157" s="22"/>
      <c r="G157" s="22"/>
      <c r="H157" s="22"/>
      <c r="I157" s="71"/>
      <c r="J157" s="72"/>
      <c r="K157" s="72"/>
      <c r="L157" s="72"/>
      <c r="M157" s="72"/>
      <c r="N157" s="22"/>
      <c r="O157" s="22"/>
      <c r="P157" s="22"/>
      <c r="Q157" s="22"/>
      <c r="R157" s="22"/>
      <c r="S157" s="22"/>
      <c r="T157" s="71"/>
      <c r="U157" s="71"/>
      <c r="V157" s="22"/>
      <c r="W157" s="22"/>
      <c r="X157" s="22"/>
      <c r="Y157" s="73"/>
      <c r="Z157" s="22"/>
      <c r="AA157" s="22"/>
      <c r="AB157" s="22"/>
      <c r="AC157" s="22"/>
      <c r="AD157" s="22">
        <f>IFERROR(LARGE(AH157:AM157,1),0)+IFERROR(LARGE(AH157:AM157,2),0)</f>
        <v>0</v>
      </c>
      <c r="AE157" s="22">
        <f>IFERROR(LARGE(AH157:AM157,3),0)+IFERROR(LARGE(AH157:AM157,4),0)</f>
        <v>0</v>
      </c>
      <c r="AF157" s="22">
        <f>IFERROR(LARGE(AH157:AM157,5),0)+IFERROR(LARGE(AH157:AM157,6),0)</f>
        <v>0</v>
      </c>
      <c r="AG157" s="22">
        <f>IFERROR(LARGE(AH157:AM157,7),0)</f>
        <v>0</v>
      </c>
      <c r="AH157" s="22"/>
      <c r="AI157" s="22"/>
      <c r="AJ157" s="22"/>
      <c r="AK157" s="22"/>
      <c r="AL157" s="22"/>
      <c r="AM157" s="22"/>
    </row>
    <row r="158" spans="1:39">
      <c r="A158" s="3"/>
      <c r="B158" s="3"/>
      <c r="C158" s="3"/>
      <c r="D158" s="2">
        <f ca="1">IF(E157=E158,D157,CELL("wiersz",A156))</f>
        <v>109</v>
      </c>
      <c r="E158" s="23">
        <f>LARGE(F158:AG158,1)+LARGE(F158:AG158,2)+LARGE(F158:AG158,3)+LARGE(F158:AG158,4)+IFERROR(LARGE(F158:AG158,5),0)+IFERROR(LARGE(F158:AG158,6),0)</f>
        <v>0</v>
      </c>
      <c r="F158" s="22"/>
      <c r="G158" s="22"/>
      <c r="H158" s="22"/>
      <c r="I158" s="71"/>
      <c r="J158" s="72"/>
      <c r="K158" s="72"/>
      <c r="L158" s="72"/>
      <c r="M158" s="72"/>
      <c r="N158" s="22"/>
      <c r="O158" s="22"/>
      <c r="P158" s="22"/>
      <c r="Q158" s="22"/>
      <c r="R158" s="22"/>
      <c r="S158" s="22"/>
      <c r="T158" s="71"/>
      <c r="U158" s="71"/>
      <c r="V158" s="22"/>
      <c r="W158" s="22"/>
      <c r="X158" s="22"/>
      <c r="Y158" s="73"/>
      <c r="Z158" s="22"/>
      <c r="AA158" s="22"/>
      <c r="AB158" s="22"/>
      <c r="AC158" s="22"/>
      <c r="AD158" s="22">
        <f>IFERROR(LARGE(AH158:AM158,1),0)+IFERROR(LARGE(AH158:AM158,2),0)</f>
        <v>0</v>
      </c>
      <c r="AE158" s="22">
        <f>IFERROR(LARGE(AH158:AM158,3),0)+IFERROR(LARGE(AH158:AM158,4),0)</f>
        <v>0</v>
      </c>
      <c r="AF158" s="22">
        <f>IFERROR(LARGE(AH158:AM158,5),0)+IFERROR(LARGE(AH158:AM158,6),0)</f>
        <v>0</v>
      </c>
      <c r="AG158" s="22">
        <f>IFERROR(LARGE(AH158:AM158,7),0)</f>
        <v>0</v>
      </c>
      <c r="AH158" s="22"/>
      <c r="AI158" s="22"/>
      <c r="AJ158" s="22"/>
      <c r="AK158" s="22"/>
      <c r="AL158" s="22"/>
      <c r="AM158" s="22"/>
    </row>
    <row r="159" spans="1:39">
      <c r="A159" s="3"/>
      <c r="B159" s="3"/>
      <c r="C159" s="3"/>
      <c r="D159" s="2">
        <f ca="1">IF(E158=E159,D158,CELL("wiersz",A157))</f>
        <v>109</v>
      </c>
      <c r="E159" s="23">
        <f>LARGE(F159:AG159,1)+LARGE(F159:AG159,2)+LARGE(F159:AG159,3)+LARGE(F159:AG159,4)+IFERROR(LARGE(F159:AG159,5),0)+IFERROR(LARGE(F159:AG159,6),0)</f>
        <v>0</v>
      </c>
      <c r="F159" s="22"/>
      <c r="G159" s="22"/>
      <c r="H159" s="22"/>
      <c r="I159" s="71"/>
      <c r="J159" s="72"/>
      <c r="K159" s="72"/>
      <c r="L159" s="72"/>
      <c r="M159" s="72"/>
      <c r="N159" s="22"/>
      <c r="O159" s="22"/>
      <c r="P159" s="22"/>
      <c r="Q159" s="22"/>
      <c r="R159" s="22"/>
      <c r="S159" s="22"/>
      <c r="T159" s="71"/>
      <c r="U159" s="71"/>
      <c r="V159" s="22"/>
      <c r="W159" s="22"/>
      <c r="X159" s="22"/>
      <c r="Y159" s="73"/>
      <c r="Z159" s="22"/>
      <c r="AA159" s="22"/>
      <c r="AB159" s="22"/>
      <c r="AC159" s="22"/>
      <c r="AD159" s="22">
        <f>IFERROR(LARGE(AH159:AM159,1),0)+IFERROR(LARGE(AH159:AM159,2),0)</f>
        <v>0</v>
      </c>
      <c r="AE159" s="22">
        <f>IFERROR(LARGE(AH159:AM159,3),0)+IFERROR(LARGE(AH159:AM159,4),0)</f>
        <v>0</v>
      </c>
      <c r="AF159" s="22">
        <f>IFERROR(LARGE(AH159:AM159,5),0)+IFERROR(LARGE(AH159:AM159,6),0)</f>
        <v>0</v>
      </c>
      <c r="AG159" s="22">
        <f>IFERROR(LARGE(AH159:AM159,7),0)</f>
        <v>0</v>
      </c>
      <c r="AH159" s="22"/>
      <c r="AI159" s="22"/>
      <c r="AJ159" s="22"/>
      <c r="AK159" s="22"/>
      <c r="AL159" s="22"/>
      <c r="AM159" s="22"/>
    </row>
    <row r="160" spans="1:39">
      <c r="A160" s="3"/>
      <c r="B160" s="3"/>
      <c r="C160" s="3"/>
      <c r="D160" s="2">
        <f ca="1">IF(E159=E160,D159,CELL("wiersz",A158))</f>
        <v>109</v>
      </c>
      <c r="E160" s="23">
        <f>LARGE(F160:AG160,1)+LARGE(F160:AG160,2)+LARGE(F160:AG160,3)+LARGE(F160:AG160,4)+IFERROR(LARGE(F160:AG160,5),0)+IFERROR(LARGE(F160:AG160,6),0)</f>
        <v>0</v>
      </c>
      <c r="F160" s="22"/>
      <c r="G160" s="22"/>
      <c r="H160" s="22"/>
      <c r="I160" s="71"/>
      <c r="J160" s="72"/>
      <c r="K160" s="72"/>
      <c r="L160" s="72"/>
      <c r="M160" s="72"/>
      <c r="N160" s="22"/>
      <c r="O160" s="22"/>
      <c r="P160" s="22"/>
      <c r="Q160" s="22"/>
      <c r="R160" s="22"/>
      <c r="S160" s="22"/>
      <c r="T160" s="71"/>
      <c r="U160" s="71"/>
      <c r="V160" s="22"/>
      <c r="W160" s="22"/>
      <c r="X160" s="22"/>
      <c r="Y160" s="73"/>
      <c r="Z160" s="22"/>
      <c r="AA160" s="22"/>
      <c r="AB160" s="22"/>
      <c r="AC160" s="22"/>
      <c r="AD160" s="22">
        <f>IFERROR(LARGE(AH160:AM160,1),0)+IFERROR(LARGE(AH160:AM160,2),0)</f>
        <v>0</v>
      </c>
      <c r="AE160" s="22">
        <f>IFERROR(LARGE(AH160:AM160,3),0)+IFERROR(LARGE(AH160:AM160,4),0)</f>
        <v>0</v>
      </c>
      <c r="AF160" s="22">
        <f>IFERROR(LARGE(AH160:AM160,5),0)+IFERROR(LARGE(AH160:AM160,6),0)</f>
        <v>0</v>
      </c>
      <c r="AG160" s="22">
        <f>IFERROR(LARGE(AH160:AM160,7),0)</f>
        <v>0</v>
      </c>
      <c r="AH160" s="22"/>
      <c r="AI160" s="22"/>
      <c r="AJ160" s="22"/>
      <c r="AK160" s="22"/>
      <c r="AL160" s="22"/>
      <c r="AM160" s="22"/>
    </row>
    <row r="161" spans="1:39">
      <c r="A161" s="3"/>
      <c r="B161" s="3"/>
      <c r="C161" s="3"/>
      <c r="D161" s="2">
        <f ca="1">IF(E160=E161,D160,CELL("wiersz",A159))</f>
        <v>109</v>
      </c>
      <c r="E161" s="23">
        <f>LARGE(F161:AG161,1)+LARGE(F161:AG161,2)+LARGE(F161:AG161,3)+LARGE(F161:AG161,4)+IFERROR(LARGE(F161:AG161,5),0)+IFERROR(LARGE(F161:AG161,6),0)</f>
        <v>0</v>
      </c>
      <c r="F161" s="22"/>
      <c r="G161" s="22"/>
      <c r="H161" s="22"/>
      <c r="I161" s="71"/>
      <c r="J161" s="72"/>
      <c r="K161" s="72"/>
      <c r="L161" s="72"/>
      <c r="M161" s="72"/>
      <c r="N161" s="22"/>
      <c r="O161" s="22"/>
      <c r="P161" s="22"/>
      <c r="Q161" s="22"/>
      <c r="R161" s="22"/>
      <c r="S161" s="22"/>
      <c r="T161" s="71"/>
      <c r="U161" s="71"/>
      <c r="V161" s="22"/>
      <c r="W161" s="22"/>
      <c r="X161" s="22"/>
      <c r="Y161" s="73"/>
      <c r="Z161" s="22"/>
      <c r="AA161" s="22"/>
      <c r="AB161" s="22"/>
      <c r="AC161" s="22"/>
      <c r="AD161" s="22">
        <f>IFERROR(LARGE(AH161:AM161,1),0)+IFERROR(LARGE(AH161:AM161,2),0)</f>
        <v>0</v>
      </c>
      <c r="AE161" s="22">
        <f>IFERROR(LARGE(AH161:AM161,3),0)+IFERROR(LARGE(AH161:AM161,4),0)</f>
        <v>0</v>
      </c>
      <c r="AF161" s="22">
        <f>IFERROR(LARGE(AH161:AM161,5),0)+IFERROR(LARGE(AH161:AM161,6),0)</f>
        <v>0</v>
      </c>
      <c r="AG161" s="22">
        <f>IFERROR(LARGE(AH161:AM161,7),0)</f>
        <v>0</v>
      </c>
      <c r="AH161" s="22"/>
      <c r="AI161" s="22"/>
      <c r="AJ161" s="22"/>
      <c r="AK161" s="22"/>
      <c r="AL161" s="22"/>
      <c r="AM161" s="22"/>
    </row>
    <row r="162" spans="1:39">
      <c r="A162" s="3"/>
      <c r="B162" s="3"/>
      <c r="C162" s="3"/>
      <c r="D162" s="2">
        <f ca="1">IF(E161=E162,D161,CELL("wiersz",A160))</f>
        <v>109</v>
      </c>
      <c r="E162" s="23">
        <f>LARGE(F162:AG162,1)+LARGE(F162:AG162,2)+LARGE(F162:AG162,3)+LARGE(F162:AG162,4)+IFERROR(LARGE(F162:AG162,5),0)+IFERROR(LARGE(F162:AG162,6),0)</f>
        <v>0</v>
      </c>
      <c r="F162" s="22"/>
      <c r="G162" s="22"/>
      <c r="H162" s="22"/>
      <c r="I162" s="71"/>
      <c r="J162" s="72"/>
      <c r="K162" s="72"/>
      <c r="L162" s="72"/>
      <c r="M162" s="72"/>
      <c r="N162" s="22"/>
      <c r="O162" s="22"/>
      <c r="P162" s="22"/>
      <c r="Q162" s="22"/>
      <c r="R162" s="22"/>
      <c r="S162" s="22"/>
      <c r="T162" s="71"/>
      <c r="U162" s="71"/>
      <c r="V162" s="22"/>
      <c r="W162" s="22"/>
      <c r="X162" s="22"/>
      <c r="Y162" s="73"/>
      <c r="Z162" s="22"/>
      <c r="AA162" s="22"/>
      <c r="AB162" s="22"/>
      <c r="AC162" s="22"/>
      <c r="AD162" s="22">
        <f>IFERROR(LARGE(AH162:AM162,1),0)+IFERROR(LARGE(AH162:AM162,2),0)</f>
        <v>0</v>
      </c>
      <c r="AE162" s="22">
        <f>IFERROR(LARGE(AH162:AM162,3),0)+IFERROR(LARGE(AH162:AM162,4),0)</f>
        <v>0</v>
      </c>
      <c r="AF162" s="22">
        <f>IFERROR(LARGE(AH162:AM162,5),0)+IFERROR(LARGE(AH162:AM162,6),0)</f>
        <v>0</v>
      </c>
      <c r="AG162" s="22">
        <f>IFERROR(LARGE(AH162:AM162,7),0)</f>
        <v>0</v>
      </c>
      <c r="AH162" s="22"/>
      <c r="AI162" s="22"/>
      <c r="AJ162" s="22"/>
      <c r="AK162" s="22"/>
      <c r="AL162" s="22"/>
      <c r="AM162" s="22"/>
    </row>
    <row r="163" spans="1:39">
      <c r="A163" s="3"/>
      <c r="B163" s="3"/>
      <c r="C163" s="3"/>
      <c r="D163" s="2">
        <f ca="1">IF(E162=E163,D162,CELL("wiersz",A161))</f>
        <v>109</v>
      </c>
      <c r="E163" s="23">
        <f>LARGE(F163:AG163,1)+LARGE(F163:AG163,2)+LARGE(F163:AG163,3)+LARGE(F163:AG163,4)+IFERROR(LARGE(F163:AG163,5),0)+IFERROR(LARGE(F163:AG163,6),0)</f>
        <v>0</v>
      </c>
      <c r="F163" s="22"/>
      <c r="G163" s="22"/>
      <c r="H163" s="22"/>
      <c r="I163" s="71"/>
      <c r="J163" s="72"/>
      <c r="K163" s="72"/>
      <c r="L163" s="72"/>
      <c r="M163" s="72"/>
      <c r="N163" s="22"/>
      <c r="O163" s="22"/>
      <c r="P163" s="22"/>
      <c r="Q163" s="22"/>
      <c r="R163" s="22"/>
      <c r="S163" s="22"/>
      <c r="T163" s="71"/>
      <c r="U163" s="71"/>
      <c r="V163" s="22"/>
      <c r="W163" s="22"/>
      <c r="X163" s="22"/>
      <c r="Y163" s="73"/>
      <c r="Z163" s="22"/>
      <c r="AA163" s="22"/>
      <c r="AB163" s="22"/>
      <c r="AC163" s="22"/>
      <c r="AD163" s="22">
        <f>IFERROR(LARGE(AH163:AM163,1),0)+IFERROR(LARGE(AH163:AM163,2),0)</f>
        <v>0</v>
      </c>
      <c r="AE163" s="22">
        <f>IFERROR(LARGE(AH163:AM163,3),0)+IFERROR(LARGE(AH163:AM163,4),0)</f>
        <v>0</v>
      </c>
      <c r="AF163" s="22">
        <f>IFERROR(LARGE(AH163:AM163,5),0)+IFERROR(LARGE(AH163:AM163,6),0)</f>
        <v>0</v>
      </c>
      <c r="AG163" s="22">
        <f>IFERROR(LARGE(AH163:AM163,7),0)</f>
        <v>0</v>
      </c>
      <c r="AH163" s="22"/>
      <c r="AI163" s="22"/>
      <c r="AJ163" s="22"/>
      <c r="AK163" s="22"/>
      <c r="AL163" s="22"/>
      <c r="AM163" s="22"/>
    </row>
    <row r="164" spans="1:39">
      <c r="A164" s="3"/>
      <c r="B164" s="3"/>
      <c r="C164" s="3"/>
      <c r="D164" s="2">
        <f ca="1">IF(E163=E164,D163,CELL("wiersz",A162))</f>
        <v>109</v>
      </c>
      <c r="E164" s="23">
        <f>LARGE(F164:AG164,1)+LARGE(F164:AG164,2)+LARGE(F164:AG164,3)+LARGE(F164:AG164,4)+IFERROR(LARGE(F164:AG164,5),0)+IFERROR(LARGE(F164:AG164,6),0)</f>
        <v>0</v>
      </c>
      <c r="F164" s="22"/>
      <c r="G164" s="22"/>
      <c r="H164" s="22"/>
      <c r="I164" s="71"/>
      <c r="J164" s="72"/>
      <c r="K164" s="72"/>
      <c r="L164" s="72"/>
      <c r="M164" s="72"/>
      <c r="N164" s="22"/>
      <c r="O164" s="22"/>
      <c r="P164" s="22"/>
      <c r="Q164" s="22"/>
      <c r="R164" s="22"/>
      <c r="S164" s="22"/>
      <c r="T164" s="71"/>
      <c r="U164" s="71"/>
      <c r="V164" s="22"/>
      <c r="W164" s="22"/>
      <c r="X164" s="22"/>
      <c r="Y164" s="73"/>
      <c r="Z164" s="22"/>
      <c r="AA164" s="22"/>
      <c r="AB164" s="22"/>
      <c r="AC164" s="22"/>
      <c r="AD164" s="22">
        <f>IFERROR(LARGE(AH164:AM164,1),0)+IFERROR(LARGE(AH164:AM164,2),0)</f>
        <v>0</v>
      </c>
      <c r="AE164" s="22">
        <f>IFERROR(LARGE(AH164:AM164,3),0)+IFERROR(LARGE(AH164:AM164,4),0)</f>
        <v>0</v>
      </c>
      <c r="AF164" s="22">
        <f>IFERROR(LARGE(AH164:AM164,5),0)+IFERROR(LARGE(AH164:AM164,6),0)</f>
        <v>0</v>
      </c>
      <c r="AG164" s="22">
        <f>IFERROR(LARGE(AH164:AM164,7),0)</f>
        <v>0</v>
      </c>
      <c r="AH164" s="22"/>
      <c r="AI164" s="22"/>
      <c r="AJ164" s="22"/>
      <c r="AK164" s="22"/>
      <c r="AL164" s="22"/>
      <c r="AM164" s="22"/>
    </row>
    <row r="165" spans="1:39">
      <c r="A165" s="3"/>
      <c r="B165" s="3"/>
      <c r="C165" s="3"/>
      <c r="D165" s="2">
        <f ca="1">IF(E164=E165,D164,CELL("wiersz",A163))</f>
        <v>109</v>
      </c>
      <c r="E165" s="23">
        <f>LARGE(F165:AG165,1)+LARGE(F165:AG165,2)+LARGE(F165:AG165,3)+LARGE(F165:AG165,4)+IFERROR(LARGE(F165:AG165,5),0)+IFERROR(LARGE(F165:AG165,6),0)</f>
        <v>0</v>
      </c>
      <c r="F165" s="22"/>
      <c r="G165" s="22"/>
      <c r="H165" s="22"/>
      <c r="I165" s="71"/>
      <c r="J165" s="72"/>
      <c r="K165" s="72"/>
      <c r="L165" s="72"/>
      <c r="M165" s="72"/>
      <c r="N165" s="22"/>
      <c r="O165" s="22"/>
      <c r="P165" s="22"/>
      <c r="Q165" s="22"/>
      <c r="R165" s="22"/>
      <c r="S165" s="22"/>
      <c r="T165" s="71"/>
      <c r="U165" s="71"/>
      <c r="V165" s="22"/>
      <c r="W165" s="22"/>
      <c r="X165" s="22"/>
      <c r="Y165" s="73"/>
      <c r="Z165" s="22"/>
      <c r="AA165" s="22"/>
      <c r="AB165" s="22"/>
      <c r="AC165" s="22"/>
      <c r="AD165" s="22">
        <f>IFERROR(LARGE(AH165:AM165,1),0)+IFERROR(LARGE(AH165:AM165,2),0)</f>
        <v>0</v>
      </c>
      <c r="AE165" s="22">
        <f>IFERROR(LARGE(AH165:AM165,3),0)+IFERROR(LARGE(AH165:AM165,4),0)</f>
        <v>0</v>
      </c>
      <c r="AF165" s="22">
        <f>IFERROR(LARGE(AH165:AM165,5),0)+IFERROR(LARGE(AH165:AM165,6),0)</f>
        <v>0</v>
      </c>
      <c r="AG165" s="22">
        <f>IFERROR(LARGE(AH165:AM165,7),0)</f>
        <v>0</v>
      </c>
      <c r="AH165" s="22"/>
      <c r="AI165" s="22"/>
      <c r="AJ165" s="22"/>
      <c r="AK165" s="22"/>
      <c r="AL165" s="22"/>
      <c r="AM165" s="22"/>
    </row>
    <row r="166" spans="1:39">
      <c r="A166" s="3"/>
      <c r="B166" s="3"/>
      <c r="C166" s="3"/>
      <c r="D166" s="2">
        <f ca="1">IF(E165=E166,D165,CELL("wiersz",A164))</f>
        <v>109</v>
      </c>
      <c r="E166" s="23">
        <f>LARGE(F166:AG166,1)+LARGE(F166:AG166,2)+LARGE(F166:AG166,3)+LARGE(F166:AG166,4)+IFERROR(LARGE(F166:AG166,5),0)+IFERROR(LARGE(F166:AG166,6),0)</f>
        <v>0</v>
      </c>
      <c r="F166" s="22"/>
      <c r="G166" s="22"/>
      <c r="H166" s="22"/>
      <c r="I166" s="71"/>
      <c r="J166" s="72"/>
      <c r="K166" s="72"/>
      <c r="L166" s="72"/>
      <c r="M166" s="72"/>
      <c r="N166" s="22"/>
      <c r="O166" s="22"/>
      <c r="P166" s="22"/>
      <c r="Q166" s="22"/>
      <c r="R166" s="22"/>
      <c r="S166" s="22"/>
      <c r="T166" s="71"/>
      <c r="U166" s="71"/>
      <c r="V166" s="22"/>
      <c r="W166" s="22"/>
      <c r="X166" s="22"/>
      <c r="Y166" s="73"/>
      <c r="Z166" s="22"/>
      <c r="AA166" s="22"/>
      <c r="AB166" s="22"/>
      <c r="AC166" s="22"/>
      <c r="AD166" s="22">
        <f>IFERROR(LARGE(AH166:AM166,1),0)+IFERROR(LARGE(AH166:AM166,2),0)</f>
        <v>0</v>
      </c>
      <c r="AE166" s="22">
        <f>IFERROR(LARGE(AH166:AM166,3),0)+IFERROR(LARGE(AH166:AM166,4),0)</f>
        <v>0</v>
      </c>
      <c r="AF166" s="22">
        <f>IFERROR(LARGE(AH166:AM166,5),0)+IFERROR(LARGE(AH166:AM166,6),0)</f>
        <v>0</v>
      </c>
      <c r="AG166" s="22">
        <f>IFERROR(LARGE(AH166:AM166,7),0)</f>
        <v>0</v>
      </c>
      <c r="AH166" s="22"/>
      <c r="AI166" s="22"/>
      <c r="AJ166" s="22"/>
      <c r="AK166" s="22"/>
      <c r="AL166" s="22"/>
      <c r="AM166" s="22"/>
    </row>
    <row r="167" spans="1:39">
      <c r="A167" s="3"/>
      <c r="B167" s="3"/>
      <c r="C167" s="3"/>
      <c r="D167" s="2">
        <f ca="1">IF(E166=E167,D166,CELL("wiersz",A165))</f>
        <v>109</v>
      </c>
      <c r="E167" s="23">
        <f>LARGE(F167:AG167,1)+LARGE(F167:AG167,2)+LARGE(F167:AG167,3)+LARGE(F167:AG167,4)+IFERROR(LARGE(F167:AG167,5),0)+IFERROR(LARGE(F167:AG167,6),0)</f>
        <v>0</v>
      </c>
      <c r="F167" s="22"/>
      <c r="G167" s="22"/>
      <c r="H167" s="22"/>
      <c r="I167" s="71"/>
      <c r="J167" s="72"/>
      <c r="K167" s="72"/>
      <c r="L167" s="72"/>
      <c r="M167" s="72"/>
      <c r="N167" s="22"/>
      <c r="O167" s="22"/>
      <c r="P167" s="22"/>
      <c r="Q167" s="22"/>
      <c r="R167" s="22"/>
      <c r="S167" s="22"/>
      <c r="T167" s="71"/>
      <c r="U167" s="71"/>
      <c r="V167" s="22"/>
      <c r="W167" s="22"/>
      <c r="X167" s="22"/>
      <c r="Y167" s="73"/>
      <c r="Z167" s="22"/>
      <c r="AA167" s="22"/>
      <c r="AB167" s="22"/>
      <c r="AC167" s="22"/>
      <c r="AD167" s="22">
        <f>IFERROR(LARGE(AH167:AM167,1),0)+IFERROR(LARGE(AH167:AM167,2),0)</f>
        <v>0</v>
      </c>
      <c r="AE167" s="22">
        <f>IFERROR(LARGE(AH167:AM167,3),0)+IFERROR(LARGE(AH167:AM167,4),0)</f>
        <v>0</v>
      </c>
      <c r="AF167" s="22">
        <f>IFERROR(LARGE(AH167:AM167,5),0)+IFERROR(LARGE(AH167:AM167,6),0)</f>
        <v>0</v>
      </c>
      <c r="AG167" s="22">
        <f>IFERROR(LARGE(AH167:AM167,7),0)</f>
        <v>0</v>
      </c>
      <c r="AH167" s="22"/>
      <c r="AI167" s="22"/>
      <c r="AJ167" s="22"/>
      <c r="AK167" s="22"/>
      <c r="AL167" s="22"/>
      <c r="AM167" s="22"/>
    </row>
    <row r="168" spans="1:39">
      <c r="A168" s="3"/>
      <c r="B168" s="3"/>
      <c r="C168" s="3"/>
      <c r="D168" s="2">
        <f ca="1">IF(E167=E168,D167,CELL("wiersz",A166))</f>
        <v>109</v>
      </c>
      <c r="E168" s="23">
        <f>LARGE(F168:AG168,1)+LARGE(F168:AG168,2)+LARGE(F168:AG168,3)+LARGE(F168:AG168,4)+IFERROR(LARGE(F168:AG168,5),0)+IFERROR(LARGE(F168:AG168,6),0)</f>
        <v>0</v>
      </c>
      <c r="F168" s="22"/>
      <c r="G168" s="22"/>
      <c r="H168" s="22"/>
      <c r="I168" s="71"/>
      <c r="J168" s="72"/>
      <c r="K168" s="72"/>
      <c r="L168" s="72"/>
      <c r="M168" s="72"/>
      <c r="N168" s="22"/>
      <c r="O168" s="22"/>
      <c r="P168" s="22"/>
      <c r="Q168" s="22"/>
      <c r="R168" s="22"/>
      <c r="S168" s="22"/>
      <c r="T168" s="71"/>
      <c r="U168" s="71"/>
      <c r="V168" s="22"/>
      <c r="W168" s="22"/>
      <c r="X168" s="22"/>
      <c r="Y168" s="73"/>
      <c r="Z168" s="22"/>
      <c r="AA168" s="22"/>
      <c r="AB168" s="22"/>
      <c r="AC168" s="22"/>
      <c r="AD168" s="22">
        <f>IFERROR(LARGE(AH168:AM168,1),0)+IFERROR(LARGE(AH168:AM168,2),0)</f>
        <v>0</v>
      </c>
      <c r="AE168" s="22">
        <f>IFERROR(LARGE(AH168:AM168,3),0)+IFERROR(LARGE(AH168:AM168,4),0)</f>
        <v>0</v>
      </c>
      <c r="AF168" s="22">
        <f>IFERROR(LARGE(AH168:AM168,5),0)+IFERROR(LARGE(AH168:AM168,6),0)</f>
        <v>0</v>
      </c>
      <c r="AG168" s="22">
        <f>IFERROR(LARGE(AH168:AM168,7),0)</f>
        <v>0</v>
      </c>
      <c r="AH168" s="22"/>
      <c r="AI168" s="22"/>
      <c r="AJ168" s="22"/>
      <c r="AK168" s="22"/>
      <c r="AL168" s="22"/>
      <c r="AM168" s="22"/>
    </row>
    <row r="169" spans="1:39">
      <c r="A169" s="3"/>
      <c r="B169" s="3"/>
      <c r="C169" s="3"/>
      <c r="D169" s="2">
        <f ca="1">IF(E168=E169,D168,CELL("wiersz",A167))</f>
        <v>109</v>
      </c>
      <c r="E169" s="23">
        <f>LARGE(F169:AG169,1)+LARGE(F169:AG169,2)+LARGE(F169:AG169,3)+LARGE(F169:AG169,4)+IFERROR(LARGE(F169:AG169,5),0)+IFERROR(LARGE(F169:AG169,6),0)</f>
        <v>0</v>
      </c>
      <c r="F169" s="22"/>
      <c r="G169" s="22"/>
      <c r="H169" s="22"/>
      <c r="I169" s="71"/>
      <c r="J169" s="72"/>
      <c r="K169" s="72"/>
      <c r="L169" s="72"/>
      <c r="M169" s="72"/>
      <c r="N169" s="22"/>
      <c r="O169" s="22"/>
      <c r="P169" s="22"/>
      <c r="Q169" s="22"/>
      <c r="R169" s="22"/>
      <c r="S169" s="22"/>
      <c r="T169" s="71"/>
      <c r="U169" s="71"/>
      <c r="V169" s="22"/>
      <c r="W169" s="22"/>
      <c r="X169" s="22"/>
      <c r="Y169" s="73"/>
      <c r="Z169" s="22"/>
      <c r="AA169" s="22"/>
      <c r="AB169" s="22"/>
      <c r="AC169" s="22"/>
      <c r="AD169" s="22">
        <f>IFERROR(LARGE(AH169:AM169,1),0)+IFERROR(LARGE(AH169:AM169,2),0)</f>
        <v>0</v>
      </c>
      <c r="AE169" s="22">
        <f>IFERROR(LARGE(AH169:AM169,3),0)+IFERROR(LARGE(AH169:AM169,4),0)</f>
        <v>0</v>
      </c>
      <c r="AF169" s="22">
        <f>IFERROR(LARGE(AH169:AM169,5),0)+IFERROR(LARGE(AH169:AM169,6),0)</f>
        <v>0</v>
      </c>
      <c r="AG169" s="22">
        <f>IFERROR(LARGE(AH169:AM169,7),0)</f>
        <v>0</v>
      </c>
      <c r="AH169" s="22"/>
      <c r="AI169" s="22"/>
      <c r="AJ169" s="22"/>
      <c r="AK169" s="22"/>
      <c r="AL169" s="22"/>
      <c r="AM169" s="22"/>
    </row>
    <row r="170" spans="1:39">
      <c r="A170" s="3"/>
      <c r="B170" s="3"/>
      <c r="C170" s="3"/>
      <c r="D170" s="2">
        <f ca="1">IF(E169=E170,D169,CELL("wiersz",A168))</f>
        <v>109</v>
      </c>
      <c r="E170" s="23">
        <f>LARGE(F170:AG170,1)+LARGE(F170:AG170,2)+LARGE(F170:AG170,3)+LARGE(F170:AG170,4)+IFERROR(LARGE(F170:AG170,5),0)+IFERROR(LARGE(F170:AG170,6),0)</f>
        <v>0</v>
      </c>
      <c r="F170" s="22"/>
      <c r="G170" s="22"/>
      <c r="H170" s="22"/>
      <c r="I170" s="71"/>
      <c r="J170" s="72"/>
      <c r="K170" s="72"/>
      <c r="L170" s="72"/>
      <c r="M170" s="72"/>
      <c r="N170" s="22"/>
      <c r="O170" s="22"/>
      <c r="P170" s="22"/>
      <c r="Q170" s="22"/>
      <c r="R170" s="22"/>
      <c r="S170" s="22"/>
      <c r="T170" s="71"/>
      <c r="U170" s="71"/>
      <c r="V170" s="22"/>
      <c r="W170" s="22"/>
      <c r="X170" s="22"/>
      <c r="Y170" s="73"/>
      <c r="Z170" s="22"/>
      <c r="AA170" s="22"/>
      <c r="AB170" s="22"/>
      <c r="AC170" s="22"/>
      <c r="AD170" s="22">
        <f>IFERROR(LARGE(AH170:AM170,1),0)+IFERROR(LARGE(AH170:AM170,2),0)</f>
        <v>0</v>
      </c>
      <c r="AE170" s="22">
        <f>IFERROR(LARGE(AH170:AM170,3),0)+IFERROR(LARGE(AH170:AM170,4),0)</f>
        <v>0</v>
      </c>
      <c r="AF170" s="22">
        <f>IFERROR(LARGE(AH170:AM170,5),0)+IFERROR(LARGE(AH170:AM170,6),0)</f>
        <v>0</v>
      </c>
      <c r="AG170" s="22">
        <f>IFERROR(LARGE(AH170:AM170,7),0)</f>
        <v>0</v>
      </c>
      <c r="AH170" s="22"/>
      <c r="AI170" s="22"/>
      <c r="AJ170" s="22"/>
      <c r="AK170" s="22"/>
      <c r="AL170" s="22"/>
      <c r="AM170" s="22"/>
    </row>
    <row r="171" spans="1:39">
      <c r="A171" s="3"/>
      <c r="B171" s="3"/>
      <c r="C171" s="3"/>
      <c r="D171" s="2">
        <f ca="1">IF(E170=E171,D170,CELL("wiersz",A169))</f>
        <v>109</v>
      </c>
      <c r="E171" s="23">
        <f>LARGE(F171:AG171,1)+LARGE(F171:AG171,2)+LARGE(F171:AG171,3)+LARGE(F171:AG171,4)+IFERROR(LARGE(F171:AG171,5),0)+IFERROR(LARGE(F171:AG171,6),0)</f>
        <v>0</v>
      </c>
      <c r="F171" s="22"/>
      <c r="G171" s="22"/>
      <c r="H171" s="22"/>
      <c r="I171" s="71"/>
      <c r="J171" s="72"/>
      <c r="K171" s="72"/>
      <c r="L171" s="72"/>
      <c r="M171" s="72"/>
      <c r="N171" s="22"/>
      <c r="O171" s="22"/>
      <c r="P171" s="22"/>
      <c r="Q171" s="22"/>
      <c r="R171" s="22"/>
      <c r="S171" s="22"/>
      <c r="T171" s="71"/>
      <c r="U171" s="71"/>
      <c r="V171" s="22"/>
      <c r="W171" s="22"/>
      <c r="X171" s="22"/>
      <c r="Y171" s="73"/>
      <c r="Z171" s="22"/>
      <c r="AA171" s="22"/>
      <c r="AB171" s="22"/>
      <c r="AC171" s="22"/>
      <c r="AD171" s="22">
        <f>IFERROR(LARGE(AH171:AM171,1),0)+IFERROR(LARGE(AH171:AM171,2),0)</f>
        <v>0</v>
      </c>
      <c r="AE171" s="22">
        <f>IFERROR(LARGE(AH171:AM171,3),0)+IFERROR(LARGE(AH171:AM171,4),0)</f>
        <v>0</v>
      </c>
      <c r="AF171" s="22">
        <f>IFERROR(LARGE(AH171:AM171,5),0)+IFERROR(LARGE(AH171:AM171,6),0)</f>
        <v>0</v>
      </c>
      <c r="AG171" s="22">
        <f>IFERROR(LARGE(AH171:AM171,7),0)</f>
        <v>0</v>
      </c>
      <c r="AH171" s="22"/>
      <c r="AI171" s="22"/>
      <c r="AJ171" s="22"/>
      <c r="AK171" s="22"/>
      <c r="AL171" s="22"/>
      <c r="AM171" s="22"/>
    </row>
    <row r="172" spans="1:39">
      <c r="A172" s="3"/>
      <c r="B172" s="3"/>
      <c r="C172" s="3"/>
      <c r="D172" s="2">
        <f ca="1">IF(E171=E172,D171,CELL("wiersz",A170))</f>
        <v>109</v>
      </c>
      <c r="E172" s="23">
        <f>LARGE(F172:AG172,1)+LARGE(F172:AG172,2)+LARGE(F172:AG172,3)+LARGE(F172:AG172,4)+IFERROR(LARGE(F172:AG172,5),0)+IFERROR(LARGE(F172:AG172,6),0)</f>
        <v>0</v>
      </c>
      <c r="F172" s="22"/>
      <c r="G172" s="22"/>
      <c r="H172" s="22"/>
      <c r="I172" s="71"/>
      <c r="J172" s="72"/>
      <c r="K172" s="72"/>
      <c r="L172" s="72"/>
      <c r="M172" s="72"/>
      <c r="N172" s="22"/>
      <c r="O172" s="22"/>
      <c r="P172" s="22"/>
      <c r="Q172" s="22"/>
      <c r="R172" s="22"/>
      <c r="S172" s="22"/>
      <c r="T172" s="71"/>
      <c r="U172" s="71"/>
      <c r="V172" s="22"/>
      <c r="W172" s="22"/>
      <c r="X172" s="22"/>
      <c r="Y172" s="73"/>
      <c r="Z172" s="22"/>
      <c r="AA172" s="22"/>
      <c r="AB172" s="22"/>
      <c r="AC172" s="22"/>
      <c r="AD172" s="22">
        <f>IFERROR(LARGE(AH172:AM172,1),0)+IFERROR(LARGE(AH172:AM172,2),0)</f>
        <v>0</v>
      </c>
      <c r="AE172" s="22">
        <f>IFERROR(LARGE(AH172:AM172,3),0)+IFERROR(LARGE(AH172:AM172,4),0)</f>
        <v>0</v>
      </c>
      <c r="AF172" s="22">
        <f>IFERROR(LARGE(AH172:AM172,5),0)+IFERROR(LARGE(AH172:AM172,6),0)</f>
        <v>0</v>
      </c>
      <c r="AG172" s="22">
        <f>IFERROR(LARGE(AH172:AM172,7),0)</f>
        <v>0</v>
      </c>
      <c r="AH172" s="22"/>
      <c r="AI172" s="22"/>
      <c r="AJ172" s="22"/>
      <c r="AK172" s="22"/>
      <c r="AL172" s="22"/>
      <c r="AM172" s="22"/>
    </row>
    <row r="173" spans="1:39">
      <c r="A173" s="3"/>
      <c r="B173" s="3"/>
      <c r="C173" s="3"/>
      <c r="D173" s="2">
        <f ca="1">IF(E172=E173,D172,CELL("wiersz",A171))</f>
        <v>109</v>
      </c>
      <c r="E173" s="23">
        <f>LARGE(F173:AG173,1)+LARGE(F173:AG173,2)+LARGE(F173:AG173,3)+LARGE(F173:AG173,4)+IFERROR(LARGE(F173:AG173,5),0)+IFERROR(LARGE(F173:AG173,6),0)</f>
        <v>0</v>
      </c>
      <c r="F173" s="22"/>
      <c r="G173" s="22"/>
      <c r="H173" s="22"/>
      <c r="I173" s="71"/>
      <c r="J173" s="72"/>
      <c r="K173" s="72"/>
      <c r="L173" s="72"/>
      <c r="M173" s="72"/>
      <c r="N173" s="22"/>
      <c r="O173" s="22"/>
      <c r="P173" s="22"/>
      <c r="Q173" s="22"/>
      <c r="R173" s="22"/>
      <c r="S173" s="22"/>
      <c r="T173" s="71"/>
      <c r="U173" s="71"/>
      <c r="V173" s="22"/>
      <c r="W173" s="22"/>
      <c r="X173" s="22"/>
      <c r="Y173" s="73"/>
      <c r="Z173" s="22"/>
      <c r="AA173" s="22"/>
      <c r="AB173" s="22"/>
      <c r="AC173" s="22"/>
      <c r="AD173" s="22">
        <f>IFERROR(LARGE(AH173:AM173,1),0)+IFERROR(LARGE(AH173:AM173,2),0)</f>
        <v>0</v>
      </c>
      <c r="AE173" s="22">
        <f>IFERROR(LARGE(AH173:AM173,3),0)+IFERROR(LARGE(AH173:AM173,4),0)</f>
        <v>0</v>
      </c>
      <c r="AF173" s="22">
        <f>IFERROR(LARGE(AH173:AM173,5),0)+IFERROR(LARGE(AH173:AM173,6),0)</f>
        <v>0</v>
      </c>
      <c r="AG173" s="22">
        <f>IFERROR(LARGE(AH173:AM173,7),0)</f>
        <v>0</v>
      </c>
      <c r="AH173" s="22"/>
      <c r="AI173" s="22"/>
      <c r="AJ173" s="22"/>
      <c r="AK173" s="22"/>
      <c r="AL173" s="22"/>
      <c r="AM173" s="22"/>
    </row>
    <row r="174" spans="1:39">
      <c r="A174" s="3"/>
      <c r="B174" s="3"/>
      <c r="C174" s="3"/>
      <c r="D174" s="2">
        <f ca="1">IF(E173=E174,D173,CELL("wiersz",A172))</f>
        <v>109</v>
      </c>
      <c r="E174" s="23">
        <f>LARGE(F174:AG174,1)+LARGE(F174:AG174,2)+LARGE(F174:AG174,3)+LARGE(F174:AG174,4)+IFERROR(LARGE(F174:AG174,5),0)+IFERROR(LARGE(F174:AG174,6),0)</f>
        <v>0</v>
      </c>
      <c r="F174" s="22"/>
      <c r="G174" s="22"/>
      <c r="H174" s="22"/>
      <c r="I174" s="71"/>
      <c r="J174" s="72"/>
      <c r="K174" s="72"/>
      <c r="L174" s="72"/>
      <c r="M174" s="72"/>
      <c r="N174" s="22"/>
      <c r="O174" s="22"/>
      <c r="P174" s="22"/>
      <c r="Q174" s="22"/>
      <c r="R174" s="22"/>
      <c r="S174" s="22"/>
      <c r="T174" s="71"/>
      <c r="U174" s="71"/>
      <c r="V174" s="22"/>
      <c r="W174" s="22"/>
      <c r="X174" s="22"/>
      <c r="Y174" s="73"/>
      <c r="Z174" s="22"/>
      <c r="AA174" s="22"/>
      <c r="AB174" s="22"/>
      <c r="AC174" s="22"/>
      <c r="AD174" s="22">
        <f>IFERROR(LARGE(AH174:AM174,1),0)+IFERROR(LARGE(AH174:AM174,2),0)</f>
        <v>0</v>
      </c>
      <c r="AE174" s="22">
        <f>IFERROR(LARGE(AH174:AM174,3),0)+IFERROR(LARGE(AH174:AM174,4),0)</f>
        <v>0</v>
      </c>
      <c r="AF174" s="22">
        <f>IFERROR(LARGE(AH174:AM174,5),0)+IFERROR(LARGE(AH174:AM174,6),0)</f>
        <v>0</v>
      </c>
      <c r="AG174" s="22">
        <f>IFERROR(LARGE(AH174:AM174,7),0)</f>
        <v>0</v>
      </c>
      <c r="AH174" s="22"/>
      <c r="AI174" s="22"/>
      <c r="AJ174" s="22"/>
      <c r="AK174" s="22"/>
      <c r="AL174" s="22"/>
      <c r="AM174" s="22"/>
    </row>
    <row r="175" spans="1:39">
      <c r="A175" s="3"/>
      <c r="B175" s="3"/>
      <c r="C175" s="3"/>
      <c r="D175" s="2">
        <f ca="1">IF(E174=E175,D174,CELL("wiersz",A173))</f>
        <v>109</v>
      </c>
      <c r="E175" s="23">
        <f>LARGE(F175:AG175,1)+LARGE(F175:AG175,2)+LARGE(F175:AG175,3)+LARGE(F175:AG175,4)+IFERROR(LARGE(F175:AG175,5),0)+IFERROR(LARGE(F175:AG175,6),0)</f>
        <v>0</v>
      </c>
      <c r="F175" s="22"/>
      <c r="G175" s="22"/>
      <c r="H175" s="22"/>
      <c r="I175" s="71"/>
      <c r="J175" s="72"/>
      <c r="K175" s="72"/>
      <c r="L175" s="72"/>
      <c r="M175" s="72"/>
      <c r="N175" s="22"/>
      <c r="O175" s="22"/>
      <c r="P175" s="22"/>
      <c r="Q175" s="22"/>
      <c r="R175" s="22"/>
      <c r="S175" s="22"/>
      <c r="T175" s="71"/>
      <c r="U175" s="71"/>
      <c r="V175" s="22"/>
      <c r="W175" s="22"/>
      <c r="X175" s="22"/>
      <c r="Y175" s="73"/>
      <c r="Z175" s="22"/>
      <c r="AA175" s="22"/>
      <c r="AB175" s="22"/>
      <c r="AC175" s="22"/>
      <c r="AD175" s="22">
        <f>IFERROR(LARGE(AH175:AM175,1),0)+IFERROR(LARGE(AH175:AM175,2),0)</f>
        <v>0</v>
      </c>
      <c r="AE175" s="22">
        <f>IFERROR(LARGE(AH175:AM175,3),0)+IFERROR(LARGE(AH175:AM175,4),0)</f>
        <v>0</v>
      </c>
      <c r="AF175" s="22">
        <f>IFERROR(LARGE(AH175:AM175,5),0)+IFERROR(LARGE(AH175:AM175,6),0)</f>
        <v>0</v>
      </c>
      <c r="AG175" s="22">
        <f>IFERROR(LARGE(AH175:AM175,7),0)</f>
        <v>0</v>
      </c>
      <c r="AH175" s="22"/>
      <c r="AI175" s="22"/>
      <c r="AJ175" s="22"/>
      <c r="AK175" s="22"/>
      <c r="AL175" s="22"/>
      <c r="AM175" s="22"/>
    </row>
    <row r="176" spans="1:39">
      <c r="A176" s="3"/>
      <c r="B176" s="3"/>
      <c r="C176" s="3"/>
      <c r="D176" s="2">
        <f ca="1">IF(E175=E176,D175,CELL("wiersz",A174))</f>
        <v>109</v>
      </c>
      <c r="E176" s="23">
        <f>LARGE(F176:AG176,1)+LARGE(F176:AG176,2)+LARGE(F176:AG176,3)+LARGE(F176:AG176,4)+IFERROR(LARGE(F176:AG176,5),0)+IFERROR(LARGE(F176:AG176,6),0)</f>
        <v>0</v>
      </c>
      <c r="F176" s="22"/>
      <c r="G176" s="22"/>
      <c r="H176" s="22"/>
      <c r="I176" s="71"/>
      <c r="J176" s="72"/>
      <c r="K176" s="72"/>
      <c r="L176" s="72"/>
      <c r="M176" s="72"/>
      <c r="N176" s="22"/>
      <c r="O176" s="22"/>
      <c r="P176" s="22"/>
      <c r="Q176" s="22"/>
      <c r="R176" s="22"/>
      <c r="S176" s="22"/>
      <c r="T176" s="71"/>
      <c r="U176" s="71"/>
      <c r="V176" s="22"/>
      <c r="W176" s="22"/>
      <c r="X176" s="22"/>
      <c r="Y176" s="73"/>
      <c r="Z176" s="22"/>
      <c r="AA176" s="22"/>
      <c r="AB176" s="22"/>
      <c r="AC176" s="22"/>
      <c r="AD176" s="22">
        <f>IFERROR(LARGE(AH176:AM176,1),0)+IFERROR(LARGE(AH176:AM176,2),0)</f>
        <v>0</v>
      </c>
      <c r="AE176" s="22">
        <f>IFERROR(LARGE(AH176:AM176,3),0)+IFERROR(LARGE(AH176:AM176,4),0)</f>
        <v>0</v>
      </c>
      <c r="AF176" s="22">
        <f>IFERROR(LARGE(AH176:AM176,5),0)+IFERROR(LARGE(AH176:AM176,6),0)</f>
        <v>0</v>
      </c>
      <c r="AG176" s="22">
        <f>IFERROR(LARGE(AH176:AM176,7),0)</f>
        <v>0</v>
      </c>
      <c r="AH176" s="22"/>
      <c r="AI176" s="22"/>
      <c r="AJ176" s="22"/>
      <c r="AK176" s="22"/>
      <c r="AL176" s="22"/>
      <c r="AM176" s="22"/>
    </row>
    <row r="177" spans="1:39">
      <c r="A177" s="3"/>
      <c r="B177" s="3"/>
      <c r="C177" s="3"/>
      <c r="D177" s="2">
        <f ca="1">IF(E176=E177,D176,CELL("wiersz",A175))</f>
        <v>109</v>
      </c>
      <c r="E177" s="23">
        <f>LARGE(F177:AG177,1)+LARGE(F177:AG177,2)+LARGE(F177:AG177,3)+LARGE(F177:AG177,4)+IFERROR(LARGE(F177:AG177,5),0)+IFERROR(LARGE(F177:AG177,6),0)</f>
        <v>0</v>
      </c>
      <c r="F177" s="22"/>
      <c r="G177" s="22"/>
      <c r="H177" s="22"/>
      <c r="I177" s="71"/>
      <c r="J177" s="72"/>
      <c r="K177" s="72"/>
      <c r="L177" s="72"/>
      <c r="M177" s="72"/>
      <c r="N177" s="22"/>
      <c r="O177" s="22"/>
      <c r="P177" s="22"/>
      <c r="Q177" s="22"/>
      <c r="R177" s="22"/>
      <c r="S177" s="22"/>
      <c r="T177" s="71"/>
      <c r="U177" s="71"/>
      <c r="V177" s="22"/>
      <c r="W177" s="22"/>
      <c r="X177" s="22"/>
      <c r="Y177" s="73"/>
      <c r="Z177" s="22"/>
      <c r="AA177" s="22"/>
      <c r="AB177" s="22"/>
      <c r="AC177" s="22"/>
      <c r="AD177" s="22">
        <f>IFERROR(LARGE(AH177:AM177,1),0)+IFERROR(LARGE(AH177:AM177,2),0)</f>
        <v>0</v>
      </c>
      <c r="AE177" s="22">
        <f>IFERROR(LARGE(AH177:AM177,3),0)+IFERROR(LARGE(AH177:AM177,4),0)</f>
        <v>0</v>
      </c>
      <c r="AF177" s="22">
        <f>IFERROR(LARGE(AH177:AM177,5),0)+IFERROR(LARGE(AH177:AM177,6),0)</f>
        <v>0</v>
      </c>
      <c r="AG177" s="22">
        <f>IFERROR(LARGE(AH177:AM177,7),0)</f>
        <v>0</v>
      </c>
      <c r="AH177" s="22"/>
      <c r="AI177" s="22"/>
      <c r="AJ177" s="22"/>
      <c r="AK177" s="22"/>
      <c r="AL177" s="22"/>
      <c r="AM177" s="22"/>
    </row>
    <row r="178" spans="1:39">
      <c r="A178" s="3"/>
      <c r="B178" s="3"/>
      <c r="C178" s="3"/>
      <c r="D178" s="2">
        <f ca="1">IF(E177=E178,D177,CELL("wiersz",A176))</f>
        <v>109</v>
      </c>
      <c r="E178" s="23">
        <f>LARGE(F178:AG178,1)+LARGE(F178:AG178,2)+LARGE(F178:AG178,3)+LARGE(F178:AG178,4)+IFERROR(LARGE(F178:AG178,5),0)+IFERROR(LARGE(F178:AG178,6),0)</f>
        <v>0</v>
      </c>
      <c r="F178" s="22"/>
      <c r="G178" s="22"/>
      <c r="H178" s="22"/>
      <c r="I178" s="71"/>
      <c r="J178" s="72"/>
      <c r="K178" s="72"/>
      <c r="L178" s="72"/>
      <c r="M178" s="72"/>
      <c r="N178" s="22"/>
      <c r="O178" s="22"/>
      <c r="P178" s="22"/>
      <c r="Q178" s="22"/>
      <c r="R178" s="22"/>
      <c r="S178" s="22"/>
      <c r="T178" s="71"/>
      <c r="U178" s="71"/>
      <c r="V178" s="22"/>
      <c r="W178" s="22"/>
      <c r="X178" s="22"/>
      <c r="Y178" s="73"/>
      <c r="Z178" s="22"/>
      <c r="AA178" s="22"/>
      <c r="AB178" s="22"/>
      <c r="AC178" s="22"/>
      <c r="AD178" s="22">
        <f>IFERROR(LARGE(AH178:AM178,1),0)+IFERROR(LARGE(AH178:AM178,2),0)</f>
        <v>0</v>
      </c>
      <c r="AE178" s="22">
        <f>IFERROR(LARGE(AH178:AM178,3),0)+IFERROR(LARGE(AH178:AM178,4),0)</f>
        <v>0</v>
      </c>
      <c r="AF178" s="22">
        <f>IFERROR(LARGE(AH178:AM178,5),0)+IFERROR(LARGE(AH178:AM178,6),0)</f>
        <v>0</v>
      </c>
      <c r="AG178" s="22">
        <f>IFERROR(LARGE(AH178:AM178,7),0)</f>
        <v>0</v>
      </c>
      <c r="AH178" s="22"/>
      <c r="AI178" s="22"/>
      <c r="AJ178" s="22"/>
      <c r="AK178" s="22"/>
      <c r="AL178" s="22"/>
      <c r="AM178" s="22"/>
    </row>
    <row r="179" spans="1:39">
      <c r="A179" s="3"/>
      <c r="B179" s="3"/>
      <c r="C179" s="3"/>
      <c r="D179" s="2">
        <f ca="1">IF(E178=E179,D178,CELL("wiersz",A177))</f>
        <v>109</v>
      </c>
      <c r="E179" s="23">
        <f>LARGE(F179:AG179,1)+LARGE(F179:AG179,2)+LARGE(F179:AG179,3)+LARGE(F179:AG179,4)+IFERROR(LARGE(F179:AG179,5),0)+IFERROR(LARGE(F179:AG179,6),0)</f>
        <v>0</v>
      </c>
      <c r="F179" s="22"/>
      <c r="G179" s="22"/>
      <c r="H179" s="22"/>
      <c r="I179" s="71"/>
      <c r="J179" s="72"/>
      <c r="K179" s="72"/>
      <c r="L179" s="72"/>
      <c r="M179" s="72"/>
      <c r="N179" s="22"/>
      <c r="O179" s="22"/>
      <c r="P179" s="22"/>
      <c r="Q179" s="22"/>
      <c r="R179" s="22"/>
      <c r="S179" s="22"/>
      <c r="T179" s="71"/>
      <c r="U179" s="71"/>
      <c r="V179" s="22"/>
      <c r="W179" s="22"/>
      <c r="X179" s="22"/>
      <c r="Y179" s="73"/>
      <c r="Z179" s="22"/>
      <c r="AA179" s="22"/>
      <c r="AB179" s="22"/>
      <c r="AC179" s="22"/>
      <c r="AD179" s="22">
        <f>IFERROR(LARGE(AH179:AM179,1),0)+IFERROR(LARGE(AH179:AM179,2),0)</f>
        <v>0</v>
      </c>
      <c r="AE179" s="22">
        <f>IFERROR(LARGE(AH179:AM179,3),0)+IFERROR(LARGE(AH179:AM179,4),0)</f>
        <v>0</v>
      </c>
      <c r="AF179" s="22">
        <f>IFERROR(LARGE(AH179:AM179,5),0)+IFERROR(LARGE(AH179:AM179,6),0)</f>
        <v>0</v>
      </c>
      <c r="AG179" s="22">
        <f>IFERROR(LARGE(AH179:AM179,7),0)</f>
        <v>0</v>
      </c>
      <c r="AH179" s="22"/>
      <c r="AI179" s="22"/>
      <c r="AJ179" s="22"/>
      <c r="AK179" s="22"/>
      <c r="AL179" s="22"/>
      <c r="AM179" s="22"/>
    </row>
    <row r="180" spans="1:39">
      <c r="A180" s="3"/>
      <c r="B180" s="3"/>
      <c r="C180" s="3"/>
      <c r="D180" s="2">
        <f ca="1">IF(E179=E180,D179,CELL("wiersz",A178))</f>
        <v>109</v>
      </c>
      <c r="E180" s="23">
        <f>LARGE(F180:AG180,1)+LARGE(F180:AG180,2)+LARGE(F180:AG180,3)+LARGE(F180:AG180,4)+IFERROR(LARGE(F180:AG180,5),0)+IFERROR(LARGE(F180:AG180,6),0)</f>
        <v>0</v>
      </c>
      <c r="F180" s="22"/>
      <c r="G180" s="22"/>
      <c r="H180" s="22"/>
      <c r="I180" s="71"/>
      <c r="J180" s="72"/>
      <c r="K180" s="72"/>
      <c r="L180" s="72"/>
      <c r="M180" s="72"/>
      <c r="N180" s="22"/>
      <c r="O180" s="22"/>
      <c r="P180" s="22"/>
      <c r="Q180" s="22"/>
      <c r="R180" s="22"/>
      <c r="S180" s="22"/>
      <c r="T180" s="71"/>
      <c r="U180" s="71"/>
      <c r="V180" s="22"/>
      <c r="W180" s="22"/>
      <c r="X180" s="22"/>
      <c r="Y180" s="73"/>
      <c r="Z180" s="22"/>
      <c r="AA180" s="22"/>
      <c r="AB180" s="22"/>
      <c r="AC180" s="22"/>
      <c r="AD180" s="22">
        <f>IFERROR(LARGE(AH180:AM180,1),0)+IFERROR(LARGE(AH180:AM180,2),0)</f>
        <v>0</v>
      </c>
      <c r="AE180" s="22">
        <f>IFERROR(LARGE(AH180:AM180,3),0)+IFERROR(LARGE(AH180:AM180,4),0)</f>
        <v>0</v>
      </c>
      <c r="AF180" s="22">
        <f>IFERROR(LARGE(AH180:AM180,5),0)+IFERROR(LARGE(AH180:AM180,6),0)</f>
        <v>0</v>
      </c>
      <c r="AG180" s="22">
        <f>IFERROR(LARGE(AH180:AM180,7),0)</f>
        <v>0</v>
      </c>
      <c r="AH180" s="22"/>
      <c r="AI180" s="22"/>
      <c r="AJ180" s="22"/>
      <c r="AK180" s="22"/>
      <c r="AL180" s="22"/>
      <c r="AM180" s="22"/>
    </row>
    <row r="181" spans="1:39">
      <c r="A181" s="3"/>
      <c r="B181" s="3"/>
      <c r="C181" s="3"/>
      <c r="D181" s="2">
        <f ca="1">IF(E180=E181,D180,CELL("wiersz",A179))</f>
        <v>109</v>
      </c>
      <c r="E181" s="23">
        <f>LARGE(F181:AG181,1)+LARGE(F181:AG181,2)+LARGE(F181:AG181,3)+LARGE(F181:AG181,4)+IFERROR(LARGE(F181:AG181,5),0)+IFERROR(LARGE(F181:AG181,6),0)</f>
        <v>0</v>
      </c>
      <c r="F181" s="22"/>
      <c r="G181" s="22"/>
      <c r="H181" s="22"/>
      <c r="I181" s="71"/>
      <c r="J181" s="72"/>
      <c r="K181" s="72"/>
      <c r="L181" s="72"/>
      <c r="M181" s="72"/>
      <c r="N181" s="22"/>
      <c r="O181" s="22"/>
      <c r="P181" s="22"/>
      <c r="Q181" s="22"/>
      <c r="R181" s="22"/>
      <c r="S181" s="22"/>
      <c r="T181" s="71"/>
      <c r="U181" s="71"/>
      <c r="V181" s="22"/>
      <c r="W181" s="22"/>
      <c r="X181" s="22"/>
      <c r="Y181" s="73"/>
      <c r="Z181" s="22"/>
      <c r="AA181" s="22"/>
      <c r="AB181" s="22"/>
      <c r="AC181" s="22"/>
      <c r="AD181" s="22">
        <f>IFERROR(LARGE(AH181:AM181,1),0)+IFERROR(LARGE(AH181:AM181,2),0)</f>
        <v>0</v>
      </c>
      <c r="AE181" s="22">
        <f>IFERROR(LARGE(AH181:AM181,3),0)+IFERROR(LARGE(AH181:AM181,4),0)</f>
        <v>0</v>
      </c>
      <c r="AF181" s="22">
        <f>IFERROR(LARGE(AH181:AM181,5),0)+IFERROR(LARGE(AH181:AM181,6),0)</f>
        <v>0</v>
      </c>
      <c r="AG181" s="22">
        <f>IFERROR(LARGE(AH181:AM181,7),0)</f>
        <v>0</v>
      </c>
      <c r="AH181" s="22"/>
      <c r="AI181" s="22"/>
      <c r="AJ181" s="22"/>
      <c r="AK181" s="22"/>
      <c r="AL181" s="22"/>
      <c r="AM181" s="22"/>
    </row>
    <row r="182" spans="1:39">
      <c r="A182" s="3"/>
      <c r="B182" s="3"/>
      <c r="C182" s="3"/>
      <c r="D182" s="2">
        <f ca="1">IF(E181=E182,D181,CELL("wiersz",A180))</f>
        <v>109</v>
      </c>
      <c r="E182" s="23">
        <f>LARGE(F182:AG182,1)+LARGE(F182:AG182,2)+LARGE(F182:AG182,3)+LARGE(F182:AG182,4)+IFERROR(LARGE(F182:AG182,5),0)+IFERROR(LARGE(F182:AG182,6),0)</f>
        <v>0</v>
      </c>
      <c r="F182" s="22"/>
      <c r="G182" s="22"/>
      <c r="H182" s="22"/>
      <c r="I182" s="71"/>
      <c r="J182" s="72"/>
      <c r="K182" s="72"/>
      <c r="L182" s="72"/>
      <c r="M182" s="72"/>
      <c r="N182" s="22"/>
      <c r="O182" s="22"/>
      <c r="P182" s="22"/>
      <c r="Q182" s="22"/>
      <c r="R182" s="22"/>
      <c r="S182" s="22"/>
      <c r="T182" s="71"/>
      <c r="U182" s="71"/>
      <c r="V182" s="22"/>
      <c r="W182" s="22"/>
      <c r="X182" s="22"/>
      <c r="Y182" s="73"/>
      <c r="Z182" s="22"/>
      <c r="AA182" s="22"/>
      <c r="AB182" s="22"/>
      <c r="AC182" s="22"/>
      <c r="AD182" s="22">
        <f>IFERROR(LARGE(AH182:AM182,1),0)+IFERROR(LARGE(AH182:AM182,2),0)</f>
        <v>0</v>
      </c>
      <c r="AE182" s="22">
        <f>IFERROR(LARGE(AH182:AM182,3),0)+IFERROR(LARGE(AH182:AM182,4),0)</f>
        <v>0</v>
      </c>
      <c r="AF182" s="22">
        <f>IFERROR(LARGE(AH182:AM182,5),0)+IFERROR(LARGE(AH182:AM182,6),0)</f>
        <v>0</v>
      </c>
      <c r="AG182" s="22">
        <f>IFERROR(LARGE(AH182:AM182,7),0)</f>
        <v>0</v>
      </c>
      <c r="AH182" s="22"/>
      <c r="AI182" s="22"/>
      <c r="AJ182" s="22"/>
      <c r="AK182" s="22"/>
      <c r="AL182" s="22"/>
      <c r="AM182" s="22"/>
    </row>
    <row r="183" spans="1:39">
      <c r="A183" s="3"/>
      <c r="B183" s="3"/>
      <c r="C183" s="3"/>
      <c r="D183" s="2">
        <f ca="1">IF(E182=E183,D182,CELL("wiersz",A181))</f>
        <v>109</v>
      </c>
      <c r="E183" s="23">
        <f>LARGE(F183:AG183,1)+LARGE(F183:AG183,2)+LARGE(F183:AG183,3)+LARGE(F183:AG183,4)+IFERROR(LARGE(F183:AG183,5),0)+IFERROR(LARGE(F183:AG183,6),0)</f>
        <v>0</v>
      </c>
      <c r="F183" s="22"/>
      <c r="G183" s="22"/>
      <c r="H183" s="22"/>
      <c r="I183" s="71"/>
      <c r="J183" s="72"/>
      <c r="K183" s="72"/>
      <c r="L183" s="72"/>
      <c r="M183" s="72"/>
      <c r="N183" s="22"/>
      <c r="O183" s="22"/>
      <c r="P183" s="22"/>
      <c r="Q183" s="22"/>
      <c r="R183" s="22"/>
      <c r="S183" s="22"/>
      <c r="T183" s="71"/>
      <c r="U183" s="71"/>
      <c r="V183" s="22"/>
      <c r="W183" s="22"/>
      <c r="X183" s="22"/>
      <c r="Y183" s="73"/>
      <c r="Z183" s="22"/>
      <c r="AA183" s="22"/>
      <c r="AB183" s="22"/>
      <c r="AC183" s="22"/>
      <c r="AD183" s="22">
        <f>IFERROR(LARGE(AH183:AM183,1),0)+IFERROR(LARGE(AH183:AM183,2),0)</f>
        <v>0</v>
      </c>
      <c r="AE183" s="22">
        <f>IFERROR(LARGE(AH183:AM183,3),0)+IFERROR(LARGE(AH183:AM183,4),0)</f>
        <v>0</v>
      </c>
      <c r="AF183" s="22">
        <f>IFERROR(LARGE(AH183:AM183,5),0)+IFERROR(LARGE(AH183:AM183,6),0)</f>
        <v>0</v>
      </c>
      <c r="AG183" s="22">
        <f>IFERROR(LARGE(AH183:AM183,7),0)</f>
        <v>0</v>
      </c>
      <c r="AH183" s="22"/>
      <c r="AI183" s="22"/>
      <c r="AJ183" s="22"/>
      <c r="AK183" s="22"/>
      <c r="AL183" s="22"/>
      <c r="AM183" s="22"/>
    </row>
    <row r="184" spans="1:39">
      <c r="A184" s="3"/>
      <c r="B184" s="3"/>
      <c r="C184" s="3"/>
      <c r="D184" s="2">
        <f ca="1">IF(E183=E184,D183,CELL("wiersz",A182))</f>
        <v>109</v>
      </c>
      <c r="E184" s="23">
        <f>LARGE(F184:AG184,1)+LARGE(F184:AG184,2)+LARGE(F184:AG184,3)+LARGE(F184:AG184,4)+IFERROR(LARGE(F184:AG184,5),0)+IFERROR(LARGE(F184:AG184,6),0)</f>
        <v>0</v>
      </c>
      <c r="F184" s="22"/>
      <c r="G184" s="22"/>
      <c r="H184" s="22"/>
      <c r="I184" s="71"/>
      <c r="J184" s="72"/>
      <c r="K184" s="72"/>
      <c r="L184" s="72"/>
      <c r="M184" s="72"/>
      <c r="N184" s="22"/>
      <c r="O184" s="22"/>
      <c r="P184" s="22"/>
      <c r="Q184" s="22"/>
      <c r="R184" s="22"/>
      <c r="S184" s="22"/>
      <c r="T184" s="71"/>
      <c r="U184" s="71"/>
      <c r="V184" s="22"/>
      <c r="W184" s="22"/>
      <c r="X184" s="22"/>
      <c r="Y184" s="73"/>
      <c r="Z184" s="22"/>
      <c r="AA184" s="22"/>
      <c r="AB184" s="22"/>
      <c r="AC184" s="22"/>
      <c r="AD184" s="22">
        <f>IFERROR(LARGE(AH184:AM184,1),0)+IFERROR(LARGE(AH184:AM184,2),0)</f>
        <v>0</v>
      </c>
      <c r="AE184" s="22">
        <f>IFERROR(LARGE(AH184:AM184,3),0)+IFERROR(LARGE(AH184:AM184,4),0)</f>
        <v>0</v>
      </c>
      <c r="AF184" s="22">
        <f>IFERROR(LARGE(AH184:AM184,5),0)+IFERROR(LARGE(AH184:AM184,6),0)</f>
        <v>0</v>
      </c>
      <c r="AG184" s="22">
        <f>IFERROR(LARGE(AH184:AM184,7),0)</f>
        <v>0</v>
      </c>
      <c r="AH184" s="22"/>
      <c r="AI184" s="22"/>
      <c r="AJ184" s="22"/>
      <c r="AK184" s="22"/>
      <c r="AL184" s="22"/>
      <c r="AM184" s="22"/>
    </row>
    <row r="185" spans="1:39">
      <c r="A185" s="3"/>
      <c r="B185" s="3"/>
      <c r="C185" s="3"/>
      <c r="D185" s="2">
        <f ca="1">IF(E184=E185,D184,CELL("wiersz",A183))</f>
        <v>109</v>
      </c>
      <c r="E185" s="23">
        <f>LARGE(F185:AG185,1)+LARGE(F185:AG185,2)+LARGE(F185:AG185,3)+LARGE(F185:AG185,4)+IFERROR(LARGE(F185:AG185,5),0)+IFERROR(LARGE(F185:AG185,6),0)</f>
        <v>0</v>
      </c>
      <c r="F185" s="22"/>
      <c r="G185" s="22"/>
      <c r="H185" s="22"/>
      <c r="I185" s="71"/>
      <c r="J185" s="72"/>
      <c r="K185" s="72"/>
      <c r="L185" s="72"/>
      <c r="M185" s="72"/>
      <c r="N185" s="22"/>
      <c r="O185" s="22"/>
      <c r="P185" s="22"/>
      <c r="Q185" s="22"/>
      <c r="R185" s="22"/>
      <c r="S185" s="22"/>
      <c r="T185" s="71"/>
      <c r="U185" s="71"/>
      <c r="V185" s="22"/>
      <c r="W185" s="22"/>
      <c r="X185" s="22"/>
      <c r="Y185" s="73"/>
      <c r="Z185" s="22"/>
      <c r="AA185" s="22"/>
      <c r="AB185" s="22"/>
      <c r="AC185" s="22"/>
      <c r="AD185" s="22">
        <f>IFERROR(LARGE(AH185:AM185,1),0)+IFERROR(LARGE(AH185:AM185,2),0)</f>
        <v>0</v>
      </c>
      <c r="AE185" s="22">
        <f>IFERROR(LARGE(AH185:AM185,3),0)+IFERROR(LARGE(AH185:AM185,4),0)</f>
        <v>0</v>
      </c>
      <c r="AF185" s="22">
        <f>IFERROR(LARGE(AH185:AM185,5),0)+IFERROR(LARGE(AH185:AM185,6),0)</f>
        <v>0</v>
      </c>
      <c r="AG185" s="22">
        <f>IFERROR(LARGE(AH185:AM185,7),0)</f>
        <v>0</v>
      </c>
      <c r="AH185" s="22"/>
      <c r="AI185" s="22"/>
      <c r="AJ185" s="22"/>
      <c r="AK185" s="22"/>
      <c r="AL185" s="22"/>
      <c r="AM185" s="22"/>
    </row>
    <row r="186" spans="1:39">
      <c r="A186" s="3"/>
      <c r="B186" s="3"/>
      <c r="C186" s="3"/>
      <c r="D186" s="2">
        <f ca="1">IF(E185=E186,D185,CELL("wiersz",A184))</f>
        <v>109</v>
      </c>
      <c r="E186" s="23">
        <f>LARGE(F186:AG186,1)+LARGE(F186:AG186,2)+LARGE(F186:AG186,3)+LARGE(F186:AG186,4)+IFERROR(LARGE(F186:AG186,5),0)+IFERROR(LARGE(F186:AG186,6),0)</f>
        <v>0</v>
      </c>
      <c r="F186" s="22"/>
      <c r="G186" s="22"/>
      <c r="H186" s="22"/>
      <c r="I186" s="71"/>
      <c r="J186" s="72"/>
      <c r="K186" s="72"/>
      <c r="L186" s="72"/>
      <c r="M186" s="72"/>
      <c r="N186" s="22"/>
      <c r="O186" s="22"/>
      <c r="P186" s="22"/>
      <c r="Q186" s="22"/>
      <c r="R186" s="22"/>
      <c r="S186" s="22"/>
      <c r="T186" s="71"/>
      <c r="U186" s="71"/>
      <c r="V186" s="22"/>
      <c r="W186" s="22"/>
      <c r="X186" s="22"/>
      <c r="Y186" s="73"/>
      <c r="Z186" s="22"/>
      <c r="AA186" s="22"/>
      <c r="AB186" s="22"/>
      <c r="AC186" s="22"/>
      <c r="AD186" s="22">
        <f>IFERROR(LARGE(AH186:AM186,1),0)+IFERROR(LARGE(AH186:AM186,2),0)</f>
        <v>0</v>
      </c>
      <c r="AE186" s="22">
        <f>IFERROR(LARGE(AH186:AM186,3),0)+IFERROR(LARGE(AH186:AM186,4),0)</f>
        <v>0</v>
      </c>
      <c r="AF186" s="22">
        <f>IFERROR(LARGE(AH186:AM186,5),0)+IFERROR(LARGE(AH186:AM186,6),0)</f>
        <v>0</v>
      </c>
      <c r="AG186" s="22">
        <f>IFERROR(LARGE(AH186:AM186,7),0)</f>
        <v>0</v>
      </c>
      <c r="AH186" s="22"/>
      <c r="AI186" s="22"/>
      <c r="AJ186" s="22"/>
      <c r="AK186" s="22"/>
      <c r="AL186" s="22"/>
      <c r="AM186" s="22"/>
    </row>
    <row r="187" spans="1:39">
      <c r="A187" s="3"/>
      <c r="B187" s="3"/>
      <c r="C187" s="3"/>
      <c r="D187" s="2">
        <f ca="1">IF(E186=E187,D186,CELL("wiersz",A185))</f>
        <v>109</v>
      </c>
      <c r="E187" s="23">
        <f>LARGE(F187:AG187,1)+LARGE(F187:AG187,2)+LARGE(F187:AG187,3)+LARGE(F187:AG187,4)+IFERROR(LARGE(F187:AG187,5),0)+IFERROR(LARGE(F187:AG187,6),0)</f>
        <v>0</v>
      </c>
      <c r="F187" s="22"/>
      <c r="G187" s="22"/>
      <c r="H187" s="22"/>
      <c r="I187" s="71"/>
      <c r="J187" s="72"/>
      <c r="K187" s="72"/>
      <c r="L187" s="72"/>
      <c r="M187" s="72"/>
      <c r="N187" s="22"/>
      <c r="O187" s="22"/>
      <c r="P187" s="22"/>
      <c r="Q187" s="22"/>
      <c r="R187" s="22"/>
      <c r="S187" s="22"/>
      <c r="T187" s="71"/>
      <c r="U187" s="71"/>
      <c r="V187" s="22"/>
      <c r="W187" s="22"/>
      <c r="X187" s="22"/>
      <c r="Y187" s="73"/>
      <c r="Z187" s="22"/>
      <c r="AA187" s="22"/>
      <c r="AB187" s="22"/>
      <c r="AC187" s="22"/>
      <c r="AD187" s="22">
        <f>IFERROR(LARGE(AH187:AM187,1),0)+IFERROR(LARGE(AH187:AM187,2),0)</f>
        <v>0</v>
      </c>
      <c r="AE187" s="22">
        <f>IFERROR(LARGE(AH187:AM187,3),0)+IFERROR(LARGE(AH187:AM187,4),0)</f>
        <v>0</v>
      </c>
      <c r="AF187" s="22">
        <f>IFERROR(LARGE(AH187:AM187,5),0)+IFERROR(LARGE(AH187:AM187,6),0)</f>
        <v>0</v>
      </c>
      <c r="AG187" s="22">
        <f>IFERROR(LARGE(AH187:AM187,7),0)</f>
        <v>0</v>
      </c>
      <c r="AH187" s="22"/>
      <c r="AI187" s="22"/>
      <c r="AJ187" s="22"/>
      <c r="AK187" s="22"/>
      <c r="AL187" s="22"/>
      <c r="AM187" s="22"/>
    </row>
    <row r="188" spans="1:39">
      <c r="A188" s="3"/>
      <c r="B188" s="3"/>
      <c r="C188" s="3"/>
      <c r="D188" s="2">
        <f ca="1">IF(E187=E188,D187,CELL("wiersz",A186))</f>
        <v>109</v>
      </c>
      <c r="E188" s="23">
        <f>LARGE(F188:AG188,1)+LARGE(F188:AG188,2)+LARGE(F188:AG188,3)+LARGE(F188:AG188,4)+IFERROR(LARGE(F188:AG188,5),0)+IFERROR(LARGE(F188:AG188,6),0)</f>
        <v>0</v>
      </c>
      <c r="F188" s="22"/>
      <c r="G188" s="22"/>
      <c r="H188" s="22"/>
      <c r="I188" s="71"/>
      <c r="J188" s="72"/>
      <c r="K188" s="72"/>
      <c r="L188" s="72"/>
      <c r="M188" s="72"/>
      <c r="N188" s="22"/>
      <c r="O188" s="22"/>
      <c r="P188" s="22"/>
      <c r="Q188" s="22"/>
      <c r="R188" s="22"/>
      <c r="S188" s="22"/>
      <c r="T188" s="71"/>
      <c r="U188" s="71"/>
      <c r="V188" s="22"/>
      <c r="W188" s="22"/>
      <c r="X188" s="22"/>
      <c r="Y188" s="73"/>
      <c r="Z188" s="22"/>
      <c r="AA188" s="22"/>
      <c r="AB188" s="22"/>
      <c r="AC188" s="22"/>
      <c r="AD188" s="22">
        <f>IFERROR(LARGE(AH188:AM188,1),0)+IFERROR(LARGE(AH188:AM188,2),0)</f>
        <v>0</v>
      </c>
      <c r="AE188" s="22">
        <f>IFERROR(LARGE(AH188:AM188,3),0)+IFERROR(LARGE(AH188:AM188,4),0)</f>
        <v>0</v>
      </c>
      <c r="AF188" s="22">
        <f>IFERROR(LARGE(AH188:AM188,5),0)+IFERROR(LARGE(AH188:AM188,6),0)</f>
        <v>0</v>
      </c>
      <c r="AG188" s="22">
        <f>IFERROR(LARGE(AH188:AM188,7),0)</f>
        <v>0</v>
      </c>
      <c r="AH188" s="22"/>
      <c r="AI188" s="22"/>
      <c r="AJ188" s="22"/>
      <c r="AK188" s="22"/>
      <c r="AL188" s="22"/>
      <c r="AM188" s="22"/>
    </row>
    <row r="189" spans="1:39">
      <c r="A189" s="3"/>
      <c r="B189" s="3"/>
      <c r="C189" s="3"/>
      <c r="D189" s="2">
        <f ca="1">IF(E188=E189,D188,CELL("wiersz",A187))</f>
        <v>109</v>
      </c>
      <c r="E189" s="23">
        <f>LARGE(F189:AG189,1)+LARGE(F189:AG189,2)+LARGE(F189:AG189,3)+LARGE(F189:AG189,4)+IFERROR(LARGE(F189:AG189,5),0)+IFERROR(LARGE(F189:AG189,6),0)</f>
        <v>0</v>
      </c>
      <c r="F189" s="22"/>
      <c r="G189" s="22"/>
      <c r="H189" s="22"/>
      <c r="I189" s="71"/>
      <c r="J189" s="72"/>
      <c r="K189" s="72"/>
      <c r="L189" s="72"/>
      <c r="M189" s="72"/>
      <c r="N189" s="22"/>
      <c r="O189" s="22"/>
      <c r="P189" s="22"/>
      <c r="Q189" s="22"/>
      <c r="R189" s="22"/>
      <c r="S189" s="22"/>
      <c r="T189" s="71"/>
      <c r="U189" s="71"/>
      <c r="V189" s="22"/>
      <c r="W189" s="22"/>
      <c r="X189" s="22"/>
      <c r="Y189" s="73"/>
      <c r="Z189" s="22"/>
      <c r="AA189" s="22"/>
      <c r="AB189" s="22"/>
      <c r="AC189" s="22"/>
      <c r="AD189" s="22">
        <f>IFERROR(LARGE(AH189:AM189,1),0)+IFERROR(LARGE(AH189:AM189,2),0)</f>
        <v>0</v>
      </c>
      <c r="AE189" s="22">
        <f>IFERROR(LARGE(AH189:AM189,3),0)+IFERROR(LARGE(AH189:AM189,4),0)</f>
        <v>0</v>
      </c>
      <c r="AF189" s="22">
        <f>IFERROR(LARGE(AH189:AM189,5),0)+IFERROR(LARGE(AH189:AM189,6),0)</f>
        <v>0</v>
      </c>
      <c r="AG189" s="22">
        <f>IFERROR(LARGE(AH189:AM189,7),0)</f>
        <v>0</v>
      </c>
      <c r="AH189" s="22"/>
      <c r="AI189" s="22"/>
      <c r="AJ189" s="22"/>
      <c r="AK189" s="22"/>
      <c r="AL189" s="22"/>
      <c r="AM189" s="22"/>
    </row>
    <row r="190" spans="1:39">
      <c r="A190" s="3"/>
      <c r="B190" s="3"/>
      <c r="C190" s="3"/>
      <c r="D190" s="2">
        <f ca="1">IF(E189=E190,D189,CELL("wiersz",A188))</f>
        <v>109</v>
      </c>
      <c r="E190" s="23">
        <f>LARGE(F190:AG190,1)+LARGE(F190:AG190,2)+LARGE(F190:AG190,3)+LARGE(F190:AG190,4)+IFERROR(LARGE(F190:AG190,5),0)+IFERROR(LARGE(F190:AG190,6),0)</f>
        <v>0</v>
      </c>
      <c r="F190" s="22"/>
      <c r="G190" s="22"/>
      <c r="H190" s="22"/>
      <c r="I190" s="71"/>
      <c r="J190" s="72"/>
      <c r="K190" s="72"/>
      <c r="L190" s="72"/>
      <c r="M190" s="72"/>
      <c r="N190" s="22"/>
      <c r="O190" s="22"/>
      <c r="P190" s="22"/>
      <c r="Q190" s="22"/>
      <c r="R190" s="22"/>
      <c r="S190" s="22"/>
      <c r="T190" s="71"/>
      <c r="U190" s="71"/>
      <c r="V190" s="22"/>
      <c r="W190" s="22"/>
      <c r="X190" s="22"/>
      <c r="Y190" s="73"/>
      <c r="Z190" s="22"/>
      <c r="AA190" s="22"/>
      <c r="AB190" s="22"/>
      <c r="AC190" s="22"/>
      <c r="AD190" s="22">
        <f>IFERROR(LARGE(AH190:AM190,1),0)+IFERROR(LARGE(AH190:AM190,2),0)</f>
        <v>0</v>
      </c>
      <c r="AE190" s="22">
        <f>IFERROR(LARGE(AH190:AM190,3),0)+IFERROR(LARGE(AH190:AM190,4),0)</f>
        <v>0</v>
      </c>
      <c r="AF190" s="22">
        <f>IFERROR(LARGE(AH190:AM190,5),0)+IFERROR(LARGE(AH190:AM190,6),0)</f>
        <v>0</v>
      </c>
      <c r="AG190" s="22">
        <f>IFERROR(LARGE(AH190:AM190,7),0)</f>
        <v>0</v>
      </c>
      <c r="AH190" s="22"/>
      <c r="AI190" s="22"/>
      <c r="AJ190" s="22"/>
      <c r="AK190" s="22"/>
      <c r="AL190" s="22"/>
      <c r="AM190" s="22"/>
    </row>
    <row r="191" spans="1:39">
      <c r="A191" s="3"/>
      <c r="B191" s="3"/>
      <c r="C191" s="3"/>
      <c r="D191" s="2">
        <f ca="1">IF(E190=E191,D190,CELL("wiersz",A189))</f>
        <v>109</v>
      </c>
      <c r="E191" s="23">
        <f>LARGE(F191:AG191,1)+LARGE(F191:AG191,2)+LARGE(F191:AG191,3)+LARGE(F191:AG191,4)+IFERROR(LARGE(F191:AG191,5),0)+IFERROR(LARGE(F191:AG191,6),0)</f>
        <v>0</v>
      </c>
      <c r="F191" s="22"/>
      <c r="G191" s="22"/>
      <c r="H191" s="22"/>
      <c r="I191" s="71"/>
      <c r="J191" s="72"/>
      <c r="K191" s="72"/>
      <c r="L191" s="72"/>
      <c r="M191" s="72"/>
      <c r="N191" s="22"/>
      <c r="O191" s="22"/>
      <c r="P191" s="22"/>
      <c r="Q191" s="22"/>
      <c r="R191" s="22"/>
      <c r="S191" s="22"/>
      <c r="T191" s="71"/>
      <c r="U191" s="71"/>
      <c r="V191" s="22"/>
      <c r="W191" s="22"/>
      <c r="X191" s="22"/>
      <c r="Y191" s="73"/>
      <c r="Z191" s="22"/>
      <c r="AA191" s="22"/>
      <c r="AB191" s="22"/>
      <c r="AC191" s="22"/>
      <c r="AD191" s="22">
        <f>IFERROR(LARGE(AH191:AM191,1),0)+IFERROR(LARGE(AH191:AM191,2),0)</f>
        <v>0</v>
      </c>
      <c r="AE191" s="22">
        <f>IFERROR(LARGE(AH191:AM191,3),0)+IFERROR(LARGE(AH191:AM191,4),0)</f>
        <v>0</v>
      </c>
      <c r="AF191" s="22">
        <f>IFERROR(LARGE(AH191:AM191,5),0)+IFERROR(LARGE(AH191:AM191,6),0)</f>
        <v>0</v>
      </c>
      <c r="AG191" s="22">
        <f>IFERROR(LARGE(AH191:AM191,7),0)</f>
        <v>0</v>
      </c>
      <c r="AH191" s="22"/>
      <c r="AI191" s="22"/>
      <c r="AJ191" s="22"/>
      <c r="AK191" s="22"/>
      <c r="AL191" s="22"/>
      <c r="AM191" s="22"/>
    </row>
    <row r="192" spans="1:39">
      <c r="A192" s="3"/>
      <c r="B192" s="3"/>
      <c r="C192" s="3"/>
      <c r="D192" s="2">
        <f ca="1">IF(E191=E192,D191,CELL("wiersz",A190))</f>
        <v>109</v>
      </c>
      <c r="E192" s="23">
        <f>LARGE(F192:AG192,1)+LARGE(F192:AG192,2)+LARGE(F192:AG192,3)+LARGE(F192:AG192,4)+IFERROR(LARGE(F192:AG192,5),0)+IFERROR(LARGE(F192:AG192,6),0)</f>
        <v>0</v>
      </c>
      <c r="F192" s="22"/>
      <c r="G192" s="22"/>
      <c r="H192" s="22"/>
      <c r="I192" s="71"/>
      <c r="J192" s="72"/>
      <c r="K192" s="72"/>
      <c r="L192" s="72"/>
      <c r="M192" s="72"/>
      <c r="N192" s="22"/>
      <c r="O192" s="22"/>
      <c r="P192" s="22"/>
      <c r="Q192" s="22"/>
      <c r="R192" s="22"/>
      <c r="S192" s="22"/>
      <c r="T192" s="71"/>
      <c r="U192" s="71"/>
      <c r="V192" s="22"/>
      <c r="W192" s="22"/>
      <c r="X192" s="22"/>
      <c r="Y192" s="73"/>
      <c r="Z192" s="22"/>
      <c r="AA192" s="22"/>
      <c r="AB192" s="22"/>
      <c r="AC192" s="22"/>
      <c r="AD192" s="22">
        <f>IFERROR(LARGE(AH192:AM192,1),0)+IFERROR(LARGE(AH192:AM192,2),0)</f>
        <v>0</v>
      </c>
      <c r="AE192" s="22">
        <f>IFERROR(LARGE(AH192:AM192,3),0)+IFERROR(LARGE(AH192:AM192,4),0)</f>
        <v>0</v>
      </c>
      <c r="AF192" s="22">
        <f>IFERROR(LARGE(AH192:AM192,5),0)+IFERROR(LARGE(AH192:AM192,6),0)</f>
        <v>0</v>
      </c>
      <c r="AG192" s="22">
        <f>IFERROR(LARGE(AH192:AM192,7),0)</f>
        <v>0</v>
      </c>
      <c r="AH192" s="22"/>
      <c r="AI192" s="22"/>
      <c r="AJ192" s="22"/>
      <c r="AK192" s="22"/>
      <c r="AL192" s="22"/>
      <c r="AM192" s="22"/>
    </row>
    <row r="193" spans="1:39">
      <c r="A193" s="3"/>
      <c r="B193" s="3"/>
      <c r="C193" s="3"/>
      <c r="D193" s="2">
        <f ca="1">IF(E192=E193,D192,CELL("wiersz",A191))</f>
        <v>109</v>
      </c>
      <c r="E193" s="23">
        <f>LARGE(F193:AG193,1)+LARGE(F193:AG193,2)+LARGE(F193:AG193,3)+LARGE(F193:AG193,4)+IFERROR(LARGE(F193:AG193,5),0)+IFERROR(LARGE(F193:AG193,6),0)</f>
        <v>0</v>
      </c>
      <c r="F193" s="22"/>
      <c r="G193" s="22"/>
      <c r="H193" s="22"/>
      <c r="I193" s="71"/>
      <c r="J193" s="72"/>
      <c r="K193" s="72"/>
      <c r="L193" s="72"/>
      <c r="M193" s="72"/>
      <c r="N193" s="22"/>
      <c r="O193" s="22"/>
      <c r="P193" s="22"/>
      <c r="Q193" s="22"/>
      <c r="R193" s="22"/>
      <c r="S193" s="22"/>
      <c r="T193" s="71"/>
      <c r="U193" s="71"/>
      <c r="V193" s="22"/>
      <c r="W193" s="22"/>
      <c r="X193" s="22"/>
      <c r="Y193" s="73"/>
      <c r="Z193" s="22"/>
      <c r="AA193" s="22"/>
      <c r="AB193" s="22"/>
      <c r="AC193" s="22"/>
      <c r="AD193" s="22">
        <f>IFERROR(LARGE(AH193:AM193,1),0)+IFERROR(LARGE(AH193:AM193,2),0)</f>
        <v>0</v>
      </c>
      <c r="AE193" s="22">
        <f>IFERROR(LARGE(AH193:AM193,3),0)+IFERROR(LARGE(AH193:AM193,4),0)</f>
        <v>0</v>
      </c>
      <c r="AF193" s="22">
        <f>IFERROR(LARGE(AH193:AM193,5),0)+IFERROR(LARGE(AH193:AM193,6),0)</f>
        <v>0</v>
      </c>
      <c r="AG193" s="22">
        <f>IFERROR(LARGE(AH193:AM193,7),0)</f>
        <v>0</v>
      </c>
      <c r="AH193" s="22"/>
      <c r="AI193" s="22"/>
      <c r="AJ193" s="22"/>
      <c r="AK193" s="22"/>
      <c r="AL193" s="22"/>
      <c r="AM193" s="22"/>
    </row>
    <row r="194" spans="1:39">
      <c r="A194" s="3"/>
      <c r="B194" s="3"/>
      <c r="C194" s="3"/>
      <c r="D194" s="2">
        <f ca="1">IF(E193=E194,D193,CELL("wiersz",A192))</f>
        <v>109</v>
      </c>
      <c r="E194" s="23">
        <f>LARGE(F194:AG194,1)+LARGE(F194:AG194,2)+LARGE(F194:AG194,3)+LARGE(F194:AG194,4)+IFERROR(LARGE(F194:AG194,5),0)+IFERROR(LARGE(F194:AG194,6),0)</f>
        <v>0</v>
      </c>
      <c r="F194" s="22"/>
      <c r="G194" s="22"/>
      <c r="H194" s="22"/>
      <c r="I194" s="71"/>
      <c r="J194" s="72"/>
      <c r="K194" s="72"/>
      <c r="L194" s="72"/>
      <c r="M194" s="72"/>
      <c r="N194" s="22"/>
      <c r="O194" s="22"/>
      <c r="P194" s="22"/>
      <c r="Q194" s="22"/>
      <c r="R194" s="22"/>
      <c r="S194" s="22"/>
      <c r="T194" s="71"/>
      <c r="U194" s="71"/>
      <c r="V194" s="22"/>
      <c r="W194" s="22"/>
      <c r="X194" s="22"/>
      <c r="Y194" s="73"/>
      <c r="Z194" s="22"/>
      <c r="AA194" s="22"/>
      <c r="AB194" s="22"/>
      <c r="AC194" s="22"/>
      <c r="AD194" s="22">
        <f>IFERROR(LARGE(AH194:AM194,1),0)+IFERROR(LARGE(AH194:AM194,2),0)</f>
        <v>0</v>
      </c>
      <c r="AE194" s="22">
        <f>IFERROR(LARGE(AH194:AM194,3),0)+IFERROR(LARGE(AH194:AM194,4),0)</f>
        <v>0</v>
      </c>
      <c r="AF194" s="22">
        <f>IFERROR(LARGE(AH194:AM194,5),0)+IFERROR(LARGE(AH194:AM194,6),0)</f>
        <v>0</v>
      </c>
      <c r="AG194" s="22">
        <f>IFERROR(LARGE(AH194:AM194,7),0)</f>
        <v>0</v>
      </c>
      <c r="AH194" s="22"/>
      <c r="AI194" s="22"/>
      <c r="AJ194" s="22"/>
      <c r="AK194" s="22"/>
      <c r="AL194" s="22"/>
      <c r="AM194" s="22"/>
    </row>
    <row r="195" spans="1:39">
      <c r="A195" s="3"/>
      <c r="B195" s="3"/>
      <c r="C195" s="3"/>
      <c r="D195" s="2">
        <f ca="1">IF(E194=E195,D194,CELL("wiersz",A193))</f>
        <v>109</v>
      </c>
      <c r="E195" s="23">
        <f>LARGE(F195:AG195,1)+LARGE(F195:AG195,2)+LARGE(F195:AG195,3)+LARGE(F195:AG195,4)+IFERROR(LARGE(F195:AG195,5),0)+IFERROR(LARGE(F195:AG195,6),0)</f>
        <v>0</v>
      </c>
      <c r="F195" s="22"/>
      <c r="G195" s="22"/>
      <c r="H195" s="22"/>
      <c r="I195" s="71"/>
      <c r="J195" s="72"/>
      <c r="K195" s="72"/>
      <c r="L195" s="72"/>
      <c r="M195" s="72"/>
      <c r="N195" s="22"/>
      <c r="O195" s="22"/>
      <c r="P195" s="22"/>
      <c r="Q195" s="22"/>
      <c r="R195" s="22"/>
      <c r="S195" s="22"/>
      <c r="T195" s="71"/>
      <c r="U195" s="71"/>
      <c r="V195" s="22"/>
      <c r="W195" s="22"/>
      <c r="X195" s="22"/>
      <c r="Y195" s="73"/>
      <c r="Z195" s="22"/>
      <c r="AA195" s="22"/>
      <c r="AB195" s="22"/>
      <c r="AC195" s="22"/>
      <c r="AD195" s="22">
        <f>IFERROR(LARGE(AH195:AM195,1),0)+IFERROR(LARGE(AH195:AM195,2),0)</f>
        <v>0</v>
      </c>
      <c r="AE195" s="22">
        <f>IFERROR(LARGE(AH195:AM195,3),0)+IFERROR(LARGE(AH195:AM195,4),0)</f>
        <v>0</v>
      </c>
      <c r="AF195" s="22">
        <f>IFERROR(LARGE(AH195:AM195,5),0)+IFERROR(LARGE(AH195:AM195,6),0)</f>
        <v>0</v>
      </c>
      <c r="AG195" s="22">
        <f>IFERROR(LARGE(AH195:AM195,7),0)</f>
        <v>0</v>
      </c>
      <c r="AH195" s="22"/>
      <c r="AI195" s="22"/>
      <c r="AJ195" s="22"/>
      <c r="AK195" s="22"/>
      <c r="AL195" s="22"/>
      <c r="AM195" s="22"/>
    </row>
    <row r="196" spans="1:39">
      <c r="A196" s="3"/>
      <c r="B196" s="3"/>
      <c r="C196" s="3"/>
      <c r="D196" s="2">
        <f ca="1">IF(E195=E196,D195,CELL("wiersz",A194))</f>
        <v>109</v>
      </c>
      <c r="E196" s="23">
        <f>LARGE(F196:AG196,1)+LARGE(F196:AG196,2)+LARGE(F196:AG196,3)+LARGE(F196:AG196,4)+IFERROR(LARGE(F196:AG196,5),0)+IFERROR(LARGE(F196:AG196,6),0)</f>
        <v>0</v>
      </c>
      <c r="F196" s="22"/>
      <c r="G196" s="22"/>
      <c r="H196" s="22"/>
      <c r="I196" s="71"/>
      <c r="J196" s="72"/>
      <c r="K196" s="72"/>
      <c r="L196" s="72"/>
      <c r="M196" s="72"/>
      <c r="N196" s="22"/>
      <c r="O196" s="22"/>
      <c r="P196" s="22"/>
      <c r="Q196" s="22"/>
      <c r="R196" s="22"/>
      <c r="S196" s="22"/>
      <c r="T196" s="71"/>
      <c r="U196" s="71"/>
      <c r="V196" s="22"/>
      <c r="W196" s="22"/>
      <c r="X196" s="22"/>
      <c r="Y196" s="73"/>
      <c r="Z196" s="22"/>
      <c r="AA196" s="22"/>
      <c r="AB196" s="22"/>
      <c r="AC196" s="22"/>
      <c r="AD196" s="22">
        <f>IFERROR(LARGE(AH196:AM196,1),0)+IFERROR(LARGE(AH196:AM196,2),0)</f>
        <v>0</v>
      </c>
      <c r="AE196" s="22">
        <f>IFERROR(LARGE(AH196:AM196,3),0)+IFERROR(LARGE(AH196:AM196,4),0)</f>
        <v>0</v>
      </c>
      <c r="AF196" s="22">
        <f>IFERROR(LARGE(AH196:AM196,5),0)+IFERROR(LARGE(AH196:AM196,6),0)</f>
        <v>0</v>
      </c>
      <c r="AG196" s="22">
        <f>IFERROR(LARGE(AH196:AM196,7),0)</f>
        <v>0</v>
      </c>
      <c r="AH196" s="22"/>
      <c r="AI196" s="22"/>
      <c r="AJ196" s="22"/>
      <c r="AK196" s="22"/>
      <c r="AL196" s="22"/>
      <c r="AM196" s="22"/>
    </row>
    <row r="197" spans="1:39">
      <c r="A197" s="3"/>
      <c r="B197" s="3"/>
      <c r="C197" s="3"/>
      <c r="D197" s="2">
        <f ca="1">IF(E196=E197,D196,CELL("wiersz",A195))</f>
        <v>109</v>
      </c>
      <c r="E197" s="23">
        <f>LARGE(F197:AG197,1)+LARGE(F197:AG197,2)+LARGE(F197:AG197,3)+LARGE(F197:AG197,4)+IFERROR(LARGE(F197:AG197,5),0)+IFERROR(LARGE(F197:AG197,6),0)</f>
        <v>0</v>
      </c>
      <c r="F197" s="22"/>
      <c r="G197" s="22"/>
      <c r="H197" s="22"/>
      <c r="I197" s="71"/>
      <c r="J197" s="72"/>
      <c r="K197" s="72"/>
      <c r="L197" s="72"/>
      <c r="M197" s="72"/>
      <c r="N197" s="22"/>
      <c r="O197" s="22"/>
      <c r="P197" s="22"/>
      <c r="Q197" s="22"/>
      <c r="R197" s="22"/>
      <c r="S197" s="22"/>
      <c r="T197" s="71"/>
      <c r="U197" s="71"/>
      <c r="V197" s="22"/>
      <c r="W197" s="22"/>
      <c r="X197" s="22"/>
      <c r="Y197" s="73"/>
      <c r="Z197" s="22"/>
      <c r="AA197" s="22"/>
      <c r="AB197" s="22"/>
      <c r="AC197" s="22"/>
      <c r="AD197" s="22">
        <f>IFERROR(LARGE(AH197:AM197,1),0)+IFERROR(LARGE(AH197:AM197,2),0)</f>
        <v>0</v>
      </c>
      <c r="AE197" s="22">
        <f>IFERROR(LARGE(AH197:AM197,3),0)+IFERROR(LARGE(AH197:AM197,4),0)</f>
        <v>0</v>
      </c>
      <c r="AF197" s="22">
        <f>IFERROR(LARGE(AH197:AM197,5),0)+IFERROR(LARGE(AH197:AM197,6),0)</f>
        <v>0</v>
      </c>
      <c r="AG197" s="22">
        <f>IFERROR(LARGE(AH197:AM197,7),0)</f>
        <v>0</v>
      </c>
      <c r="AH197" s="22"/>
      <c r="AI197" s="22"/>
      <c r="AJ197" s="22"/>
      <c r="AK197" s="22"/>
      <c r="AL197" s="22"/>
      <c r="AM197" s="22"/>
    </row>
    <row r="198" spans="1:39">
      <c r="A198" s="3"/>
      <c r="B198" s="3"/>
      <c r="C198" s="3"/>
      <c r="D198" s="2">
        <f ca="1">IF(E197=E198,D197,CELL("wiersz",A196))</f>
        <v>109</v>
      </c>
      <c r="E198" s="23">
        <f>LARGE(F198:AG198,1)+LARGE(F198:AG198,2)+LARGE(F198:AG198,3)+LARGE(F198:AG198,4)+IFERROR(LARGE(F198:AG198,5),0)+IFERROR(LARGE(F198:AG198,6),0)</f>
        <v>0</v>
      </c>
      <c r="F198" s="22"/>
      <c r="G198" s="22"/>
      <c r="H198" s="22"/>
      <c r="I198" s="71"/>
      <c r="J198" s="72"/>
      <c r="K198" s="72"/>
      <c r="L198" s="72"/>
      <c r="M198" s="72"/>
      <c r="N198" s="22"/>
      <c r="O198" s="22"/>
      <c r="P198" s="22"/>
      <c r="Q198" s="22"/>
      <c r="R198" s="22"/>
      <c r="S198" s="22"/>
      <c r="T198" s="71"/>
      <c r="U198" s="71"/>
      <c r="V198" s="22"/>
      <c r="W198" s="22"/>
      <c r="X198" s="22"/>
      <c r="Y198" s="73"/>
      <c r="Z198" s="22"/>
      <c r="AA198" s="22"/>
      <c r="AB198" s="22"/>
      <c r="AC198" s="22"/>
      <c r="AD198" s="22">
        <f>IFERROR(LARGE(AH198:AM198,1),0)+IFERROR(LARGE(AH198:AM198,2),0)</f>
        <v>0</v>
      </c>
      <c r="AE198" s="22">
        <f>IFERROR(LARGE(AH198:AM198,3),0)+IFERROR(LARGE(AH198:AM198,4),0)</f>
        <v>0</v>
      </c>
      <c r="AF198" s="22">
        <f>IFERROR(LARGE(AH198:AM198,5),0)+IFERROR(LARGE(AH198:AM198,6),0)</f>
        <v>0</v>
      </c>
      <c r="AG198" s="22">
        <f>IFERROR(LARGE(AH198:AM198,7),0)</f>
        <v>0</v>
      </c>
      <c r="AH198" s="22"/>
      <c r="AI198" s="22"/>
      <c r="AJ198" s="22"/>
      <c r="AK198" s="22"/>
      <c r="AL198" s="22"/>
      <c r="AM198" s="22"/>
    </row>
    <row r="199" spans="1:39">
      <c r="A199" s="3"/>
      <c r="B199" s="3"/>
      <c r="C199" s="3"/>
      <c r="D199" s="2">
        <f ca="1">IF(E198=E199,D198,CELL("wiersz",A197))</f>
        <v>109</v>
      </c>
      <c r="E199" s="23">
        <f>LARGE(F199:AG199,1)+LARGE(F199:AG199,2)+LARGE(F199:AG199,3)+LARGE(F199:AG199,4)+IFERROR(LARGE(F199:AG199,5),0)+IFERROR(LARGE(F199:AG199,6),0)</f>
        <v>0</v>
      </c>
      <c r="F199" s="22"/>
      <c r="G199" s="22"/>
      <c r="H199" s="22"/>
      <c r="I199" s="71"/>
      <c r="J199" s="72"/>
      <c r="K199" s="72"/>
      <c r="L199" s="72"/>
      <c r="M199" s="72"/>
      <c r="N199" s="22"/>
      <c r="O199" s="22"/>
      <c r="P199" s="22"/>
      <c r="Q199" s="22"/>
      <c r="R199" s="22"/>
      <c r="S199" s="22"/>
      <c r="T199" s="71"/>
      <c r="U199" s="71"/>
      <c r="V199" s="22"/>
      <c r="W199" s="22"/>
      <c r="X199" s="22"/>
      <c r="Y199" s="73"/>
      <c r="Z199" s="22"/>
      <c r="AA199" s="22"/>
      <c r="AB199" s="22"/>
      <c r="AC199" s="22"/>
      <c r="AD199" s="22">
        <f>IFERROR(LARGE(AH199:AM199,1),0)+IFERROR(LARGE(AH199:AM199,2),0)</f>
        <v>0</v>
      </c>
      <c r="AE199" s="22">
        <f>IFERROR(LARGE(AH199:AM199,3),0)+IFERROR(LARGE(AH199:AM199,4),0)</f>
        <v>0</v>
      </c>
      <c r="AF199" s="22">
        <f>IFERROR(LARGE(AH199:AM199,5),0)+IFERROR(LARGE(AH199:AM199,6),0)</f>
        <v>0</v>
      </c>
      <c r="AG199" s="22">
        <f>IFERROR(LARGE(AH199:AM199,7),0)</f>
        <v>0</v>
      </c>
      <c r="AH199" s="22"/>
      <c r="AI199" s="22"/>
      <c r="AJ199" s="22"/>
      <c r="AK199" s="22"/>
      <c r="AL199" s="22"/>
      <c r="AM199" s="22"/>
    </row>
    <row r="200" spans="1:39">
      <c r="A200" s="3"/>
      <c r="B200" s="3"/>
      <c r="C200" s="3"/>
      <c r="D200" s="2">
        <f ca="1">IF(E199=E200,D199,CELL("wiersz",A198))</f>
        <v>109</v>
      </c>
      <c r="E200" s="23">
        <f>LARGE(F200:AG200,1)+LARGE(F200:AG200,2)+LARGE(F200:AG200,3)+LARGE(F200:AG200,4)+IFERROR(LARGE(F200:AG200,5),0)+IFERROR(LARGE(F200:AG200,6),0)</f>
        <v>0</v>
      </c>
      <c r="F200" s="22"/>
      <c r="G200" s="22"/>
      <c r="H200" s="22"/>
      <c r="I200" s="71"/>
      <c r="J200" s="72"/>
      <c r="K200" s="72"/>
      <c r="L200" s="72"/>
      <c r="M200" s="72"/>
      <c r="N200" s="22"/>
      <c r="O200" s="22"/>
      <c r="P200" s="22"/>
      <c r="Q200" s="22"/>
      <c r="R200" s="22"/>
      <c r="S200" s="22"/>
      <c r="T200" s="71"/>
      <c r="U200" s="71"/>
      <c r="V200" s="22"/>
      <c r="W200" s="22"/>
      <c r="X200" s="22"/>
      <c r="Y200" s="73"/>
      <c r="Z200" s="22"/>
      <c r="AA200" s="22"/>
      <c r="AB200" s="22"/>
      <c r="AC200" s="22"/>
      <c r="AD200" s="22">
        <f>IFERROR(LARGE(AH200:AM200,1),0)+IFERROR(LARGE(AH200:AM200,2),0)</f>
        <v>0</v>
      </c>
      <c r="AE200" s="22">
        <f>IFERROR(LARGE(AH200:AM200,3),0)+IFERROR(LARGE(AH200:AM200,4),0)</f>
        <v>0</v>
      </c>
      <c r="AF200" s="22">
        <f>IFERROR(LARGE(AH200:AM200,5),0)+IFERROR(LARGE(AH200:AM200,6),0)</f>
        <v>0</v>
      </c>
      <c r="AG200" s="22">
        <f>IFERROR(LARGE(AH200:AM200,7),0)</f>
        <v>0</v>
      </c>
      <c r="AH200" s="22"/>
      <c r="AI200" s="22"/>
      <c r="AJ200" s="22"/>
      <c r="AK200" s="22"/>
      <c r="AL200" s="22"/>
      <c r="AM200" s="22"/>
    </row>
    <row r="201" spans="1:39">
      <c r="A201" s="3"/>
      <c r="B201" s="3"/>
      <c r="C201" s="3"/>
      <c r="D201" s="2">
        <f ca="1">IF(E200=E201,D200,CELL("wiersz",A199))</f>
        <v>109</v>
      </c>
      <c r="E201" s="23">
        <f>LARGE(F201:AG201,1)+LARGE(F201:AG201,2)+LARGE(F201:AG201,3)+LARGE(F201:AG201,4)+IFERROR(LARGE(F201:AG201,5),0)+IFERROR(LARGE(F201:AG201,6),0)</f>
        <v>0</v>
      </c>
      <c r="F201" s="22"/>
      <c r="G201" s="22"/>
      <c r="H201" s="22"/>
      <c r="I201" s="71"/>
      <c r="J201" s="72"/>
      <c r="K201" s="72"/>
      <c r="L201" s="72"/>
      <c r="M201" s="72"/>
      <c r="N201" s="22"/>
      <c r="O201" s="22"/>
      <c r="P201" s="22"/>
      <c r="Q201" s="22"/>
      <c r="R201" s="22"/>
      <c r="S201" s="22"/>
      <c r="T201" s="71"/>
      <c r="U201" s="71"/>
      <c r="V201" s="22"/>
      <c r="W201" s="22"/>
      <c r="X201" s="22"/>
      <c r="Y201" s="73"/>
      <c r="Z201" s="22"/>
      <c r="AA201" s="22"/>
      <c r="AB201" s="22"/>
      <c r="AC201" s="22"/>
      <c r="AD201" s="22">
        <f>IFERROR(LARGE(AH201:AM201,1),0)+IFERROR(LARGE(AH201:AM201,2),0)</f>
        <v>0</v>
      </c>
      <c r="AE201" s="22">
        <f>IFERROR(LARGE(AH201:AM201,3),0)+IFERROR(LARGE(AH201:AM201,4),0)</f>
        <v>0</v>
      </c>
      <c r="AF201" s="22">
        <f>IFERROR(LARGE(AH201:AM201,5),0)+IFERROR(LARGE(AH201:AM201,6),0)</f>
        <v>0</v>
      </c>
      <c r="AG201" s="22">
        <f>IFERROR(LARGE(AH201:AM201,7),0)</f>
        <v>0</v>
      </c>
      <c r="AH201" s="22"/>
      <c r="AI201" s="22"/>
      <c r="AJ201" s="22"/>
      <c r="AK201" s="22"/>
      <c r="AL201" s="22"/>
      <c r="AM201" s="22"/>
    </row>
    <row r="202" spans="1:39">
      <c r="A202" s="3"/>
      <c r="B202" s="3"/>
      <c r="C202" s="3"/>
      <c r="D202" s="2">
        <f ca="1">IF(E201=E202,D201,CELL("wiersz",A200))</f>
        <v>109</v>
      </c>
      <c r="E202" s="23">
        <f>LARGE(F202:AG202,1)+LARGE(F202:AG202,2)+LARGE(F202:AG202,3)+LARGE(F202:AG202,4)+IFERROR(LARGE(F202:AG202,5),0)+IFERROR(LARGE(F202:AG202,6),0)</f>
        <v>0</v>
      </c>
      <c r="F202" s="22"/>
      <c r="G202" s="22"/>
      <c r="H202" s="22"/>
      <c r="I202" s="71"/>
      <c r="J202" s="72"/>
      <c r="K202" s="72"/>
      <c r="L202" s="72"/>
      <c r="M202" s="72"/>
      <c r="N202" s="22"/>
      <c r="O202" s="22"/>
      <c r="P202" s="22"/>
      <c r="Q202" s="22"/>
      <c r="R202" s="22"/>
      <c r="S202" s="22"/>
      <c r="T202" s="71"/>
      <c r="U202" s="71"/>
      <c r="V202" s="22"/>
      <c r="W202" s="22"/>
      <c r="X202" s="22"/>
      <c r="Y202" s="73"/>
      <c r="Z202" s="22"/>
      <c r="AA202" s="22"/>
      <c r="AB202" s="22"/>
      <c r="AC202" s="22"/>
      <c r="AD202" s="22">
        <f>IFERROR(LARGE(AH202:AM202,1),0)+IFERROR(LARGE(AH202:AM202,2),0)</f>
        <v>0</v>
      </c>
      <c r="AE202" s="22">
        <f>IFERROR(LARGE(AH202:AM202,3),0)+IFERROR(LARGE(AH202:AM202,4),0)</f>
        <v>0</v>
      </c>
      <c r="AF202" s="22">
        <f>IFERROR(LARGE(AH202:AM202,5),0)+IFERROR(LARGE(AH202:AM202,6),0)</f>
        <v>0</v>
      </c>
      <c r="AG202" s="22">
        <f>IFERROR(LARGE(AH202:AM202,7),0)</f>
        <v>0</v>
      </c>
      <c r="AH202" s="22"/>
      <c r="AI202" s="22"/>
      <c r="AJ202" s="22"/>
      <c r="AK202" s="22"/>
      <c r="AL202" s="22"/>
      <c r="AM202" s="22"/>
    </row>
    <row r="203" spans="1:39">
      <c r="A203" s="3"/>
      <c r="B203" s="3"/>
      <c r="C203" s="3"/>
      <c r="D203" s="2">
        <f ca="1">IF(E202=E203,D202,CELL("wiersz",A201))</f>
        <v>109</v>
      </c>
      <c r="E203" s="23">
        <f>LARGE(F203:AG203,1)+LARGE(F203:AG203,2)+LARGE(F203:AG203,3)+LARGE(F203:AG203,4)+IFERROR(LARGE(F203:AG203,5),0)+IFERROR(LARGE(F203:AG203,6),0)</f>
        <v>0</v>
      </c>
      <c r="F203" s="22"/>
      <c r="G203" s="22"/>
      <c r="H203" s="22"/>
      <c r="I203" s="71"/>
      <c r="J203" s="72"/>
      <c r="K203" s="72"/>
      <c r="L203" s="72"/>
      <c r="M203" s="72"/>
      <c r="N203" s="22"/>
      <c r="O203" s="22"/>
      <c r="P203" s="22"/>
      <c r="Q203" s="22"/>
      <c r="R203" s="22"/>
      <c r="S203" s="22"/>
      <c r="T203" s="71"/>
      <c r="U203" s="71"/>
      <c r="V203" s="22"/>
      <c r="W203" s="22"/>
      <c r="X203" s="22"/>
      <c r="Y203" s="73"/>
      <c r="Z203" s="22"/>
      <c r="AA203" s="22"/>
      <c r="AB203" s="22"/>
      <c r="AC203" s="22"/>
      <c r="AD203" s="22">
        <f>IFERROR(LARGE(AH203:AM203,1),0)+IFERROR(LARGE(AH203:AM203,2),0)</f>
        <v>0</v>
      </c>
      <c r="AE203" s="22">
        <f>IFERROR(LARGE(AH203:AM203,3),0)+IFERROR(LARGE(AH203:AM203,4),0)</f>
        <v>0</v>
      </c>
      <c r="AF203" s="22">
        <f>IFERROR(LARGE(AH203:AM203,5),0)+IFERROR(LARGE(AH203:AM203,6),0)</f>
        <v>0</v>
      </c>
      <c r="AG203" s="22">
        <f>IFERROR(LARGE(AH203:AM203,7),0)</f>
        <v>0</v>
      </c>
      <c r="AH203" s="22"/>
      <c r="AI203" s="22"/>
      <c r="AJ203" s="22"/>
      <c r="AK203" s="22"/>
      <c r="AL203" s="22"/>
      <c r="AM203" s="22"/>
    </row>
    <row r="204" spans="1:39">
      <c r="A204" s="3"/>
      <c r="B204" s="3"/>
      <c r="C204" s="3"/>
      <c r="D204" s="2">
        <f ca="1">IF(E203=E204,D203,CELL("wiersz",A202))</f>
        <v>109</v>
      </c>
      <c r="E204" s="23">
        <f>LARGE(F204:AG204,1)+LARGE(F204:AG204,2)+LARGE(F204:AG204,3)+LARGE(F204:AG204,4)+IFERROR(LARGE(F204:AG204,5),0)+IFERROR(LARGE(F204:AG204,6),0)</f>
        <v>0</v>
      </c>
      <c r="F204" s="22"/>
      <c r="G204" s="22"/>
      <c r="H204" s="22"/>
      <c r="I204" s="71"/>
      <c r="J204" s="72"/>
      <c r="K204" s="72"/>
      <c r="L204" s="72"/>
      <c r="M204" s="72"/>
      <c r="N204" s="22"/>
      <c r="O204" s="22"/>
      <c r="P204" s="22"/>
      <c r="Q204" s="22"/>
      <c r="R204" s="22"/>
      <c r="S204" s="22"/>
      <c r="T204" s="71"/>
      <c r="U204" s="71"/>
      <c r="V204" s="22"/>
      <c r="W204" s="22"/>
      <c r="X204" s="22"/>
      <c r="Y204" s="73"/>
      <c r="Z204" s="22"/>
      <c r="AA204" s="22"/>
      <c r="AB204" s="22"/>
      <c r="AC204" s="22"/>
      <c r="AD204" s="22">
        <f>IFERROR(LARGE(AH204:AM204,1),0)+IFERROR(LARGE(AH204:AM204,2),0)</f>
        <v>0</v>
      </c>
      <c r="AE204" s="22">
        <f>IFERROR(LARGE(AH204:AM204,3),0)+IFERROR(LARGE(AH204:AM204,4),0)</f>
        <v>0</v>
      </c>
      <c r="AF204" s="22">
        <f>IFERROR(LARGE(AH204:AM204,5),0)+IFERROR(LARGE(AH204:AM204,6),0)</f>
        <v>0</v>
      </c>
      <c r="AG204" s="22">
        <f>IFERROR(LARGE(AH204:AM204,7),0)</f>
        <v>0</v>
      </c>
      <c r="AH204" s="22"/>
      <c r="AI204" s="22"/>
      <c r="AJ204" s="22"/>
      <c r="AK204" s="22"/>
      <c r="AL204" s="22"/>
      <c r="AM204" s="22"/>
    </row>
    <row r="205" spans="1:39">
      <c r="A205" s="3"/>
      <c r="B205" s="3"/>
      <c r="C205" s="3"/>
      <c r="D205" s="2">
        <f ca="1">IF(E204=E205,D204,CELL("wiersz",A203))</f>
        <v>109</v>
      </c>
      <c r="E205" s="23">
        <f>LARGE(F205:AG205,1)+LARGE(F205:AG205,2)+LARGE(F205:AG205,3)+LARGE(F205:AG205,4)+IFERROR(LARGE(F205:AG205,5),0)+IFERROR(LARGE(F205:AG205,6),0)</f>
        <v>0</v>
      </c>
      <c r="F205" s="22"/>
      <c r="G205" s="22"/>
      <c r="H205" s="22"/>
      <c r="I205" s="71"/>
      <c r="J205" s="72"/>
      <c r="K205" s="72"/>
      <c r="L205" s="72"/>
      <c r="M205" s="72"/>
      <c r="N205" s="22"/>
      <c r="O205" s="22"/>
      <c r="P205" s="22"/>
      <c r="Q205" s="22"/>
      <c r="R205" s="22"/>
      <c r="S205" s="22"/>
      <c r="T205" s="71"/>
      <c r="U205" s="71"/>
      <c r="V205" s="22"/>
      <c r="W205" s="22"/>
      <c r="X205" s="22"/>
      <c r="Y205" s="73"/>
      <c r="Z205" s="22"/>
      <c r="AA205" s="22"/>
      <c r="AB205" s="22"/>
      <c r="AC205" s="22"/>
      <c r="AD205" s="22">
        <f>IFERROR(LARGE(AH205:AM205,1),0)+IFERROR(LARGE(AH205:AM205,2),0)</f>
        <v>0</v>
      </c>
      <c r="AE205" s="22">
        <f>IFERROR(LARGE(AH205:AM205,3),0)+IFERROR(LARGE(AH205:AM205,4),0)</f>
        <v>0</v>
      </c>
      <c r="AF205" s="22">
        <f>IFERROR(LARGE(AH205:AM205,5),0)+IFERROR(LARGE(AH205:AM205,6),0)</f>
        <v>0</v>
      </c>
      <c r="AG205" s="22">
        <f>IFERROR(LARGE(AH205:AM205,7),0)</f>
        <v>0</v>
      </c>
      <c r="AH205" s="22"/>
      <c r="AI205" s="22"/>
      <c r="AJ205" s="22"/>
      <c r="AK205" s="22"/>
      <c r="AL205" s="22"/>
      <c r="AM205" s="22"/>
    </row>
    <row r="206" spans="1:39">
      <c r="A206" s="3"/>
      <c r="B206" s="3"/>
      <c r="C206" s="3"/>
      <c r="D206" s="2">
        <f ca="1">IF(E205=E206,D205,CELL("wiersz",A204))</f>
        <v>109</v>
      </c>
      <c r="E206" s="23">
        <f>LARGE(F206:AG206,1)+LARGE(F206:AG206,2)+LARGE(F206:AG206,3)+LARGE(F206:AG206,4)+IFERROR(LARGE(F206:AG206,5),0)+IFERROR(LARGE(F206:AG206,6),0)</f>
        <v>0</v>
      </c>
      <c r="F206" s="22"/>
      <c r="G206" s="22"/>
      <c r="H206" s="22"/>
      <c r="I206" s="71"/>
      <c r="J206" s="72"/>
      <c r="K206" s="72"/>
      <c r="L206" s="72"/>
      <c r="M206" s="72"/>
      <c r="N206" s="22"/>
      <c r="O206" s="22"/>
      <c r="P206" s="22"/>
      <c r="Q206" s="22"/>
      <c r="R206" s="22"/>
      <c r="S206" s="22"/>
      <c r="T206" s="71"/>
      <c r="U206" s="71"/>
      <c r="V206" s="22"/>
      <c r="W206" s="22"/>
      <c r="X206" s="22"/>
      <c r="Y206" s="73"/>
      <c r="Z206" s="22"/>
      <c r="AA206" s="22"/>
      <c r="AB206" s="22"/>
      <c r="AC206" s="22"/>
      <c r="AD206" s="22">
        <f>IFERROR(LARGE(AH206:AM206,1),0)+IFERROR(LARGE(AH206:AM206,2),0)</f>
        <v>0</v>
      </c>
      <c r="AE206" s="22">
        <f>IFERROR(LARGE(AH206:AM206,3),0)+IFERROR(LARGE(AH206:AM206,4),0)</f>
        <v>0</v>
      </c>
      <c r="AF206" s="22">
        <f>IFERROR(LARGE(AH206:AM206,5),0)+IFERROR(LARGE(AH206:AM206,6),0)</f>
        <v>0</v>
      </c>
      <c r="AG206" s="22">
        <f>IFERROR(LARGE(AH206:AM206,7),0)</f>
        <v>0</v>
      </c>
      <c r="AH206" s="22"/>
      <c r="AI206" s="22"/>
      <c r="AJ206" s="22"/>
      <c r="AK206" s="22"/>
      <c r="AL206" s="22"/>
      <c r="AM206" s="22"/>
    </row>
    <row r="207" spans="1:39">
      <c r="A207" s="3"/>
      <c r="B207" s="3"/>
      <c r="C207" s="3"/>
      <c r="D207" s="2">
        <f ca="1">IF(E206=E207,D206,CELL("wiersz",A205))</f>
        <v>109</v>
      </c>
      <c r="E207" s="23">
        <f>LARGE(F207:AG207,1)+LARGE(F207:AG207,2)+LARGE(F207:AG207,3)+LARGE(F207:AG207,4)+IFERROR(LARGE(F207:AG207,5),0)+IFERROR(LARGE(F207:AG207,6),0)</f>
        <v>0</v>
      </c>
      <c r="F207" s="22"/>
      <c r="G207" s="22"/>
      <c r="H207" s="22"/>
      <c r="I207" s="71"/>
      <c r="J207" s="72"/>
      <c r="K207" s="72"/>
      <c r="L207" s="72"/>
      <c r="M207" s="72"/>
      <c r="N207" s="22"/>
      <c r="O207" s="22"/>
      <c r="P207" s="22"/>
      <c r="Q207" s="22"/>
      <c r="R207" s="22"/>
      <c r="S207" s="22"/>
      <c r="T207" s="71"/>
      <c r="U207" s="71"/>
      <c r="V207" s="22"/>
      <c r="W207" s="22"/>
      <c r="X207" s="22"/>
      <c r="Y207" s="73"/>
      <c r="Z207" s="22"/>
      <c r="AA207" s="22"/>
      <c r="AB207" s="22"/>
      <c r="AC207" s="22"/>
      <c r="AD207" s="22">
        <f>IFERROR(LARGE(AH207:AM207,1),0)+IFERROR(LARGE(AH207:AM207,2),0)</f>
        <v>0</v>
      </c>
      <c r="AE207" s="22">
        <f>IFERROR(LARGE(AH207:AM207,3),0)+IFERROR(LARGE(AH207:AM207,4),0)</f>
        <v>0</v>
      </c>
      <c r="AF207" s="22">
        <f>IFERROR(LARGE(AH207:AM207,5),0)+IFERROR(LARGE(AH207:AM207,6),0)</f>
        <v>0</v>
      </c>
      <c r="AG207" s="22">
        <f>IFERROR(LARGE(AH207:AM207,7),0)</f>
        <v>0</v>
      </c>
      <c r="AH207" s="22"/>
      <c r="AI207" s="22"/>
      <c r="AJ207" s="22"/>
      <c r="AK207" s="22"/>
      <c r="AL207" s="22"/>
      <c r="AM207" s="22"/>
    </row>
    <row r="208" spans="1:39">
      <c r="A208" s="3"/>
      <c r="B208" s="3"/>
      <c r="C208" s="3"/>
      <c r="D208" s="2">
        <f ca="1">IF(E207=E208,D207,CELL("wiersz",A206))</f>
        <v>109</v>
      </c>
      <c r="E208" s="23">
        <f>LARGE(F208:AG208,1)+LARGE(F208:AG208,2)+LARGE(F208:AG208,3)+LARGE(F208:AG208,4)+IFERROR(LARGE(F208:AG208,5),0)+IFERROR(LARGE(F208:AG208,6),0)</f>
        <v>0</v>
      </c>
      <c r="F208" s="22"/>
      <c r="G208" s="22"/>
      <c r="H208" s="22"/>
      <c r="I208" s="71"/>
      <c r="J208" s="72"/>
      <c r="K208" s="72"/>
      <c r="L208" s="72"/>
      <c r="M208" s="72"/>
      <c r="N208" s="22"/>
      <c r="O208" s="22"/>
      <c r="P208" s="22"/>
      <c r="Q208" s="22"/>
      <c r="R208" s="22"/>
      <c r="S208" s="22"/>
      <c r="T208" s="71"/>
      <c r="U208" s="71"/>
      <c r="V208" s="22"/>
      <c r="W208" s="22"/>
      <c r="X208" s="22"/>
      <c r="Y208" s="73"/>
      <c r="Z208" s="22"/>
      <c r="AA208" s="22"/>
      <c r="AB208" s="22"/>
      <c r="AC208" s="22"/>
      <c r="AD208" s="22">
        <f>IFERROR(LARGE(AH208:AM208,1),0)+IFERROR(LARGE(AH208:AM208,2),0)</f>
        <v>0</v>
      </c>
      <c r="AE208" s="22">
        <f>IFERROR(LARGE(AH208:AM208,3),0)+IFERROR(LARGE(AH208:AM208,4),0)</f>
        <v>0</v>
      </c>
      <c r="AF208" s="22">
        <f>IFERROR(LARGE(AH208:AM208,5),0)+IFERROR(LARGE(AH208:AM208,6),0)</f>
        <v>0</v>
      </c>
      <c r="AG208" s="22">
        <f>IFERROR(LARGE(AH208:AM208,7),0)</f>
        <v>0</v>
      </c>
      <c r="AH208" s="22"/>
      <c r="AI208" s="22"/>
      <c r="AJ208" s="22"/>
      <c r="AK208" s="22"/>
      <c r="AL208" s="22"/>
      <c r="AM208" s="22"/>
    </row>
    <row r="209" spans="1:39">
      <c r="A209" s="3"/>
      <c r="B209" s="3"/>
      <c r="C209" s="3"/>
      <c r="D209" s="2">
        <f ca="1">IF(E208=E209,D208,CELL("wiersz",A207))</f>
        <v>109</v>
      </c>
      <c r="E209" s="23">
        <f>LARGE(F209:AG209,1)+LARGE(F209:AG209,2)+LARGE(F209:AG209,3)+LARGE(F209:AG209,4)+IFERROR(LARGE(F209:AG209,5),0)+IFERROR(LARGE(F209:AG209,6),0)</f>
        <v>0</v>
      </c>
      <c r="F209" s="22"/>
      <c r="G209" s="22"/>
      <c r="H209" s="22"/>
      <c r="I209" s="71"/>
      <c r="J209" s="72"/>
      <c r="K209" s="72"/>
      <c r="L209" s="72"/>
      <c r="M209" s="72"/>
      <c r="N209" s="22"/>
      <c r="O209" s="22"/>
      <c r="P209" s="22"/>
      <c r="Q209" s="22"/>
      <c r="R209" s="22"/>
      <c r="S209" s="22"/>
      <c r="T209" s="71"/>
      <c r="U209" s="71"/>
      <c r="V209" s="22"/>
      <c r="W209" s="22"/>
      <c r="X209" s="22"/>
      <c r="Y209" s="73"/>
      <c r="Z209" s="22"/>
      <c r="AA209" s="22"/>
      <c r="AB209" s="22"/>
      <c r="AC209" s="22"/>
      <c r="AD209" s="22">
        <f>IFERROR(LARGE(AH209:AM209,1),0)+IFERROR(LARGE(AH209:AM209,2),0)</f>
        <v>0</v>
      </c>
      <c r="AE209" s="22">
        <f>IFERROR(LARGE(AH209:AM209,3),0)+IFERROR(LARGE(AH209:AM209,4),0)</f>
        <v>0</v>
      </c>
      <c r="AF209" s="22">
        <f>IFERROR(LARGE(AH209:AM209,5),0)+IFERROR(LARGE(AH209:AM209,6),0)</f>
        <v>0</v>
      </c>
      <c r="AG209" s="22">
        <f>IFERROR(LARGE(AH209:AM209,7),0)</f>
        <v>0</v>
      </c>
      <c r="AH209" s="22"/>
      <c r="AI209" s="22"/>
      <c r="AJ209" s="22"/>
      <c r="AK209" s="22"/>
      <c r="AL209" s="22"/>
      <c r="AM209" s="22"/>
    </row>
    <row r="210" spans="1:39">
      <c r="A210" s="3"/>
      <c r="B210" s="3"/>
      <c r="C210" s="3"/>
      <c r="D210" s="2">
        <f ca="1">IF(E209=E210,D209,CELL("wiersz",A208))</f>
        <v>109</v>
      </c>
      <c r="E210" s="23">
        <f>LARGE(F210:AG210,1)+LARGE(F210:AG210,2)+LARGE(F210:AG210,3)+LARGE(F210:AG210,4)+IFERROR(LARGE(F210:AG210,5),0)+IFERROR(LARGE(F210:AG210,6),0)</f>
        <v>0</v>
      </c>
      <c r="F210" s="22"/>
      <c r="G210" s="22"/>
      <c r="H210" s="22"/>
      <c r="I210" s="71"/>
      <c r="J210" s="72"/>
      <c r="K210" s="72"/>
      <c r="L210" s="72"/>
      <c r="M210" s="72"/>
      <c r="N210" s="22"/>
      <c r="O210" s="22"/>
      <c r="P210" s="22"/>
      <c r="Q210" s="22"/>
      <c r="R210" s="22"/>
      <c r="S210" s="22"/>
      <c r="T210" s="71"/>
      <c r="U210" s="71"/>
      <c r="V210" s="22"/>
      <c r="W210" s="22"/>
      <c r="X210" s="22"/>
      <c r="Y210" s="73"/>
      <c r="Z210" s="22"/>
      <c r="AA210" s="22"/>
      <c r="AB210" s="22"/>
      <c r="AC210" s="22"/>
      <c r="AD210" s="22">
        <f>IFERROR(LARGE(AH210:AM210,1),0)+IFERROR(LARGE(AH210:AM210,2),0)</f>
        <v>0</v>
      </c>
      <c r="AE210" s="22">
        <f>IFERROR(LARGE(AH210:AM210,3),0)+IFERROR(LARGE(AH210:AM210,4),0)</f>
        <v>0</v>
      </c>
      <c r="AF210" s="22">
        <f>IFERROR(LARGE(AH210:AM210,5),0)+IFERROR(LARGE(AH210:AM210,6),0)</f>
        <v>0</v>
      </c>
      <c r="AG210" s="22">
        <f>IFERROR(LARGE(AH210:AM210,7),0)</f>
        <v>0</v>
      </c>
      <c r="AH210" s="22"/>
      <c r="AI210" s="22"/>
      <c r="AJ210" s="22"/>
      <c r="AK210" s="22"/>
      <c r="AL210" s="22"/>
      <c r="AM210" s="22"/>
    </row>
    <row r="211" spans="1:39">
      <c r="A211" s="3"/>
      <c r="B211" s="3"/>
      <c r="C211" s="3"/>
      <c r="D211" s="2">
        <f ca="1">IF(E210=E211,D210,CELL("wiersz",A209))</f>
        <v>109</v>
      </c>
      <c r="E211" s="23">
        <f>LARGE(F211:AG211,1)+LARGE(F211:AG211,2)+LARGE(F211:AG211,3)+LARGE(F211:AG211,4)+IFERROR(LARGE(F211:AG211,5),0)+IFERROR(LARGE(F211:AG211,6),0)</f>
        <v>0</v>
      </c>
      <c r="F211" s="22"/>
      <c r="G211" s="22"/>
      <c r="H211" s="22"/>
      <c r="I211" s="71"/>
      <c r="J211" s="72"/>
      <c r="K211" s="72"/>
      <c r="L211" s="72"/>
      <c r="M211" s="72"/>
      <c r="N211" s="22"/>
      <c r="O211" s="22"/>
      <c r="P211" s="22"/>
      <c r="Q211" s="22"/>
      <c r="R211" s="22"/>
      <c r="S211" s="22"/>
      <c r="T211" s="71"/>
      <c r="U211" s="71"/>
      <c r="V211" s="22"/>
      <c r="W211" s="22"/>
      <c r="X211" s="22"/>
      <c r="Y211" s="73"/>
      <c r="Z211" s="22"/>
      <c r="AA211" s="22"/>
      <c r="AB211" s="22"/>
      <c r="AC211" s="22"/>
      <c r="AD211" s="22">
        <f>IFERROR(LARGE(AH211:AM211,1),0)+IFERROR(LARGE(AH211:AM211,2),0)</f>
        <v>0</v>
      </c>
      <c r="AE211" s="22">
        <f>IFERROR(LARGE(AH211:AM211,3),0)+IFERROR(LARGE(AH211:AM211,4),0)</f>
        <v>0</v>
      </c>
      <c r="AF211" s="22">
        <f>IFERROR(LARGE(AH211:AM211,5),0)+IFERROR(LARGE(AH211:AM211,6),0)</f>
        <v>0</v>
      </c>
      <c r="AG211" s="22">
        <f>IFERROR(LARGE(AH211:AM211,7),0)</f>
        <v>0</v>
      </c>
      <c r="AH211" s="22"/>
      <c r="AI211" s="22"/>
      <c r="AJ211" s="22"/>
      <c r="AK211" s="22"/>
      <c r="AL211" s="22"/>
      <c r="AM211" s="22"/>
    </row>
    <row r="212" spans="1:39">
      <c r="A212" s="3"/>
      <c r="B212" s="3"/>
      <c r="C212" s="3"/>
      <c r="D212" s="2">
        <f ca="1">IF(E211=E212,D211,CELL("wiersz",A210))</f>
        <v>109</v>
      </c>
      <c r="E212" s="23">
        <f>LARGE(F212:AG212,1)+LARGE(F212:AG212,2)+LARGE(F212:AG212,3)+LARGE(F212:AG212,4)+IFERROR(LARGE(F212:AG212,5),0)+IFERROR(LARGE(F212:AG212,6),0)</f>
        <v>0</v>
      </c>
      <c r="F212" s="22"/>
      <c r="G212" s="22"/>
      <c r="H212" s="22"/>
      <c r="I212" s="71"/>
      <c r="J212" s="72"/>
      <c r="K212" s="72"/>
      <c r="L212" s="72"/>
      <c r="M212" s="72"/>
      <c r="N212" s="22"/>
      <c r="O212" s="22"/>
      <c r="P212" s="22"/>
      <c r="Q212" s="22"/>
      <c r="R212" s="22"/>
      <c r="S212" s="22"/>
      <c r="T212" s="71"/>
      <c r="U212" s="71"/>
      <c r="V212" s="22"/>
      <c r="W212" s="22"/>
      <c r="X212" s="22"/>
      <c r="Y212" s="73"/>
      <c r="Z212" s="22"/>
      <c r="AA212" s="22"/>
      <c r="AB212" s="22"/>
      <c r="AC212" s="22"/>
      <c r="AD212" s="22">
        <f>IFERROR(LARGE(AH212:AM212,1),0)+IFERROR(LARGE(AH212:AM212,2),0)</f>
        <v>0</v>
      </c>
      <c r="AE212" s="22">
        <f>IFERROR(LARGE(AH212:AM212,3),0)+IFERROR(LARGE(AH212:AM212,4),0)</f>
        <v>0</v>
      </c>
      <c r="AF212" s="22">
        <f>IFERROR(LARGE(AH212:AM212,5),0)+IFERROR(LARGE(AH212:AM212,6),0)</f>
        <v>0</v>
      </c>
      <c r="AG212" s="22">
        <f>IFERROR(LARGE(AH212:AM212,7),0)</f>
        <v>0</v>
      </c>
      <c r="AH212" s="22"/>
      <c r="AI212" s="22"/>
      <c r="AJ212" s="22"/>
      <c r="AK212" s="22"/>
      <c r="AL212" s="22"/>
      <c r="AM212" s="22"/>
    </row>
    <row r="213" spans="1:39">
      <c r="A213" s="3"/>
      <c r="B213" s="3"/>
      <c r="C213" s="3"/>
      <c r="D213" s="2">
        <f ca="1">IF(E212=E213,D212,CELL("wiersz",A211))</f>
        <v>109</v>
      </c>
      <c r="E213" s="23">
        <f>LARGE(F213:AG213,1)+LARGE(F213:AG213,2)+LARGE(F213:AG213,3)+LARGE(F213:AG213,4)+IFERROR(LARGE(F213:AG213,5),0)+IFERROR(LARGE(F213:AG213,6),0)</f>
        <v>0</v>
      </c>
      <c r="F213" s="22"/>
      <c r="G213" s="22"/>
      <c r="H213" s="22"/>
      <c r="I213" s="71"/>
      <c r="J213" s="72"/>
      <c r="K213" s="72"/>
      <c r="L213" s="72"/>
      <c r="M213" s="72"/>
      <c r="N213" s="22"/>
      <c r="O213" s="22"/>
      <c r="P213" s="22"/>
      <c r="Q213" s="22"/>
      <c r="R213" s="22"/>
      <c r="S213" s="22"/>
      <c r="T213" s="71"/>
      <c r="U213" s="71"/>
      <c r="V213" s="22"/>
      <c r="W213" s="22"/>
      <c r="X213" s="22"/>
      <c r="Y213" s="73"/>
      <c r="Z213" s="22"/>
      <c r="AA213" s="22"/>
      <c r="AB213" s="22"/>
      <c r="AC213" s="22"/>
      <c r="AD213" s="22">
        <f>IFERROR(LARGE(AH213:AM213,1),0)+IFERROR(LARGE(AH213:AM213,2),0)</f>
        <v>0</v>
      </c>
      <c r="AE213" s="22">
        <f>IFERROR(LARGE(AH213:AM213,3),0)+IFERROR(LARGE(AH213:AM213,4),0)</f>
        <v>0</v>
      </c>
      <c r="AF213" s="22">
        <f>IFERROR(LARGE(AH213:AM213,5),0)+IFERROR(LARGE(AH213:AM213,6),0)</f>
        <v>0</v>
      </c>
      <c r="AG213" s="22">
        <f>IFERROR(LARGE(AH213:AM213,7),0)</f>
        <v>0</v>
      </c>
      <c r="AH213" s="22"/>
      <c r="AI213" s="22"/>
      <c r="AJ213" s="22"/>
      <c r="AK213" s="22"/>
      <c r="AL213" s="22"/>
      <c r="AM213" s="22"/>
    </row>
    <row r="214" spans="1:39">
      <c r="A214" s="3"/>
      <c r="B214" s="3"/>
      <c r="C214" s="3"/>
      <c r="D214" s="2">
        <f ca="1">IF(E213=E214,D213,CELL("wiersz",A212))</f>
        <v>109</v>
      </c>
      <c r="E214" s="23">
        <f>LARGE(F214:AG214,1)+LARGE(F214:AG214,2)+LARGE(F214:AG214,3)+LARGE(F214:AG214,4)+IFERROR(LARGE(F214:AG214,5),0)+IFERROR(LARGE(F214:AG214,6),0)</f>
        <v>0</v>
      </c>
      <c r="F214" s="22"/>
      <c r="G214" s="22"/>
      <c r="H214" s="22"/>
      <c r="I214" s="71"/>
      <c r="J214" s="72"/>
      <c r="K214" s="72"/>
      <c r="L214" s="72"/>
      <c r="M214" s="72"/>
      <c r="N214" s="22"/>
      <c r="O214" s="22"/>
      <c r="P214" s="22"/>
      <c r="Q214" s="22"/>
      <c r="R214" s="22"/>
      <c r="S214" s="22"/>
      <c r="T214" s="71"/>
      <c r="U214" s="71"/>
      <c r="V214" s="22"/>
      <c r="W214" s="22"/>
      <c r="X214" s="22"/>
      <c r="Y214" s="73"/>
      <c r="Z214" s="22"/>
      <c r="AA214" s="22"/>
      <c r="AB214" s="22"/>
      <c r="AC214" s="22"/>
      <c r="AD214" s="22">
        <f>IFERROR(LARGE(AH214:AM214,1),0)+IFERROR(LARGE(AH214:AM214,2),0)</f>
        <v>0</v>
      </c>
      <c r="AE214" s="22">
        <f>IFERROR(LARGE(AH214:AM214,3),0)+IFERROR(LARGE(AH214:AM214,4),0)</f>
        <v>0</v>
      </c>
      <c r="AF214" s="22">
        <f>IFERROR(LARGE(AH214:AM214,5),0)+IFERROR(LARGE(AH214:AM214,6),0)</f>
        <v>0</v>
      </c>
      <c r="AG214" s="22">
        <f>IFERROR(LARGE(AH214:AM214,7),0)</f>
        <v>0</v>
      </c>
      <c r="AH214" s="22"/>
      <c r="AI214" s="22"/>
      <c r="AJ214" s="22"/>
      <c r="AK214" s="22"/>
      <c r="AL214" s="22"/>
      <c r="AM214" s="22"/>
    </row>
    <row r="215" spans="1:39">
      <c r="A215" s="3"/>
      <c r="B215" s="3"/>
      <c r="C215" s="3"/>
      <c r="D215" s="2">
        <f ca="1">IF(E214=E215,D214,CELL("wiersz",A213))</f>
        <v>109</v>
      </c>
      <c r="E215" s="23">
        <f>LARGE(F215:AG215,1)+LARGE(F215:AG215,2)+LARGE(F215:AG215,3)+LARGE(F215:AG215,4)+IFERROR(LARGE(F215:AG215,5),0)+IFERROR(LARGE(F215:AG215,6),0)</f>
        <v>0</v>
      </c>
      <c r="F215" s="22"/>
      <c r="G215" s="22"/>
      <c r="H215" s="22"/>
      <c r="I215" s="71"/>
      <c r="J215" s="72"/>
      <c r="K215" s="72"/>
      <c r="L215" s="72"/>
      <c r="M215" s="72"/>
      <c r="N215" s="22"/>
      <c r="O215" s="22"/>
      <c r="P215" s="22"/>
      <c r="Q215" s="22"/>
      <c r="R215" s="22"/>
      <c r="S215" s="22"/>
      <c r="T215" s="71"/>
      <c r="U215" s="71"/>
      <c r="V215" s="22"/>
      <c r="W215" s="22"/>
      <c r="X215" s="22"/>
      <c r="Y215" s="73"/>
      <c r="Z215" s="22"/>
      <c r="AA215" s="22"/>
      <c r="AB215" s="22"/>
      <c r="AC215" s="22"/>
      <c r="AD215" s="22">
        <f>IFERROR(LARGE(AH215:AM215,1),0)+IFERROR(LARGE(AH215:AM215,2),0)</f>
        <v>0</v>
      </c>
      <c r="AE215" s="22">
        <f>IFERROR(LARGE(AH215:AM215,3),0)+IFERROR(LARGE(AH215:AM215,4),0)</f>
        <v>0</v>
      </c>
      <c r="AF215" s="22">
        <f>IFERROR(LARGE(AH215:AM215,5),0)+IFERROR(LARGE(AH215:AM215,6),0)</f>
        <v>0</v>
      </c>
      <c r="AG215" s="22">
        <f>IFERROR(LARGE(AH215:AM215,7),0)</f>
        <v>0</v>
      </c>
      <c r="AH215" s="22"/>
      <c r="AI215" s="22"/>
      <c r="AJ215" s="22"/>
      <c r="AK215" s="22"/>
      <c r="AL215" s="22"/>
      <c r="AM215" s="22"/>
    </row>
    <row r="216" spans="1:39">
      <c r="A216" s="3"/>
      <c r="B216" s="3"/>
      <c r="C216" s="3"/>
      <c r="D216" s="2">
        <f ca="1">IF(E215=E216,D215,CELL("wiersz",A214))</f>
        <v>109</v>
      </c>
      <c r="E216" s="23">
        <f>LARGE(F216:AG216,1)+LARGE(F216:AG216,2)+LARGE(F216:AG216,3)+LARGE(F216:AG216,4)+IFERROR(LARGE(F216:AG216,5),0)+IFERROR(LARGE(F216:AG216,6),0)</f>
        <v>0</v>
      </c>
      <c r="F216" s="22"/>
      <c r="G216" s="22"/>
      <c r="H216" s="22"/>
      <c r="I216" s="71"/>
      <c r="J216" s="72"/>
      <c r="K216" s="72"/>
      <c r="L216" s="72"/>
      <c r="M216" s="72"/>
      <c r="N216" s="22"/>
      <c r="O216" s="22"/>
      <c r="P216" s="22"/>
      <c r="Q216" s="22"/>
      <c r="R216" s="22"/>
      <c r="S216" s="22"/>
      <c r="T216" s="71"/>
      <c r="U216" s="71"/>
      <c r="V216" s="22"/>
      <c r="W216" s="22"/>
      <c r="X216" s="22"/>
      <c r="Y216" s="73"/>
      <c r="Z216" s="22"/>
      <c r="AA216" s="22"/>
      <c r="AB216" s="22"/>
      <c r="AC216" s="22"/>
      <c r="AD216" s="22">
        <f>IFERROR(LARGE(AH216:AM216,1),0)+IFERROR(LARGE(AH216:AM216,2),0)</f>
        <v>0</v>
      </c>
      <c r="AE216" s="22">
        <f>IFERROR(LARGE(AH216:AM216,3),0)+IFERROR(LARGE(AH216:AM216,4),0)</f>
        <v>0</v>
      </c>
      <c r="AF216" s="22">
        <f>IFERROR(LARGE(AH216:AM216,5),0)+IFERROR(LARGE(AH216:AM216,6),0)</f>
        <v>0</v>
      </c>
      <c r="AG216" s="22">
        <f>IFERROR(LARGE(AH216:AM216,7),0)</f>
        <v>0</v>
      </c>
      <c r="AH216" s="22"/>
      <c r="AI216" s="22"/>
      <c r="AJ216" s="22"/>
      <c r="AK216" s="22"/>
      <c r="AL216" s="22"/>
      <c r="AM216" s="22"/>
    </row>
    <row r="217" spans="1:39">
      <c r="A217" s="3"/>
      <c r="B217" s="3"/>
      <c r="C217" s="3"/>
      <c r="D217" s="2">
        <f ca="1">IF(E216=E217,D216,CELL("wiersz",A215))</f>
        <v>109</v>
      </c>
      <c r="E217" s="23">
        <f>LARGE(F217:AG217,1)+LARGE(F217:AG217,2)+LARGE(F217:AG217,3)+LARGE(F217:AG217,4)+IFERROR(LARGE(F217:AG217,5),0)+IFERROR(LARGE(F217:AG217,6),0)</f>
        <v>0</v>
      </c>
      <c r="F217" s="22"/>
      <c r="G217" s="22"/>
      <c r="H217" s="22"/>
      <c r="I217" s="71"/>
      <c r="J217" s="72"/>
      <c r="K217" s="72"/>
      <c r="L217" s="72"/>
      <c r="M217" s="72"/>
      <c r="N217" s="22"/>
      <c r="O217" s="22"/>
      <c r="P217" s="22"/>
      <c r="Q217" s="22"/>
      <c r="R217" s="22"/>
      <c r="S217" s="22"/>
      <c r="T217" s="71"/>
      <c r="U217" s="71"/>
      <c r="V217" s="22"/>
      <c r="W217" s="22"/>
      <c r="X217" s="22"/>
      <c r="Y217" s="73"/>
      <c r="Z217" s="22"/>
      <c r="AA217" s="22"/>
      <c r="AB217" s="22"/>
      <c r="AC217" s="22"/>
      <c r="AD217" s="22">
        <f>IFERROR(LARGE(AH217:AM217,1),0)+IFERROR(LARGE(AH217:AM217,2),0)</f>
        <v>0</v>
      </c>
      <c r="AE217" s="22">
        <f>IFERROR(LARGE(AH217:AM217,3),0)+IFERROR(LARGE(AH217:AM217,4),0)</f>
        <v>0</v>
      </c>
      <c r="AF217" s="22">
        <f>IFERROR(LARGE(AH217:AM217,5),0)+IFERROR(LARGE(AH217:AM217,6),0)</f>
        <v>0</v>
      </c>
      <c r="AG217" s="22">
        <f>IFERROR(LARGE(AH217:AM217,7),0)</f>
        <v>0</v>
      </c>
      <c r="AH217" s="22"/>
      <c r="AI217" s="22"/>
      <c r="AJ217" s="22"/>
      <c r="AK217" s="22"/>
      <c r="AL217" s="22"/>
      <c r="AM217" s="22"/>
    </row>
    <row r="218" spans="1:39">
      <c r="A218" s="3"/>
      <c r="B218" s="3"/>
      <c r="C218" s="3"/>
      <c r="D218" s="2">
        <f ca="1">IF(E217=E218,D217,CELL("wiersz",A216))</f>
        <v>109</v>
      </c>
      <c r="E218" s="23">
        <f>LARGE(F218:AG218,1)+LARGE(F218:AG218,2)+LARGE(F218:AG218,3)+LARGE(F218:AG218,4)+IFERROR(LARGE(F218:AG218,5),0)+IFERROR(LARGE(F218:AG218,6),0)</f>
        <v>0</v>
      </c>
      <c r="F218" s="22"/>
      <c r="G218" s="22"/>
      <c r="H218" s="22"/>
      <c r="I218" s="71"/>
      <c r="J218" s="72"/>
      <c r="K218" s="72"/>
      <c r="L218" s="72"/>
      <c r="M218" s="72"/>
      <c r="N218" s="22"/>
      <c r="O218" s="22"/>
      <c r="P218" s="22"/>
      <c r="Q218" s="22"/>
      <c r="R218" s="22"/>
      <c r="S218" s="22"/>
      <c r="T218" s="71"/>
      <c r="U218" s="71"/>
      <c r="V218" s="22"/>
      <c r="W218" s="22"/>
      <c r="X218" s="22"/>
      <c r="Y218" s="73"/>
      <c r="Z218" s="22"/>
      <c r="AA218" s="22"/>
      <c r="AB218" s="22"/>
      <c r="AC218" s="22"/>
      <c r="AD218" s="22">
        <f>IFERROR(LARGE(AH218:AM218,1),0)+IFERROR(LARGE(AH218:AM218,2),0)</f>
        <v>0</v>
      </c>
      <c r="AE218" s="22">
        <f>IFERROR(LARGE(AH218:AM218,3),0)+IFERROR(LARGE(AH218:AM218,4),0)</f>
        <v>0</v>
      </c>
      <c r="AF218" s="22">
        <f>IFERROR(LARGE(AH218:AM218,5),0)+IFERROR(LARGE(AH218:AM218,6),0)</f>
        <v>0</v>
      </c>
      <c r="AG218" s="22">
        <f>IFERROR(LARGE(AH218:AM218,7),0)</f>
        <v>0</v>
      </c>
      <c r="AH218" s="22"/>
      <c r="AI218" s="22"/>
      <c r="AJ218" s="22"/>
      <c r="AK218" s="22"/>
      <c r="AL218" s="22"/>
      <c r="AM218" s="22"/>
    </row>
    <row r="219" spans="1:39">
      <c r="A219" s="3"/>
      <c r="B219" s="3"/>
      <c r="C219" s="3"/>
      <c r="D219" s="2">
        <f ca="1">IF(E218=E219,D218,CELL("wiersz",A217))</f>
        <v>109</v>
      </c>
      <c r="E219" s="23">
        <f>LARGE(F219:AG219,1)+LARGE(F219:AG219,2)+LARGE(F219:AG219,3)+LARGE(F219:AG219,4)+IFERROR(LARGE(F219:AG219,5),0)+IFERROR(LARGE(F219:AG219,6),0)</f>
        <v>0</v>
      </c>
      <c r="F219" s="22"/>
      <c r="G219" s="22"/>
      <c r="H219" s="22"/>
      <c r="I219" s="71"/>
      <c r="J219" s="72"/>
      <c r="K219" s="72"/>
      <c r="L219" s="72"/>
      <c r="M219" s="72"/>
      <c r="N219" s="22"/>
      <c r="O219" s="22"/>
      <c r="P219" s="22"/>
      <c r="Q219" s="22"/>
      <c r="R219" s="22"/>
      <c r="S219" s="22"/>
      <c r="T219" s="71"/>
      <c r="U219" s="71"/>
      <c r="V219" s="22"/>
      <c r="W219" s="22"/>
      <c r="X219" s="22"/>
      <c r="Y219" s="73"/>
      <c r="Z219" s="22"/>
      <c r="AA219" s="22"/>
      <c r="AB219" s="22"/>
      <c r="AC219" s="22"/>
      <c r="AD219" s="22">
        <f>IFERROR(LARGE(AH219:AM219,1),0)+IFERROR(LARGE(AH219:AM219,2),0)</f>
        <v>0</v>
      </c>
      <c r="AE219" s="22">
        <f>IFERROR(LARGE(AH219:AM219,3),0)+IFERROR(LARGE(AH219:AM219,4),0)</f>
        <v>0</v>
      </c>
      <c r="AF219" s="22">
        <f>IFERROR(LARGE(AH219:AM219,5),0)+IFERROR(LARGE(AH219:AM219,6),0)</f>
        <v>0</v>
      </c>
      <c r="AG219" s="22">
        <f>IFERROR(LARGE(AH219:AM219,7),0)</f>
        <v>0</v>
      </c>
      <c r="AH219" s="22"/>
      <c r="AI219" s="22"/>
      <c r="AJ219" s="22"/>
      <c r="AK219" s="22"/>
      <c r="AL219" s="22"/>
      <c r="AM219" s="22"/>
    </row>
    <row r="220" spans="1:39">
      <c r="A220" s="3"/>
      <c r="B220" s="3"/>
      <c r="C220" s="3"/>
      <c r="D220" s="2">
        <f ca="1">IF(E219=E220,D219,CELL("wiersz",A218))</f>
        <v>109</v>
      </c>
      <c r="E220" s="23">
        <f>LARGE(F220:AG220,1)+LARGE(F220:AG220,2)+LARGE(F220:AG220,3)+LARGE(F220:AG220,4)+IFERROR(LARGE(F220:AG220,5),0)+IFERROR(LARGE(F220:AG220,6),0)</f>
        <v>0</v>
      </c>
      <c r="F220" s="22"/>
      <c r="G220" s="22"/>
      <c r="H220" s="22"/>
      <c r="I220" s="71"/>
      <c r="J220" s="72"/>
      <c r="K220" s="72"/>
      <c r="L220" s="72"/>
      <c r="M220" s="72"/>
      <c r="N220" s="22"/>
      <c r="O220" s="22"/>
      <c r="P220" s="22"/>
      <c r="Q220" s="22"/>
      <c r="R220" s="22"/>
      <c r="S220" s="22"/>
      <c r="T220" s="71"/>
      <c r="U220" s="71"/>
      <c r="V220" s="22"/>
      <c r="W220" s="22"/>
      <c r="X220" s="22"/>
      <c r="Y220" s="73"/>
      <c r="Z220" s="22"/>
      <c r="AA220" s="22"/>
      <c r="AB220" s="22"/>
      <c r="AC220" s="22"/>
      <c r="AD220" s="22">
        <f>IFERROR(LARGE(AH220:AM220,1),0)+IFERROR(LARGE(AH220:AM220,2),0)</f>
        <v>0</v>
      </c>
      <c r="AE220" s="22">
        <f>IFERROR(LARGE(AH220:AM220,3),0)+IFERROR(LARGE(AH220:AM220,4),0)</f>
        <v>0</v>
      </c>
      <c r="AF220" s="22">
        <f>IFERROR(LARGE(AH220:AM220,5),0)+IFERROR(LARGE(AH220:AM220,6),0)</f>
        <v>0</v>
      </c>
      <c r="AG220" s="22">
        <f>IFERROR(LARGE(AH220:AM220,7),0)</f>
        <v>0</v>
      </c>
      <c r="AH220" s="22"/>
      <c r="AI220" s="22"/>
      <c r="AJ220" s="22"/>
      <c r="AK220" s="22"/>
      <c r="AL220" s="22"/>
      <c r="AM220" s="22"/>
    </row>
    <row r="221" spans="1:39">
      <c r="A221" s="3"/>
      <c r="B221" s="3"/>
      <c r="C221" s="3"/>
      <c r="D221" s="2">
        <f ca="1">IF(E220=E221,D220,CELL("wiersz",A219))</f>
        <v>109</v>
      </c>
      <c r="E221" s="23">
        <f>LARGE(F221:AG221,1)+LARGE(F221:AG221,2)+LARGE(F221:AG221,3)+LARGE(F221:AG221,4)+IFERROR(LARGE(F221:AG221,5),0)+IFERROR(LARGE(F221:AG221,6),0)</f>
        <v>0</v>
      </c>
      <c r="F221" s="22"/>
      <c r="G221" s="22"/>
      <c r="H221" s="22"/>
      <c r="I221" s="71"/>
      <c r="J221" s="72"/>
      <c r="K221" s="72"/>
      <c r="L221" s="72"/>
      <c r="M221" s="72"/>
      <c r="N221" s="22"/>
      <c r="O221" s="22"/>
      <c r="P221" s="22"/>
      <c r="Q221" s="22"/>
      <c r="R221" s="22"/>
      <c r="S221" s="22"/>
      <c r="T221" s="71"/>
      <c r="U221" s="71"/>
      <c r="V221" s="22"/>
      <c r="W221" s="22"/>
      <c r="X221" s="22"/>
      <c r="Y221" s="73"/>
      <c r="Z221" s="22"/>
      <c r="AA221" s="22"/>
      <c r="AB221" s="22"/>
      <c r="AC221" s="22"/>
      <c r="AD221" s="22">
        <f>IFERROR(LARGE(AH221:AM221,1),0)+IFERROR(LARGE(AH221:AM221,2),0)</f>
        <v>0</v>
      </c>
      <c r="AE221" s="22">
        <f>IFERROR(LARGE(AH221:AM221,3),0)+IFERROR(LARGE(AH221:AM221,4),0)</f>
        <v>0</v>
      </c>
      <c r="AF221" s="22">
        <f>IFERROR(LARGE(AH221:AM221,5),0)+IFERROR(LARGE(AH221:AM221,6),0)</f>
        <v>0</v>
      </c>
      <c r="AG221" s="22">
        <f>IFERROR(LARGE(AH221:AM221,7),0)</f>
        <v>0</v>
      </c>
      <c r="AH221" s="22"/>
      <c r="AI221" s="22"/>
      <c r="AJ221" s="22"/>
      <c r="AK221" s="22"/>
      <c r="AL221" s="22"/>
      <c r="AM221" s="22"/>
    </row>
    <row r="222" spans="1:39">
      <c r="A222" s="3"/>
      <c r="B222" s="3"/>
      <c r="C222" s="3"/>
      <c r="D222" s="2">
        <f ca="1">IF(E221=E222,D221,CELL("wiersz",A220))</f>
        <v>109</v>
      </c>
      <c r="E222" s="23">
        <f>LARGE(F222:AG222,1)+LARGE(F222:AG222,2)+LARGE(F222:AG222,3)+LARGE(F222:AG222,4)+IFERROR(LARGE(F222:AG222,5),0)+IFERROR(LARGE(F222:AG222,6),0)</f>
        <v>0</v>
      </c>
      <c r="F222" s="22"/>
      <c r="G222" s="22"/>
      <c r="H222" s="22"/>
      <c r="I222" s="71"/>
      <c r="J222" s="72"/>
      <c r="K222" s="72"/>
      <c r="L222" s="72"/>
      <c r="M222" s="72"/>
      <c r="N222" s="22"/>
      <c r="O222" s="22"/>
      <c r="P222" s="22"/>
      <c r="Q222" s="22"/>
      <c r="R222" s="22"/>
      <c r="S222" s="22"/>
      <c r="T222" s="71"/>
      <c r="U222" s="71"/>
      <c r="V222" s="22"/>
      <c r="W222" s="22"/>
      <c r="X222" s="22"/>
      <c r="Y222" s="73"/>
      <c r="Z222" s="22"/>
      <c r="AA222" s="22"/>
      <c r="AB222" s="22"/>
      <c r="AC222" s="22"/>
      <c r="AD222" s="22">
        <f>IFERROR(LARGE(AH222:AM222,1),0)+IFERROR(LARGE(AH222:AM222,2),0)</f>
        <v>0</v>
      </c>
      <c r="AE222" s="22">
        <f>IFERROR(LARGE(AH222:AM222,3),0)+IFERROR(LARGE(AH222:AM222,4),0)</f>
        <v>0</v>
      </c>
      <c r="AF222" s="22">
        <f>IFERROR(LARGE(AH222:AM222,5),0)+IFERROR(LARGE(AH222:AM222,6),0)</f>
        <v>0</v>
      </c>
      <c r="AG222" s="22">
        <f>IFERROR(LARGE(AH222:AM222,7),0)</f>
        <v>0</v>
      </c>
      <c r="AH222" s="22"/>
      <c r="AI222" s="22"/>
      <c r="AJ222" s="22"/>
      <c r="AK222" s="22"/>
      <c r="AL222" s="22"/>
      <c r="AM222" s="22"/>
    </row>
    <row r="223" spans="1:39">
      <c r="A223" s="3"/>
      <c r="B223" s="3"/>
      <c r="C223" s="3"/>
      <c r="D223" s="2">
        <f ca="1">IF(E222=E223,D222,CELL("wiersz",A221))</f>
        <v>109</v>
      </c>
      <c r="E223" s="23">
        <f>LARGE(F223:AG223,1)+LARGE(F223:AG223,2)+LARGE(F223:AG223,3)+LARGE(F223:AG223,4)+IFERROR(LARGE(F223:AG223,5),0)+IFERROR(LARGE(F223:AG223,6),0)</f>
        <v>0</v>
      </c>
      <c r="F223" s="22"/>
      <c r="G223" s="22"/>
      <c r="H223" s="22"/>
      <c r="I223" s="71"/>
      <c r="J223" s="72"/>
      <c r="K223" s="72"/>
      <c r="L223" s="72"/>
      <c r="M223" s="72"/>
      <c r="N223" s="22"/>
      <c r="O223" s="22"/>
      <c r="P223" s="22"/>
      <c r="Q223" s="22"/>
      <c r="R223" s="22"/>
      <c r="S223" s="22"/>
      <c r="T223" s="71"/>
      <c r="U223" s="71"/>
      <c r="V223" s="22"/>
      <c r="W223" s="22"/>
      <c r="X223" s="22"/>
      <c r="Y223" s="73"/>
      <c r="Z223" s="22"/>
      <c r="AA223" s="22"/>
      <c r="AB223" s="22"/>
      <c r="AC223" s="22"/>
      <c r="AD223" s="22">
        <f>IFERROR(LARGE(AH223:AM223,1),0)+IFERROR(LARGE(AH223:AM223,2),0)</f>
        <v>0</v>
      </c>
      <c r="AE223" s="22">
        <f>IFERROR(LARGE(AH223:AM223,3),0)+IFERROR(LARGE(AH223:AM223,4),0)</f>
        <v>0</v>
      </c>
      <c r="AF223" s="22">
        <f>IFERROR(LARGE(AH223:AM223,5),0)+IFERROR(LARGE(AH223:AM223,6),0)</f>
        <v>0</v>
      </c>
      <c r="AG223" s="22">
        <f>IFERROR(LARGE(AH223:AM223,7),0)</f>
        <v>0</v>
      </c>
      <c r="AH223" s="22"/>
      <c r="AI223" s="22"/>
      <c r="AJ223" s="22"/>
      <c r="AK223" s="22"/>
      <c r="AL223" s="22"/>
      <c r="AM223" s="22"/>
    </row>
    <row r="224" spans="1:39">
      <c r="A224" s="3"/>
      <c r="B224" s="3"/>
      <c r="C224" s="3"/>
      <c r="D224" s="2">
        <f ca="1">IF(E223=E224,D223,CELL("wiersz",A222))</f>
        <v>109</v>
      </c>
      <c r="E224" s="23">
        <f>LARGE(F224:AG224,1)+LARGE(F224:AG224,2)+LARGE(F224:AG224,3)+LARGE(F224:AG224,4)+IFERROR(LARGE(F224:AG224,5),0)+IFERROR(LARGE(F224:AG224,6),0)</f>
        <v>0</v>
      </c>
      <c r="F224" s="22"/>
      <c r="G224" s="22"/>
      <c r="H224" s="22"/>
      <c r="I224" s="71"/>
      <c r="J224" s="72"/>
      <c r="K224" s="72"/>
      <c r="L224" s="72"/>
      <c r="M224" s="72"/>
      <c r="N224" s="22"/>
      <c r="O224" s="22"/>
      <c r="P224" s="22"/>
      <c r="Q224" s="22"/>
      <c r="R224" s="22"/>
      <c r="S224" s="22"/>
      <c r="T224" s="71"/>
      <c r="U224" s="71"/>
      <c r="V224" s="22"/>
      <c r="W224" s="22"/>
      <c r="X224" s="22"/>
      <c r="Y224" s="73"/>
      <c r="Z224" s="22"/>
      <c r="AA224" s="22"/>
      <c r="AB224" s="22"/>
      <c r="AC224" s="22"/>
      <c r="AD224" s="22">
        <f>IFERROR(LARGE(AH224:AM224,1),0)+IFERROR(LARGE(AH224:AM224,2),0)</f>
        <v>0</v>
      </c>
      <c r="AE224" s="22">
        <f>IFERROR(LARGE(AH224:AM224,3),0)+IFERROR(LARGE(AH224:AM224,4),0)</f>
        <v>0</v>
      </c>
      <c r="AF224" s="22">
        <f>IFERROR(LARGE(AH224:AM224,5),0)+IFERROR(LARGE(AH224:AM224,6),0)</f>
        <v>0</v>
      </c>
      <c r="AG224" s="22">
        <f>IFERROR(LARGE(AH224:AM224,7),0)</f>
        <v>0</v>
      </c>
      <c r="AH224" s="22"/>
      <c r="AI224" s="22"/>
      <c r="AJ224" s="22"/>
      <c r="AK224" s="22"/>
      <c r="AL224" s="22"/>
      <c r="AM224" s="22"/>
    </row>
    <row r="225" spans="1:39">
      <c r="A225" s="3"/>
      <c r="B225" s="3"/>
      <c r="C225" s="3"/>
      <c r="D225" s="2">
        <f ca="1">IF(E224=E225,D224,CELL("wiersz",A223))</f>
        <v>109</v>
      </c>
      <c r="E225" s="23">
        <f>LARGE(F225:AG225,1)+LARGE(F225:AG225,2)+LARGE(F225:AG225,3)+LARGE(F225:AG225,4)+IFERROR(LARGE(F225:AG225,5),0)+IFERROR(LARGE(F225:AG225,6),0)</f>
        <v>0</v>
      </c>
      <c r="F225" s="22"/>
      <c r="G225" s="22"/>
      <c r="H225" s="22"/>
      <c r="I225" s="71"/>
      <c r="J225" s="72"/>
      <c r="K225" s="72"/>
      <c r="L225" s="72"/>
      <c r="M225" s="72"/>
      <c r="N225" s="22"/>
      <c r="O225" s="22"/>
      <c r="P225" s="22"/>
      <c r="Q225" s="22"/>
      <c r="R225" s="22"/>
      <c r="S225" s="22"/>
      <c r="T225" s="71"/>
      <c r="U225" s="71"/>
      <c r="V225" s="22"/>
      <c r="W225" s="22"/>
      <c r="X225" s="22"/>
      <c r="Y225" s="73"/>
      <c r="Z225" s="22"/>
      <c r="AA225" s="22"/>
      <c r="AB225" s="22"/>
      <c r="AC225" s="22"/>
      <c r="AD225" s="22">
        <f>IFERROR(LARGE(AH225:AM225,1),0)+IFERROR(LARGE(AH225:AM225,2),0)</f>
        <v>0</v>
      </c>
      <c r="AE225" s="22">
        <f>IFERROR(LARGE(AH225:AM225,3),0)+IFERROR(LARGE(AH225:AM225,4),0)</f>
        <v>0</v>
      </c>
      <c r="AF225" s="22">
        <f>IFERROR(LARGE(AH225:AM225,5),0)+IFERROR(LARGE(AH225:AM225,6),0)</f>
        <v>0</v>
      </c>
      <c r="AG225" s="22">
        <f>IFERROR(LARGE(AH225:AM225,7),0)</f>
        <v>0</v>
      </c>
      <c r="AH225" s="22"/>
      <c r="AI225" s="22"/>
      <c r="AJ225" s="22"/>
      <c r="AK225" s="22"/>
      <c r="AL225" s="22"/>
      <c r="AM225" s="22"/>
    </row>
    <row r="226" spans="1:39">
      <c r="A226" s="3"/>
      <c r="B226" s="3"/>
      <c r="C226" s="3"/>
      <c r="D226" s="2">
        <f ca="1">IF(E225=E226,D225,CELL("wiersz",A224))</f>
        <v>109</v>
      </c>
      <c r="E226" s="23">
        <f>LARGE(F226:AG226,1)+LARGE(F226:AG226,2)+LARGE(F226:AG226,3)+LARGE(F226:AG226,4)+IFERROR(LARGE(F226:AG226,5),0)+IFERROR(LARGE(F226:AG226,6),0)</f>
        <v>0</v>
      </c>
      <c r="F226" s="22"/>
      <c r="G226" s="22"/>
      <c r="H226" s="22"/>
      <c r="I226" s="71"/>
      <c r="J226" s="72"/>
      <c r="K226" s="72"/>
      <c r="L226" s="72"/>
      <c r="M226" s="72"/>
      <c r="N226" s="22"/>
      <c r="O226" s="22"/>
      <c r="P226" s="22"/>
      <c r="Q226" s="22"/>
      <c r="R226" s="22"/>
      <c r="S226" s="22"/>
      <c r="T226" s="71"/>
      <c r="U226" s="71"/>
      <c r="V226" s="22"/>
      <c r="W226" s="22"/>
      <c r="X226" s="22"/>
      <c r="Y226" s="73"/>
      <c r="Z226" s="22"/>
      <c r="AA226" s="22"/>
      <c r="AB226" s="22"/>
      <c r="AC226" s="22"/>
      <c r="AD226" s="22">
        <f>IFERROR(LARGE(AH226:AM226,1),0)+IFERROR(LARGE(AH226:AM226,2),0)</f>
        <v>0</v>
      </c>
      <c r="AE226" s="22">
        <f>IFERROR(LARGE(AH226:AM226,3),0)+IFERROR(LARGE(AH226:AM226,4),0)</f>
        <v>0</v>
      </c>
      <c r="AF226" s="22">
        <f>IFERROR(LARGE(AH226:AM226,5),0)+IFERROR(LARGE(AH226:AM226,6),0)</f>
        <v>0</v>
      </c>
      <c r="AG226" s="22">
        <f>IFERROR(LARGE(AH226:AM226,7),0)</f>
        <v>0</v>
      </c>
      <c r="AH226" s="22"/>
      <c r="AI226" s="22"/>
      <c r="AJ226" s="22"/>
      <c r="AK226" s="22"/>
      <c r="AL226" s="22"/>
      <c r="AM226" s="22"/>
    </row>
    <row r="227" spans="1:39">
      <c r="A227" s="3"/>
      <c r="B227" s="3"/>
      <c r="C227" s="3"/>
      <c r="D227" s="2">
        <f ca="1">IF(E226=E227,D226,CELL("wiersz",A225))</f>
        <v>109</v>
      </c>
      <c r="E227" s="23">
        <f>LARGE(F227:AG227,1)+LARGE(F227:AG227,2)+LARGE(F227:AG227,3)+LARGE(F227:AG227,4)+IFERROR(LARGE(F227:AG227,5),0)+IFERROR(LARGE(F227:AG227,6),0)</f>
        <v>0</v>
      </c>
      <c r="F227" s="22"/>
      <c r="G227" s="22"/>
      <c r="H227" s="22"/>
      <c r="I227" s="71"/>
      <c r="J227" s="72"/>
      <c r="K227" s="72"/>
      <c r="L227" s="72"/>
      <c r="M227" s="72"/>
      <c r="N227" s="22"/>
      <c r="O227" s="22"/>
      <c r="P227" s="22"/>
      <c r="Q227" s="22"/>
      <c r="R227" s="22"/>
      <c r="S227" s="22"/>
      <c r="T227" s="71"/>
      <c r="U227" s="71"/>
      <c r="V227" s="22"/>
      <c r="W227" s="22"/>
      <c r="X227" s="22"/>
      <c r="Y227" s="73"/>
      <c r="Z227" s="22"/>
      <c r="AA227" s="22"/>
      <c r="AB227" s="22"/>
      <c r="AC227" s="22"/>
      <c r="AD227" s="22">
        <f>IFERROR(LARGE(AH227:AM227,1),0)+IFERROR(LARGE(AH227:AM227,2),0)</f>
        <v>0</v>
      </c>
      <c r="AE227" s="22">
        <f>IFERROR(LARGE(AH227:AM227,3),0)+IFERROR(LARGE(AH227:AM227,4),0)</f>
        <v>0</v>
      </c>
      <c r="AF227" s="22">
        <f>IFERROR(LARGE(AH227:AM227,5),0)+IFERROR(LARGE(AH227:AM227,6),0)</f>
        <v>0</v>
      </c>
      <c r="AG227" s="22">
        <f>IFERROR(LARGE(AH227:AM227,7),0)</f>
        <v>0</v>
      </c>
      <c r="AH227" s="22"/>
      <c r="AI227" s="22"/>
      <c r="AJ227" s="22"/>
      <c r="AK227" s="22"/>
      <c r="AL227" s="22"/>
      <c r="AM227" s="22"/>
    </row>
    <row r="228" spans="1:39">
      <c r="A228" s="3"/>
      <c r="B228" s="3"/>
      <c r="C228" s="3"/>
      <c r="D228" s="2">
        <f ca="1">IF(E227=E228,D227,CELL("wiersz",A226))</f>
        <v>109</v>
      </c>
      <c r="E228" s="23">
        <f>LARGE(F228:AG228,1)+LARGE(F228:AG228,2)+LARGE(F228:AG228,3)+LARGE(F228:AG228,4)+IFERROR(LARGE(F228:AG228,5),0)+IFERROR(LARGE(F228:AG228,6),0)</f>
        <v>0</v>
      </c>
      <c r="F228" s="22"/>
      <c r="G228" s="22"/>
      <c r="H228" s="22"/>
      <c r="I228" s="71"/>
      <c r="J228" s="72"/>
      <c r="K228" s="72"/>
      <c r="L228" s="72"/>
      <c r="M228" s="72"/>
      <c r="N228" s="22"/>
      <c r="O228" s="22"/>
      <c r="P228" s="22"/>
      <c r="Q228" s="22"/>
      <c r="R228" s="22"/>
      <c r="S228" s="22"/>
      <c r="T228" s="71"/>
      <c r="U228" s="71"/>
      <c r="V228" s="22"/>
      <c r="W228" s="22"/>
      <c r="X228" s="22"/>
      <c r="Y228" s="73"/>
      <c r="Z228" s="22"/>
      <c r="AA228" s="22"/>
      <c r="AB228" s="22"/>
      <c r="AC228" s="22"/>
      <c r="AD228" s="22">
        <f>IFERROR(LARGE(AH228:AM228,1),0)+IFERROR(LARGE(AH228:AM228,2),0)</f>
        <v>0</v>
      </c>
      <c r="AE228" s="22">
        <f>IFERROR(LARGE(AH228:AM228,3),0)+IFERROR(LARGE(AH228:AM228,4),0)</f>
        <v>0</v>
      </c>
      <c r="AF228" s="22">
        <f>IFERROR(LARGE(AH228:AM228,5),0)+IFERROR(LARGE(AH228:AM228,6),0)</f>
        <v>0</v>
      </c>
      <c r="AG228" s="22">
        <f>IFERROR(LARGE(AH228:AM228,7),0)</f>
        <v>0</v>
      </c>
      <c r="AH228" s="22"/>
      <c r="AI228" s="22"/>
      <c r="AJ228" s="22"/>
      <c r="AK228" s="22"/>
      <c r="AL228" s="22"/>
      <c r="AM228" s="22"/>
    </row>
    <row r="229" spans="1:39">
      <c r="A229" s="3"/>
      <c r="B229" s="3"/>
      <c r="C229" s="3"/>
      <c r="D229" s="2">
        <f ca="1">IF(E228=E229,D228,CELL("wiersz",A227))</f>
        <v>109</v>
      </c>
      <c r="E229" s="23">
        <f>LARGE(F229:AG229,1)+LARGE(F229:AG229,2)+LARGE(F229:AG229,3)+LARGE(F229:AG229,4)+IFERROR(LARGE(F229:AG229,5),0)+IFERROR(LARGE(F229:AG229,6),0)</f>
        <v>0</v>
      </c>
      <c r="F229" s="22"/>
      <c r="G229" s="22"/>
      <c r="H229" s="22"/>
      <c r="I229" s="71"/>
      <c r="J229" s="72"/>
      <c r="K229" s="72"/>
      <c r="L229" s="72"/>
      <c r="M229" s="72"/>
      <c r="N229" s="22"/>
      <c r="O229" s="22"/>
      <c r="P229" s="22"/>
      <c r="Q229" s="22"/>
      <c r="R229" s="22"/>
      <c r="S229" s="22"/>
      <c r="T229" s="71"/>
      <c r="U229" s="71"/>
      <c r="V229" s="22"/>
      <c r="W229" s="22"/>
      <c r="X229" s="22"/>
      <c r="Y229" s="73"/>
      <c r="Z229" s="22"/>
      <c r="AA229" s="22"/>
      <c r="AB229" s="22"/>
      <c r="AC229" s="22"/>
      <c r="AD229" s="22">
        <f>IFERROR(LARGE(AH229:AM229,1),0)+IFERROR(LARGE(AH229:AM229,2),0)</f>
        <v>0</v>
      </c>
      <c r="AE229" s="22">
        <f>IFERROR(LARGE(AH229:AM229,3),0)+IFERROR(LARGE(AH229:AM229,4),0)</f>
        <v>0</v>
      </c>
      <c r="AF229" s="22">
        <f>IFERROR(LARGE(AH229:AM229,5),0)+IFERROR(LARGE(AH229:AM229,6),0)</f>
        <v>0</v>
      </c>
      <c r="AG229" s="22">
        <f>IFERROR(LARGE(AH229:AM229,7),0)</f>
        <v>0</v>
      </c>
      <c r="AH229" s="22"/>
      <c r="AI229" s="22"/>
      <c r="AJ229" s="22"/>
      <c r="AK229" s="22"/>
      <c r="AL229" s="22"/>
      <c r="AM229" s="22"/>
    </row>
    <row r="230" spans="1:39">
      <c r="A230" s="3"/>
      <c r="B230" s="3"/>
      <c r="C230" s="3"/>
      <c r="D230" s="2">
        <f ca="1">IF(E229=E230,D229,CELL("wiersz",A228))</f>
        <v>109</v>
      </c>
      <c r="E230" s="23">
        <f>LARGE(F230:AG230,1)+LARGE(F230:AG230,2)+LARGE(F230:AG230,3)+LARGE(F230:AG230,4)+IFERROR(LARGE(F230:AG230,5),0)+IFERROR(LARGE(F230:AG230,6),0)</f>
        <v>0</v>
      </c>
      <c r="F230" s="22"/>
      <c r="G230" s="22"/>
      <c r="H230" s="22"/>
      <c r="I230" s="71"/>
      <c r="J230" s="72"/>
      <c r="K230" s="72"/>
      <c r="L230" s="72"/>
      <c r="M230" s="72"/>
      <c r="N230" s="22"/>
      <c r="O230" s="22"/>
      <c r="P230" s="22"/>
      <c r="Q230" s="22"/>
      <c r="R230" s="22"/>
      <c r="S230" s="22"/>
      <c r="T230" s="71"/>
      <c r="U230" s="71"/>
      <c r="V230" s="22"/>
      <c r="W230" s="22"/>
      <c r="X230" s="22"/>
      <c r="Y230" s="73"/>
      <c r="Z230" s="22"/>
      <c r="AA230" s="22"/>
      <c r="AB230" s="22"/>
      <c r="AC230" s="22"/>
      <c r="AD230" s="22">
        <f>IFERROR(LARGE(AH230:AM230,1),0)+IFERROR(LARGE(AH230:AM230,2),0)</f>
        <v>0</v>
      </c>
      <c r="AE230" s="22">
        <f>IFERROR(LARGE(AH230:AM230,3),0)+IFERROR(LARGE(AH230:AM230,4),0)</f>
        <v>0</v>
      </c>
      <c r="AF230" s="22">
        <f>IFERROR(LARGE(AH230:AM230,5),0)+IFERROR(LARGE(AH230:AM230,6),0)</f>
        <v>0</v>
      </c>
      <c r="AG230" s="22">
        <f>IFERROR(LARGE(AH230:AM230,7),0)</f>
        <v>0</v>
      </c>
      <c r="AH230" s="22"/>
      <c r="AI230" s="22"/>
      <c r="AJ230" s="22"/>
      <c r="AK230" s="22"/>
      <c r="AL230" s="22"/>
      <c r="AM230" s="22"/>
    </row>
    <row r="231" spans="1:39">
      <c r="A231" s="3"/>
      <c r="B231" s="3"/>
      <c r="C231" s="3"/>
      <c r="D231" s="2">
        <f ca="1">IF(E230=E231,D230,CELL("wiersz",A229))</f>
        <v>109</v>
      </c>
      <c r="E231" s="23">
        <f>LARGE(F231:AG231,1)+LARGE(F231:AG231,2)+LARGE(F231:AG231,3)+LARGE(F231:AG231,4)+IFERROR(LARGE(F231:AG231,5),0)+IFERROR(LARGE(F231:AG231,6),0)</f>
        <v>0</v>
      </c>
      <c r="F231" s="22"/>
      <c r="G231" s="22"/>
      <c r="H231" s="22"/>
      <c r="I231" s="71"/>
      <c r="J231" s="72"/>
      <c r="K231" s="72"/>
      <c r="L231" s="72"/>
      <c r="M231" s="72"/>
      <c r="N231" s="22"/>
      <c r="O231" s="22"/>
      <c r="P231" s="22"/>
      <c r="Q231" s="22"/>
      <c r="R231" s="22"/>
      <c r="S231" s="22"/>
      <c r="T231" s="71"/>
      <c r="U231" s="71"/>
      <c r="V231" s="22"/>
      <c r="W231" s="22"/>
      <c r="X231" s="22"/>
      <c r="Y231" s="73"/>
      <c r="Z231" s="22"/>
      <c r="AA231" s="22"/>
      <c r="AB231" s="22"/>
      <c r="AC231" s="22"/>
      <c r="AD231" s="22">
        <f>IFERROR(LARGE(AH231:AM231,1),0)+IFERROR(LARGE(AH231:AM231,2),0)</f>
        <v>0</v>
      </c>
      <c r="AE231" s="22">
        <f>IFERROR(LARGE(AH231:AM231,3),0)+IFERROR(LARGE(AH231:AM231,4),0)</f>
        <v>0</v>
      </c>
      <c r="AF231" s="22">
        <f>IFERROR(LARGE(AH231:AM231,5),0)+IFERROR(LARGE(AH231:AM231,6),0)</f>
        <v>0</v>
      </c>
      <c r="AG231" s="22">
        <f>IFERROR(LARGE(AH231:AM231,7),0)</f>
        <v>0</v>
      </c>
      <c r="AH231" s="22"/>
      <c r="AI231" s="22"/>
      <c r="AJ231" s="22"/>
      <c r="AK231" s="22"/>
      <c r="AL231" s="22"/>
      <c r="AM231" s="22"/>
    </row>
    <row r="232" spans="1:39">
      <c r="A232" s="3"/>
      <c r="B232" s="3"/>
      <c r="C232" s="3"/>
      <c r="D232" s="2">
        <f ca="1">IF(E231=E232,D231,CELL("wiersz",A230))</f>
        <v>109</v>
      </c>
      <c r="E232" s="23">
        <f>LARGE(F232:AG232,1)+LARGE(F232:AG232,2)+LARGE(F232:AG232,3)+LARGE(F232:AG232,4)+IFERROR(LARGE(F232:AG232,5),0)+IFERROR(LARGE(F232:AG232,6),0)</f>
        <v>0</v>
      </c>
      <c r="F232" s="22"/>
      <c r="G232" s="22"/>
      <c r="H232" s="22"/>
      <c r="I232" s="71"/>
      <c r="J232" s="72"/>
      <c r="K232" s="72"/>
      <c r="L232" s="72"/>
      <c r="M232" s="72"/>
      <c r="N232" s="22"/>
      <c r="O232" s="22"/>
      <c r="P232" s="22"/>
      <c r="Q232" s="22"/>
      <c r="R232" s="22"/>
      <c r="S232" s="22"/>
      <c r="T232" s="71"/>
      <c r="U232" s="71"/>
      <c r="V232" s="22"/>
      <c r="W232" s="22"/>
      <c r="X232" s="22"/>
      <c r="Y232" s="73"/>
      <c r="Z232" s="22"/>
      <c r="AA232" s="22"/>
      <c r="AB232" s="22"/>
      <c r="AC232" s="22"/>
      <c r="AD232" s="22">
        <f>IFERROR(LARGE(AH232:AM232,1),0)+IFERROR(LARGE(AH232:AM232,2),0)</f>
        <v>0</v>
      </c>
      <c r="AE232" s="22">
        <f>IFERROR(LARGE(AH232:AM232,3),0)+IFERROR(LARGE(AH232:AM232,4),0)</f>
        <v>0</v>
      </c>
      <c r="AF232" s="22">
        <f>IFERROR(LARGE(AH232:AM232,5),0)+IFERROR(LARGE(AH232:AM232,6),0)</f>
        <v>0</v>
      </c>
      <c r="AG232" s="22">
        <f>IFERROR(LARGE(AH232:AM232,7),0)</f>
        <v>0</v>
      </c>
      <c r="AH232" s="22"/>
      <c r="AI232" s="22"/>
      <c r="AJ232" s="22"/>
      <c r="AK232" s="22"/>
      <c r="AL232" s="22"/>
      <c r="AM232" s="22"/>
    </row>
    <row r="233" spans="1:39">
      <c r="A233" s="3"/>
      <c r="B233" s="3"/>
      <c r="C233" s="3"/>
      <c r="D233" s="2">
        <f ca="1">IF(E232=E233,D232,CELL("wiersz",A231))</f>
        <v>109</v>
      </c>
      <c r="E233" s="23">
        <f>LARGE(F233:AG233,1)+LARGE(F233:AG233,2)+LARGE(F233:AG233,3)+LARGE(F233:AG233,4)+IFERROR(LARGE(F233:AG233,5),0)+IFERROR(LARGE(F233:AG233,6),0)</f>
        <v>0</v>
      </c>
      <c r="F233" s="22"/>
      <c r="G233" s="22"/>
      <c r="H233" s="22"/>
      <c r="I233" s="71"/>
      <c r="J233" s="72"/>
      <c r="K233" s="72"/>
      <c r="L233" s="72"/>
      <c r="M233" s="72"/>
      <c r="N233" s="22"/>
      <c r="O233" s="22"/>
      <c r="P233" s="22"/>
      <c r="Q233" s="22"/>
      <c r="R233" s="22"/>
      <c r="S233" s="22"/>
      <c r="T233" s="71"/>
      <c r="U233" s="71"/>
      <c r="V233" s="22"/>
      <c r="W233" s="22"/>
      <c r="X233" s="22"/>
      <c r="Y233" s="73"/>
      <c r="Z233" s="22"/>
      <c r="AA233" s="22"/>
      <c r="AB233" s="22"/>
      <c r="AC233" s="22"/>
      <c r="AD233" s="22">
        <f>IFERROR(LARGE(AH233:AM233,1),0)+IFERROR(LARGE(AH233:AM233,2),0)</f>
        <v>0</v>
      </c>
      <c r="AE233" s="22">
        <f>IFERROR(LARGE(AH233:AM233,3),0)+IFERROR(LARGE(AH233:AM233,4),0)</f>
        <v>0</v>
      </c>
      <c r="AF233" s="22">
        <f>IFERROR(LARGE(AH233:AM233,5),0)+IFERROR(LARGE(AH233:AM233,6),0)</f>
        <v>0</v>
      </c>
      <c r="AG233" s="22">
        <f>IFERROR(LARGE(AH233:AM233,7),0)</f>
        <v>0</v>
      </c>
      <c r="AH233" s="22"/>
      <c r="AI233" s="22"/>
      <c r="AJ233" s="22"/>
      <c r="AK233" s="22"/>
      <c r="AL233" s="22"/>
      <c r="AM233" s="22"/>
    </row>
    <row r="234" spans="1:39">
      <c r="A234" s="3"/>
      <c r="B234" s="3"/>
      <c r="C234" s="3"/>
      <c r="D234" s="2">
        <f ca="1">IF(E233=E234,D233,CELL("wiersz",A232))</f>
        <v>109</v>
      </c>
      <c r="E234" s="23">
        <f>LARGE(F234:AG234,1)+LARGE(F234:AG234,2)+LARGE(F234:AG234,3)+LARGE(F234:AG234,4)+IFERROR(LARGE(F234:AG234,5),0)+IFERROR(LARGE(F234:AG234,6),0)</f>
        <v>0</v>
      </c>
      <c r="F234" s="22"/>
      <c r="G234" s="22"/>
      <c r="H234" s="22"/>
      <c r="I234" s="71"/>
      <c r="J234" s="72"/>
      <c r="K234" s="72"/>
      <c r="L234" s="72"/>
      <c r="M234" s="72"/>
      <c r="N234" s="22"/>
      <c r="O234" s="22"/>
      <c r="P234" s="22"/>
      <c r="Q234" s="22"/>
      <c r="R234" s="22"/>
      <c r="S234" s="22"/>
      <c r="T234" s="71"/>
      <c r="U234" s="71"/>
      <c r="V234" s="22"/>
      <c r="W234" s="22"/>
      <c r="X234" s="22"/>
      <c r="Y234" s="73"/>
      <c r="Z234" s="22"/>
      <c r="AA234" s="22"/>
      <c r="AB234" s="22"/>
      <c r="AC234" s="22"/>
      <c r="AD234" s="22">
        <f>IFERROR(LARGE(AH234:AM234,1),0)+IFERROR(LARGE(AH234:AM234,2),0)</f>
        <v>0</v>
      </c>
      <c r="AE234" s="22">
        <f>IFERROR(LARGE(AH234:AM234,3),0)+IFERROR(LARGE(AH234:AM234,4),0)</f>
        <v>0</v>
      </c>
      <c r="AF234" s="22">
        <f>IFERROR(LARGE(AH234:AM234,5),0)+IFERROR(LARGE(AH234:AM234,6),0)</f>
        <v>0</v>
      </c>
      <c r="AG234" s="22">
        <f>IFERROR(LARGE(AH234:AM234,7),0)</f>
        <v>0</v>
      </c>
      <c r="AH234" s="22"/>
      <c r="AI234" s="22"/>
      <c r="AJ234" s="22"/>
      <c r="AK234" s="22"/>
      <c r="AL234" s="22"/>
      <c r="AM234" s="22"/>
    </row>
    <row r="235" spans="1:39">
      <c r="A235" s="3"/>
      <c r="B235" s="3"/>
      <c r="C235" s="3"/>
      <c r="D235" s="2">
        <f ca="1">IF(E234=E235,D234,CELL("wiersz",A233))</f>
        <v>109</v>
      </c>
      <c r="E235" s="23">
        <f>LARGE(F235:AG235,1)+LARGE(F235:AG235,2)+LARGE(F235:AG235,3)+LARGE(F235:AG235,4)+IFERROR(LARGE(F235:AG235,5),0)+IFERROR(LARGE(F235:AG235,6),0)</f>
        <v>0</v>
      </c>
      <c r="F235" s="22"/>
      <c r="G235" s="22"/>
      <c r="H235" s="22"/>
      <c r="I235" s="71"/>
      <c r="J235" s="72"/>
      <c r="K235" s="72"/>
      <c r="L235" s="72"/>
      <c r="M235" s="72"/>
      <c r="N235" s="22"/>
      <c r="O235" s="22"/>
      <c r="P235" s="22"/>
      <c r="Q235" s="22"/>
      <c r="R235" s="22"/>
      <c r="S235" s="22"/>
      <c r="T235" s="71"/>
      <c r="U235" s="71"/>
      <c r="V235" s="22"/>
      <c r="W235" s="22"/>
      <c r="X235" s="22"/>
      <c r="Y235" s="73"/>
      <c r="Z235" s="22"/>
      <c r="AA235" s="22"/>
      <c r="AB235" s="22"/>
      <c r="AC235" s="22"/>
      <c r="AD235" s="22">
        <f>IFERROR(LARGE(AH235:AM235,1),0)+IFERROR(LARGE(AH235:AM235,2),0)</f>
        <v>0</v>
      </c>
      <c r="AE235" s="22">
        <f>IFERROR(LARGE(AH235:AM235,3),0)+IFERROR(LARGE(AH235:AM235,4),0)</f>
        <v>0</v>
      </c>
      <c r="AF235" s="22">
        <f>IFERROR(LARGE(AH235:AM235,5),0)+IFERROR(LARGE(AH235:AM235,6),0)</f>
        <v>0</v>
      </c>
      <c r="AG235" s="22">
        <f>IFERROR(LARGE(AH235:AM235,7),0)</f>
        <v>0</v>
      </c>
      <c r="AH235" s="22"/>
      <c r="AI235" s="22"/>
      <c r="AJ235" s="22"/>
      <c r="AK235" s="22"/>
      <c r="AL235" s="22"/>
      <c r="AM235" s="22"/>
    </row>
    <row r="236" spans="1:39">
      <c r="A236" s="3"/>
      <c r="B236" s="3"/>
      <c r="C236" s="3"/>
      <c r="D236" s="2">
        <f ca="1">IF(E235=E236,D235,CELL("wiersz",A234))</f>
        <v>109</v>
      </c>
      <c r="E236" s="23">
        <f>LARGE(F236:AG236,1)+LARGE(F236:AG236,2)+LARGE(F236:AG236,3)+LARGE(F236:AG236,4)+IFERROR(LARGE(F236:AG236,5),0)+IFERROR(LARGE(F236:AG236,6),0)</f>
        <v>0</v>
      </c>
      <c r="F236" s="22"/>
      <c r="G236" s="22"/>
      <c r="H236" s="22"/>
      <c r="I236" s="71"/>
      <c r="J236" s="72"/>
      <c r="K236" s="72"/>
      <c r="L236" s="72"/>
      <c r="M236" s="72"/>
      <c r="N236" s="22"/>
      <c r="O236" s="22"/>
      <c r="P236" s="22"/>
      <c r="Q236" s="22"/>
      <c r="R236" s="22"/>
      <c r="S236" s="22"/>
      <c r="T236" s="71"/>
      <c r="U236" s="71"/>
      <c r="V236" s="22"/>
      <c r="W236" s="22"/>
      <c r="X236" s="22"/>
      <c r="Y236" s="73"/>
      <c r="Z236" s="22"/>
      <c r="AA236" s="22"/>
      <c r="AB236" s="22"/>
      <c r="AC236" s="22"/>
      <c r="AD236" s="22">
        <f>IFERROR(LARGE(AH236:AM236,1),0)+IFERROR(LARGE(AH236:AM236,2),0)</f>
        <v>0</v>
      </c>
      <c r="AE236" s="22">
        <f>IFERROR(LARGE(AH236:AM236,3),0)+IFERROR(LARGE(AH236:AM236,4),0)</f>
        <v>0</v>
      </c>
      <c r="AF236" s="22">
        <f>IFERROR(LARGE(AH236:AM236,5),0)+IFERROR(LARGE(AH236:AM236,6),0)</f>
        <v>0</v>
      </c>
      <c r="AG236" s="22">
        <f>IFERROR(LARGE(AH236:AM236,7),0)</f>
        <v>0</v>
      </c>
      <c r="AH236" s="22"/>
      <c r="AI236" s="22"/>
      <c r="AJ236" s="22"/>
      <c r="AK236" s="22"/>
      <c r="AL236" s="22"/>
      <c r="AM236" s="22"/>
    </row>
    <row r="237" spans="1:39">
      <c r="A237" s="3"/>
      <c r="B237" s="3"/>
      <c r="C237" s="3"/>
      <c r="D237" s="2">
        <f ca="1">IF(E236=E237,D236,CELL("wiersz",A235))</f>
        <v>109</v>
      </c>
      <c r="E237" s="23">
        <f>LARGE(F237:AG237,1)+LARGE(F237:AG237,2)+LARGE(F237:AG237,3)+LARGE(F237:AG237,4)+IFERROR(LARGE(F237:AG237,5),0)+IFERROR(LARGE(F237:AG237,6),0)</f>
        <v>0</v>
      </c>
      <c r="F237" s="22"/>
      <c r="G237" s="22"/>
      <c r="H237" s="22"/>
      <c r="I237" s="71"/>
      <c r="J237" s="72"/>
      <c r="K237" s="72"/>
      <c r="L237" s="72"/>
      <c r="M237" s="72"/>
      <c r="N237" s="22"/>
      <c r="O237" s="22"/>
      <c r="P237" s="22"/>
      <c r="Q237" s="22"/>
      <c r="R237" s="22"/>
      <c r="S237" s="22"/>
      <c r="T237" s="71"/>
      <c r="U237" s="71"/>
      <c r="V237" s="22"/>
      <c r="W237" s="22"/>
      <c r="X237" s="22"/>
      <c r="Y237" s="73"/>
      <c r="Z237" s="22"/>
      <c r="AA237" s="22"/>
      <c r="AB237" s="22"/>
      <c r="AC237" s="22"/>
      <c r="AD237" s="22">
        <f>IFERROR(LARGE(AH237:AM237,1),0)+IFERROR(LARGE(AH237:AM237,2),0)</f>
        <v>0</v>
      </c>
      <c r="AE237" s="22">
        <f>IFERROR(LARGE(AH237:AM237,3),0)+IFERROR(LARGE(AH237:AM237,4),0)</f>
        <v>0</v>
      </c>
      <c r="AF237" s="22">
        <f>IFERROR(LARGE(AH237:AM237,5),0)+IFERROR(LARGE(AH237:AM237,6),0)</f>
        <v>0</v>
      </c>
      <c r="AG237" s="22">
        <f>IFERROR(LARGE(AH237:AM237,7),0)</f>
        <v>0</v>
      </c>
      <c r="AH237" s="22"/>
      <c r="AI237" s="22"/>
      <c r="AJ237" s="22"/>
      <c r="AK237" s="22"/>
      <c r="AL237" s="22"/>
      <c r="AM237" s="22"/>
    </row>
    <row r="238" spans="1:39">
      <c r="A238" s="3"/>
      <c r="B238" s="3"/>
      <c r="C238" s="3"/>
      <c r="D238" s="2">
        <f ca="1">IF(E237=E238,D237,CELL("wiersz",A236))</f>
        <v>109</v>
      </c>
      <c r="E238" s="23">
        <f>LARGE(F238:AG238,1)+LARGE(F238:AG238,2)+LARGE(F238:AG238,3)+LARGE(F238:AG238,4)+IFERROR(LARGE(F238:AG238,5),0)+IFERROR(LARGE(F238:AG238,6),0)</f>
        <v>0</v>
      </c>
      <c r="F238" s="22"/>
      <c r="G238" s="22"/>
      <c r="H238" s="22"/>
      <c r="I238" s="71"/>
      <c r="J238" s="72"/>
      <c r="K238" s="72"/>
      <c r="L238" s="72"/>
      <c r="M238" s="72"/>
      <c r="N238" s="22"/>
      <c r="O238" s="22"/>
      <c r="P238" s="22"/>
      <c r="Q238" s="22"/>
      <c r="R238" s="22"/>
      <c r="S238" s="22"/>
      <c r="T238" s="71"/>
      <c r="U238" s="71"/>
      <c r="V238" s="22"/>
      <c r="W238" s="22"/>
      <c r="X238" s="22"/>
      <c r="Y238" s="73"/>
      <c r="Z238" s="22"/>
      <c r="AA238" s="22"/>
      <c r="AB238" s="22"/>
      <c r="AC238" s="22"/>
      <c r="AD238" s="22">
        <f>IFERROR(LARGE(AH238:AM238,1),0)+IFERROR(LARGE(AH238:AM238,2),0)</f>
        <v>0</v>
      </c>
      <c r="AE238" s="22">
        <f>IFERROR(LARGE(AH238:AM238,3),0)+IFERROR(LARGE(AH238:AM238,4),0)</f>
        <v>0</v>
      </c>
      <c r="AF238" s="22">
        <f>IFERROR(LARGE(AH238:AM238,5),0)+IFERROR(LARGE(AH238:AM238,6),0)</f>
        <v>0</v>
      </c>
      <c r="AG238" s="22">
        <f>IFERROR(LARGE(AH238:AM238,7),0)</f>
        <v>0</v>
      </c>
      <c r="AH238" s="22"/>
      <c r="AI238" s="22"/>
      <c r="AJ238" s="22"/>
      <c r="AK238" s="22"/>
      <c r="AL238" s="22"/>
      <c r="AM238" s="22"/>
    </row>
    <row r="239" spans="1:39">
      <c r="A239" s="3"/>
      <c r="B239" s="3"/>
      <c r="C239" s="3"/>
      <c r="D239" s="2">
        <f ca="1">IF(E238=E239,D238,CELL("wiersz",A237))</f>
        <v>109</v>
      </c>
      <c r="E239" s="23">
        <f>LARGE(F239:AG239,1)+LARGE(F239:AG239,2)+LARGE(F239:AG239,3)+LARGE(F239:AG239,4)+IFERROR(LARGE(F239:AG239,5),0)+IFERROR(LARGE(F239:AG239,6),0)</f>
        <v>0</v>
      </c>
      <c r="F239" s="22"/>
      <c r="G239" s="22"/>
      <c r="H239" s="22"/>
      <c r="I239" s="71"/>
      <c r="J239" s="72"/>
      <c r="K239" s="72"/>
      <c r="L239" s="72"/>
      <c r="M239" s="72"/>
      <c r="N239" s="22"/>
      <c r="O239" s="22"/>
      <c r="P239" s="22"/>
      <c r="Q239" s="22"/>
      <c r="R239" s="22"/>
      <c r="S239" s="22"/>
      <c r="T239" s="71"/>
      <c r="U239" s="71"/>
      <c r="V239" s="22"/>
      <c r="W239" s="22"/>
      <c r="X239" s="22"/>
      <c r="Y239" s="73"/>
      <c r="Z239" s="22"/>
      <c r="AA239" s="22"/>
      <c r="AB239" s="22"/>
      <c r="AC239" s="22"/>
      <c r="AD239" s="22">
        <f>IFERROR(LARGE(AH239:AM239,1),0)+IFERROR(LARGE(AH239:AM239,2),0)</f>
        <v>0</v>
      </c>
      <c r="AE239" s="22">
        <f>IFERROR(LARGE(AH239:AM239,3),0)+IFERROR(LARGE(AH239:AM239,4),0)</f>
        <v>0</v>
      </c>
      <c r="AF239" s="22">
        <f>IFERROR(LARGE(AH239:AM239,5),0)+IFERROR(LARGE(AH239:AM239,6),0)</f>
        <v>0</v>
      </c>
      <c r="AG239" s="22">
        <f>IFERROR(LARGE(AH239:AM239,7),0)</f>
        <v>0</v>
      </c>
      <c r="AH239" s="22"/>
      <c r="AI239" s="22"/>
      <c r="AJ239" s="22"/>
      <c r="AK239" s="22"/>
      <c r="AL239" s="22"/>
      <c r="AM239" s="22"/>
    </row>
    <row r="240" spans="1:39">
      <c r="A240" s="3"/>
      <c r="B240" s="3"/>
      <c r="C240" s="3"/>
      <c r="D240" s="2">
        <f ca="1">IF(E239=E240,D239,CELL("wiersz",A238))</f>
        <v>109</v>
      </c>
      <c r="E240" s="23">
        <f>LARGE(F240:AG240,1)+LARGE(F240:AG240,2)+LARGE(F240:AG240,3)+LARGE(F240:AG240,4)+IFERROR(LARGE(F240:AG240,5),0)+IFERROR(LARGE(F240:AG240,6),0)</f>
        <v>0</v>
      </c>
      <c r="F240" s="22"/>
      <c r="G240" s="22"/>
      <c r="H240" s="22"/>
      <c r="I240" s="71"/>
      <c r="J240" s="72"/>
      <c r="K240" s="72"/>
      <c r="L240" s="72"/>
      <c r="M240" s="72"/>
      <c r="N240" s="22"/>
      <c r="O240" s="22"/>
      <c r="P240" s="22"/>
      <c r="Q240" s="22"/>
      <c r="R240" s="22"/>
      <c r="S240" s="22"/>
      <c r="T240" s="71"/>
      <c r="U240" s="71"/>
      <c r="V240" s="22"/>
      <c r="W240" s="22"/>
      <c r="X240" s="22"/>
      <c r="Y240" s="73"/>
      <c r="Z240" s="22"/>
      <c r="AA240" s="22"/>
      <c r="AB240" s="22"/>
      <c r="AC240" s="22"/>
      <c r="AD240" s="22">
        <f>IFERROR(LARGE(AH240:AM240,1),0)+IFERROR(LARGE(AH240:AM240,2),0)</f>
        <v>0</v>
      </c>
      <c r="AE240" s="22">
        <f>IFERROR(LARGE(AH240:AM240,3),0)+IFERROR(LARGE(AH240:AM240,4),0)</f>
        <v>0</v>
      </c>
      <c r="AF240" s="22">
        <f>IFERROR(LARGE(AH240:AM240,5),0)+IFERROR(LARGE(AH240:AM240,6),0)</f>
        <v>0</v>
      </c>
      <c r="AG240" s="22">
        <f>IFERROR(LARGE(AH240:AM240,7),0)</f>
        <v>0</v>
      </c>
      <c r="AH240" s="22"/>
      <c r="AI240" s="22"/>
      <c r="AJ240" s="22"/>
      <c r="AK240" s="22"/>
      <c r="AL240" s="22"/>
      <c r="AM240" s="22"/>
    </row>
    <row r="241" spans="1:39">
      <c r="A241" s="3"/>
      <c r="B241" s="3"/>
      <c r="C241" s="3"/>
      <c r="D241" s="2">
        <f ca="1">IF(E240=E241,D240,CELL("wiersz",A239))</f>
        <v>109</v>
      </c>
      <c r="E241" s="23">
        <f>LARGE(F241:AG241,1)+LARGE(F241:AG241,2)+LARGE(F241:AG241,3)+LARGE(F241:AG241,4)+IFERROR(LARGE(F241:AG241,5),0)+IFERROR(LARGE(F241:AG241,6),0)</f>
        <v>0</v>
      </c>
      <c r="F241" s="22"/>
      <c r="G241" s="22"/>
      <c r="H241" s="22"/>
      <c r="I241" s="71"/>
      <c r="J241" s="72"/>
      <c r="K241" s="72"/>
      <c r="L241" s="72"/>
      <c r="M241" s="72"/>
      <c r="N241" s="22"/>
      <c r="O241" s="22"/>
      <c r="P241" s="22"/>
      <c r="Q241" s="22"/>
      <c r="R241" s="22"/>
      <c r="S241" s="22"/>
      <c r="T241" s="71"/>
      <c r="U241" s="71"/>
      <c r="V241" s="22"/>
      <c r="W241" s="22"/>
      <c r="X241" s="22"/>
      <c r="Y241" s="73"/>
      <c r="Z241" s="22"/>
      <c r="AA241" s="22"/>
      <c r="AB241" s="22"/>
      <c r="AC241" s="22"/>
      <c r="AD241" s="22">
        <f>IFERROR(LARGE(AH241:AM241,1),0)+IFERROR(LARGE(AH241:AM241,2),0)</f>
        <v>0</v>
      </c>
      <c r="AE241" s="22">
        <f>IFERROR(LARGE(AH241:AM241,3),0)+IFERROR(LARGE(AH241:AM241,4),0)</f>
        <v>0</v>
      </c>
      <c r="AF241" s="22">
        <f>IFERROR(LARGE(AH241:AM241,5),0)+IFERROR(LARGE(AH241:AM241,6),0)</f>
        <v>0</v>
      </c>
      <c r="AG241" s="22">
        <f>IFERROR(LARGE(AH241:AM241,7),0)</f>
        <v>0</v>
      </c>
      <c r="AH241" s="22"/>
      <c r="AI241" s="22"/>
      <c r="AJ241" s="22"/>
      <c r="AK241" s="22"/>
      <c r="AL241" s="22"/>
      <c r="AM241" s="22"/>
    </row>
    <row r="242" spans="1:39">
      <c r="A242" s="3"/>
      <c r="B242" s="3"/>
      <c r="C242" s="3"/>
      <c r="D242" s="2">
        <f ca="1">IF(E241=E242,D241,CELL("wiersz",A240))</f>
        <v>109</v>
      </c>
      <c r="E242" s="23">
        <f>LARGE(F242:AG242,1)+LARGE(F242:AG242,2)+LARGE(F242:AG242,3)+LARGE(F242:AG242,4)+IFERROR(LARGE(F242:AG242,5),0)+IFERROR(LARGE(F242:AG242,6),0)</f>
        <v>0</v>
      </c>
      <c r="F242" s="22"/>
      <c r="G242" s="22"/>
      <c r="H242" s="22"/>
      <c r="I242" s="71"/>
      <c r="J242" s="72"/>
      <c r="K242" s="72"/>
      <c r="L242" s="72"/>
      <c r="M242" s="72"/>
      <c r="N242" s="22"/>
      <c r="O242" s="22"/>
      <c r="P242" s="22"/>
      <c r="Q242" s="22"/>
      <c r="R242" s="22"/>
      <c r="S242" s="22"/>
      <c r="T242" s="71"/>
      <c r="U242" s="71"/>
      <c r="V242" s="22"/>
      <c r="W242" s="22"/>
      <c r="X242" s="22"/>
      <c r="Y242" s="73"/>
      <c r="Z242" s="22"/>
      <c r="AA242" s="22"/>
      <c r="AB242" s="22"/>
      <c r="AC242" s="22"/>
      <c r="AD242" s="22">
        <f>IFERROR(LARGE(AH242:AM242,1),0)+IFERROR(LARGE(AH242:AM242,2),0)</f>
        <v>0</v>
      </c>
      <c r="AE242" s="22">
        <f>IFERROR(LARGE(AH242:AM242,3),0)+IFERROR(LARGE(AH242:AM242,4),0)</f>
        <v>0</v>
      </c>
      <c r="AF242" s="22">
        <f>IFERROR(LARGE(AH242:AM242,5),0)+IFERROR(LARGE(AH242:AM242,6),0)</f>
        <v>0</v>
      </c>
      <c r="AG242" s="22">
        <f>IFERROR(LARGE(AH242:AM242,7),0)</f>
        <v>0</v>
      </c>
      <c r="AH242" s="22"/>
      <c r="AI242" s="22"/>
      <c r="AJ242" s="22"/>
      <c r="AK242" s="22"/>
      <c r="AL242" s="22"/>
      <c r="AM242" s="22"/>
    </row>
    <row r="243" spans="1:39">
      <c r="A243" s="3"/>
      <c r="B243" s="3"/>
      <c r="C243" s="3"/>
      <c r="D243" s="2">
        <f ca="1">IF(E242=E243,D242,CELL("wiersz",A241))</f>
        <v>109</v>
      </c>
      <c r="E243" s="23">
        <f>LARGE(F243:AG243,1)+LARGE(F243:AG243,2)+LARGE(F243:AG243,3)+LARGE(F243:AG243,4)+IFERROR(LARGE(F243:AG243,5),0)+IFERROR(LARGE(F243:AG243,6),0)</f>
        <v>0</v>
      </c>
      <c r="F243" s="22"/>
      <c r="G243" s="22"/>
      <c r="H243" s="22"/>
      <c r="I243" s="71"/>
      <c r="J243" s="72"/>
      <c r="K243" s="72"/>
      <c r="L243" s="72"/>
      <c r="M243" s="72"/>
      <c r="N243" s="22"/>
      <c r="O243" s="22"/>
      <c r="P243" s="22"/>
      <c r="Q243" s="22"/>
      <c r="R243" s="22"/>
      <c r="S243" s="22"/>
      <c r="T243" s="71"/>
      <c r="U243" s="71"/>
      <c r="V243" s="22"/>
      <c r="W243" s="22"/>
      <c r="X243" s="22"/>
      <c r="Y243" s="73"/>
      <c r="Z243" s="22"/>
      <c r="AA243" s="22"/>
      <c r="AB243" s="22"/>
      <c r="AC243" s="22"/>
      <c r="AD243" s="22">
        <f>IFERROR(LARGE(AH243:AM243,1),0)+IFERROR(LARGE(AH243:AM243,2),0)</f>
        <v>0</v>
      </c>
      <c r="AE243" s="22">
        <f>IFERROR(LARGE(AH243:AM243,3),0)+IFERROR(LARGE(AH243:AM243,4),0)</f>
        <v>0</v>
      </c>
      <c r="AF243" s="22">
        <f>IFERROR(LARGE(AH243:AM243,5),0)+IFERROR(LARGE(AH243:AM243,6),0)</f>
        <v>0</v>
      </c>
      <c r="AG243" s="22">
        <f>IFERROR(LARGE(AH243:AM243,7),0)</f>
        <v>0</v>
      </c>
      <c r="AH243" s="22"/>
      <c r="AI243" s="22"/>
      <c r="AJ243" s="22"/>
      <c r="AK243" s="22"/>
      <c r="AL243" s="22"/>
      <c r="AM243" s="22"/>
    </row>
    <row r="244" spans="1:39">
      <c r="A244" s="3"/>
      <c r="B244" s="3"/>
      <c r="C244" s="3"/>
      <c r="D244" s="2">
        <f ca="1">IF(E243=E244,D243,CELL("wiersz",A242))</f>
        <v>109</v>
      </c>
      <c r="E244" s="23">
        <f>LARGE(F244:AG244,1)+LARGE(F244:AG244,2)+LARGE(F244:AG244,3)+LARGE(F244:AG244,4)+IFERROR(LARGE(F244:AG244,5),0)+IFERROR(LARGE(F244:AG244,6),0)</f>
        <v>0</v>
      </c>
      <c r="F244" s="22"/>
      <c r="G244" s="22"/>
      <c r="H244" s="22"/>
      <c r="I244" s="71"/>
      <c r="J244" s="72"/>
      <c r="K244" s="72"/>
      <c r="L244" s="72"/>
      <c r="M244" s="72"/>
      <c r="N244" s="22"/>
      <c r="O244" s="22"/>
      <c r="P244" s="22"/>
      <c r="Q244" s="22"/>
      <c r="R244" s="22"/>
      <c r="S244" s="22"/>
      <c r="T244" s="71"/>
      <c r="U244" s="71"/>
      <c r="V244" s="22"/>
      <c r="W244" s="22"/>
      <c r="X244" s="22"/>
      <c r="Y244" s="73"/>
      <c r="Z244" s="22"/>
      <c r="AA244" s="22"/>
      <c r="AB244" s="22"/>
      <c r="AC244" s="22"/>
      <c r="AD244" s="22">
        <f>IFERROR(LARGE(AH244:AM244,1),0)+IFERROR(LARGE(AH244:AM244,2),0)</f>
        <v>0</v>
      </c>
      <c r="AE244" s="22">
        <f>IFERROR(LARGE(AH244:AM244,3),0)+IFERROR(LARGE(AH244:AM244,4),0)</f>
        <v>0</v>
      </c>
      <c r="AF244" s="22">
        <f>IFERROR(LARGE(AH244:AM244,5),0)+IFERROR(LARGE(AH244:AM244,6),0)</f>
        <v>0</v>
      </c>
      <c r="AG244" s="22">
        <f>IFERROR(LARGE(AH244:AM244,7),0)</f>
        <v>0</v>
      </c>
      <c r="AH244" s="22"/>
      <c r="AI244" s="22"/>
      <c r="AJ244" s="22"/>
      <c r="AK244" s="22"/>
      <c r="AL244" s="22"/>
      <c r="AM244" s="22"/>
    </row>
    <row r="245" spans="1:39">
      <c r="A245" s="3"/>
      <c r="B245" s="3"/>
      <c r="C245" s="3"/>
      <c r="D245" s="2">
        <f ca="1">IF(E244=E245,D244,CELL("wiersz",A243))</f>
        <v>109</v>
      </c>
      <c r="E245" s="23">
        <f>LARGE(F245:AG245,1)+LARGE(F245:AG245,2)+LARGE(F245:AG245,3)+LARGE(F245:AG245,4)+IFERROR(LARGE(F245:AG245,5),0)+IFERROR(LARGE(F245:AG245,6),0)</f>
        <v>0</v>
      </c>
      <c r="F245" s="22"/>
      <c r="G245" s="22"/>
      <c r="H245" s="22"/>
      <c r="I245" s="71"/>
      <c r="J245" s="72"/>
      <c r="K245" s="72"/>
      <c r="L245" s="72"/>
      <c r="M245" s="72"/>
      <c r="N245" s="22"/>
      <c r="O245" s="22"/>
      <c r="P245" s="22"/>
      <c r="Q245" s="22"/>
      <c r="R245" s="22"/>
      <c r="S245" s="22"/>
      <c r="T245" s="71"/>
      <c r="U245" s="71"/>
      <c r="V245" s="22"/>
      <c r="W245" s="22"/>
      <c r="X245" s="22"/>
      <c r="Y245" s="73"/>
      <c r="Z245" s="22"/>
      <c r="AA245" s="22"/>
      <c r="AB245" s="22"/>
      <c r="AC245" s="22"/>
      <c r="AD245" s="22">
        <f>IFERROR(LARGE(AH245:AM245,1),0)+IFERROR(LARGE(AH245:AM245,2),0)</f>
        <v>0</v>
      </c>
      <c r="AE245" s="22">
        <f>IFERROR(LARGE(AH245:AM245,3),0)+IFERROR(LARGE(AH245:AM245,4),0)</f>
        <v>0</v>
      </c>
      <c r="AF245" s="22">
        <f>IFERROR(LARGE(AH245:AM245,5),0)+IFERROR(LARGE(AH245:AM245,6),0)</f>
        <v>0</v>
      </c>
      <c r="AG245" s="22">
        <f>IFERROR(LARGE(AH245:AM245,7),0)</f>
        <v>0</v>
      </c>
      <c r="AH245" s="22"/>
      <c r="AI245" s="22"/>
      <c r="AJ245" s="22"/>
      <c r="AK245" s="22"/>
      <c r="AL245" s="22"/>
      <c r="AM245" s="22"/>
    </row>
    <row r="246" spans="1:39">
      <c r="A246" s="3"/>
      <c r="B246" s="3"/>
      <c r="C246" s="3"/>
      <c r="D246" s="2">
        <f ca="1">IF(E245=E246,D245,CELL("wiersz",A244))</f>
        <v>109</v>
      </c>
      <c r="E246" s="23">
        <f>LARGE(F246:AG246,1)+LARGE(F246:AG246,2)+LARGE(F246:AG246,3)+LARGE(F246:AG246,4)+IFERROR(LARGE(F246:AG246,5),0)+IFERROR(LARGE(F246:AG246,6),0)</f>
        <v>0</v>
      </c>
      <c r="F246" s="22"/>
      <c r="G246" s="22"/>
      <c r="H246" s="22"/>
      <c r="I246" s="71"/>
      <c r="J246" s="72"/>
      <c r="K246" s="72"/>
      <c r="L246" s="72"/>
      <c r="M246" s="72"/>
      <c r="N246" s="22"/>
      <c r="O246" s="22"/>
      <c r="P246" s="22"/>
      <c r="Q246" s="22"/>
      <c r="R246" s="22"/>
      <c r="S246" s="22"/>
      <c r="T246" s="71"/>
      <c r="U246" s="71"/>
      <c r="V246" s="22"/>
      <c r="W246" s="22"/>
      <c r="X246" s="22"/>
      <c r="Y246" s="73"/>
      <c r="Z246" s="22"/>
      <c r="AA246" s="22"/>
      <c r="AB246" s="22"/>
      <c r="AC246" s="22"/>
      <c r="AD246" s="22">
        <f>IFERROR(LARGE(AH246:AM246,1),0)+IFERROR(LARGE(AH246:AM246,2),0)</f>
        <v>0</v>
      </c>
      <c r="AE246" s="22">
        <f>IFERROR(LARGE(AH246:AM246,3),0)+IFERROR(LARGE(AH246:AM246,4),0)</f>
        <v>0</v>
      </c>
      <c r="AF246" s="22">
        <f>IFERROR(LARGE(AH246:AM246,5),0)+IFERROR(LARGE(AH246:AM246,6),0)</f>
        <v>0</v>
      </c>
      <c r="AG246" s="22">
        <f>IFERROR(LARGE(AH246:AM246,7),0)</f>
        <v>0</v>
      </c>
      <c r="AH246" s="22"/>
      <c r="AI246" s="22"/>
      <c r="AJ246" s="22"/>
      <c r="AK246" s="22"/>
      <c r="AL246" s="22"/>
      <c r="AM246" s="22"/>
    </row>
    <row r="247" spans="1:39">
      <c r="A247" s="3"/>
      <c r="B247" s="3"/>
      <c r="C247" s="3"/>
      <c r="D247" s="2">
        <f ca="1">IF(E246=E247,D246,CELL("wiersz",A245))</f>
        <v>109</v>
      </c>
      <c r="E247" s="23">
        <f>LARGE(F247:AG247,1)+LARGE(F247:AG247,2)+LARGE(F247:AG247,3)+LARGE(F247:AG247,4)+IFERROR(LARGE(F247:AG247,5),0)+IFERROR(LARGE(F247:AG247,6),0)</f>
        <v>0</v>
      </c>
      <c r="F247" s="22"/>
      <c r="G247" s="22"/>
      <c r="H247" s="22"/>
      <c r="I247" s="71"/>
      <c r="J247" s="72"/>
      <c r="K247" s="72"/>
      <c r="L247" s="72"/>
      <c r="M247" s="72"/>
      <c r="N247" s="22"/>
      <c r="O247" s="22"/>
      <c r="P247" s="22"/>
      <c r="Q247" s="22"/>
      <c r="R247" s="22"/>
      <c r="S247" s="22"/>
      <c r="T247" s="71"/>
      <c r="U247" s="71"/>
      <c r="V247" s="22"/>
      <c r="W247" s="22"/>
      <c r="X247" s="22"/>
      <c r="Y247" s="73"/>
      <c r="Z247" s="22"/>
      <c r="AA247" s="22"/>
      <c r="AB247" s="22"/>
      <c r="AC247" s="22"/>
      <c r="AD247" s="22">
        <f>IFERROR(LARGE(AH247:AM247,1),0)+IFERROR(LARGE(AH247:AM247,2),0)</f>
        <v>0</v>
      </c>
      <c r="AE247" s="22">
        <f>IFERROR(LARGE(AH247:AM247,3),0)+IFERROR(LARGE(AH247:AM247,4),0)</f>
        <v>0</v>
      </c>
      <c r="AF247" s="22">
        <f>IFERROR(LARGE(AH247:AM247,5),0)+IFERROR(LARGE(AH247:AM247,6),0)</f>
        <v>0</v>
      </c>
      <c r="AG247" s="22">
        <f>IFERROR(LARGE(AH247:AM247,7),0)</f>
        <v>0</v>
      </c>
      <c r="AH247" s="22"/>
      <c r="AI247" s="22"/>
      <c r="AJ247" s="22"/>
      <c r="AK247" s="22"/>
      <c r="AL247" s="22"/>
      <c r="AM247" s="22"/>
    </row>
    <row r="248" spans="1:39">
      <c r="A248" s="3"/>
      <c r="B248" s="3"/>
      <c r="C248" s="3"/>
      <c r="D248" s="2">
        <f ca="1">IF(E247=E248,D247,CELL("wiersz",A246))</f>
        <v>109</v>
      </c>
      <c r="E248" s="23">
        <f>LARGE(F248:AG248,1)+LARGE(F248:AG248,2)+LARGE(F248:AG248,3)+LARGE(F248:AG248,4)+IFERROR(LARGE(F248:AG248,5),0)+IFERROR(LARGE(F248:AG248,6),0)</f>
        <v>0</v>
      </c>
      <c r="F248" s="22"/>
      <c r="G248" s="22"/>
      <c r="H248" s="22"/>
      <c r="I248" s="71"/>
      <c r="J248" s="72"/>
      <c r="K248" s="72"/>
      <c r="L248" s="72"/>
      <c r="M248" s="72"/>
      <c r="N248" s="22"/>
      <c r="O248" s="22"/>
      <c r="P248" s="22"/>
      <c r="Q248" s="22"/>
      <c r="R248" s="22"/>
      <c r="S248" s="22"/>
      <c r="T248" s="71"/>
      <c r="U248" s="71"/>
      <c r="V248" s="22"/>
      <c r="W248" s="22"/>
      <c r="X248" s="22"/>
      <c r="Y248" s="73"/>
      <c r="Z248" s="22"/>
      <c r="AA248" s="22"/>
      <c r="AB248" s="22"/>
      <c r="AC248" s="22"/>
      <c r="AD248" s="22">
        <f>IFERROR(LARGE(AH248:AM248,1),0)+IFERROR(LARGE(AH248:AM248,2),0)</f>
        <v>0</v>
      </c>
      <c r="AE248" s="22">
        <f>IFERROR(LARGE(AH248:AM248,3),0)+IFERROR(LARGE(AH248:AM248,4),0)</f>
        <v>0</v>
      </c>
      <c r="AF248" s="22">
        <f>IFERROR(LARGE(AH248:AM248,5),0)+IFERROR(LARGE(AH248:AM248,6),0)</f>
        <v>0</v>
      </c>
      <c r="AG248" s="22">
        <f>IFERROR(LARGE(AH248:AM248,7),0)</f>
        <v>0</v>
      </c>
      <c r="AH248" s="22"/>
      <c r="AI248" s="22"/>
      <c r="AJ248" s="22"/>
      <c r="AK248" s="22"/>
      <c r="AL248" s="22"/>
      <c r="AM248" s="22"/>
    </row>
    <row r="249" spans="1:39">
      <c r="A249" s="3"/>
      <c r="B249" s="3"/>
      <c r="C249" s="3"/>
      <c r="D249" s="2">
        <f ca="1">IF(E248=E249,D248,CELL("wiersz",A247))</f>
        <v>109</v>
      </c>
      <c r="E249" s="23">
        <f>LARGE(F249:AG249,1)+LARGE(F249:AG249,2)+LARGE(F249:AG249,3)+LARGE(F249:AG249,4)+IFERROR(LARGE(F249:AG249,5),0)+IFERROR(LARGE(F249:AG249,6),0)</f>
        <v>0</v>
      </c>
      <c r="F249" s="22"/>
      <c r="G249" s="22"/>
      <c r="H249" s="22"/>
      <c r="I249" s="71"/>
      <c r="J249" s="72"/>
      <c r="K249" s="72"/>
      <c r="L249" s="72"/>
      <c r="M249" s="72"/>
      <c r="N249" s="22"/>
      <c r="O249" s="22"/>
      <c r="P249" s="22"/>
      <c r="Q249" s="22"/>
      <c r="R249" s="22"/>
      <c r="S249" s="22"/>
      <c r="T249" s="71"/>
      <c r="U249" s="71"/>
      <c r="V249" s="22"/>
      <c r="W249" s="22"/>
      <c r="X249" s="22"/>
      <c r="Y249" s="73"/>
      <c r="Z249" s="22"/>
      <c r="AA249" s="22"/>
      <c r="AB249" s="22"/>
      <c r="AC249" s="22"/>
      <c r="AD249" s="22">
        <f>IFERROR(LARGE(AH249:AM249,1),0)+IFERROR(LARGE(AH249:AM249,2),0)</f>
        <v>0</v>
      </c>
      <c r="AE249" s="22">
        <f>IFERROR(LARGE(AH249:AM249,3),0)+IFERROR(LARGE(AH249:AM249,4),0)</f>
        <v>0</v>
      </c>
      <c r="AF249" s="22">
        <f>IFERROR(LARGE(AH249:AM249,5),0)+IFERROR(LARGE(AH249:AM249,6),0)</f>
        <v>0</v>
      </c>
      <c r="AG249" s="22">
        <f>IFERROR(LARGE(AH249:AM249,7),0)</f>
        <v>0</v>
      </c>
      <c r="AH249" s="22"/>
      <c r="AI249" s="22"/>
      <c r="AJ249" s="22"/>
      <c r="AK249" s="22"/>
      <c r="AL249" s="22"/>
      <c r="AM249" s="22"/>
    </row>
    <row r="250" spans="1:39">
      <c r="A250" s="3"/>
      <c r="B250" s="3"/>
      <c r="C250" s="3"/>
      <c r="D250" s="2">
        <f ca="1">IF(E249=E250,D249,CELL("wiersz",A248))</f>
        <v>109</v>
      </c>
      <c r="E250" s="23">
        <f>LARGE(F250:AG250,1)+LARGE(F250:AG250,2)+LARGE(F250:AG250,3)+LARGE(F250:AG250,4)+IFERROR(LARGE(F250:AG250,5),0)+IFERROR(LARGE(F250:AG250,6),0)</f>
        <v>0</v>
      </c>
      <c r="F250" s="22"/>
      <c r="G250" s="22"/>
      <c r="H250" s="22"/>
      <c r="I250" s="71"/>
      <c r="J250" s="72"/>
      <c r="K250" s="72"/>
      <c r="L250" s="72"/>
      <c r="M250" s="72"/>
      <c r="N250" s="22"/>
      <c r="O250" s="22"/>
      <c r="P250" s="22"/>
      <c r="Q250" s="22"/>
      <c r="R250" s="22"/>
      <c r="S250" s="22"/>
      <c r="T250" s="71"/>
      <c r="U250" s="71"/>
      <c r="V250" s="22"/>
      <c r="W250" s="22"/>
      <c r="X250" s="22"/>
      <c r="Y250" s="73"/>
      <c r="Z250" s="22"/>
      <c r="AA250" s="22"/>
      <c r="AB250" s="22"/>
      <c r="AC250" s="22"/>
      <c r="AD250" s="22">
        <f>IFERROR(LARGE(AH250:AM250,1),0)+IFERROR(LARGE(AH250:AM250,2),0)</f>
        <v>0</v>
      </c>
      <c r="AE250" s="22">
        <f>IFERROR(LARGE(AH250:AM250,3),0)+IFERROR(LARGE(AH250:AM250,4),0)</f>
        <v>0</v>
      </c>
      <c r="AF250" s="22">
        <f>IFERROR(LARGE(AH250:AM250,5),0)+IFERROR(LARGE(AH250:AM250,6),0)</f>
        <v>0</v>
      </c>
      <c r="AG250" s="22">
        <f>IFERROR(LARGE(AH250:AM250,7),0)</f>
        <v>0</v>
      </c>
      <c r="AH250" s="22"/>
      <c r="AI250" s="22"/>
      <c r="AJ250" s="22"/>
      <c r="AK250" s="22"/>
      <c r="AL250" s="22"/>
      <c r="AM250" s="22"/>
    </row>
    <row r="251" spans="1:39">
      <c r="A251" s="3"/>
      <c r="B251" s="3"/>
      <c r="C251" s="3"/>
      <c r="D251" s="2">
        <f ca="1">IF(E250=E251,D250,CELL("wiersz",A249))</f>
        <v>109</v>
      </c>
      <c r="E251" s="23">
        <f>LARGE(F251:AG251,1)+LARGE(F251:AG251,2)+LARGE(F251:AG251,3)+LARGE(F251:AG251,4)+IFERROR(LARGE(F251:AG251,5),0)+IFERROR(LARGE(F251:AG251,6),0)</f>
        <v>0</v>
      </c>
      <c r="F251" s="22"/>
      <c r="G251" s="22"/>
      <c r="H251" s="22"/>
      <c r="I251" s="71"/>
      <c r="J251" s="72"/>
      <c r="K251" s="72"/>
      <c r="L251" s="72"/>
      <c r="M251" s="72"/>
      <c r="N251" s="22"/>
      <c r="O251" s="22"/>
      <c r="P251" s="22"/>
      <c r="Q251" s="22"/>
      <c r="R251" s="22"/>
      <c r="S251" s="22"/>
      <c r="T251" s="71"/>
      <c r="U251" s="71"/>
      <c r="V251" s="22"/>
      <c r="W251" s="22"/>
      <c r="X251" s="22"/>
      <c r="Y251" s="73"/>
      <c r="Z251" s="22"/>
      <c r="AA251" s="22"/>
      <c r="AB251" s="22"/>
      <c r="AC251" s="22"/>
      <c r="AD251" s="22">
        <f>IFERROR(LARGE(AH251:AM251,1),0)+IFERROR(LARGE(AH251:AM251,2),0)</f>
        <v>0</v>
      </c>
      <c r="AE251" s="22">
        <f>IFERROR(LARGE(AH251:AM251,3),0)+IFERROR(LARGE(AH251:AM251,4),0)</f>
        <v>0</v>
      </c>
      <c r="AF251" s="22">
        <f>IFERROR(LARGE(AH251:AM251,5),0)+IFERROR(LARGE(AH251:AM251,6),0)</f>
        <v>0</v>
      </c>
      <c r="AG251" s="22">
        <f>IFERROR(LARGE(AH251:AM251,7),0)</f>
        <v>0</v>
      </c>
      <c r="AH251" s="22"/>
      <c r="AI251" s="22"/>
      <c r="AJ251" s="22"/>
      <c r="AK251" s="22"/>
      <c r="AL251" s="22"/>
      <c r="AM251" s="22"/>
    </row>
    <row r="252" spans="1:39">
      <c r="A252" s="3"/>
      <c r="B252" s="3"/>
      <c r="C252" s="3"/>
      <c r="D252" s="2">
        <f ca="1">IF(E251=E252,D251,CELL("wiersz",A250))</f>
        <v>109</v>
      </c>
      <c r="E252" s="23">
        <f>LARGE(F252:AG252,1)+LARGE(F252:AG252,2)+LARGE(F252:AG252,3)+LARGE(F252:AG252,4)+IFERROR(LARGE(F252:AG252,5),0)+IFERROR(LARGE(F252:AG252,6),0)</f>
        <v>0</v>
      </c>
      <c r="F252" s="22"/>
      <c r="G252" s="22"/>
      <c r="H252" s="22"/>
      <c r="I252" s="71"/>
      <c r="J252" s="72"/>
      <c r="K252" s="72"/>
      <c r="L252" s="72"/>
      <c r="M252" s="72"/>
      <c r="N252" s="22"/>
      <c r="O252" s="22"/>
      <c r="P252" s="22"/>
      <c r="Q252" s="22"/>
      <c r="R252" s="22"/>
      <c r="S252" s="22"/>
      <c r="T252" s="71"/>
      <c r="U252" s="71"/>
      <c r="V252" s="22"/>
      <c r="W252" s="22"/>
      <c r="X252" s="22"/>
      <c r="Y252" s="73"/>
      <c r="Z252" s="22"/>
      <c r="AA252" s="22"/>
      <c r="AB252" s="22"/>
      <c r="AC252" s="22"/>
      <c r="AD252" s="22">
        <f>IFERROR(LARGE(AH252:AM252,1),0)+IFERROR(LARGE(AH252:AM252,2),0)</f>
        <v>0</v>
      </c>
      <c r="AE252" s="22">
        <f>IFERROR(LARGE(AH252:AM252,3),0)+IFERROR(LARGE(AH252:AM252,4),0)</f>
        <v>0</v>
      </c>
      <c r="AF252" s="22">
        <f>IFERROR(LARGE(AH252:AM252,5),0)+IFERROR(LARGE(AH252:AM252,6),0)</f>
        <v>0</v>
      </c>
      <c r="AG252" s="22">
        <f>IFERROR(LARGE(AH252:AM252,7),0)</f>
        <v>0</v>
      </c>
      <c r="AH252" s="22"/>
      <c r="AI252" s="22"/>
      <c r="AJ252" s="22"/>
      <c r="AK252" s="22"/>
      <c r="AL252" s="22"/>
      <c r="AM252" s="22"/>
    </row>
    <row r="253" spans="1:39">
      <c r="A253" s="3"/>
      <c r="B253" s="3"/>
      <c r="C253" s="3"/>
      <c r="D253" s="2">
        <f ca="1">IF(E252=E253,D252,CELL("wiersz",A251))</f>
        <v>109</v>
      </c>
      <c r="E253" s="23">
        <f>LARGE(F253:AG253,1)+LARGE(F253:AG253,2)+LARGE(F253:AG253,3)+LARGE(F253:AG253,4)+IFERROR(LARGE(F253:AG253,5),0)+IFERROR(LARGE(F253:AG253,6),0)</f>
        <v>0</v>
      </c>
      <c r="F253" s="22"/>
      <c r="G253" s="22"/>
      <c r="H253" s="22"/>
      <c r="I253" s="71"/>
      <c r="J253" s="72"/>
      <c r="K253" s="72"/>
      <c r="L253" s="72"/>
      <c r="M253" s="72"/>
      <c r="N253" s="22"/>
      <c r="O253" s="22"/>
      <c r="P253" s="22"/>
      <c r="Q253" s="22"/>
      <c r="R253" s="22"/>
      <c r="S253" s="22"/>
      <c r="T253" s="71"/>
      <c r="U253" s="71"/>
      <c r="V253" s="22"/>
      <c r="W253" s="22"/>
      <c r="X253" s="22"/>
      <c r="Y253" s="73"/>
      <c r="Z253" s="22"/>
      <c r="AA253" s="22"/>
      <c r="AB253" s="22"/>
      <c r="AC253" s="22"/>
      <c r="AD253" s="22">
        <f>IFERROR(LARGE(AH253:AM253,1),0)+IFERROR(LARGE(AH253:AM253,2),0)</f>
        <v>0</v>
      </c>
      <c r="AE253" s="22">
        <f>IFERROR(LARGE(AH253:AM253,3),0)+IFERROR(LARGE(AH253:AM253,4),0)</f>
        <v>0</v>
      </c>
      <c r="AF253" s="22">
        <f>IFERROR(LARGE(AH253:AM253,5),0)+IFERROR(LARGE(AH253:AM253,6),0)</f>
        <v>0</v>
      </c>
      <c r="AG253" s="22">
        <f>IFERROR(LARGE(AH253:AM253,7),0)</f>
        <v>0</v>
      </c>
      <c r="AH253" s="22"/>
      <c r="AI253" s="22"/>
      <c r="AJ253" s="22"/>
      <c r="AK253" s="22"/>
      <c r="AL253" s="22"/>
      <c r="AM253" s="22"/>
    </row>
    <row r="254" spans="1:39">
      <c r="A254" s="3"/>
      <c r="B254" s="3"/>
      <c r="C254" s="3"/>
      <c r="D254" s="2">
        <f ca="1">IF(E253=E254,D253,CELL("wiersz",A252))</f>
        <v>109</v>
      </c>
      <c r="E254" s="23">
        <f>LARGE(F254:AG254,1)+LARGE(F254:AG254,2)+LARGE(F254:AG254,3)+LARGE(F254:AG254,4)+IFERROR(LARGE(F254:AG254,5),0)+IFERROR(LARGE(F254:AG254,6),0)</f>
        <v>0</v>
      </c>
      <c r="F254" s="22"/>
      <c r="G254" s="22"/>
      <c r="H254" s="22"/>
      <c r="I254" s="71"/>
      <c r="J254" s="72"/>
      <c r="K254" s="72"/>
      <c r="L254" s="72"/>
      <c r="M254" s="72"/>
      <c r="N254" s="22"/>
      <c r="O254" s="22"/>
      <c r="P254" s="22"/>
      <c r="Q254" s="22"/>
      <c r="R254" s="22"/>
      <c r="S254" s="22"/>
      <c r="T254" s="71"/>
      <c r="U254" s="71"/>
      <c r="V254" s="22"/>
      <c r="W254" s="22"/>
      <c r="X254" s="22"/>
      <c r="Y254" s="73"/>
      <c r="Z254" s="22"/>
      <c r="AA254" s="22"/>
      <c r="AB254" s="22"/>
      <c r="AC254" s="22"/>
      <c r="AD254" s="22">
        <f>IFERROR(LARGE(AH254:AM254,1),0)+IFERROR(LARGE(AH254:AM254,2),0)</f>
        <v>0</v>
      </c>
      <c r="AE254" s="22">
        <f>IFERROR(LARGE(AH254:AM254,3),0)+IFERROR(LARGE(AH254:AM254,4),0)</f>
        <v>0</v>
      </c>
      <c r="AF254" s="22">
        <f>IFERROR(LARGE(AH254:AM254,5),0)+IFERROR(LARGE(AH254:AM254,6),0)</f>
        <v>0</v>
      </c>
      <c r="AG254" s="22">
        <f>IFERROR(LARGE(AH254:AM254,7),0)</f>
        <v>0</v>
      </c>
      <c r="AH254" s="22"/>
      <c r="AI254" s="22"/>
      <c r="AJ254" s="22"/>
      <c r="AK254" s="22"/>
      <c r="AL254" s="22"/>
      <c r="AM254" s="22"/>
    </row>
    <row r="255" spans="1:39">
      <c r="A255" s="3"/>
      <c r="B255" s="3"/>
      <c r="C255" s="3"/>
      <c r="D255" s="2">
        <f ca="1">IF(E254=E255,D254,CELL("wiersz",A253))</f>
        <v>109</v>
      </c>
      <c r="E255" s="23">
        <f>LARGE(F255:AG255,1)+LARGE(F255:AG255,2)+LARGE(F255:AG255,3)+LARGE(F255:AG255,4)+IFERROR(LARGE(F255:AG255,5),0)+IFERROR(LARGE(F255:AG255,6),0)</f>
        <v>0</v>
      </c>
      <c r="F255" s="22"/>
      <c r="G255" s="22"/>
      <c r="H255" s="22"/>
      <c r="I255" s="71"/>
      <c r="J255" s="72"/>
      <c r="K255" s="72"/>
      <c r="L255" s="72"/>
      <c r="M255" s="72"/>
      <c r="N255" s="22"/>
      <c r="O255" s="22"/>
      <c r="P255" s="22"/>
      <c r="Q255" s="22"/>
      <c r="R255" s="22"/>
      <c r="S255" s="22"/>
      <c r="T255" s="71"/>
      <c r="U255" s="71"/>
      <c r="V255" s="22"/>
      <c r="W255" s="22"/>
      <c r="X255" s="22"/>
      <c r="Y255" s="73"/>
      <c r="Z255" s="22"/>
      <c r="AA255" s="22"/>
      <c r="AB255" s="22"/>
      <c r="AC255" s="22"/>
      <c r="AD255" s="22">
        <f>IFERROR(LARGE(AH255:AM255,1),0)+IFERROR(LARGE(AH255:AM255,2),0)</f>
        <v>0</v>
      </c>
      <c r="AE255" s="22">
        <f>IFERROR(LARGE(AH255:AM255,3),0)+IFERROR(LARGE(AH255:AM255,4),0)</f>
        <v>0</v>
      </c>
      <c r="AF255" s="22">
        <f>IFERROR(LARGE(AH255:AM255,5),0)+IFERROR(LARGE(AH255:AM255,6),0)</f>
        <v>0</v>
      </c>
      <c r="AG255" s="22">
        <f>IFERROR(LARGE(AH255:AM255,7),0)</f>
        <v>0</v>
      </c>
      <c r="AH255" s="22"/>
      <c r="AI255" s="22"/>
      <c r="AJ255" s="22"/>
      <c r="AK255" s="22"/>
      <c r="AL255" s="22"/>
      <c r="AM255" s="22"/>
    </row>
    <row r="256" spans="1:39">
      <c r="A256" s="3"/>
      <c r="B256" s="3"/>
      <c r="C256" s="3"/>
      <c r="D256" s="2">
        <f ca="1">IF(E255=E256,D255,CELL("wiersz",A254))</f>
        <v>109</v>
      </c>
      <c r="E256" s="23">
        <f>LARGE(F256:AG256,1)+LARGE(F256:AG256,2)+LARGE(F256:AG256,3)+LARGE(F256:AG256,4)+IFERROR(LARGE(F256:AG256,5),0)+IFERROR(LARGE(F256:AG256,6),0)</f>
        <v>0</v>
      </c>
      <c r="F256" s="22"/>
      <c r="G256" s="22"/>
      <c r="H256" s="22"/>
      <c r="I256" s="71"/>
      <c r="J256" s="72"/>
      <c r="K256" s="72"/>
      <c r="L256" s="72"/>
      <c r="M256" s="72"/>
      <c r="N256" s="22"/>
      <c r="O256" s="22"/>
      <c r="P256" s="22"/>
      <c r="Q256" s="22"/>
      <c r="R256" s="22"/>
      <c r="S256" s="22"/>
      <c r="T256" s="71"/>
      <c r="U256" s="71"/>
      <c r="V256" s="22"/>
      <c r="W256" s="22"/>
      <c r="X256" s="22"/>
      <c r="Y256" s="73"/>
      <c r="Z256" s="22"/>
      <c r="AA256" s="22"/>
      <c r="AB256" s="22"/>
      <c r="AC256" s="22"/>
      <c r="AD256" s="22">
        <f>IFERROR(LARGE(AH256:AM256,1),0)+IFERROR(LARGE(AH256:AM256,2),0)</f>
        <v>0</v>
      </c>
      <c r="AE256" s="22">
        <f>IFERROR(LARGE(AH256:AM256,3),0)+IFERROR(LARGE(AH256:AM256,4),0)</f>
        <v>0</v>
      </c>
      <c r="AF256" s="22">
        <f>IFERROR(LARGE(AH256:AM256,5),0)+IFERROR(LARGE(AH256:AM256,6),0)</f>
        <v>0</v>
      </c>
      <c r="AG256" s="22">
        <f>IFERROR(LARGE(AH256:AM256,7),0)</f>
        <v>0</v>
      </c>
      <c r="AH256" s="22"/>
      <c r="AI256" s="22"/>
      <c r="AJ256" s="22"/>
      <c r="AK256" s="22"/>
      <c r="AL256" s="22"/>
      <c r="AM256" s="22"/>
    </row>
    <row r="257" spans="1:39">
      <c r="A257" s="3"/>
      <c r="B257" s="3"/>
      <c r="C257" s="3"/>
      <c r="D257" s="2">
        <f ca="1">IF(E256=E257,D256,CELL("wiersz",A255))</f>
        <v>109</v>
      </c>
      <c r="E257" s="23">
        <f>LARGE(F257:AG257,1)+LARGE(F257:AG257,2)+LARGE(F257:AG257,3)+LARGE(F257:AG257,4)+IFERROR(LARGE(F257:AG257,5),0)+IFERROR(LARGE(F257:AG257,6),0)</f>
        <v>0</v>
      </c>
      <c r="F257" s="22"/>
      <c r="G257" s="22"/>
      <c r="H257" s="22"/>
      <c r="I257" s="71"/>
      <c r="J257" s="72"/>
      <c r="K257" s="72"/>
      <c r="L257" s="72"/>
      <c r="M257" s="72"/>
      <c r="N257" s="22"/>
      <c r="O257" s="22"/>
      <c r="P257" s="22"/>
      <c r="Q257" s="22"/>
      <c r="R257" s="22"/>
      <c r="S257" s="22"/>
      <c r="T257" s="71"/>
      <c r="U257" s="71"/>
      <c r="V257" s="22"/>
      <c r="W257" s="22"/>
      <c r="X257" s="22"/>
      <c r="Y257" s="73"/>
      <c r="Z257" s="22"/>
      <c r="AA257" s="22"/>
      <c r="AB257" s="22"/>
      <c r="AC257" s="22"/>
      <c r="AD257" s="22">
        <f>IFERROR(LARGE(AH257:AM257,1),0)+IFERROR(LARGE(AH257:AM257,2),0)</f>
        <v>0</v>
      </c>
      <c r="AE257" s="22">
        <f>IFERROR(LARGE(AH257:AM257,3),0)+IFERROR(LARGE(AH257:AM257,4),0)</f>
        <v>0</v>
      </c>
      <c r="AF257" s="22">
        <f>IFERROR(LARGE(AH257:AM257,5),0)+IFERROR(LARGE(AH257:AM257,6),0)</f>
        <v>0</v>
      </c>
      <c r="AG257" s="22">
        <f>IFERROR(LARGE(AH257:AM257,7),0)</f>
        <v>0</v>
      </c>
      <c r="AH257" s="22"/>
      <c r="AI257" s="22"/>
      <c r="AJ257" s="22"/>
      <c r="AK257" s="22"/>
      <c r="AL257" s="22"/>
      <c r="AM257" s="22"/>
    </row>
    <row r="258" spans="1:39">
      <c r="A258" s="3"/>
      <c r="B258" s="3"/>
      <c r="C258" s="3"/>
      <c r="D258" s="2">
        <f ca="1">IF(E257=E258,D257,CELL("wiersz",A256))</f>
        <v>109</v>
      </c>
      <c r="E258" s="23">
        <f>LARGE(F258:AG258,1)+LARGE(F258:AG258,2)+LARGE(F258:AG258,3)+LARGE(F258:AG258,4)+IFERROR(LARGE(F258:AG258,5),0)+IFERROR(LARGE(F258:AG258,6),0)</f>
        <v>0</v>
      </c>
      <c r="F258" s="22"/>
      <c r="G258" s="22"/>
      <c r="H258" s="22"/>
      <c r="I258" s="71"/>
      <c r="J258" s="72"/>
      <c r="K258" s="72"/>
      <c r="L258" s="72"/>
      <c r="M258" s="72"/>
      <c r="N258" s="22"/>
      <c r="O258" s="22"/>
      <c r="P258" s="22"/>
      <c r="Q258" s="22"/>
      <c r="R258" s="22"/>
      <c r="S258" s="22"/>
      <c r="T258" s="71"/>
      <c r="U258" s="71"/>
      <c r="V258" s="22"/>
      <c r="W258" s="22"/>
      <c r="X258" s="22"/>
      <c r="Y258" s="73"/>
      <c r="Z258" s="22"/>
      <c r="AA258" s="22"/>
      <c r="AB258" s="22"/>
      <c r="AC258" s="22"/>
      <c r="AD258" s="22">
        <f>IFERROR(LARGE(AH258:AM258,1),0)+IFERROR(LARGE(AH258:AM258,2),0)</f>
        <v>0</v>
      </c>
      <c r="AE258" s="22">
        <f>IFERROR(LARGE(AH258:AM258,3),0)+IFERROR(LARGE(AH258:AM258,4),0)</f>
        <v>0</v>
      </c>
      <c r="AF258" s="22">
        <f>IFERROR(LARGE(AH258:AM258,5),0)+IFERROR(LARGE(AH258:AM258,6),0)</f>
        <v>0</v>
      </c>
      <c r="AG258" s="22">
        <f>IFERROR(LARGE(AH258:AM258,7),0)</f>
        <v>0</v>
      </c>
      <c r="AH258" s="22"/>
      <c r="AI258" s="22"/>
      <c r="AJ258" s="22"/>
      <c r="AK258" s="22"/>
      <c r="AL258" s="22"/>
      <c r="AM258" s="22"/>
    </row>
    <row r="259" spans="1:39">
      <c r="A259" s="3"/>
      <c r="B259" s="3"/>
      <c r="C259" s="3"/>
      <c r="D259" s="2">
        <f ca="1">IF(E258=E259,D258,CELL("wiersz",A257))</f>
        <v>109</v>
      </c>
      <c r="E259" s="23">
        <f>LARGE(F259:AG259,1)+LARGE(F259:AG259,2)+LARGE(F259:AG259,3)+LARGE(F259:AG259,4)+IFERROR(LARGE(F259:AG259,5),0)+IFERROR(LARGE(F259:AG259,6),0)</f>
        <v>0</v>
      </c>
      <c r="F259" s="22"/>
      <c r="G259" s="22"/>
      <c r="H259" s="22"/>
      <c r="I259" s="71"/>
      <c r="J259" s="72"/>
      <c r="K259" s="72"/>
      <c r="L259" s="72"/>
      <c r="M259" s="72"/>
      <c r="N259" s="22"/>
      <c r="O259" s="22"/>
      <c r="P259" s="22"/>
      <c r="Q259" s="22"/>
      <c r="R259" s="22"/>
      <c r="S259" s="22"/>
      <c r="T259" s="71"/>
      <c r="U259" s="71"/>
      <c r="V259" s="22"/>
      <c r="W259" s="22"/>
      <c r="X259" s="22"/>
      <c r="Y259" s="73"/>
      <c r="Z259" s="22"/>
      <c r="AA259" s="22"/>
      <c r="AB259" s="22"/>
      <c r="AC259" s="22"/>
      <c r="AD259" s="22">
        <f>IFERROR(LARGE(AH259:AM259,1),0)+IFERROR(LARGE(AH259:AM259,2),0)</f>
        <v>0</v>
      </c>
      <c r="AE259" s="22">
        <f>IFERROR(LARGE(AH259:AM259,3),0)+IFERROR(LARGE(AH259:AM259,4),0)</f>
        <v>0</v>
      </c>
      <c r="AF259" s="22">
        <f>IFERROR(LARGE(AH259:AM259,5),0)+IFERROR(LARGE(AH259:AM259,6),0)</f>
        <v>0</v>
      </c>
      <c r="AG259" s="22">
        <f>IFERROR(LARGE(AH259:AM259,7),0)</f>
        <v>0</v>
      </c>
      <c r="AH259" s="22"/>
      <c r="AI259" s="22"/>
      <c r="AJ259" s="22"/>
      <c r="AK259" s="22"/>
      <c r="AL259" s="22"/>
      <c r="AM259" s="22"/>
    </row>
    <row r="260" spans="1:39">
      <c r="A260" s="3"/>
      <c r="B260" s="3"/>
      <c r="C260" s="3"/>
      <c r="D260" s="2">
        <f ca="1">IF(E259=E260,D259,CELL("wiersz",A258))</f>
        <v>109</v>
      </c>
      <c r="E260" s="23">
        <f>LARGE(F260:AG260,1)+LARGE(F260:AG260,2)+LARGE(F260:AG260,3)+LARGE(F260:AG260,4)+IFERROR(LARGE(F260:AG260,5),0)+IFERROR(LARGE(F260:AG260,6),0)</f>
        <v>0</v>
      </c>
      <c r="F260" s="22"/>
      <c r="G260" s="22"/>
      <c r="H260" s="22"/>
      <c r="I260" s="71"/>
      <c r="J260" s="72"/>
      <c r="K260" s="72"/>
      <c r="L260" s="72"/>
      <c r="M260" s="72"/>
      <c r="N260" s="22"/>
      <c r="O260" s="22"/>
      <c r="P260" s="22"/>
      <c r="Q260" s="22"/>
      <c r="R260" s="22"/>
      <c r="S260" s="22"/>
      <c r="T260" s="71"/>
      <c r="U260" s="71"/>
      <c r="V260" s="22"/>
      <c r="W260" s="22"/>
      <c r="X260" s="22"/>
      <c r="Y260" s="73"/>
      <c r="Z260" s="22"/>
      <c r="AA260" s="22"/>
      <c r="AB260" s="22"/>
      <c r="AC260" s="22"/>
      <c r="AD260" s="22">
        <f>IFERROR(LARGE(AH260:AM260,1),0)+IFERROR(LARGE(AH260:AM260,2),0)</f>
        <v>0</v>
      </c>
      <c r="AE260" s="22">
        <f>IFERROR(LARGE(AH260:AM260,3),0)+IFERROR(LARGE(AH260:AM260,4),0)</f>
        <v>0</v>
      </c>
      <c r="AF260" s="22">
        <f>IFERROR(LARGE(AH260:AM260,5),0)+IFERROR(LARGE(AH260:AM260,6),0)</f>
        <v>0</v>
      </c>
      <c r="AG260" s="22">
        <f>IFERROR(LARGE(AH260:AM260,7),0)</f>
        <v>0</v>
      </c>
      <c r="AH260" s="22"/>
      <c r="AI260" s="22"/>
      <c r="AJ260" s="22"/>
      <c r="AK260" s="22"/>
      <c r="AL260" s="22"/>
      <c r="AM260" s="22"/>
    </row>
    <row r="261" spans="1:39">
      <c r="A261" s="3"/>
      <c r="B261" s="3"/>
      <c r="C261" s="3"/>
      <c r="D261" s="2">
        <f ca="1">IF(E260=E261,D260,CELL("wiersz",A259))</f>
        <v>109</v>
      </c>
      <c r="E261" s="23">
        <f>LARGE(F261:AG261,1)+LARGE(F261:AG261,2)+LARGE(F261:AG261,3)+LARGE(F261:AG261,4)+IFERROR(LARGE(F261:AG261,5),0)+IFERROR(LARGE(F261:AG261,6),0)</f>
        <v>0</v>
      </c>
      <c r="F261" s="22"/>
      <c r="G261" s="22"/>
      <c r="H261" s="22"/>
      <c r="I261" s="71"/>
      <c r="J261" s="72"/>
      <c r="K261" s="72"/>
      <c r="L261" s="72"/>
      <c r="M261" s="72"/>
      <c r="N261" s="22"/>
      <c r="O261" s="22"/>
      <c r="P261" s="22"/>
      <c r="Q261" s="22"/>
      <c r="R261" s="22"/>
      <c r="S261" s="22"/>
      <c r="T261" s="71"/>
      <c r="U261" s="71"/>
      <c r="V261" s="22"/>
      <c r="W261" s="22"/>
      <c r="X261" s="22"/>
      <c r="Y261" s="73"/>
      <c r="Z261" s="22"/>
      <c r="AA261" s="22"/>
      <c r="AB261" s="22"/>
      <c r="AC261" s="22"/>
      <c r="AD261" s="22">
        <f>IFERROR(LARGE(AH261:AM261,1),0)+IFERROR(LARGE(AH261:AM261,2),0)</f>
        <v>0</v>
      </c>
      <c r="AE261" s="22">
        <f>IFERROR(LARGE(AH261:AM261,3),0)+IFERROR(LARGE(AH261:AM261,4),0)</f>
        <v>0</v>
      </c>
      <c r="AF261" s="22">
        <f>IFERROR(LARGE(AH261:AM261,5),0)+IFERROR(LARGE(AH261:AM261,6),0)</f>
        <v>0</v>
      </c>
      <c r="AG261" s="22">
        <f>IFERROR(LARGE(AH261:AM261,7),0)</f>
        <v>0</v>
      </c>
      <c r="AH261" s="22"/>
      <c r="AI261" s="22"/>
      <c r="AJ261" s="22"/>
      <c r="AK261" s="22"/>
      <c r="AL261" s="22"/>
      <c r="AM261" s="22"/>
    </row>
    <row r="262" spans="1:39">
      <c r="A262" s="3"/>
      <c r="B262" s="3"/>
      <c r="C262" s="3"/>
      <c r="D262" s="2">
        <f ca="1">IF(E261=E262,D261,CELL("wiersz",A260))</f>
        <v>109</v>
      </c>
      <c r="E262" s="23">
        <f>LARGE(F262:AG262,1)+LARGE(F262:AG262,2)+LARGE(F262:AG262,3)+LARGE(F262:AG262,4)+IFERROR(LARGE(F262:AG262,5),0)+IFERROR(LARGE(F262:AG262,6),0)</f>
        <v>0</v>
      </c>
      <c r="F262" s="22"/>
      <c r="G262" s="22"/>
      <c r="H262" s="22"/>
      <c r="I262" s="71"/>
      <c r="J262" s="72"/>
      <c r="K262" s="72"/>
      <c r="L262" s="72"/>
      <c r="M262" s="72"/>
      <c r="N262" s="22"/>
      <c r="O262" s="22"/>
      <c r="P262" s="22"/>
      <c r="Q262" s="22"/>
      <c r="R262" s="22"/>
      <c r="S262" s="22"/>
      <c r="T262" s="71"/>
      <c r="U262" s="71"/>
      <c r="V262" s="22"/>
      <c r="W262" s="22"/>
      <c r="X262" s="22"/>
      <c r="Y262" s="73"/>
      <c r="Z262" s="22"/>
      <c r="AA262" s="22"/>
      <c r="AB262" s="22"/>
      <c r="AC262" s="22"/>
      <c r="AD262" s="22">
        <f>IFERROR(LARGE(AH262:AM262,1),0)+IFERROR(LARGE(AH262:AM262,2),0)</f>
        <v>0</v>
      </c>
      <c r="AE262" s="22">
        <f>IFERROR(LARGE(AH262:AM262,3),0)+IFERROR(LARGE(AH262:AM262,4),0)</f>
        <v>0</v>
      </c>
      <c r="AF262" s="22">
        <f>IFERROR(LARGE(AH262:AM262,5),0)+IFERROR(LARGE(AH262:AM262,6),0)</f>
        <v>0</v>
      </c>
      <c r="AG262" s="22">
        <f>IFERROR(LARGE(AH262:AM262,7),0)</f>
        <v>0</v>
      </c>
      <c r="AH262" s="22"/>
      <c r="AI262" s="22"/>
      <c r="AJ262" s="22"/>
      <c r="AK262" s="22"/>
      <c r="AL262" s="22"/>
      <c r="AM262" s="22"/>
    </row>
    <row r="263" spans="1:39">
      <c r="A263" s="3"/>
      <c r="B263" s="3"/>
      <c r="C263" s="3"/>
      <c r="D263" s="2">
        <f ca="1">IF(E262=E263,D262,CELL("wiersz",A261))</f>
        <v>109</v>
      </c>
      <c r="E263" s="23">
        <f>LARGE(F263:AG263,1)+LARGE(F263:AG263,2)+LARGE(F263:AG263,3)+LARGE(F263:AG263,4)+IFERROR(LARGE(F263:AG263,5),0)+IFERROR(LARGE(F263:AG263,6),0)</f>
        <v>0</v>
      </c>
      <c r="F263" s="22"/>
      <c r="G263" s="22"/>
      <c r="H263" s="22"/>
      <c r="I263" s="71"/>
      <c r="J263" s="72"/>
      <c r="K263" s="72"/>
      <c r="L263" s="72"/>
      <c r="M263" s="72"/>
      <c r="N263" s="22"/>
      <c r="O263" s="22"/>
      <c r="P263" s="22"/>
      <c r="Q263" s="22"/>
      <c r="R263" s="22"/>
      <c r="S263" s="22"/>
      <c r="T263" s="71"/>
      <c r="U263" s="71"/>
      <c r="V263" s="22"/>
      <c r="W263" s="22"/>
      <c r="X263" s="22"/>
      <c r="Y263" s="73"/>
      <c r="Z263" s="22"/>
      <c r="AA263" s="22"/>
      <c r="AB263" s="22"/>
      <c r="AC263" s="22"/>
      <c r="AD263" s="22">
        <f>IFERROR(LARGE(AH263:AM263,1),0)+IFERROR(LARGE(AH263:AM263,2),0)</f>
        <v>0</v>
      </c>
      <c r="AE263" s="22">
        <f>IFERROR(LARGE(AH263:AM263,3),0)+IFERROR(LARGE(AH263:AM263,4),0)</f>
        <v>0</v>
      </c>
      <c r="AF263" s="22">
        <f>IFERROR(LARGE(AH263:AM263,5),0)+IFERROR(LARGE(AH263:AM263,6),0)</f>
        <v>0</v>
      </c>
      <c r="AG263" s="22">
        <f>IFERROR(LARGE(AH263:AM263,7),0)</f>
        <v>0</v>
      </c>
      <c r="AH263" s="22"/>
      <c r="AI263" s="22"/>
      <c r="AJ263" s="22"/>
      <c r="AK263" s="22"/>
      <c r="AL263" s="22"/>
      <c r="AM263" s="22"/>
    </row>
    <row r="264" spans="1:39">
      <c r="A264" s="3"/>
      <c r="B264" s="3"/>
      <c r="C264" s="3"/>
      <c r="D264" s="2">
        <f ca="1">IF(E263=E264,D263,CELL("wiersz",A262))</f>
        <v>109</v>
      </c>
      <c r="E264" s="23">
        <f>LARGE(F264:AG264,1)+LARGE(F264:AG264,2)+LARGE(F264:AG264,3)+LARGE(F264:AG264,4)+IFERROR(LARGE(F264:AG264,5),0)+IFERROR(LARGE(F264:AG264,6),0)</f>
        <v>0</v>
      </c>
      <c r="F264" s="22"/>
      <c r="G264" s="22"/>
      <c r="H264" s="22"/>
      <c r="I264" s="71"/>
      <c r="J264" s="72"/>
      <c r="K264" s="72"/>
      <c r="L264" s="72"/>
      <c r="M264" s="72"/>
      <c r="N264" s="22"/>
      <c r="O264" s="22"/>
      <c r="P264" s="22"/>
      <c r="Q264" s="22"/>
      <c r="R264" s="22"/>
      <c r="S264" s="22"/>
      <c r="T264" s="71"/>
      <c r="U264" s="71"/>
      <c r="V264" s="22"/>
      <c r="W264" s="22"/>
      <c r="X264" s="22"/>
      <c r="Y264" s="73"/>
      <c r="Z264" s="22"/>
      <c r="AA264" s="22"/>
      <c r="AB264" s="22"/>
      <c r="AC264" s="22"/>
      <c r="AD264" s="22">
        <f>IFERROR(LARGE(AH264:AM264,1),0)+IFERROR(LARGE(AH264:AM264,2),0)</f>
        <v>0</v>
      </c>
      <c r="AE264" s="22">
        <f>IFERROR(LARGE(AH264:AM264,3),0)+IFERROR(LARGE(AH264:AM264,4),0)</f>
        <v>0</v>
      </c>
      <c r="AF264" s="22">
        <f>IFERROR(LARGE(AH264:AM264,5),0)+IFERROR(LARGE(AH264:AM264,6),0)</f>
        <v>0</v>
      </c>
      <c r="AG264" s="22">
        <f>IFERROR(LARGE(AH264:AM264,7),0)</f>
        <v>0</v>
      </c>
      <c r="AH264" s="22"/>
      <c r="AI264" s="22"/>
      <c r="AJ264" s="22"/>
      <c r="AK264" s="22"/>
      <c r="AL264" s="22"/>
      <c r="AM264" s="22"/>
    </row>
    <row r="265" spans="1:39">
      <c r="A265" s="3"/>
      <c r="B265" s="3"/>
      <c r="C265" s="3"/>
      <c r="D265" s="2">
        <f ca="1">IF(E264=E265,D264,CELL("wiersz",A263))</f>
        <v>109</v>
      </c>
      <c r="E265" s="23">
        <f>LARGE(F265:AG265,1)+LARGE(F265:AG265,2)+LARGE(F265:AG265,3)+LARGE(F265:AG265,4)+IFERROR(LARGE(F265:AG265,5),0)+IFERROR(LARGE(F265:AG265,6),0)</f>
        <v>0</v>
      </c>
      <c r="F265" s="22"/>
      <c r="G265" s="22"/>
      <c r="H265" s="22"/>
      <c r="I265" s="71"/>
      <c r="J265" s="72"/>
      <c r="K265" s="72"/>
      <c r="L265" s="72"/>
      <c r="M265" s="72"/>
      <c r="N265" s="22"/>
      <c r="O265" s="22"/>
      <c r="P265" s="22"/>
      <c r="Q265" s="22"/>
      <c r="R265" s="22"/>
      <c r="S265" s="22"/>
      <c r="T265" s="71"/>
      <c r="U265" s="71"/>
      <c r="V265" s="22"/>
      <c r="W265" s="22"/>
      <c r="X265" s="22"/>
      <c r="Y265" s="73"/>
      <c r="Z265" s="22"/>
      <c r="AA265" s="22"/>
      <c r="AB265" s="22"/>
      <c r="AC265" s="22"/>
      <c r="AD265" s="22">
        <f>IFERROR(LARGE(AH265:AM265,1),0)+IFERROR(LARGE(AH265:AM265,2),0)</f>
        <v>0</v>
      </c>
      <c r="AE265" s="22">
        <f>IFERROR(LARGE(AH265:AM265,3),0)+IFERROR(LARGE(AH265:AM265,4),0)</f>
        <v>0</v>
      </c>
      <c r="AF265" s="22">
        <f>IFERROR(LARGE(AH265:AM265,5),0)+IFERROR(LARGE(AH265:AM265,6),0)</f>
        <v>0</v>
      </c>
      <c r="AG265" s="22">
        <f>IFERROR(LARGE(AH265:AM265,7),0)</f>
        <v>0</v>
      </c>
      <c r="AH265" s="22"/>
      <c r="AI265" s="22"/>
      <c r="AJ265" s="22"/>
      <c r="AK265" s="22"/>
      <c r="AL265" s="22"/>
      <c r="AM265" s="22"/>
    </row>
    <row r="266" spans="1:39">
      <c r="A266" s="3"/>
      <c r="B266" s="3"/>
      <c r="C266" s="3"/>
      <c r="D266" s="2">
        <f ca="1">IF(E265=E266,D265,CELL("wiersz",A264))</f>
        <v>109</v>
      </c>
      <c r="E266" s="23">
        <f>LARGE(F266:AG266,1)+LARGE(F266:AG266,2)+LARGE(F266:AG266,3)+LARGE(F266:AG266,4)+IFERROR(LARGE(F266:AG266,5),0)+IFERROR(LARGE(F266:AG266,6),0)</f>
        <v>0</v>
      </c>
      <c r="F266" s="22"/>
      <c r="G266" s="22"/>
      <c r="H266" s="22"/>
      <c r="I266" s="71"/>
      <c r="J266" s="72"/>
      <c r="K266" s="72"/>
      <c r="L266" s="72"/>
      <c r="M266" s="72"/>
      <c r="N266" s="22"/>
      <c r="O266" s="22"/>
      <c r="P266" s="22"/>
      <c r="Q266" s="22"/>
      <c r="R266" s="22"/>
      <c r="S266" s="22"/>
      <c r="T266" s="71"/>
      <c r="U266" s="71"/>
      <c r="V266" s="22"/>
      <c r="W266" s="22"/>
      <c r="X266" s="22"/>
      <c r="Y266" s="73"/>
      <c r="Z266" s="22"/>
      <c r="AA266" s="22"/>
      <c r="AB266" s="22"/>
      <c r="AC266" s="22"/>
      <c r="AD266" s="22">
        <f>IFERROR(LARGE(AH266:AM266,1),0)+IFERROR(LARGE(AH266:AM266,2),0)</f>
        <v>0</v>
      </c>
      <c r="AE266" s="22">
        <f>IFERROR(LARGE(AH266:AM266,3),0)+IFERROR(LARGE(AH266:AM266,4),0)</f>
        <v>0</v>
      </c>
      <c r="AF266" s="22">
        <f>IFERROR(LARGE(AH266:AM266,5),0)+IFERROR(LARGE(AH266:AM266,6),0)</f>
        <v>0</v>
      </c>
      <c r="AG266" s="22">
        <f>IFERROR(LARGE(AH266:AM266,7),0)</f>
        <v>0</v>
      </c>
      <c r="AH266" s="22"/>
      <c r="AI266" s="22"/>
      <c r="AJ266" s="22"/>
      <c r="AK266" s="22"/>
      <c r="AL266" s="22"/>
      <c r="AM266" s="22"/>
    </row>
    <row r="267" spans="1:39">
      <c r="A267" s="3"/>
      <c r="B267" s="3"/>
      <c r="C267" s="3"/>
      <c r="D267" s="2">
        <f ca="1">IF(E266=E267,D266,CELL("wiersz",A265))</f>
        <v>109</v>
      </c>
      <c r="E267" s="23">
        <f>LARGE(F267:AG267,1)+LARGE(F267:AG267,2)+LARGE(F267:AG267,3)+LARGE(F267:AG267,4)+IFERROR(LARGE(F267:AG267,5),0)+IFERROR(LARGE(F267:AG267,6),0)</f>
        <v>0</v>
      </c>
      <c r="F267" s="22"/>
      <c r="G267" s="22"/>
      <c r="H267" s="22"/>
      <c r="I267" s="71"/>
      <c r="J267" s="72"/>
      <c r="K267" s="72"/>
      <c r="L267" s="72"/>
      <c r="M267" s="72"/>
      <c r="N267" s="22"/>
      <c r="O267" s="22"/>
      <c r="P267" s="22"/>
      <c r="Q267" s="22"/>
      <c r="R267" s="22"/>
      <c r="S267" s="22"/>
      <c r="T267" s="71"/>
      <c r="U267" s="71"/>
      <c r="V267" s="22"/>
      <c r="W267" s="22"/>
      <c r="X267" s="22"/>
      <c r="Y267" s="73"/>
      <c r="Z267" s="22"/>
      <c r="AA267" s="22"/>
      <c r="AB267" s="22"/>
      <c r="AC267" s="22"/>
      <c r="AD267" s="22">
        <f>IFERROR(LARGE(AH267:AM267,1),0)+IFERROR(LARGE(AH267:AM267,2),0)</f>
        <v>0</v>
      </c>
      <c r="AE267" s="22">
        <f>IFERROR(LARGE(AH267:AM267,3),0)+IFERROR(LARGE(AH267:AM267,4),0)</f>
        <v>0</v>
      </c>
      <c r="AF267" s="22">
        <f>IFERROR(LARGE(AH267:AM267,5),0)+IFERROR(LARGE(AH267:AM267,6),0)</f>
        <v>0</v>
      </c>
      <c r="AG267" s="22">
        <f>IFERROR(LARGE(AH267:AM267,7),0)</f>
        <v>0</v>
      </c>
      <c r="AH267" s="22"/>
      <c r="AI267" s="22"/>
      <c r="AJ267" s="22"/>
      <c r="AK267" s="22"/>
      <c r="AL267" s="22"/>
      <c r="AM267" s="22"/>
    </row>
    <row r="268" spans="1:39">
      <c r="A268" s="3"/>
      <c r="B268" s="3"/>
      <c r="C268" s="3"/>
      <c r="D268" s="2">
        <f ca="1">IF(E267=E268,D267,CELL("wiersz",A266))</f>
        <v>109</v>
      </c>
      <c r="E268" s="23">
        <f>LARGE(F268:AG268,1)+LARGE(F268:AG268,2)+LARGE(F268:AG268,3)+LARGE(F268:AG268,4)+IFERROR(LARGE(F268:AG268,5),0)+IFERROR(LARGE(F268:AG268,6),0)</f>
        <v>0</v>
      </c>
      <c r="F268" s="22"/>
      <c r="G268" s="22"/>
      <c r="H268" s="22"/>
      <c r="I268" s="71"/>
      <c r="J268" s="72"/>
      <c r="K268" s="72"/>
      <c r="L268" s="72"/>
      <c r="M268" s="72"/>
      <c r="N268" s="22"/>
      <c r="O268" s="22"/>
      <c r="P268" s="22"/>
      <c r="Q268" s="22"/>
      <c r="R268" s="22"/>
      <c r="S268" s="22"/>
      <c r="T268" s="71"/>
      <c r="U268" s="71"/>
      <c r="V268" s="22"/>
      <c r="W268" s="22"/>
      <c r="X268" s="22"/>
      <c r="Y268" s="73"/>
      <c r="Z268" s="22"/>
      <c r="AA268" s="22"/>
      <c r="AB268" s="22"/>
      <c r="AC268" s="22"/>
      <c r="AD268" s="22">
        <f>IFERROR(LARGE(AH268:AM268,1),0)+IFERROR(LARGE(AH268:AM268,2),0)</f>
        <v>0</v>
      </c>
      <c r="AE268" s="22">
        <f>IFERROR(LARGE(AH268:AM268,3),0)+IFERROR(LARGE(AH268:AM268,4),0)</f>
        <v>0</v>
      </c>
      <c r="AF268" s="22">
        <f>IFERROR(LARGE(AH268:AM268,5),0)+IFERROR(LARGE(AH268:AM268,6),0)</f>
        <v>0</v>
      </c>
      <c r="AG268" s="22">
        <f>IFERROR(LARGE(AH268:AM268,7),0)</f>
        <v>0</v>
      </c>
      <c r="AH268" s="22"/>
      <c r="AI268" s="22"/>
      <c r="AJ268" s="22"/>
      <c r="AK268" s="22"/>
      <c r="AL268" s="22"/>
      <c r="AM268" s="22"/>
    </row>
    <row r="269" spans="1:39">
      <c r="A269" s="3"/>
      <c r="B269" s="3"/>
      <c r="C269" s="3"/>
      <c r="D269" s="2">
        <f ca="1">IF(E268=E269,D268,CELL("wiersz",A267))</f>
        <v>109</v>
      </c>
      <c r="E269" s="23">
        <f>LARGE(F269:AG269,1)+LARGE(F269:AG269,2)+LARGE(F269:AG269,3)+LARGE(F269:AG269,4)+IFERROR(LARGE(F269:AG269,5),0)+IFERROR(LARGE(F269:AG269,6),0)</f>
        <v>0</v>
      </c>
      <c r="F269" s="22"/>
      <c r="G269" s="22"/>
      <c r="H269" s="22"/>
      <c r="I269" s="71"/>
      <c r="J269" s="72"/>
      <c r="K269" s="72"/>
      <c r="L269" s="72"/>
      <c r="M269" s="72"/>
      <c r="N269" s="22"/>
      <c r="O269" s="22"/>
      <c r="P269" s="22"/>
      <c r="Q269" s="22"/>
      <c r="R269" s="22"/>
      <c r="S269" s="22"/>
      <c r="T269" s="71"/>
      <c r="U269" s="71"/>
      <c r="V269" s="22"/>
      <c r="W269" s="22"/>
      <c r="X269" s="22"/>
      <c r="Y269" s="73"/>
      <c r="Z269" s="22"/>
      <c r="AA269" s="22"/>
      <c r="AB269" s="22"/>
      <c r="AC269" s="22"/>
      <c r="AD269" s="22">
        <f>IFERROR(LARGE(AH269:AM269,1),0)+IFERROR(LARGE(AH269:AM269,2),0)</f>
        <v>0</v>
      </c>
      <c r="AE269" s="22">
        <f>IFERROR(LARGE(AH269:AM269,3),0)+IFERROR(LARGE(AH269:AM269,4),0)</f>
        <v>0</v>
      </c>
      <c r="AF269" s="22">
        <f>IFERROR(LARGE(AH269:AM269,5),0)+IFERROR(LARGE(AH269:AM269,6),0)</f>
        <v>0</v>
      </c>
      <c r="AG269" s="22">
        <f>IFERROR(LARGE(AH269:AM269,7),0)</f>
        <v>0</v>
      </c>
      <c r="AH269" s="22"/>
      <c r="AI269" s="22"/>
      <c r="AJ269" s="22"/>
      <c r="AK269" s="22"/>
      <c r="AL269" s="22"/>
      <c r="AM269" s="22"/>
    </row>
    <row r="270" spans="1:39">
      <c r="A270" s="3"/>
      <c r="B270" s="3"/>
      <c r="C270" s="3"/>
      <c r="D270" s="2">
        <f ca="1">IF(E269=E270,D269,CELL("wiersz",A268))</f>
        <v>109</v>
      </c>
      <c r="E270" s="23">
        <f>LARGE(F270:AG270,1)+LARGE(F270:AG270,2)+LARGE(F270:AG270,3)+LARGE(F270:AG270,4)+IFERROR(LARGE(F270:AG270,5),0)+IFERROR(LARGE(F270:AG270,6),0)</f>
        <v>0</v>
      </c>
      <c r="F270" s="22"/>
      <c r="G270" s="22"/>
      <c r="H270" s="22"/>
      <c r="I270" s="71"/>
      <c r="J270" s="72"/>
      <c r="K270" s="72"/>
      <c r="L270" s="72"/>
      <c r="M270" s="72"/>
      <c r="N270" s="22"/>
      <c r="O270" s="22"/>
      <c r="P270" s="22"/>
      <c r="Q270" s="22"/>
      <c r="R270" s="22"/>
      <c r="S270" s="22"/>
      <c r="T270" s="71"/>
      <c r="U270" s="71"/>
      <c r="V270" s="22"/>
      <c r="W270" s="22"/>
      <c r="X270" s="22"/>
      <c r="Y270" s="73"/>
      <c r="Z270" s="22"/>
      <c r="AA270" s="22"/>
      <c r="AB270" s="22"/>
      <c r="AC270" s="22"/>
      <c r="AD270" s="22">
        <f>IFERROR(LARGE(AH270:AM270,1),0)+IFERROR(LARGE(AH270:AM270,2),0)</f>
        <v>0</v>
      </c>
      <c r="AE270" s="22">
        <f>IFERROR(LARGE(AH270:AM270,3),0)+IFERROR(LARGE(AH270:AM270,4),0)</f>
        <v>0</v>
      </c>
      <c r="AF270" s="22">
        <f>IFERROR(LARGE(AH270:AM270,5),0)+IFERROR(LARGE(AH270:AM270,6),0)</f>
        <v>0</v>
      </c>
      <c r="AG270" s="22">
        <f>IFERROR(LARGE(AH270:AM270,7),0)</f>
        <v>0</v>
      </c>
      <c r="AH270" s="22"/>
      <c r="AI270" s="22"/>
      <c r="AJ270" s="22"/>
      <c r="AK270" s="22"/>
      <c r="AL270" s="22"/>
      <c r="AM270" s="22"/>
    </row>
    <row r="271" spans="1:39">
      <c r="A271" s="3"/>
      <c r="B271" s="3"/>
      <c r="C271" s="3"/>
      <c r="D271" s="2">
        <f ca="1">IF(E270=E271,D270,CELL("wiersz",A269))</f>
        <v>109</v>
      </c>
      <c r="E271" s="23">
        <f>LARGE(F271:AG271,1)+LARGE(F271:AG271,2)+LARGE(F271:AG271,3)+LARGE(F271:AG271,4)+IFERROR(LARGE(F271:AG271,5),0)+IFERROR(LARGE(F271:AG271,6),0)</f>
        <v>0</v>
      </c>
      <c r="F271" s="22"/>
      <c r="G271" s="22"/>
      <c r="H271" s="22"/>
      <c r="I271" s="71"/>
      <c r="J271" s="72"/>
      <c r="K271" s="72"/>
      <c r="L271" s="72"/>
      <c r="M271" s="72"/>
      <c r="N271" s="22"/>
      <c r="O271" s="22"/>
      <c r="P271" s="22"/>
      <c r="Q271" s="22"/>
      <c r="R271" s="22"/>
      <c r="S271" s="22"/>
      <c r="T271" s="71"/>
      <c r="U271" s="71"/>
      <c r="V271" s="22"/>
      <c r="W271" s="22"/>
      <c r="X271" s="22"/>
      <c r="Y271" s="73"/>
      <c r="Z271" s="22"/>
      <c r="AA271" s="22"/>
      <c r="AB271" s="22"/>
      <c r="AC271" s="22"/>
      <c r="AD271" s="22">
        <f>IFERROR(LARGE(AH271:AM271,1),0)+IFERROR(LARGE(AH271:AM271,2),0)</f>
        <v>0</v>
      </c>
      <c r="AE271" s="22">
        <f>IFERROR(LARGE(AH271:AM271,3),0)+IFERROR(LARGE(AH271:AM271,4),0)</f>
        <v>0</v>
      </c>
      <c r="AF271" s="22">
        <f>IFERROR(LARGE(AH271:AM271,5),0)+IFERROR(LARGE(AH271:AM271,6),0)</f>
        <v>0</v>
      </c>
      <c r="AG271" s="22">
        <f>IFERROR(LARGE(AH271:AM271,7),0)</f>
        <v>0</v>
      </c>
      <c r="AH271" s="22"/>
      <c r="AI271" s="22"/>
      <c r="AJ271" s="22"/>
      <c r="AK271" s="22"/>
      <c r="AL271" s="22"/>
      <c r="AM271" s="22"/>
    </row>
    <row r="272" spans="1:39">
      <c r="A272" s="3"/>
      <c r="B272" s="3"/>
      <c r="C272" s="3"/>
      <c r="D272" s="2">
        <f ca="1">IF(E271=E272,D271,CELL("wiersz",A270))</f>
        <v>109</v>
      </c>
      <c r="E272" s="23">
        <f>LARGE(F272:AG272,1)+LARGE(F272:AG272,2)+LARGE(F272:AG272,3)+LARGE(F272:AG272,4)+IFERROR(LARGE(F272:AG272,5),0)+IFERROR(LARGE(F272:AG272,6),0)</f>
        <v>0</v>
      </c>
      <c r="F272" s="22"/>
      <c r="G272" s="22"/>
      <c r="H272" s="22"/>
      <c r="I272" s="71"/>
      <c r="J272" s="72"/>
      <c r="K272" s="72"/>
      <c r="L272" s="72"/>
      <c r="M272" s="72"/>
      <c r="N272" s="22"/>
      <c r="O272" s="22"/>
      <c r="P272" s="22"/>
      <c r="Q272" s="22"/>
      <c r="R272" s="22"/>
      <c r="S272" s="22"/>
      <c r="T272" s="71"/>
      <c r="U272" s="71"/>
      <c r="V272" s="22"/>
      <c r="W272" s="22"/>
      <c r="X272" s="22"/>
      <c r="Y272" s="73"/>
      <c r="Z272" s="22"/>
      <c r="AA272" s="22"/>
      <c r="AB272" s="22"/>
      <c r="AC272" s="22"/>
      <c r="AD272" s="22">
        <f>IFERROR(LARGE(AH272:AM272,1),0)+IFERROR(LARGE(AH272:AM272,2),0)</f>
        <v>0</v>
      </c>
      <c r="AE272" s="22">
        <f>IFERROR(LARGE(AH272:AM272,3),0)+IFERROR(LARGE(AH272:AM272,4),0)</f>
        <v>0</v>
      </c>
      <c r="AF272" s="22">
        <f>IFERROR(LARGE(AH272:AM272,5),0)+IFERROR(LARGE(AH272:AM272,6),0)</f>
        <v>0</v>
      </c>
      <c r="AG272" s="22">
        <f>IFERROR(LARGE(AH272:AM272,7),0)</f>
        <v>0</v>
      </c>
      <c r="AH272" s="22"/>
      <c r="AI272" s="22"/>
      <c r="AJ272" s="22"/>
      <c r="AK272" s="22"/>
      <c r="AL272" s="22"/>
      <c r="AM272" s="22"/>
    </row>
    <row r="273" spans="1:39">
      <c r="A273" s="3"/>
      <c r="B273" s="3"/>
      <c r="C273" s="3"/>
      <c r="D273" s="2">
        <f ca="1">IF(E272=E273,D272,CELL("wiersz",A271))</f>
        <v>109</v>
      </c>
      <c r="E273" s="23">
        <f>LARGE(F273:AG273,1)+LARGE(F273:AG273,2)+LARGE(F273:AG273,3)+LARGE(F273:AG273,4)+IFERROR(LARGE(F273:AG273,5),0)+IFERROR(LARGE(F273:AG273,6),0)</f>
        <v>0</v>
      </c>
      <c r="F273" s="22"/>
      <c r="G273" s="22"/>
      <c r="H273" s="22"/>
      <c r="I273" s="71"/>
      <c r="J273" s="72"/>
      <c r="K273" s="72"/>
      <c r="L273" s="72"/>
      <c r="M273" s="72"/>
      <c r="N273" s="22"/>
      <c r="O273" s="22"/>
      <c r="P273" s="22"/>
      <c r="Q273" s="22"/>
      <c r="R273" s="22"/>
      <c r="S273" s="22"/>
      <c r="T273" s="71"/>
      <c r="U273" s="71"/>
      <c r="V273" s="22"/>
      <c r="W273" s="22"/>
      <c r="X273" s="22"/>
      <c r="Y273" s="73"/>
      <c r="Z273" s="22"/>
      <c r="AA273" s="22"/>
      <c r="AB273" s="22"/>
      <c r="AC273" s="22"/>
      <c r="AD273" s="22">
        <f>IFERROR(LARGE(AH273:AM273,1),0)+IFERROR(LARGE(AH273:AM273,2),0)</f>
        <v>0</v>
      </c>
      <c r="AE273" s="22">
        <f>IFERROR(LARGE(AH273:AM273,3),0)+IFERROR(LARGE(AH273:AM273,4),0)</f>
        <v>0</v>
      </c>
      <c r="AF273" s="22">
        <f>IFERROR(LARGE(AH273:AM273,5),0)+IFERROR(LARGE(AH273:AM273,6),0)</f>
        <v>0</v>
      </c>
      <c r="AG273" s="22">
        <f>IFERROR(LARGE(AH273:AM273,7),0)</f>
        <v>0</v>
      </c>
      <c r="AH273" s="22"/>
      <c r="AI273" s="22"/>
      <c r="AJ273" s="22"/>
      <c r="AK273" s="22"/>
      <c r="AL273" s="22"/>
      <c r="AM273" s="22"/>
    </row>
    <row r="274" spans="1:39">
      <c r="A274" s="3"/>
      <c r="B274" s="3"/>
      <c r="C274" s="3"/>
      <c r="D274" s="2">
        <f ca="1">IF(E273=E274,D273,CELL("wiersz",A272))</f>
        <v>109</v>
      </c>
      <c r="E274" s="23">
        <f>LARGE(F274:AG274,1)+LARGE(F274:AG274,2)+LARGE(F274:AG274,3)+LARGE(F274:AG274,4)+IFERROR(LARGE(F274:AG274,5),0)+IFERROR(LARGE(F274:AG274,6),0)</f>
        <v>0</v>
      </c>
      <c r="F274" s="22"/>
      <c r="G274" s="22"/>
      <c r="H274" s="22"/>
      <c r="I274" s="71"/>
      <c r="J274" s="72"/>
      <c r="K274" s="72"/>
      <c r="L274" s="72"/>
      <c r="M274" s="72"/>
      <c r="N274" s="22"/>
      <c r="O274" s="22"/>
      <c r="P274" s="22"/>
      <c r="Q274" s="22"/>
      <c r="R274" s="22"/>
      <c r="S274" s="22"/>
      <c r="T274" s="71"/>
      <c r="U274" s="71"/>
      <c r="V274" s="22"/>
      <c r="W274" s="22"/>
      <c r="X274" s="22"/>
      <c r="Y274" s="73"/>
      <c r="Z274" s="22"/>
      <c r="AA274" s="22"/>
      <c r="AB274" s="22"/>
      <c r="AC274" s="22"/>
      <c r="AD274" s="22">
        <f>IFERROR(LARGE(AH274:AM274,1),0)+IFERROR(LARGE(AH274:AM274,2),0)</f>
        <v>0</v>
      </c>
      <c r="AE274" s="22">
        <f>IFERROR(LARGE(AH274:AM274,3),0)+IFERROR(LARGE(AH274:AM274,4),0)</f>
        <v>0</v>
      </c>
      <c r="AF274" s="22">
        <f>IFERROR(LARGE(AH274:AM274,5),0)+IFERROR(LARGE(AH274:AM274,6),0)</f>
        <v>0</v>
      </c>
      <c r="AG274" s="22">
        <f>IFERROR(LARGE(AH274:AM274,7),0)</f>
        <v>0</v>
      </c>
      <c r="AH274" s="22"/>
      <c r="AI274" s="22"/>
      <c r="AJ274" s="22"/>
      <c r="AK274" s="22"/>
      <c r="AL274" s="22"/>
      <c r="AM274" s="22"/>
    </row>
    <row r="275" spans="1:39">
      <c r="A275" s="3"/>
      <c r="B275" s="3"/>
      <c r="C275" s="3"/>
      <c r="D275" s="2">
        <f ca="1">IF(E274=E275,D274,CELL("wiersz",A273))</f>
        <v>109</v>
      </c>
      <c r="E275" s="23">
        <f>LARGE(F275:AG275,1)+LARGE(F275:AG275,2)+LARGE(F275:AG275,3)+LARGE(F275:AG275,4)+IFERROR(LARGE(F275:AG275,5),0)+IFERROR(LARGE(F275:AG275,6),0)</f>
        <v>0</v>
      </c>
      <c r="F275" s="22"/>
      <c r="G275" s="22"/>
      <c r="H275" s="22"/>
      <c r="I275" s="71"/>
      <c r="J275" s="72"/>
      <c r="K275" s="72"/>
      <c r="L275" s="72"/>
      <c r="M275" s="72"/>
      <c r="N275" s="22"/>
      <c r="O275" s="22"/>
      <c r="P275" s="22"/>
      <c r="Q275" s="22"/>
      <c r="R275" s="22"/>
      <c r="S275" s="22"/>
      <c r="T275" s="71"/>
      <c r="U275" s="71"/>
      <c r="V275" s="22"/>
      <c r="W275" s="22"/>
      <c r="X275" s="22"/>
      <c r="Y275" s="73"/>
      <c r="Z275" s="22"/>
      <c r="AA275" s="22"/>
      <c r="AB275" s="22"/>
      <c r="AC275" s="22"/>
      <c r="AD275" s="22">
        <f>IFERROR(LARGE(AH275:AM275,1),0)+IFERROR(LARGE(AH275:AM275,2),0)</f>
        <v>0</v>
      </c>
      <c r="AE275" s="22">
        <f>IFERROR(LARGE(AH275:AM275,3),0)+IFERROR(LARGE(AH275:AM275,4),0)</f>
        <v>0</v>
      </c>
      <c r="AF275" s="22">
        <f>IFERROR(LARGE(AH275:AM275,5),0)+IFERROR(LARGE(AH275:AM275,6),0)</f>
        <v>0</v>
      </c>
      <c r="AG275" s="22">
        <f>IFERROR(LARGE(AH275:AM275,7),0)</f>
        <v>0</v>
      </c>
      <c r="AH275" s="22"/>
      <c r="AI275" s="22"/>
      <c r="AJ275" s="22"/>
      <c r="AK275" s="22"/>
      <c r="AL275" s="22"/>
      <c r="AM275" s="22"/>
    </row>
    <row r="276" spans="1:39">
      <c r="A276" s="3"/>
      <c r="B276" s="3"/>
      <c r="C276" s="3"/>
      <c r="D276" s="2">
        <f ca="1">IF(E275=E276,D275,CELL("wiersz",A274))</f>
        <v>109</v>
      </c>
      <c r="E276" s="23">
        <f>LARGE(F276:AG276,1)+LARGE(F276:AG276,2)+LARGE(F276:AG276,3)+LARGE(F276:AG276,4)+IFERROR(LARGE(F276:AG276,5),0)+IFERROR(LARGE(F276:AG276,6),0)</f>
        <v>0</v>
      </c>
      <c r="F276" s="22"/>
      <c r="G276" s="22"/>
      <c r="H276" s="22"/>
      <c r="I276" s="71"/>
      <c r="J276" s="72"/>
      <c r="K276" s="72"/>
      <c r="L276" s="72"/>
      <c r="M276" s="72"/>
      <c r="N276" s="22"/>
      <c r="O276" s="22"/>
      <c r="P276" s="22"/>
      <c r="Q276" s="22"/>
      <c r="R276" s="22"/>
      <c r="S276" s="22"/>
      <c r="T276" s="71"/>
      <c r="U276" s="71"/>
      <c r="V276" s="22"/>
      <c r="W276" s="22"/>
      <c r="X276" s="22"/>
      <c r="Y276" s="73"/>
      <c r="Z276" s="22"/>
      <c r="AA276" s="22"/>
      <c r="AB276" s="22"/>
      <c r="AC276" s="22"/>
      <c r="AD276" s="22">
        <f>IFERROR(LARGE(AH276:AM276,1),0)+IFERROR(LARGE(AH276:AM276,2),0)</f>
        <v>0</v>
      </c>
      <c r="AE276" s="22">
        <f>IFERROR(LARGE(AH276:AM276,3),0)+IFERROR(LARGE(AH276:AM276,4),0)</f>
        <v>0</v>
      </c>
      <c r="AF276" s="22">
        <f>IFERROR(LARGE(AH276:AM276,5),0)+IFERROR(LARGE(AH276:AM276,6),0)</f>
        <v>0</v>
      </c>
      <c r="AG276" s="22">
        <f>IFERROR(LARGE(AH276:AM276,7),0)</f>
        <v>0</v>
      </c>
      <c r="AH276" s="22"/>
      <c r="AI276" s="22"/>
      <c r="AJ276" s="22"/>
      <c r="AK276" s="22"/>
      <c r="AL276" s="22"/>
      <c r="AM276" s="22"/>
    </row>
    <row r="277" spans="1:39">
      <c r="A277" s="3"/>
      <c r="B277" s="3"/>
      <c r="C277" s="3"/>
      <c r="D277" s="2">
        <f ca="1">IF(E276=E277,D276,CELL("wiersz",A275))</f>
        <v>109</v>
      </c>
      <c r="E277" s="23">
        <f>LARGE(F277:AG277,1)+LARGE(F277:AG277,2)+LARGE(F277:AG277,3)+LARGE(F277:AG277,4)+IFERROR(LARGE(F277:AG277,5),0)+IFERROR(LARGE(F277:AG277,6),0)</f>
        <v>0</v>
      </c>
      <c r="F277" s="22"/>
      <c r="G277" s="22"/>
      <c r="H277" s="22"/>
      <c r="I277" s="71"/>
      <c r="J277" s="72"/>
      <c r="K277" s="72"/>
      <c r="L277" s="72"/>
      <c r="M277" s="72"/>
      <c r="N277" s="22"/>
      <c r="O277" s="22"/>
      <c r="P277" s="22"/>
      <c r="Q277" s="22"/>
      <c r="R277" s="22"/>
      <c r="S277" s="22"/>
      <c r="T277" s="71"/>
      <c r="U277" s="71"/>
      <c r="V277" s="22"/>
      <c r="W277" s="22"/>
      <c r="X277" s="22"/>
      <c r="Y277" s="73"/>
      <c r="Z277" s="22"/>
      <c r="AA277" s="22"/>
      <c r="AB277" s="22"/>
      <c r="AC277" s="22"/>
      <c r="AD277" s="22">
        <f>IFERROR(LARGE(AH277:AM277,1),0)+IFERROR(LARGE(AH277:AM277,2),0)</f>
        <v>0</v>
      </c>
      <c r="AE277" s="22">
        <f>IFERROR(LARGE(AH277:AM277,3),0)+IFERROR(LARGE(AH277:AM277,4),0)</f>
        <v>0</v>
      </c>
      <c r="AF277" s="22">
        <f>IFERROR(LARGE(AH277:AM277,5),0)+IFERROR(LARGE(AH277:AM277,6),0)</f>
        <v>0</v>
      </c>
      <c r="AG277" s="22">
        <f>IFERROR(LARGE(AH277:AM277,7),0)</f>
        <v>0</v>
      </c>
      <c r="AH277" s="22"/>
      <c r="AI277" s="22"/>
      <c r="AJ277" s="22"/>
      <c r="AK277" s="22"/>
      <c r="AL277" s="22"/>
      <c r="AM277" s="22"/>
    </row>
    <row r="278" spans="1:39">
      <c r="A278" s="3"/>
      <c r="B278" s="3"/>
      <c r="C278" s="3"/>
      <c r="D278" s="2">
        <f ca="1">IF(E277=E278,D277,CELL("wiersz",A276))</f>
        <v>109</v>
      </c>
      <c r="E278" s="23">
        <f>LARGE(F278:AG278,1)+LARGE(F278:AG278,2)+LARGE(F278:AG278,3)+LARGE(F278:AG278,4)+IFERROR(LARGE(F278:AG278,5),0)+IFERROR(LARGE(F278:AG278,6),0)</f>
        <v>0</v>
      </c>
      <c r="F278" s="22"/>
      <c r="G278" s="22"/>
      <c r="H278" s="22"/>
      <c r="I278" s="71"/>
      <c r="J278" s="72"/>
      <c r="K278" s="72"/>
      <c r="L278" s="72"/>
      <c r="M278" s="72"/>
      <c r="N278" s="22"/>
      <c r="O278" s="22"/>
      <c r="P278" s="22"/>
      <c r="Q278" s="22"/>
      <c r="R278" s="22"/>
      <c r="S278" s="22"/>
      <c r="T278" s="71"/>
      <c r="U278" s="71"/>
      <c r="V278" s="22"/>
      <c r="W278" s="22"/>
      <c r="X278" s="22"/>
      <c r="Y278" s="73"/>
      <c r="Z278" s="22"/>
      <c r="AA278" s="22"/>
      <c r="AB278" s="22"/>
      <c r="AC278" s="22"/>
      <c r="AD278" s="22">
        <f>IFERROR(LARGE(AH278:AM278,1),0)+IFERROR(LARGE(AH278:AM278,2),0)</f>
        <v>0</v>
      </c>
      <c r="AE278" s="22">
        <f>IFERROR(LARGE(AH278:AM278,3),0)+IFERROR(LARGE(AH278:AM278,4),0)</f>
        <v>0</v>
      </c>
      <c r="AF278" s="22">
        <f>IFERROR(LARGE(AH278:AM278,5),0)+IFERROR(LARGE(AH278:AM278,6),0)</f>
        <v>0</v>
      </c>
      <c r="AG278" s="22">
        <f>IFERROR(LARGE(AH278:AM278,7),0)</f>
        <v>0</v>
      </c>
      <c r="AH278" s="22"/>
      <c r="AI278" s="22"/>
      <c r="AJ278" s="22"/>
      <c r="AK278" s="22"/>
      <c r="AL278" s="22"/>
      <c r="AM278" s="22"/>
    </row>
    <row r="279" spans="1:39">
      <c r="A279" s="3"/>
      <c r="B279" s="3"/>
      <c r="C279" s="3"/>
      <c r="D279" s="2">
        <f ca="1">IF(E278=E279,D278,CELL("wiersz",A277))</f>
        <v>109</v>
      </c>
      <c r="E279" s="23">
        <f>LARGE(F279:AG279,1)+LARGE(F279:AG279,2)+LARGE(F279:AG279,3)+LARGE(F279:AG279,4)+IFERROR(LARGE(F279:AG279,5),0)+IFERROR(LARGE(F279:AG279,6),0)</f>
        <v>0</v>
      </c>
      <c r="F279" s="22"/>
      <c r="G279" s="22"/>
      <c r="H279" s="22"/>
      <c r="I279" s="71"/>
      <c r="J279" s="72"/>
      <c r="K279" s="72"/>
      <c r="L279" s="72"/>
      <c r="M279" s="72"/>
      <c r="N279" s="22"/>
      <c r="O279" s="22"/>
      <c r="P279" s="22"/>
      <c r="Q279" s="22"/>
      <c r="R279" s="22"/>
      <c r="S279" s="22"/>
      <c r="T279" s="71"/>
      <c r="U279" s="71"/>
      <c r="V279" s="22"/>
      <c r="W279" s="22"/>
      <c r="X279" s="22"/>
      <c r="Y279" s="73"/>
      <c r="Z279" s="22"/>
      <c r="AA279" s="22"/>
      <c r="AB279" s="22"/>
      <c r="AC279" s="22"/>
      <c r="AD279" s="22">
        <f>IFERROR(LARGE(AH279:AM279,1),0)+IFERROR(LARGE(AH279:AM279,2),0)</f>
        <v>0</v>
      </c>
      <c r="AE279" s="22">
        <f>IFERROR(LARGE(AH279:AM279,3),0)+IFERROR(LARGE(AH279:AM279,4),0)</f>
        <v>0</v>
      </c>
      <c r="AF279" s="22">
        <f>IFERROR(LARGE(AH279:AM279,5),0)+IFERROR(LARGE(AH279:AM279,6),0)</f>
        <v>0</v>
      </c>
      <c r="AG279" s="22">
        <f>IFERROR(LARGE(AH279:AM279,7),0)</f>
        <v>0</v>
      </c>
      <c r="AH279" s="22"/>
      <c r="AI279" s="22"/>
      <c r="AJ279" s="22"/>
      <c r="AK279" s="22"/>
      <c r="AL279" s="22"/>
      <c r="AM279" s="22"/>
    </row>
    <row r="280" spans="1:39">
      <c r="A280" s="3"/>
      <c r="B280" s="3"/>
      <c r="C280" s="3"/>
      <c r="D280" s="2">
        <f ca="1">IF(E279=E280,D279,CELL("wiersz",A278))</f>
        <v>109</v>
      </c>
      <c r="E280" s="23">
        <f>LARGE(F280:AG280,1)+LARGE(F280:AG280,2)+LARGE(F280:AG280,3)+LARGE(F280:AG280,4)+IFERROR(LARGE(F280:AG280,5),0)+IFERROR(LARGE(F280:AG280,6),0)</f>
        <v>0</v>
      </c>
      <c r="F280" s="22"/>
      <c r="G280" s="22"/>
      <c r="H280" s="22"/>
      <c r="I280" s="71"/>
      <c r="J280" s="72"/>
      <c r="K280" s="72"/>
      <c r="L280" s="72"/>
      <c r="M280" s="72"/>
      <c r="N280" s="22"/>
      <c r="O280" s="22"/>
      <c r="P280" s="22"/>
      <c r="Q280" s="22"/>
      <c r="R280" s="22"/>
      <c r="S280" s="22"/>
      <c r="T280" s="71"/>
      <c r="U280" s="71"/>
      <c r="V280" s="22"/>
      <c r="W280" s="22"/>
      <c r="X280" s="22"/>
      <c r="Y280" s="73"/>
      <c r="Z280" s="22"/>
      <c r="AA280" s="22"/>
      <c r="AB280" s="22"/>
      <c r="AC280" s="22"/>
      <c r="AD280" s="22">
        <f>IFERROR(LARGE(AH280:AM280,1),0)+IFERROR(LARGE(AH280:AM280,2),0)</f>
        <v>0</v>
      </c>
      <c r="AE280" s="22">
        <f>IFERROR(LARGE(AH280:AM280,3),0)+IFERROR(LARGE(AH280:AM280,4),0)</f>
        <v>0</v>
      </c>
      <c r="AF280" s="22">
        <f>IFERROR(LARGE(AH280:AM280,5),0)+IFERROR(LARGE(AH280:AM280,6),0)</f>
        <v>0</v>
      </c>
      <c r="AG280" s="22">
        <f>IFERROR(LARGE(AH280:AM280,7),0)</f>
        <v>0</v>
      </c>
      <c r="AH280" s="22"/>
      <c r="AI280" s="22"/>
      <c r="AJ280" s="22"/>
      <c r="AK280" s="22"/>
      <c r="AL280" s="22"/>
      <c r="AM280" s="22"/>
    </row>
    <row r="281" spans="1:39">
      <c r="A281" s="3"/>
      <c r="B281" s="3"/>
      <c r="C281" s="3"/>
      <c r="D281" s="2">
        <f ca="1">IF(E280=E281,D280,CELL("wiersz",A279))</f>
        <v>109</v>
      </c>
      <c r="E281" s="23">
        <f>LARGE(F281:AG281,1)+LARGE(F281:AG281,2)+LARGE(F281:AG281,3)+LARGE(F281:AG281,4)+IFERROR(LARGE(F281:AG281,5),0)+IFERROR(LARGE(F281:AG281,6),0)</f>
        <v>0</v>
      </c>
      <c r="F281" s="22"/>
      <c r="G281" s="22"/>
      <c r="H281" s="22"/>
      <c r="I281" s="71"/>
      <c r="J281" s="72"/>
      <c r="K281" s="72"/>
      <c r="L281" s="72"/>
      <c r="M281" s="72"/>
      <c r="N281" s="22"/>
      <c r="O281" s="22"/>
      <c r="P281" s="22"/>
      <c r="Q281" s="22"/>
      <c r="R281" s="22"/>
      <c r="S281" s="22"/>
      <c r="T281" s="71"/>
      <c r="U281" s="71"/>
      <c r="V281" s="22"/>
      <c r="W281" s="22"/>
      <c r="X281" s="22"/>
      <c r="Y281" s="73"/>
      <c r="Z281" s="22"/>
      <c r="AA281" s="22"/>
      <c r="AB281" s="22"/>
      <c r="AC281" s="22"/>
      <c r="AD281" s="22">
        <f>IFERROR(LARGE(AH281:AM281,1),0)+IFERROR(LARGE(AH281:AM281,2),0)</f>
        <v>0</v>
      </c>
      <c r="AE281" s="22">
        <f>IFERROR(LARGE(AH281:AM281,3),0)+IFERROR(LARGE(AH281:AM281,4),0)</f>
        <v>0</v>
      </c>
      <c r="AF281" s="22">
        <f>IFERROR(LARGE(AH281:AM281,5),0)+IFERROR(LARGE(AH281:AM281,6),0)</f>
        <v>0</v>
      </c>
      <c r="AG281" s="22">
        <f>IFERROR(LARGE(AH281:AM281,7),0)</f>
        <v>0</v>
      </c>
      <c r="AH281" s="22"/>
      <c r="AI281" s="22"/>
      <c r="AJ281" s="22"/>
      <c r="AK281" s="22"/>
      <c r="AL281" s="22"/>
      <c r="AM281" s="22"/>
    </row>
    <row r="282" spans="1:39">
      <c r="A282" s="3"/>
      <c r="B282" s="3"/>
      <c r="C282" s="3"/>
      <c r="D282" s="2">
        <f ca="1">IF(E281=E282,D281,CELL("wiersz",A280))</f>
        <v>109</v>
      </c>
      <c r="E282" s="23">
        <f>LARGE(F282:AG282,1)+LARGE(F282:AG282,2)+LARGE(F282:AG282,3)+LARGE(F282:AG282,4)+IFERROR(LARGE(F282:AG282,5),0)+IFERROR(LARGE(F282:AG282,6),0)</f>
        <v>0</v>
      </c>
      <c r="F282" s="22"/>
      <c r="G282" s="22"/>
      <c r="H282" s="22"/>
      <c r="I282" s="71"/>
      <c r="J282" s="72"/>
      <c r="K282" s="72"/>
      <c r="L282" s="72"/>
      <c r="M282" s="72"/>
      <c r="N282" s="22"/>
      <c r="O282" s="22"/>
      <c r="P282" s="22"/>
      <c r="Q282" s="22"/>
      <c r="R282" s="22"/>
      <c r="S282" s="22"/>
      <c r="T282" s="71"/>
      <c r="U282" s="71"/>
      <c r="V282" s="22"/>
      <c r="W282" s="22"/>
      <c r="X282" s="22"/>
      <c r="Y282" s="73"/>
      <c r="Z282" s="22"/>
      <c r="AA282" s="22"/>
      <c r="AB282" s="22"/>
      <c r="AC282" s="22"/>
      <c r="AD282" s="22">
        <f>IFERROR(LARGE(AH282:AM282,1),0)+IFERROR(LARGE(AH282:AM282,2),0)</f>
        <v>0</v>
      </c>
      <c r="AE282" s="22">
        <f>IFERROR(LARGE(AH282:AM282,3),0)+IFERROR(LARGE(AH282:AM282,4),0)</f>
        <v>0</v>
      </c>
      <c r="AF282" s="22">
        <f>IFERROR(LARGE(AH282:AM282,5),0)+IFERROR(LARGE(AH282:AM282,6),0)</f>
        <v>0</v>
      </c>
      <c r="AG282" s="22">
        <f>IFERROR(LARGE(AH282:AM282,7),0)</f>
        <v>0</v>
      </c>
      <c r="AH282" s="22"/>
      <c r="AI282" s="22"/>
      <c r="AJ282" s="22"/>
      <c r="AK282" s="22"/>
      <c r="AL282" s="22"/>
      <c r="AM282" s="22"/>
    </row>
    <row r="283" spans="1:39">
      <c r="A283" s="3"/>
      <c r="B283" s="3"/>
      <c r="C283" s="3"/>
      <c r="D283" s="2">
        <f ca="1">IF(E282=E283,D282,CELL("wiersz",A281))</f>
        <v>109</v>
      </c>
      <c r="E283" s="23">
        <f>LARGE(F283:AG283,1)+LARGE(F283:AG283,2)+LARGE(F283:AG283,3)+LARGE(F283:AG283,4)+IFERROR(LARGE(F283:AG283,5),0)+IFERROR(LARGE(F283:AG283,6),0)</f>
        <v>0</v>
      </c>
      <c r="F283" s="22"/>
      <c r="G283" s="22"/>
      <c r="H283" s="22"/>
      <c r="I283" s="71"/>
      <c r="J283" s="72"/>
      <c r="K283" s="72"/>
      <c r="L283" s="72"/>
      <c r="M283" s="72"/>
      <c r="N283" s="22"/>
      <c r="O283" s="22"/>
      <c r="P283" s="22"/>
      <c r="Q283" s="22"/>
      <c r="R283" s="22"/>
      <c r="S283" s="22"/>
      <c r="T283" s="71"/>
      <c r="U283" s="71"/>
      <c r="V283" s="22"/>
      <c r="W283" s="22"/>
      <c r="X283" s="22"/>
      <c r="Y283" s="73"/>
      <c r="Z283" s="22"/>
      <c r="AA283" s="22"/>
      <c r="AB283" s="22"/>
      <c r="AC283" s="22"/>
      <c r="AD283" s="22">
        <f>IFERROR(LARGE(AH283:AM283,1),0)+IFERROR(LARGE(AH283:AM283,2),0)</f>
        <v>0</v>
      </c>
      <c r="AE283" s="22">
        <f>IFERROR(LARGE(AH283:AM283,3),0)+IFERROR(LARGE(AH283:AM283,4),0)</f>
        <v>0</v>
      </c>
      <c r="AF283" s="22">
        <f>IFERROR(LARGE(AH283:AM283,5),0)+IFERROR(LARGE(AH283:AM283,6),0)</f>
        <v>0</v>
      </c>
      <c r="AG283" s="22">
        <f>IFERROR(LARGE(AH283:AM283,7),0)</f>
        <v>0</v>
      </c>
      <c r="AH283" s="22"/>
      <c r="AI283" s="22"/>
      <c r="AJ283" s="22"/>
      <c r="AK283" s="22"/>
      <c r="AL283" s="22"/>
      <c r="AM283" s="22"/>
    </row>
    <row r="284" spans="1:39">
      <c r="A284" s="3"/>
      <c r="B284" s="3"/>
      <c r="C284" s="3"/>
      <c r="D284" s="2">
        <f ca="1">IF(E283=E284,D283,CELL("wiersz",A282))</f>
        <v>109</v>
      </c>
      <c r="E284" s="23">
        <f>LARGE(F284:AG284,1)+LARGE(F284:AG284,2)+LARGE(F284:AG284,3)+LARGE(F284:AG284,4)+IFERROR(LARGE(F284:AG284,5),0)+IFERROR(LARGE(F284:AG284,6),0)</f>
        <v>0</v>
      </c>
      <c r="F284" s="22"/>
      <c r="G284" s="22"/>
      <c r="H284" s="22"/>
      <c r="I284" s="71"/>
      <c r="J284" s="72"/>
      <c r="K284" s="72"/>
      <c r="L284" s="72"/>
      <c r="M284" s="72"/>
      <c r="N284" s="22"/>
      <c r="O284" s="22"/>
      <c r="P284" s="22"/>
      <c r="Q284" s="22"/>
      <c r="R284" s="22"/>
      <c r="S284" s="22"/>
      <c r="T284" s="71"/>
      <c r="U284" s="71"/>
      <c r="V284" s="22"/>
      <c r="W284" s="22"/>
      <c r="X284" s="22"/>
      <c r="Y284" s="73"/>
      <c r="Z284" s="22"/>
      <c r="AA284" s="22"/>
      <c r="AB284" s="22"/>
      <c r="AC284" s="22"/>
      <c r="AD284" s="22">
        <f>IFERROR(LARGE(AH284:AM284,1),0)+IFERROR(LARGE(AH284:AM284,2),0)</f>
        <v>0</v>
      </c>
      <c r="AE284" s="22">
        <f>IFERROR(LARGE(AH284:AM284,3),0)+IFERROR(LARGE(AH284:AM284,4),0)</f>
        <v>0</v>
      </c>
      <c r="AF284" s="22">
        <f>IFERROR(LARGE(AH284:AM284,5),0)+IFERROR(LARGE(AH284:AM284,6),0)</f>
        <v>0</v>
      </c>
      <c r="AG284" s="22">
        <f>IFERROR(LARGE(AH284:AM284,7),0)</f>
        <v>0</v>
      </c>
      <c r="AH284" s="22"/>
      <c r="AI284" s="22"/>
      <c r="AJ284" s="22"/>
      <c r="AK284" s="22"/>
      <c r="AL284" s="22"/>
      <c r="AM284" s="22"/>
    </row>
    <row r="285" spans="1:39">
      <c r="A285" s="3"/>
      <c r="B285" s="3"/>
      <c r="C285" s="3"/>
      <c r="D285" s="2">
        <f ca="1">IF(E284=E285,D284,CELL("wiersz",A283))</f>
        <v>109</v>
      </c>
      <c r="E285" s="23">
        <f>LARGE(F285:AG285,1)+LARGE(F285:AG285,2)+LARGE(F285:AG285,3)+LARGE(F285:AG285,4)+IFERROR(LARGE(F285:AG285,5),0)+IFERROR(LARGE(F285:AG285,6),0)</f>
        <v>0</v>
      </c>
      <c r="F285" s="22"/>
      <c r="G285" s="22"/>
      <c r="H285" s="22"/>
      <c r="I285" s="71"/>
      <c r="J285" s="72"/>
      <c r="K285" s="72"/>
      <c r="L285" s="72"/>
      <c r="M285" s="72"/>
      <c r="N285" s="22"/>
      <c r="O285" s="22"/>
      <c r="P285" s="22"/>
      <c r="Q285" s="22"/>
      <c r="R285" s="22"/>
      <c r="S285" s="22"/>
      <c r="T285" s="71"/>
      <c r="U285" s="71"/>
      <c r="V285" s="22"/>
      <c r="W285" s="22"/>
      <c r="X285" s="22"/>
      <c r="Y285" s="73"/>
      <c r="Z285" s="22"/>
      <c r="AA285" s="22"/>
      <c r="AB285" s="22"/>
      <c r="AC285" s="22"/>
      <c r="AD285" s="22">
        <f>IFERROR(LARGE(AH285:AM285,1),0)+IFERROR(LARGE(AH285:AM285,2),0)</f>
        <v>0</v>
      </c>
      <c r="AE285" s="22">
        <f>IFERROR(LARGE(AH285:AM285,3),0)+IFERROR(LARGE(AH285:AM285,4),0)</f>
        <v>0</v>
      </c>
      <c r="AF285" s="22">
        <f>IFERROR(LARGE(AH285:AM285,5),0)+IFERROR(LARGE(AH285:AM285,6),0)</f>
        <v>0</v>
      </c>
      <c r="AG285" s="22">
        <f>IFERROR(LARGE(AH285:AM285,7),0)</f>
        <v>0</v>
      </c>
      <c r="AH285" s="22"/>
      <c r="AI285" s="22"/>
      <c r="AJ285" s="22"/>
      <c r="AK285" s="22"/>
      <c r="AL285" s="22"/>
      <c r="AM285" s="22"/>
    </row>
    <row r="286" spans="1:39">
      <c r="A286" s="3"/>
      <c r="B286" s="3"/>
      <c r="C286" s="3"/>
      <c r="D286" s="2">
        <f ca="1">IF(E285=E286,D285,CELL("wiersz",A284))</f>
        <v>109</v>
      </c>
      <c r="E286" s="23">
        <f>LARGE(F286:AG286,1)+LARGE(F286:AG286,2)+LARGE(F286:AG286,3)+LARGE(F286:AG286,4)+IFERROR(LARGE(F286:AG286,5),0)+IFERROR(LARGE(F286:AG286,6),0)</f>
        <v>0</v>
      </c>
      <c r="F286" s="22"/>
      <c r="G286" s="22"/>
      <c r="H286" s="22"/>
      <c r="I286" s="71"/>
      <c r="J286" s="72"/>
      <c r="K286" s="72"/>
      <c r="L286" s="72"/>
      <c r="M286" s="72"/>
      <c r="N286" s="22"/>
      <c r="O286" s="22"/>
      <c r="P286" s="22"/>
      <c r="Q286" s="22"/>
      <c r="R286" s="22"/>
      <c r="S286" s="22"/>
      <c r="T286" s="71"/>
      <c r="U286" s="71"/>
      <c r="V286" s="22"/>
      <c r="W286" s="22"/>
      <c r="X286" s="22"/>
      <c r="Y286" s="73"/>
      <c r="Z286" s="22"/>
      <c r="AA286" s="22"/>
      <c r="AB286" s="22"/>
      <c r="AC286" s="22"/>
      <c r="AD286" s="22">
        <f>IFERROR(LARGE(AH286:AM286,1),0)+IFERROR(LARGE(AH286:AM286,2),0)</f>
        <v>0</v>
      </c>
      <c r="AE286" s="22">
        <f>IFERROR(LARGE(AH286:AM286,3),0)+IFERROR(LARGE(AH286:AM286,4),0)</f>
        <v>0</v>
      </c>
      <c r="AF286" s="22">
        <f>IFERROR(LARGE(AH286:AM286,5),0)+IFERROR(LARGE(AH286:AM286,6),0)</f>
        <v>0</v>
      </c>
      <c r="AG286" s="22">
        <f>IFERROR(LARGE(AH286:AM286,7),0)</f>
        <v>0</v>
      </c>
      <c r="AH286" s="22"/>
      <c r="AI286" s="22"/>
      <c r="AJ286" s="22"/>
      <c r="AK286" s="22"/>
      <c r="AL286" s="22"/>
      <c r="AM286" s="22"/>
    </row>
    <row r="287" spans="1:39">
      <c r="A287" s="3"/>
      <c r="B287" s="3"/>
      <c r="C287" s="3"/>
      <c r="D287" s="2">
        <f ca="1">IF(E286=E287,D286,CELL("wiersz",A285))</f>
        <v>109</v>
      </c>
      <c r="E287" s="23">
        <f>LARGE(F287:AG287,1)+LARGE(F287:AG287,2)+LARGE(F287:AG287,3)+LARGE(F287:AG287,4)+IFERROR(LARGE(F287:AG287,5),0)+IFERROR(LARGE(F287:AG287,6),0)</f>
        <v>0</v>
      </c>
      <c r="F287" s="22"/>
      <c r="G287" s="22"/>
      <c r="H287" s="22"/>
      <c r="I287" s="71"/>
      <c r="J287" s="72"/>
      <c r="K287" s="72"/>
      <c r="L287" s="72"/>
      <c r="M287" s="72"/>
      <c r="N287" s="22"/>
      <c r="O287" s="22"/>
      <c r="P287" s="22"/>
      <c r="Q287" s="22"/>
      <c r="R287" s="22"/>
      <c r="S287" s="22"/>
      <c r="T287" s="71"/>
      <c r="U287" s="71"/>
      <c r="V287" s="22"/>
      <c r="W287" s="22"/>
      <c r="X287" s="22"/>
      <c r="Y287" s="73"/>
      <c r="Z287" s="22"/>
      <c r="AA287" s="22"/>
      <c r="AB287" s="22"/>
      <c r="AC287" s="22"/>
      <c r="AD287" s="22">
        <f>IFERROR(LARGE(AH287:AM287,1),0)+IFERROR(LARGE(AH287:AM287,2),0)</f>
        <v>0</v>
      </c>
      <c r="AE287" s="22">
        <f>IFERROR(LARGE(AH287:AM287,3),0)+IFERROR(LARGE(AH287:AM287,4),0)</f>
        <v>0</v>
      </c>
      <c r="AF287" s="22">
        <f>IFERROR(LARGE(AH287:AM287,5),0)+IFERROR(LARGE(AH287:AM287,6),0)</f>
        <v>0</v>
      </c>
      <c r="AG287" s="22">
        <f>IFERROR(LARGE(AH287:AM287,7),0)</f>
        <v>0</v>
      </c>
      <c r="AH287" s="22"/>
      <c r="AI287" s="22"/>
      <c r="AJ287" s="22"/>
      <c r="AK287" s="22"/>
      <c r="AL287" s="22"/>
      <c r="AM287" s="22"/>
    </row>
    <row r="288" spans="1:39">
      <c r="A288" s="3"/>
      <c r="B288" s="3"/>
      <c r="C288" s="3"/>
      <c r="D288" s="2">
        <f ca="1">IF(E287=E288,D287,CELL("wiersz",A286))</f>
        <v>109</v>
      </c>
      <c r="E288" s="23">
        <f>LARGE(F288:AG288,1)+LARGE(F288:AG288,2)+LARGE(F288:AG288,3)+LARGE(F288:AG288,4)+IFERROR(LARGE(F288:AG288,5),0)+IFERROR(LARGE(F288:AG288,6),0)</f>
        <v>0</v>
      </c>
      <c r="F288" s="22"/>
      <c r="G288" s="22"/>
      <c r="H288" s="22"/>
      <c r="I288" s="71"/>
      <c r="J288" s="72"/>
      <c r="K288" s="72"/>
      <c r="L288" s="72"/>
      <c r="M288" s="72"/>
      <c r="N288" s="22"/>
      <c r="O288" s="22"/>
      <c r="P288" s="22"/>
      <c r="Q288" s="22"/>
      <c r="R288" s="22"/>
      <c r="S288" s="22"/>
      <c r="T288" s="71"/>
      <c r="U288" s="71"/>
      <c r="V288" s="22"/>
      <c r="W288" s="22"/>
      <c r="X288" s="22"/>
      <c r="Y288" s="73"/>
      <c r="Z288" s="22"/>
      <c r="AA288" s="22"/>
      <c r="AB288" s="22"/>
      <c r="AC288" s="22"/>
      <c r="AD288" s="22">
        <f>IFERROR(LARGE(AH288:AM288,1),0)+IFERROR(LARGE(AH288:AM288,2),0)</f>
        <v>0</v>
      </c>
      <c r="AE288" s="22">
        <f>IFERROR(LARGE(AH288:AM288,3),0)+IFERROR(LARGE(AH288:AM288,4),0)</f>
        <v>0</v>
      </c>
      <c r="AF288" s="22">
        <f>IFERROR(LARGE(AH288:AM288,5),0)+IFERROR(LARGE(AH288:AM288,6),0)</f>
        <v>0</v>
      </c>
      <c r="AG288" s="22">
        <f>IFERROR(LARGE(AH288:AM288,7),0)</f>
        <v>0</v>
      </c>
      <c r="AH288" s="22"/>
      <c r="AI288" s="22"/>
      <c r="AJ288" s="22"/>
      <c r="AK288" s="22"/>
      <c r="AL288" s="22"/>
      <c r="AM288" s="22"/>
    </row>
    <row r="289" spans="1:39">
      <c r="A289" s="3"/>
      <c r="B289" s="3"/>
      <c r="C289" s="3"/>
      <c r="D289" s="2">
        <f ca="1">IF(E288=E289,D288,CELL("wiersz",A287))</f>
        <v>109</v>
      </c>
      <c r="E289" s="23">
        <f>LARGE(F289:AG289,1)+LARGE(F289:AG289,2)+LARGE(F289:AG289,3)+LARGE(F289:AG289,4)+IFERROR(LARGE(F289:AG289,5),0)+IFERROR(LARGE(F289:AG289,6),0)</f>
        <v>0</v>
      </c>
      <c r="F289" s="22"/>
      <c r="G289" s="22"/>
      <c r="H289" s="22"/>
      <c r="I289" s="71"/>
      <c r="J289" s="72"/>
      <c r="K289" s="72"/>
      <c r="L289" s="72"/>
      <c r="M289" s="72"/>
      <c r="N289" s="22"/>
      <c r="O289" s="22"/>
      <c r="P289" s="22"/>
      <c r="Q289" s="22"/>
      <c r="R289" s="22"/>
      <c r="S289" s="22"/>
      <c r="T289" s="71"/>
      <c r="U289" s="71"/>
      <c r="V289" s="22"/>
      <c r="W289" s="22"/>
      <c r="X289" s="22"/>
      <c r="Y289" s="73"/>
      <c r="Z289" s="22"/>
      <c r="AA289" s="22"/>
      <c r="AB289" s="22"/>
      <c r="AC289" s="22"/>
      <c r="AD289" s="22">
        <f>IFERROR(LARGE(AH289:AM289,1),0)+IFERROR(LARGE(AH289:AM289,2),0)</f>
        <v>0</v>
      </c>
      <c r="AE289" s="22">
        <f>IFERROR(LARGE(AH289:AM289,3),0)+IFERROR(LARGE(AH289:AM289,4),0)</f>
        <v>0</v>
      </c>
      <c r="AF289" s="22">
        <f>IFERROR(LARGE(AH289:AM289,5),0)+IFERROR(LARGE(AH289:AM289,6),0)</f>
        <v>0</v>
      </c>
      <c r="AG289" s="22">
        <f>IFERROR(LARGE(AH289:AM289,7),0)</f>
        <v>0</v>
      </c>
      <c r="AH289" s="22"/>
      <c r="AI289" s="22"/>
      <c r="AJ289" s="22"/>
      <c r="AK289" s="22"/>
      <c r="AL289" s="22"/>
      <c r="AM289" s="22"/>
    </row>
    <row r="290" spans="1:39">
      <c r="A290" s="3"/>
      <c r="B290" s="3"/>
      <c r="C290" s="3"/>
      <c r="D290" s="2">
        <f ca="1">IF(E289=E290,D289,CELL("wiersz",A288))</f>
        <v>109</v>
      </c>
      <c r="E290" s="23">
        <f>LARGE(F290:AG290,1)+LARGE(F290:AG290,2)+LARGE(F290:AG290,3)+LARGE(F290:AG290,4)+IFERROR(LARGE(F290:AG290,5),0)+IFERROR(LARGE(F290:AG290,6),0)</f>
        <v>0</v>
      </c>
      <c r="F290" s="22"/>
      <c r="G290" s="22"/>
      <c r="H290" s="22"/>
      <c r="I290" s="71"/>
      <c r="J290" s="72"/>
      <c r="K290" s="72"/>
      <c r="L290" s="72"/>
      <c r="M290" s="72"/>
      <c r="N290" s="22"/>
      <c r="O290" s="22"/>
      <c r="P290" s="22"/>
      <c r="Q290" s="22"/>
      <c r="R290" s="22"/>
      <c r="S290" s="22"/>
      <c r="T290" s="71"/>
      <c r="U290" s="71"/>
      <c r="V290" s="22"/>
      <c r="W290" s="22"/>
      <c r="X290" s="22"/>
      <c r="Y290" s="73"/>
      <c r="Z290" s="22"/>
      <c r="AA290" s="22"/>
      <c r="AB290" s="22"/>
      <c r="AC290" s="22"/>
      <c r="AD290" s="22">
        <f>IFERROR(LARGE(AH290:AM290,1),0)+IFERROR(LARGE(AH290:AM290,2),0)</f>
        <v>0</v>
      </c>
      <c r="AE290" s="22">
        <f>IFERROR(LARGE(AH290:AM290,3),0)+IFERROR(LARGE(AH290:AM290,4),0)</f>
        <v>0</v>
      </c>
      <c r="AF290" s="22">
        <f>IFERROR(LARGE(AH290:AM290,5),0)+IFERROR(LARGE(AH290:AM290,6),0)</f>
        <v>0</v>
      </c>
      <c r="AG290" s="22">
        <f>IFERROR(LARGE(AH290:AM290,7),0)</f>
        <v>0</v>
      </c>
      <c r="AH290" s="22"/>
      <c r="AI290" s="22"/>
      <c r="AJ290" s="22"/>
      <c r="AK290" s="22"/>
      <c r="AL290" s="22"/>
      <c r="AM290" s="22"/>
    </row>
    <row r="291" spans="1:39">
      <c r="A291" s="3"/>
      <c r="B291" s="3"/>
      <c r="C291" s="3"/>
      <c r="D291" s="2">
        <f ca="1">IF(E290=E291,D290,CELL("wiersz",A289))</f>
        <v>109</v>
      </c>
      <c r="E291" s="23">
        <f>LARGE(F291:AG291,1)+LARGE(F291:AG291,2)+LARGE(F291:AG291,3)+LARGE(F291:AG291,4)+IFERROR(LARGE(F291:AG291,5),0)+IFERROR(LARGE(F291:AG291,6),0)</f>
        <v>0</v>
      </c>
      <c r="F291" s="22"/>
      <c r="G291" s="22"/>
      <c r="H291" s="22"/>
      <c r="I291" s="71"/>
      <c r="J291" s="72"/>
      <c r="K291" s="72"/>
      <c r="L291" s="72"/>
      <c r="M291" s="72"/>
      <c r="N291" s="22"/>
      <c r="O291" s="22"/>
      <c r="P291" s="22"/>
      <c r="Q291" s="22"/>
      <c r="R291" s="22"/>
      <c r="S291" s="22"/>
      <c r="T291" s="71"/>
      <c r="U291" s="71"/>
      <c r="V291" s="22"/>
      <c r="W291" s="22"/>
      <c r="X291" s="22"/>
      <c r="Y291" s="73"/>
      <c r="Z291" s="22"/>
      <c r="AA291" s="22"/>
      <c r="AB291" s="22"/>
      <c r="AC291" s="22"/>
      <c r="AD291" s="22">
        <f>IFERROR(LARGE(AH291:AM291,1),0)+IFERROR(LARGE(AH291:AM291,2),0)</f>
        <v>0</v>
      </c>
      <c r="AE291" s="22">
        <f>IFERROR(LARGE(AH291:AM291,3),0)+IFERROR(LARGE(AH291:AM291,4),0)</f>
        <v>0</v>
      </c>
      <c r="AF291" s="22">
        <f>IFERROR(LARGE(AH291:AM291,5),0)+IFERROR(LARGE(AH291:AM291,6),0)</f>
        <v>0</v>
      </c>
      <c r="AG291" s="22">
        <f>IFERROR(LARGE(AH291:AM291,7),0)</f>
        <v>0</v>
      </c>
      <c r="AH291" s="22"/>
      <c r="AI291" s="22"/>
      <c r="AJ291" s="22"/>
      <c r="AK291" s="22"/>
      <c r="AL291" s="22"/>
      <c r="AM291" s="22"/>
    </row>
    <row r="292" spans="1:39">
      <c r="A292" s="3"/>
      <c r="B292" s="3"/>
      <c r="C292" s="3"/>
      <c r="D292" s="2">
        <f ca="1">IF(E291=E292,D291,CELL("wiersz",A290))</f>
        <v>109</v>
      </c>
      <c r="E292" s="23">
        <f>LARGE(F292:AG292,1)+LARGE(F292:AG292,2)+LARGE(F292:AG292,3)+LARGE(F292:AG292,4)+IFERROR(LARGE(F292:AG292,5),0)+IFERROR(LARGE(F292:AG292,6),0)</f>
        <v>0</v>
      </c>
      <c r="F292" s="22"/>
      <c r="G292" s="22"/>
      <c r="H292" s="22"/>
      <c r="I292" s="71"/>
      <c r="J292" s="72"/>
      <c r="K292" s="72"/>
      <c r="L292" s="72"/>
      <c r="M292" s="72"/>
      <c r="N292" s="22"/>
      <c r="O292" s="22"/>
      <c r="P292" s="22"/>
      <c r="Q292" s="22"/>
      <c r="R292" s="22"/>
      <c r="S292" s="22"/>
      <c r="T292" s="71"/>
      <c r="U292" s="71"/>
      <c r="V292" s="22"/>
      <c r="W292" s="22"/>
      <c r="X292" s="22"/>
      <c r="Y292" s="73"/>
      <c r="Z292" s="22"/>
      <c r="AA292" s="22"/>
      <c r="AB292" s="22"/>
      <c r="AC292" s="22"/>
      <c r="AD292" s="22">
        <f>IFERROR(LARGE(AH292:AM292,1),0)+IFERROR(LARGE(AH292:AM292,2),0)</f>
        <v>0</v>
      </c>
      <c r="AE292" s="22">
        <f>IFERROR(LARGE(AH292:AM292,3),0)+IFERROR(LARGE(AH292:AM292,4),0)</f>
        <v>0</v>
      </c>
      <c r="AF292" s="22">
        <f>IFERROR(LARGE(AH292:AM292,5),0)+IFERROR(LARGE(AH292:AM292,6),0)</f>
        <v>0</v>
      </c>
      <c r="AG292" s="22">
        <f>IFERROR(LARGE(AH292:AM292,7),0)</f>
        <v>0</v>
      </c>
      <c r="AH292" s="22"/>
      <c r="AI292" s="22"/>
      <c r="AJ292" s="22"/>
      <c r="AK292" s="22"/>
      <c r="AL292" s="22"/>
      <c r="AM292" s="22"/>
    </row>
    <row r="293" spans="1:39">
      <c r="A293" s="3"/>
      <c r="B293" s="3"/>
      <c r="C293" s="3"/>
      <c r="D293" s="2">
        <f ca="1">IF(E292=E293,D292,CELL("wiersz",A291))</f>
        <v>109</v>
      </c>
      <c r="E293" s="23">
        <f>LARGE(F293:AG293,1)+LARGE(F293:AG293,2)+LARGE(F293:AG293,3)+LARGE(F293:AG293,4)+IFERROR(LARGE(F293:AG293,5),0)+IFERROR(LARGE(F293:AG293,6),0)</f>
        <v>0</v>
      </c>
      <c r="F293" s="22"/>
      <c r="G293" s="22"/>
      <c r="H293" s="22"/>
      <c r="I293" s="71"/>
      <c r="J293" s="72"/>
      <c r="K293" s="72"/>
      <c r="L293" s="72"/>
      <c r="M293" s="72"/>
      <c r="N293" s="22"/>
      <c r="O293" s="22"/>
      <c r="P293" s="22"/>
      <c r="Q293" s="22"/>
      <c r="R293" s="22"/>
      <c r="S293" s="22"/>
      <c r="T293" s="71"/>
      <c r="U293" s="71"/>
      <c r="V293" s="22"/>
      <c r="W293" s="22"/>
      <c r="X293" s="22"/>
      <c r="Y293" s="73"/>
      <c r="Z293" s="22"/>
      <c r="AA293" s="22"/>
      <c r="AB293" s="22"/>
      <c r="AC293" s="22"/>
      <c r="AD293" s="22">
        <f>IFERROR(LARGE(AH293:AM293,1),0)+IFERROR(LARGE(AH293:AM293,2),0)</f>
        <v>0</v>
      </c>
      <c r="AE293" s="22">
        <f>IFERROR(LARGE(AH293:AM293,3),0)+IFERROR(LARGE(AH293:AM293,4),0)</f>
        <v>0</v>
      </c>
      <c r="AF293" s="22">
        <f>IFERROR(LARGE(AH293:AM293,5),0)+IFERROR(LARGE(AH293:AM293,6),0)</f>
        <v>0</v>
      </c>
      <c r="AG293" s="22">
        <f>IFERROR(LARGE(AH293:AM293,7),0)</f>
        <v>0</v>
      </c>
      <c r="AH293" s="22"/>
      <c r="AI293" s="22"/>
      <c r="AJ293" s="22"/>
      <c r="AK293" s="22"/>
      <c r="AL293" s="22"/>
      <c r="AM293" s="22"/>
    </row>
    <row r="294" spans="1:39">
      <c r="A294" s="3"/>
      <c r="B294" s="3"/>
      <c r="C294" s="3"/>
      <c r="D294" s="2">
        <f ca="1">IF(E293=E294,D293,CELL("wiersz",A292))</f>
        <v>109</v>
      </c>
      <c r="E294" s="23">
        <f>LARGE(F294:AG294,1)+LARGE(F294:AG294,2)+LARGE(F294:AG294,3)+LARGE(F294:AG294,4)+IFERROR(LARGE(F294:AG294,5),0)+IFERROR(LARGE(F294:AG294,6),0)</f>
        <v>0</v>
      </c>
      <c r="F294" s="22"/>
      <c r="G294" s="22"/>
      <c r="H294" s="22"/>
      <c r="I294" s="71"/>
      <c r="J294" s="72"/>
      <c r="K294" s="72"/>
      <c r="L294" s="72"/>
      <c r="M294" s="72"/>
      <c r="N294" s="22"/>
      <c r="O294" s="22"/>
      <c r="P294" s="22"/>
      <c r="Q294" s="22"/>
      <c r="R294" s="22"/>
      <c r="S294" s="22"/>
      <c r="T294" s="71"/>
      <c r="U294" s="71"/>
      <c r="V294" s="22"/>
      <c r="W294" s="22"/>
      <c r="X294" s="22"/>
      <c r="Y294" s="73"/>
      <c r="Z294" s="22"/>
      <c r="AA294" s="22"/>
      <c r="AB294" s="22"/>
      <c r="AC294" s="22"/>
      <c r="AD294" s="22">
        <f>IFERROR(LARGE(AH294:AM294,1),0)+IFERROR(LARGE(AH294:AM294,2),0)</f>
        <v>0</v>
      </c>
      <c r="AE294" s="22">
        <f>IFERROR(LARGE(AH294:AM294,3),0)+IFERROR(LARGE(AH294:AM294,4),0)</f>
        <v>0</v>
      </c>
      <c r="AF294" s="22">
        <f>IFERROR(LARGE(AH294:AM294,5),0)+IFERROR(LARGE(AH294:AM294,6),0)</f>
        <v>0</v>
      </c>
      <c r="AG294" s="22">
        <f>IFERROR(LARGE(AH294:AM294,7),0)</f>
        <v>0</v>
      </c>
      <c r="AH294" s="22"/>
      <c r="AI294" s="22"/>
      <c r="AJ294" s="22"/>
      <c r="AK294" s="22"/>
      <c r="AL294" s="22"/>
      <c r="AM294" s="22"/>
    </row>
    <row r="295" spans="1:39">
      <c r="A295" s="3"/>
      <c r="B295" s="3"/>
      <c r="C295" s="3"/>
      <c r="D295" s="2">
        <f ca="1">IF(E294=E295,D294,CELL("wiersz",A293))</f>
        <v>109</v>
      </c>
      <c r="E295" s="23">
        <f>LARGE(F295:AG295,1)+LARGE(F295:AG295,2)+LARGE(F295:AG295,3)+LARGE(F295:AG295,4)+IFERROR(LARGE(F295:AG295,5),0)+IFERROR(LARGE(F295:AG295,6),0)</f>
        <v>0</v>
      </c>
      <c r="F295" s="22"/>
      <c r="G295" s="22"/>
      <c r="H295" s="22"/>
      <c r="I295" s="71"/>
      <c r="J295" s="72"/>
      <c r="K295" s="72"/>
      <c r="L295" s="72"/>
      <c r="M295" s="72"/>
      <c r="N295" s="22"/>
      <c r="O295" s="22"/>
      <c r="P295" s="22"/>
      <c r="Q295" s="22"/>
      <c r="R295" s="22"/>
      <c r="S295" s="22"/>
      <c r="T295" s="71"/>
      <c r="U295" s="71"/>
      <c r="V295" s="22"/>
      <c r="W295" s="22"/>
      <c r="X295" s="22"/>
      <c r="Y295" s="73"/>
      <c r="Z295" s="22"/>
      <c r="AA295" s="22"/>
      <c r="AB295" s="22"/>
      <c r="AC295" s="22"/>
      <c r="AD295" s="22">
        <f>IFERROR(LARGE(AH295:AM295,1),0)+IFERROR(LARGE(AH295:AM295,2),0)</f>
        <v>0</v>
      </c>
      <c r="AE295" s="22">
        <f>IFERROR(LARGE(AH295:AM295,3),0)+IFERROR(LARGE(AH295:AM295,4),0)</f>
        <v>0</v>
      </c>
      <c r="AF295" s="22">
        <f>IFERROR(LARGE(AH295:AM295,5),0)+IFERROR(LARGE(AH295:AM295,6),0)</f>
        <v>0</v>
      </c>
      <c r="AG295" s="22">
        <f>IFERROR(LARGE(AH295:AM295,7),0)</f>
        <v>0</v>
      </c>
      <c r="AH295" s="22"/>
      <c r="AI295" s="22"/>
      <c r="AJ295" s="22"/>
      <c r="AK295" s="22"/>
      <c r="AL295" s="22"/>
      <c r="AM295" s="22"/>
    </row>
    <row r="296" spans="1:39">
      <c r="A296" s="3"/>
      <c r="B296" s="3"/>
      <c r="C296" s="3"/>
      <c r="D296" s="2">
        <f ca="1">IF(E295=E296,D295,CELL("wiersz",A294))</f>
        <v>109</v>
      </c>
      <c r="E296" s="23">
        <f>LARGE(F296:AG296,1)+LARGE(F296:AG296,2)+LARGE(F296:AG296,3)+LARGE(F296:AG296,4)+IFERROR(LARGE(F296:AG296,5),0)+IFERROR(LARGE(F296:AG296,6),0)</f>
        <v>0</v>
      </c>
      <c r="F296" s="22"/>
      <c r="G296" s="22"/>
      <c r="H296" s="22"/>
      <c r="I296" s="71"/>
      <c r="J296" s="72"/>
      <c r="K296" s="72"/>
      <c r="L296" s="72"/>
      <c r="M296" s="72"/>
      <c r="N296" s="22"/>
      <c r="O296" s="22"/>
      <c r="P296" s="22"/>
      <c r="Q296" s="22"/>
      <c r="R296" s="22"/>
      <c r="S296" s="22"/>
      <c r="T296" s="71"/>
      <c r="U296" s="71"/>
      <c r="V296" s="22"/>
      <c r="W296" s="22"/>
      <c r="X296" s="22"/>
      <c r="Y296" s="73"/>
      <c r="Z296" s="22"/>
      <c r="AA296" s="22"/>
      <c r="AB296" s="22"/>
      <c r="AC296" s="22"/>
      <c r="AD296" s="22">
        <f>IFERROR(LARGE(AH296:AM296,1),0)+IFERROR(LARGE(AH296:AM296,2),0)</f>
        <v>0</v>
      </c>
      <c r="AE296" s="22">
        <f>IFERROR(LARGE(AH296:AM296,3),0)+IFERROR(LARGE(AH296:AM296,4),0)</f>
        <v>0</v>
      </c>
      <c r="AF296" s="22">
        <f>IFERROR(LARGE(AH296:AM296,5),0)+IFERROR(LARGE(AH296:AM296,6),0)</f>
        <v>0</v>
      </c>
      <c r="AG296" s="22">
        <f>IFERROR(LARGE(AH296:AM296,7),0)</f>
        <v>0</v>
      </c>
      <c r="AH296" s="22"/>
      <c r="AI296" s="22"/>
      <c r="AJ296" s="22"/>
      <c r="AK296" s="22"/>
      <c r="AL296" s="22"/>
      <c r="AM296" s="22"/>
    </row>
    <row r="297" spans="1:39">
      <c r="A297" s="3"/>
      <c r="B297" s="3"/>
      <c r="C297" s="3"/>
      <c r="D297" s="2">
        <f ca="1">IF(E296=E297,D296,CELL("wiersz",A295))</f>
        <v>109</v>
      </c>
      <c r="E297" s="23">
        <f>LARGE(F297:AG297,1)+LARGE(F297:AG297,2)+LARGE(F297:AG297,3)+LARGE(F297:AG297,4)+IFERROR(LARGE(F297:AG297,5),0)+IFERROR(LARGE(F297:AG297,6),0)</f>
        <v>0</v>
      </c>
      <c r="F297" s="22"/>
      <c r="G297" s="22"/>
      <c r="H297" s="22"/>
      <c r="I297" s="71"/>
      <c r="J297" s="72"/>
      <c r="K297" s="72"/>
      <c r="L297" s="72"/>
      <c r="M297" s="72"/>
      <c r="N297" s="22"/>
      <c r="O297" s="22"/>
      <c r="P297" s="22"/>
      <c r="Q297" s="22"/>
      <c r="R297" s="22"/>
      <c r="S297" s="22"/>
      <c r="T297" s="71"/>
      <c r="U297" s="71"/>
      <c r="V297" s="22"/>
      <c r="W297" s="22"/>
      <c r="X297" s="22"/>
      <c r="Y297" s="73"/>
      <c r="Z297" s="22"/>
      <c r="AA297" s="22"/>
      <c r="AB297" s="22"/>
      <c r="AC297" s="22"/>
      <c r="AD297" s="22">
        <f>IFERROR(LARGE(AH297:AM297,1),0)+IFERROR(LARGE(AH297:AM297,2),0)</f>
        <v>0</v>
      </c>
      <c r="AE297" s="22">
        <f>IFERROR(LARGE(AH297:AM297,3),0)+IFERROR(LARGE(AH297:AM297,4),0)</f>
        <v>0</v>
      </c>
      <c r="AF297" s="22">
        <f>IFERROR(LARGE(AH297:AM297,5),0)+IFERROR(LARGE(AH297:AM297,6),0)</f>
        <v>0</v>
      </c>
      <c r="AG297" s="22">
        <f>IFERROR(LARGE(AH297:AM297,7),0)</f>
        <v>0</v>
      </c>
      <c r="AH297" s="22"/>
      <c r="AI297" s="22"/>
      <c r="AJ297" s="22"/>
      <c r="AK297" s="22"/>
      <c r="AL297" s="22"/>
      <c r="AM297" s="22"/>
    </row>
    <row r="298" spans="1:39">
      <c r="A298" s="3"/>
      <c r="B298" s="3"/>
      <c r="C298" s="3"/>
      <c r="D298" s="2">
        <f ca="1">IF(E297=E298,D297,CELL("wiersz",A296))</f>
        <v>109</v>
      </c>
      <c r="E298" s="23">
        <f>LARGE(F298:AG298,1)+LARGE(F298:AG298,2)+LARGE(F298:AG298,3)+LARGE(F298:AG298,4)+IFERROR(LARGE(F298:AG298,5),0)+IFERROR(LARGE(F298:AG298,6),0)</f>
        <v>0</v>
      </c>
      <c r="F298" s="22"/>
      <c r="G298" s="22"/>
      <c r="H298" s="22"/>
      <c r="I298" s="71"/>
      <c r="J298" s="72"/>
      <c r="K298" s="72"/>
      <c r="L298" s="72"/>
      <c r="M298" s="72"/>
      <c r="N298" s="22"/>
      <c r="O298" s="22"/>
      <c r="P298" s="22"/>
      <c r="Q298" s="22"/>
      <c r="R298" s="22"/>
      <c r="S298" s="22"/>
      <c r="T298" s="71"/>
      <c r="U298" s="71"/>
      <c r="V298" s="22"/>
      <c r="W298" s="22"/>
      <c r="X298" s="22"/>
      <c r="Y298" s="73"/>
      <c r="Z298" s="22"/>
      <c r="AA298" s="22"/>
      <c r="AB298" s="22"/>
      <c r="AC298" s="22"/>
      <c r="AD298" s="22">
        <f>IFERROR(LARGE(AH298:AM298,1),0)+IFERROR(LARGE(AH298:AM298,2),0)</f>
        <v>0</v>
      </c>
      <c r="AE298" s="22">
        <f>IFERROR(LARGE(AH298:AM298,3),0)+IFERROR(LARGE(AH298:AM298,4),0)</f>
        <v>0</v>
      </c>
      <c r="AF298" s="22">
        <f>IFERROR(LARGE(AH298:AM298,5),0)+IFERROR(LARGE(AH298:AM298,6),0)</f>
        <v>0</v>
      </c>
      <c r="AG298" s="22">
        <f>IFERROR(LARGE(AH298:AM298,7),0)</f>
        <v>0</v>
      </c>
      <c r="AH298" s="22"/>
      <c r="AI298" s="22"/>
      <c r="AJ298" s="22"/>
      <c r="AK298" s="22"/>
      <c r="AL298" s="22"/>
      <c r="AM298" s="22"/>
    </row>
    <row r="299" spans="1:39">
      <c r="A299" s="3"/>
      <c r="B299" s="3"/>
      <c r="C299" s="3"/>
      <c r="D299" s="2">
        <f ca="1">IF(E298=E299,D298,CELL("wiersz",A297))</f>
        <v>109</v>
      </c>
      <c r="E299" s="23">
        <f>LARGE(F299:AG299,1)+LARGE(F299:AG299,2)+LARGE(F299:AG299,3)+LARGE(F299:AG299,4)+IFERROR(LARGE(F299:AG299,5),0)+IFERROR(LARGE(F299:AG299,6),0)</f>
        <v>0</v>
      </c>
      <c r="F299" s="22"/>
      <c r="G299" s="22"/>
      <c r="H299" s="22"/>
      <c r="I299" s="71"/>
      <c r="J299" s="72"/>
      <c r="K299" s="72"/>
      <c r="L299" s="72"/>
      <c r="M299" s="72"/>
      <c r="N299" s="22"/>
      <c r="O299" s="22"/>
      <c r="P299" s="22"/>
      <c r="Q299" s="22"/>
      <c r="R299" s="22"/>
      <c r="S299" s="22"/>
      <c r="T299" s="71"/>
      <c r="U299" s="71"/>
      <c r="V299" s="22"/>
      <c r="W299" s="22"/>
      <c r="X299" s="22"/>
      <c r="Y299" s="73"/>
      <c r="Z299" s="22"/>
      <c r="AA299" s="22"/>
      <c r="AB299" s="22"/>
      <c r="AC299" s="22"/>
      <c r="AD299" s="22">
        <f>IFERROR(LARGE(AH299:AM299,1),0)+IFERROR(LARGE(AH299:AM299,2),0)</f>
        <v>0</v>
      </c>
      <c r="AE299" s="22">
        <f>IFERROR(LARGE(AH299:AM299,3),0)+IFERROR(LARGE(AH299:AM299,4),0)</f>
        <v>0</v>
      </c>
      <c r="AF299" s="22">
        <f>IFERROR(LARGE(AH299:AM299,5),0)+IFERROR(LARGE(AH299:AM299,6),0)</f>
        <v>0</v>
      </c>
      <c r="AG299" s="22">
        <f>IFERROR(LARGE(AH299:AM299,7),0)</f>
        <v>0</v>
      </c>
      <c r="AH299" s="22"/>
      <c r="AI299" s="22"/>
      <c r="AJ299" s="22"/>
      <c r="AK299" s="22"/>
      <c r="AL299" s="22"/>
      <c r="AM299" s="22"/>
    </row>
    <row r="300" spans="1:39">
      <c r="A300" s="3"/>
      <c r="B300" s="3"/>
      <c r="C300" s="3"/>
      <c r="D300" s="2">
        <f ca="1">IF(E299=E300,D299,CELL("wiersz",A298))</f>
        <v>109</v>
      </c>
      <c r="E300" s="23">
        <f>LARGE(F300:AG300,1)+LARGE(F300:AG300,2)+LARGE(F300:AG300,3)+LARGE(F300:AG300,4)+IFERROR(LARGE(F300:AG300,5),0)+IFERROR(LARGE(F300:AG300,6),0)</f>
        <v>0</v>
      </c>
      <c r="F300" s="22"/>
      <c r="G300" s="22"/>
      <c r="H300" s="22"/>
      <c r="I300" s="71"/>
      <c r="J300" s="72"/>
      <c r="K300" s="72"/>
      <c r="L300" s="72"/>
      <c r="M300" s="72"/>
      <c r="N300" s="22"/>
      <c r="O300" s="22"/>
      <c r="P300" s="22"/>
      <c r="Q300" s="22"/>
      <c r="R300" s="22"/>
      <c r="S300" s="22"/>
      <c r="T300" s="71"/>
      <c r="U300" s="71"/>
      <c r="V300" s="22"/>
      <c r="W300" s="22"/>
      <c r="X300" s="22"/>
      <c r="Y300" s="73"/>
      <c r="Z300" s="22"/>
      <c r="AA300" s="22"/>
      <c r="AB300" s="22"/>
      <c r="AC300" s="22"/>
      <c r="AD300" s="22">
        <f>IFERROR(LARGE(AH300:AM300,1),0)+IFERROR(LARGE(AH300:AM300,2),0)</f>
        <v>0</v>
      </c>
      <c r="AE300" s="22">
        <f>IFERROR(LARGE(AH300:AM300,3),0)+IFERROR(LARGE(AH300:AM300,4),0)</f>
        <v>0</v>
      </c>
      <c r="AF300" s="22">
        <f>IFERROR(LARGE(AH300:AM300,5),0)+IFERROR(LARGE(AH300:AM300,6),0)</f>
        <v>0</v>
      </c>
      <c r="AG300" s="22">
        <f>IFERROR(LARGE(AH300:AM300,7),0)</f>
        <v>0</v>
      </c>
      <c r="AH300" s="22"/>
      <c r="AI300" s="22"/>
      <c r="AJ300" s="22"/>
      <c r="AK300" s="22"/>
      <c r="AL300" s="22"/>
      <c r="AM300" s="22"/>
    </row>
    <row r="301" spans="1:39">
      <c r="A301" s="3"/>
      <c r="B301" s="3"/>
      <c r="C301" s="3"/>
      <c r="D301" s="2">
        <f ca="1">IF(E300=E301,D300,CELL("wiersz",A299))</f>
        <v>109</v>
      </c>
      <c r="E301" s="23">
        <f>LARGE(F301:AG301,1)+LARGE(F301:AG301,2)+LARGE(F301:AG301,3)+LARGE(F301:AG301,4)+IFERROR(LARGE(F301:AG301,5),0)+IFERROR(LARGE(F301:AG301,6),0)</f>
        <v>0</v>
      </c>
      <c r="F301" s="22"/>
      <c r="G301" s="22"/>
      <c r="H301" s="22"/>
      <c r="I301" s="71"/>
      <c r="J301" s="72"/>
      <c r="K301" s="72"/>
      <c r="L301" s="72"/>
      <c r="M301" s="72"/>
      <c r="N301" s="22"/>
      <c r="O301" s="22"/>
      <c r="P301" s="22"/>
      <c r="Q301" s="22"/>
      <c r="R301" s="22"/>
      <c r="S301" s="22"/>
      <c r="T301" s="71"/>
      <c r="U301" s="71"/>
      <c r="V301" s="22"/>
      <c r="W301" s="22"/>
      <c r="X301" s="22"/>
      <c r="Y301" s="73"/>
      <c r="Z301" s="22"/>
      <c r="AA301" s="22"/>
      <c r="AB301" s="22"/>
      <c r="AC301" s="22"/>
      <c r="AD301" s="22">
        <f>IFERROR(LARGE(AH301:AM301,1),0)+IFERROR(LARGE(AH301:AM301,2),0)</f>
        <v>0</v>
      </c>
      <c r="AE301" s="22">
        <f>IFERROR(LARGE(AH301:AM301,3),0)+IFERROR(LARGE(AH301:AM301,4),0)</f>
        <v>0</v>
      </c>
      <c r="AF301" s="22">
        <f>IFERROR(LARGE(AH301:AM301,5),0)+IFERROR(LARGE(AH301:AM301,6),0)</f>
        <v>0</v>
      </c>
      <c r="AG301" s="22">
        <f>IFERROR(LARGE(AH301:AM301,7),0)</f>
        <v>0</v>
      </c>
      <c r="AH301" s="22"/>
      <c r="AI301" s="22"/>
      <c r="AJ301" s="22"/>
      <c r="AK301" s="22"/>
      <c r="AL301" s="22"/>
      <c r="AM301" s="22"/>
    </row>
    <row r="302" spans="1:39">
      <c r="A302" s="3"/>
      <c r="B302" s="3"/>
      <c r="C302" s="3"/>
      <c r="D302" s="2">
        <f ca="1">IF(E301=E302,D301,CELL("wiersz",A300))</f>
        <v>109</v>
      </c>
      <c r="E302" s="23">
        <f>LARGE(F302:AG302,1)+LARGE(F302:AG302,2)+LARGE(F302:AG302,3)+LARGE(F302:AG302,4)+IFERROR(LARGE(F302:AG302,5),0)+IFERROR(LARGE(F302:AG302,6),0)</f>
        <v>0</v>
      </c>
      <c r="F302" s="22"/>
      <c r="G302" s="22"/>
      <c r="H302" s="22"/>
      <c r="I302" s="71"/>
      <c r="J302" s="72"/>
      <c r="K302" s="72"/>
      <c r="L302" s="72"/>
      <c r="M302" s="72"/>
      <c r="N302" s="22"/>
      <c r="O302" s="22"/>
      <c r="P302" s="22"/>
      <c r="Q302" s="22"/>
      <c r="R302" s="22"/>
      <c r="S302" s="22"/>
      <c r="T302" s="71"/>
      <c r="U302" s="71"/>
      <c r="V302" s="22"/>
      <c r="W302" s="22"/>
      <c r="X302" s="22"/>
      <c r="Y302" s="73"/>
      <c r="Z302" s="22"/>
      <c r="AA302" s="22"/>
      <c r="AB302" s="22"/>
      <c r="AC302" s="22"/>
      <c r="AD302" s="22">
        <f>IFERROR(LARGE(AH302:AM302,1),0)+IFERROR(LARGE(AH302:AM302,2),0)</f>
        <v>0</v>
      </c>
      <c r="AE302" s="22">
        <f>IFERROR(LARGE(AH302:AM302,3),0)+IFERROR(LARGE(AH302:AM302,4),0)</f>
        <v>0</v>
      </c>
      <c r="AF302" s="22">
        <f>IFERROR(LARGE(AH302:AM302,5),0)+IFERROR(LARGE(AH302:AM302,6),0)</f>
        <v>0</v>
      </c>
      <c r="AG302" s="22">
        <f>IFERROR(LARGE(AH302:AM302,7),0)</f>
        <v>0</v>
      </c>
      <c r="AH302" s="22"/>
      <c r="AI302" s="22"/>
      <c r="AJ302" s="22"/>
      <c r="AK302" s="22"/>
      <c r="AL302" s="22"/>
      <c r="AM302" s="22"/>
    </row>
    <row r="303" spans="1:39">
      <c r="A303" s="3"/>
      <c r="B303" s="3"/>
      <c r="C303" s="3"/>
      <c r="D303" s="2">
        <f ca="1">IF(E302=E303,D302,CELL("wiersz",A301))</f>
        <v>109</v>
      </c>
      <c r="E303" s="23">
        <f>LARGE(F303:AG303,1)+LARGE(F303:AG303,2)+LARGE(F303:AG303,3)+LARGE(F303:AG303,4)+IFERROR(LARGE(F303:AG303,5),0)+IFERROR(LARGE(F303:AG303,6),0)</f>
        <v>0</v>
      </c>
      <c r="F303" s="22"/>
      <c r="G303" s="22"/>
      <c r="H303" s="22"/>
      <c r="I303" s="71"/>
      <c r="J303" s="72"/>
      <c r="K303" s="72"/>
      <c r="L303" s="72"/>
      <c r="M303" s="72"/>
      <c r="N303" s="22"/>
      <c r="O303" s="22"/>
      <c r="P303" s="22"/>
      <c r="Q303" s="22"/>
      <c r="R303" s="22"/>
      <c r="S303" s="22"/>
      <c r="T303" s="71"/>
      <c r="U303" s="71"/>
      <c r="V303" s="22"/>
      <c r="W303" s="22"/>
      <c r="X303" s="22"/>
      <c r="Y303" s="73"/>
      <c r="Z303" s="22"/>
      <c r="AA303" s="22"/>
      <c r="AB303" s="22"/>
      <c r="AC303" s="22"/>
      <c r="AD303" s="22">
        <f>IFERROR(LARGE(AH303:AM303,1),0)+IFERROR(LARGE(AH303:AM303,2),0)</f>
        <v>0</v>
      </c>
      <c r="AE303" s="22">
        <f>IFERROR(LARGE(AH303:AM303,3),0)+IFERROR(LARGE(AH303:AM303,4),0)</f>
        <v>0</v>
      </c>
      <c r="AF303" s="22">
        <f>IFERROR(LARGE(AH303:AM303,5),0)+IFERROR(LARGE(AH303:AM303,6),0)</f>
        <v>0</v>
      </c>
      <c r="AG303" s="22">
        <f>IFERROR(LARGE(AH303:AM303,7),0)</f>
        <v>0</v>
      </c>
      <c r="AH303" s="22"/>
      <c r="AI303" s="22"/>
      <c r="AJ303" s="22"/>
      <c r="AK303" s="22"/>
      <c r="AL303" s="22"/>
      <c r="AM303" s="22"/>
    </row>
    <row r="304" spans="1:39">
      <c r="A304" s="3"/>
      <c r="B304" s="3"/>
      <c r="C304" s="3"/>
      <c r="D304" s="2">
        <f ca="1">IF(E303=E304,D303,CELL("wiersz",A302))</f>
        <v>109</v>
      </c>
      <c r="E304" s="23">
        <f>LARGE(F304:AG304,1)+LARGE(F304:AG304,2)+LARGE(F304:AG304,3)+LARGE(F304:AG304,4)+IFERROR(LARGE(F304:AG304,5),0)+IFERROR(LARGE(F304:AG304,6),0)</f>
        <v>0</v>
      </c>
      <c r="F304" s="22"/>
      <c r="G304" s="22"/>
      <c r="H304" s="22"/>
      <c r="I304" s="71"/>
      <c r="J304" s="72"/>
      <c r="K304" s="72"/>
      <c r="L304" s="72"/>
      <c r="M304" s="72"/>
      <c r="N304" s="22"/>
      <c r="O304" s="22"/>
      <c r="P304" s="22"/>
      <c r="Q304" s="22"/>
      <c r="R304" s="22"/>
      <c r="S304" s="22"/>
      <c r="T304" s="71"/>
      <c r="U304" s="71"/>
      <c r="V304" s="22"/>
      <c r="W304" s="22"/>
      <c r="X304" s="22"/>
      <c r="Y304" s="73"/>
      <c r="Z304" s="22"/>
      <c r="AA304" s="22"/>
      <c r="AB304" s="22"/>
      <c r="AC304" s="22"/>
      <c r="AD304" s="22">
        <f>IFERROR(LARGE(AH304:AM304,1),0)+IFERROR(LARGE(AH304:AM304,2),0)</f>
        <v>0</v>
      </c>
      <c r="AE304" s="22">
        <f>IFERROR(LARGE(AH304:AM304,3),0)+IFERROR(LARGE(AH304:AM304,4),0)</f>
        <v>0</v>
      </c>
      <c r="AF304" s="22">
        <f>IFERROR(LARGE(AH304:AM304,5),0)+IFERROR(LARGE(AH304:AM304,6),0)</f>
        <v>0</v>
      </c>
      <c r="AG304" s="22">
        <f>IFERROR(LARGE(AH304:AM304,7),0)</f>
        <v>0</v>
      </c>
      <c r="AH304" s="22"/>
      <c r="AI304" s="22"/>
      <c r="AJ304" s="22"/>
      <c r="AK304" s="22"/>
      <c r="AL304" s="22"/>
      <c r="AM304" s="22"/>
    </row>
    <row r="305" spans="1:39">
      <c r="A305" s="3"/>
      <c r="B305" s="3"/>
      <c r="C305" s="3"/>
      <c r="D305" s="2">
        <f ca="1">IF(E304=E305,D304,CELL("wiersz",A303))</f>
        <v>109</v>
      </c>
      <c r="E305" s="23">
        <f>LARGE(F305:AG305,1)+LARGE(F305:AG305,2)+LARGE(F305:AG305,3)+LARGE(F305:AG305,4)+IFERROR(LARGE(F305:AG305,5),0)+IFERROR(LARGE(F305:AG305,6),0)</f>
        <v>0</v>
      </c>
      <c r="F305" s="22"/>
      <c r="G305" s="22"/>
      <c r="H305" s="22"/>
      <c r="I305" s="71"/>
      <c r="J305" s="72"/>
      <c r="K305" s="72"/>
      <c r="L305" s="72"/>
      <c r="M305" s="72"/>
      <c r="N305" s="22"/>
      <c r="O305" s="22"/>
      <c r="P305" s="22"/>
      <c r="Q305" s="22"/>
      <c r="R305" s="22"/>
      <c r="S305" s="22"/>
      <c r="T305" s="71"/>
      <c r="U305" s="71"/>
      <c r="V305" s="22"/>
      <c r="W305" s="22"/>
      <c r="X305" s="22"/>
      <c r="Y305" s="73"/>
      <c r="Z305" s="22"/>
      <c r="AA305" s="22"/>
      <c r="AB305" s="22"/>
      <c r="AC305" s="22"/>
      <c r="AD305" s="22">
        <f>IFERROR(LARGE(AH305:AM305,1),0)+IFERROR(LARGE(AH305:AM305,2),0)</f>
        <v>0</v>
      </c>
      <c r="AE305" s="22">
        <f>IFERROR(LARGE(AH305:AM305,3),0)+IFERROR(LARGE(AH305:AM305,4),0)</f>
        <v>0</v>
      </c>
      <c r="AF305" s="22">
        <f>IFERROR(LARGE(AH305:AM305,5),0)+IFERROR(LARGE(AH305:AM305,6),0)</f>
        <v>0</v>
      </c>
      <c r="AG305" s="22">
        <f>IFERROR(LARGE(AH305:AM305,7),0)</f>
        <v>0</v>
      </c>
      <c r="AH305" s="22"/>
      <c r="AI305" s="22"/>
      <c r="AJ305" s="22"/>
      <c r="AK305" s="22"/>
      <c r="AL305" s="22"/>
      <c r="AM305" s="22"/>
    </row>
    <row r="306" spans="1:39">
      <c r="A306" s="3"/>
      <c r="B306" s="3"/>
      <c r="C306" s="3"/>
      <c r="D306" s="2">
        <f ca="1">IF(E305=E306,D305,CELL("wiersz",A304))</f>
        <v>109</v>
      </c>
      <c r="E306" s="23">
        <f>LARGE(F306:AG306,1)+LARGE(F306:AG306,2)+LARGE(F306:AG306,3)+LARGE(F306:AG306,4)+IFERROR(LARGE(F306:AG306,5),0)+IFERROR(LARGE(F306:AG306,6),0)</f>
        <v>0</v>
      </c>
      <c r="F306" s="22"/>
      <c r="G306" s="22"/>
      <c r="H306" s="22"/>
      <c r="I306" s="71"/>
      <c r="J306" s="72"/>
      <c r="K306" s="72"/>
      <c r="L306" s="72"/>
      <c r="M306" s="72"/>
      <c r="N306" s="22"/>
      <c r="O306" s="22"/>
      <c r="P306" s="22"/>
      <c r="Q306" s="22"/>
      <c r="R306" s="22"/>
      <c r="S306" s="22"/>
      <c r="T306" s="71"/>
      <c r="U306" s="71"/>
      <c r="V306" s="22"/>
      <c r="W306" s="22"/>
      <c r="X306" s="22"/>
      <c r="Y306" s="73"/>
      <c r="Z306" s="22"/>
      <c r="AA306" s="22"/>
      <c r="AB306" s="22"/>
      <c r="AC306" s="22"/>
      <c r="AD306" s="22">
        <f>IFERROR(LARGE(AH306:AM306,1),0)+IFERROR(LARGE(AH306:AM306,2),0)</f>
        <v>0</v>
      </c>
      <c r="AE306" s="22">
        <f>IFERROR(LARGE(AH306:AM306,3),0)+IFERROR(LARGE(AH306:AM306,4),0)</f>
        <v>0</v>
      </c>
      <c r="AF306" s="22">
        <f>IFERROR(LARGE(AH306:AM306,5),0)+IFERROR(LARGE(AH306:AM306,6),0)</f>
        <v>0</v>
      </c>
      <c r="AG306" s="22">
        <f>IFERROR(LARGE(AH306:AM306,7),0)</f>
        <v>0</v>
      </c>
      <c r="AH306" s="22"/>
      <c r="AI306" s="22"/>
      <c r="AJ306" s="22"/>
      <c r="AK306" s="22"/>
      <c r="AL306" s="22"/>
      <c r="AM306" s="22"/>
    </row>
    <row r="307" spans="1:39">
      <c r="A307" s="3"/>
      <c r="B307" s="3"/>
      <c r="C307" s="3"/>
      <c r="D307" s="2">
        <f ca="1">IF(E306=E307,D306,CELL("wiersz",A305))</f>
        <v>109</v>
      </c>
      <c r="E307" s="23">
        <f>LARGE(F307:AG307,1)+LARGE(F307:AG307,2)+LARGE(F307:AG307,3)+LARGE(F307:AG307,4)+IFERROR(LARGE(F307:AG307,5),0)+IFERROR(LARGE(F307:AG307,6),0)</f>
        <v>0</v>
      </c>
      <c r="F307" s="22"/>
      <c r="G307" s="22"/>
      <c r="H307" s="22"/>
      <c r="I307" s="71"/>
      <c r="J307" s="72"/>
      <c r="K307" s="72"/>
      <c r="L307" s="72"/>
      <c r="M307" s="72"/>
      <c r="N307" s="22"/>
      <c r="O307" s="22"/>
      <c r="P307" s="22"/>
      <c r="Q307" s="22"/>
      <c r="R307" s="22"/>
      <c r="S307" s="22"/>
      <c r="T307" s="71"/>
      <c r="U307" s="71"/>
      <c r="V307" s="22"/>
      <c r="W307" s="22"/>
      <c r="X307" s="22"/>
      <c r="Y307" s="73"/>
      <c r="Z307" s="22"/>
      <c r="AA307" s="22"/>
      <c r="AB307" s="22"/>
      <c r="AC307" s="22"/>
      <c r="AD307" s="22">
        <f>IFERROR(LARGE(AH307:AM307,1),0)+IFERROR(LARGE(AH307:AM307,2),0)</f>
        <v>0</v>
      </c>
      <c r="AE307" s="22">
        <f>IFERROR(LARGE(AH307:AM307,3),0)+IFERROR(LARGE(AH307:AM307,4),0)</f>
        <v>0</v>
      </c>
      <c r="AF307" s="22">
        <f>IFERROR(LARGE(AH307:AM307,5),0)+IFERROR(LARGE(AH307:AM307,6),0)</f>
        <v>0</v>
      </c>
      <c r="AG307" s="22">
        <f>IFERROR(LARGE(AH307:AM307,7),0)</f>
        <v>0</v>
      </c>
      <c r="AH307" s="22"/>
      <c r="AI307" s="22"/>
      <c r="AJ307" s="22"/>
      <c r="AK307" s="22"/>
      <c r="AL307" s="22"/>
      <c r="AM307" s="22"/>
    </row>
    <row r="308" spans="1:39">
      <c r="A308" s="3"/>
      <c r="B308" s="3"/>
      <c r="C308" s="3"/>
      <c r="D308" s="2">
        <f ca="1">IF(E307=E308,D307,CELL("wiersz",A306))</f>
        <v>109</v>
      </c>
      <c r="E308" s="23">
        <f>LARGE(F308:AG308,1)+LARGE(F308:AG308,2)+LARGE(F308:AG308,3)+LARGE(F308:AG308,4)+IFERROR(LARGE(F308:AG308,5),0)+IFERROR(LARGE(F308:AG308,6),0)</f>
        <v>0</v>
      </c>
      <c r="F308" s="22"/>
      <c r="G308" s="22"/>
      <c r="H308" s="22"/>
      <c r="I308" s="71"/>
      <c r="J308" s="72"/>
      <c r="K308" s="72"/>
      <c r="L308" s="72"/>
      <c r="M308" s="72"/>
      <c r="N308" s="22"/>
      <c r="O308" s="22"/>
      <c r="P308" s="22"/>
      <c r="Q308" s="22"/>
      <c r="R308" s="22"/>
      <c r="S308" s="22"/>
      <c r="T308" s="71"/>
      <c r="U308" s="71"/>
      <c r="V308" s="22"/>
      <c r="W308" s="22"/>
      <c r="X308" s="22"/>
      <c r="Y308" s="73"/>
      <c r="Z308" s="22"/>
      <c r="AA308" s="22"/>
      <c r="AB308" s="22"/>
      <c r="AC308" s="22"/>
      <c r="AD308" s="22">
        <f>IFERROR(LARGE(AH308:AM308,1),0)+IFERROR(LARGE(AH308:AM308,2),0)</f>
        <v>0</v>
      </c>
      <c r="AE308" s="22">
        <f>IFERROR(LARGE(AH308:AM308,3),0)+IFERROR(LARGE(AH308:AM308,4),0)</f>
        <v>0</v>
      </c>
      <c r="AF308" s="22">
        <f>IFERROR(LARGE(AH308:AM308,5),0)+IFERROR(LARGE(AH308:AM308,6),0)</f>
        <v>0</v>
      </c>
      <c r="AG308" s="22">
        <f>IFERROR(LARGE(AH308:AM308,7),0)</f>
        <v>0</v>
      </c>
      <c r="AH308" s="22"/>
      <c r="AI308" s="22"/>
      <c r="AJ308" s="22"/>
      <c r="AK308" s="22"/>
      <c r="AL308" s="22"/>
      <c r="AM308" s="22"/>
    </row>
    <row r="309" spans="1:39">
      <c r="A309" s="3"/>
      <c r="B309" s="3"/>
      <c r="C309" s="3"/>
      <c r="D309" s="2">
        <f ca="1">IF(E308=E309,D308,CELL("wiersz",A307))</f>
        <v>109</v>
      </c>
      <c r="E309" s="23">
        <f>LARGE(F309:AG309,1)+LARGE(F309:AG309,2)+LARGE(F309:AG309,3)+LARGE(F309:AG309,4)+IFERROR(LARGE(F309:AG309,5),0)+IFERROR(LARGE(F309:AG309,6),0)</f>
        <v>0</v>
      </c>
      <c r="F309" s="22"/>
      <c r="G309" s="22"/>
      <c r="H309" s="22"/>
      <c r="I309" s="71"/>
      <c r="J309" s="72"/>
      <c r="K309" s="72"/>
      <c r="L309" s="72"/>
      <c r="M309" s="72"/>
      <c r="N309" s="22"/>
      <c r="O309" s="22"/>
      <c r="P309" s="22"/>
      <c r="Q309" s="22"/>
      <c r="R309" s="22"/>
      <c r="S309" s="22"/>
      <c r="T309" s="71"/>
      <c r="U309" s="71"/>
      <c r="V309" s="22"/>
      <c r="W309" s="22"/>
      <c r="X309" s="22"/>
      <c r="Y309" s="73"/>
      <c r="Z309" s="22"/>
      <c r="AA309" s="22"/>
      <c r="AB309" s="22"/>
      <c r="AC309" s="22"/>
      <c r="AD309" s="22">
        <f>IFERROR(LARGE(AH309:AM309,1),0)+IFERROR(LARGE(AH309:AM309,2),0)</f>
        <v>0</v>
      </c>
      <c r="AE309" s="22">
        <f>IFERROR(LARGE(AH309:AM309,3),0)+IFERROR(LARGE(AH309:AM309,4),0)</f>
        <v>0</v>
      </c>
      <c r="AF309" s="22">
        <f>IFERROR(LARGE(AH309:AM309,5),0)+IFERROR(LARGE(AH309:AM309,6),0)</f>
        <v>0</v>
      </c>
      <c r="AG309" s="22">
        <f>IFERROR(LARGE(AH309:AM309,7),0)</f>
        <v>0</v>
      </c>
      <c r="AH309" s="22"/>
      <c r="AI309" s="22"/>
      <c r="AJ309" s="22"/>
      <c r="AK309" s="22"/>
      <c r="AL309" s="22"/>
      <c r="AM309" s="22"/>
    </row>
    <row r="310" spans="1:39">
      <c r="A310" s="3"/>
      <c r="B310" s="3"/>
      <c r="C310" s="3"/>
      <c r="D310" s="2">
        <f ca="1">IF(E309=E310,D309,CELL("wiersz",A308))</f>
        <v>109</v>
      </c>
      <c r="E310" s="23">
        <f>LARGE(F310:AG310,1)+LARGE(F310:AG310,2)+LARGE(F310:AG310,3)+LARGE(F310:AG310,4)+IFERROR(LARGE(F310:AG310,5),0)+IFERROR(LARGE(F310:AG310,6),0)</f>
        <v>0</v>
      </c>
      <c r="F310" s="22"/>
      <c r="G310" s="22"/>
      <c r="H310" s="22"/>
      <c r="I310" s="71"/>
      <c r="J310" s="72"/>
      <c r="K310" s="72"/>
      <c r="L310" s="72"/>
      <c r="M310" s="72"/>
      <c r="N310" s="22"/>
      <c r="O310" s="22"/>
      <c r="P310" s="22"/>
      <c r="Q310" s="22"/>
      <c r="R310" s="22"/>
      <c r="S310" s="22"/>
      <c r="T310" s="71"/>
      <c r="U310" s="71"/>
      <c r="V310" s="22"/>
      <c r="W310" s="22"/>
      <c r="X310" s="22"/>
      <c r="Y310" s="73"/>
      <c r="Z310" s="22"/>
      <c r="AA310" s="22"/>
      <c r="AB310" s="22"/>
      <c r="AC310" s="22"/>
      <c r="AD310" s="22">
        <f>IFERROR(LARGE(AH310:AM310,1),0)+IFERROR(LARGE(AH310:AM310,2),0)</f>
        <v>0</v>
      </c>
      <c r="AE310" s="22">
        <f>IFERROR(LARGE(AH310:AM310,3),0)+IFERROR(LARGE(AH310:AM310,4),0)</f>
        <v>0</v>
      </c>
      <c r="AF310" s="22">
        <f>IFERROR(LARGE(AH310:AM310,5),0)+IFERROR(LARGE(AH310:AM310,6),0)</f>
        <v>0</v>
      </c>
      <c r="AG310" s="22">
        <f>IFERROR(LARGE(AH310:AM310,7),0)</f>
        <v>0</v>
      </c>
      <c r="AH310" s="22"/>
      <c r="AI310" s="22"/>
      <c r="AJ310" s="22"/>
      <c r="AK310" s="22"/>
      <c r="AL310" s="22"/>
      <c r="AM310" s="22"/>
    </row>
    <row r="311" spans="1:39">
      <c r="A311" s="3"/>
      <c r="B311" s="3"/>
      <c r="C311" s="3"/>
      <c r="D311" s="2">
        <f ca="1">IF(E310=E311,D310,CELL("wiersz",A309))</f>
        <v>109</v>
      </c>
      <c r="E311" s="23">
        <f>LARGE(F311:AG311,1)+LARGE(F311:AG311,2)+LARGE(F311:AG311,3)+LARGE(F311:AG311,4)+IFERROR(LARGE(F311:AG311,5),0)+IFERROR(LARGE(F311:AG311,6),0)</f>
        <v>0</v>
      </c>
      <c r="F311" s="22"/>
      <c r="G311" s="22"/>
      <c r="H311" s="22"/>
      <c r="I311" s="71"/>
      <c r="J311" s="72"/>
      <c r="K311" s="72"/>
      <c r="L311" s="72"/>
      <c r="M311" s="72"/>
      <c r="N311" s="22"/>
      <c r="O311" s="22"/>
      <c r="P311" s="22"/>
      <c r="Q311" s="22"/>
      <c r="R311" s="22"/>
      <c r="S311" s="22"/>
      <c r="T311" s="71"/>
      <c r="U311" s="71"/>
      <c r="V311" s="22"/>
      <c r="W311" s="22"/>
      <c r="X311" s="22"/>
      <c r="Y311" s="73"/>
      <c r="Z311" s="22"/>
      <c r="AA311" s="22"/>
      <c r="AB311" s="22"/>
      <c r="AC311" s="22"/>
      <c r="AD311" s="22">
        <f>IFERROR(LARGE(AH311:AM311,1),0)+IFERROR(LARGE(AH311:AM311,2),0)</f>
        <v>0</v>
      </c>
      <c r="AE311" s="22">
        <f>IFERROR(LARGE(AH311:AM311,3),0)+IFERROR(LARGE(AH311:AM311,4),0)</f>
        <v>0</v>
      </c>
      <c r="AF311" s="22">
        <f>IFERROR(LARGE(AH311:AM311,5),0)+IFERROR(LARGE(AH311:AM311,6),0)</f>
        <v>0</v>
      </c>
      <c r="AG311" s="22">
        <f>IFERROR(LARGE(AH311:AM311,7),0)</f>
        <v>0</v>
      </c>
      <c r="AH311" s="22"/>
      <c r="AI311" s="22"/>
      <c r="AJ311" s="22"/>
      <c r="AK311" s="22"/>
      <c r="AL311" s="22"/>
      <c r="AM311" s="22"/>
    </row>
    <row r="312" spans="1:39">
      <c r="A312" s="3"/>
      <c r="B312" s="3"/>
      <c r="C312" s="3"/>
      <c r="D312" s="2">
        <f ca="1">IF(E311=E312,D311,CELL("wiersz",A310))</f>
        <v>109</v>
      </c>
      <c r="E312" s="23">
        <f>LARGE(F312:AG312,1)+LARGE(F312:AG312,2)+LARGE(F312:AG312,3)+LARGE(F312:AG312,4)+IFERROR(LARGE(F312:AG312,5),0)+IFERROR(LARGE(F312:AG312,6),0)</f>
        <v>0</v>
      </c>
      <c r="F312" s="22"/>
      <c r="G312" s="22"/>
      <c r="H312" s="22"/>
      <c r="I312" s="71"/>
      <c r="J312" s="72"/>
      <c r="K312" s="72"/>
      <c r="L312" s="72"/>
      <c r="M312" s="72"/>
      <c r="N312" s="22"/>
      <c r="O312" s="22"/>
      <c r="P312" s="22"/>
      <c r="Q312" s="22"/>
      <c r="R312" s="22"/>
      <c r="S312" s="22"/>
      <c r="T312" s="71"/>
      <c r="U312" s="71"/>
      <c r="V312" s="22"/>
      <c r="W312" s="22"/>
      <c r="X312" s="22"/>
      <c r="Y312" s="73"/>
      <c r="Z312" s="22"/>
      <c r="AA312" s="22"/>
      <c r="AB312" s="22"/>
      <c r="AC312" s="22"/>
      <c r="AD312" s="22">
        <f>IFERROR(LARGE(AH312:AM312,1),0)+IFERROR(LARGE(AH312:AM312,2),0)</f>
        <v>0</v>
      </c>
      <c r="AE312" s="22">
        <f>IFERROR(LARGE(AH312:AM312,3),0)+IFERROR(LARGE(AH312:AM312,4),0)</f>
        <v>0</v>
      </c>
      <c r="AF312" s="22">
        <f>IFERROR(LARGE(AH312:AM312,5),0)+IFERROR(LARGE(AH312:AM312,6),0)</f>
        <v>0</v>
      </c>
      <c r="AG312" s="22">
        <f>IFERROR(LARGE(AH312:AM312,7),0)</f>
        <v>0</v>
      </c>
      <c r="AH312" s="22"/>
      <c r="AI312" s="22"/>
      <c r="AJ312" s="22"/>
      <c r="AK312" s="22"/>
      <c r="AL312" s="22"/>
      <c r="AM312" s="22"/>
    </row>
    <row r="313" spans="1:39">
      <c r="A313" s="3"/>
      <c r="B313" s="3"/>
      <c r="C313" s="3"/>
      <c r="D313" s="2">
        <f ca="1">IF(E312=E313,D312,CELL("wiersz",A311))</f>
        <v>109</v>
      </c>
      <c r="E313" s="23">
        <f>LARGE(F313:AG313,1)+LARGE(F313:AG313,2)+LARGE(F313:AG313,3)+LARGE(F313:AG313,4)+IFERROR(LARGE(F313:AG313,5),0)+IFERROR(LARGE(F313:AG313,6),0)</f>
        <v>0</v>
      </c>
      <c r="F313" s="22"/>
      <c r="G313" s="22"/>
      <c r="H313" s="22"/>
      <c r="I313" s="71"/>
      <c r="J313" s="72"/>
      <c r="K313" s="72"/>
      <c r="L313" s="72"/>
      <c r="M313" s="72"/>
      <c r="N313" s="22"/>
      <c r="O313" s="22"/>
      <c r="P313" s="22"/>
      <c r="Q313" s="22"/>
      <c r="R313" s="22"/>
      <c r="S313" s="22"/>
      <c r="T313" s="71"/>
      <c r="U313" s="71"/>
      <c r="V313" s="22"/>
      <c r="W313" s="22"/>
      <c r="X313" s="22"/>
      <c r="Y313" s="73"/>
      <c r="Z313" s="22"/>
      <c r="AA313" s="22"/>
      <c r="AB313" s="22"/>
      <c r="AC313" s="22"/>
      <c r="AD313" s="22">
        <f>IFERROR(LARGE(AH313:AM313,1),0)+IFERROR(LARGE(AH313:AM313,2),0)</f>
        <v>0</v>
      </c>
      <c r="AE313" s="22">
        <f>IFERROR(LARGE(AH313:AM313,3),0)+IFERROR(LARGE(AH313:AM313,4),0)</f>
        <v>0</v>
      </c>
      <c r="AF313" s="22">
        <f>IFERROR(LARGE(AH313:AM313,5),0)+IFERROR(LARGE(AH313:AM313,6),0)</f>
        <v>0</v>
      </c>
      <c r="AG313" s="22">
        <f>IFERROR(LARGE(AH313:AM313,7),0)</f>
        <v>0</v>
      </c>
      <c r="AH313" s="22"/>
      <c r="AI313" s="22"/>
      <c r="AJ313" s="22"/>
      <c r="AK313" s="22"/>
      <c r="AL313" s="22"/>
      <c r="AM313" s="22"/>
    </row>
    <row r="314" spans="1:39">
      <c r="A314" s="3"/>
      <c r="B314" s="3"/>
      <c r="C314" s="3"/>
      <c r="D314" s="2">
        <f ca="1">IF(E313=E314,D313,CELL("wiersz",A312))</f>
        <v>109</v>
      </c>
      <c r="E314" s="23">
        <f>LARGE(F314:AG314,1)+LARGE(F314:AG314,2)+LARGE(F314:AG314,3)+LARGE(F314:AG314,4)+IFERROR(LARGE(F314:AG314,5),0)+IFERROR(LARGE(F314:AG314,6),0)</f>
        <v>0</v>
      </c>
      <c r="F314" s="22"/>
      <c r="G314" s="22"/>
      <c r="H314" s="22"/>
      <c r="I314" s="71"/>
      <c r="J314" s="72"/>
      <c r="K314" s="72"/>
      <c r="L314" s="72"/>
      <c r="M314" s="72"/>
      <c r="N314" s="22"/>
      <c r="O314" s="22"/>
      <c r="P314" s="22"/>
      <c r="Q314" s="22"/>
      <c r="R314" s="22"/>
      <c r="S314" s="22"/>
      <c r="T314" s="71"/>
      <c r="U314" s="71"/>
      <c r="V314" s="22"/>
      <c r="W314" s="22"/>
      <c r="X314" s="22"/>
      <c r="Y314" s="73"/>
      <c r="Z314" s="22"/>
      <c r="AA314" s="22"/>
      <c r="AB314" s="22"/>
      <c r="AC314" s="22"/>
      <c r="AD314" s="22">
        <f>IFERROR(LARGE(AH314:AM314,1),0)+IFERROR(LARGE(AH314:AM314,2),0)</f>
        <v>0</v>
      </c>
      <c r="AE314" s="22">
        <f>IFERROR(LARGE(AH314:AM314,3),0)+IFERROR(LARGE(AH314:AM314,4),0)</f>
        <v>0</v>
      </c>
      <c r="AF314" s="22">
        <f>IFERROR(LARGE(AH314:AM314,5),0)+IFERROR(LARGE(AH314:AM314,6),0)</f>
        <v>0</v>
      </c>
      <c r="AG314" s="22">
        <f>IFERROR(LARGE(AH314:AM314,7),0)</f>
        <v>0</v>
      </c>
      <c r="AH314" s="22"/>
      <c r="AI314" s="22"/>
      <c r="AJ314" s="22"/>
      <c r="AK314" s="22"/>
      <c r="AL314" s="22"/>
      <c r="AM314" s="22"/>
    </row>
    <row r="315" spans="1:39">
      <c r="A315" s="3"/>
      <c r="B315" s="3"/>
      <c r="C315" s="3"/>
      <c r="D315" s="2">
        <f ca="1">IF(E314=E315,D314,CELL("wiersz",A313))</f>
        <v>109</v>
      </c>
      <c r="E315" s="23">
        <f>LARGE(F315:AG315,1)+LARGE(F315:AG315,2)+LARGE(F315:AG315,3)+LARGE(F315:AG315,4)+IFERROR(LARGE(F315:AG315,5),0)+IFERROR(LARGE(F315:AG315,6),0)</f>
        <v>0</v>
      </c>
      <c r="F315" s="22"/>
      <c r="G315" s="22"/>
      <c r="H315" s="22"/>
      <c r="I315" s="71"/>
      <c r="J315" s="72"/>
      <c r="K315" s="72"/>
      <c r="L315" s="72"/>
      <c r="M315" s="72"/>
      <c r="N315" s="22"/>
      <c r="O315" s="22"/>
      <c r="P315" s="22"/>
      <c r="Q315" s="22"/>
      <c r="R315" s="22"/>
      <c r="S315" s="22"/>
      <c r="T315" s="71"/>
      <c r="U315" s="71"/>
      <c r="V315" s="22"/>
      <c r="W315" s="22"/>
      <c r="X315" s="22"/>
      <c r="Y315" s="73"/>
      <c r="Z315" s="22"/>
      <c r="AA315" s="22"/>
      <c r="AB315" s="22"/>
      <c r="AC315" s="22"/>
      <c r="AD315" s="22">
        <f>IFERROR(LARGE(AH315:AM315,1),0)+IFERROR(LARGE(AH315:AM315,2),0)</f>
        <v>0</v>
      </c>
      <c r="AE315" s="22">
        <f>IFERROR(LARGE(AH315:AM315,3),0)+IFERROR(LARGE(AH315:AM315,4),0)</f>
        <v>0</v>
      </c>
      <c r="AF315" s="22">
        <f>IFERROR(LARGE(AH315:AM315,5),0)+IFERROR(LARGE(AH315:AM315,6),0)</f>
        <v>0</v>
      </c>
      <c r="AG315" s="22">
        <f>IFERROR(LARGE(AH315:AM315,7),0)</f>
        <v>0</v>
      </c>
      <c r="AH315" s="22"/>
      <c r="AI315" s="22"/>
      <c r="AJ315" s="22"/>
      <c r="AK315" s="22"/>
      <c r="AL315" s="22"/>
      <c r="AM315" s="22"/>
    </row>
    <row r="316" spans="1:39">
      <c r="A316" s="3"/>
      <c r="B316" s="3"/>
      <c r="C316" s="3"/>
      <c r="D316" s="2">
        <f ca="1">IF(E315=E316,D315,CELL("wiersz",A314))</f>
        <v>109</v>
      </c>
      <c r="E316" s="23">
        <f>LARGE(F316:AG316,1)+LARGE(F316:AG316,2)+LARGE(F316:AG316,3)+LARGE(F316:AG316,4)+IFERROR(LARGE(F316:AG316,5),0)+IFERROR(LARGE(F316:AG316,6),0)</f>
        <v>0</v>
      </c>
      <c r="F316" s="22"/>
      <c r="G316" s="22"/>
      <c r="H316" s="22"/>
      <c r="I316" s="71"/>
      <c r="J316" s="72"/>
      <c r="K316" s="72"/>
      <c r="L316" s="72"/>
      <c r="M316" s="72"/>
      <c r="N316" s="22"/>
      <c r="O316" s="22"/>
      <c r="P316" s="22"/>
      <c r="Q316" s="22"/>
      <c r="R316" s="22"/>
      <c r="S316" s="22"/>
      <c r="T316" s="71"/>
      <c r="U316" s="71"/>
      <c r="V316" s="22"/>
      <c r="W316" s="22"/>
      <c r="X316" s="22"/>
      <c r="Y316" s="73"/>
      <c r="Z316" s="22"/>
      <c r="AA316" s="22"/>
      <c r="AB316" s="22"/>
      <c r="AC316" s="22"/>
      <c r="AD316" s="22">
        <f>IFERROR(LARGE(AH316:AM316,1),0)+IFERROR(LARGE(AH316:AM316,2),0)</f>
        <v>0</v>
      </c>
      <c r="AE316" s="22">
        <f>IFERROR(LARGE(AH316:AM316,3),0)+IFERROR(LARGE(AH316:AM316,4),0)</f>
        <v>0</v>
      </c>
      <c r="AF316" s="22">
        <f>IFERROR(LARGE(AH316:AM316,5),0)+IFERROR(LARGE(AH316:AM316,6),0)</f>
        <v>0</v>
      </c>
      <c r="AG316" s="22">
        <f>IFERROR(LARGE(AH316:AM316,7),0)</f>
        <v>0</v>
      </c>
      <c r="AH316" s="22"/>
      <c r="AI316" s="22"/>
      <c r="AJ316" s="22"/>
      <c r="AK316" s="22"/>
      <c r="AL316" s="22"/>
      <c r="AM316" s="22"/>
    </row>
    <row r="317" spans="1:39">
      <c r="A317" s="3"/>
      <c r="B317" s="3"/>
      <c r="C317" s="3"/>
      <c r="D317" s="2">
        <f ca="1">IF(E316=E317,D316,CELL("wiersz",A315))</f>
        <v>109</v>
      </c>
      <c r="E317" s="23">
        <f>LARGE(F317:AG317,1)+LARGE(F317:AG317,2)+LARGE(F317:AG317,3)+LARGE(F317:AG317,4)+IFERROR(LARGE(F317:AG317,5),0)+IFERROR(LARGE(F317:AG317,6),0)</f>
        <v>0</v>
      </c>
      <c r="F317" s="22"/>
      <c r="G317" s="22"/>
      <c r="H317" s="22"/>
      <c r="I317" s="71"/>
      <c r="J317" s="72"/>
      <c r="K317" s="72"/>
      <c r="L317" s="72"/>
      <c r="M317" s="72"/>
      <c r="N317" s="22"/>
      <c r="O317" s="22"/>
      <c r="P317" s="22"/>
      <c r="Q317" s="22"/>
      <c r="R317" s="22"/>
      <c r="S317" s="22"/>
      <c r="T317" s="71"/>
      <c r="U317" s="71"/>
      <c r="V317" s="22"/>
      <c r="W317" s="22"/>
      <c r="X317" s="22"/>
      <c r="Y317" s="73"/>
      <c r="Z317" s="22"/>
      <c r="AA317" s="22"/>
      <c r="AB317" s="22"/>
      <c r="AC317" s="22"/>
      <c r="AD317" s="22">
        <f>IFERROR(LARGE(AH317:AM317,1),0)+IFERROR(LARGE(AH317:AM317,2),0)</f>
        <v>0</v>
      </c>
      <c r="AE317" s="22">
        <f>IFERROR(LARGE(AH317:AM317,3),0)+IFERROR(LARGE(AH317:AM317,4),0)</f>
        <v>0</v>
      </c>
      <c r="AF317" s="22">
        <f>IFERROR(LARGE(AH317:AM317,5),0)+IFERROR(LARGE(AH317:AM317,6),0)</f>
        <v>0</v>
      </c>
      <c r="AG317" s="22">
        <f>IFERROR(LARGE(AH317:AM317,7),0)</f>
        <v>0</v>
      </c>
      <c r="AH317" s="22"/>
      <c r="AI317" s="22"/>
      <c r="AJ317" s="22"/>
      <c r="AK317" s="22"/>
      <c r="AL317" s="22"/>
      <c r="AM317" s="22"/>
    </row>
    <row r="318" spans="1:39">
      <c r="A318" s="3"/>
      <c r="B318" s="3"/>
      <c r="C318" s="3"/>
      <c r="D318" s="2">
        <f ca="1">IF(E317=E318,D317,CELL("wiersz",A316))</f>
        <v>109</v>
      </c>
      <c r="E318" s="23">
        <f>LARGE(F318:AG318,1)+LARGE(F318:AG318,2)+LARGE(F318:AG318,3)+LARGE(F318:AG318,4)+IFERROR(LARGE(F318:AG318,5),0)+IFERROR(LARGE(F318:AG318,6),0)</f>
        <v>0</v>
      </c>
      <c r="F318" s="22"/>
      <c r="G318" s="22"/>
      <c r="H318" s="22"/>
      <c r="I318" s="71"/>
      <c r="J318" s="72"/>
      <c r="K318" s="72"/>
      <c r="L318" s="72"/>
      <c r="M318" s="72"/>
      <c r="N318" s="22"/>
      <c r="O318" s="22"/>
      <c r="P318" s="22"/>
      <c r="Q318" s="22"/>
      <c r="R318" s="22"/>
      <c r="S318" s="22"/>
      <c r="T318" s="71"/>
      <c r="U318" s="71"/>
      <c r="V318" s="22"/>
      <c r="W318" s="22"/>
      <c r="X318" s="22"/>
      <c r="Y318" s="73"/>
      <c r="Z318" s="22"/>
      <c r="AA318" s="22"/>
      <c r="AB318" s="22"/>
      <c r="AC318" s="22"/>
      <c r="AD318" s="22">
        <f>IFERROR(LARGE(AH318:AM318,1),0)+IFERROR(LARGE(AH318:AM318,2),0)</f>
        <v>0</v>
      </c>
      <c r="AE318" s="22">
        <f>IFERROR(LARGE(AH318:AM318,3),0)+IFERROR(LARGE(AH318:AM318,4),0)</f>
        <v>0</v>
      </c>
      <c r="AF318" s="22">
        <f>IFERROR(LARGE(AH318:AM318,5),0)+IFERROR(LARGE(AH318:AM318,6),0)</f>
        <v>0</v>
      </c>
      <c r="AG318" s="22">
        <f>IFERROR(LARGE(AH318:AM318,7),0)</f>
        <v>0</v>
      </c>
      <c r="AH318" s="22"/>
      <c r="AI318" s="22"/>
      <c r="AJ318" s="22"/>
      <c r="AK318" s="22"/>
      <c r="AL318" s="22"/>
      <c r="AM318" s="22"/>
    </row>
    <row r="319" spans="1:39">
      <c r="A319" s="3"/>
      <c r="B319" s="3"/>
      <c r="C319" s="3"/>
      <c r="D319" s="2">
        <f ca="1">IF(E318=E319,D318,CELL("wiersz",A317))</f>
        <v>109</v>
      </c>
      <c r="E319" s="23">
        <f>LARGE(F319:AG319,1)+LARGE(F319:AG319,2)+LARGE(F319:AG319,3)+LARGE(F319:AG319,4)+IFERROR(LARGE(F319:AG319,5),0)+IFERROR(LARGE(F319:AG319,6),0)</f>
        <v>0</v>
      </c>
      <c r="F319" s="22"/>
      <c r="G319" s="22"/>
      <c r="H319" s="22"/>
      <c r="I319" s="71"/>
      <c r="J319" s="72"/>
      <c r="K319" s="72"/>
      <c r="L319" s="72"/>
      <c r="M319" s="72"/>
      <c r="N319" s="22"/>
      <c r="O319" s="22"/>
      <c r="P319" s="22"/>
      <c r="Q319" s="22"/>
      <c r="R319" s="22"/>
      <c r="S319" s="22"/>
      <c r="T319" s="71"/>
      <c r="U319" s="71"/>
      <c r="V319" s="22"/>
      <c r="W319" s="22"/>
      <c r="X319" s="22"/>
      <c r="Y319" s="73"/>
      <c r="Z319" s="22"/>
      <c r="AA319" s="22"/>
      <c r="AB319" s="22"/>
      <c r="AC319" s="22"/>
      <c r="AD319" s="22">
        <f>IFERROR(LARGE(AH319:AM319,1),0)+IFERROR(LARGE(AH319:AM319,2),0)</f>
        <v>0</v>
      </c>
      <c r="AE319" s="22">
        <f>IFERROR(LARGE(AH319:AM319,3),0)+IFERROR(LARGE(AH319:AM319,4),0)</f>
        <v>0</v>
      </c>
      <c r="AF319" s="22">
        <f>IFERROR(LARGE(AH319:AM319,5),0)+IFERROR(LARGE(AH319:AM319,6),0)</f>
        <v>0</v>
      </c>
      <c r="AG319" s="22">
        <f>IFERROR(LARGE(AH319:AM319,7),0)</f>
        <v>0</v>
      </c>
      <c r="AH319" s="22"/>
      <c r="AI319" s="22"/>
      <c r="AJ319" s="22"/>
      <c r="AK319" s="22"/>
      <c r="AL319" s="22"/>
      <c r="AM319" s="22"/>
    </row>
    <row r="320" spans="1:39">
      <c r="A320" s="3"/>
      <c r="B320" s="3"/>
      <c r="C320" s="3"/>
      <c r="D320" s="2">
        <f ca="1">IF(E319=E320,D319,CELL("wiersz",A318))</f>
        <v>109</v>
      </c>
      <c r="E320" s="23">
        <f>LARGE(F320:AG320,1)+LARGE(F320:AG320,2)+LARGE(F320:AG320,3)+LARGE(F320:AG320,4)+IFERROR(LARGE(F320:AG320,5),0)+IFERROR(LARGE(F320:AG320,6),0)</f>
        <v>0</v>
      </c>
      <c r="F320" s="22"/>
      <c r="G320" s="22"/>
      <c r="H320" s="22"/>
      <c r="I320" s="71"/>
      <c r="J320" s="72"/>
      <c r="K320" s="72"/>
      <c r="L320" s="72"/>
      <c r="M320" s="72"/>
      <c r="N320" s="22"/>
      <c r="O320" s="22"/>
      <c r="P320" s="22"/>
      <c r="Q320" s="22"/>
      <c r="R320" s="22"/>
      <c r="S320" s="22"/>
      <c r="T320" s="71"/>
      <c r="U320" s="71"/>
      <c r="V320" s="22"/>
      <c r="W320" s="22"/>
      <c r="X320" s="22"/>
      <c r="Y320" s="73"/>
      <c r="Z320" s="22"/>
      <c r="AA320" s="22"/>
      <c r="AB320" s="22"/>
      <c r="AC320" s="22"/>
      <c r="AD320" s="22">
        <f>IFERROR(LARGE(AH320:AM320,1),0)+IFERROR(LARGE(AH320:AM320,2),0)</f>
        <v>0</v>
      </c>
      <c r="AE320" s="22">
        <f>IFERROR(LARGE(AH320:AM320,3),0)+IFERROR(LARGE(AH320:AM320,4),0)</f>
        <v>0</v>
      </c>
      <c r="AF320" s="22">
        <f>IFERROR(LARGE(AH320:AM320,5),0)+IFERROR(LARGE(AH320:AM320,6),0)</f>
        <v>0</v>
      </c>
      <c r="AG320" s="22">
        <f>IFERROR(LARGE(AH320:AM320,7),0)</f>
        <v>0</v>
      </c>
      <c r="AH320" s="22"/>
      <c r="AI320" s="22"/>
      <c r="AJ320" s="22"/>
      <c r="AK320" s="22"/>
      <c r="AL320" s="22"/>
      <c r="AM320" s="22"/>
    </row>
    <row r="321" spans="1:39">
      <c r="A321" s="3"/>
      <c r="B321" s="3"/>
      <c r="C321" s="3"/>
      <c r="D321" s="2">
        <f ca="1">IF(E320=E321,D320,CELL("wiersz",A319))</f>
        <v>109</v>
      </c>
      <c r="E321" s="23">
        <f>LARGE(F321:AG321,1)+LARGE(F321:AG321,2)+LARGE(F321:AG321,3)+LARGE(F321:AG321,4)+IFERROR(LARGE(F321:AG321,5),0)+IFERROR(LARGE(F321:AG321,6),0)</f>
        <v>0</v>
      </c>
      <c r="F321" s="22"/>
      <c r="G321" s="22"/>
      <c r="H321" s="22"/>
      <c r="I321" s="71"/>
      <c r="J321" s="72"/>
      <c r="K321" s="72"/>
      <c r="L321" s="72"/>
      <c r="M321" s="72"/>
      <c r="N321" s="22"/>
      <c r="O321" s="22"/>
      <c r="P321" s="22"/>
      <c r="Q321" s="22"/>
      <c r="R321" s="22"/>
      <c r="S321" s="22"/>
      <c r="T321" s="71"/>
      <c r="U321" s="71"/>
      <c r="V321" s="22"/>
      <c r="W321" s="22"/>
      <c r="X321" s="22"/>
      <c r="Y321" s="73"/>
      <c r="Z321" s="22"/>
      <c r="AA321" s="22"/>
      <c r="AB321" s="22"/>
      <c r="AC321" s="22"/>
      <c r="AD321" s="22">
        <f>IFERROR(LARGE(AH321:AM321,1),0)+IFERROR(LARGE(AH321:AM321,2),0)</f>
        <v>0</v>
      </c>
      <c r="AE321" s="22">
        <f>IFERROR(LARGE(AH321:AM321,3),0)+IFERROR(LARGE(AH321:AM321,4),0)</f>
        <v>0</v>
      </c>
      <c r="AF321" s="22">
        <f>IFERROR(LARGE(AH321:AM321,5),0)+IFERROR(LARGE(AH321:AM321,6),0)</f>
        <v>0</v>
      </c>
      <c r="AG321" s="22">
        <f>IFERROR(LARGE(AH321:AM321,7),0)</f>
        <v>0</v>
      </c>
      <c r="AH321" s="22"/>
      <c r="AI321" s="22"/>
      <c r="AJ321" s="22"/>
      <c r="AK321" s="22"/>
      <c r="AL321" s="22"/>
      <c r="AM321" s="22"/>
    </row>
    <row r="322" spans="1:39">
      <c r="A322" s="3"/>
      <c r="B322" s="3"/>
      <c r="C322" s="3"/>
      <c r="D322" s="2">
        <f ca="1">IF(E321=E322,D321,CELL("wiersz",A320))</f>
        <v>109</v>
      </c>
      <c r="E322" s="23">
        <f>LARGE(F322:AG322,1)+LARGE(F322:AG322,2)+LARGE(F322:AG322,3)+LARGE(F322:AG322,4)+IFERROR(LARGE(F322:AG322,5),0)+IFERROR(LARGE(F322:AG322,6),0)</f>
        <v>0</v>
      </c>
      <c r="F322" s="22"/>
      <c r="G322" s="22"/>
      <c r="H322" s="22"/>
      <c r="I322" s="71"/>
      <c r="J322" s="72"/>
      <c r="K322" s="72"/>
      <c r="L322" s="72"/>
      <c r="M322" s="72"/>
      <c r="N322" s="22"/>
      <c r="O322" s="22"/>
      <c r="P322" s="22"/>
      <c r="Q322" s="22"/>
      <c r="R322" s="22"/>
      <c r="S322" s="22"/>
      <c r="T322" s="71"/>
      <c r="U322" s="71"/>
      <c r="V322" s="22"/>
      <c r="W322" s="22"/>
      <c r="X322" s="22"/>
      <c r="Y322" s="73"/>
      <c r="Z322" s="22"/>
      <c r="AA322" s="22"/>
      <c r="AB322" s="22"/>
      <c r="AC322" s="22"/>
      <c r="AD322" s="22">
        <f>IFERROR(LARGE(AH322:AM322,1),0)+IFERROR(LARGE(AH322:AM322,2),0)</f>
        <v>0</v>
      </c>
      <c r="AE322" s="22">
        <f>IFERROR(LARGE(AH322:AM322,3),0)+IFERROR(LARGE(AH322:AM322,4),0)</f>
        <v>0</v>
      </c>
      <c r="AF322" s="22">
        <f>IFERROR(LARGE(AH322:AM322,5),0)+IFERROR(LARGE(AH322:AM322,6),0)</f>
        <v>0</v>
      </c>
      <c r="AG322" s="22">
        <f>IFERROR(LARGE(AH322:AM322,7),0)</f>
        <v>0</v>
      </c>
      <c r="AH322" s="22"/>
      <c r="AI322" s="22"/>
      <c r="AJ322" s="22"/>
      <c r="AK322" s="22"/>
      <c r="AL322" s="22"/>
      <c r="AM322" s="22"/>
    </row>
    <row r="323" spans="1:39">
      <c r="A323" s="3"/>
      <c r="B323" s="3"/>
      <c r="C323" s="3"/>
      <c r="D323" s="2">
        <f ca="1">IF(E322=E323,D322,CELL("wiersz",A321))</f>
        <v>109</v>
      </c>
      <c r="E323" s="23">
        <f>LARGE(F323:AG323,1)+LARGE(F323:AG323,2)+LARGE(F323:AG323,3)+LARGE(F323:AG323,4)+IFERROR(LARGE(F323:AG323,5),0)+IFERROR(LARGE(F323:AG323,6),0)</f>
        <v>0</v>
      </c>
      <c r="F323" s="22"/>
      <c r="G323" s="22"/>
      <c r="H323" s="22"/>
      <c r="I323" s="71"/>
      <c r="J323" s="72"/>
      <c r="K323" s="72"/>
      <c r="L323" s="72"/>
      <c r="M323" s="72"/>
      <c r="N323" s="22"/>
      <c r="O323" s="22"/>
      <c r="P323" s="22"/>
      <c r="Q323" s="22"/>
      <c r="R323" s="22"/>
      <c r="S323" s="22"/>
      <c r="T323" s="71"/>
      <c r="U323" s="71"/>
      <c r="V323" s="22"/>
      <c r="W323" s="22"/>
      <c r="X323" s="22"/>
      <c r="Y323" s="73"/>
      <c r="Z323" s="22"/>
      <c r="AA323" s="22"/>
      <c r="AB323" s="22"/>
      <c r="AC323" s="22"/>
      <c r="AD323" s="22">
        <f>IFERROR(LARGE(AH323:AM323,1),0)+IFERROR(LARGE(AH323:AM323,2),0)</f>
        <v>0</v>
      </c>
      <c r="AE323" s="22">
        <f>IFERROR(LARGE(AH323:AM323,3),0)+IFERROR(LARGE(AH323:AM323,4),0)</f>
        <v>0</v>
      </c>
      <c r="AF323" s="22">
        <f>IFERROR(LARGE(AH323:AM323,5),0)+IFERROR(LARGE(AH323:AM323,6),0)</f>
        <v>0</v>
      </c>
      <c r="AG323" s="22">
        <f>IFERROR(LARGE(AH323:AM323,7),0)</f>
        <v>0</v>
      </c>
      <c r="AH323" s="22"/>
      <c r="AI323" s="22"/>
      <c r="AJ323" s="22"/>
      <c r="AK323" s="22"/>
      <c r="AL323" s="22"/>
      <c r="AM323" s="22"/>
    </row>
    <row r="324" spans="1:39">
      <c r="A324" s="3"/>
      <c r="B324" s="3"/>
      <c r="C324" s="3"/>
      <c r="D324" s="2">
        <f ca="1">IF(E323=E324,D323,CELL("wiersz",A322))</f>
        <v>109</v>
      </c>
      <c r="E324" s="23">
        <f>LARGE(F324:AG324,1)+LARGE(F324:AG324,2)+LARGE(F324:AG324,3)+LARGE(F324:AG324,4)+IFERROR(LARGE(F324:AG324,5),0)+IFERROR(LARGE(F324:AG324,6),0)</f>
        <v>0</v>
      </c>
      <c r="F324" s="22"/>
      <c r="G324" s="22"/>
      <c r="H324" s="22"/>
      <c r="I324" s="71"/>
      <c r="J324" s="72"/>
      <c r="K324" s="72"/>
      <c r="L324" s="72"/>
      <c r="M324" s="72"/>
      <c r="N324" s="22"/>
      <c r="O324" s="22"/>
      <c r="P324" s="22"/>
      <c r="Q324" s="22"/>
      <c r="R324" s="22"/>
      <c r="S324" s="22"/>
      <c r="T324" s="71"/>
      <c r="U324" s="71"/>
      <c r="V324" s="22"/>
      <c r="W324" s="22"/>
      <c r="X324" s="22"/>
      <c r="Y324" s="73"/>
      <c r="Z324" s="22"/>
      <c r="AA324" s="22"/>
      <c r="AB324" s="22"/>
      <c r="AC324" s="22"/>
      <c r="AD324" s="22">
        <f>IFERROR(LARGE(AH324:AM324,1),0)+IFERROR(LARGE(AH324:AM324,2),0)</f>
        <v>0</v>
      </c>
      <c r="AE324" s="22">
        <f>IFERROR(LARGE(AH324:AM324,3),0)+IFERROR(LARGE(AH324:AM324,4),0)</f>
        <v>0</v>
      </c>
      <c r="AF324" s="22">
        <f>IFERROR(LARGE(AH324:AM324,5),0)+IFERROR(LARGE(AH324:AM324,6),0)</f>
        <v>0</v>
      </c>
      <c r="AG324" s="22">
        <f>IFERROR(LARGE(AH324:AM324,7),0)</f>
        <v>0</v>
      </c>
      <c r="AH324" s="22"/>
      <c r="AI324" s="22"/>
      <c r="AJ324" s="22"/>
      <c r="AK324" s="22"/>
      <c r="AL324" s="22"/>
      <c r="AM324" s="22"/>
    </row>
    <row r="325" spans="1:39">
      <c r="A325" s="3"/>
      <c r="B325" s="3"/>
      <c r="C325" s="3"/>
      <c r="D325" s="2">
        <f ca="1">IF(E324=E325,D324,CELL("wiersz",A323))</f>
        <v>109</v>
      </c>
      <c r="E325" s="23">
        <f>LARGE(F325:AG325,1)+LARGE(F325:AG325,2)+LARGE(F325:AG325,3)+LARGE(F325:AG325,4)+IFERROR(LARGE(F325:AG325,5),0)+IFERROR(LARGE(F325:AG325,6),0)</f>
        <v>0</v>
      </c>
      <c r="F325" s="22"/>
      <c r="G325" s="22"/>
      <c r="H325" s="22"/>
      <c r="I325" s="71"/>
      <c r="J325" s="72"/>
      <c r="K325" s="72"/>
      <c r="L325" s="72"/>
      <c r="M325" s="72"/>
      <c r="N325" s="22"/>
      <c r="O325" s="22"/>
      <c r="P325" s="22"/>
      <c r="Q325" s="22"/>
      <c r="R325" s="22"/>
      <c r="S325" s="22"/>
      <c r="T325" s="71"/>
      <c r="U325" s="71"/>
      <c r="V325" s="22"/>
      <c r="W325" s="22"/>
      <c r="X325" s="22"/>
      <c r="Y325" s="73"/>
      <c r="Z325" s="22"/>
      <c r="AA325" s="22"/>
      <c r="AB325" s="22"/>
      <c r="AC325" s="22"/>
      <c r="AD325" s="22">
        <f>IFERROR(LARGE(AH325:AM325,1),0)+IFERROR(LARGE(AH325:AM325,2),0)</f>
        <v>0</v>
      </c>
      <c r="AE325" s="22">
        <f>IFERROR(LARGE(AH325:AM325,3),0)+IFERROR(LARGE(AH325:AM325,4),0)</f>
        <v>0</v>
      </c>
      <c r="AF325" s="22">
        <f>IFERROR(LARGE(AH325:AM325,5),0)+IFERROR(LARGE(AH325:AM325,6),0)</f>
        <v>0</v>
      </c>
      <c r="AG325" s="22">
        <f>IFERROR(LARGE(AH325:AM325,7),0)</f>
        <v>0</v>
      </c>
      <c r="AH325" s="22"/>
      <c r="AI325" s="22"/>
      <c r="AJ325" s="22"/>
      <c r="AK325" s="22"/>
      <c r="AL325" s="22"/>
      <c r="AM325" s="22"/>
    </row>
    <row r="326" spans="1:39">
      <c r="A326" s="3"/>
      <c r="B326" s="3"/>
      <c r="C326" s="3"/>
      <c r="D326" s="2">
        <f ca="1">IF(E325=E326,D325,CELL("wiersz",A324))</f>
        <v>109</v>
      </c>
      <c r="E326" s="23">
        <f>LARGE(F326:AG326,1)+LARGE(F326:AG326,2)+LARGE(F326:AG326,3)+LARGE(F326:AG326,4)+IFERROR(LARGE(F326:AG326,5),0)+IFERROR(LARGE(F326:AG326,6),0)</f>
        <v>0</v>
      </c>
      <c r="F326" s="22"/>
      <c r="G326" s="22"/>
      <c r="H326" s="22"/>
      <c r="I326" s="71"/>
      <c r="J326" s="72"/>
      <c r="K326" s="72"/>
      <c r="L326" s="72"/>
      <c r="M326" s="72"/>
      <c r="N326" s="22"/>
      <c r="O326" s="22"/>
      <c r="P326" s="22"/>
      <c r="Q326" s="22"/>
      <c r="R326" s="22"/>
      <c r="S326" s="22"/>
      <c r="T326" s="71"/>
      <c r="U326" s="71"/>
      <c r="V326" s="22"/>
      <c r="W326" s="22"/>
      <c r="X326" s="22"/>
      <c r="Y326" s="73"/>
      <c r="Z326" s="22"/>
      <c r="AA326" s="22"/>
      <c r="AB326" s="22"/>
      <c r="AC326" s="22"/>
      <c r="AD326" s="22">
        <f>IFERROR(LARGE(AH326:AM326,1),0)+IFERROR(LARGE(AH326:AM326,2),0)</f>
        <v>0</v>
      </c>
      <c r="AE326" s="22">
        <f>IFERROR(LARGE(AH326:AM326,3),0)+IFERROR(LARGE(AH326:AM326,4),0)</f>
        <v>0</v>
      </c>
      <c r="AF326" s="22">
        <f>IFERROR(LARGE(AH326:AM326,5),0)+IFERROR(LARGE(AH326:AM326,6),0)</f>
        <v>0</v>
      </c>
      <c r="AG326" s="22">
        <f>IFERROR(LARGE(AH326:AM326,7),0)</f>
        <v>0</v>
      </c>
      <c r="AH326" s="22"/>
      <c r="AI326" s="22"/>
      <c r="AJ326" s="22"/>
      <c r="AK326" s="22"/>
      <c r="AL326" s="22"/>
      <c r="AM326" s="22"/>
    </row>
    <row r="327" spans="1:39">
      <c r="A327" s="3"/>
      <c r="B327" s="3"/>
      <c r="C327" s="3"/>
      <c r="D327" s="2">
        <f ca="1">IF(E326=E327,D326,CELL("wiersz",A325))</f>
        <v>109</v>
      </c>
      <c r="E327" s="23">
        <f>LARGE(F327:AG327,1)+LARGE(F327:AG327,2)+LARGE(F327:AG327,3)+LARGE(F327:AG327,4)+IFERROR(LARGE(F327:AG327,5),0)+IFERROR(LARGE(F327:AG327,6),0)</f>
        <v>0</v>
      </c>
      <c r="F327" s="22"/>
      <c r="G327" s="22"/>
      <c r="H327" s="22"/>
      <c r="I327" s="71"/>
      <c r="J327" s="72"/>
      <c r="K327" s="72"/>
      <c r="L327" s="72"/>
      <c r="M327" s="72"/>
      <c r="N327" s="22"/>
      <c r="O327" s="22"/>
      <c r="P327" s="22"/>
      <c r="Q327" s="22"/>
      <c r="R327" s="22"/>
      <c r="S327" s="22"/>
      <c r="T327" s="71"/>
      <c r="U327" s="71"/>
      <c r="V327" s="22"/>
      <c r="W327" s="22"/>
      <c r="X327" s="22"/>
      <c r="Y327" s="73"/>
      <c r="Z327" s="22"/>
      <c r="AA327" s="22"/>
      <c r="AB327" s="22"/>
      <c r="AC327" s="22"/>
      <c r="AD327" s="22">
        <f>IFERROR(LARGE(AH327:AM327,1),0)+IFERROR(LARGE(AH327:AM327,2),0)</f>
        <v>0</v>
      </c>
      <c r="AE327" s="22">
        <f>IFERROR(LARGE(AH327:AM327,3),0)+IFERROR(LARGE(AH327:AM327,4),0)</f>
        <v>0</v>
      </c>
      <c r="AF327" s="22">
        <f>IFERROR(LARGE(AH327:AM327,5),0)+IFERROR(LARGE(AH327:AM327,6),0)</f>
        <v>0</v>
      </c>
      <c r="AG327" s="22">
        <f>IFERROR(LARGE(AH327:AM327,7),0)</f>
        <v>0</v>
      </c>
      <c r="AH327" s="22"/>
      <c r="AI327" s="22"/>
      <c r="AJ327" s="22"/>
      <c r="AK327" s="22"/>
      <c r="AL327" s="22"/>
      <c r="AM327" s="22"/>
    </row>
    <row r="328" spans="1:39">
      <c r="A328" s="3"/>
      <c r="B328" s="3"/>
      <c r="C328" s="3"/>
      <c r="D328" s="2">
        <f ca="1">IF(E327=E328,D327,CELL("wiersz",A326))</f>
        <v>109</v>
      </c>
      <c r="E328" s="23">
        <f>LARGE(F328:AG328,1)+LARGE(F328:AG328,2)+LARGE(F328:AG328,3)+LARGE(F328:AG328,4)+IFERROR(LARGE(F328:AG328,5),0)+IFERROR(LARGE(F328:AG328,6),0)</f>
        <v>0</v>
      </c>
      <c r="F328" s="22"/>
      <c r="G328" s="22"/>
      <c r="H328" s="22"/>
      <c r="I328" s="71"/>
      <c r="J328" s="72"/>
      <c r="K328" s="72"/>
      <c r="L328" s="72"/>
      <c r="M328" s="72"/>
      <c r="N328" s="22"/>
      <c r="O328" s="22"/>
      <c r="P328" s="22"/>
      <c r="Q328" s="22"/>
      <c r="R328" s="22"/>
      <c r="S328" s="22"/>
      <c r="T328" s="71"/>
      <c r="U328" s="71"/>
      <c r="V328" s="22"/>
      <c r="W328" s="22"/>
      <c r="X328" s="22"/>
      <c r="Y328" s="73"/>
      <c r="Z328" s="22"/>
      <c r="AA328" s="22"/>
      <c r="AB328" s="22"/>
      <c r="AC328" s="22"/>
      <c r="AD328" s="22">
        <f>IFERROR(LARGE(AH328:AM328,1),0)+IFERROR(LARGE(AH328:AM328,2),0)</f>
        <v>0</v>
      </c>
      <c r="AE328" s="22">
        <f>IFERROR(LARGE(AH328:AM328,3),0)+IFERROR(LARGE(AH328:AM328,4),0)</f>
        <v>0</v>
      </c>
      <c r="AF328" s="22">
        <f>IFERROR(LARGE(AH328:AM328,5),0)+IFERROR(LARGE(AH328:AM328,6),0)</f>
        <v>0</v>
      </c>
      <c r="AG328" s="22">
        <f>IFERROR(LARGE(AH328:AM328,7),0)</f>
        <v>0</v>
      </c>
      <c r="AH328" s="22"/>
      <c r="AI328" s="22"/>
      <c r="AJ328" s="22"/>
      <c r="AK328" s="22"/>
      <c r="AL328" s="22"/>
      <c r="AM328" s="22"/>
    </row>
    <row r="329" spans="1:39">
      <c r="A329" s="3"/>
      <c r="B329" s="3"/>
      <c r="C329" s="3"/>
      <c r="D329" s="2">
        <f ca="1">IF(E328=E329,D328,CELL("wiersz",A327))</f>
        <v>109</v>
      </c>
      <c r="E329" s="23">
        <f>LARGE(F329:AG329,1)+LARGE(F329:AG329,2)+LARGE(F329:AG329,3)+LARGE(F329:AG329,4)+IFERROR(LARGE(F329:AG329,5),0)+IFERROR(LARGE(F329:AG329,6),0)</f>
        <v>0</v>
      </c>
      <c r="F329" s="22"/>
      <c r="G329" s="22"/>
      <c r="H329" s="22"/>
      <c r="I329" s="71"/>
      <c r="J329" s="72"/>
      <c r="K329" s="72"/>
      <c r="L329" s="72"/>
      <c r="M329" s="72"/>
      <c r="N329" s="22"/>
      <c r="O329" s="22"/>
      <c r="P329" s="22"/>
      <c r="Q329" s="22"/>
      <c r="R329" s="22"/>
      <c r="S329" s="22"/>
      <c r="T329" s="71"/>
      <c r="U329" s="71"/>
      <c r="V329" s="22"/>
      <c r="W329" s="22"/>
      <c r="X329" s="22"/>
      <c r="Y329" s="73"/>
      <c r="Z329" s="22"/>
      <c r="AA329" s="22"/>
      <c r="AB329" s="22"/>
      <c r="AC329" s="22"/>
      <c r="AD329" s="22">
        <f>IFERROR(LARGE(AH329:AM329,1),0)+IFERROR(LARGE(AH329:AM329,2),0)</f>
        <v>0</v>
      </c>
      <c r="AE329" s="22">
        <f>IFERROR(LARGE(AH329:AM329,3),0)+IFERROR(LARGE(AH329:AM329,4),0)</f>
        <v>0</v>
      </c>
      <c r="AF329" s="22">
        <f>IFERROR(LARGE(AH329:AM329,5),0)+IFERROR(LARGE(AH329:AM329,6),0)</f>
        <v>0</v>
      </c>
      <c r="AG329" s="22">
        <f>IFERROR(LARGE(AH329:AM329,7),0)</f>
        <v>0</v>
      </c>
      <c r="AH329" s="22"/>
      <c r="AI329" s="22"/>
      <c r="AJ329" s="22"/>
      <c r="AK329" s="22"/>
      <c r="AL329" s="22"/>
      <c r="AM329" s="22"/>
    </row>
    <row r="330" spans="1:39">
      <c r="A330" s="3"/>
      <c r="B330" s="3"/>
      <c r="C330" s="3"/>
      <c r="D330" s="2">
        <f ca="1">IF(E329=E330,D329,CELL("wiersz",A328))</f>
        <v>109</v>
      </c>
      <c r="E330" s="23">
        <f>LARGE(F330:AG330,1)+LARGE(F330:AG330,2)+LARGE(F330:AG330,3)+LARGE(F330:AG330,4)+IFERROR(LARGE(F330:AG330,5),0)+IFERROR(LARGE(F330:AG330,6),0)</f>
        <v>0</v>
      </c>
      <c r="F330" s="22"/>
      <c r="G330" s="22"/>
      <c r="H330" s="22"/>
      <c r="I330" s="71"/>
      <c r="J330" s="72"/>
      <c r="K330" s="72"/>
      <c r="L330" s="72"/>
      <c r="M330" s="72"/>
      <c r="N330" s="22"/>
      <c r="O330" s="22"/>
      <c r="P330" s="22"/>
      <c r="Q330" s="22"/>
      <c r="R330" s="22"/>
      <c r="S330" s="22"/>
      <c r="T330" s="71"/>
      <c r="U330" s="71"/>
      <c r="V330" s="22"/>
      <c r="W330" s="22"/>
      <c r="X330" s="22"/>
      <c r="Y330" s="73"/>
      <c r="Z330" s="22"/>
      <c r="AA330" s="22"/>
      <c r="AB330" s="22"/>
      <c r="AC330" s="22"/>
      <c r="AD330" s="22">
        <f>IFERROR(LARGE(AH330:AM330,1),0)+IFERROR(LARGE(AH330:AM330,2),0)</f>
        <v>0</v>
      </c>
      <c r="AE330" s="22">
        <f>IFERROR(LARGE(AH330:AM330,3),0)+IFERROR(LARGE(AH330:AM330,4),0)</f>
        <v>0</v>
      </c>
      <c r="AF330" s="22">
        <f>IFERROR(LARGE(AH330:AM330,5),0)+IFERROR(LARGE(AH330:AM330,6),0)</f>
        <v>0</v>
      </c>
      <c r="AG330" s="22">
        <f>IFERROR(LARGE(AH330:AM330,7),0)</f>
        <v>0</v>
      </c>
      <c r="AH330" s="22"/>
      <c r="AI330" s="22"/>
      <c r="AJ330" s="22"/>
      <c r="AK330" s="22"/>
      <c r="AL330" s="22"/>
      <c r="AM330" s="22"/>
    </row>
    <row r="331" spans="1:39">
      <c r="A331" s="3"/>
      <c r="B331" s="3"/>
      <c r="C331" s="3"/>
      <c r="D331" s="2">
        <f ca="1">IF(E330=E331,D330,CELL("wiersz",A329))</f>
        <v>109</v>
      </c>
      <c r="E331" s="23">
        <f>LARGE(F331:AG331,1)+LARGE(F331:AG331,2)+LARGE(F331:AG331,3)+LARGE(F331:AG331,4)+IFERROR(LARGE(F331:AG331,5),0)+IFERROR(LARGE(F331:AG331,6),0)</f>
        <v>0</v>
      </c>
      <c r="F331" s="22"/>
      <c r="G331" s="22"/>
      <c r="H331" s="22"/>
      <c r="I331" s="71"/>
      <c r="J331" s="72"/>
      <c r="K331" s="72"/>
      <c r="L331" s="72"/>
      <c r="M331" s="72"/>
      <c r="N331" s="22"/>
      <c r="O331" s="22"/>
      <c r="P331" s="22"/>
      <c r="Q331" s="22"/>
      <c r="R331" s="22"/>
      <c r="S331" s="22"/>
      <c r="T331" s="71"/>
      <c r="U331" s="71"/>
      <c r="V331" s="22"/>
      <c r="W331" s="22"/>
      <c r="X331" s="22"/>
      <c r="Y331" s="73"/>
      <c r="Z331" s="22"/>
      <c r="AA331" s="22"/>
      <c r="AB331" s="22"/>
      <c r="AC331" s="22"/>
      <c r="AD331" s="22">
        <f>IFERROR(LARGE(AH331:AM331,1),0)+IFERROR(LARGE(AH331:AM331,2),0)</f>
        <v>0</v>
      </c>
      <c r="AE331" s="22">
        <f>IFERROR(LARGE(AH331:AM331,3),0)+IFERROR(LARGE(AH331:AM331,4),0)</f>
        <v>0</v>
      </c>
      <c r="AF331" s="22">
        <f>IFERROR(LARGE(AH331:AM331,5),0)+IFERROR(LARGE(AH331:AM331,6),0)</f>
        <v>0</v>
      </c>
      <c r="AG331" s="22">
        <f>IFERROR(LARGE(AH331:AM331,7),0)</f>
        <v>0</v>
      </c>
      <c r="AH331" s="22"/>
      <c r="AI331" s="22"/>
      <c r="AJ331" s="22"/>
      <c r="AK331" s="22"/>
      <c r="AL331" s="22"/>
      <c r="AM331" s="22"/>
    </row>
    <row r="332" spans="1:39">
      <c r="A332" s="3"/>
      <c r="B332" s="3"/>
      <c r="C332" s="3"/>
      <c r="D332" s="2">
        <f ca="1">IF(E331=E332,D331,CELL("wiersz",A330))</f>
        <v>109</v>
      </c>
      <c r="E332" s="23">
        <f>LARGE(F332:AG332,1)+LARGE(F332:AG332,2)+LARGE(F332:AG332,3)+LARGE(F332:AG332,4)+IFERROR(LARGE(F332:AG332,5),0)+IFERROR(LARGE(F332:AG332,6),0)</f>
        <v>0</v>
      </c>
      <c r="F332" s="22"/>
      <c r="G332" s="22"/>
      <c r="H332" s="22"/>
      <c r="I332" s="71"/>
      <c r="J332" s="72"/>
      <c r="K332" s="72"/>
      <c r="L332" s="72"/>
      <c r="M332" s="72"/>
      <c r="N332" s="22"/>
      <c r="O332" s="22"/>
      <c r="P332" s="22"/>
      <c r="Q332" s="22"/>
      <c r="R332" s="22"/>
      <c r="S332" s="22"/>
      <c r="T332" s="71"/>
      <c r="U332" s="71"/>
      <c r="V332" s="22"/>
      <c r="W332" s="22"/>
      <c r="X332" s="22"/>
      <c r="Y332" s="73"/>
      <c r="Z332" s="22"/>
      <c r="AA332" s="22"/>
      <c r="AB332" s="22"/>
      <c r="AC332" s="22"/>
      <c r="AD332" s="22">
        <f>IFERROR(LARGE(AH332:AM332,1),0)+IFERROR(LARGE(AH332:AM332,2),0)</f>
        <v>0</v>
      </c>
      <c r="AE332" s="22">
        <f>IFERROR(LARGE(AH332:AM332,3),0)+IFERROR(LARGE(AH332:AM332,4),0)</f>
        <v>0</v>
      </c>
      <c r="AF332" s="22">
        <f>IFERROR(LARGE(AH332:AM332,5),0)+IFERROR(LARGE(AH332:AM332,6),0)</f>
        <v>0</v>
      </c>
      <c r="AG332" s="22">
        <f>IFERROR(LARGE(AH332:AM332,7),0)</f>
        <v>0</v>
      </c>
      <c r="AH332" s="22"/>
      <c r="AI332" s="22"/>
      <c r="AJ332" s="22"/>
      <c r="AK332" s="22"/>
      <c r="AL332" s="22"/>
      <c r="AM332" s="22"/>
    </row>
    <row r="333" spans="1:39">
      <c r="A333" s="3"/>
      <c r="B333" s="3"/>
      <c r="C333" s="3"/>
      <c r="D333" s="2">
        <f ca="1">IF(E332=E333,D332,CELL("wiersz",A331))</f>
        <v>109</v>
      </c>
      <c r="E333" s="23">
        <f>LARGE(F333:AG333,1)+LARGE(F333:AG333,2)+LARGE(F333:AG333,3)+LARGE(F333:AG333,4)+IFERROR(LARGE(F333:AG333,5),0)+IFERROR(LARGE(F333:AG333,6),0)</f>
        <v>0</v>
      </c>
      <c r="F333" s="22"/>
      <c r="G333" s="22"/>
      <c r="H333" s="22"/>
      <c r="I333" s="71"/>
      <c r="J333" s="72"/>
      <c r="K333" s="72"/>
      <c r="L333" s="72"/>
      <c r="M333" s="72"/>
      <c r="N333" s="22"/>
      <c r="O333" s="22"/>
      <c r="P333" s="22"/>
      <c r="Q333" s="22"/>
      <c r="R333" s="22"/>
      <c r="S333" s="22"/>
      <c r="T333" s="71"/>
      <c r="U333" s="71"/>
      <c r="V333" s="22"/>
      <c r="W333" s="22"/>
      <c r="X333" s="22"/>
      <c r="Y333" s="73"/>
      <c r="Z333" s="22"/>
      <c r="AA333" s="22"/>
      <c r="AB333" s="22"/>
      <c r="AC333" s="22"/>
      <c r="AD333" s="22">
        <f>IFERROR(LARGE(AH333:AM333,1),0)+IFERROR(LARGE(AH333:AM333,2),0)</f>
        <v>0</v>
      </c>
      <c r="AE333" s="22">
        <f>IFERROR(LARGE(AH333:AM333,3),0)+IFERROR(LARGE(AH333:AM333,4),0)</f>
        <v>0</v>
      </c>
      <c r="AF333" s="22">
        <f>IFERROR(LARGE(AH333:AM333,5),0)+IFERROR(LARGE(AH333:AM333,6),0)</f>
        <v>0</v>
      </c>
      <c r="AG333" s="22">
        <f>IFERROR(LARGE(AH333:AM333,7),0)</f>
        <v>0</v>
      </c>
      <c r="AH333" s="22"/>
      <c r="AI333" s="22"/>
      <c r="AJ333" s="22"/>
      <c r="AK333" s="22"/>
      <c r="AL333" s="22"/>
      <c r="AM333" s="22"/>
    </row>
    <row r="334" spans="1:39">
      <c r="A334" s="3"/>
      <c r="B334" s="3"/>
      <c r="C334" s="3"/>
      <c r="D334" s="2">
        <f ca="1">IF(E333=E334,D333,CELL("wiersz",A332))</f>
        <v>109</v>
      </c>
      <c r="E334" s="23">
        <f>LARGE(F334:AG334,1)+LARGE(F334:AG334,2)+LARGE(F334:AG334,3)+LARGE(F334:AG334,4)+IFERROR(LARGE(F334:AG334,5),0)+IFERROR(LARGE(F334:AG334,6),0)</f>
        <v>0</v>
      </c>
      <c r="F334" s="22"/>
      <c r="G334" s="22"/>
      <c r="H334" s="22"/>
      <c r="I334" s="71"/>
      <c r="J334" s="72"/>
      <c r="K334" s="72"/>
      <c r="L334" s="72"/>
      <c r="M334" s="72"/>
      <c r="N334" s="22"/>
      <c r="O334" s="22"/>
      <c r="P334" s="22"/>
      <c r="Q334" s="22"/>
      <c r="R334" s="22"/>
      <c r="S334" s="22"/>
      <c r="T334" s="71"/>
      <c r="U334" s="71"/>
      <c r="V334" s="22"/>
      <c r="W334" s="22"/>
      <c r="X334" s="22"/>
      <c r="Y334" s="73"/>
      <c r="Z334" s="22"/>
      <c r="AA334" s="22"/>
      <c r="AB334" s="22"/>
      <c r="AC334" s="22"/>
      <c r="AD334" s="22">
        <f>IFERROR(LARGE(AH334:AM334,1),0)+IFERROR(LARGE(AH334:AM334,2),0)</f>
        <v>0</v>
      </c>
      <c r="AE334" s="22">
        <f>IFERROR(LARGE(AH334:AM334,3),0)+IFERROR(LARGE(AH334:AM334,4),0)</f>
        <v>0</v>
      </c>
      <c r="AF334" s="22">
        <f>IFERROR(LARGE(AH334:AM334,5),0)+IFERROR(LARGE(AH334:AM334,6),0)</f>
        <v>0</v>
      </c>
      <c r="AG334" s="22">
        <f>IFERROR(LARGE(AH334:AM334,7),0)</f>
        <v>0</v>
      </c>
      <c r="AH334" s="22"/>
      <c r="AI334" s="22"/>
      <c r="AJ334" s="22"/>
      <c r="AK334" s="22"/>
      <c r="AL334" s="22"/>
      <c r="AM334" s="22"/>
    </row>
    <row r="335" spans="1:39">
      <c r="A335" s="3"/>
      <c r="B335" s="3"/>
      <c r="C335" s="3"/>
      <c r="D335" s="2">
        <f ca="1">IF(E334=E335,D334,CELL("wiersz",A333))</f>
        <v>109</v>
      </c>
      <c r="E335" s="23">
        <f>LARGE(F335:AG335,1)+LARGE(F335:AG335,2)+LARGE(F335:AG335,3)+LARGE(F335:AG335,4)+IFERROR(LARGE(F335:AG335,5),0)+IFERROR(LARGE(F335:AG335,6),0)</f>
        <v>0</v>
      </c>
      <c r="F335" s="22"/>
      <c r="G335" s="22"/>
      <c r="H335" s="22"/>
      <c r="I335" s="71"/>
      <c r="J335" s="72"/>
      <c r="K335" s="72"/>
      <c r="L335" s="72"/>
      <c r="M335" s="72"/>
      <c r="N335" s="22"/>
      <c r="O335" s="22"/>
      <c r="P335" s="22"/>
      <c r="Q335" s="22"/>
      <c r="R335" s="22"/>
      <c r="S335" s="22"/>
      <c r="T335" s="71"/>
      <c r="U335" s="71"/>
      <c r="V335" s="22"/>
      <c r="W335" s="22"/>
      <c r="X335" s="22"/>
      <c r="Y335" s="73"/>
      <c r="Z335" s="22"/>
      <c r="AA335" s="22"/>
      <c r="AB335" s="22"/>
      <c r="AC335" s="22"/>
      <c r="AD335" s="22">
        <f>IFERROR(LARGE(AH335:AM335,1),0)+IFERROR(LARGE(AH335:AM335,2),0)</f>
        <v>0</v>
      </c>
      <c r="AE335" s="22">
        <f>IFERROR(LARGE(AH335:AM335,3),0)+IFERROR(LARGE(AH335:AM335,4),0)</f>
        <v>0</v>
      </c>
      <c r="AF335" s="22">
        <f>IFERROR(LARGE(AH335:AM335,5),0)+IFERROR(LARGE(AH335:AM335,6),0)</f>
        <v>0</v>
      </c>
      <c r="AG335" s="22">
        <f>IFERROR(LARGE(AH335:AM335,7),0)</f>
        <v>0</v>
      </c>
      <c r="AH335" s="22"/>
      <c r="AI335" s="22"/>
      <c r="AJ335" s="22"/>
      <c r="AK335" s="22"/>
      <c r="AL335" s="22"/>
      <c r="AM335" s="22"/>
    </row>
    <row r="336" spans="1:39">
      <c r="A336" s="3"/>
      <c r="B336" s="3"/>
      <c r="C336" s="3"/>
      <c r="D336" s="2">
        <f ca="1">IF(E335=E336,D335,CELL("wiersz",A334))</f>
        <v>109</v>
      </c>
      <c r="E336" s="23">
        <f>LARGE(F336:AG336,1)+LARGE(F336:AG336,2)+LARGE(F336:AG336,3)+LARGE(F336:AG336,4)+IFERROR(LARGE(F336:AG336,5),0)+IFERROR(LARGE(F336:AG336,6),0)</f>
        <v>0</v>
      </c>
      <c r="F336" s="22"/>
      <c r="G336" s="22"/>
      <c r="H336" s="22"/>
      <c r="I336" s="71"/>
      <c r="J336" s="72"/>
      <c r="K336" s="72"/>
      <c r="L336" s="72"/>
      <c r="M336" s="72"/>
      <c r="N336" s="22"/>
      <c r="O336" s="22"/>
      <c r="P336" s="22"/>
      <c r="Q336" s="22"/>
      <c r="R336" s="22"/>
      <c r="S336" s="22"/>
      <c r="T336" s="71"/>
      <c r="U336" s="71"/>
      <c r="V336" s="22"/>
      <c r="W336" s="22"/>
      <c r="X336" s="22"/>
      <c r="Y336" s="73"/>
      <c r="Z336" s="22"/>
      <c r="AA336" s="22"/>
      <c r="AB336" s="22"/>
      <c r="AC336" s="22"/>
      <c r="AD336" s="22">
        <f>IFERROR(LARGE(AH336:AM336,1),0)+IFERROR(LARGE(AH336:AM336,2),0)</f>
        <v>0</v>
      </c>
      <c r="AE336" s="22">
        <f>IFERROR(LARGE(AH336:AM336,3),0)+IFERROR(LARGE(AH336:AM336,4),0)</f>
        <v>0</v>
      </c>
      <c r="AF336" s="22">
        <f>IFERROR(LARGE(AH336:AM336,5),0)+IFERROR(LARGE(AH336:AM336,6),0)</f>
        <v>0</v>
      </c>
      <c r="AG336" s="22">
        <f>IFERROR(LARGE(AH336:AM336,7),0)</f>
        <v>0</v>
      </c>
      <c r="AH336" s="22"/>
      <c r="AI336" s="22"/>
      <c r="AJ336" s="22"/>
      <c r="AK336" s="22"/>
      <c r="AL336" s="22"/>
      <c r="AM336" s="22"/>
    </row>
    <row r="337" spans="1:39">
      <c r="A337" s="3"/>
      <c r="B337" s="3"/>
      <c r="C337" s="3"/>
      <c r="D337" s="2">
        <f ca="1">IF(E336=E337,D336,CELL("wiersz",A335))</f>
        <v>109</v>
      </c>
      <c r="E337" s="23">
        <f>LARGE(F337:AG337,1)+LARGE(F337:AG337,2)+LARGE(F337:AG337,3)+LARGE(F337:AG337,4)+IFERROR(LARGE(F337:AG337,5),0)+IFERROR(LARGE(F337:AG337,6),0)</f>
        <v>0</v>
      </c>
      <c r="F337" s="22"/>
      <c r="G337" s="22"/>
      <c r="H337" s="22"/>
      <c r="I337" s="71"/>
      <c r="J337" s="72"/>
      <c r="K337" s="72"/>
      <c r="L337" s="72"/>
      <c r="M337" s="72"/>
      <c r="N337" s="22"/>
      <c r="O337" s="22"/>
      <c r="P337" s="22"/>
      <c r="Q337" s="22"/>
      <c r="R337" s="22"/>
      <c r="S337" s="22"/>
      <c r="T337" s="71"/>
      <c r="U337" s="71"/>
      <c r="V337" s="22"/>
      <c r="W337" s="22"/>
      <c r="X337" s="22"/>
      <c r="Y337" s="73"/>
      <c r="Z337" s="22"/>
      <c r="AA337" s="22"/>
      <c r="AB337" s="22"/>
      <c r="AC337" s="22"/>
      <c r="AD337" s="22">
        <f>IFERROR(LARGE(AH337:AM337,1),0)+IFERROR(LARGE(AH337:AM337,2),0)</f>
        <v>0</v>
      </c>
      <c r="AE337" s="22">
        <f>IFERROR(LARGE(AH337:AM337,3),0)+IFERROR(LARGE(AH337:AM337,4),0)</f>
        <v>0</v>
      </c>
      <c r="AF337" s="22">
        <f>IFERROR(LARGE(AH337:AM337,5),0)+IFERROR(LARGE(AH337:AM337,6),0)</f>
        <v>0</v>
      </c>
      <c r="AG337" s="22">
        <f>IFERROR(LARGE(AH337:AM337,7),0)</f>
        <v>0</v>
      </c>
      <c r="AH337" s="22"/>
      <c r="AI337" s="22"/>
      <c r="AJ337" s="22"/>
      <c r="AK337" s="22"/>
      <c r="AL337" s="22"/>
      <c r="AM337" s="22"/>
    </row>
    <row r="338" spans="1:39">
      <c r="A338" s="3"/>
      <c r="B338" s="3"/>
      <c r="C338" s="3"/>
      <c r="D338" s="2">
        <f ca="1">IF(E337=E338,D337,CELL("wiersz",A336))</f>
        <v>109</v>
      </c>
      <c r="E338" s="23">
        <f>LARGE(F338:AG338,1)+LARGE(F338:AG338,2)+LARGE(F338:AG338,3)+LARGE(F338:AG338,4)+IFERROR(LARGE(F338:AG338,5),0)+IFERROR(LARGE(F338:AG338,6),0)</f>
        <v>0</v>
      </c>
      <c r="F338" s="22"/>
      <c r="G338" s="22"/>
      <c r="H338" s="22"/>
      <c r="I338" s="71"/>
      <c r="J338" s="72"/>
      <c r="K338" s="72"/>
      <c r="L338" s="72"/>
      <c r="M338" s="72"/>
      <c r="N338" s="22"/>
      <c r="O338" s="22"/>
      <c r="P338" s="22"/>
      <c r="Q338" s="22"/>
      <c r="R338" s="22"/>
      <c r="S338" s="22"/>
      <c r="T338" s="71"/>
      <c r="U338" s="71"/>
      <c r="V338" s="22"/>
      <c r="W338" s="22"/>
      <c r="X338" s="22"/>
      <c r="Y338" s="73"/>
      <c r="Z338" s="22"/>
      <c r="AA338" s="22"/>
      <c r="AB338" s="22"/>
      <c r="AC338" s="22"/>
      <c r="AD338" s="22">
        <f>IFERROR(LARGE(AH338:AM338,1),0)+IFERROR(LARGE(AH338:AM338,2),0)</f>
        <v>0</v>
      </c>
      <c r="AE338" s="22">
        <f>IFERROR(LARGE(AH338:AM338,3),0)+IFERROR(LARGE(AH338:AM338,4),0)</f>
        <v>0</v>
      </c>
      <c r="AF338" s="22">
        <f>IFERROR(LARGE(AH338:AM338,5),0)+IFERROR(LARGE(AH338:AM338,6),0)</f>
        <v>0</v>
      </c>
      <c r="AG338" s="22">
        <f>IFERROR(LARGE(AH338:AM338,7),0)</f>
        <v>0</v>
      </c>
      <c r="AH338" s="22"/>
      <c r="AI338" s="22"/>
      <c r="AJ338" s="22"/>
      <c r="AK338" s="22"/>
      <c r="AL338" s="22"/>
      <c r="AM338" s="22"/>
    </row>
    <row r="339" spans="1:39">
      <c r="A339" s="3"/>
      <c r="B339" s="3"/>
      <c r="C339" s="3"/>
      <c r="D339" s="2">
        <f ca="1">IF(E338=E339,D338,CELL("wiersz",A337))</f>
        <v>109</v>
      </c>
      <c r="E339" s="23">
        <f>LARGE(F339:AG339,1)+LARGE(F339:AG339,2)+LARGE(F339:AG339,3)+LARGE(F339:AG339,4)+IFERROR(LARGE(F339:AG339,5),0)+IFERROR(LARGE(F339:AG339,6),0)</f>
        <v>0</v>
      </c>
      <c r="F339" s="22"/>
      <c r="G339" s="22"/>
      <c r="H339" s="22"/>
      <c r="I339" s="71"/>
      <c r="J339" s="72"/>
      <c r="K339" s="72"/>
      <c r="L339" s="72"/>
      <c r="M339" s="72"/>
      <c r="N339" s="22"/>
      <c r="O339" s="22"/>
      <c r="P339" s="22"/>
      <c r="Q339" s="22"/>
      <c r="R339" s="22"/>
      <c r="S339" s="22"/>
      <c r="T339" s="71"/>
      <c r="U339" s="71"/>
      <c r="V339" s="22"/>
      <c r="W339" s="22"/>
      <c r="X339" s="22"/>
      <c r="Y339" s="73"/>
      <c r="Z339" s="22"/>
      <c r="AA339" s="22"/>
      <c r="AB339" s="22"/>
      <c r="AC339" s="22"/>
      <c r="AD339" s="22">
        <f>IFERROR(LARGE(AH339:AM339,1),0)+IFERROR(LARGE(AH339:AM339,2),0)</f>
        <v>0</v>
      </c>
      <c r="AE339" s="22">
        <f>IFERROR(LARGE(AH339:AM339,3),0)+IFERROR(LARGE(AH339:AM339,4),0)</f>
        <v>0</v>
      </c>
      <c r="AF339" s="22">
        <f>IFERROR(LARGE(AH339:AM339,5),0)+IFERROR(LARGE(AH339:AM339,6),0)</f>
        <v>0</v>
      </c>
      <c r="AG339" s="22">
        <f>IFERROR(LARGE(AH339:AM339,7),0)</f>
        <v>0</v>
      </c>
      <c r="AH339" s="22"/>
      <c r="AI339" s="22"/>
      <c r="AJ339" s="22"/>
      <c r="AK339" s="22"/>
      <c r="AL339" s="22"/>
      <c r="AM339" s="22"/>
    </row>
    <row r="340" spans="1:39">
      <c r="A340" s="3"/>
      <c r="B340" s="3"/>
      <c r="C340" s="3"/>
      <c r="D340" s="2">
        <f ca="1">IF(E339=E340,D339,CELL("wiersz",A338))</f>
        <v>109</v>
      </c>
      <c r="E340" s="23">
        <f>LARGE(F340:AG340,1)+LARGE(F340:AG340,2)+LARGE(F340:AG340,3)+LARGE(F340:AG340,4)+IFERROR(LARGE(F340:AG340,5),0)+IFERROR(LARGE(F340:AG340,6),0)</f>
        <v>0</v>
      </c>
      <c r="F340" s="22"/>
      <c r="G340" s="22"/>
      <c r="H340" s="22"/>
      <c r="I340" s="71"/>
      <c r="J340" s="72"/>
      <c r="K340" s="72"/>
      <c r="L340" s="72"/>
      <c r="M340" s="72"/>
      <c r="N340" s="22"/>
      <c r="O340" s="22"/>
      <c r="P340" s="22"/>
      <c r="Q340" s="22"/>
      <c r="R340" s="22"/>
      <c r="S340" s="22"/>
      <c r="T340" s="71"/>
      <c r="U340" s="71"/>
      <c r="V340" s="22"/>
      <c r="W340" s="22"/>
      <c r="X340" s="22"/>
      <c r="Y340" s="73"/>
      <c r="Z340" s="22"/>
      <c r="AA340" s="22"/>
      <c r="AB340" s="22"/>
      <c r="AC340" s="22"/>
      <c r="AD340" s="22">
        <f>IFERROR(LARGE(AH340:AM340,1),0)+IFERROR(LARGE(AH340:AM340,2),0)</f>
        <v>0</v>
      </c>
      <c r="AE340" s="22">
        <f>IFERROR(LARGE(AH340:AM340,3),0)+IFERROR(LARGE(AH340:AM340,4),0)</f>
        <v>0</v>
      </c>
      <c r="AF340" s="22">
        <f>IFERROR(LARGE(AH340:AM340,5),0)+IFERROR(LARGE(AH340:AM340,6),0)</f>
        <v>0</v>
      </c>
      <c r="AG340" s="22">
        <f>IFERROR(LARGE(AH340:AM340,7),0)</f>
        <v>0</v>
      </c>
      <c r="AH340" s="22"/>
      <c r="AI340" s="22"/>
      <c r="AJ340" s="22"/>
      <c r="AK340" s="22"/>
      <c r="AL340" s="22"/>
      <c r="AM340" s="22"/>
    </row>
    <row r="341" spans="1:39">
      <c r="A341" s="3"/>
      <c r="B341" s="3"/>
      <c r="C341" s="3"/>
      <c r="D341" s="2">
        <f ca="1">IF(E340=E341,D340,CELL("wiersz",A339))</f>
        <v>109</v>
      </c>
      <c r="E341" s="23">
        <f>LARGE(F341:AG341,1)+LARGE(F341:AG341,2)+LARGE(F341:AG341,3)+LARGE(F341:AG341,4)+IFERROR(LARGE(F341:AG341,5),0)+IFERROR(LARGE(F341:AG341,6),0)</f>
        <v>0</v>
      </c>
      <c r="F341" s="22"/>
      <c r="G341" s="22"/>
      <c r="H341" s="22"/>
      <c r="I341" s="71"/>
      <c r="J341" s="72"/>
      <c r="K341" s="72"/>
      <c r="L341" s="72"/>
      <c r="M341" s="72"/>
      <c r="N341" s="22"/>
      <c r="O341" s="22"/>
      <c r="P341" s="22"/>
      <c r="Q341" s="22"/>
      <c r="R341" s="22"/>
      <c r="S341" s="22"/>
      <c r="T341" s="71"/>
      <c r="U341" s="71"/>
      <c r="V341" s="22"/>
      <c r="W341" s="22"/>
      <c r="X341" s="22"/>
      <c r="Y341" s="73"/>
      <c r="Z341" s="22"/>
      <c r="AA341" s="22"/>
      <c r="AB341" s="22"/>
      <c r="AC341" s="22"/>
      <c r="AD341" s="22">
        <f>IFERROR(LARGE(AH341:AM341,1),0)+IFERROR(LARGE(AH341:AM341,2),0)</f>
        <v>0</v>
      </c>
      <c r="AE341" s="22">
        <f>IFERROR(LARGE(AH341:AM341,3),0)+IFERROR(LARGE(AH341:AM341,4),0)</f>
        <v>0</v>
      </c>
      <c r="AF341" s="22">
        <f>IFERROR(LARGE(AH341:AM341,5),0)+IFERROR(LARGE(AH341:AM341,6),0)</f>
        <v>0</v>
      </c>
      <c r="AG341" s="22">
        <f>IFERROR(LARGE(AH341:AM341,7),0)</f>
        <v>0</v>
      </c>
      <c r="AH341" s="22"/>
      <c r="AI341" s="22"/>
      <c r="AJ341" s="22"/>
      <c r="AK341" s="22"/>
      <c r="AL341" s="22"/>
      <c r="AM341" s="22"/>
    </row>
    <row r="342" spans="1:39">
      <c r="A342" s="3"/>
      <c r="B342" s="3"/>
      <c r="C342" s="3"/>
      <c r="D342" s="2">
        <f ca="1">IF(E341=E342,D341,CELL("wiersz",A340))</f>
        <v>109</v>
      </c>
      <c r="E342" s="23">
        <f>LARGE(F342:AG342,1)+LARGE(F342:AG342,2)+LARGE(F342:AG342,3)+LARGE(F342:AG342,4)+IFERROR(LARGE(F342:AG342,5),0)+IFERROR(LARGE(F342:AG342,6),0)</f>
        <v>0</v>
      </c>
      <c r="F342" s="22"/>
      <c r="G342" s="22"/>
      <c r="H342" s="22"/>
      <c r="I342" s="71"/>
      <c r="J342" s="72"/>
      <c r="K342" s="72"/>
      <c r="L342" s="72"/>
      <c r="M342" s="72"/>
      <c r="N342" s="22"/>
      <c r="O342" s="22"/>
      <c r="P342" s="22"/>
      <c r="Q342" s="22"/>
      <c r="R342" s="22"/>
      <c r="S342" s="22"/>
      <c r="T342" s="71"/>
      <c r="U342" s="71"/>
      <c r="V342" s="22"/>
      <c r="W342" s="22"/>
      <c r="X342" s="22"/>
      <c r="Y342" s="73"/>
      <c r="Z342" s="22"/>
      <c r="AA342" s="22"/>
      <c r="AB342" s="22"/>
      <c r="AC342" s="22"/>
      <c r="AD342" s="22">
        <f>IFERROR(LARGE(AH342:AM342,1),0)+IFERROR(LARGE(AH342:AM342,2),0)</f>
        <v>0</v>
      </c>
      <c r="AE342" s="22">
        <f>IFERROR(LARGE(AH342:AM342,3),0)+IFERROR(LARGE(AH342:AM342,4),0)</f>
        <v>0</v>
      </c>
      <c r="AF342" s="22">
        <f>IFERROR(LARGE(AH342:AM342,5),0)+IFERROR(LARGE(AH342:AM342,6),0)</f>
        <v>0</v>
      </c>
      <c r="AG342" s="22">
        <f>IFERROR(LARGE(AH342:AM342,7),0)</f>
        <v>0</v>
      </c>
      <c r="AH342" s="22"/>
      <c r="AI342" s="22"/>
      <c r="AJ342" s="22"/>
      <c r="AK342" s="22"/>
      <c r="AL342" s="22"/>
      <c r="AM342" s="22"/>
    </row>
    <row r="343" spans="1:39">
      <c r="A343" s="3"/>
      <c r="B343" s="3"/>
      <c r="C343" s="3"/>
      <c r="D343" s="2">
        <f ca="1">IF(E342=E343,D342,CELL("wiersz",A341))</f>
        <v>109</v>
      </c>
      <c r="E343" s="23">
        <f>LARGE(F343:AG343,1)+LARGE(F343:AG343,2)+LARGE(F343:AG343,3)+LARGE(F343:AG343,4)+IFERROR(LARGE(F343:AG343,5),0)+IFERROR(LARGE(F343:AG343,6),0)</f>
        <v>0</v>
      </c>
      <c r="F343" s="22"/>
      <c r="G343" s="22"/>
      <c r="H343" s="22"/>
      <c r="I343" s="71"/>
      <c r="J343" s="72"/>
      <c r="K343" s="72"/>
      <c r="L343" s="72"/>
      <c r="M343" s="72"/>
      <c r="N343" s="22"/>
      <c r="O343" s="22"/>
      <c r="P343" s="22"/>
      <c r="Q343" s="22"/>
      <c r="R343" s="22"/>
      <c r="S343" s="22"/>
      <c r="T343" s="71"/>
      <c r="U343" s="71"/>
      <c r="V343" s="22"/>
      <c r="W343" s="22"/>
      <c r="X343" s="22"/>
      <c r="Y343" s="73"/>
      <c r="Z343" s="22"/>
      <c r="AA343" s="22"/>
      <c r="AB343" s="22"/>
      <c r="AC343" s="22"/>
      <c r="AD343" s="22">
        <f>IFERROR(LARGE(AH343:AM343,1),0)+IFERROR(LARGE(AH343:AM343,2),0)</f>
        <v>0</v>
      </c>
      <c r="AE343" s="22">
        <f>IFERROR(LARGE(AH343:AM343,3),0)+IFERROR(LARGE(AH343:AM343,4),0)</f>
        <v>0</v>
      </c>
      <c r="AF343" s="22">
        <f>IFERROR(LARGE(AH343:AM343,5),0)+IFERROR(LARGE(AH343:AM343,6),0)</f>
        <v>0</v>
      </c>
      <c r="AG343" s="22">
        <f>IFERROR(LARGE(AH343:AM343,7),0)</f>
        <v>0</v>
      </c>
      <c r="AH343" s="22"/>
      <c r="AI343" s="22"/>
      <c r="AJ343" s="22"/>
      <c r="AK343" s="22"/>
      <c r="AL343" s="22"/>
      <c r="AM343" s="22"/>
    </row>
    <row r="344" spans="1:39">
      <c r="A344" s="3"/>
      <c r="B344" s="3"/>
      <c r="C344" s="3"/>
      <c r="D344" s="2">
        <f ca="1">IF(E343=E344,D343,CELL("wiersz",A342))</f>
        <v>109</v>
      </c>
      <c r="E344" s="23">
        <f>LARGE(F344:AG344,1)+LARGE(F344:AG344,2)+LARGE(F344:AG344,3)+LARGE(F344:AG344,4)+IFERROR(LARGE(F344:AG344,5),0)+IFERROR(LARGE(F344:AG344,6),0)</f>
        <v>0</v>
      </c>
      <c r="F344" s="22"/>
      <c r="G344" s="22"/>
      <c r="H344" s="22"/>
      <c r="I344" s="71"/>
      <c r="J344" s="72"/>
      <c r="K344" s="72"/>
      <c r="L344" s="72"/>
      <c r="M344" s="72"/>
      <c r="N344" s="22"/>
      <c r="O344" s="22"/>
      <c r="P344" s="22"/>
      <c r="Q344" s="22"/>
      <c r="R344" s="22"/>
      <c r="S344" s="22"/>
      <c r="T344" s="71"/>
      <c r="U344" s="71"/>
      <c r="V344" s="22"/>
      <c r="W344" s="22"/>
      <c r="X344" s="22"/>
      <c r="Y344" s="73"/>
      <c r="Z344" s="22"/>
      <c r="AA344" s="22"/>
      <c r="AB344" s="22"/>
      <c r="AC344" s="22"/>
      <c r="AD344" s="22">
        <f>IFERROR(LARGE(AH344:AM344,1),0)+IFERROR(LARGE(AH344:AM344,2),0)</f>
        <v>0</v>
      </c>
      <c r="AE344" s="22">
        <f>IFERROR(LARGE(AH344:AM344,3),0)+IFERROR(LARGE(AH344:AM344,4),0)</f>
        <v>0</v>
      </c>
      <c r="AF344" s="22">
        <f>IFERROR(LARGE(AH344:AM344,5),0)+IFERROR(LARGE(AH344:AM344,6),0)</f>
        <v>0</v>
      </c>
      <c r="AG344" s="22">
        <f>IFERROR(LARGE(AH344:AM344,7),0)</f>
        <v>0</v>
      </c>
      <c r="AH344" s="22"/>
      <c r="AI344" s="22"/>
      <c r="AJ344" s="22"/>
      <c r="AK344" s="22"/>
      <c r="AL344" s="22"/>
      <c r="AM344" s="22"/>
    </row>
    <row r="345" spans="1:39">
      <c r="A345" s="3"/>
      <c r="B345" s="3"/>
      <c r="C345" s="3"/>
      <c r="D345" s="2">
        <f ca="1">IF(E344=E345,D344,CELL("wiersz",A343))</f>
        <v>109</v>
      </c>
      <c r="E345" s="23">
        <f>LARGE(F345:AG345,1)+LARGE(F345:AG345,2)+LARGE(F345:AG345,3)+LARGE(F345:AG345,4)+IFERROR(LARGE(F345:AG345,5),0)+IFERROR(LARGE(F345:AG345,6),0)</f>
        <v>0</v>
      </c>
      <c r="F345" s="22"/>
      <c r="G345" s="22"/>
      <c r="H345" s="22"/>
      <c r="I345" s="71"/>
      <c r="J345" s="72"/>
      <c r="K345" s="72"/>
      <c r="L345" s="72"/>
      <c r="M345" s="72"/>
      <c r="N345" s="22"/>
      <c r="O345" s="22"/>
      <c r="P345" s="22"/>
      <c r="Q345" s="22"/>
      <c r="R345" s="22"/>
      <c r="S345" s="22"/>
      <c r="T345" s="71"/>
      <c r="U345" s="71"/>
      <c r="V345" s="22"/>
      <c r="W345" s="22"/>
      <c r="X345" s="22"/>
      <c r="Y345" s="73"/>
      <c r="Z345" s="22"/>
      <c r="AA345" s="22"/>
      <c r="AB345" s="22"/>
      <c r="AC345" s="22"/>
      <c r="AD345" s="22">
        <f>IFERROR(LARGE(AH345:AM345,1),0)+IFERROR(LARGE(AH345:AM345,2),0)</f>
        <v>0</v>
      </c>
      <c r="AE345" s="22">
        <f>IFERROR(LARGE(AH345:AM345,3),0)+IFERROR(LARGE(AH345:AM345,4),0)</f>
        <v>0</v>
      </c>
      <c r="AF345" s="22">
        <f>IFERROR(LARGE(AH345:AM345,5),0)+IFERROR(LARGE(AH345:AM345,6),0)</f>
        <v>0</v>
      </c>
      <c r="AG345" s="22">
        <f>IFERROR(LARGE(AH345:AM345,7),0)</f>
        <v>0</v>
      </c>
      <c r="AH345" s="22"/>
      <c r="AI345" s="22"/>
      <c r="AJ345" s="22"/>
      <c r="AK345" s="22"/>
      <c r="AL345" s="22"/>
      <c r="AM345" s="22"/>
    </row>
    <row r="346" spans="1:39">
      <c r="A346" s="3"/>
      <c r="B346" s="3"/>
      <c r="C346" s="3"/>
      <c r="D346" s="2">
        <f ca="1">IF(E345=E346,D345,CELL("wiersz",A344))</f>
        <v>109</v>
      </c>
      <c r="E346" s="23">
        <f>LARGE(F346:AG346,1)+LARGE(F346:AG346,2)+LARGE(F346:AG346,3)+LARGE(F346:AG346,4)+IFERROR(LARGE(F346:AG346,5),0)+IFERROR(LARGE(F346:AG346,6),0)</f>
        <v>0</v>
      </c>
      <c r="F346" s="22"/>
      <c r="G346" s="22"/>
      <c r="H346" s="22"/>
      <c r="I346" s="71"/>
      <c r="J346" s="72"/>
      <c r="K346" s="72"/>
      <c r="L346" s="72"/>
      <c r="M346" s="72"/>
      <c r="N346" s="22"/>
      <c r="O346" s="22"/>
      <c r="P346" s="22"/>
      <c r="Q346" s="22"/>
      <c r="R346" s="22"/>
      <c r="S346" s="22"/>
      <c r="T346" s="71"/>
      <c r="U346" s="71"/>
      <c r="V346" s="22"/>
      <c r="W346" s="22"/>
      <c r="X346" s="22"/>
      <c r="Y346" s="73"/>
      <c r="Z346" s="22"/>
      <c r="AA346" s="22"/>
      <c r="AB346" s="22"/>
      <c r="AC346" s="22"/>
      <c r="AD346" s="22">
        <f>IFERROR(LARGE(AH346:AM346,1),0)+IFERROR(LARGE(AH346:AM346,2),0)</f>
        <v>0</v>
      </c>
      <c r="AE346" s="22">
        <f>IFERROR(LARGE(AH346:AM346,3),0)+IFERROR(LARGE(AH346:AM346,4),0)</f>
        <v>0</v>
      </c>
      <c r="AF346" s="22">
        <f>IFERROR(LARGE(AH346:AM346,5),0)+IFERROR(LARGE(AH346:AM346,6),0)</f>
        <v>0</v>
      </c>
      <c r="AG346" s="22">
        <f>IFERROR(LARGE(AH346:AM346,7),0)</f>
        <v>0</v>
      </c>
      <c r="AH346" s="22"/>
      <c r="AI346" s="22"/>
      <c r="AJ346" s="22"/>
      <c r="AK346" s="22"/>
      <c r="AL346" s="22"/>
      <c r="AM346" s="22"/>
    </row>
    <row r="347" spans="1:39">
      <c r="A347" s="3"/>
      <c r="B347" s="3"/>
      <c r="C347" s="3"/>
      <c r="D347" s="2">
        <f ca="1">IF(E346=E347,D346,CELL("wiersz",A345))</f>
        <v>109</v>
      </c>
      <c r="E347" s="23">
        <f>LARGE(F347:AG347,1)+LARGE(F347:AG347,2)+LARGE(F347:AG347,3)+LARGE(F347:AG347,4)+IFERROR(LARGE(F347:AG347,5),0)+IFERROR(LARGE(F347:AG347,6),0)</f>
        <v>0</v>
      </c>
      <c r="F347" s="22"/>
      <c r="G347" s="22"/>
      <c r="H347" s="22"/>
      <c r="I347" s="71"/>
      <c r="J347" s="72"/>
      <c r="K347" s="72"/>
      <c r="L347" s="72"/>
      <c r="M347" s="72"/>
      <c r="N347" s="22"/>
      <c r="O347" s="22"/>
      <c r="P347" s="22"/>
      <c r="Q347" s="22"/>
      <c r="R347" s="22"/>
      <c r="S347" s="22"/>
      <c r="T347" s="71"/>
      <c r="U347" s="71"/>
      <c r="V347" s="22"/>
      <c r="W347" s="22"/>
      <c r="X347" s="22"/>
      <c r="Y347" s="73"/>
      <c r="Z347" s="22"/>
      <c r="AA347" s="22"/>
      <c r="AB347" s="22"/>
      <c r="AC347" s="22"/>
      <c r="AD347" s="22">
        <f>IFERROR(LARGE(AH347:AM347,1),0)+IFERROR(LARGE(AH347:AM347,2),0)</f>
        <v>0</v>
      </c>
      <c r="AE347" s="22">
        <f>IFERROR(LARGE(AH347:AM347,3),0)+IFERROR(LARGE(AH347:AM347,4),0)</f>
        <v>0</v>
      </c>
      <c r="AF347" s="22">
        <f>IFERROR(LARGE(AH347:AM347,5),0)+IFERROR(LARGE(AH347:AM347,6),0)</f>
        <v>0</v>
      </c>
      <c r="AG347" s="22">
        <f>IFERROR(LARGE(AH347:AM347,7),0)</f>
        <v>0</v>
      </c>
      <c r="AH347" s="22"/>
      <c r="AI347" s="22"/>
      <c r="AJ347" s="22"/>
      <c r="AK347" s="22"/>
      <c r="AL347" s="22"/>
      <c r="AM347" s="22"/>
    </row>
    <row r="348" spans="1:39">
      <c r="A348" s="3"/>
      <c r="B348" s="3"/>
      <c r="C348" s="3"/>
      <c r="D348" s="2">
        <f ca="1">IF(E347=E348,D347,CELL("wiersz",A346))</f>
        <v>109</v>
      </c>
      <c r="E348" s="23">
        <f>LARGE(F348:AG348,1)+LARGE(F348:AG348,2)+LARGE(F348:AG348,3)+LARGE(F348:AG348,4)+IFERROR(LARGE(F348:AG348,5),0)+IFERROR(LARGE(F348:AG348,6),0)</f>
        <v>0</v>
      </c>
      <c r="F348" s="22"/>
      <c r="G348" s="22"/>
      <c r="H348" s="22"/>
      <c r="I348" s="71"/>
      <c r="J348" s="72"/>
      <c r="K348" s="72"/>
      <c r="L348" s="72"/>
      <c r="M348" s="72"/>
      <c r="N348" s="22"/>
      <c r="O348" s="22"/>
      <c r="P348" s="22"/>
      <c r="Q348" s="22"/>
      <c r="R348" s="22"/>
      <c r="S348" s="22"/>
      <c r="T348" s="71"/>
      <c r="U348" s="71"/>
      <c r="V348" s="22"/>
      <c r="W348" s="22"/>
      <c r="X348" s="22"/>
      <c r="Y348" s="73"/>
      <c r="Z348" s="22"/>
      <c r="AA348" s="22"/>
      <c r="AB348" s="22"/>
      <c r="AC348" s="22"/>
      <c r="AD348" s="22">
        <f>IFERROR(LARGE(AH348:AM348,1),0)+IFERROR(LARGE(AH348:AM348,2),0)</f>
        <v>0</v>
      </c>
      <c r="AE348" s="22">
        <f>IFERROR(LARGE(AH348:AM348,3),0)+IFERROR(LARGE(AH348:AM348,4),0)</f>
        <v>0</v>
      </c>
      <c r="AF348" s="22">
        <f>IFERROR(LARGE(AH348:AM348,5),0)+IFERROR(LARGE(AH348:AM348,6),0)</f>
        <v>0</v>
      </c>
      <c r="AG348" s="22">
        <f>IFERROR(LARGE(AH348:AM348,7),0)</f>
        <v>0</v>
      </c>
      <c r="AH348" s="22"/>
      <c r="AI348" s="22"/>
      <c r="AJ348" s="22"/>
      <c r="AK348" s="22"/>
      <c r="AL348" s="22"/>
      <c r="AM348" s="22"/>
    </row>
    <row r="349" spans="1:39">
      <c r="A349" s="3"/>
      <c r="B349" s="3"/>
      <c r="C349" s="3"/>
      <c r="D349" s="2">
        <f ca="1">IF(E348=E349,D348,CELL("wiersz",A347))</f>
        <v>109</v>
      </c>
      <c r="E349" s="23">
        <f>LARGE(F349:AG349,1)+LARGE(F349:AG349,2)+LARGE(F349:AG349,3)+LARGE(F349:AG349,4)+IFERROR(LARGE(F349:AG349,5),0)+IFERROR(LARGE(F349:AG349,6),0)</f>
        <v>0</v>
      </c>
      <c r="F349" s="22"/>
      <c r="G349" s="22"/>
      <c r="H349" s="22"/>
      <c r="I349" s="71"/>
      <c r="J349" s="72"/>
      <c r="K349" s="72"/>
      <c r="L349" s="72"/>
      <c r="M349" s="72"/>
      <c r="N349" s="22"/>
      <c r="O349" s="22"/>
      <c r="P349" s="22"/>
      <c r="Q349" s="22"/>
      <c r="R349" s="22"/>
      <c r="S349" s="22"/>
      <c r="T349" s="71"/>
      <c r="U349" s="71"/>
      <c r="V349" s="22"/>
      <c r="W349" s="22"/>
      <c r="X349" s="22"/>
      <c r="Y349" s="73"/>
      <c r="Z349" s="22"/>
      <c r="AA349" s="22"/>
      <c r="AB349" s="22"/>
      <c r="AC349" s="22"/>
      <c r="AD349" s="22">
        <f>IFERROR(LARGE(AH349:AM349,1),0)+IFERROR(LARGE(AH349:AM349,2),0)</f>
        <v>0</v>
      </c>
      <c r="AE349" s="22">
        <f>IFERROR(LARGE(AH349:AM349,3),0)+IFERROR(LARGE(AH349:AM349,4),0)</f>
        <v>0</v>
      </c>
      <c r="AF349" s="22">
        <f>IFERROR(LARGE(AH349:AM349,5),0)+IFERROR(LARGE(AH349:AM349,6),0)</f>
        <v>0</v>
      </c>
      <c r="AG349" s="22">
        <f>IFERROR(LARGE(AH349:AM349,7),0)</f>
        <v>0</v>
      </c>
      <c r="AH349" s="22"/>
      <c r="AI349" s="22"/>
      <c r="AJ349" s="22"/>
      <c r="AK349" s="22"/>
      <c r="AL349" s="22"/>
      <c r="AM349" s="22"/>
    </row>
    <row r="350" spans="1:39">
      <c r="A350" s="3"/>
      <c r="B350" s="3"/>
      <c r="C350" s="3"/>
      <c r="D350" s="2">
        <f ca="1">IF(E349=E350,D349,CELL("wiersz",A348))</f>
        <v>109</v>
      </c>
      <c r="E350" s="23">
        <f>LARGE(F350:AG350,1)+LARGE(F350:AG350,2)+LARGE(F350:AG350,3)+LARGE(F350:AG350,4)+IFERROR(LARGE(F350:AG350,5),0)+IFERROR(LARGE(F350:AG350,6),0)</f>
        <v>0</v>
      </c>
      <c r="F350" s="22"/>
      <c r="G350" s="22"/>
      <c r="H350" s="22"/>
      <c r="I350" s="71"/>
      <c r="J350" s="72"/>
      <c r="K350" s="72"/>
      <c r="L350" s="72"/>
      <c r="M350" s="72"/>
      <c r="N350" s="22"/>
      <c r="O350" s="22"/>
      <c r="P350" s="22"/>
      <c r="Q350" s="22"/>
      <c r="R350" s="22"/>
      <c r="S350" s="22"/>
      <c r="T350" s="71"/>
      <c r="U350" s="71"/>
      <c r="V350" s="22"/>
      <c r="W350" s="22"/>
      <c r="X350" s="22"/>
      <c r="Y350" s="73"/>
      <c r="Z350" s="22"/>
      <c r="AA350" s="22"/>
      <c r="AB350" s="22"/>
      <c r="AC350" s="22"/>
      <c r="AD350" s="22">
        <f>IFERROR(LARGE(AH350:AM350,1),0)+IFERROR(LARGE(AH350:AM350,2),0)</f>
        <v>0</v>
      </c>
      <c r="AE350" s="22">
        <f>IFERROR(LARGE(AH350:AM350,3),0)+IFERROR(LARGE(AH350:AM350,4),0)</f>
        <v>0</v>
      </c>
      <c r="AF350" s="22">
        <f>IFERROR(LARGE(AH350:AM350,5),0)+IFERROR(LARGE(AH350:AM350,6),0)</f>
        <v>0</v>
      </c>
      <c r="AG350" s="22">
        <f>IFERROR(LARGE(AH350:AM350,7),0)</f>
        <v>0</v>
      </c>
      <c r="AH350" s="22"/>
      <c r="AI350" s="22"/>
      <c r="AJ350" s="22"/>
      <c r="AK350" s="22"/>
      <c r="AL350" s="22"/>
      <c r="AM350" s="22"/>
    </row>
    <row r="351" spans="1:39">
      <c r="A351" s="3"/>
      <c r="B351" s="3"/>
      <c r="C351" s="3"/>
      <c r="D351" s="2">
        <f ca="1">IF(E350=E351,D350,CELL("wiersz",A349))</f>
        <v>109</v>
      </c>
      <c r="E351" s="23">
        <f>LARGE(F351:AG351,1)+LARGE(F351:AG351,2)+LARGE(F351:AG351,3)+LARGE(F351:AG351,4)+IFERROR(LARGE(F351:AG351,5),0)+IFERROR(LARGE(F351:AG351,6),0)</f>
        <v>0</v>
      </c>
      <c r="F351" s="22"/>
      <c r="G351" s="22"/>
      <c r="H351" s="22"/>
      <c r="I351" s="71"/>
      <c r="J351" s="72"/>
      <c r="K351" s="72"/>
      <c r="L351" s="72"/>
      <c r="M351" s="72"/>
      <c r="N351" s="22"/>
      <c r="O351" s="22"/>
      <c r="P351" s="22"/>
      <c r="Q351" s="22"/>
      <c r="R351" s="22"/>
      <c r="S351" s="22"/>
      <c r="T351" s="71"/>
      <c r="U351" s="71"/>
      <c r="V351" s="22"/>
      <c r="W351" s="22"/>
      <c r="X351" s="22"/>
      <c r="Y351" s="73"/>
      <c r="Z351" s="22"/>
      <c r="AA351" s="22"/>
      <c r="AB351" s="22"/>
      <c r="AC351" s="22"/>
      <c r="AD351" s="22">
        <f>IFERROR(LARGE(AH351:AM351,1),0)+IFERROR(LARGE(AH351:AM351,2),0)</f>
        <v>0</v>
      </c>
      <c r="AE351" s="22">
        <f>IFERROR(LARGE(AH351:AM351,3),0)+IFERROR(LARGE(AH351:AM351,4),0)</f>
        <v>0</v>
      </c>
      <c r="AF351" s="22">
        <f>IFERROR(LARGE(AH351:AM351,5),0)+IFERROR(LARGE(AH351:AM351,6),0)</f>
        <v>0</v>
      </c>
      <c r="AG351" s="22">
        <f>IFERROR(LARGE(AH351:AM351,7),0)</f>
        <v>0</v>
      </c>
      <c r="AH351" s="22"/>
      <c r="AI351" s="22"/>
      <c r="AJ351" s="22"/>
      <c r="AK351" s="22"/>
      <c r="AL351" s="22"/>
      <c r="AM351" s="22"/>
    </row>
    <row r="352" spans="1:39">
      <c r="A352" s="3"/>
      <c r="B352" s="3"/>
      <c r="C352" s="3"/>
      <c r="D352" s="2">
        <f ca="1">IF(E351=E352,D351,CELL("wiersz",A350))</f>
        <v>109</v>
      </c>
      <c r="E352" s="23">
        <f>LARGE(F352:AG352,1)+LARGE(F352:AG352,2)+LARGE(F352:AG352,3)+LARGE(F352:AG352,4)+IFERROR(LARGE(F352:AG352,5),0)+IFERROR(LARGE(F352:AG352,6),0)</f>
        <v>0</v>
      </c>
      <c r="F352" s="22"/>
      <c r="G352" s="22"/>
      <c r="H352" s="22"/>
      <c r="I352" s="71"/>
      <c r="J352" s="72"/>
      <c r="K352" s="72"/>
      <c r="L352" s="72"/>
      <c r="M352" s="72"/>
      <c r="N352" s="22"/>
      <c r="O352" s="22"/>
      <c r="P352" s="22"/>
      <c r="Q352" s="22"/>
      <c r="R352" s="22"/>
      <c r="S352" s="22"/>
      <c r="T352" s="71"/>
      <c r="U352" s="71"/>
      <c r="V352" s="22"/>
      <c r="W352" s="22"/>
      <c r="X352" s="22"/>
      <c r="Y352" s="73"/>
      <c r="Z352" s="22"/>
      <c r="AA352" s="22"/>
      <c r="AB352" s="22"/>
      <c r="AC352" s="22"/>
      <c r="AD352" s="22">
        <f>IFERROR(LARGE(AH352:AM352,1),0)+IFERROR(LARGE(AH352:AM352,2),0)</f>
        <v>0</v>
      </c>
      <c r="AE352" s="22">
        <f>IFERROR(LARGE(AH352:AM352,3),0)+IFERROR(LARGE(AH352:AM352,4),0)</f>
        <v>0</v>
      </c>
      <c r="AF352" s="22">
        <f>IFERROR(LARGE(AH352:AM352,5),0)+IFERROR(LARGE(AH352:AM352,6),0)</f>
        <v>0</v>
      </c>
      <c r="AG352" s="22">
        <f>IFERROR(LARGE(AH352:AM352,7),0)</f>
        <v>0</v>
      </c>
      <c r="AH352" s="22"/>
      <c r="AI352" s="22"/>
      <c r="AJ352" s="22"/>
      <c r="AK352" s="22"/>
      <c r="AL352" s="22"/>
      <c r="AM352" s="22"/>
    </row>
    <row r="353" spans="1:39">
      <c r="A353" s="3"/>
      <c r="B353" s="3"/>
      <c r="C353" s="3"/>
      <c r="D353" s="2">
        <f ca="1">IF(E352=E353,D352,CELL("wiersz",A351))</f>
        <v>109</v>
      </c>
      <c r="E353" s="23">
        <f>LARGE(F353:AG353,1)+LARGE(F353:AG353,2)+LARGE(F353:AG353,3)+LARGE(F353:AG353,4)+IFERROR(LARGE(F353:AG353,5),0)+IFERROR(LARGE(F353:AG353,6),0)</f>
        <v>0</v>
      </c>
      <c r="F353" s="22"/>
      <c r="G353" s="22"/>
      <c r="H353" s="22"/>
      <c r="I353" s="71"/>
      <c r="J353" s="72"/>
      <c r="K353" s="72"/>
      <c r="L353" s="72"/>
      <c r="M353" s="72"/>
      <c r="N353" s="22"/>
      <c r="O353" s="22"/>
      <c r="P353" s="22"/>
      <c r="Q353" s="22"/>
      <c r="R353" s="22"/>
      <c r="S353" s="22"/>
      <c r="T353" s="71"/>
      <c r="U353" s="71"/>
      <c r="V353" s="22"/>
      <c r="W353" s="22"/>
      <c r="X353" s="22"/>
      <c r="Y353" s="73"/>
      <c r="Z353" s="22"/>
      <c r="AA353" s="22"/>
      <c r="AB353" s="22"/>
      <c r="AC353" s="22"/>
      <c r="AD353" s="22">
        <f>IFERROR(LARGE(AH353:AM353,1),0)+IFERROR(LARGE(AH353:AM353,2),0)</f>
        <v>0</v>
      </c>
      <c r="AE353" s="22">
        <f>IFERROR(LARGE(AH353:AM353,3),0)+IFERROR(LARGE(AH353:AM353,4),0)</f>
        <v>0</v>
      </c>
      <c r="AF353" s="22">
        <f>IFERROR(LARGE(AH353:AM353,5),0)+IFERROR(LARGE(AH353:AM353,6),0)</f>
        <v>0</v>
      </c>
      <c r="AG353" s="22">
        <f>IFERROR(LARGE(AH353:AM353,7),0)</f>
        <v>0</v>
      </c>
      <c r="AH353" s="22"/>
      <c r="AI353" s="22"/>
      <c r="AJ353" s="22"/>
      <c r="AK353" s="22"/>
      <c r="AL353" s="22"/>
      <c r="AM353" s="22"/>
    </row>
    <row r="354" spans="1:39">
      <c r="A354" s="3"/>
      <c r="B354" s="3"/>
      <c r="C354" s="3"/>
      <c r="D354" s="2">
        <f ca="1">IF(E353=E354,D353,CELL("wiersz",A352))</f>
        <v>109</v>
      </c>
      <c r="E354" s="23">
        <f>LARGE(F354:AG354,1)+LARGE(F354:AG354,2)+LARGE(F354:AG354,3)+LARGE(F354:AG354,4)+IFERROR(LARGE(F354:AG354,5),0)+IFERROR(LARGE(F354:AG354,6),0)</f>
        <v>0</v>
      </c>
      <c r="F354" s="22"/>
      <c r="G354" s="22"/>
      <c r="H354" s="22"/>
      <c r="I354" s="71"/>
      <c r="J354" s="72"/>
      <c r="K354" s="72"/>
      <c r="L354" s="72"/>
      <c r="M354" s="72"/>
      <c r="N354" s="22"/>
      <c r="O354" s="22"/>
      <c r="P354" s="22"/>
      <c r="Q354" s="22"/>
      <c r="R354" s="22"/>
      <c r="S354" s="22"/>
      <c r="T354" s="71"/>
      <c r="U354" s="71"/>
      <c r="V354" s="22"/>
      <c r="W354" s="22"/>
      <c r="X354" s="22"/>
      <c r="Y354" s="73"/>
      <c r="Z354" s="22"/>
      <c r="AA354" s="22"/>
      <c r="AB354" s="22"/>
      <c r="AC354" s="22"/>
      <c r="AD354" s="22">
        <f>IFERROR(LARGE(AH354:AM354,1),0)+IFERROR(LARGE(AH354:AM354,2),0)</f>
        <v>0</v>
      </c>
      <c r="AE354" s="22">
        <f>IFERROR(LARGE(AH354:AM354,3),0)+IFERROR(LARGE(AH354:AM354,4),0)</f>
        <v>0</v>
      </c>
      <c r="AF354" s="22">
        <f>IFERROR(LARGE(AH354:AM354,5),0)+IFERROR(LARGE(AH354:AM354,6),0)</f>
        <v>0</v>
      </c>
      <c r="AG354" s="22">
        <f>IFERROR(LARGE(AH354:AM354,7),0)</f>
        <v>0</v>
      </c>
      <c r="AH354" s="22"/>
      <c r="AI354" s="22"/>
      <c r="AJ354" s="22"/>
      <c r="AK354" s="22"/>
      <c r="AL354" s="22"/>
      <c r="AM354" s="22"/>
    </row>
    <row r="355" spans="1:39">
      <c r="A355" s="3"/>
      <c r="B355" s="3"/>
      <c r="C355" s="3"/>
      <c r="D355" s="2">
        <f ca="1">IF(E354=E355,D354,CELL("wiersz",A353))</f>
        <v>109</v>
      </c>
      <c r="E355" s="23">
        <f>LARGE(F355:AG355,1)+LARGE(F355:AG355,2)+LARGE(F355:AG355,3)+LARGE(F355:AG355,4)+IFERROR(LARGE(F355:AG355,5),0)+IFERROR(LARGE(F355:AG355,6),0)</f>
        <v>0</v>
      </c>
      <c r="F355" s="22"/>
      <c r="G355" s="22"/>
      <c r="H355" s="22"/>
      <c r="I355" s="71"/>
      <c r="J355" s="72"/>
      <c r="K355" s="72"/>
      <c r="L355" s="72"/>
      <c r="M355" s="72"/>
      <c r="N355" s="22"/>
      <c r="O355" s="22"/>
      <c r="P355" s="22"/>
      <c r="Q355" s="22"/>
      <c r="R355" s="22"/>
      <c r="S355" s="22"/>
      <c r="T355" s="71"/>
      <c r="U355" s="71"/>
      <c r="V355" s="22"/>
      <c r="W355" s="22"/>
      <c r="X355" s="22"/>
      <c r="Y355" s="73"/>
      <c r="Z355" s="22"/>
      <c r="AA355" s="22"/>
      <c r="AB355" s="22"/>
      <c r="AC355" s="22"/>
      <c r="AD355" s="22">
        <f>IFERROR(LARGE(AH355:AM355,1),0)+IFERROR(LARGE(AH355:AM355,2),0)</f>
        <v>0</v>
      </c>
      <c r="AE355" s="22">
        <f>IFERROR(LARGE(AH355:AM355,3),0)+IFERROR(LARGE(AH355:AM355,4),0)</f>
        <v>0</v>
      </c>
      <c r="AF355" s="22">
        <f>IFERROR(LARGE(AH355:AM355,5),0)+IFERROR(LARGE(AH355:AM355,6),0)</f>
        <v>0</v>
      </c>
      <c r="AG355" s="22">
        <f>IFERROR(LARGE(AH355:AM355,7),0)</f>
        <v>0</v>
      </c>
      <c r="AH355" s="22"/>
      <c r="AI355" s="22"/>
      <c r="AJ355" s="22"/>
      <c r="AK355" s="22"/>
      <c r="AL355" s="22"/>
      <c r="AM355" s="22"/>
    </row>
    <row r="356" spans="1:39">
      <c r="A356" s="3"/>
      <c r="B356" s="3"/>
      <c r="C356" s="3"/>
      <c r="D356" s="2">
        <f ca="1">IF(E355=E356,D355,CELL("wiersz",A354))</f>
        <v>109</v>
      </c>
      <c r="E356" s="23">
        <f>LARGE(F356:AG356,1)+LARGE(F356:AG356,2)+LARGE(F356:AG356,3)+LARGE(F356:AG356,4)+IFERROR(LARGE(F356:AG356,5),0)+IFERROR(LARGE(F356:AG356,6),0)</f>
        <v>0</v>
      </c>
      <c r="F356" s="22"/>
      <c r="G356" s="22"/>
      <c r="H356" s="22"/>
      <c r="I356" s="71"/>
      <c r="J356" s="72"/>
      <c r="K356" s="72"/>
      <c r="L356" s="72"/>
      <c r="M356" s="72"/>
      <c r="N356" s="22"/>
      <c r="O356" s="22"/>
      <c r="P356" s="22"/>
      <c r="Q356" s="22"/>
      <c r="R356" s="22"/>
      <c r="S356" s="22"/>
      <c r="T356" s="71"/>
      <c r="U356" s="71"/>
      <c r="V356" s="22"/>
      <c r="W356" s="22"/>
      <c r="X356" s="22"/>
      <c r="Y356" s="73"/>
      <c r="Z356" s="22"/>
      <c r="AA356" s="22"/>
      <c r="AB356" s="22"/>
      <c r="AC356" s="22"/>
      <c r="AD356" s="22">
        <f>IFERROR(LARGE(AH356:AM356,1),0)+IFERROR(LARGE(AH356:AM356,2),0)</f>
        <v>0</v>
      </c>
      <c r="AE356" s="22">
        <f>IFERROR(LARGE(AH356:AM356,3),0)+IFERROR(LARGE(AH356:AM356,4),0)</f>
        <v>0</v>
      </c>
      <c r="AF356" s="22">
        <f>IFERROR(LARGE(AH356:AM356,5),0)+IFERROR(LARGE(AH356:AM356,6),0)</f>
        <v>0</v>
      </c>
      <c r="AG356" s="22">
        <f>IFERROR(LARGE(AH356:AM356,7),0)</f>
        <v>0</v>
      </c>
      <c r="AH356" s="22"/>
      <c r="AI356" s="22"/>
      <c r="AJ356" s="22"/>
      <c r="AK356" s="22"/>
      <c r="AL356" s="22"/>
      <c r="AM356" s="22"/>
    </row>
    <row r="357" spans="1:39">
      <c r="A357" s="3"/>
      <c r="B357" s="3"/>
      <c r="C357" s="3"/>
      <c r="D357" s="2">
        <f ca="1">IF(E356=E357,D356,CELL("wiersz",A355))</f>
        <v>109</v>
      </c>
      <c r="E357" s="23">
        <f>LARGE(F357:AG357,1)+LARGE(F357:AG357,2)+LARGE(F357:AG357,3)+LARGE(F357:AG357,4)+IFERROR(LARGE(F357:AG357,5),0)+IFERROR(LARGE(F357:AG357,6),0)</f>
        <v>0</v>
      </c>
      <c r="F357" s="22"/>
      <c r="G357" s="22"/>
      <c r="H357" s="22"/>
      <c r="I357" s="71"/>
      <c r="J357" s="72"/>
      <c r="K357" s="72"/>
      <c r="L357" s="72"/>
      <c r="M357" s="72"/>
      <c r="N357" s="22"/>
      <c r="O357" s="22"/>
      <c r="P357" s="22"/>
      <c r="Q357" s="22"/>
      <c r="R357" s="22"/>
      <c r="S357" s="22"/>
      <c r="T357" s="71"/>
      <c r="U357" s="71"/>
      <c r="V357" s="22"/>
      <c r="W357" s="22"/>
      <c r="X357" s="22"/>
      <c r="Y357" s="73"/>
      <c r="Z357" s="22"/>
      <c r="AA357" s="22"/>
      <c r="AB357" s="22"/>
      <c r="AC357" s="22"/>
      <c r="AD357" s="22">
        <f>IFERROR(LARGE(AH357:AM357,1),0)+IFERROR(LARGE(AH357:AM357,2),0)</f>
        <v>0</v>
      </c>
      <c r="AE357" s="22">
        <f>IFERROR(LARGE(AH357:AM357,3),0)+IFERROR(LARGE(AH357:AM357,4),0)</f>
        <v>0</v>
      </c>
      <c r="AF357" s="22">
        <f>IFERROR(LARGE(AH357:AM357,5),0)+IFERROR(LARGE(AH357:AM357,6),0)</f>
        <v>0</v>
      </c>
      <c r="AG357" s="22">
        <f>IFERROR(LARGE(AH357:AM357,7),0)</f>
        <v>0</v>
      </c>
      <c r="AH357" s="22"/>
      <c r="AI357" s="22"/>
      <c r="AJ357" s="22"/>
      <c r="AK357" s="22"/>
      <c r="AL357" s="22"/>
      <c r="AM357" s="22"/>
    </row>
    <row r="358" spans="1:39">
      <c r="A358" s="3"/>
      <c r="B358" s="3"/>
      <c r="C358" s="3"/>
      <c r="D358" s="2">
        <f ca="1">IF(E357=E358,D357,CELL("wiersz",A356))</f>
        <v>109</v>
      </c>
      <c r="E358" s="23">
        <f>LARGE(F358:AG358,1)+LARGE(F358:AG358,2)+LARGE(F358:AG358,3)+LARGE(F358:AG358,4)+IFERROR(LARGE(F358:AG358,5),0)+IFERROR(LARGE(F358:AG358,6),0)</f>
        <v>0</v>
      </c>
      <c r="F358" s="22"/>
      <c r="G358" s="22"/>
      <c r="H358" s="22"/>
      <c r="I358" s="71"/>
      <c r="J358" s="72"/>
      <c r="K358" s="72"/>
      <c r="L358" s="72"/>
      <c r="M358" s="72"/>
      <c r="N358" s="22"/>
      <c r="O358" s="22"/>
      <c r="P358" s="22"/>
      <c r="Q358" s="22"/>
      <c r="R358" s="22"/>
      <c r="S358" s="22"/>
      <c r="T358" s="71"/>
      <c r="U358" s="71"/>
      <c r="V358" s="22"/>
      <c r="W358" s="22"/>
      <c r="X358" s="22"/>
      <c r="Y358" s="73"/>
      <c r="Z358" s="22"/>
      <c r="AA358" s="22"/>
      <c r="AB358" s="22"/>
      <c r="AC358" s="22"/>
      <c r="AD358" s="22">
        <f>IFERROR(LARGE(AH358:AM358,1),0)+IFERROR(LARGE(AH358:AM358,2),0)</f>
        <v>0</v>
      </c>
      <c r="AE358" s="22">
        <f>IFERROR(LARGE(AH358:AM358,3),0)+IFERROR(LARGE(AH358:AM358,4),0)</f>
        <v>0</v>
      </c>
      <c r="AF358" s="22">
        <f>IFERROR(LARGE(AH358:AM358,5),0)+IFERROR(LARGE(AH358:AM358,6),0)</f>
        <v>0</v>
      </c>
      <c r="AG358" s="22">
        <f>IFERROR(LARGE(AH358:AM358,7),0)</f>
        <v>0</v>
      </c>
      <c r="AH358" s="22"/>
      <c r="AI358" s="22"/>
      <c r="AJ358" s="22"/>
      <c r="AK358" s="22"/>
      <c r="AL358" s="22"/>
      <c r="AM358" s="22"/>
    </row>
    <row r="359" spans="1:39">
      <c r="A359" s="3"/>
      <c r="B359" s="3"/>
      <c r="C359" s="3"/>
      <c r="D359" s="2">
        <f ca="1">IF(E358=E359,D358,CELL("wiersz",A357))</f>
        <v>109</v>
      </c>
      <c r="E359" s="23">
        <f>LARGE(F359:AG359,1)+LARGE(F359:AG359,2)+LARGE(F359:AG359,3)+LARGE(F359:AG359,4)+IFERROR(LARGE(F359:AG359,5),0)+IFERROR(LARGE(F359:AG359,6),0)</f>
        <v>0</v>
      </c>
      <c r="F359" s="22"/>
      <c r="G359" s="22"/>
      <c r="H359" s="22"/>
      <c r="I359" s="71"/>
      <c r="J359" s="72"/>
      <c r="K359" s="72"/>
      <c r="L359" s="72"/>
      <c r="M359" s="72"/>
      <c r="N359" s="22"/>
      <c r="O359" s="22"/>
      <c r="P359" s="22"/>
      <c r="Q359" s="22"/>
      <c r="R359" s="22"/>
      <c r="S359" s="22"/>
      <c r="T359" s="71"/>
      <c r="U359" s="71"/>
      <c r="V359" s="22"/>
      <c r="W359" s="22"/>
      <c r="X359" s="22"/>
      <c r="Y359" s="73"/>
      <c r="Z359" s="22"/>
      <c r="AA359" s="22"/>
      <c r="AB359" s="22"/>
      <c r="AC359" s="22"/>
      <c r="AD359" s="22">
        <f>IFERROR(LARGE(AH359:AM359,1),0)+IFERROR(LARGE(AH359:AM359,2),0)</f>
        <v>0</v>
      </c>
      <c r="AE359" s="22">
        <f>IFERROR(LARGE(AH359:AM359,3),0)+IFERROR(LARGE(AH359:AM359,4),0)</f>
        <v>0</v>
      </c>
      <c r="AF359" s="22">
        <f>IFERROR(LARGE(AH359:AM359,5),0)+IFERROR(LARGE(AH359:AM359,6),0)</f>
        <v>0</v>
      </c>
      <c r="AG359" s="22">
        <f>IFERROR(LARGE(AH359:AM359,7),0)</f>
        <v>0</v>
      </c>
      <c r="AH359" s="22"/>
      <c r="AI359" s="22"/>
      <c r="AJ359" s="22"/>
      <c r="AK359" s="22"/>
      <c r="AL359" s="22"/>
      <c r="AM359" s="22"/>
    </row>
    <row r="360" spans="1:39">
      <c r="A360" s="3"/>
      <c r="B360" s="3"/>
      <c r="C360" s="3"/>
      <c r="D360" s="2">
        <f ca="1">IF(E359=E360,D359,CELL("wiersz",A358))</f>
        <v>109</v>
      </c>
      <c r="E360" s="23">
        <f>LARGE(F360:AG360,1)+LARGE(F360:AG360,2)+LARGE(F360:AG360,3)+LARGE(F360:AG360,4)+IFERROR(LARGE(F360:AG360,5),0)+IFERROR(LARGE(F360:AG360,6),0)</f>
        <v>0</v>
      </c>
      <c r="F360" s="22"/>
      <c r="G360" s="22"/>
      <c r="H360" s="22"/>
      <c r="I360" s="71"/>
      <c r="J360" s="72"/>
      <c r="K360" s="72"/>
      <c r="L360" s="72"/>
      <c r="M360" s="72"/>
      <c r="N360" s="22"/>
      <c r="O360" s="22"/>
      <c r="P360" s="22"/>
      <c r="Q360" s="22"/>
      <c r="R360" s="22"/>
      <c r="S360" s="22"/>
      <c r="T360" s="71"/>
      <c r="U360" s="71"/>
      <c r="V360" s="22"/>
      <c r="W360" s="22"/>
      <c r="X360" s="22"/>
      <c r="Y360" s="73"/>
      <c r="Z360" s="22"/>
      <c r="AA360" s="22"/>
      <c r="AB360" s="22"/>
      <c r="AC360" s="22"/>
      <c r="AD360" s="22">
        <f>IFERROR(LARGE(AH360:AM360,1),0)+IFERROR(LARGE(AH360:AM360,2),0)</f>
        <v>0</v>
      </c>
      <c r="AE360" s="22">
        <f>IFERROR(LARGE(AH360:AM360,3),0)+IFERROR(LARGE(AH360:AM360,4),0)</f>
        <v>0</v>
      </c>
      <c r="AF360" s="22">
        <f>IFERROR(LARGE(AH360:AM360,5),0)+IFERROR(LARGE(AH360:AM360,6),0)</f>
        <v>0</v>
      </c>
      <c r="AG360" s="22">
        <f>IFERROR(LARGE(AH360:AM360,7),0)</f>
        <v>0</v>
      </c>
      <c r="AH360" s="22"/>
      <c r="AI360" s="22"/>
      <c r="AJ360" s="22"/>
      <c r="AK360" s="22"/>
      <c r="AL360" s="22"/>
      <c r="AM360" s="22"/>
    </row>
    <row r="361" spans="1:39">
      <c r="A361" s="3"/>
      <c r="B361" s="3"/>
      <c r="C361" s="3"/>
      <c r="D361" s="2">
        <f ca="1">IF(E360=E361,D360,CELL("wiersz",A359))</f>
        <v>109</v>
      </c>
      <c r="E361" s="23">
        <f>LARGE(F361:AG361,1)+LARGE(F361:AG361,2)+LARGE(F361:AG361,3)+LARGE(F361:AG361,4)+IFERROR(LARGE(F361:AG361,5),0)+IFERROR(LARGE(F361:AG361,6),0)</f>
        <v>0</v>
      </c>
      <c r="F361" s="22"/>
      <c r="G361" s="22"/>
      <c r="H361" s="22"/>
      <c r="I361" s="71"/>
      <c r="J361" s="72"/>
      <c r="K361" s="72"/>
      <c r="L361" s="72"/>
      <c r="M361" s="72"/>
      <c r="N361" s="22"/>
      <c r="O361" s="22"/>
      <c r="P361" s="22"/>
      <c r="Q361" s="22"/>
      <c r="R361" s="22"/>
      <c r="S361" s="22"/>
      <c r="T361" s="71"/>
      <c r="U361" s="71"/>
      <c r="V361" s="22"/>
      <c r="W361" s="22"/>
      <c r="X361" s="22"/>
      <c r="Y361" s="73"/>
      <c r="Z361" s="22"/>
      <c r="AA361" s="22"/>
      <c r="AB361" s="22"/>
      <c r="AC361" s="22"/>
      <c r="AD361" s="22">
        <f>IFERROR(LARGE(AH361:AM361,1),0)+IFERROR(LARGE(AH361:AM361,2),0)</f>
        <v>0</v>
      </c>
      <c r="AE361" s="22">
        <f>IFERROR(LARGE(AH361:AM361,3),0)+IFERROR(LARGE(AH361:AM361,4),0)</f>
        <v>0</v>
      </c>
      <c r="AF361" s="22">
        <f>IFERROR(LARGE(AH361:AM361,5),0)+IFERROR(LARGE(AH361:AM361,6),0)</f>
        <v>0</v>
      </c>
      <c r="AG361" s="22">
        <f>IFERROR(LARGE(AH361:AM361,7),0)</f>
        <v>0</v>
      </c>
      <c r="AH361" s="22"/>
      <c r="AI361" s="22"/>
      <c r="AJ361" s="22"/>
      <c r="AK361" s="22"/>
      <c r="AL361" s="22"/>
      <c r="AM361" s="22"/>
    </row>
    <row r="362" spans="1:39">
      <c r="A362" s="3"/>
      <c r="B362" s="3"/>
      <c r="C362" s="3"/>
      <c r="D362" s="2">
        <f ca="1">IF(E361=E362,D361,CELL("wiersz",A360))</f>
        <v>109</v>
      </c>
      <c r="E362" s="23">
        <f>LARGE(F362:AG362,1)+LARGE(F362:AG362,2)+LARGE(F362:AG362,3)+LARGE(F362:AG362,4)+IFERROR(LARGE(F362:AG362,5),0)+IFERROR(LARGE(F362:AG362,6),0)</f>
        <v>0</v>
      </c>
      <c r="F362" s="22"/>
      <c r="G362" s="22"/>
      <c r="H362" s="22"/>
      <c r="I362" s="71"/>
      <c r="J362" s="72"/>
      <c r="K362" s="72"/>
      <c r="L362" s="72"/>
      <c r="M362" s="72"/>
      <c r="N362" s="22"/>
      <c r="O362" s="22"/>
      <c r="P362" s="22"/>
      <c r="Q362" s="22"/>
      <c r="R362" s="22"/>
      <c r="S362" s="22"/>
      <c r="T362" s="71"/>
      <c r="U362" s="71"/>
      <c r="V362" s="22"/>
      <c r="W362" s="22"/>
      <c r="X362" s="22"/>
      <c r="Y362" s="73"/>
      <c r="Z362" s="22"/>
      <c r="AA362" s="22"/>
      <c r="AB362" s="22"/>
      <c r="AC362" s="22"/>
      <c r="AD362" s="22">
        <f>IFERROR(LARGE(AH362:AM362,1),0)+IFERROR(LARGE(AH362:AM362,2),0)</f>
        <v>0</v>
      </c>
      <c r="AE362" s="22">
        <f>IFERROR(LARGE(AH362:AM362,3),0)+IFERROR(LARGE(AH362:AM362,4),0)</f>
        <v>0</v>
      </c>
      <c r="AF362" s="22">
        <f>IFERROR(LARGE(AH362:AM362,5),0)+IFERROR(LARGE(AH362:AM362,6),0)</f>
        <v>0</v>
      </c>
      <c r="AG362" s="22">
        <f>IFERROR(LARGE(AH362:AM362,7),0)</f>
        <v>0</v>
      </c>
      <c r="AH362" s="22"/>
      <c r="AI362" s="22"/>
      <c r="AJ362" s="22"/>
      <c r="AK362" s="22"/>
      <c r="AL362" s="22"/>
      <c r="AM362" s="22"/>
    </row>
    <row r="363" spans="1:39">
      <c r="A363" s="3"/>
      <c r="B363" s="3"/>
      <c r="C363" s="3"/>
      <c r="D363" s="2">
        <f ca="1">IF(E362=E363,D362,CELL("wiersz",A361))</f>
        <v>109</v>
      </c>
      <c r="E363" s="23">
        <f>LARGE(F363:AG363,1)+LARGE(F363:AG363,2)+LARGE(F363:AG363,3)+LARGE(F363:AG363,4)+IFERROR(LARGE(F363:AG363,5),0)+IFERROR(LARGE(F363:AG363,6),0)</f>
        <v>0</v>
      </c>
      <c r="F363" s="22"/>
      <c r="G363" s="22"/>
      <c r="H363" s="22"/>
      <c r="I363" s="71"/>
      <c r="J363" s="72"/>
      <c r="K363" s="72"/>
      <c r="L363" s="72"/>
      <c r="M363" s="72"/>
      <c r="N363" s="22"/>
      <c r="O363" s="22"/>
      <c r="P363" s="22"/>
      <c r="Q363" s="22"/>
      <c r="R363" s="22"/>
      <c r="S363" s="22"/>
      <c r="T363" s="71"/>
      <c r="U363" s="71"/>
      <c r="V363" s="22"/>
      <c r="W363" s="22"/>
      <c r="X363" s="22"/>
      <c r="Y363" s="73"/>
      <c r="Z363" s="22"/>
      <c r="AA363" s="22"/>
      <c r="AB363" s="22"/>
      <c r="AC363" s="22"/>
      <c r="AD363" s="22">
        <f>IFERROR(LARGE(AH363:AM363,1),0)+IFERROR(LARGE(AH363:AM363,2),0)</f>
        <v>0</v>
      </c>
      <c r="AE363" s="22">
        <f>IFERROR(LARGE(AH363:AM363,3),0)+IFERROR(LARGE(AH363:AM363,4),0)</f>
        <v>0</v>
      </c>
      <c r="AF363" s="22">
        <f>IFERROR(LARGE(AH363:AM363,5),0)+IFERROR(LARGE(AH363:AM363,6),0)</f>
        <v>0</v>
      </c>
      <c r="AG363" s="22">
        <f>IFERROR(LARGE(AH363:AM363,7),0)</f>
        <v>0</v>
      </c>
      <c r="AH363" s="22"/>
      <c r="AI363" s="22"/>
      <c r="AJ363" s="22"/>
      <c r="AK363" s="22"/>
      <c r="AL363" s="22"/>
      <c r="AM363" s="22"/>
    </row>
    <row r="364" spans="1:39">
      <c r="A364" s="3"/>
      <c r="B364" s="3"/>
      <c r="C364" s="3"/>
      <c r="D364" s="2">
        <f ca="1">IF(E363=E364,D363,CELL("wiersz",A362))</f>
        <v>109</v>
      </c>
      <c r="E364" s="23">
        <f>LARGE(F364:AG364,1)+LARGE(F364:AG364,2)+LARGE(F364:AG364,3)+LARGE(F364:AG364,4)+IFERROR(LARGE(F364:AG364,5),0)+IFERROR(LARGE(F364:AG364,6),0)</f>
        <v>0</v>
      </c>
      <c r="F364" s="22"/>
      <c r="G364" s="22"/>
      <c r="H364" s="22"/>
      <c r="I364" s="71"/>
      <c r="J364" s="72"/>
      <c r="K364" s="72"/>
      <c r="L364" s="72"/>
      <c r="M364" s="72"/>
      <c r="N364" s="22"/>
      <c r="O364" s="22"/>
      <c r="P364" s="22"/>
      <c r="Q364" s="22"/>
      <c r="R364" s="22"/>
      <c r="S364" s="22"/>
      <c r="T364" s="71"/>
      <c r="U364" s="71"/>
      <c r="V364" s="22"/>
      <c r="W364" s="22"/>
      <c r="X364" s="22"/>
      <c r="Y364" s="73"/>
      <c r="Z364" s="22"/>
      <c r="AA364" s="22"/>
      <c r="AB364" s="22"/>
      <c r="AC364" s="22"/>
      <c r="AD364" s="22">
        <f>IFERROR(LARGE(AH364:AM364,1),0)+IFERROR(LARGE(AH364:AM364,2),0)</f>
        <v>0</v>
      </c>
      <c r="AE364" s="22">
        <f>IFERROR(LARGE(AH364:AM364,3),0)+IFERROR(LARGE(AH364:AM364,4),0)</f>
        <v>0</v>
      </c>
      <c r="AF364" s="22">
        <f>IFERROR(LARGE(AH364:AM364,5),0)+IFERROR(LARGE(AH364:AM364,6),0)</f>
        <v>0</v>
      </c>
      <c r="AG364" s="22">
        <f>IFERROR(LARGE(AH364:AM364,7),0)</f>
        <v>0</v>
      </c>
      <c r="AH364" s="22"/>
      <c r="AI364" s="22"/>
      <c r="AJ364" s="22"/>
      <c r="AK364" s="22"/>
      <c r="AL364" s="22"/>
      <c r="AM364" s="22"/>
    </row>
    <row r="365" spans="1:39">
      <c r="A365" s="3"/>
      <c r="B365" s="3"/>
      <c r="C365" s="3"/>
      <c r="D365" s="2">
        <f ca="1">IF(E364=E365,D364,CELL("wiersz",A363))</f>
        <v>109</v>
      </c>
      <c r="E365" s="23">
        <f>LARGE(F365:AG365,1)+LARGE(F365:AG365,2)+LARGE(F365:AG365,3)+LARGE(F365:AG365,4)+IFERROR(LARGE(F365:AG365,5),0)+IFERROR(LARGE(F365:AG365,6),0)</f>
        <v>0</v>
      </c>
      <c r="F365" s="22"/>
      <c r="G365" s="22"/>
      <c r="H365" s="22"/>
      <c r="I365" s="71"/>
      <c r="J365" s="72"/>
      <c r="K365" s="72"/>
      <c r="L365" s="72"/>
      <c r="M365" s="72"/>
      <c r="N365" s="22"/>
      <c r="O365" s="22"/>
      <c r="P365" s="22"/>
      <c r="Q365" s="22"/>
      <c r="R365" s="22"/>
      <c r="S365" s="22"/>
      <c r="T365" s="71"/>
      <c r="U365" s="71"/>
      <c r="V365" s="22"/>
      <c r="W365" s="22"/>
      <c r="X365" s="22"/>
      <c r="Y365" s="73"/>
      <c r="Z365" s="22"/>
      <c r="AA365" s="22"/>
      <c r="AB365" s="22"/>
      <c r="AC365" s="22"/>
      <c r="AD365" s="22">
        <f>IFERROR(LARGE(AH365:AM365,1),0)+IFERROR(LARGE(AH365:AM365,2),0)</f>
        <v>0</v>
      </c>
      <c r="AE365" s="22">
        <f>IFERROR(LARGE(AH365:AM365,3),0)+IFERROR(LARGE(AH365:AM365,4),0)</f>
        <v>0</v>
      </c>
      <c r="AF365" s="22">
        <f>IFERROR(LARGE(AH365:AM365,5),0)+IFERROR(LARGE(AH365:AM365,6),0)</f>
        <v>0</v>
      </c>
      <c r="AG365" s="22">
        <f>IFERROR(LARGE(AH365:AM365,7),0)</f>
        <v>0</v>
      </c>
      <c r="AH365" s="22"/>
      <c r="AI365" s="22"/>
      <c r="AJ365" s="22"/>
      <c r="AK365" s="22"/>
      <c r="AL365" s="22"/>
      <c r="AM365" s="22"/>
    </row>
    <row r="366" spans="1:39">
      <c r="A366" s="3"/>
      <c r="B366" s="3"/>
      <c r="C366" s="3"/>
      <c r="D366" s="2">
        <f ca="1">IF(E365=E366,D365,CELL("wiersz",A364))</f>
        <v>109</v>
      </c>
      <c r="E366" s="23">
        <f>LARGE(F366:AG366,1)+LARGE(F366:AG366,2)+LARGE(F366:AG366,3)+LARGE(F366:AG366,4)+IFERROR(LARGE(F366:AG366,5),0)+IFERROR(LARGE(F366:AG366,6),0)</f>
        <v>0</v>
      </c>
      <c r="F366" s="22"/>
      <c r="G366" s="22"/>
      <c r="H366" s="22"/>
      <c r="I366" s="71"/>
      <c r="J366" s="72"/>
      <c r="K366" s="72"/>
      <c r="L366" s="72"/>
      <c r="M366" s="72"/>
      <c r="N366" s="22"/>
      <c r="O366" s="22"/>
      <c r="P366" s="22"/>
      <c r="Q366" s="22"/>
      <c r="R366" s="22"/>
      <c r="S366" s="22"/>
      <c r="T366" s="71"/>
      <c r="U366" s="71"/>
      <c r="V366" s="22"/>
      <c r="W366" s="22"/>
      <c r="X366" s="22"/>
      <c r="Y366" s="73"/>
      <c r="Z366" s="22"/>
      <c r="AA366" s="22"/>
      <c r="AB366" s="22"/>
      <c r="AC366" s="22"/>
      <c r="AD366" s="22">
        <f>IFERROR(LARGE(AH366:AM366,1),0)+IFERROR(LARGE(AH366:AM366,2),0)</f>
        <v>0</v>
      </c>
      <c r="AE366" s="22">
        <f>IFERROR(LARGE(AH366:AM366,3),0)+IFERROR(LARGE(AH366:AM366,4),0)</f>
        <v>0</v>
      </c>
      <c r="AF366" s="22">
        <f>IFERROR(LARGE(AH366:AM366,5),0)+IFERROR(LARGE(AH366:AM366,6),0)</f>
        <v>0</v>
      </c>
      <c r="AG366" s="22">
        <f>IFERROR(LARGE(AH366:AM366,7),0)</f>
        <v>0</v>
      </c>
      <c r="AH366" s="22"/>
      <c r="AI366" s="22"/>
      <c r="AJ366" s="22"/>
      <c r="AK366" s="22"/>
      <c r="AL366" s="22"/>
      <c r="AM366" s="22"/>
    </row>
    <row r="367" spans="1:39">
      <c r="A367" s="3"/>
      <c r="B367" s="3"/>
      <c r="C367" s="3"/>
      <c r="D367" s="2">
        <f ca="1">IF(E366=E367,D366,CELL("wiersz",A365))</f>
        <v>109</v>
      </c>
      <c r="E367" s="23">
        <f>LARGE(F367:AG367,1)+LARGE(F367:AG367,2)+LARGE(F367:AG367,3)+LARGE(F367:AG367,4)+IFERROR(LARGE(F367:AG367,5),0)+IFERROR(LARGE(F367:AG367,6),0)</f>
        <v>0</v>
      </c>
      <c r="F367" s="22"/>
      <c r="G367" s="22"/>
      <c r="H367" s="22"/>
      <c r="I367" s="71"/>
      <c r="J367" s="72"/>
      <c r="K367" s="72"/>
      <c r="L367" s="72"/>
      <c r="M367" s="72"/>
      <c r="N367" s="22"/>
      <c r="O367" s="22"/>
      <c r="P367" s="22"/>
      <c r="Q367" s="22"/>
      <c r="R367" s="22"/>
      <c r="S367" s="22"/>
      <c r="T367" s="71"/>
      <c r="U367" s="71"/>
      <c r="V367" s="22"/>
      <c r="W367" s="22"/>
      <c r="X367" s="22"/>
      <c r="Y367" s="73"/>
      <c r="Z367" s="22"/>
      <c r="AA367" s="22"/>
      <c r="AB367" s="22"/>
      <c r="AC367" s="22"/>
      <c r="AD367" s="22">
        <f>IFERROR(LARGE(AH367:AM367,1),0)+IFERROR(LARGE(AH367:AM367,2),0)</f>
        <v>0</v>
      </c>
      <c r="AE367" s="22">
        <f>IFERROR(LARGE(AH367:AM367,3),0)+IFERROR(LARGE(AH367:AM367,4),0)</f>
        <v>0</v>
      </c>
      <c r="AF367" s="22">
        <f>IFERROR(LARGE(AH367:AM367,5),0)+IFERROR(LARGE(AH367:AM367,6),0)</f>
        <v>0</v>
      </c>
      <c r="AG367" s="22">
        <f>IFERROR(LARGE(AH367:AM367,7),0)</f>
        <v>0</v>
      </c>
      <c r="AH367" s="22"/>
      <c r="AI367" s="22"/>
      <c r="AJ367" s="22"/>
      <c r="AK367" s="22"/>
      <c r="AL367" s="22"/>
      <c r="AM367" s="22"/>
    </row>
    <row r="368" spans="1:39">
      <c r="A368" s="3"/>
      <c r="B368" s="3"/>
      <c r="C368" s="3"/>
      <c r="D368" s="2">
        <f ca="1">IF(E367=E368,D367,CELL("wiersz",A366))</f>
        <v>109</v>
      </c>
      <c r="E368" s="23">
        <f>LARGE(F368:AG368,1)+LARGE(F368:AG368,2)+LARGE(F368:AG368,3)+LARGE(F368:AG368,4)+IFERROR(LARGE(F368:AG368,5),0)+IFERROR(LARGE(F368:AG368,6),0)</f>
        <v>0</v>
      </c>
      <c r="F368" s="22"/>
      <c r="G368" s="22"/>
      <c r="H368" s="22"/>
      <c r="I368" s="71"/>
      <c r="J368" s="72"/>
      <c r="K368" s="72"/>
      <c r="L368" s="72"/>
      <c r="M368" s="72"/>
      <c r="N368" s="22"/>
      <c r="O368" s="22"/>
      <c r="P368" s="22"/>
      <c r="Q368" s="22"/>
      <c r="R368" s="22"/>
      <c r="S368" s="22"/>
      <c r="T368" s="71"/>
      <c r="U368" s="71"/>
      <c r="V368" s="22"/>
      <c r="W368" s="22"/>
      <c r="X368" s="22"/>
      <c r="Y368" s="73"/>
      <c r="Z368" s="22"/>
      <c r="AA368" s="22"/>
      <c r="AB368" s="22"/>
      <c r="AC368" s="22"/>
      <c r="AD368" s="22">
        <f>IFERROR(LARGE(AH368:AM368,1),0)+IFERROR(LARGE(AH368:AM368,2),0)</f>
        <v>0</v>
      </c>
      <c r="AE368" s="22">
        <f>IFERROR(LARGE(AH368:AM368,3),0)+IFERROR(LARGE(AH368:AM368,4),0)</f>
        <v>0</v>
      </c>
      <c r="AF368" s="22">
        <f>IFERROR(LARGE(AH368:AM368,5),0)+IFERROR(LARGE(AH368:AM368,6),0)</f>
        <v>0</v>
      </c>
      <c r="AG368" s="22">
        <f>IFERROR(LARGE(AH368:AM368,7),0)</f>
        <v>0</v>
      </c>
      <c r="AH368" s="22"/>
      <c r="AI368" s="22"/>
      <c r="AJ368" s="22"/>
      <c r="AK368" s="22"/>
      <c r="AL368" s="22"/>
      <c r="AM368" s="22"/>
    </row>
    <row r="369" spans="1:39">
      <c r="A369" s="3"/>
      <c r="B369" s="3"/>
      <c r="C369" s="3"/>
      <c r="D369" s="2">
        <f ca="1">IF(E368=E369,D368,CELL("wiersz",A367))</f>
        <v>109</v>
      </c>
      <c r="E369" s="23">
        <f>LARGE(F369:AG369,1)+LARGE(F369:AG369,2)+LARGE(F369:AG369,3)+LARGE(F369:AG369,4)+IFERROR(LARGE(F369:AG369,5),0)+IFERROR(LARGE(F369:AG369,6),0)</f>
        <v>0</v>
      </c>
      <c r="F369" s="22"/>
      <c r="G369" s="22"/>
      <c r="H369" s="22"/>
      <c r="I369" s="71"/>
      <c r="J369" s="72"/>
      <c r="K369" s="72"/>
      <c r="L369" s="72"/>
      <c r="M369" s="72"/>
      <c r="N369" s="22"/>
      <c r="O369" s="22"/>
      <c r="P369" s="22"/>
      <c r="Q369" s="22"/>
      <c r="R369" s="22"/>
      <c r="S369" s="22"/>
      <c r="T369" s="71"/>
      <c r="U369" s="71"/>
      <c r="V369" s="22"/>
      <c r="W369" s="22"/>
      <c r="X369" s="22"/>
      <c r="Y369" s="73"/>
      <c r="Z369" s="22"/>
      <c r="AA369" s="22"/>
      <c r="AB369" s="22"/>
      <c r="AC369" s="22"/>
      <c r="AD369" s="22">
        <f>IFERROR(LARGE(AH369:AM369,1),0)+IFERROR(LARGE(AH369:AM369,2),0)</f>
        <v>0</v>
      </c>
      <c r="AE369" s="22">
        <f>IFERROR(LARGE(AH369:AM369,3),0)+IFERROR(LARGE(AH369:AM369,4),0)</f>
        <v>0</v>
      </c>
      <c r="AF369" s="22">
        <f>IFERROR(LARGE(AH369:AM369,5),0)+IFERROR(LARGE(AH369:AM369,6),0)</f>
        <v>0</v>
      </c>
      <c r="AG369" s="22">
        <f>IFERROR(LARGE(AH369:AM369,7),0)</f>
        <v>0</v>
      </c>
      <c r="AH369" s="22"/>
      <c r="AI369" s="22"/>
      <c r="AJ369" s="22"/>
      <c r="AK369" s="22"/>
      <c r="AL369" s="22"/>
      <c r="AM369" s="22"/>
    </row>
    <row r="370" spans="1:39">
      <c r="A370" s="3"/>
      <c r="B370" s="3"/>
      <c r="C370" s="3"/>
      <c r="D370" s="2">
        <f ca="1">IF(E369=E370,D369,CELL("wiersz",A368))</f>
        <v>109</v>
      </c>
      <c r="E370" s="23">
        <f>LARGE(F370:AG370,1)+LARGE(F370:AG370,2)+LARGE(F370:AG370,3)+LARGE(F370:AG370,4)+IFERROR(LARGE(F370:AG370,5),0)+IFERROR(LARGE(F370:AG370,6),0)</f>
        <v>0</v>
      </c>
      <c r="F370" s="22"/>
      <c r="G370" s="22"/>
      <c r="H370" s="22"/>
      <c r="I370" s="71"/>
      <c r="J370" s="72"/>
      <c r="K370" s="72"/>
      <c r="L370" s="72"/>
      <c r="M370" s="72"/>
      <c r="N370" s="22"/>
      <c r="O370" s="22"/>
      <c r="P370" s="22"/>
      <c r="Q370" s="22"/>
      <c r="R370" s="22"/>
      <c r="S370" s="22"/>
      <c r="T370" s="71"/>
      <c r="U370" s="71"/>
      <c r="V370" s="22"/>
      <c r="W370" s="22"/>
      <c r="X370" s="22"/>
      <c r="Y370" s="73"/>
      <c r="Z370" s="22"/>
      <c r="AA370" s="22"/>
      <c r="AB370" s="22"/>
      <c r="AC370" s="22"/>
      <c r="AD370" s="22">
        <f>IFERROR(LARGE(AH370:AM370,1),0)+IFERROR(LARGE(AH370:AM370,2),0)</f>
        <v>0</v>
      </c>
      <c r="AE370" s="22">
        <f>IFERROR(LARGE(AH370:AM370,3),0)+IFERROR(LARGE(AH370:AM370,4),0)</f>
        <v>0</v>
      </c>
      <c r="AF370" s="22">
        <f>IFERROR(LARGE(AH370:AM370,5),0)+IFERROR(LARGE(AH370:AM370,6),0)</f>
        <v>0</v>
      </c>
      <c r="AG370" s="22">
        <f>IFERROR(LARGE(AH370:AM370,7),0)</f>
        <v>0</v>
      </c>
      <c r="AH370" s="22"/>
      <c r="AI370" s="22"/>
      <c r="AJ370" s="22"/>
      <c r="AK370" s="22"/>
      <c r="AL370" s="22"/>
      <c r="AM370" s="22"/>
    </row>
    <row r="371" spans="1:39">
      <c r="A371" s="3"/>
      <c r="B371" s="3"/>
      <c r="C371" s="3"/>
      <c r="D371" s="2">
        <f ca="1">IF(E370=E371,D370,CELL("wiersz",A369))</f>
        <v>109</v>
      </c>
      <c r="E371" s="23">
        <f>LARGE(F371:AG371,1)+LARGE(F371:AG371,2)+LARGE(F371:AG371,3)+LARGE(F371:AG371,4)+IFERROR(LARGE(F371:AG371,5),0)+IFERROR(LARGE(F371:AG371,6),0)</f>
        <v>0</v>
      </c>
      <c r="F371" s="22"/>
      <c r="G371" s="22"/>
      <c r="H371" s="22"/>
      <c r="I371" s="71"/>
      <c r="J371" s="72"/>
      <c r="K371" s="72"/>
      <c r="L371" s="72"/>
      <c r="M371" s="72"/>
      <c r="N371" s="22"/>
      <c r="O371" s="22"/>
      <c r="P371" s="22"/>
      <c r="Q371" s="22"/>
      <c r="R371" s="22"/>
      <c r="S371" s="22"/>
      <c r="T371" s="71"/>
      <c r="U371" s="71"/>
      <c r="V371" s="22"/>
      <c r="W371" s="22"/>
      <c r="X371" s="22"/>
      <c r="Y371" s="73"/>
      <c r="Z371" s="22"/>
      <c r="AA371" s="22"/>
      <c r="AB371" s="22"/>
      <c r="AC371" s="22"/>
      <c r="AD371" s="22">
        <f>IFERROR(LARGE(AH371:AM371,1),0)+IFERROR(LARGE(AH371:AM371,2),0)</f>
        <v>0</v>
      </c>
      <c r="AE371" s="22">
        <f>IFERROR(LARGE(AH371:AM371,3),0)+IFERROR(LARGE(AH371:AM371,4),0)</f>
        <v>0</v>
      </c>
      <c r="AF371" s="22">
        <f>IFERROR(LARGE(AH371:AM371,5),0)+IFERROR(LARGE(AH371:AM371,6),0)</f>
        <v>0</v>
      </c>
      <c r="AG371" s="22">
        <f>IFERROR(LARGE(AH371:AM371,7),0)</f>
        <v>0</v>
      </c>
      <c r="AH371" s="22"/>
      <c r="AI371" s="22"/>
      <c r="AJ371" s="22"/>
      <c r="AK371" s="22"/>
      <c r="AL371" s="22"/>
      <c r="AM371" s="22"/>
    </row>
    <row r="372" spans="1:39">
      <c r="A372" s="3"/>
      <c r="B372" s="3"/>
      <c r="C372" s="3"/>
      <c r="D372" s="2">
        <f ca="1">IF(E371=E372,D371,CELL("wiersz",A370))</f>
        <v>109</v>
      </c>
      <c r="E372" s="23">
        <f>LARGE(F372:AG372,1)+LARGE(F372:AG372,2)+LARGE(F372:AG372,3)+LARGE(F372:AG372,4)+IFERROR(LARGE(F372:AG372,5),0)+IFERROR(LARGE(F372:AG372,6),0)</f>
        <v>0</v>
      </c>
      <c r="F372" s="22"/>
      <c r="G372" s="22"/>
      <c r="H372" s="22"/>
      <c r="I372" s="71"/>
      <c r="J372" s="72"/>
      <c r="K372" s="72"/>
      <c r="L372" s="72"/>
      <c r="M372" s="72"/>
      <c r="N372" s="22"/>
      <c r="O372" s="22"/>
      <c r="P372" s="22"/>
      <c r="Q372" s="22"/>
      <c r="R372" s="22"/>
      <c r="S372" s="22"/>
      <c r="T372" s="71"/>
      <c r="U372" s="71"/>
      <c r="V372" s="22"/>
      <c r="W372" s="22"/>
      <c r="X372" s="22"/>
      <c r="Y372" s="73"/>
      <c r="Z372" s="22"/>
      <c r="AA372" s="22"/>
      <c r="AB372" s="22"/>
      <c r="AC372" s="22"/>
      <c r="AD372" s="22">
        <f>IFERROR(LARGE(AH372:AM372,1),0)+IFERROR(LARGE(AH372:AM372,2),0)</f>
        <v>0</v>
      </c>
      <c r="AE372" s="22">
        <f>IFERROR(LARGE(AH372:AM372,3),0)+IFERROR(LARGE(AH372:AM372,4),0)</f>
        <v>0</v>
      </c>
      <c r="AF372" s="22">
        <f>IFERROR(LARGE(AH372:AM372,5),0)+IFERROR(LARGE(AH372:AM372,6),0)</f>
        <v>0</v>
      </c>
      <c r="AG372" s="22">
        <f>IFERROR(LARGE(AH372:AM372,7),0)</f>
        <v>0</v>
      </c>
      <c r="AH372" s="22"/>
      <c r="AI372" s="22"/>
      <c r="AJ372" s="22"/>
      <c r="AK372" s="22"/>
      <c r="AL372" s="22"/>
      <c r="AM372" s="22"/>
    </row>
    <row r="373" spans="1:39">
      <c r="A373" s="3"/>
      <c r="B373" s="3"/>
      <c r="C373" s="3"/>
      <c r="D373" s="2">
        <f ca="1">IF(E372=E373,D372,CELL("wiersz",A371))</f>
        <v>109</v>
      </c>
      <c r="E373" s="23">
        <f>LARGE(F373:AG373,1)+LARGE(F373:AG373,2)+LARGE(F373:AG373,3)+LARGE(F373:AG373,4)+IFERROR(LARGE(F373:AG373,5),0)+IFERROR(LARGE(F373:AG373,6),0)</f>
        <v>0</v>
      </c>
      <c r="F373" s="22"/>
      <c r="G373" s="22"/>
      <c r="H373" s="22"/>
      <c r="I373" s="71"/>
      <c r="J373" s="72"/>
      <c r="K373" s="72"/>
      <c r="L373" s="72"/>
      <c r="M373" s="72"/>
      <c r="N373" s="22"/>
      <c r="O373" s="22"/>
      <c r="P373" s="22"/>
      <c r="Q373" s="22"/>
      <c r="R373" s="22"/>
      <c r="S373" s="22"/>
      <c r="T373" s="71"/>
      <c r="U373" s="71"/>
      <c r="V373" s="22"/>
      <c r="W373" s="22"/>
      <c r="X373" s="22"/>
      <c r="Y373" s="73"/>
      <c r="Z373" s="22"/>
      <c r="AA373" s="22"/>
      <c r="AB373" s="22"/>
      <c r="AC373" s="22"/>
      <c r="AD373" s="22">
        <f>IFERROR(LARGE(AH373:AM373,1),0)+IFERROR(LARGE(AH373:AM373,2),0)</f>
        <v>0</v>
      </c>
      <c r="AE373" s="22">
        <f>IFERROR(LARGE(AH373:AM373,3),0)+IFERROR(LARGE(AH373:AM373,4),0)</f>
        <v>0</v>
      </c>
      <c r="AF373" s="22">
        <f>IFERROR(LARGE(AH373:AM373,5),0)+IFERROR(LARGE(AH373:AM373,6),0)</f>
        <v>0</v>
      </c>
      <c r="AG373" s="22">
        <f>IFERROR(LARGE(AH373:AM373,7),0)</f>
        <v>0</v>
      </c>
      <c r="AH373" s="22"/>
      <c r="AI373" s="22"/>
      <c r="AJ373" s="22"/>
      <c r="AK373" s="22"/>
      <c r="AL373" s="22"/>
      <c r="AM373" s="22"/>
    </row>
    <row r="374" spans="1:39">
      <c r="A374" s="3"/>
      <c r="B374" s="3"/>
      <c r="C374" s="3"/>
      <c r="D374" s="2">
        <f ca="1">IF(E373=E374,D373,CELL("wiersz",A372))</f>
        <v>109</v>
      </c>
      <c r="E374" s="23">
        <f>LARGE(F374:AG374,1)+LARGE(F374:AG374,2)+LARGE(F374:AG374,3)+LARGE(F374:AG374,4)+IFERROR(LARGE(F374:AG374,5),0)+IFERROR(LARGE(F374:AG374,6),0)</f>
        <v>0</v>
      </c>
      <c r="F374" s="22"/>
      <c r="G374" s="22"/>
      <c r="H374" s="22"/>
      <c r="I374" s="71"/>
      <c r="J374" s="72"/>
      <c r="K374" s="72"/>
      <c r="L374" s="72"/>
      <c r="M374" s="72"/>
      <c r="N374" s="22"/>
      <c r="O374" s="22"/>
      <c r="P374" s="22"/>
      <c r="Q374" s="22"/>
      <c r="R374" s="22"/>
      <c r="S374" s="22"/>
      <c r="T374" s="71"/>
      <c r="U374" s="71"/>
      <c r="V374" s="22"/>
      <c r="W374" s="22"/>
      <c r="X374" s="22"/>
      <c r="Y374" s="73"/>
      <c r="Z374" s="22"/>
      <c r="AA374" s="22"/>
      <c r="AB374" s="22"/>
      <c r="AC374" s="22"/>
      <c r="AD374" s="22">
        <f>IFERROR(LARGE(AH374:AM374,1),0)+IFERROR(LARGE(AH374:AM374,2),0)</f>
        <v>0</v>
      </c>
      <c r="AE374" s="22">
        <f>IFERROR(LARGE(AH374:AM374,3),0)+IFERROR(LARGE(AH374:AM374,4),0)</f>
        <v>0</v>
      </c>
      <c r="AF374" s="22">
        <f>IFERROR(LARGE(AH374:AM374,5),0)+IFERROR(LARGE(AH374:AM374,6),0)</f>
        <v>0</v>
      </c>
      <c r="AG374" s="22">
        <f>IFERROR(LARGE(AH374:AM374,7),0)</f>
        <v>0</v>
      </c>
      <c r="AH374" s="22"/>
      <c r="AI374" s="22"/>
      <c r="AJ374" s="22"/>
      <c r="AK374" s="22"/>
      <c r="AL374" s="22"/>
      <c r="AM374" s="22"/>
    </row>
    <row r="375" spans="1:39">
      <c r="A375" s="3"/>
      <c r="B375" s="3"/>
      <c r="C375" s="3"/>
      <c r="D375" s="2">
        <f ca="1">IF(E374=E375,D374,CELL("wiersz",A373))</f>
        <v>109</v>
      </c>
      <c r="E375" s="23">
        <f>LARGE(F375:AG375,1)+LARGE(F375:AG375,2)+LARGE(F375:AG375,3)+LARGE(F375:AG375,4)+IFERROR(LARGE(F375:AG375,5),0)+IFERROR(LARGE(F375:AG375,6),0)</f>
        <v>0</v>
      </c>
      <c r="F375" s="22"/>
      <c r="G375" s="22"/>
      <c r="H375" s="22"/>
      <c r="I375" s="71"/>
      <c r="J375" s="72"/>
      <c r="K375" s="72"/>
      <c r="L375" s="72"/>
      <c r="M375" s="72"/>
      <c r="N375" s="22"/>
      <c r="O375" s="22"/>
      <c r="P375" s="22"/>
      <c r="Q375" s="22"/>
      <c r="R375" s="22"/>
      <c r="S375" s="22"/>
      <c r="T375" s="71"/>
      <c r="U375" s="71"/>
      <c r="V375" s="22"/>
      <c r="W375" s="22"/>
      <c r="X375" s="22"/>
      <c r="Y375" s="73"/>
      <c r="Z375" s="22"/>
      <c r="AA375" s="22"/>
      <c r="AB375" s="22"/>
      <c r="AC375" s="22"/>
      <c r="AD375" s="22">
        <f>IFERROR(LARGE(AH375:AM375,1),0)+IFERROR(LARGE(AH375:AM375,2),0)</f>
        <v>0</v>
      </c>
      <c r="AE375" s="22">
        <f>IFERROR(LARGE(AH375:AM375,3),0)+IFERROR(LARGE(AH375:AM375,4),0)</f>
        <v>0</v>
      </c>
      <c r="AF375" s="22">
        <f>IFERROR(LARGE(AH375:AM375,5),0)+IFERROR(LARGE(AH375:AM375,6),0)</f>
        <v>0</v>
      </c>
      <c r="AG375" s="22">
        <f>IFERROR(LARGE(AH375:AM375,7),0)</f>
        <v>0</v>
      </c>
      <c r="AH375" s="22"/>
      <c r="AI375" s="22"/>
      <c r="AJ375" s="22"/>
      <c r="AK375" s="22"/>
      <c r="AL375" s="22"/>
      <c r="AM375" s="22"/>
    </row>
    <row r="376" spans="1:39">
      <c r="A376" s="3"/>
      <c r="B376" s="3"/>
      <c r="C376" s="3"/>
      <c r="D376" s="2">
        <f ca="1">IF(E375=E376,D375,CELL("wiersz",A374))</f>
        <v>109</v>
      </c>
      <c r="E376" s="23">
        <f>LARGE(F376:AG376,1)+LARGE(F376:AG376,2)+LARGE(F376:AG376,3)+LARGE(F376:AG376,4)+IFERROR(LARGE(F376:AG376,5),0)+IFERROR(LARGE(F376:AG376,6),0)</f>
        <v>0</v>
      </c>
      <c r="F376" s="22"/>
      <c r="G376" s="22"/>
      <c r="H376" s="22"/>
      <c r="I376" s="71"/>
      <c r="J376" s="72"/>
      <c r="K376" s="72"/>
      <c r="L376" s="72"/>
      <c r="M376" s="72"/>
      <c r="N376" s="22"/>
      <c r="O376" s="22"/>
      <c r="P376" s="22"/>
      <c r="Q376" s="22"/>
      <c r="R376" s="22"/>
      <c r="S376" s="22"/>
      <c r="T376" s="71"/>
      <c r="U376" s="71"/>
      <c r="V376" s="22"/>
      <c r="W376" s="22"/>
      <c r="X376" s="22"/>
      <c r="Y376" s="73"/>
      <c r="Z376" s="22"/>
      <c r="AA376" s="22"/>
      <c r="AB376" s="22"/>
      <c r="AC376" s="22"/>
      <c r="AD376" s="22">
        <f>IFERROR(LARGE(AH376:AM376,1),0)+IFERROR(LARGE(AH376:AM376,2),0)</f>
        <v>0</v>
      </c>
      <c r="AE376" s="22">
        <f>IFERROR(LARGE(AH376:AM376,3),0)+IFERROR(LARGE(AH376:AM376,4),0)</f>
        <v>0</v>
      </c>
      <c r="AF376" s="22">
        <f>IFERROR(LARGE(AH376:AM376,5),0)+IFERROR(LARGE(AH376:AM376,6),0)</f>
        <v>0</v>
      </c>
      <c r="AG376" s="22">
        <f>IFERROR(LARGE(AH376:AM376,7),0)</f>
        <v>0</v>
      </c>
      <c r="AH376" s="22"/>
      <c r="AI376" s="22"/>
      <c r="AJ376" s="22"/>
      <c r="AK376" s="22"/>
      <c r="AL376" s="22"/>
      <c r="AM376" s="22"/>
    </row>
    <row r="377" spans="1:39">
      <c r="A377" s="3"/>
      <c r="B377" s="3"/>
      <c r="C377" s="3"/>
      <c r="D377" s="2">
        <f ca="1">IF(E376=E377,D376,CELL("wiersz",A375))</f>
        <v>109</v>
      </c>
      <c r="E377" s="23">
        <f>LARGE(F377:AG377,1)+LARGE(F377:AG377,2)+LARGE(F377:AG377,3)+LARGE(F377:AG377,4)+IFERROR(LARGE(F377:AG377,5),0)+IFERROR(LARGE(F377:AG377,6),0)</f>
        <v>0</v>
      </c>
      <c r="F377" s="22"/>
      <c r="G377" s="22"/>
      <c r="H377" s="22"/>
      <c r="I377" s="71"/>
      <c r="J377" s="72"/>
      <c r="K377" s="72"/>
      <c r="L377" s="72"/>
      <c r="M377" s="72"/>
      <c r="N377" s="22"/>
      <c r="O377" s="22"/>
      <c r="P377" s="22"/>
      <c r="Q377" s="22"/>
      <c r="R377" s="22"/>
      <c r="S377" s="22"/>
      <c r="T377" s="71"/>
      <c r="U377" s="71"/>
      <c r="V377" s="22"/>
      <c r="W377" s="22"/>
      <c r="X377" s="22"/>
      <c r="Y377" s="73"/>
      <c r="Z377" s="22"/>
      <c r="AA377" s="22"/>
      <c r="AB377" s="22"/>
      <c r="AC377" s="22"/>
      <c r="AD377" s="22">
        <f>IFERROR(LARGE(AH377:AM377,1),0)+IFERROR(LARGE(AH377:AM377,2),0)</f>
        <v>0</v>
      </c>
      <c r="AE377" s="22">
        <f>IFERROR(LARGE(AH377:AM377,3),0)+IFERROR(LARGE(AH377:AM377,4),0)</f>
        <v>0</v>
      </c>
      <c r="AF377" s="22">
        <f>IFERROR(LARGE(AH377:AM377,5),0)+IFERROR(LARGE(AH377:AM377,6),0)</f>
        <v>0</v>
      </c>
      <c r="AG377" s="22">
        <f>IFERROR(LARGE(AH377:AM377,7),0)</f>
        <v>0</v>
      </c>
      <c r="AH377" s="22"/>
      <c r="AI377" s="22"/>
      <c r="AJ377" s="22"/>
      <c r="AK377" s="22"/>
      <c r="AL377" s="22"/>
      <c r="AM377" s="22"/>
    </row>
    <row r="378" spans="1:39">
      <c r="A378" s="3"/>
      <c r="B378" s="3"/>
      <c r="C378" s="3"/>
      <c r="D378" s="2">
        <f ca="1">IF(E377=E378,D377,CELL("wiersz",A376))</f>
        <v>109</v>
      </c>
      <c r="E378" s="23">
        <f>LARGE(F378:AG378,1)+LARGE(F378:AG378,2)+LARGE(F378:AG378,3)+LARGE(F378:AG378,4)+IFERROR(LARGE(F378:AG378,5),0)+IFERROR(LARGE(F378:AG378,6),0)</f>
        <v>0</v>
      </c>
      <c r="F378" s="22"/>
      <c r="G378" s="22"/>
      <c r="H378" s="22"/>
      <c r="I378" s="71"/>
      <c r="J378" s="72"/>
      <c r="K378" s="72"/>
      <c r="L378" s="72"/>
      <c r="M378" s="72"/>
      <c r="N378" s="22"/>
      <c r="O378" s="22"/>
      <c r="P378" s="22"/>
      <c r="Q378" s="22"/>
      <c r="R378" s="22"/>
      <c r="S378" s="22"/>
      <c r="T378" s="71"/>
      <c r="U378" s="71"/>
      <c r="V378" s="22"/>
      <c r="W378" s="22"/>
      <c r="X378" s="22"/>
      <c r="Y378" s="73"/>
      <c r="Z378" s="22"/>
      <c r="AA378" s="22"/>
      <c r="AB378" s="22"/>
      <c r="AC378" s="22"/>
      <c r="AD378" s="22">
        <f>IFERROR(LARGE(AH378:AM378,1),0)+IFERROR(LARGE(AH378:AM378,2),0)</f>
        <v>0</v>
      </c>
      <c r="AE378" s="22">
        <f>IFERROR(LARGE(AH378:AM378,3),0)+IFERROR(LARGE(AH378:AM378,4),0)</f>
        <v>0</v>
      </c>
      <c r="AF378" s="22">
        <f>IFERROR(LARGE(AH378:AM378,5),0)+IFERROR(LARGE(AH378:AM378,6),0)</f>
        <v>0</v>
      </c>
      <c r="AG378" s="22">
        <f>IFERROR(LARGE(AH378:AM378,7),0)</f>
        <v>0</v>
      </c>
      <c r="AH378" s="22"/>
      <c r="AI378" s="22"/>
      <c r="AJ378" s="22"/>
      <c r="AK378" s="22"/>
      <c r="AL378" s="22"/>
      <c r="AM378" s="22"/>
    </row>
    <row r="379" spans="1:39">
      <c r="A379" s="3"/>
      <c r="B379" s="3"/>
      <c r="C379" s="3"/>
      <c r="D379" s="2">
        <f ca="1">IF(E378=E379,D378,CELL("wiersz",A377))</f>
        <v>109</v>
      </c>
      <c r="E379" s="23">
        <f>LARGE(F379:AG379,1)+LARGE(F379:AG379,2)+LARGE(F379:AG379,3)+LARGE(F379:AG379,4)+IFERROR(LARGE(F379:AG379,5),0)+IFERROR(LARGE(F379:AG379,6),0)</f>
        <v>0</v>
      </c>
      <c r="F379" s="22"/>
      <c r="G379" s="22"/>
      <c r="H379" s="22"/>
      <c r="I379" s="71"/>
      <c r="J379" s="72"/>
      <c r="K379" s="72"/>
      <c r="L379" s="72"/>
      <c r="M379" s="72"/>
      <c r="N379" s="22"/>
      <c r="O379" s="22"/>
      <c r="P379" s="22"/>
      <c r="Q379" s="22"/>
      <c r="R379" s="22"/>
      <c r="S379" s="22"/>
      <c r="T379" s="71"/>
      <c r="U379" s="71"/>
      <c r="V379" s="22"/>
      <c r="W379" s="22"/>
      <c r="X379" s="22"/>
      <c r="Y379" s="73"/>
      <c r="Z379" s="22"/>
      <c r="AA379" s="22"/>
      <c r="AB379" s="22"/>
      <c r="AC379" s="22"/>
      <c r="AD379" s="22">
        <f>IFERROR(LARGE(AH379:AM379,1),0)+IFERROR(LARGE(AH379:AM379,2),0)</f>
        <v>0</v>
      </c>
      <c r="AE379" s="22">
        <f>IFERROR(LARGE(AH379:AM379,3),0)+IFERROR(LARGE(AH379:AM379,4),0)</f>
        <v>0</v>
      </c>
      <c r="AF379" s="22">
        <f>IFERROR(LARGE(AH379:AM379,5),0)+IFERROR(LARGE(AH379:AM379,6),0)</f>
        <v>0</v>
      </c>
      <c r="AG379" s="22">
        <f>IFERROR(LARGE(AH379:AM379,7),0)</f>
        <v>0</v>
      </c>
      <c r="AH379" s="22"/>
      <c r="AI379" s="22"/>
      <c r="AJ379" s="22"/>
      <c r="AK379" s="22"/>
      <c r="AL379" s="22"/>
      <c r="AM379" s="22"/>
    </row>
    <row r="380" spans="1:39">
      <c r="A380" s="3"/>
      <c r="B380" s="3"/>
      <c r="C380" s="3"/>
      <c r="D380" s="2">
        <f ca="1">IF(E379=E380,D379,CELL("wiersz",A378))</f>
        <v>109</v>
      </c>
      <c r="E380" s="23">
        <f>LARGE(F380:AG380,1)+LARGE(F380:AG380,2)+LARGE(F380:AG380,3)+LARGE(F380:AG380,4)+IFERROR(LARGE(F380:AG380,5),0)+IFERROR(LARGE(F380:AG380,6),0)</f>
        <v>0</v>
      </c>
      <c r="F380" s="22"/>
      <c r="G380" s="22"/>
      <c r="H380" s="22"/>
      <c r="I380" s="71"/>
      <c r="J380" s="72"/>
      <c r="K380" s="72"/>
      <c r="L380" s="72"/>
      <c r="M380" s="72"/>
      <c r="N380" s="22"/>
      <c r="O380" s="22"/>
      <c r="P380" s="22"/>
      <c r="Q380" s="22"/>
      <c r="R380" s="22"/>
      <c r="S380" s="22"/>
      <c r="T380" s="71"/>
      <c r="U380" s="71"/>
      <c r="V380" s="22"/>
      <c r="W380" s="22"/>
      <c r="X380" s="22"/>
      <c r="Y380" s="73"/>
      <c r="Z380" s="22"/>
      <c r="AA380" s="22"/>
      <c r="AB380" s="22"/>
      <c r="AC380" s="22"/>
      <c r="AD380" s="22">
        <f>IFERROR(LARGE(AH380:AM380,1),0)+IFERROR(LARGE(AH380:AM380,2),0)</f>
        <v>0</v>
      </c>
      <c r="AE380" s="22">
        <f>IFERROR(LARGE(AH380:AM380,3),0)+IFERROR(LARGE(AH380:AM380,4),0)</f>
        <v>0</v>
      </c>
      <c r="AF380" s="22">
        <f>IFERROR(LARGE(AH380:AM380,5),0)+IFERROR(LARGE(AH380:AM380,6),0)</f>
        <v>0</v>
      </c>
      <c r="AG380" s="22">
        <f>IFERROR(LARGE(AH380:AM380,7),0)</f>
        <v>0</v>
      </c>
      <c r="AH380" s="22"/>
      <c r="AI380" s="22"/>
      <c r="AJ380" s="22"/>
      <c r="AK380" s="22"/>
      <c r="AL380" s="22"/>
      <c r="AM380" s="22"/>
    </row>
    <row r="381" spans="1:39">
      <c r="A381" s="3"/>
      <c r="B381" s="3"/>
      <c r="C381" s="3"/>
      <c r="D381" s="2">
        <f ca="1">IF(E380=E381,D380,CELL("wiersz",A379))</f>
        <v>109</v>
      </c>
      <c r="E381" s="23">
        <f>LARGE(F381:AG381,1)+LARGE(F381:AG381,2)+LARGE(F381:AG381,3)+LARGE(F381:AG381,4)+IFERROR(LARGE(F381:AG381,5),0)+IFERROR(LARGE(F381:AG381,6),0)</f>
        <v>0</v>
      </c>
      <c r="F381" s="22"/>
      <c r="G381" s="22"/>
      <c r="H381" s="22"/>
      <c r="I381" s="71"/>
      <c r="J381" s="72"/>
      <c r="K381" s="72"/>
      <c r="L381" s="72"/>
      <c r="M381" s="72"/>
      <c r="N381" s="22"/>
      <c r="O381" s="22"/>
      <c r="P381" s="22"/>
      <c r="Q381" s="22"/>
      <c r="R381" s="22"/>
      <c r="S381" s="22"/>
      <c r="T381" s="71"/>
      <c r="U381" s="71"/>
      <c r="V381" s="22"/>
      <c r="W381" s="22"/>
      <c r="X381" s="22"/>
      <c r="Y381" s="73"/>
      <c r="Z381" s="22"/>
      <c r="AA381" s="22"/>
      <c r="AB381" s="22"/>
      <c r="AC381" s="22"/>
      <c r="AD381" s="22">
        <f>IFERROR(LARGE(AH381:AM381,1),0)+IFERROR(LARGE(AH381:AM381,2),0)</f>
        <v>0</v>
      </c>
      <c r="AE381" s="22">
        <f>IFERROR(LARGE(AH381:AM381,3),0)+IFERROR(LARGE(AH381:AM381,4),0)</f>
        <v>0</v>
      </c>
      <c r="AF381" s="22">
        <f>IFERROR(LARGE(AH381:AM381,5),0)+IFERROR(LARGE(AH381:AM381,6),0)</f>
        <v>0</v>
      </c>
      <c r="AG381" s="22">
        <f>IFERROR(LARGE(AH381:AM381,7),0)</f>
        <v>0</v>
      </c>
      <c r="AH381" s="22"/>
      <c r="AI381" s="22"/>
      <c r="AJ381" s="22"/>
      <c r="AK381" s="22"/>
      <c r="AL381" s="22"/>
      <c r="AM381" s="22"/>
    </row>
    <row r="382" spans="1:39">
      <c r="A382" s="3"/>
      <c r="B382" s="3"/>
      <c r="C382" s="3"/>
      <c r="D382" s="2">
        <f ca="1">IF(E381=E382,D381,CELL("wiersz",A380))</f>
        <v>109</v>
      </c>
      <c r="E382" s="23">
        <f>LARGE(F382:AG382,1)+LARGE(F382:AG382,2)+LARGE(F382:AG382,3)+LARGE(F382:AG382,4)+IFERROR(LARGE(F382:AG382,5),0)+IFERROR(LARGE(F382:AG382,6),0)</f>
        <v>0</v>
      </c>
      <c r="F382" s="22"/>
      <c r="G382" s="22"/>
      <c r="H382" s="22"/>
      <c r="I382" s="71"/>
      <c r="J382" s="72"/>
      <c r="K382" s="72"/>
      <c r="L382" s="72"/>
      <c r="M382" s="72"/>
      <c r="N382" s="22"/>
      <c r="O382" s="22"/>
      <c r="P382" s="22"/>
      <c r="Q382" s="22"/>
      <c r="R382" s="22"/>
      <c r="S382" s="22"/>
      <c r="T382" s="71"/>
      <c r="U382" s="71"/>
      <c r="V382" s="22"/>
      <c r="W382" s="22"/>
      <c r="X382" s="22"/>
      <c r="Y382" s="73"/>
      <c r="Z382" s="22"/>
      <c r="AA382" s="22"/>
      <c r="AB382" s="22"/>
      <c r="AC382" s="22"/>
      <c r="AD382" s="22">
        <f>IFERROR(LARGE(AH382:AM382,1),0)+IFERROR(LARGE(AH382:AM382,2),0)</f>
        <v>0</v>
      </c>
      <c r="AE382" s="22">
        <f>IFERROR(LARGE(AH382:AM382,3),0)+IFERROR(LARGE(AH382:AM382,4),0)</f>
        <v>0</v>
      </c>
      <c r="AF382" s="22">
        <f>IFERROR(LARGE(AH382:AM382,5),0)+IFERROR(LARGE(AH382:AM382,6),0)</f>
        <v>0</v>
      </c>
      <c r="AG382" s="22">
        <f>IFERROR(LARGE(AH382:AM382,7),0)</f>
        <v>0</v>
      </c>
      <c r="AH382" s="22"/>
      <c r="AI382" s="22"/>
      <c r="AJ382" s="22"/>
      <c r="AK382" s="22"/>
      <c r="AL382" s="22"/>
      <c r="AM382" s="22"/>
    </row>
    <row r="383" spans="1:39">
      <c r="A383" s="3"/>
      <c r="B383" s="3"/>
      <c r="C383" s="3"/>
      <c r="D383" s="2">
        <f ca="1">IF(E382=E383,D382,CELL("wiersz",A381))</f>
        <v>109</v>
      </c>
      <c r="E383" s="23">
        <f>LARGE(F383:AG383,1)+LARGE(F383:AG383,2)+LARGE(F383:AG383,3)+LARGE(F383:AG383,4)+IFERROR(LARGE(F383:AG383,5),0)+IFERROR(LARGE(F383:AG383,6),0)</f>
        <v>0</v>
      </c>
      <c r="F383" s="22"/>
      <c r="G383" s="22"/>
      <c r="H383" s="22"/>
      <c r="I383" s="71"/>
      <c r="J383" s="72"/>
      <c r="K383" s="72"/>
      <c r="L383" s="72"/>
      <c r="M383" s="72"/>
      <c r="N383" s="22"/>
      <c r="O383" s="22"/>
      <c r="P383" s="22"/>
      <c r="Q383" s="22"/>
      <c r="R383" s="22"/>
      <c r="S383" s="22"/>
      <c r="T383" s="71"/>
      <c r="U383" s="71"/>
      <c r="V383" s="22"/>
      <c r="W383" s="22"/>
      <c r="X383" s="22"/>
      <c r="Y383" s="73"/>
      <c r="Z383" s="22"/>
      <c r="AA383" s="22"/>
      <c r="AB383" s="22"/>
      <c r="AC383" s="22"/>
      <c r="AD383" s="22">
        <f>IFERROR(LARGE(AH383:AM383,1),0)+IFERROR(LARGE(AH383:AM383,2),0)</f>
        <v>0</v>
      </c>
      <c r="AE383" s="22">
        <f>IFERROR(LARGE(AH383:AM383,3),0)+IFERROR(LARGE(AH383:AM383,4),0)</f>
        <v>0</v>
      </c>
      <c r="AF383" s="22">
        <f>IFERROR(LARGE(AH383:AM383,5),0)+IFERROR(LARGE(AH383:AM383,6),0)</f>
        <v>0</v>
      </c>
      <c r="AG383" s="22">
        <f>IFERROR(LARGE(AH383:AM383,7),0)</f>
        <v>0</v>
      </c>
      <c r="AH383" s="22"/>
      <c r="AI383" s="22"/>
      <c r="AJ383" s="22"/>
      <c r="AK383" s="22"/>
      <c r="AL383" s="22"/>
      <c r="AM383" s="22"/>
    </row>
    <row r="384" spans="1:39">
      <c r="A384" s="3"/>
      <c r="B384" s="3"/>
      <c r="C384" s="3"/>
      <c r="D384" s="2">
        <f ca="1">IF(E383=E384,D383,CELL("wiersz",A382))</f>
        <v>109</v>
      </c>
      <c r="E384" s="23">
        <f>LARGE(F384:AG384,1)+LARGE(F384:AG384,2)+LARGE(F384:AG384,3)+LARGE(F384:AG384,4)+IFERROR(LARGE(F384:AG384,5),0)+IFERROR(LARGE(F384:AG384,6),0)</f>
        <v>0</v>
      </c>
      <c r="F384" s="22"/>
      <c r="G384" s="22"/>
      <c r="H384" s="22"/>
      <c r="I384" s="71"/>
      <c r="J384" s="72"/>
      <c r="K384" s="72"/>
      <c r="L384" s="72"/>
      <c r="M384" s="72"/>
      <c r="N384" s="22"/>
      <c r="O384" s="22"/>
      <c r="P384" s="22"/>
      <c r="Q384" s="22"/>
      <c r="R384" s="22"/>
      <c r="S384" s="22"/>
      <c r="T384" s="71"/>
      <c r="U384" s="71"/>
      <c r="V384" s="22"/>
      <c r="W384" s="22"/>
      <c r="X384" s="22"/>
      <c r="Y384" s="73"/>
      <c r="Z384" s="22"/>
      <c r="AA384" s="22"/>
      <c r="AB384" s="22"/>
      <c r="AC384" s="22"/>
      <c r="AD384" s="22">
        <f>IFERROR(LARGE(AH384:AM384,1),0)+IFERROR(LARGE(AH384:AM384,2),0)</f>
        <v>0</v>
      </c>
      <c r="AE384" s="22">
        <f>IFERROR(LARGE(AH384:AM384,3),0)+IFERROR(LARGE(AH384:AM384,4),0)</f>
        <v>0</v>
      </c>
      <c r="AF384" s="22">
        <f>IFERROR(LARGE(AH384:AM384,5),0)+IFERROR(LARGE(AH384:AM384,6),0)</f>
        <v>0</v>
      </c>
      <c r="AG384" s="22">
        <f>IFERROR(LARGE(AH384:AM384,7),0)</f>
        <v>0</v>
      </c>
      <c r="AH384" s="22"/>
      <c r="AI384" s="22"/>
      <c r="AJ384" s="22"/>
      <c r="AK384" s="22"/>
      <c r="AL384" s="22"/>
      <c r="AM384" s="22"/>
    </row>
    <row r="385" spans="1:39">
      <c r="A385" s="3"/>
      <c r="B385" s="3"/>
      <c r="C385" s="3"/>
      <c r="D385" s="2">
        <f ca="1">IF(E384=E385,D384,CELL("wiersz",A383))</f>
        <v>109</v>
      </c>
      <c r="E385" s="23">
        <f>LARGE(F385:AG385,1)+LARGE(F385:AG385,2)+LARGE(F385:AG385,3)+LARGE(F385:AG385,4)+IFERROR(LARGE(F385:AG385,5),0)+IFERROR(LARGE(F385:AG385,6),0)</f>
        <v>0</v>
      </c>
      <c r="F385" s="22"/>
      <c r="G385" s="22"/>
      <c r="H385" s="22"/>
      <c r="I385" s="71"/>
      <c r="J385" s="72"/>
      <c r="K385" s="72"/>
      <c r="L385" s="72"/>
      <c r="M385" s="72"/>
      <c r="N385" s="22"/>
      <c r="O385" s="22"/>
      <c r="P385" s="22"/>
      <c r="Q385" s="22"/>
      <c r="R385" s="22"/>
      <c r="S385" s="22"/>
      <c r="T385" s="71"/>
      <c r="U385" s="71"/>
      <c r="V385" s="22"/>
      <c r="W385" s="22"/>
      <c r="X385" s="22"/>
      <c r="Y385" s="73"/>
      <c r="Z385" s="22"/>
      <c r="AA385" s="22"/>
      <c r="AB385" s="22"/>
      <c r="AC385" s="22"/>
      <c r="AD385" s="22">
        <f>IFERROR(LARGE(AH385:AM385,1),0)+IFERROR(LARGE(AH385:AM385,2),0)</f>
        <v>0</v>
      </c>
      <c r="AE385" s="22">
        <f>IFERROR(LARGE(AH385:AM385,3),0)+IFERROR(LARGE(AH385:AM385,4),0)</f>
        <v>0</v>
      </c>
      <c r="AF385" s="22">
        <f>IFERROR(LARGE(AH385:AM385,5),0)+IFERROR(LARGE(AH385:AM385,6),0)</f>
        <v>0</v>
      </c>
      <c r="AG385" s="22">
        <f>IFERROR(LARGE(AH385:AM385,7),0)</f>
        <v>0</v>
      </c>
      <c r="AH385" s="22"/>
      <c r="AI385" s="22"/>
      <c r="AJ385" s="22"/>
      <c r="AK385" s="22"/>
      <c r="AL385" s="22"/>
      <c r="AM385" s="22"/>
    </row>
    <row r="386" spans="1:39">
      <c r="A386" s="3"/>
      <c r="B386" s="3"/>
      <c r="C386" s="3"/>
      <c r="D386" s="2">
        <f ca="1">IF(E385=E386,D385,CELL("wiersz",A384))</f>
        <v>109</v>
      </c>
      <c r="E386" s="23">
        <f>LARGE(F386:AG386,1)+LARGE(F386:AG386,2)+LARGE(F386:AG386,3)+LARGE(F386:AG386,4)+IFERROR(LARGE(F386:AG386,5),0)+IFERROR(LARGE(F386:AG386,6),0)</f>
        <v>0</v>
      </c>
      <c r="F386" s="22"/>
      <c r="G386" s="22"/>
      <c r="H386" s="22"/>
      <c r="I386" s="71"/>
      <c r="J386" s="72"/>
      <c r="K386" s="72"/>
      <c r="L386" s="72"/>
      <c r="M386" s="72"/>
      <c r="N386" s="22"/>
      <c r="O386" s="22"/>
      <c r="P386" s="22"/>
      <c r="Q386" s="22"/>
      <c r="R386" s="22"/>
      <c r="S386" s="22"/>
      <c r="T386" s="71"/>
      <c r="U386" s="71"/>
      <c r="V386" s="22"/>
      <c r="W386" s="22"/>
      <c r="X386" s="22"/>
      <c r="Y386" s="73"/>
      <c r="Z386" s="22"/>
      <c r="AA386" s="22"/>
      <c r="AB386" s="22"/>
      <c r="AC386" s="22"/>
      <c r="AD386" s="22">
        <f>IFERROR(LARGE(AH386:AM386,1),0)+IFERROR(LARGE(AH386:AM386,2),0)</f>
        <v>0</v>
      </c>
      <c r="AE386" s="22">
        <f>IFERROR(LARGE(AH386:AM386,3),0)+IFERROR(LARGE(AH386:AM386,4),0)</f>
        <v>0</v>
      </c>
      <c r="AF386" s="22">
        <f>IFERROR(LARGE(AH386:AM386,5),0)+IFERROR(LARGE(AH386:AM386,6),0)</f>
        <v>0</v>
      </c>
      <c r="AG386" s="22">
        <f>IFERROR(LARGE(AH386:AM386,7),0)</f>
        <v>0</v>
      </c>
      <c r="AH386" s="22"/>
      <c r="AI386" s="22"/>
      <c r="AJ386" s="22"/>
      <c r="AK386" s="22"/>
      <c r="AL386" s="22"/>
      <c r="AM386" s="22"/>
    </row>
    <row r="387" spans="1:39">
      <c r="A387" s="3"/>
      <c r="B387" s="3"/>
      <c r="C387" s="3"/>
      <c r="D387" s="2">
        <f ca="1">IF(E386=E387,D386,CELL("wiersz",A385))</f>
        <v>109</v>
      </c>
      <c r="E387" s="23">
        <f>LARGE(F387:AG387,1)+LARGE(F387:AG387,2)+LARGE(F387:AG387,3)+LARGE(F387:AG387,4)+IFERROR(LARGE(F387:AG387,5),0)+IFERROR(LARGE(F387:AG387,6),0)</f>
        <v>0</v>
      </c>
      <c r="F387" s="22"/>
      <c r="G387" s="22"/>
      <c r="H387" s="22"/>
      <c r="I387" s="71"/>
      <c r="J387" s="72"/>
      <c r="K387" s="72"/>
      <c r="L387" s="72"/>
      <c r="M387" s="72"/>
      <c r="N387" s="22"/>
      <c r="O387" s="22"/>
      <c r="P387" s="22"/>
      <c r="Q387" s="22"/>
      <c r="R387" s="22"/>
      <c r="S387" s="22"/>
      <c r="T387" s="71"/>
      <c r="U387" s="71"/>
      <c r="V387" s="22"/>
      <c r="W387" s="22"/>
      <c r="X387" s="22"/>
      <c r="Y387" s="73"/>
      <c r="Z387" s="22"/>
      <c r="AA387" s="22"/>
      <c r="AB387" s="22"/>
      <c r="AC387" s="22"/>
      <c r="AD387" s="22">
        <f>IFERROR(LARGE(AH387:AM387,1),0)+IFERROR(LARGE(AH387:AM387,2),0)</f>
        <v>0</v>
      </c>
      <c r="AE387" s="22">
        <f>IFERROR(LARGE(AH387:AM387,3),0)+IFERROR(LARGE(AH387:AM387,4),0)</f>
        <v>0</v>
      </c>
      <c r="AF387" s="22">
        <f>IFERROR(LARGE(AH387:AM387,5),0)+IFERROR(LARGE(AH387:AM387,6),0)</f>
        <v>0</v>
      </c>
      <c r="AG387" s="22">
        <f>IFERROR(LARGE(AH387:AM387,7),0)</f>
        <v>0</v>
      </c>
      <c r="AH387" s="22"/>
      <c r="AI387" s="22"/>
      <c r="AJ387" s="22"/>
      <c r="AK387" s="22"/>
      <c r="AL387" s="22"/>
      <c r="AM387" s="22"/>
    </row>
    <row r="388" spans="1:39">
      <c r="A388" s="3"/>
      <c r="B388" s="3"/>
      <c r="C388" s="3"/>
      <c r="D388" s="2">
        <f ca="1">IF(E387=E388,D387,CELL("wiersz",A386))</f>
        <v>109</v>
      </c>
      <c r="E388" s="23">
        <f>LARGE(F388:AG388,1)+LARGE(F388:AG388,2)+LARGE(F388:AG388,3)+LARGE(F388:AG388,4)+IFERROR(LARGE(F388:AG388,5),0)+IFERROR(LARGE(F388:AG388,6),0)</f>
        <v>0</v>
      </c>
      <c r="F388" s="22"/>
      <c r="G388" s="22"/>
      <c r="H388" s="22"/>
      <c r="I388" s="71"/>
      <c r="J388" s="72"/>
      <c r="K388" s="72"/>
      <c r="L388" s="72"/>
      <c r="M388" s="72"/>
      <c r="N388" s="22"/>
      <c r="O388" s="22"/>
      <c r="P388" s="22"/>
      <c r="Q388" s="22"/>
      <c r="R388" s="22"/>
      <c r="S388" s="22"/>
      <c r="T388" s="71"/>
      <c r="U388" s="71"/>
      <c r="V388" s="22"/>
      <c r="W388" s="22"/>
      <c r="X388" s="22"/>
      <c r="Y388" s="73"/>
      <c r="Z388" s="22"/>
      <c r="AA388" s="22"/>
      <c r="AB388" s="22"/>
      <c r="AC388" s="22"/>
      <c r="AD388" s="22">
        <f>IFERROR(LARGE(AH388:AM388,1),0)+IFERROR(LARGE(AH388:AM388,2),0)</f>
        <v>0</v>
      </c>
      <c r="AE388" s="22">
        <f>IFERROR(LARGE(AH388:AM388,3),0)+IFERROR(LARGE(AH388:AM388,4),0)</f>
        <v>0</v>
      </c>
      <c r="AF388" s="22">
        <f>IFERROR(LARGE(AH388:AM388,5),0)+IFERROR(LARGE(AH388:AM388,6),0)</f>
        <v>0</v>
      </c>
      <c r="AG388" s="22">
        <f>IFERROR(LARGE(AH388:AM388,7),0)</f>
        <v>0</v>
      </c>
      <c r="AH388" s="22"/>
      <c r="AI388" s="22"/>
      <c r="AJ388" s="22"/>
      <c r="AK388" s="22"/>
      <c r="AL388" s="22"/>
      <c r="AM388" s="22"/>
    </row>
    <row r="389" spans="1:39">
      <c r="A389" s="3"/>
      <c r="B389" s="3"/>
      <c r="C389" s="3"/>
      <c r="D389" s="2">
        <f ca="1">IF(E388=E389,D388,CELL("wiersz",A387))</f>
        <v>109</v>
      </c>
      <c r="E389" s="23">
        <f>LARGE(F389:AG389,1)+LARGE(F389:AG389,2)+LARGE(F389:AG389,3)+LARGE(F389:AG389,4)+IFERROR(LARGE(F389:AG389,5),0)+IFERROR(LARGE(F389:AG389,6),0)</f>
        <v>0</v>
      </c>
      <c r="F389" s="22"/>
      <c r="G389" s="22"/>
      <c r="H389" s="22"/>
      <c r="I389" s="71"/>
      <c r="J389" s="72"/>
      <c r="K389" s="72"/>
      <c r="L389" s="72"/>
      <c r="M389" s="72"/>
      <c r="N389" s="22"/>
      <c r="O389" s="22"/>
      <c r="P389" s="22"/>
      <c r="Q389" s="22"/>
      <c r="R389" s="22"/>
      <c r="S389" s="22"/>
      <c r="T389" s="71"/>
      <c r="U389" s="71"/>
      <c r="V389" s="22"/>
      <c r="W389" s="22"/>
      <c r="X389" s="22"/>
      <c r="Y389" s="73"/>
      <c r="Z389" s="22"/>
      <c r="AA389" s="22"/>
      <c r="AB389" s="22"/>
      <c r="AC389" s="22"/>
      <c r="AD389" s="22">
        <f>IFERROR(LARGE(AH389:AM389,1),0)+IFERROR(LARGE(AH389:AM389,2),0)</f>
        <v>0</v>
      </c>
      <c r="AE389" s="22">
        <f>IFERROR(LARGE(AH389:AM389,3),0)+IFERROR(LARGE(AH389:AM389,4),0)</f>
        <v>0</v>
      </c>
      <c r="AF389" s="22">
        <f>IFERROR(LARGE(AH389:AM389,5),0)+IFERROR(LARGE(AH389:AM389,6),0)</f>
        <v>0</v>
      </c>
      <c r="AG389" s="22">
        <f>IFERROR(LARGE(AH389:AM389,7),0)</f>
        <v>0</v>
      </c>
      <c r="AH389" s="22"/>
      <c r="AI389" s="22"/>
      <c r="AJ389" s="22"/>
      <c r="AK389" s="22"/>
      <c r="AL389" s="22"/>
      <c r="AM389" s="22"/>
    </row>
    <row r="390" spans="1:39">
      <c r="A390" s="3"/>
      <c r="B390" s="3"/>
      <c r="C390" s="3"/>
      <c r="D390" s="2">
        <f ca="1">IF(E389=E390,D389,CELL("wiersz",A388))</f>
        <v>109</v>
      </c>
      <c r="E390" s="23">
        <f>LARGE(F390:AG390,1)+LARGE(F390:AG390,2)+LARGE(F390:AG390,3)+LARGE(F390:AG390,4)+IFERROR(LARGE(F390:AG390,5),0)+IFERROR(LARGE(F390:AG390,6),0)</f>
        <v>0</v>
      </c>
      <c r="F390" s="22"/>
      <c r="G390" s="22"/>
      <c r="H390" s="22"/>
      <c r="I390" s="71"/>
      <c r="J390" s="72"/>
      <c r="K390" s="72"/>
      <c r="L390" s="72"/>
      <c r="M390" s="72"/>
      <c r="N390" s="22"/>
      <c r="O390" s="22"/>
      <c r="P390" s="22"/>
      <c r="Q390" s="22"/>
      <c r="R390" s="22"/>
      <c r="S390" s="22"/>
      <c r="T390" s="71"/>
      <c r="U390" s="71"/>
      <c r="V390" s="22"/>
      <c r="W390" s="22"/>
      <c r="X390" s="22"/>
      <c r="Y390" s="73"/>
      <c r="Z390" s="22"/>
      <c r="AA390" s="22"/>
      <c r="AB390" s="22"/>
      <c r="AC390" s="22"/>
      <c r="AD390" s="22">
        <f>IFERROR(LARGE(AH390:AM390,1),0)+IFERROR(LARGE(AH390:AM390,2),0)</f>
        <v>0</v>
      </c>
      <c r="AE390" s="22">
        <f>IFERROR(LARGE(AH390:AM390,3),0)+IFERROR(LARGE(AH390:AM390,4),0)</f>
        <v>0</v>
      </c>
      <c r="AF390" s="22">
        <f>IFERROR(LARGE(AH390:AM390,5),0)+IFERROR(LARGE(AH390:AM390,6),0)</f>
        <v>0</v>
      </c>
      <c r="AG390" s="22">
        <f>IFERROR(LARGE(AH390:AM390,7),0)</f>
        <v>0</v>
      </c>
      <c r="AH390" s="22"/>
      <c r="AI390" s="22"/>
      <c r="AJ390" s="22"/>
      <c r="AK390" s="22"/>
      <c r="AL390" s="22"/>
      <c r="AM390" s="22"/>
    </row>
    <row r="391" spans="1:39">
      <c r="A391" s="3"/>
      <c r="B391" s="3"/>
      <c r="C391" s="3"/>
      <c r="D391" s="2">
        <f ca="1">IF(E390=E391,D390,CELL("wiersz",A389))</f>
        <v>109</v>
      </c>
      <c r="E391" s="23">
        <f>LARGE(F391:AG391,1)+LARGE(F391:AG391,2)+LARGE(F391:AG391,3)+LARGE(F391:AG391,4)+IFERROR(LARGE(F391:AG391,5),0)+IFERROR(LARGE(F391:AG391,6),0)</f>
        <v>0</v>
      </c>
      <c r="F391" s="22"/>
      <c r="G391" s="22"/>
      <c r="H391" s="22"/>
      <c r="I391" s="71"/>
      <c r="J391" s="72"/>
      <c r="K391" s="72"/>
      <c r="L391" s="72"/>
      <c r="M391" s="72"/>
      <c r="N391" s="22"/>
      <c r="O391" s="22"/>
      <c r="P391" s="22"/>
      <c r="Q391" s="22"/>
      <c r="R391" s="22"/>
      <c r="S391" s="22"/>
      <c r="T391" s="71"/>
      <c r="U391" s="71"/>
      <c r="V391" s="22"/>
      <c r="W391" s="22"/>
      <c r="X391" s="22"/>
      <c r="Y391" s="73"/>
      <c r="Z391" s="22"/>
      <c r="AA391" s="22"/>
      <c r="AB391" s="22"/>
      <c r="AC391" s="22"/>
      <c r="AD391" s="22">
        <f>IFERROR(LARGE(AH391:AM391,1),0)+IFERROR(LARGE(AH391:AM391,2),0)</f>
        <v>0</v>
      </c>
      <c r="AE391" s="22">
        <f>IFERROR(LARGE(AH391:AM391,3),0)+IFERROR(LARGE(AH391:AM391,4),0)</f>
        <v>0</v>
      </c>
      <c r="AF391" s="22">
        <f>IFERROR(LARGE(AH391:AM391,5),0)+IFERROR(LARGE(AH391:AM391,6),0)</f>
        <v>0</v>
      </c>
      <c r="AG391" s="22">
        <f>IFERROR(LARGE(AH391:AM391,7),0)</f>
        <v>0</v>
      </c>
      <c r="AH391" s="22"/>
      <c r="AI391" s="22"/>
      <c r="AJ391" s="22"/>
      <c r="AK391" s="22"/>
      <c r="AL391" s="22"/>
      <c r="AM391" s="22"/>
    </row>
    <row r="392" spans="1:39">
      <c r="A392" s="3"/>
      <c r="B392" s="3"/>
      <c r="C392" s="3"/>
      <c r="D392" s="2">
        <f ca="1">IF(E391=E392,D391,CELL("wiersz",A390))</f>
        <v>109</v>
      </c>
      <c r="E392" s="23">
        <f>LARGE(F392:AG392,1)+LARGE(F392:AG392,2)+LARGE(F392:AG392,3)+LARGE(F392:AG392,4)+IFERROR(LARGE(F392:AG392,5),0)+IFERROR(LARGE(F392:AG392,6),0)</f>
        <v>0</v>
      </c>
      <c r="F392" s="22"/>
      <c r="G392" s="22"/>
      <c r="H392" s="22"/>
      <c r="I392" s="71"/>
      <c r="J392" s="72"/>
      <c r="K392" s="72"/>
      <c r="L392" s="72"/>
      <c r="M392" s="72"/>
      <c r="N392" s="22"/>
      <c r="O392" s="22"/>
      <c r="P392" s="22"/>
      <c r="Q392" s="22"/>
      <c r="R392" s="22"/>
      <c r="S392" s="22"/>
      <c r="T392" s="71"/>
      <c r="U392" s="71"/>
      <c r="V392" s="22"/>
      <c r="W392" s="22"/>
      <c r="X392" s="22"/>
      <c r="Y392" s="73"/>
      <c r="Z392" s="22"/>
      <c r="AA392" s="22"/>
      <c r="AB392" s="22"/>
      <c r="AC392" s="22"/>
      <c r="AD392" s="22">
        <f>IFERROR(LARGE(AH392:AM392,1),0)+IFERROR(LARGE(AH392:AM392,2),0)</f>
        <v>0</v>
      </c>
      <c r="AE392" s="22">
        <f>IFERROR(LARGE(AH392:AM392,3),0)+IFERROR(LARGE(AH392:AM392,4),0)</f>
        <v>0</v>
      </c>
      <c r="AF392" s="22">
        <f>IFERROR(LARGE(AH392:AM392,5),0)+IFERROR(LARGE(AH392:AM392,6),0)</f>
        <v>0</v>
      </c>
      <c r="AG392" s="22">
        <f>IFERROR(LARGE(AH392:AM392,7),0)</f>
        <v>0</v>
      </c>
      <c r="AH392" s="22"/>
      <c r="AI392" s="22"/>
      <c r="AJ392" s="22"/>
      <c r="AK392" s="22"/>
      <c r="AL392" s="22"/>
      <c r="AM392" s="22"/>
    </row>
    <row r="393" spans="1:39">
      <c r="A393" s="3"/>
      <c r="B393" s="3"/>
      <c r="C393" s="3"/>
      <c r="D393" s="2">
        <f ca="1">IF(E392=E393,D392,CELL("wiersz",A391))</f>
        <v>109</v>
      </c>
      <c r="E393" s="23">
        <f>LARGE(F393:AG393,1)+LARGE(F393:AG393,2)+LARGE(F393:AG393,3)+LARGE(F393:AG393,4)+IFERROR(LARGE(F393:AG393,5),0)+IFERROR(LARGE(F393:AG393,6),0)</f>
        <v>0</v>
      </c>
      <c r="F393" s="22"/>
      <c r="G393" s="22"/>
      <c r="H393" s="22"/>
      <c r="I393" s="71"/>
      <c r="J393" s="72"/>
      <c r="K393" s="72"/>
      <c r="L393" s="72"/>
      <c r="M393" s="72"/>
      <c r="N393" s="22"/>
      <c r="O393" s="22"/>
      <c r="P393" s="22"/>
      <c r="Q393" s="22"/>
      <c r="R393" s="22"/>
      <c r="S393" s="22"/>
      <c r="T393" s="71"/>
      <c r="U393" s="71"/>
      <c r="V393" s="22"/>
      <c r="W393" s="22"/>
      <c r="X393" s="22"/>
      <c r="Y393" s="73"/>
      <c r="Z393" s="22"/>
      <c r="AA393" s="22"/>
      <c r="AB393" s="22"/>
      <c r="AC393" s="22"/>
      <c r="AD393" s="22">
        <f>IFERROR(LARGE(AH393:AM393,1),0)+IFERROR(LARGE(AH393:AM393,2),0)</f>
        <v>0</v>
      </c>
      <c r="AE393" s="22">
        <f>IFERROR(LARGE(AH393:AM393,3),0)+IFERROR(LARGE(AH393:AM393,4),0)</f>
        <v>0</v>
      </c>
      <c r="AF393" s="22">
        <f>IFERROR(LARGE(AH393:AM393,5),0)+IFERROR(LARGE(AH393:AM393,6),0)</f>
        <v>0</v>
      </c>
      <c r="AG393" s="22">
        <f>IFERROR(LARGE(AH393:AM393,7),0)</f>
        <v>0</v>
      </c>
      <c r="AH393" s="22"/>
      <c r="AI393" s="22"/>
      <c r="AJ393" s="22"/>
      <c r="AK393" s="22"/>
      <c r="AL393" s="22"/>
      <c r="AM393" s="22"/>
    </row>
    <row r="394" spans="1:39">
      <c r="A394" s="3"/>
      <c r="B394" s="3"/>
      <c r="C394" s="3"/>
      <c r="D394" s="2">
        <f ca="1">IF(E393=E394,D393,CELL("wiersz",A392))</f>
        <v>109</v>
      </c>
      <c r="E394" s="23">
        <f>LARGE(F394:AG394,1)+LARGE(F394:AG394,2)+LARGE(F394:AG394,3)+LARGE(F394:AG394,4)+IFERROR(LARGE(F394:AG394,5),0)+IFERROR(LARGE(F394:AG394,6),0)</f>
        <v>0</v>
      </c>
      <c r="F394" s="22"/>
      <c r="G394" s="22"/>
      <c r="H394" s="22"/>
      <c r="I394" s="71"/>
      <c r="J394" s="72"/>
      <c r="K394" s="72"/>
      <c r="L394" s="72"/>
      <c r="M394" s="72"/>
      <c r="N394" s="22"/>
      <c r="O394" s="22"/>
      <c r="P394" s="22"/>
      <c r="Q394" s="22"/>
      <c r="R394" s="22"/>
      <c r="S394" s="22"/>
      <c r="T394" s="71"/>
      <c r="U394" s="71"/>
      <c r="V394" s="22"/>
      <c r="W394" s="22"/>
      <c r="X394" s="22"/>
      <c r="Y394" s="73"/>
      <c r="Z394" s="22"/>
      <c r="AA394" s="22"/>
      <c r="AB394" s="22"/>
      <c r="AC394" s="22"/>
      <c r="AD394" s="22">
        <f>IFERROR(LARGE(AH394:AM394,1),0)+IFERROR(LARGE(AH394:AM394,2),0)</f>
        <v>0</v>
      </c>
      <c r="AE394" s="22">
        <f>IFERROR(LARGE(AH394:AM394,3),0)+IFERROR(LARGE(AH394:AM394,4),0)</f>
        <v>0</v>
      </c>
      <c r="AF394" s="22">
        <f>IFERROR(LARGE(AH394:AM394,5),0)+IFERROR(LARGE(AH394:AM394,6),0)</f>
        <v>0</v>
      </c>
      <c r="AG394" s="22">
        <f>IFERROR(LARGE(AH394:AM394,7),0)</f>
        <v>0</v>
      </c>
      <c r="AH394" s="22"/>
      <c r="AI394" s="22"/>
      <c r="AJ394" s="22"/>
      <c r="AK394" s="22"/>
      <c r="AL394" s="22"/>
      <c r="AM394" s="22"/>
    </row>
    <row r="395" spans="1:39">
      <c r="A395" s="3"/>
      <c r="B395" s="3"/>
      <c r="C395" s="3"/>
      <c r="D395" s="2">
        <f ca="1">IF(E394=E395,D394,CELL("wiersz",A393))</f>
        <v>109</v>
      </c>
      <c r="E395" s="23">
        <f>LARGE(F395:AG395,1)+LARGE(F395:AG395,2)+LARGE(F395:AG395,3)+LARGE(F395:AG395,4)+IFERROR(LARGE(F395:AG395,5),0)+IFERROR(LARGE(F395:AG395,6),0)</f>
        <v>0</v>
      </c>
      <c r="F395" s="22"/>
      <c r="G395" s="22"/>
      <c r="H395" s="22"/>
      <c r="I395" s="71"/>
      <c r="J395" s="72"/>
      <c r="K395" s="72"/>
      <c r="L395" s="72"/>
      <c r="M395" s="72"/>
      <c r="N395" s="22"/>
      <c r="O395" s="22"/>
      <c r="P395" s="22"/>
      <c r="Q395" s="22"/>
      <c r="R395" s="22"/>
      <c r="S395" s="22"/>
      <c r="T395" s="71"/>
      <c r="U395" s="71"/>
      <c r="V395" s="22"/>
      <c r="W395" s="22"/>
      <c r="X395" s="22"/>
      <c r="Y395" s="73"/>
      <c r="Z395" s="22"/>
      <c r="AA395" s="22"/>
      <c r="AB395" s="22"/>
      <c r="AC395" s="22"/>
      <c r="AD395" s="22">
        <f>IFERROR(LARGE(AH395:AM395,1),0)+IFERROR(LARGE(AH395:AM395,2),0)</f>
        <v>0</v>
      </c>
      <c r="AE395" s="22">
        <f>IFERROR(LARGE(AH395:AM395,3),0)+IFERROR(LARGE(AH395:AM395,4),0)</f>
        <v>0</v>
      </c>
      <c r="AF395" s="22">
        <f>IFERROR(LARGE(AH395:AM395,5),0)+IFERROR(LARGE(AH395:AM395,6),0)</f>
        <v>0</v>
      </c>
      <c r="AG395" s="22">
        <f>IFERROR(LARGE(AH395:AM395,7),0)</f>
        <v>0</v>
      </c>
      <c r="AH395" s="22"/>
      <c r="AI395" s="22"/>
      <c r="AJ395" s="22"/>
      <c r="AK395" s="22"/>
      <c r="AL395" s="22"/>
      <c r="AM395" s="22"/>
    </row>
    <row r="396" spans="1:39">
      <c r="A396" s="3"/>
      <c r="B396" s="3"/>
      <c r="C396" s="3"/>
      <c r="D396" s="2">
        <f ca="1">IF(E395=E396,D395,CELL("wiersz",A394))</f>
        <v>109</v>
      </c>
      <c r="E396" s="23">
        <f>LARGE(F396:AG396,1)+LARGE(F396:AG396,2)+LARGE(F396:AG396,3)+LARGE(F396:AG396,4)+IFERROR(LARGE(F396:AG396,5),0)+IFERROR(LARGE(F396:AG396,6),0)</f>
        <v>0</v>
      </c>
      <c r="F396" s="22"/>
      <c r="G396" s="22"/>
      <c r="H396" s="22"/>
      <c r="I396" s="71"/>
      <c r="J396" s="72"/>
      <c r="K396" s="72"/>
      <c r="L396" s="72"/>
      <c r="M396" s="72"/>
      <c r="N396" s="22"/>
      <c r="O396" s="22"/>
      <c r="P396" s="22"/>
      <c r="Q396" s="22"/>
      <c r="R396" s="22"/>
      <c r="S396" s="22"/>
      <c r="T396" s="71"/>
      <c r="U396" s="71"/>
      <c r="V396" s="22"/>
      <c r="W396" s="22"/>
      <c r="X396" s="22"/>
      <c r="Y396" s="73"/>
      <c r="Z396" s="22"/>
      <c r="AA396" s="22"/>
      <c r="AB396" s="22"/>
      <c r="AC396" s="22"/>
      <c r="AD396" s="22">
        <f>IFERROR(LARGE(AH396:AM396,1),0)+IFERROR(LARGE(AH396:AM396,2),0)</f>
        <v>0</v>
      </c>
      <c r="AE396" s="22">
        <f>IFERROR(LARGE(AH396:AM396,3),0)+IFERROR(LARGE(AH396:AM396,4),0)</f>
        <v>0</v>
      </c>
      <c r="AF396" s="22">
        <f>IFERROR(LARGE(AH396:AM396,5),0)+IFERROR(LARGE(AH396:AM396,6),0)</f>
        <v>0</v>
      </c>
      <c r="AG396" s="22">
        <f>IFERROR(LARGE(AH396:AM396,7),0)</f>
        <v>0</v>
      </c>
      <c r="AH396" s="22"/>
      <c r="AI396" s="22"/>
      <c r="AJ396" s="22"/>
      <c r="AK396" s="22"/>
      <c r="AL396" s="22"/>
      <c r="AM396" s="22"/>
    </row>
    <row r="397" spans="1:39">
      <c r="A397" s="3"/>
      <c r="B397" s="3"/>
      <c r="C397" s="3"/>
      <c r="D397" s="2">
        <f ca="1">IF(E396=E397,D396,CELL("wiersz",A395))</f>
        <v>109</v>
      </c>
      <c r="E397" s="23">
        <f>LARGE(F397:AG397,1)+LARGE(F397:AG397,2)+LARGE(F397:AG397,3)+LARGE(F397:AG397,4)+IFERROR(LARGE(F397:AG397,5),0)+IFERROR(LARGE(F397:AG397,6),0)</f>
        <v>0</v>
      </c>
      <c r="F397" s="22"/>
      <c r="G397" s="22"/>
      <c r="H397" s="22"/>
      <c r="I397" s="71"/>
      <c r="J397" s="72"/>
      <c r="K397" s="72"/>
      <c r="L397" s="72"/>
      <c r="M397" s="72"/>
      <c r="N397" s="22"/>
      <c r="O397" s="22"/>
      <c r="P397" s="22"/>
      <c r="Q397" s="22"/>
      <c r="R397" s="22"/>
      <c r="S397" s="22"/>
      <c r="T397" s="71"/>
      <c r="U397" s="71"/>
      <c r="V397" s="22"/>
      <c r="W397" s="22"/>
      <c r="X397" s="22"/>
      <c r="Y397" s="73"/>
      <c r="Z397" s="22"/>
      <c r="AA397" s="22"/>
      <c r="AB397" s="22"/>
      <c r="AC397" s="22"/>
      <c r="AD397" s="22">
        <f>IFERROR(LARGE(AH397:AM397,1),0)+IFERROR(LARGE(AH397:AM397,2),0)</f>
        <v>0</v>
      </c>
      <c r="AE397" s="22">
        <f>IFERROR(LARGE(AH397:AM397,3),0)+IFERROR(LARGE(AH397:AM397,4),0)</f>
        <v>0</v>
      </c>
      <c r="AF397" s="22">
        <f>IFERROR(LARGE(AH397:AM397,5),0)+IFERROR(LARGE(AH397:AM397,6),0)</f>
        <v>0</v>
      </c>
      <c r="AG397" s="22">
        <f>IFERROR(LARGE(AH397:AM397,7),0)</f>
        <v>0</v>
      </c>
      <c r="AH397" s="22"/>
      <c r="AI397" s="22"/>
      <c r="AJ397" s="22"/>
      <c r="AK397" s="22"/>
      <c r="AL397" s="22"/>
      <c r="AM397" s="22"/>
    </row>
    <row r="398" spans="1:39">
      <c r="A398" s="3"/>
      <c r="B398" s="3"/>
      <c r="C398" s="3"/>
      <c r="D398" s="2">
        <f ca="1">IF(E397=E398,D397,CELL("wiersz",A396))</f>
        <v>109</v>
      </c>
      <c r="E398" s="23">
        <f>LARGE(F398:AG398,1)+LARGE(F398:AG398,2)+LARGE(F398:AG398,3)+LARGE(F398:AG398,4)+IFERROR(LARGE(F398:AG398,5),0)+IFERROR(LARGE(F398:AG398,6),0)</f>
        <v>0</v>
      </c>
      <c r="F398" s="22"/>
      <c r="G398" s="22"/>
      <c r="H398" s="22"/>
      <c r="I398" s="71"/>
      <c r="J398" s="72"/>
      <c r="K398" s="72"/>
      <c r="L398" s="72"/>
      <c r="M398" s="72"/>
      <c r="N398" s="22"/>
      <c r="O398" s="22"/>
      <c r="P398" s="22"/>
      <c r="Q398" s="22"/>
      <c r="R398" s="22"/>
      <c r="S398" s="22"/>
      <c r="T398" s="71"/>
      <c r="U398" s="71"/>
      <c r="V398" s="22"/>
      <c r="W398" s="22"/>
      <c r="X398" s="22"/>
      <c r="Y398" s="73"/>
      <c r="Z398" s="22"/>
      <c r="AA398" s="22"/>
      <c r="AB398" s="22"/>
      <c r="AC398" s="22"/>
      <c r="AD398" s="22">
        <f>IFERROR(LARGE(AH398:AM398,1),0)+IFERROR(LARGE(AH398:AM398,2),0)</f>
        <v>0</v>
      </c>
      <c r="AE398" s="22">
        <f>IFERROR(LARGE(AH398:AM398,3),0)+IFERROR(LARGE(AH398:AM398,4),0)</f>
        <v>0</v>
      </c>
      <c r="AF398" s="22">
        <f>IFERROR(LARGE(AH398:AM398,5),0)+IFERROR(LARGE(AH398:AM398,6),0)</f>
        <v>0</v>
      </c>
      <c r="AG398" s="22">
        <f>IFERROR(LARGE(AH398:AM398,7),0)</f>
        <v>0</v>
      </c>
      <c r="AH398" s="22"/>
      <c r="AI398" s="22"/>
      <c r="AJ398" s="22"/>
      <c r="AK398" s="22"/>
      <c r="AL398" s="22"/>
      <c r="AM398" s="22"/>
    </row>
    <row r="399" spans="1:39">
      <c r="A399" s="3"/>
      <c r="B399" s="3"/>
      <c r="C399" s="3"/>
      <c r="D399" s="2">
        <f ca="1">IF(E398=E399,D398,CELL("wiersz",A397))</f>
        <v>109</v>
      </c>
      <c r="E399" s="23">
        <f>LARGE(F399:AG399,1)+LARGE(F399:AG399,2)+LARGE(F399:AG399,3)+LARGE(F399:AG399,4)+IFERROR(LARGE(F399:AG399,5),0)+IFERROR(LARGE(F399:AG399,6),0)</f>
        <v>0</v>
      </c>
      <c r="F399" s="22"/>
      <c r="G399" s="22"/>
      <c r="H399" s="22"/>
      <c r="I399" s="71"/>
      <c r="J399" s="72"/>
      <c r="K399" s="72"/>
      <c r="L399" s="72"/>
      <c r="M399" s="72"/>
      <c r="N399" s="22"/>
      <c r="O399" s="22"/>
      <c r="P399" s="22"/>
      <c r="Q399" s="22"/>
      <c r="R399" s="22"/>
      <c r="S399" s="22"/>
      <c r="T399" s="71"/>
      <c r="U399" s="71"/>
      <c r="V399" s="22"/>
      <c r="W399" s="22"/>
      <c r="X399" s="22"/>
      <c r="Y399" s="73"/>
      <c r="Z399" s="22"/>
      <c r="AA399" s="22"/>
      <c r="AB399" s="22"/>
      <c r="AC399" s="22"/>
      <c r="AD399" s="22">
        <f>IFERROR(LARGE(AH399:AM399,1),0)+IFERROR(LARGE(AH399:AM399,2),0)</f>
        <v>0</v>
      </c>
      <c r="AE399" s="22">
        <f>IFERROR(LARGE(AH399:AM399,3),0)+IFERROR(LARGE(AH399:AM399,4),0)</f>
        <v>0</v>
      </c>
      <c r="AF399" s="22">
        <f>IFERROR(LARGE(AH399:AM399,5),0)+IFERROR(LARGE(AH399:AM399,6),0)</f>
        <v>0</v>
      </c>
      <c r="AG399" s="22">
        <f>IFERROR(LARGE(AH399:AM399,7),0)</f>
        <v>0</v>
      </c>
      <c r="AH399" s="22"/>
      <c r="AI399" s="22"/>
      <c r="AJ399" s="22"/>
      <c r="AK399" s="22"/>
      <c r="AL399" s="22"/>
      <c r="AM399" s="22"/>
    </row>
    <row r="400" spans="1:39">
      <c r="A400" s="3"/>
      <c r="B400" s="3"/>
      <c r="C400" s="3"/>
      <c r="D400" s="2">
        <f ca="1">IF(E399=E400,D399,CELL("wiersz",A398))</f>
        <v>109</v>
      </c>
      <c r="E400" s="23">
        <f>LARGE(F400:AG400,1)+LARGE(F400:AG400,2)+LARGE(F400:AG400,3)+LARGE(F400:AG400,4)+IFERROR(LARGE(F400:AG400,5),0)+IFERROR(LARGE(F400:AG400,6),0)</f>
        <v>0</v>
      </c>
      <c r="F400" s="22"/>
      <c r="G400" s="22"/>
      <c r="H400" s="22"/>
      <c r="I400" s="71"/>
      <c r="J400" s="72"/>
      <c r="K400" s="72"/>
      <c r="L400" s="72"/>
      <c r="M400" s="72"/>
      <c r="N400" s="22"/>
      <c r="O400" s="22"/>
      <c r="P400" s="22"/>
      <c r="Q400" s="22"/>
      <c r="R400" s="22"/>
      <c r="S400" s="22"/>
      <c r="T400" s="71"/>
      <c r="U400" s="71"/>
      <c r="V400" s="22"/>
      <c r="W400" s="22"/>
      <c r="X400" s="22"/>
      <c r="Y400" s="73"/>
      <c r="Z400" s="22"/>
      <c r="AA400" s="22"/>
      <c r="AB400" s="22"/>
      <c r="AC400" s="22"/>
      <c r="AD400" s="22">
        <f>IFERROR(LARGE(AH400:AM400,1),0)+IFERROR(LARGE(AH400:AM400,2),0)</f>
        <v>0</v>
      </c>
      <c r="AE400" s="22">
        <f>IFERROR(LARGE(AH400:AM400,3),0)+IFERROR(LARGE(AH400:AM400,4),0)</f>
        <v>0</v>
      </c>
      <c r="AF400" s="22">
        <f>IFERROR(LARGE(AH400:AM400,5),0)+IFERROR(LARGE(AH400:AM400,6),0)</f>
        <v>0</v>
      </c>
      <c r="AG400" s="22">
        <f>IFERROR(LARGE(AH400:AM400,7),0)</f>
        <v>0</v>
      </c>
      <c r="AH400" s="22"/>
      <c r="AI400" s="22"/>
      <c r="AJ400" s="22"/>
      <c r="AK400" s="22"/>
      <c r="AL400" s="22"/>
      <c r="AM400" s="22"/>
    </row>
    <row r="401" spans="1:39">
      <c r="A401" s="3"/>
      <c r="B401" s="3"/>
      <c r="C401" s="3"/>
      <c r="D401" s="2">
        <f ca="1">IF(E400=E401,D400,CELL("wiersz",A399))</f>
        <v>109</v>
      </c>
      <c r="E401" s="23">
        <f>LARGE(F401:AG401,1)+LARGE(F401:AG401,2)+LARGE(F401:AG401,3)+LARGE(F401:AG401,4)+IFERROR(LARGE(F401:AG401,5),0)+IFERROR(LARGE(F401:AG401,6),0)</f>
        <v>0</v>
      </c>
      <c r="F401" s="22"/>
      <c r="G401" s="22"/>
      <c r="H401" s="22"/>
      <c r="I401" s="71"/>
      <c r="J401" s="72"/>
      <c r="K401" s="72"/>
      <c r="L401" s="72"/>
      <c r="M401" s="72"/>
      <c r="N401" s="22"/>
      <c r="O401" s="22"/>
      <c r="P401" s="22"/>
      <c r="Q401" s="22"/>
      <c r="R401" s="22"/>
      <c r="S401" s="22"/>
      <c r="T401" s="71"/>
      <c r="U401" s="71"/>
      <c r="V401" s="22"/>
      <c r="W401" s="22"/>
      <c r="X401" s="22"/>
      <c r="Y401" s="73"/>
      <c r="Z401" s="22"/>
      <c r="AA401" s="22"/>
      <c r="AB401" s="22"/>
      <c r="AC401" s="22"/>
      <c r="AD401" s="22">
        <f>IFERROR(LARGE(AH401:AM401,1),0)+IFERROR(LARGE(AH401:AM401,2),0)</f>
        <v>0</v>
      </c>
      <c r="AE401" s="22">
        <f>IFERROR(LARGE(AH401:AM401,3),0)+IFERROR(LARGE(AH401:AM401,4),0)</f>
        <v>0</v>
      </c>
      <c r="AF401" s="22">
        <f>IFERROR(LARGE(AH401:AM401,5),0)+IFERROR(LARGE(AH401:AM401,6),0)</f>
        <v>0</v>
      </c>
      <c r="AG401" s="22">
        <f>IFERROR(LARGE(AH401:AM401,7),0)</f>
        <v>0</v>
      </c>
      <c r="AH401" s="22"/>
      <c r="AI401" s="22"/>
      <c r="AJ401" s="22"/>
      <c r="AK401" s="22"/>
      <c r="AL401" s="22"/>
      <c r="AM401" s="22"/>
    </row>
    <row r="402" spans="1:39">
      <c r="A402" s="3"/>
      <c r="B402" s="3"/>
      <c r="C402" s="3"/>
      <c r="D402" s="2">
        <f ca="1">IF(E401=E402,D401,CELL("wiersz",A400))</f>
        <v>109</v>
      </c>
      <c r="E402" s="23">
        <f>LARGE(F402:AG402,1)+LARGE(F402:AG402,2)+LARGE(F402:AG402,3)+LARGE(F402:AG402,4)+IFERROR(LARGE(F402:AG402,5),0)+IFERROR(LARGE(F402:AG402,6),0)</f>
        <v>0</v>
      </c>
      <c r="F402" s="22"/>
      <c r="G402" s="22"/>
      <c r="H402" s="22"/>
      <c r="I402" s="71"/>
      <c r="J402" s="72"/>
      <c r="K402" s="72"/>
      <c r="L402" s="72"/>
      <c r="M402" s="72"/>
      <c r="N402" s="22"/>
      <c r="O402" s="22"/>
      <c r="P402" s="22"/>
      <c r="Q402" s="22"/>
      <c r="R402" s="22"/>
      <c r="S402" s="22"/>
      <c r="T402" s="71"/>
      <c r="U402" s="71"/>
      <c r="V402" s="22"/>
      <c r="W402" s="22"/>
      <c r="X402" s="22"/>
      <c r="Y402" s="73"/>
      <c r="Z402" s="22"/>
      <c r="AA402" s="22"/>
      <c r="AB402" s="22"/>
      <c r="AC402" s="22"/>
      <c r="AD402" s="22">
        <f>IFERROR(LARGE(AH402:AM402,1),0)+IFERROR(LARGE(AH402:AM402,2),0)</f>
        <v>0</v>
      </c>
      <c r="AE402" s="22">
        <f>IFERROR(LARGE(AH402:AM402,3),0)+IFERROR(LARGE(AH402:AM402,4),0)</f>
        <v>0</v>
      </c>
      <c r="AF402" s="22">
        <f>IFERROR(LARGE(AH402:AM402,5),0)+IFERROR(LARGE(AH402:AM402,6),0)</f>
        <v>0</v>
      </c>
      <c r="AG402" s="22">
        <f>IFERROR(LARGE(AH402:AM402,7),0)</f>
        <v>0</v>
      </c>
      <c r="AH402" s="22"/>
      <c r="AI402" s="22"/>
      <c r="AJ402" s="22"/>
      <c r="AK402" s="22"/>
      <c r="AL402" s="22"/>
      <c r="AM402" s="22"/>
    </row>
    <row r="403" spans="1:39">
      <c r="A403" s="3"/>
      <c r="B403" s="3"/>
      <c r="C403" s="3"/>
      <c r="D403" s="2">
        <f ca="1">IF(E402=E403,D402,CELL("wiersz",A401))</f>
        <v>109</v>
      </c>
      <c r="E403" s="23">
        <f>LARGE(F403:AG403,1)+LARGE(F403:AG403,2)+LARGE(F403:AG403,3)+LARGE(F403:AG403,4)+IFERROR(LARGE(F403:AG403,5),0)+IFERROR(LARGE(F403:AG403,6),0)</f>
        <v>0</v>
      </c>
      <c r="F403" s="22"/>
      <c r="G403" s="22"/>
      <c r="H403" s="22"/>
      <c r="I403" s="71"/>
      <c r="J403" s="72"/>
      <c r="K403" s="72"/>
      <c r="L403" s="72"/>
      <c r="M403" s="72"/>
      <c r="N403" s="22"/>
      <c r="O403" s="22"/>
      <c r="P403" s="22"/>
      <c r="Q403" s="22"/>
      <c r="R403" s="22"/>
      <c r="S403" s="22"/>
      <c r="T403" s="71"/>
      <c r="U403" s="71"/>
      <c r="V403" s="22"/>
      <c r="W403" s="22"/>
      <c r="X403" s="22"/>
      <c r="Y403" s="73"/>
      <c r="Z403" s="22"/>
      <c r="AA403" s="22"/>
      <c r="AB403" s="22"/>
      <c r="AC403" s="22"/>
      <c r="AD403" s="22">
        <f>IFERROR(LARGE(AH403:AM403,1),0)+IFERROR(LARGE(AH403:AM403,2),0)</f>
        <v>0</v>
      </c>
      <c r="AE403" s="22">
        <f>IFERROR(LARGE(AH403:AM403,3),0)+IFERROR(LARGE(AH403:AM403,4),0)</f>
        <v>0</v>
      </c>
      <c r="AF403" s="22">
        <f>IFERROR(LARGE(AH403:AM403,5),0)+IFERROR(LARGE(AH403:AM403,6),0)</f>
        <v>0</v>
      </c>
      <c r="AG403" s="22">
        <f>IFERROR(LARGE(AH403:AM403,7),0)</f>
        <v>0</v>
      </c>
      <c r="AH403" s="22"/>
      <c r="AI403" s="22"/>
      <c r="AJ403" s="22"/>
      <c r="AK403" s="22"/>
      <c r="AL403" s="22"/>
      <c r="AM403" s="22"/>
    </row>
    <row r="404" spans="1:39">
      <c r="A404" s="3"/>
      <c r="B404" s="3"/>
      <c r="C404" s="3"/>
      <c r="D404" s="2">
        <f ca="1">IF(E403=E404,D403,CELL("wiersz",A402))</f>
        <v>109</v>
      </c>
      <c r="E404" s="23">
        <f>LARGE(F404:AG404,1)+LARGE(F404:AG404,2)+LARGE(F404:AG404,3)+LARGE(F404:AG404,4)+IFERROR(LARGE(F404:AG404,5),0)+IFERROR(LARGE(F404:AG404,6),0)</f>
        <v>0</v>
      </c>
      <c r="F404" s="22"/>
      <c r="G404" s="22"/>
      <c r="H404" s="22"/>
      <c r="I404" s="71"/>
      <c r="J404" s="72"/>
      <c r="K404" s="72"/>
      <c r="L404" s="72"/>
      <c r="M404" s="72"/>
      <c r="N404" s="22"/>
      <c r="O404" s="22"/>
      <c r="P404" s="22"/>
      <c r="Q404" s="22"/>
      <c r="R404" s="22"/>
      <c r="S404" s="22"/>
      <c r="T404" s="71"/>
      <c r="U404" s="71"/>
      <c r="V404" s="22"/>
      <c r="W404" s="22"/>
      <c r="X404" s="22"/>
      <c r="Y404" s="73"/>
      <c r="Z404" s="22"/>
      <c r="AA404" s="22"/>
      <c r="AB404" s="22"/>
      <c r="AC404" s="22"/>
      <c r="AD404" s="22">
        <f>IFERROR(LARGE(AH404:AM404,1),0)+IFERROR(LARGE(AH404:AM404,2),0)</f>
        <v>0</v>
      </c>
      <c r="AE404" s="22">
        <f>IFERROR(LARGE(AH404:AM404,3),0)+IFERROR(LARGE(AH404:AM404,4),0)</f>
        <v>0</v>
      </c>
      <c r="AF404" s="22">
        <f>IFERROR(LARGE(AH404:AM404,5),0)+IFERROR(LARGE(AH404:AM404,6),0)</f>
        <v>0</v>
      </c>
      <c r="AG404" s="22">
        <f>IFERROR(LARGE(AH404:AM404,7),0)</f>
        <v>0</v>
      </c>
      <c r="AH404" s="22"/>
      <c r="AI404" s="22"/>
      <c r="AJ404" s="22"/>
      <c r="AK404" s="22"/>
      <c r="AL404" s="22"/>
      <c r="AM404" s="22"/>
    </row>
    <row r="405" spans="1:39">
      <c r="A405" s="3"/>
      <c r="B405" s="3"/>
      <c r="C405" s="3"/>
      <c r="D405" s="2">
        <f ca="1">IF(E404=E405,D404,CELL("wiersz",A403))</f>
        <v>109</v>
      </c>
      <c r="E405" s="23">
        <f>LARGE(F405:AG405,1)+LARGE(F405:AG405,2)+LARGE(F405:AG405,3)+LARGE(F405:AG405,4)+IFERROR(LARGE(F405:AG405,5),0)+IFERROR(LARGE(F405:AG405,6),0)</f>
        <v>0</v>
      </c>
      <c r="F405" s="22"/>
      <c r="G405" s="22"/>
      <c r="H405" s="22"/>
      <c r="I405" s="71"/>
      <c r="J405" s="72"/>
      <c r="K405" s="72"/>
      <c r="L405" s="72"/>
      <c r="M405" s="72"/>
      <c r="N405" s="22"/>
      <c r="O405" s="22"/>
      <c r="P405" s="22"/>
      <c r="Q405" s="22"/>
      <c r="R405" s="22"/>
      <c r="S405" s="22"/>
      <c r="T405" s="71"/>
      <c r="U405" s="71"/>
      <c r="V405" s="22"/>
      <c r="W405" s="22"/>
      <c r="X405" s="22"/>
      <c r="Y405" s="73"/>
      <c r="Z405" s="22"/>
      <c r="AA405" s="22"/>
      <c r="AB405" s="22"/>
      <c r="AC405" s="22"/>
      <c r="AD405" s="22">
        <f>IFERROR(LARGE(AH405:AM405,1),0)+IFERROR(LARGE(AH405:AM405,2),0)</f>
        <v>0</v>
      </c>
      <c r="AE405" s="22">
        <f>IFERROR(LARGE(AH405:AM405,3),0)+IFERROR(LARGE(AH405:AM405,4),0)</f>
        <v>0</v>
      </c>
      <c r="AF405" s="22">
        <f>IFERROR(LARGE(AH405:AM405,5),0)+IFERROR(LARGE(AH405:AM405,6),0)</f>
        <v>0</v>
      </c>
      <c r="AG405" s="22">
        <f>IFERROR(LARGE(AH405:AM405,7),0)</f>
        <v>0</v>
      </c>
      <c r="AH405" s="22"/>
      <c r="AI405" s="22"/>
      <c r="AJ405" s="22"/>
      <c r="AK405" s="22"/>
      <c r="AL405" s="22"/>
      <c r="AM405" s="22"/>
    </row>
    <row r="406" spans="1:39">
      <c r="A406" s="3"/>
      <c r="B406" s="3"/>
      <c r="C406" s="3"/>
      <c r="D406" s="2">
        <f ca="1">IF(E405=E406,D405,CELL("wiersz",A404))</f>
        <v>109</v>
      </c>
      <c r="E406" s="23">
        <f>LARGE(F406:AG406,1)+LARGE(F406:AG406,2)+LARGE(F406:AG406,3)+LARGE(F406:AG406,4)+IFERROR(LARGE(F406:AG406,5),0)+IFERROR(LARGE(F406:AG406,6),0)</f>
        <v>0</v>
      </c>
      <c r="F406" s="22"/>
      <c r="G406" s="22"/>
      <c r="H406" s="22"/>
      <c r="I406" s="71"/>
      <c r="J406" s="72"/>
      <c r="K406" s="72"/>
      <c r="L406" s="72"/>
      <c r="M406" s="72"/>
      <c r="N406" s="22"/>
      <c r="O406" s="22"/>
      <c r="P406" s="22"/>
      <c r="Q406" s="22"/>
      <c r="R406" s="22"/>
      <c r="S406" s="22"/>
      <c r="T406" s="71"/>
      <c r="U406" s="71"/>
      <c r="V406" s="22"/>
      <c r="W406" s="22"/>
      <c r="X406" s="22"/>
      <c r="Y406" s="73"/>
      <c r="Z406" s="22"/>
      <c r="AA406" s="22"/>
      <c r="AB406" s="22"/>
      <c r="AC406" s="22"/>
      <c r="AD406" s="22">
        <f>IFERROR(LARGE(AH406:AM406,1),0)+IFERROR(LARGE(AH406:AM406,2),0)</f>
        <v>0</v>
      </c>
      <c r="AE406" s="22">
        <f>IFERROR(LARGE(AH406:AM406,3),0)+IFERROR(LARGE(AH406:AM406,4),0)</f>
        <v>0</v>
      </c>
      <c r="AF406" s="22">
        <f>IFERROR(LARGE(AH406:AM406,5),0)+IFERROR(LARGE(AH406:AM406,6),0)</f>
        <v>0</v>
      </c>
      <c r="AG406" s="22">
        <f>IFERROR(LARGE(AH406:AM406,7),0)</f>
        <v>0</v>
      </c>
      <c r="AH406" s="22"/>
      <c r="AI406" s="22"/>
      <c r="AJ406" s="22"/>
      <c r="AK406" s="22"/>
      <c r="AL406" s="22"/>
      <c r="AM406" s="22"/>
    </row>
    <row r="407" spans="1:39">
      <c r="A407" s="3"/>
      <c r="B407" s="3"/>
      <c r="C407" s="3"/>
      <c r="D407" s="2">
        <f ca="1">IF(E406=E407,D406,CELL("wiersz",A405))</f>
        <v>109</v>
      </c>
      <c r="E407" s="23">
        <f>LARGE(F407:AG407,1)+LARGE(F407:AG407,2)+LARGE(F407:AG407,3)+LARGE(F407:AG407,4)+IFERROR(LARGE(F407:AG407,5),0)+IFERROR(LARGE(F407:AG407,6),0)</f>
        <v>0</v>
      </c>
      <c r="F407" s="22"/>
      <c r="G407" s="22"/>
      <c r="H407" s="22"/>
      <c r="I407" s="71"/>
      <c r="J407" s="72"/>
      <c r="K407" s="72"/>
      <c r="L407" s="72"/>
      <c r="M407" s="72"/>
      <c r="N407" s="22"/>
      <c r="O407" s="22"/>
      <c r="P407" s="22"/>
      <c r="Q407" s="22"/>
      <c r="R407" s="22"/>
      <c r="S407" s="22"/>
      <c r="T407" s="71"/>
      <c r="U407" s="71"/>
      <c r="V407" s="22"/>
      <c r="W407" s="22"/>
      <c r="X407" s="22"/>
      <c r="Y407" s="73"/>
      <c r="Z407" s="22"/>
      <c r="AA407" s="22"/>
      <c r="AB407" s="22"/>
      <c r="AC407" s="22"/>
      <c r="AD407" s="22">
        <f>IFERROR(LARGE(AH407:AM407,1),0)+IFERROR(LARGE(AH407:AM407,2),0)</f>
        <v>0</v>
      </c>
      <c r="AE407" s="22">
        <f>IFERROR(LARGE(AH407:AM407,3),0)+IFERROR(LARGE(AH407:AM407,4),0)</f>
        <v>0</v>
      </c>
      <c r="AF407" s="22">
        <f>IFERROR(LARGE(AH407:AM407,5),0)+IFERROR(LARGE(AH407:AM407,6),0)</f>
        <v>0</v>
      </c>
      <c r="AG407" s="22">
        <f>IFERROR(LARGE(AH407:AM407,7),0)</f>
        <v>0</v>
      </c>
      <c r="AH407" s="22"/>
      <c r="AI407" s="22"/>
      <c r="AJ407" s="22"/>
      <c r="AK407" s="22"/>
      <c r="AL407" s="22"/>
      <c r="AM407" s="22"/>
    </row>
    <row r="408" spans="1:39">
      <c r="A408" s="3"/>
      <c r="B408" s="3"/>
      <c r="C408" s="3"/>
      <c r="D408" s="2">
        <f ca="1">IF(E407=E408,D407,CELL("wiersz",A406))</f>
        <v>109</v>
      </c>
      <c r="E408" s="23">
        <f>LARGE(F408:AG408,1)+LARGE(F408:AG408,2)+LARGE(F408:AG408,3)+LARGE(F408:AG408,4)+IFERROR(LARGE(F408:AG408,5),0)+IFERROR(LARGE(F408:AG408,6),0)</f>
        <v>0</v>
      </c>
      <c r="F408" s="22"/>
      <c r="G408" s="22"/>
      <c r="H408" s="22"/>
      <c r="I408" s="71"/>
      <c r="J408" s="72"/>
      <c r="K408" s="72"/>
      <c r="L408" s="72"/>
      <c r="M408" s="72"/>
      <c r="N408" s="22"/>
      <c r="O408" s="22"/>
      <c r="P408" s="22"/>
      <c r="Q408" s="22"/>
      <c r="R408" s="22"/>
      <c r="S408" s="22"/>
      <c r="T408" s="71"/>
      <c r="U408" s="71"/>
      <c r="V408" s="22"/>
      <c r="W408" s="22"/>
      <c r="X408" s="22"/>
      <c r="Y408" s="73"/>
      <c r="Z408" s="22"/>
      <c r="AA408" s="22"/>
      <c r="AB408" s="22"/>
      <c r="AC408" s="22"/>
      <c r="AD408" s="22">
        <f>IFERROR(LARGE(AH408:AM408,1),0)+IFERROR(LARGE(AH408:AM408,2),0)</f>
        <v>0</v>
      </c>
      <c r="AE408" s="22">
        <f>IFERROR(LARGE(AH408:AM408,3),0)+IFERROR(LARGE(AH408:AM408,4),0)</f>
        <v>0</v>
      </c>
      <c r="AF408" s="22">
        <f>IFERROR(LARGE(AH408:AM408,5),0)+IFERROR(LARGE(AH408:AM408,6),0)</f>
        <v>0</v>
      </c>
      <c r="AG408" s="22">
        <f>IFERROR(LARGE(AH408:AM408,7),0)</f>
        <v>0</v>
      </c>
      <c r="AH408" s="22"/>
      <c r="AI408" s="22"/>
      <c r="AJ408" s="22"/>
      <c r="AK408" s="22"/>
      <c r="AL408" s="22"/>
      <c r="AM408" s="22"/>
    </row>
    <row r="409" spans="1:39">
      <c r="A409" s="3"/>
      <c r="B409" s="3"/>
      <c r="C409" s="3"/>
      <c r="D409" s="2">
        <f ca="1">IF(E408=E409,D408,CELL("wiersz",A407))</f>
        <v>109</v>
      </c>
      <c r="E409" s="23">
        <f>LARGE(F409:AG409,1)+LARGE(F409:AG409,2)+LARGE(F409:AG409,3)+LARGE(F409:AG409,4)+IFERROR(LARGE(F409:AG409,5),0)+IFERROR(LARGE(F409:AG409,6),0)</f>
        <v>0</v>
      </c>
      <c r="F409" s="22"/>
      <c r="G409" s="22"/>
      <c r="H409" s="22"/>
      <c r="I409" s="71"/>
      <c r="J409" s="72"/>
      <c r="K409" s="72"/>
      <c r="L409" s="72"/>
      <c r="M409" s="72"/>
      <c r="N409" s="22"/>
      <c r="O409" s="22"/>
      <c r="P409" s="22"/>
      <c r="Q409" s="22"/>
      <c r="R409" s="22"/>
      <c r="S409" s="22"/>
      <c r="T409" s="71"/>
      <c r="U409" s="71"/>
      <c r="V409" s="22"/>
      <c r="W409" s="22"/>
      <c r="X409" s="22"/>
      <c r="Y409" s="73"/>
      <c r="Z409" s="22"/>
      <c r="AA409" s="22"/>
      <c r="AB409" s="22"/>
      <c r="AC409" s="22"/>
      <c r="AD409" s="22">
        <f>IFERROR(LARGE(AH409:AM409,1),0)+IFERROR(LARGE(AH409:AM409,2),0)</f>
        <v>0</v>
      </c>
      <c r="AE409" s="22">
        <f>IFERROR(LARGE(AH409:AM409,3),0)+IFERROR(LARGE(AH409:AM409,4),0)</f>
        <v>0</v>
      </c>
      <c r="AF409" s="22">
        <f>IFERROR(LARGE(AH409:AM409,5),0)+IFERROR(LARGE(AH409:AM409,6),0)</f>
        <v>0</v>
      </c>
      <c r="AG409" s="22">
        <f>IFERROR(LARGE(AH409:AM409,7),0)</f>
        <v>0</v>
      </c>
      <c r="AH409" s="22"/>
      <c r="AI409" s="22"/>
      <c r="AJ409" s="22"/>
      <c r="AK409" s="22"/>
      <c r="AL409" s="22"/>
      <c r="AM409" s="22"/>
    </row>
    <row r="410" spans="1:39">
      <c r="A410" s="3"/>
      <c r="B410" s="3"/>
      <c r="C410" s="3"/>
      <c r="D410" s="2">
        <f ca="1">IF(E409=E410,D409,CELL("wiersz",A408))</f>
        <v>109</v>
      </c>
      <c r="E410" s="23">
        <f>LARGE(F410:AG410,1)+LARGE(F410:AG410,2)+LARGE(F410:AG410,3)+LARGE(F410:AG410,4)+IFERROR(LARGE(F410:AG410,5),0)+IFERROR(LARGE(F410:AG410,6),0)</f>
        <v>0</v>
      </c>
      <c r="F410" s="22"/>
      <c r="G410" s="22"/>
      <c r="H410" s="22"/>
      <c r="I410" s="71"/>
      <c r="J410" s="72"/>
      <c r="K410" s="72"/>
      <c r="L410" s="72"/>
      <c r="M410" s="72"/>
      <c r="N410" s="22"/>
      <c r="O410" s="22"/>
      <c r="P410" s="22"/>
      <c r="Q410" s="22"/>
      <c r="R410" s="22"/>
      <c r="S410" s="22"/>
      <c r="T410" s="71"/>
      <c r="U410" s="71"/>
      <c r="V410" s="22"/>
      <c r="W410" s="22"/>
      <c r="X410" s="22"/>
      <c r="Y410" s="73"/>
      <c r="Z410" s="22"/>
      <c r="AA410" s="22"/>
      <c r="AB410" s="22"/>
      <c r="AC410" s="22"/>
      <c r="AD410" s="22">
        <f>IFERROR(LARGE(AH410:AM410,1),0)+IFERROR(LARGE(AH410:AM410,2),0)</f>
        <v>0</v>
      </c>
      <c r="AE410" s="22">
        <f>IFERROR(LARGE(AH410:AM410,3),0)+IFERROR(LARGE(AH410:AM410,4),0)</f>
        <v>0</v>
      </c>
      <c r="AF410" s="22">
        <f>IFERROR(LARGE(AH410:AM410,5),0)+IFERROR(LARGE(AH410:AM410,6),0)</f>
        <v>0</v>
      </c>
      <c r="AG410" s="22">
        <f>IFERROR(LARGE(AH410:AM410,7),0)</f>
        <v>0</v>
      </c>
      <c r="AH410" s="22"/>
      <c r="AI410" s="22"/>
      <c r="AJ410" s="22"/>
      <c r="AK410" s="22"/>
      <c r="AL410" s="22"/>
      <c r="AM410" s="22"/>
    </row>
    <row r="411" spans="1:39">
      <c r="A411" s="3"/>
      <c r="B411" s="3"/>
      <c r="C411" s="3"/>
      <c r="D411" s="2">
        <f ca="1">IF(E410=E411,D410,CELL("wiersz",A409))</f>
        <v>109</v>
      </c>
      <c r="E411" s="23">
        <f>LARGE(F411:AG411,1)+LARGE(F411:AG411,2)+LARGE(F411:AG411,3)+LARGE(F411:AG411,4)+IFERROR(LARGE(F411:AG411,5),0)+IFERROR(LARGE(F411:AG411,6),0)</f>
        <v>0</v>
      </c>
      <c r="F411" s="22"/>
      <c r="G411" s="22"/>
      <c r="H411" s="22"/>
      <c r="I411" s="71"/>
      <c r="J411" s="72"/>
      <c r="K411" s="72"/>
      <c r="L411" s="72"/>
      <c r="M411" s="72"/>
      <c r="N411" s="22"/>
      <c r="O411" s="22"/>
      <c r="P411" s="22"/>
      <c r="Q411" s="22"/>
      <c r="R411" s="22"/>
      <c r="S411" s="22"/>
      <c r="T411" s="71"/>
      <c r="U411" s="71"/>
      <c r="V411" s="22"/>
      <c r="W411" s="22"/>
      <c r="X411" s="22"/>
      <c r="Y411" s="73"/>
      <c r="Z411" s="22"/>
      <c r="AA411" s="22"/>
      <c r="AB411" s="22"/>
      <c r="AC411" s="22"/>
      <c r="AD411" s="22">
        <f>IFERROR(LARGE(AH411:AM411,1),0)+IFERROR(LARGE(AH411:AM411,2),0)</f>
        <v>0</v>
      </c>
      <c r="AE411" s="22">
        <f>IFERROR(LARGE(AH411:AM411,3),0)+IFERROR(LARGE(AH411:AM411,4),0)</f>
        <v>0</v>
      </c>
      <c r="AF411" s="22">
        <f>IFERROR(LARGE(AH411:AM411,5),0)+IFERROR(LARGE(AH411:AM411,6),0)</f>
        <v>0</v>
      </c>
      <c r="AG411" s="22">
        <f>IFERROR(LARGE(AH411:AM411,7),0)</f>
        <v>0</v>
      </c>
      <c r="AH411" s="22"/>
      <c r="AI411" s="22"/>
      <c r="AJ411" s="22"/>
      <c r="AK411" s="22"/>
      <c r="AL411" s="22"/>
      <c r="AM411" s="22"/>
    </row>
    <row r="412" spans="1:39">
      <c r="A412" s="3"/>
      <c r="B412" s="3"/>
      <c r="C412" s="3"/>
      <c r="D412" s="2">
        <f ca="1">IF(E411=E412,D411,CELL("wiersz",A410))</f>
        <v>109</v>
      </c>
      <c r="E412" s="23">
        <f>LARGE(F412:AG412,1)+LARGE(F412:AG412,2)+LARGE(F412:AG412,3)+LARGE(F412:AG412,4)+IFERROR(LARGE(F412:AG412,5),0)+IFERROR(LARGE(F412:AG412,6),0)</f>
        <v>0</v>
      </c>
      <c r="F412" s="22"/>
      <c r="G412" s="22"/>
      <c r="H412" s="22"/>
      <c r="I412" s="71"/>
      <c r="J412" s="72"/>
      <c r="K412" s="72"/>
      <c r="L412" s="72"/>
      <c r="M412" s="72"/>
      <c r="N412" s="22"/>
      <c r="O412" s="22"/>
      <c r="P412" s="22"/>
      <c r="Q412" s="22"/>
      <c r="R412" s="22"/>
      <c r="S412" s="22"/>
      <c r="T412" s="71"/>
      <c r="U412" s="71"/>
      <c r="V412" s="22"/>
      <c r="W412" s="22"/>
      <c r="X412" s="22"/>
      <c r="Y412" s="73"/>
      <c r="Z412" s="22"/>
      <c r="AA412" s="22"/>
      <c r="AB412" s="22"/>
      <c r="AC412" s="22"/>
      <c r="AD412" s="22">
        <f>IFERROR(LARGE(AH412:AM412,1),0)+IFERROR(LARGE(AH412:AM412,2),0)</f>
        <v>0</v>
      </c>
      <c r="AE412" s="22">
        <f>IFERROR(LARGE(AH412:AM412,3),0)+IFERROR(LARGE(AH412:AM412,4),0)</f>
        <v>0</v>
      </c>
      <c r="AF412" s="22">
        <f>IFERROR(LARGE(AH412:AM412,5),0)+IFERROR(LARGE(AH412:AM412,6),0)</f>
        <v>0</v>
      </c>
      <c r="AG412" s="22">
        <f>IFERROR(LARGE(AH412:AM412,7),0)</f>
        <v>0</v>
      </c>
      <c r="AH412" s="22"/>
      <c r="AI412" s="22"/>
      <c r="AJ412" s="22"/>
      <c r="AK412" s="22"/>
      <c r="AL412" s="22"/>
      <c r="AM412" s="22"/>
    </row>
    <row r="413" spans="1:39">
      <c r="A413" s="3"/>
      <c r="B413" s="3"/>
      <c r="C413" s="3"/>
      <c r="D413" s="2">
        <f ca="1">IF(E412=E413,D412,CELL("wiersz",A411))</f>
        <v>109</v>
      </c>
      <c r="E413" s="23">
        <f>LARGE(F413:AG413,1)+LARGE(F413:AG413,2)+LARGE(F413:AG413,3)+LARGE(F413:AG413,4)+IFERROR(LARGE(F413:AG413,5),0)+IFERROR(LARGE(F413:AG413,6),0)</f>
        <v>0</v>
      </c>
      <c r="F413" s="22"/>
      <c r="G413" s="22"/>
      <c r="H413" s="22"/>
      <c r="I413" s="71"/>
      <c r="J413" s="72"/>
      <c r="K413" s="72"/>
      <c r="L413" s="72"/>
      <c r="M413" s="72"/>
      <c r="N413" s="22"/>
      <c r="O413" s="22"/>
      <c r="P413" s="22"/>
      <c r="Q413" s="22"/>
      <c r="R413" s="22"/>
      <c r="S413" s="22"/>
      <c r="T413" s="71"/>
      <c r="U413" s="71"/>
      <c r="V413" s="22"/>
      <c r="W413" s="22"/>
      <c r="X413" s="22"/>
      <c r="Y413" s="73"/>
      <c r="Z413" s="22"/>
      <c r="AA413" s="22"/>
      <c r="AB413" s="22"/>
      <c r="AC413" s="22"/>
      <c r="AD413" s="22">
        <f>IFERROR(LARGE(AH413:AM413,1),0)+IFERROR(LARGE(AH413:AM413,2),0)</f>
        <v>0</v>
      </c>
      <c r="AE413" s="22">
        <f>IFERROR(LARGE(AH413:AM413,3),0)+IFERROR(LARGE(AH413:AM413,4),0)</f>
        <v>0</v>
      </c>
      <c r="AF413" s="22">
        <f>IFERROR(LARGE(AH413:AM413,5),0)+IFERROR(LARGE(AH413:AM413,6),0)</f>
        <v>0</v>
      </c>
      <c r="AG413" s="22">
        <f>IFERROR(LARGE(AH413:AM413,7),0)</f>
        <v>0</v>
      </c>
      <c r="AH413" s="22"/>
      <c r="AI413" s="22"/>
      <c r="AJ413" s="22"/>
      <c r="AK413" s="22"/>
      <c r="AL413" s="22"/>
      <c r="AM413" s="22"/>
    </row>
    <row r="414" spans="1:39">
      <c r="A414" s="3"/>
      <c r="B414" s="3"/>
      <c r="C414" s="3"/>
      <c r="D414" s="2">
        <f ca="1">IF(E413=E414,D413,CELL("wiersz",A412))</f>
        <v>109</v>
      </c>
      <c r="E414" s="23">
        <f>LARGE(F414:AG414,1)+LARGE(F414:AG414,2)+LARGE(F414:AG414,3)+LARGE(F414:AG414,4)+IFERROR(LARGE(F414:AG414,5),0)+IFERROR(LARGE(F414:AG414,6),0)</f>
        <v>0</v>
      </c>
      <c r="F414" s="22"/>
      <c r="G414" s="22"/>
      <c r="H414" s="22"/>
      <c r="I414" s="71"/>
      <c r="J414" s="72"/>
      <c r="K414" s="72"/>
      <c r="L414" s="72"/>
      <c r="M414" s="72"/>
      <c r="N414" s="22"/>
      <c r="O414" s="22"/>
      <c r="P414" s="22"/>
      <c r="Q414" s="22"/>
      <c r="R414" s="22"/>
      <c r="S414" s="22"/>
      <c r="T414" s="71"/>
      <c r="U414" s="71"/>
      <c r="V414" s="22"/>
      <c r="W414" s="22"/>
      <c r="X414" s="22"/>
      <c r="Y414" s="73"/>
      <c r="Z414" s="22"/>
      <c r="AA414" s="22"/>
      <c r="AB414" s="22"/>
      <c r="AC414" s="22"/>
      <c r="AD414" s="22">
        <f>IFERROR(LARGE(AH414:AM414,1),0)+IFERROR(LARGE(AH414:AM414,2),0)</f>
        <v>0</v>
      </c>
      <c r="AE414" s="22">
        <f>IFERROR(LARGE(AH414:AM414,3),0)+IFERROR(LARGE(AH414:AM414,4),0)</f>
        <v>0</v>
      </c>
      <c r="AF414" s="22">
        <f>IFERROR(LARGE(AH414:AM414,5),0)+IFERROR(LARGE(AH414:AM414,6),0)</f>
        <v>0</v>
      </c>
      <c r="AG414" s="22">
        <f>IFERROR(LARGE(AH414:AM414,7),0)</f>
        <v>0</v>
      </c>
      <c r="AH414" s="22"/>
      <c r="AI414" s="22"/>
      <c r="AJ414" s="22"/>
      <c r="AK414" s="22"/>
      <c r="AL414" s="22"/>
      <c r="AM414" s="22"/>
    </row>
    <row r="415" spans="1:39">
      <c r="A415" s="3"/>
      <c r="B415" s="3"/>
      <c r="C415" s="3"/>
      <c r="D415" s="2">
        <f ca="1">IF(E414=E415,D414,CELL("wiersz",A413))</f>
        <v>109</v>
      </c>
      <c r="E415" s="23">
        <f>LARGE(F415:AG415,1)+LARGE(F415:AG415,2)+LARGE(F415:AG415,3)+LARGE(F415:AG415,4)+IFERROR(LARGE(F415:AG415,5),0)+IFERROR(LARGE(F415:AG415,6),0)</f>
        <v>0</v>
      </c>
      <c r="F415" s="22"/>
      <c r="G415" s="22"/>
      <c r="H415" s="22"/>
      <c r="I415" s="71"/>
      <c r="J415" s="72"/>
      <c r="K415" s="72"/>
      <c r="L415" s="72"/>
      <c r="M415" s="72"/>
      <c r="N415" s="22"/>
      <c r="O415" s="22"/>
      <c r="P415" s="22"/>
      <c r="Q415" s="22"/>
      <c r="R415" s="22"/>
      <c r="S415" s="22"/>
      <c r="T415" s="71"/>
      <c r="U415" s="71"/>
      <c r="V415" s="22"/>
      <c r="W415" s="22"/>
      <c r="X415" s="22"/>
      <c r="Y415" s="73"/>
      <c r="Z415" s="22"/>
      <c r="AA415" s="22"/>
      <c r="AB415" s="22"/>
      <c r="AC415" s="22"/>
      <c r="AD415" s="22">
        <f>IFERROR(LARGE(AH415:AM415,1),0)+IFERROR(LARGE(AH415:AM415,2),0)</f>
        <v>0</v>
      </c>
      <c r="AE415" s="22">
        <f>IFERROR(LARGE(AH415:AM415,3),0)+IFERROR(LARGE(AH415:AM415,4),0)</f>
        <v>0</v>
      </c>
      <c r="AF415" s="22">
        <f>IFERROR(LARGE(AH415:AM415,5),0)+IFERROR(LARGE(AH415:AM415,6),0)</f>
        <v>0</v>
      </c>
      <c r="AG415" s="22">
        <f>IFERROR(LARGE(AH415:AM415,7),0)</f>
        <v>0</v>
      </c>
      <c r="AH415" s="22"/>
      <c r="AI415" s="22"/>
      <c r="AJ415" s="22"/>
      <c r="AK415" s="22"/>
      <c r="AL415" s="22"/>
      <c r="AM415" s="22"/>
    </row>
    <row r="416" spans="1:39">
      <c r="A416" s="3"/>
      <c r="B416" s="3"/>
      <c r="C416" s="3"/>
      <c r="D416" s="2">
        <f ca="1">IF(E415=E416,D415,CELL("wiersz",A414))</f>
        <v>109</v>
      </c>
      <c r="E416" s="23">
        <f>LARGE(F416:AG416,1)+LARGE(F416:AG416,2)+LARGE(F416:AG416,3)+LARGE(F416:AG416,4)+IFERROR(LARGE(F416:AG416,5),0)+IFERROR(LARGE(F416:AG416,6),0)</f>
        <v>0</v>
      </c>
      <c r="F416" s="22"/>
      <c r="G416" s="22"/>
      <c r="H416" s="22"/>
      <c r="I416" s="71"/>
      <c r="J416" s="72"/>
      <c r="K416" s="72"/>
      <c r="L416" s="72"/>
      <c r="M416" s="72"/>
      <c r="N416" s="22"/>
      <c r="O416" s="22"/>
      <c r="P416" s="22"/>
      <c r="Q416" s="22"/>
      <c r="R416" s="22"/>
      <c r="S416" s="22"/>
      <c r="T416" s="71"/>
      <c r="U416" s="71"/>
      <c r="V416" s="22"/>
      <c r="W416" s="22"/>
      <c r="X416" s="22"/>
      <c r="Y416" s="73"/>
      <c r="Z416" s="22"/>
      <c r="AA416" s="22"/>
      <c r="AB416" s="22"/>
      <c r="AC416" s="22"/>
      <c r="AD416" s="22">
        <f>IFERROR(LARGE(AH416:AM416,1),0)+IFERROR(LARGE(AH416:AM416,2),0)</f>
        <v>0</v>
      </c>
      <c r="AE416" s="22">
        <f>IFERROR(LARGE(AH416:AM416,3),0)+IFERROR(LARGE(AH416:AM416,4),0)</f>
        <v>0</v>
      </c>
      <c r="AF416" s="22">
        <f>IFERROR(LARGE(AH416:AM416,5),0)+IFERROR(LARGE(AH416:AM416,6),0)</f>
        <v>0</v>
      </c>
      <c r="AG416" s="22">
        <f>IFERROR(LARGE(AH416:AM416,7),0)</f>
        <v>0</v>
      </c>
      <c r="AH416" s="22"/>
      <c r="AI416" s="22"/>
      <c r="AJ416" s="22"/>
      <c r="AK416" s="22"/>
      <c r="AL416" s="22"/>
      <c r="AM416" s="22"/>
    </row>
    <row r="417" spans="1:39">
      <c r="A417" s="3"/>
      <c r="B417" s="3"/>
      <c r="C417" s="3"/>
      <c r="D417" s="2">
        <f ca="1">IF(E416=E417,D416,CELL("wiersz",A415))</f>
        <v>109</v>
      </c>
      <c r="E417" s="23">
        <f>LARGE(F417:AG417,1)+LARGE(F417:AG417,2)+LARGE(F417:AG417,3)+LARGE(F417:AG417,4)+IFERROR(LARGE(F417:AG417,5),0)+IFERROR(LARGE(F417:AG417,6),0)</f>
        <v>0</v>
      </c>
      <c r="F417" s="22"/>
      <c r="G417" s="22"/>
      <c r="H417" s="22"/>
      <c r="I417" s="71"/>
      <c r="J417" s="72"/>
      <c r="K417" s="72"/>
      <c r="L417" s="72"/>
      <c r="M417" s="72"/>
      <c r="N417" s="22"/>
      <c r="O417" s="22"/>
      <c r="P417" s="22"/>
      <c r="Q417" s="22"/>
      <c r="R417" s="22"/>
      <c r="S417" s="22"/>
      <c r="T417" s="71"/>
      <c r="U417" s="71"/>
      <c r="V417" s="22"/>
      <c r="W417" s="22"/>
      <c r="X417" s="22"/>
      <c r="Y417" s="73"/>
      <c r="Z417" s="22"/>
      <c r="AA417" s="22"/>
      <c r="AB417" s="22"/>
      <c r="AC417" s="22"/>
      <c r="AD417" s="22">
        <f>IFERROR(LARGE(AH417:AM417,1),0)+IFERROR(LARGE(AH417:AM417,2),0)</f>
        <v>0</v>
      </c>
      <c r="AE417" s="22">
        <f>IFERROR(LARGE(AH417:AM417,3),0)+IFERROR(LARGE(AH417:AM417,4),0)</f>
        <v>0</v>
      </c>
      <c r="AF417" s="22">
        <f>IFERROR(LARGE(AH417:AM417,5),0)+IFERROR(LARGE(AH417:AM417,6),0)</f>
        <v>0</v>
      </c>
      <c r="AG417" s="22">
        <f>IFERROR(LARGE(AH417:AM417,7),0)</f>
        <v>0</v>
      </c>
      <c r="AH417" s="22"/>
      <c r="AI417" s="22"/>
      <c r="AJ417" s="22"/>
      <c r="AK417" s="22"/>
      <c r="AL417" s="22"/>
      <c r="AM417" s="22"/>
    </row>
    <row r="418" spans="1:39">
      <c r="A418" s="3"/>
      <c r="B418" s="3"/>
      <c r="C418" s="3"/>
      <c r="D418" s="2">
        <f ca="1">IF(E417=E418,D417,CELL("wiersz",A416))</f>
        <v>109</v>
      </c>
      <c r="E418" s="23">
        <f>LARGE(F418:AG418,1)+LARGE(F418:AG418,2)+LARGE(F418:AG418,3)+LARGE(F418:AG418,4)+IFERROR(LARGE(F418:AG418,5),0)+IFERROR(LARGE(F418:AG418,6),0)</f>
        <v>0</v>
      </c>
      <c r="F418" s="22"/>
      <c r="G418" s="22"/>
      <c r="H418" s="22"/>
      <c r="I418" s="71"/>
      <c r="J418" s="72"/>
      <c r="K418" s="72"/>
      <c r="L418" s="72"/>
      <c r="M418" s="72"/>
      <c r="N418" s="22"/>
      <c r="O418" s="22"/>
      <c r="P418" s="22"/>
      <c r="Q418" s="22"/>
      <c r="R418" s="22"/>
      <c r="S418" s="22"/>
      <c r="T418" s="71"/>
      <c r="U418" s="71"/>
      <c r="V418" s="22"/>
      <c r="W418" s="22"/>
      <c r="X418" s="22"/>
      <c r="Y418" s="73"/>
      <c r="Z418" s="22"/>
      <c r="AA418" s="22"/>
      <c r="AB418" s="22"/>
      <c r="AC418" s="22"/>
      <c r="AD418" s="22">
        <f>IFERROR(LARGE(AH418:AM418,1),0)+IFERROR(LARGE(AH418:AM418,2),0)</f>
        <v>0</v>
      </c>
      <c r="AE418" s="22">
        <f>IFERROR(LARGE(AH418:AM418,3),0)+IFERROR(LARGE(AH418:AM418,4),0)</f>
        <v>0</v>
      </c>
      <c r="AF418" s="22">
        <f>IFERROR(LARGE(AH418:AM418,5),0)+IFERROR(LARGE(AH418:AM418,6),0)</f>
        <v>0</v>
      </c>
      <c r="AG418" s="22">
        <f>IFERROR(LARGE(AH418:AM418,7),0)</f>
        <v>0</v>
      </c>
      <c r="AH418" s="22"/>
      <c r="AI418" s="22"/>
      <c r="AJ418" s="22"/>
      <c r="AK418" s="22"/>
      <c r="AL418" s="22"/>
      <c r="AM418" s="22"/>
    </row>
    <row r="419" spans="1:39">
      <c r="A419" s="3"/>
      <c r="B419" s="3"/>
      <c r="C419" s="3"/>
      <c r="D419" s="2">
        <f ca="1">IF(E418=E419,D418,CELL("wiersz",A417))</f>
        <v>109</v>
      </c>
      <c r="E419" s="23">
        <f>LARGE(F419:AG419,1)+LARGE(F419:AG419,2)+LARGE(F419:AG419,3)+LARGE(F419:AG419,4)+IFERROR(LARGE(F419:AG419,5),0)+IFERROR(LARGE(F419:AG419,6),0)</f>
        <v>0</v>
      </c>
      <c r="F419" s="22"/>
      <c r="G419" s="22"/>
      <c r="H419" s="22"/>
      <c r="I419" s="71"/>
      <c r="J419" s="72"/>
      <c r="K419" s="72"/>
      <c r="L419" s="72"/>
      <c r="M419" s="72"/>
      <c r="N419" s="22"/>
      <c r="O419" s="22"/>
      <c r="P419" s="22"/>
      <c r="Q419" s="22"/>
      <c r="R419" s="22"/>
      <c r="S419" s="22"/>
      <c r="T419" s="71"/>
      <c r="U419" s="71"/>
      <c r="V419" s="22"/>
      <c r="W419" s="22"/>
      <c r="X419" s="22"/>
      <c r="Y419" s="73"/>
      <c r="Z419" s="22"/>
      <c r="AA419" s="22"/>
      <c r="AB419" s="22"/>
      <c r="AC419" s="22"/>
      <c r="AD419" s="22">
        <f>IFERROR(LARGE(AH419:AM419,1),0)+IFERROR(LARGE(AH419:AM419,2),0)</f>
        <v>0</v>
      </c>
      <c r="AE419" s="22">
        <f>IFERROR(LARGE(AH419:AM419,3),0)+IFERROR(LARGE(AH419:AM419,4),0)</f>
        <v>0</v>
      </c>
      <c r="AF419" s="22">
        <f>IFERROR(LARGE(AH419:AM419,5),0)+IFERROR(LARGE(AH419:AM419,6),0)</f>
        <v>0</v>
      </c>
      <c r="AG419" s="22">
        <f>IFERROR(LARGE(AH419:AM419,7),0)</f>
        <v>0</v>
      </c>
      <c r="AH419" s="22"/>
      <c r="AI419" s="22"/>
      <c r="AJ419" s="22"/>
      <c r="AK419" s="22"/>
      <c r="AL419" s="22"/>
      <c r="AM419" s="22"/>
    </row>
    <row r="420" spans="1:39">
      <c r="A420" s="3"/>
      <c r="B420" s="3"/>
      <c r="C420" s="3"/>
      <c r="D420" s="2">
        <f ca="1">IF(E419=E420,D419,CELL("wiersz",A418))</f>
        <v>109</v>
      </c>
      <c r="E420" s="23">
        <f>LARGE(F420:AG420,1)+LARGE(F420:AG420,2)+LARGE(F420:AG420,3)+LARGE(F420:AG420,4)+IFERROR(LARGE(F420:AG420,5),0)+IFERROR(LARGE(F420:AG420,6),0)</f>
        <v>0</v>
      </c>
      <c r="F420" s="22"/>
      <c r="G420" s="22"/>
      <c r="H420" s="22"/>
      <c r="I420" s="71"/>
      <c r="J420" s="72"/>
      <c r="K420" s="72"/>
      <c r="L420" s="72"/>
      <c r="M420" s="72"/>
      <c r="N420" s="22"/>
      <c r="O420" s="22"/>
      <c r="P420" s="22"/>
      <c r="Q420" s="22"/>
      <c r="R420" s="22"/>
      <c r="S420" s="22"/>
      <c r="T420" s="71"/>
      <c r="U420" s="71"/>
      <c r="V420" s="22"/>
      <c r="W420" s="22"/>
      <c r="X420" s="22"/>
      <c r="Y420" s="73"/>
      <c r="Z420" s="22"/>
      <c r="AA420" s="22"/>
      <c r="AB420" s="22"/>
      <c r="AC420" s="22"/>
      <c r="AD420" s="22">
        <f>IFERROR(LARGE(AH420:AM420,1),0)+IFERROR(LARGE(AH420:AM420,2),0)</f>
        <v>0</v>
      </c>
      <c r="AE420" s="22">
        <f>IFERROR(LARGE(AH420:AM420,3),0)+IFERROR(LARGE(AH420:AM420,4),0)</f>
        <v>0</v>
      </c>
      <c r="AF420" s="22">
        <f>IFERROR(LARGE(AH420:AM420,5),0)+IFERROR(LARGE(AH420:AM420,6),0)</f>
        <v>0</v>
      </c>
      <c r="AG420" s="22">
        <f>IFERROR(LARGE(AH420:AM420,7),0)</f>
        <v>0</v>
      </c>
      <c r="AH420" s="22"/>
      <c r="AI420" s="22"/>
      <c r="AJ420" s="22"/>
      <c r="AK420" s="22"/>
      <c r="AL420" s="22"/>
      <c r="AM420" s="22"/>
    </row>
    <row r="421" spans="1:39">
      <c r="A421" s="3"/>
      <c r="B421" s="3"/>
      <c r="C421" s="3"/>
      <c r="D421" s="2">
        <f ca="1">IF(E420=E421,D420,CELL("wiersz",A419))</f>
        <v>109</v>
      </c>
      <c r="E421" s="23">
        <f>LARGE(F421:AG421,1)+LARGE(F421:AG421,2)+LARGE(F421:AG421,3)+LARGE(F421:AG421,4)+IFERROR(LARGE(F421:AG421,5),0)+IFERROR(LARGE(F421:AG421,6),0)</f>
        <v>0</v>
      </c>
      <c r="F421" s="22"/>
      <c r="G421" s="22"/>
      <c r="H421" s="22"/>
      <c r="I421" s="71"/>
      <c r="J421" s="72"/>
      <c r="K421" s="72"/>
      <c r="L421" s="72"/>
      <c r="M421" s="72"/>
      <c r="N421" s="22"/>
      <c r="O421" s="22"/>
      <c r="P421" s="22"/>
      <c r="Q421" s="22"/>
      <c r="R421" s="22"/>
      <c r="S421" s="22"/>
      <c r="T421" s="71"/>
      <c r="U421" s="71"/>
      <c r="V421" s="22"/>
      <c r="W421" s="22"/>
      <c r="X421" s="22"/>
      <c r="Y421" s="73"/>
      <c r="Z421" s="22"/>
      <c r="AA421" s="22"/>
      <c r="AB421" s="22"/>
      <c r="AC421" s="22"/>
      <c r="AD421" s="22">
        <f>IFERROR(LARGE(AH421:AM421,1),0)+IFERROR(LARGE(AH421:AM421,2),0)</f>
        <v>0</v>
      </c>
      <c r="AE421" s="22">
        <f>IFERROR(LARGE(AH421:AM421,3),0)+IFERROR(LARGE(AH421:AM421,4),0)</f>
        <v>0</v>
      </c>
      <c r="AF421" s="22">
        <f>IFERROR(LARGE(AH421:AM421,5),0)+IFERROR(LARGE(AH421:AM421,6),0)</f>
        <v>0</v>
      </c>
      <c r="AG421" s="22">
        <f>IFERROR(LARGE(AH421:AM421,7),0)</f>
        <v>0</v>
      </c>
      <c r="AH421" s="22"/>
      <c r="AI421" s="22"/>
      <c r="AJ421" s="22"/>
      <c r="AK421" s="22"/>
      <c r="AL421" s="22"/>
      <c r="AM421" s="22"/>
    </row>
    <row r="422" spans="1:39">
      <c r="A422" s="3"/>
      <c r="B422" s="3"/>
      <c r="C422" s="3"/>
      <c r="D422" s="2">
        <f ca="1">IF(E421=E422,D421,CELL("wiersz",A420))</f>
        <v>109</v>
      </c>
      <c r="E422" s="23">
        <f>LARGE(F422:AG422,1)+LARGE(F422:AG422,2)+LARGE(F422:AG422,3)+LARGE(F422:AG422,4)+IFERROR(LARGE(F422:AG422,5),0)+IFERROR(LARGE(F422:AG422,6),0)</f>
        <v>0</v>
      </c>
      <c r="F422" s="22"/>
      <c r="G422" s="22"/>
      <c r="H422" s="22"/>
      <c r="I422" s="71"/>
      <c r="J422" s="72"/>
      <c r="K422" s="72"/>
      <c r="L422" s="72"/>
      <c r="M422" s="72"/>
      <c r="N422" s="22"/>
      <c r="O422" s="22"/>
      <c r="P422" s="22"/>
      <c r="Q422" s="22"/>
      <c r="R422" s="22"/>
      <c r="S422" s="22"/>
      <c r="T422" s="71"/>
      <c r="U422" s="71"/>
      <c r="V422" s="22"/>
      <c r="W422" s="22"/>
      <c r="X422" s="22"/>
      <c r="Y422" s="73"/>
      <c r="Z422" s="22"/>
      <c r="AA422" s="22"/>
      <c r="AB422" s="22"/>
      <c r="AC422" s="22"/>
      <c r="AD422" s="22">
        <f>IFERROR(LARGE(AH422:AM422,1),0)+IFERROR(LARGE(AH422:AM422,2),0)</f>
        <v>0</v>
      </c>
      <c r="AE422" s="22">
        <f>IFERROR(LARGE(AH422:AM422,3),0)+IFERROR(LARGE(AH422:AM422,4),0)</f>
        <v>0</v>
      </c>
      <c r="AF422" s="22">
        <f>IFERROR(LARGE(AH422:AM422,5),0)+IFERROR(LARGE(AH422:AM422,6),0)</f>
        <v>0</v>
      </c>
      <c r="AG422" s="22">
        <f>IFERROR(LARGE(AH422:AM422,7),0)</f>
        <v>0</v>
      </c>
      <c r="AH422" s="22"/>
      <c r="AI422" s="22"/>
      <c r="AJ422" s="22"/>
      <c r="AK422" s="22"/>
      <c r="AL422" s="22"/>
      <c r="AM422" s="22"/>
    </row>
    <row r="423" spans="1:39">
      <c r="A423" s="3"/>
      <c r="B423" s="3"/>
      <c r="C423" s="3"/>
      <c r="D423" s="2">
        <f ca="1">IF(E422=E423,D422,CELL("wiersz",A421))</f>
        <v>109</v>
      </c>
      <c r="E423" s="23">
        <f>LARGE(F423:AG423,1)+LARGE(F423:AG423,2)+LARGE(F423:AG423,3)+LARGE(F423:AG423,4)+IFERROR(LARGE(F423:AG423,5),0)+IFERROR(LARGE(F423:AG423,6),0)</f>
        <v>0</v>
      </c>
      <c r="F423" s="22"/>
      <c r="G423" s="22"/>
      <c r="H423" s="22"/>
      <c r="I423" s="71"/>
      <c r="J423" s="72"/>
      <c r="K423" s="72"/>
      <c r="L423" s="72"/>
      <c r="M423" s="72"/>
      <c r="N423" s="22"/>
      <c r="O423" s="22"/>
      <c r="P423" s="22"/>
      <c r="Q423" s="22"/>
      <c r="R423" s="22"/>
      <c r="S423" s="22"/>
      <c r="T423" s="71"/>
      <c r="U423" s="71"/>
      <c r="V423" s="22"/>
      <c r="W423" s="22"/>
      <c r="X423" s="22"/>
      <c r="Y423" s="73"/>
      <c r="Z423" s="22"/>
      <c r="AA423" s="22"/>
      <c r="AB423" s="22"/>
      <c r="AC423" s="22"/>
      <c r="AD423" s="22">
        <f>IFERROR(LARGE(AH423:AM423,1),0)+IFERROR(LARGE(AH423:AM423,2),0)</f>
        <v>0</v>
      </c>
      <c r="AE423" s="22">
        <f>IFERROR(LARGE(AH423:AM423,3),0)+IFERROR(LARGE(AH423:AM423,4),0)</f>
        <v>0</v>
      </c>
      <c r="AF423" s="22">
        <f>IFERROR(LARGE(AH423:AM423,5),0)+IFERROR(LARGE(AH423:AM423,6),0)</f>
        <v>0</v>
      </c>
      <c r="AG423" s="22">
        <f>IFERROR(LARGE(AH423:AM423,7),0)</f>
        <v>0</v>
      </c>
      <c r="AH423" s="22"/>
      <c r="AI423" s="22"/>
      <c r="AJ423" s="22"/>
      <c r="AK423" s="22"/>
      <c r="AL423" s="22"/>
      <c r="AM423" s="22"/>
    </row>
    <row r="424" spans="1:39">
      <c r="A424" s="3"/>
      <c r="B424" s="3"/>
      <c r="C424" s="3"/>
      <c r="D424" s="2">
        <f ca="1">IF(E423=E424,D423,CELL("wiersz",A422))</f>
        <v>109</v>
      </c>
      <c r="E424" s="23">
        <f>LARGE(F424:AG424,1)+LARGE(F424:AG424,2)+LARGE(F424:AG424,3)+LARGE(F424:AG424,4)+IFERROR(LARGE(F424:AG424,5),0)+IFERROR(LARGE(F424:AG424,6),0)</f>
        <v>0</v>
      </c>
      <c r="F424" s="22"/>
      <c r="G424" s="22"/>
      <c r="H424" s="22"/>
      <c r="I424" s="71"/>
      <c r="J424" s="72"/>
      <c r="K424" s="72"/>
      <c r="L424" s="72"/>
      <c r="M424" s="72"/>
      <c r="N424" s="22"/>
      <c r="O424" s="22"/>
      <c r="P424" s="22"/>
      <c r="Q424" s="22"/>
      <c r="R424" s="22"/>
      <c r="S424" s="22"/>
      <c r="T424" s="71"/>
      <c r="U424" s="71"/>
      <c r="V424" s="22"/>
      <c r="W424" s="22"/>
      <c r="X424" s="22"/>
      <c r="Y424" s="73"/>
      <c r="Z424" s="22"/>
      <c r="AA424" s="22"/>
      <c r="AB424" s="22"/>
      <c r="AC424" s="22"/>
      <c r="AD424" s="22">
        <f>IFERROR(LARGE(AH424:AM424,1),0)+IFERROR(LARGE(AH424:AM424,2),0)</f>
        <v>0</v>
      </c>
      <c r="AE424" s="22">
        <f>IFERROR(LARGE(AH424:AM424,3),0)+IFERROR(LARGE(AH424:AM424,4),0)</f>
        <v>0</v>
      </c>
      <c r="AF424" s="22">
        <f>IFERROR(LARGE(AH424:AM424,5),0)+IFERROR(LARGE(AH424:AM424,6),0)</f>
        <v>0</v>
      </c>
      <c r="AG424" s="22">
        <f>IFERROR(LARGE(AH424:AM424,7),0)</f>
        <v>0</v>
      </c>
      <c r="AH424" s="22"/>
      <c r="AI424" s="22"/>
      <c r="AJ424" s="22"/>
      <c r="AK424" s="22"/>
      <c r="AL424" s="22"/>
      <c r="AM424" s="22"/>
    </row>
    <row r="425" spans="1:39">
      <c r="A425" s="3"/>
      <c r="B425" s="3"/>
      <c r="C425" s="3"/>
      <c r="D425" s="2">
        <f ca="1">IF(E424=E425,D424,CELL("wiersz",A423))</f>
        <v>109</v>
      </c>
      <c r="E425" s="23">
        <f>LARGE(F425:AG425,1)+LARGE(F425:AG425,2)+LARGE(F425:AG425,3)+LARGE(F425:AG425,4)+IFERROR(LARGE(F425:AG425,5),0)+IFERROR(LARGE(F425:AG425,6),0)</f>
        <v>0</v>
      </c>
      <c r="F425" s="22"/>
      <c r="G425" s="22"/>
      <c r="H425" s="22"/>
      <c r="I425" s="71"/>
      <c r="J425" s="72"/>
      <c r="K425" s="72"/>
      <c r="L425" s="72"/>
      <c r="M425" s="72"/>
      <c r="N425" s="22"/>
      <c r="O425" s="22"/>
      <c r="P425" s="22"/>
      <c r="Q425" s="22"/>
      <c r="R425" s="22"/>
      <c r="S425" s="22"/>
      <c r="T425" s="71"/>
      <c r="U425" s="71"/>
      <c r="V425" s="22"/>
      <c r="W425" s="22"/>
      <c r="X425" s="22"/>
      <c r="Y425" s="73"/>
      <c r="Z425" s="22"/>
      <c r="AA425" s="22"/>
      <c r="AB425" s="22"/>
      <c r="AC425" s="22"/>
      <c r="AD425" s="22">
        <f>IFERROR(LARGE(AH425:AM425,1),0)+IFERROR(LARGE(AH425:AM425,2),0)</f>
        <v>0</v>
      </c>
      <c r="AE425" s="22">
        <f>IFERROR(LARGE(AH425:AM425,3),0)+IFERROR(LARGE(AH425:AM425,4),0)</f>
        <v>0</v>
      </c>
      <c r="AF425" s="22">
        <f>IFERROR(LARGE(AH425:AM425,5),0)+IFERROR(LARGE(AH425:AM425,6),0)</f>
        <v>0</v>
      </c>
      <c r="AG425" s="22">
        <f>IFERROR(LARGE(AH425:AM425,7),0)</f>
        <v>0</v>
      </c>
      <c r="AH425" s="22"/>
      <c r="AI425" s="22"/>
      <c r="AJ425" s="22"/>
      <c r="AK425" s="22"/>
      <c r="AL425" s="22"/>
      <c r="AM425" s="22"/>
    </row>
    <row r="426" spans="1:39">
      <c r="A426" s="3"/>
      <c r="B426" s="3"/>
      <c r="C426" s="3"/>
      <c r="D426" s="2">
        <f ca="1">IF(E425=E426,D425,CELL("wiersz",A424))</f>
        <v>109</v>
      </c>
      <c r="E426" s="23">
        <f>LARGE(F426:AG426,1)+LARGE(F426:AG426,2)+LARGE(F426:AG426,3)+LARGE(F426:AG426,4)+IFERROR(LARGE(F426:AG426,5),0)+IFERROR(LARGE(F426:AG426,6),0)</f>
        <v>0</v>
      </c>
      <c r="F426" s="22"/>
      <c r="G426" s="22"/>
      <c r="H426" s="22"/>
      <c r="I426" s="71"/>
      <c r="J426" s="72"/>
      <c r="K426" s="72"/>
      <c r="L426" s="72"/>
      <c r="M426" s="72"/>
      <c r="N426" s="22"/>
      <c r="O426" s="22"/>
      <c r="P426" s="22"/>
      <c r="Q426" s="22"/>
      <c r="R426" s="22"/>
      <c r="S426" s="22"/>
      <c r="T426" s="71"/>
      <c r="U426" s="71"/>
      <c r="V426" s="22"/>
      <c r="W426" s="22"/>
      <c r="X426" s="22"/>
      <c r="Y426" s="73"/>
      <c r="Z426" s="22"/>
      <c r="AA426" s="22"/>
      <c r="AB426" s="22"/>
      <c r="AC426" s="22"/>
      <c r="AD426" s="22">
        <f>IFERROR(LARGE(AH426:AM426,1),0)+IFERROR(LARGE(AH426:AM426,2),0)</f>
        <v>0</v>
      </c>
      <c r="AE426" s="22">
        <f>IFERROR(LARGE(AH426:AM426,3),0)+IFERROR(LARGE(AH426:AM426,4),0)</f>
        <v>0</v>
      </c>
      <c r="AF426" s="22">
        <f>IFERROR(LARGE(AH426:AM426,5),0)+IFERROR(LARGE(AH426:AM426,6),0)</f>
        <v>0</v>
      </c>
      <c r="AG426" s="22">
        <f>IFERROR(LARGE(AH426:AM426,7),0)</f>
        <v>0</v>
      </c>
      <c r="AH426" s="22"/>
      <c r="AI426" s="22"/>
      <c r="AJ426" s="22"/>
      <c r="AK426" s="22"/>
      <c r="AL426" s="22"/>
      <c r="AM426" s="22"/>
    </row>
    <row r="427" spans="1:39">
      <c r="A427" s="3"/>
      <c r="B427" s="3"/>
      <c r="C427" s="3"/>
      <c r="D427" s="2">
        <f ca="1">IF(E426=E427,D426,CELL("wiersz",A425))</f>
        <v>109</v>
      </c>
      <c r="E427" s="23">
        <f>LARGE(F427:AG427,1)+LARGE(F427:AG427,2)+LARGE(F427:AG427,3)+LARGE(F427:AG427,4)+IFERROR(LARGE(F427:AG427,5),0)+IFERROR(LARGE(F427:AG427,6),0)</f>
        <v>0</v>
      </c>
      <c r="F427" s="22"/>
      <c r="G427" s="22"/>
      <c r="H427" s="22"/>
      <c r="I427" s="71"/>
      <c r="J427" s="72"/>
      <c r="K427" s="72"/>
      <c r="L427" s="72"/>
      <c r="M427" s="72"/>
      <c r="N427" s="22"/>
      <c r="O427" s="22"/>
      <c r="P427" s="22"/>
      <c r="Q427" s="22"/>
      <c r="R427" s="22"/>
      <c r="S427" s="22"/>
      <c r="T427" s="71"/>
      <c r="U427" s="71"/>
      <c r="V427" s="22"/>
      <c r="W427" s="22"/>
      <c r="X427" s="22"/>
      <c r="Y427" s="73"/>
      <c r="Z427" s="22"/>
      <c r="AA427" s="22"/>
      <c r="AB427" s="22"/>
      <c r="AC427" s="22"/>
      <c r="AD427" s="22">
        <f>IFERROR(LARGE(AH427:AM427,1),0)+IFERROR(LARGE(AH427:AM427,2),0)</f>
        <v>0</v>
      </c>
      <c r="AE427" s="22">
        <f>IFERROR(LARGE(AH427:AM427,3),0)+IFERROR(LARGE(AH427:AM427,4),0)</f>
        <v>0</v>
      </c>
      <c r="AF427" s="22">
        <f>IFERROR(LARGE(AH427:AM427,5),0)+IFERROR(LARGE(AH427:AM427,6),0)</f>
        <v>0</v>
      </c>
      <c r="AG427" s="22">
        <f>IFERROR(LARGE(AH427:AM427,7),0)</f>
        <v>0</v>
      </c>
      <c r="AH427" s="22"/>
      <c r="AI427" s="22"/>
      <c r="AJ427" s="22"/>
      <c r="AK427" s="22"/>
      <c r="AL427" s="22"/>
      <c r="AM427" s="22"/>
    </row>
    <row r="428" spans="1:39">
      <c r="A428" s="3"/>
      <c r="B428" s="3"/>
      <c r="C428" s="3"/>
      <c r="D428" s="2">
        <f ca="1">IF(E427=E428,D427,CELL("wiersz",A426))</f>
        <v>109</v>
      </c>
      <c r="E428" s="23">
        <f>LARGE(F428:AG428,1)+LARGE(F428:AG428,2)+LARGE(F428:AG428,3)+LARGE(F428:AG428,4)+IFERROR(LARGE(F428:AG428,5),0)+IFERROR(LARGE(F428:AG428,6),0)</f>
        <v>0</v>
      </c>
      <c r="F428" s="22"/>
      <c r="G428" s="22"/>
      <c r="H428" s="22"/>
      <c r="I428" s="71"/>
      <c r="J428" s="72"/>
      <c r="K428" s="72"/>
      <c r="L428" s="72"/>
      <c r="M428" s="72"/>
      <c r="N428" s="22"/>
      <c r="O428" s="22"/>
      <c r="P428" s="22"/>
      <c r="Q428" s="22"/>
      <c r="R428" s="22"/>
      <c r="S428" s="22"/>
      <c r="T428" s="71"/>
      <c r="U428" s="71"/>
      <c r="V428" s="22"/>
      <c r="W428" s="22"/>
      <c r="X428" s="22"/>
      <c r="Y428" s="73"/>
      <c r="Z428" s="22"/>
      <c r="AA428" s="22"/>
      <c r="AB428" s="22"/>
      <c r="AC428" s="22"/>
      <c r="AD428" s="22">
        <f>IFERROR(LARGE(AH428:AM428,1),0)+IFERROR(LARGE(AH428:AM428,2),0)</f>
        <v>0</v>
      </c>
      <c r="AE428" s="22">
        <f>IFERROR(LARGE(AH428:AM428,3),0)+IFERROR(LARGE(AH428:AM428,4),0)</f>
        <v>0</v>
      </c>
      <c r="AF428" s="22">
        <f>IFERROR(LARGE(AH428:AM428,5),0)+IFERROR(LARGE(AH428:AM428,6),0)</f>
        <v>0</v>
      </c>
      <c r="AG428" s="22">
        <f>IFERROR(LARGE(AH428:AM428,7),0)</f>
        <v>0</v>
      </c>
      <c r="AH428" s="22"/>
      <c r="AI428" s="22"/>
      <c r="AJ428" s="22"/>
      <c r="AK428" s="22"/>
      <c r="AL428" s="22"/>
      <c r="AM428" s="22"/>
    </row>
    <row r="429" spans="1:39">
      <c r="A429" s="3"/>
      <c r="B429" s="3"/>
      <c r="C429" s="3"/>
      <c r="D429" s="2">
        <f ca="1">IF(E428=E429,D428,CELL("wiersz",A427))</f>
        <v>109</v>
      </c>
      <c r="E429" s="23">
        <f>LARGE(F429:AG429,1)+LARGE(F429:AG429,2)+LARGE(F429:AG429,3)+LARGE(F429:AG429,4)+IFERROR(LARGE(F429:AG429,5),0)+IFERROR(LARGE(F429:AG429,6),0)</f>
        <v>0</v>
      </c>
      <c r="F429" s="22"/>
      <c r="G429" s="22"/>
      <c r="H429" s="22"/>
      <c r="I429" s="71"/>
      <c r="J429" s="72"/>
      <c r="K429" s="72"/>
      <c r="L429" s="72"/>
      <c r="M429" s="72"/>
      <c r="N429" s="22"/>
      <c r="O429" s="22"/>
      <c r="P429" s="22"/>
      <c r="Q429" s="22"/>
      <c r="R429" s="22"/>
      <c r="S429" s="22"/>
      <c r="T429" s="71"/>
      <c r="U429" s="71"/>
      <c r="V429" s="22"/>
      <c r="W429" s="22"/>
      <c r="X429" s="22"/>
      <c r="Y429" s="73"/>
      <c r="Z429" s="22"/>
      <c r="AA429" s="22"/>
      <c r="AB429" s="22"/>
      <c r="AC429" s="22"/>
      <c r="AD429" s="22">
        <f>IFERROR(LARGE(AH429:AM429,1),0)+IFERROR(LARGE(AH429:AM429,2),0)</f>
        <v>0</v>
      </c>
      <c r="AE429" s="22">
        <f>IFERROR(LARGE(AH429:AM429,3),0)+IFERROR(LARGE(AH429:AM429,4),0)</f>
        <v>0</v>
      </c>
      <c r="AF429" s="22">
        <f>IFERROR(LARGE(AH429:AM429,5),0)+IFERROR(LARGE(AH429:AM429,6),0)</f>
        <v>0</v>
      </c>
      <c r="AG429" s="22">
        <f>IFERROR(LARGE(AH429:AM429,7),0)</f>
        <v>0</v>
      </c>
      <c r="AH429" s="22"/>
      <c r="AI429" s="22"/>
      <c r="AJ429" s="22"/>
      <c r="AK429" s="22"/>
      <c r="AL429" s="22"/>
      <c r="AM429" s="22"/>
    </row>
    <row r="430" spans="1:39">
      <c r="A430" s="3"/>
      <c r="B430" s="3"/>
      <c r="C430" s="3"/>
      <c r="D430" s="2">
        <f ca="1">IF(E429=E430,D429,CELL("wiersz",A428))</f>
        <v>109</v>
      </c>
      <c r="E430" s="23">
        <f>LARGE(F430:AG430,1)+LARGE(F430:AG430,2)+LARGE(F430:AG430,3)+LARGE(F430:AG430,4)+IFERROR(LARGE(F430:AG430,5),0)+IFERROR(LARGE(F430:AG430,6),0)</f>
        <v>0</v>
      </c>
      <c r="F430" s="22"/>
      <c r="G430" s="22"/>
      <c r="H430" s="22"/>
      <c r="I430" s="71"/>
      <c r="J430" s="72"/>
      <c r="K430" s="72"/>
      <c r="L430" s="72"/>
      <c r="M430" s="72"/>
      <c r="N430" s="22"/>
      <c r="O430" s="22"/>
      <c r="P430" s="22"/>
      <c r="Q430" s="22"/>
      <c r="R430" s="22"/>
      <c r="S430" s="22"/>
      <c r="T430" s="71"/>
      <c r="U430" s="71"/>
      <c r="V430" s="22"/>
      <c r="W430" s="22"/>
      <c r="X430" s="22"/>
      <c r="Y430" s="73"/>
      <c r="Z430" s="22"/>
      <c r="AA430" s="22"/>
      <c r="AB430" s="22"/>
      <c r="AC430" s="22"/>
      <c r="AD430" s="22">
        <f>IFERROR(LARGE(AH430:AM430,1),0)+IFERROR(LARGE(AH430:AM430,2),0)</f>
        <v>0</v>
      </c>
      <c r="AE430" s="22">
        <f>IFERROR(LARGE(AH430:AM430,3),0)+IFERROR(LARGE(AH430:AM430,4),0)</f>
        <v>0</v>
      </c>
      <c r="AF430" s="22">
        <f>IFERROR(LARGE(AH430:AM430,5),0)+IFERROR(LARGE(AH430:AM430,6),0)</f>
        <v>0</v>
      </c>
      <c r="AG430" s="22">
        <f>IFERROR(LARGE(AH430:AM430,7),0)</f>
        <v>0</v>
      </c>
      <c r="AH430" s="22"/>
      <c r="AI430" s="22"/>
      <c r="AJ430" s="22"/>
      <c r="AK430" s="22"/>
      <c r="AL430" s="22"/>
      <c r="AM430" s="22"/>
    </row>
    <row r="431" spans="1:39">
      <c r="A431" s="3"/>
      <c r="B431" s="3"/>
      <c r="C431" s="3"/>
      <c r="D431" s="2">
        <f ca="1">IF(E430=E431,D430,CELL("wiersz",A429))</f>
        <v>109</v>
      </c>
      <c r="E431" s="23">
        <f>LARGE(F431:AG431,1)+LARGE(F431:AG431,2)+LARGE(F431:AG431,3)+LARGE(F431:AG431,4)+IFERROR(LARGE(F431:AG431,5),0)+IFERROR(LARGE(F431:AG431,6),0)</f>
        <v>0</v>
      </c>
      <c r="F431" s="22"/>
      <c r="G431" s="22"/>
      <c r="H431" s="22"/>
      <c r="I431" s="71"/>
      <c r="J431" s="72"/>
      <c r="K431" s="72"/>
      <c r="L431" s="72"/>
      <c r="M431" s="72"/>
      <c r="N431" s="22"/>
      <c r="O431" s="22"/>
      <c r="P431" s="22"/>
      <c r="Q431" s="22"/>
      <c r="R431" s="22"/>
      <c r="S431" s="22"/>
      <c r="T431" s="71"/>
      <c r="U431" s="71"/>
      <c r="V431" s="22"/>
      <c r="W431" s="22"/>
      <c r="X431" s="22"/>
      <c r="Y431" s="73"/>
      <c r="Z431" s="22"/>
      <c r="AA431" s="22"/>
      <c r="AB431" s="22"/>
      <c r="AC431" s="22"/>
      <c r="AD431" s="22">
        <f>IFERROR(LARGE(AH431:AM431,1),0)+IFERROR(LARGE(AH431:AM431,2),0)</f>
        <v>0</v>
      </c>
      <c r="AE431" s="22">
        <f>IFERROR(LARGE(AH431:AM431,3),0)+IFERROR(LARGE(AH431:AM431,4),0)</f>
        <v>0</v>
      </c>
      <c r="AF431" s="22">
        <f>IFERROR(LARGE(AH431:AM431,5),0)+IFERROR(LARGE(AH431:AM431,6),0)</f>
        <v>0</v>
      </c>
      <c r="AG431" s="22">
        <f>IFERROR(LARGE(AH431:AM431,7),0)</f>
        <v>0</v>
      </c>
      <c r="AH431" s="22"/>
      <c r="AI431" s="22"/>
      <c r="AJ431" s="22"/>
      <c r="AK431" s="22"/>
      <c r="AL431" s="22"/>
      <c r="AM431" s="22"/>
    </row>
    <row r="432" spans="1:39">
      <c r="A432" s="3"/>
      <c r="B432" s="3"/>
      <c r="C432" s="3"/>
      <c r="D432" s="2">
        <f ca="1">IF(E431=E432,D431,CELL("wiersz",A430))</f>
        <v>109</v>
      </c>
      <c r="E432" s="23">
        <f>LARGE(F432:AG432,1)+LARGE(F432:AG432,2)+LARGE(F432:AG432,3)+LARGE(F432:AG432,4)+IFERROR(LARGE(F432:AG432,5),0)+IFERROR(LARGE(F432:AG432,6),0)</f>
        <v>0</v>
      </c>
      <c r="F432" s="22"/>
      <c r="G432" s="22"/>
      <c r="H432" s="22"/>
      <c r="I432" s="71"/>
      <c r="J432" s="72"/>
      <c r="K432" s="72"/>
      <c r="L432" s="72"/>
      <c r="M432" s="72"/>
      <c r="N432" s="22"/>
      <c r="O432" s="22"/>
      <c r="P432" s="22"/>
      <c r="Q432" s="22"/>
      <c r="R432" s="22"/>
      <c r="S432" s="22"/>
      <c r="T432" s="71"/>
      <c r="U432" s="71"/>
      <c r="V432" s="22"/>
      <c r="W432" s="22"/>
      <c r="X432" s="22"/>
      <c r="Y432" s="73"/>
      <c r="Z432" s="22"/>
      <c r="AA432" s="22"/>
      <c r="AB432" s="22"/>
      <c r="AC432" s="22"/>
      <c r="AD432" s="22">
        <f>IFERROR(LARGE(AH432:AM432,1),0)+IFERROR(LARGE(AH432:AM432,2),0)</f>
        <v>0</v>
      </c>
      <c r="AE432" s="22">
        <f>IFERROR(LARGE(AH432:AM432,3),0)+IFERROR(LARGE(AH432:AM432,4),0)</f>
        <v>0</v>
      </c>
      <c r="AF432" s="22">
        <f>IFERROR(LARGE(AH432:AM432,5),0)+IFERROR(LARGE(AH432:AM432,6),0)</f>
        <v>0</v>
      </c>
      <c r="AG432" s="22">
        <f>IFERROR(LARGE(AH432:AM432,7),0)</f>
        <v>0</v>
      </c>
      <c r="AH432" s="22"/>
      <c r="AI432" s="22"/>
      <c r="AJ432" s="22"/>
      <c r="AK432" s="22"/>
      <c r="AL432" s="22"/>
      <c r="AM432" s="22"/>
    </row>
    <row r="433" spans="1:39">
      <c r="A433" s="3"/>
      <c r="B433" s="3"/>
      <c r="C433" s="3"/>
      <c r="D433" s="2">
        <f ca="1">IF(E432=E433,D432,CELL("wiersz",A431))</f>
        <v>109</v>
      </c>
      <c r="E433" s="23">
        <f>LARGE(F433:AG433,1)+LARGE(F433:AG433,2)+LARGE(F433:AG433,3)+LARGE(F433:AG433,4)+IFERROR(LARGE(F433:AG433,5),0)+IFERROR(LARGE(F433:AG433,6),0)</f>
        <v>0</v>
      </c>
      <c r="F433" s="22"/>
      <c r="G433" s="22"/>
      <c r="H433" s="22"/>
      <c r="I433" s="71"/>
      <c r="J433" s="72"/>
      <c r="K433" s="72"/>
      <c r="L433" s="72"/>
      <c r="M433" s="72"/>
      <c r="N433" s="22"/>
      <c r="O433" s="22"/>
      <c r="P433" s="22"/>
      <c r="Q433" s="22"/>
      <c r="R433" s="22"/>
      <c r="S433" s="22"/>
      <c r="T433" s="71"/>
      <c r="U433" s="71"/>
      <c r="V433" s="22"/>
      <c r="W433" s="22"/>
      <c r="X433" s="22"/>
      <c r="Y433" s="73"/>
      <c r="Z433" s="22"/>
      <c r="AA433" s="22"/>
      <c r="AB433" s="22"/>
      <c r="AC433" s="22"/>
      <c r="AD433" s="22">
        <f>IFERROR(LARGE(AH433:AM433,1),0)+IFERROR(LARGE(AH433:AM433,2),0)</f>
        <v>0</v>
      </c>
      <c r="AE433" s="22">
        <f>IFERROR(LARGE(AH433:AM433,3),0)+IFERROR(LARGE(AH433:AM433,4),0)</f>
        <v>0</v>
      </c>
      <c r="AF433" s="22">
        <f>IFERROR(LARGE(AH433:AM433,5),0)+IFERROR(LARGE(AH433:AM433,6),0)</f>
        <v>0</v>
      </c>
      <c r="AG433" s="22">
        <f>IFERROR(LARGE(AH433:AM433,7),0)</f>
        <v>0</v>
      </c>
      <c r="AH433" s="22"/>
      <c r="AI433" s="22"/>
      <c r="AJ433" s="22"/>
      <c r="AK433" s="22"/>
      <c r="AL433" s="22"/>
      <c r="AM433" s="22"/>
    </row>
    <row r="434" spans="1:39">
      <c r="A434" s="3"/>
      <c r="B434" s="3"/>
      <c r="C434" s="3"/>
      <c r="D434" s="2">
        <f ca="1">IF(E433=E434,D433,CELL("wiersz",A432))</f>
        <v>109</v>
      </c>
      <c r="E434" s="23">
        <f>LARGE(F434:AG434,1)+LARGE(F434:AG434,2)+LARGE(F434:AG434,3)+LARGE(F434:AG434,4)+IFERROR(LARGE(F434:AG434,5),0)+IFERROR(LARGE(F434:AG434,6),0)</f>
        <v>0</v>
      </c>
      <c r="F434" s="22"/>
      <c r="G434" s="22"/>
      <c r="H434" s="22"/>
      <c r="I434" s="71"/>
      <c r="J434" s="72"/>
      <c r="K434" s="72"/>
      <c r="L434" s="72"/>
      <c r="M434" s="72"/>
      <c r="N434" s="22"/>
      <c r="O434" s="22"/>
      <c r="P434" s="22"/>
      <c r="Q434" s="22"/>
      <c r="R434" s="22"/>
      <c r="S434" s="22"/>
      <c r="T434" s="71"/>
      <c r="U434" s="71"/>
      <c r="V434" s="22"/>
      <c r="W434" s="22"/>
      <c r="X434" s="22"/>
      <c r="Y434" s="73"/>
      <c r="Z434" s="22"/>
      <c r="AA434" s="22"/>
      <c r="AB434" s="22"/>
      <c r="AC434" s="22"/>
      <c r="AD434" s="22">
        <f>IFERROR(LARGE(AH434:AM434,1),0)+IFERROR(LARGE(AH434:AM434,2),0)</f>
        <v>0</v>
      </c>
      <c r="AE434" s="22">
        <f>IFERROR(LARGE(AH434:AM434,3),0)+IFERROR(LARGE(AH434:AM434,4),0)</f>
        <v>0</v>
      </c>
      <c r="AF434" s="22">
        <f>IFERROR(LARGE(AH434:AM434,5),0)+IFERROR(LARGE(AH434:AM434,6),0)</f>
        <v>0</v>
      </c>
      <c r="AG434" s="22">
        <f>IFERROR(LARGE(AH434:AM434,7),0)</f>
        <v>0</v>
      </c>
      <c r="AH434" s="22"/>
      <c r="AI434" s="22"/>
      <c r="AJ434" s="22"/>
      <c r="AK434" s="22"/>
      <c r="AL434" s="22"/>
      <c r="AM434" s="22"/>
    </row>
    <row r="435" spans="1:39">
      <c r="A435" s="3"/>
      <c r="B435" s="3"/>
      <c r="C435" s="3"/>
      <c r="D435" s="2">
        <f ca="1">IF(E434=E435,D434,CELL("wiersz",A433))</f>
        <v>109</v>
      </c>
      <c r="E435" s="23">
        <f>LARGE(F435:AG435,1)+LARGE(F435:AG435,2)+LARGE(F435:AG435,3)+LARGE(F435:AG435,4)+IFERROR(LARGE(F435:AG435,5),0)+IFERROR(LARGE(F435:AG435,6),0)</f>
        <v>0</v>
      </c>
      <c r="F435" s="22"/>
      <c r="G435" s="22"/>
      <c r="H435" s="22"/>
      <c r="I435" s="71"/>
      <c r="J435" s="72"/>
      <c r="K435" s="72"/>
      <c r="L435" s="72"/>
      <c r="M435" s="72"/>
      <c r="N435" s="22"/>
      <c r="O435" s="22"/>
      <c r="P435" s="22"/>
      <c r="Q435" s="22"/>
      <c r="R435" s="22"/>
      <c r="S435" s="22"/>
      <c r="T435" s="71"/>
      <c r="U435" s="71"/>
      <c r="V435" s="22"/>
      <c r="W435" s="22"/>
      <c r="X435" s="22"/>
      <c r="Y435" s="73"/>
      <c r="Z435" s="22"/>
      <c r="AA435" s="22"/>
      <c r="AB435" s="22"/>
      <c r="AC435" s="22"/>
      <c r="AD435" s="22">
        <f>IFERROR(LARGE(AH435:AM435,1),0)+IFERROR(LARGE(AH435:AM435,2),0)</f>
        <v>0</v>
      </c>
      <c r="AE435" s="22">
        <f>IFERROR(LARGE(AH435:AM435,3),0)+IFERROR(LARGE(AH435:AM435,4),0)</f>
        <v>0</v>
      </c>
      <c r="AF435" s="22">
        <f>IFERROR(LARGE(AH435:AM435,5),0)+IFERROR(LARGE(AH435:AM435,6),0)</f>
        <v>0</v>
      </c>
      <c r="AG435" s="22">
        <f>IFERROR(LARGE(AH435:AM435,7),0)</f>
        <v>0</v>
      </c>
      <c r="AH435" s="22"/>
      <c r="AI435" s="22"/>
      <c r="AJ435" s="22"/>
      <c r="AK435" s="22"/>
      <c r="AL435" s="22"/>
      <c r="AM435" s="22"/>
    </row>
    <row r="436" spans="1:39">
      <c r="A436" s="3"/>
      <c r="B436" s="3"/>
      <c r="C436" s="3"/>
      <c r="D436" s="2">
        <f ca="1">IF(E435=E436,D435,CELL("wiersz",A434))</f>
        <v>109</v>
      </c>
      <c r="E436" s="23">
        <f>LARGE(F436:AG436,1)+LARGE(F436:AG436,2)+LARGE(F436:AG436,3)+LARGE(F436:AG436,4)+IFERROR(LARGE(F436:AG436,5),0)+IFERROR(LARGE(F436:AG436,6),0)</f>
        <v>0</v>
      </c>
      <c r="F436" s="22"/>
      <c r="G436" s="22"/>
      <c r="H436" s="22"/>
      <c r="I436" s="71"/>
      <c r="J436" s="72"/>
      <c r="K436" s="72"/>
      <c r="L436" s="72"/>
      <c r="M436" s="72"/>
      <c r="N436" s="22"/>
      <c r="O436" s="22"/>
      <c r="P436" s="22"/>
      <c r="Q436" s="22"/>
      <c r="R436" s="22"/>
      <c r="S436" s="22"/>
      <c r="T436" s="71"/>
      <c r="U436" s="71"/>
      <c r="V436" s="22"/>
      <c r="W436" s="22"/>
      <c r="X436" s="22"/>
      <c r="Y436" s="73"/>
      <c r="Z436" s="22"/>
      <c r="AA436" s="22"/>
      <c r="AB436" s="22"/>
      <c r="AC436" s="22"/>
      <c r="AD436" s="22">
        <f>IFERROR(LARGE(AH436:AM436,1),0)+IFERROR(LARGE(AH436:AM436,2),0)</f>
        <v>0</v>
      </c>
      <c r="AE436" s="22">
        <f>IFERROR(LARGE(AH436:AM436,3),0)+IFERROR(LARGE(AH436:AM436,4),0)</f>
        <v>0</v>
      </c>
      <c r="AF436" s="22">
        <f>IFERROR(LARGE(AH436:AM436,5),0)+IFERROR(LARGE(AH436:AM436,6),0)</f>
        <v>0</v>
      </c>
      <c r="AG436" s="22">
        <f>IFERROR(LARGE(AH436:AM436,7),0)</f>
        <v>0</v>
      </c>
      <c r="AH436" s="22"/>
      <c r="AI436" s="22"/>
      <c r="AJ436" s="22"/>
      <c r="AK436" s="22"/>
      <c r="AL436" s="22"/>
      <c r="AM436" s="22"/>
    </row>
    <row r="437" spans="1:39">
      <c r="A437" s="3"/>
      <c r="B437" s="3"/>
      <c r="C437" s="3"/>
      <c r="D437" s="2">
        <f ca="1">IF(E436=E437,D436,CELL("wiersz",A435))</f>
        <v>109</v>
      </c>
      <c r="E437" s="23">
        <f>LARGE(F437:AG437,1)+LARGE(F437:AG437,2)+LARGE(F437:AG437,3)+LARGE(F437:AG437,4)+IFERROR(LARGE(F437:AG437,5),0)+IFERROR(LARGE(F437:AG437,6),0)</f>
        <v>0</v>
      </c>
      <c r="F437" s="22"/>
      <c r="G437" s="22"/>
      <c r="H437" s="22"/>
      <c r="I437" s="71"/>
      <c r="J437" s="72"/>
      <c r="K437" s="72"/>
      <c r="L437" s="72"/>
      <c r="M437" s="72"/>
      <c r="N437" s="22"/>
      <c r="O437" s="22"/>
      <c r="P437" s="22"/>
      <c r="Q437" s="22"/>
      <c r="R437" s="22"/>
      <c r="S437" s="22"/>
      <c r="T437" s="71"/>
      <c r="U437" s="71"/>
      <c r="V437" s="22"/>
      <c r="W437" s="22"/>
      <c r="X437" s="22"/>
      <c r="Y437" s="73"/>
      <c r="Z437" s="22"/>
      <c r="AA437" s="22"/>
      <c r="AB437" s="22"/>
      <c r="AC437" s="22"/>
      <c r="AD437" s="22">
        <f>IFERROR(LARGE(AH437:AM437,1),0)+IFERROR(LARGE(AH437:AM437,2),0)</f>
        <v>0</v>
      </c>
      <c r="AE437" s="22">
        <f>IFERROR(LARGE(AH437:AM437,3),0)+IFERROR(LARGE(AH437:AM437,4),0)</f>
        <v>0</v>
      </c>
      <c r="AF437" s="22">
        <f>IFERROR(LARGE(AH437:AM437,5),0)+IFERROR(LARGE(AH437:AM437,6),0)</f>
        <v>0</v>
      </c>
      <c r="AG437" s="22">
        <f>IFERROR(LARGE(AH437:AM437,7),0)</f>
        <v>0</v>
      </c>
      <c r="AH437" s="22"/>
      <c r="AI437" s="22"/>
      <c r="AJ437" s="22"/>
      <c r="AK437" s="22"/>
      <c r="AL437" s="22"/>
      <c r="AM437" s="22"/>
    </row>
    <row r="438" spans="1:39">
      <c r="A438" s="3"/>
      <c r="B438" s="3"/>
      <c r="C438" s="3"/>
      <c r="D438" s="2">
        <f ca="1">IF(E437=E438,D437,CELL("wiersz",A436))</f>
        <v>109</v>
      </c>
      <c r="E438" s="23">
        <f>LARGE(F438:AG438,1)+LARGE(F438:AG438,2)+LARGE(F438:AG438,3)+LARGE(F438:AG438,4)+IFERROR(LARGE(F438:AG438,5),0)+IFERROR(LARGE(F438:AG438,6),0)</f>
        <v>0</v>
      </c>
      <c r="F438" s="22"/>
      <c r="G438" s="22"/>
      <c r="H438" s="22"/>
      <c r="I438" s="71"/>
      <c r="J438" s="72"/>
      <c r="K438" s="72"/>
      <c r="L438" s="72"/>
      <c r="M438" s="72"/>
      <c r="N438" s="22"/>
      <c r="O438" s="22"/>
      <c r="P438" s="22"/>
      <c r="Q438" s="22"/>
      <c r="R438" s="22"/>
      <c r="S438" s="22"/>
      <c r="T438" s="71"/>
      <c r="U438" s="71"/>
      <c r="V438" s="22"/>
      <c r="W438" s="22"/>
      <c r="X438" s="22"/>
      <c r="Y438" s="73"/>
      <c r="Z438" s="22"/>
      <c r="AA438" s="22"/>
      <c r="AB438" s="22"/>
      <c r="AC438" s="22"/>
      <c r="AD438" s="22">
        <f>IFERROR(LARGE(AH438:AM438,1),0)+IFERROR(LARGE(AH438:AM438,2),0)</f>
        <v>0</v>
      </c>
      <c r="AE438" s="22">
        <f>IFERROR(LARGE(AH438:AM438,3),0)+IFERROR(LARGE(AH438:AM438,4),0)</f>
        <v>0</v>
      </c>
      <c r="AF438" s="22">
        <f>IFERROR(LARGE(AH438:AM438,5),0)+IFERROR(LARGE(AH438:AM438,6),0)</f>
        <v>0</v>
      </c>
      <c r="AG438" s="22">
        <f>IFERROR(LARGE(AH438:AM438,7),0)</f>
        <v>0</v>
      </c>
      <c r="AH438" s="22"/>
      <c r="AI438" s="22"/>
      <c r="AJ438" s="22"/>
      <c r="AK438" s="22"/>
      <c r="AL438" s="22"/>
      <c r="AM438" s="22"/>
    </row>
    <row r="439" spans="1:39">
      <c r="A439" s="3"/>
      <c r="B439" s="3"/>
      <c r="C439" s="3"/>
      <c r="D439" s="2">
        <f ca="1">IF(E438=E439,D438,CELL("wiersz",A437))</f>
        <v>109</v>
      </c>
      <c r="E439" s="23">
        <f>LARGE(F439:AG439,1)+LARGE(F439:AG439,2)+LARGE(F439:AG439,3)+LARGE(F439:AG439,4)+IFERROR(LARGE(F439:AG439,5),0)+IFERROR(LARGE(F439:AG439,6),0)</f>
        <v>0</v>
      </c>
      <c r="F439" s="22"/>
      <c r="G439" s="22"/>
      <c r="H439" s="22"/>
      <c r="I439" s="71"/>
      <c r="J439" s="72"/>
      <c r="K439" s="72"/>
      <c r="L439" s="72"/>
      <c r="M439" s="72"/>
      <c r="N439" s="22"/>
      <c r="O439" s="22"/>
      <c r="P439" s="22"/>
      <c r="Q439" s="22"/>
      <c r="R439" s="22"/>
      <c r="S439" s="22"/>
      <c r="T439" s="71"/>
      <c r="U439" s="71"/>
      <c r="V439" s="22"/>
      <c r="W439" s="22"/>
      <c r="X439" s="22"/>
      <c r="Y439" s="73"/>
      <c r="Z439" s="22"/>
      <c r="AA439" s="22"/>
      <c r="AB439" s="22"/>
      <c r="AC439" s="22"/>
      <c r="AD439" s="22">
        <f>IFERROR(LARGE(AH439:AM439,1),0)+IFERROR(LARGE(AH439:AM439,2),0)</f>
        <v>0</v>
      </c>
      <c r="AE439" s="22">
        <f>IFERROR(LARGE(AH439:AM439,3),0)+IFERROR(LARGE(AH439:AM439,4),0)</f>
        <v>0</v>
      </c>
      <c r="AF439" s="22">
        <f>IFERROR(LARGE(AH439:AM439,5),0)+IFERROR(LARGE(AH439:AM439,6),0)</f>
        <v>0</v>
      </c>
      <c r="AG439" s="22">
        <f>IFERROR(LARGE(AH439:AM439,7),0)</f>
        <v>0</v>
      </c>
      <c r="AH439" s="22"/>
      <c r="AI439" s="22"/>
      <c r="AJ439" s="22"/>
      <c r="AK439" s="22"/>
      <c r="AL439" s="22"/>
      <c r="AM439" s="22"/>
    </row>
    <row r="440" spans="1:39">
      <c r="A440" s="3"/>
      <c r="B440" s="3"/>
      <c r="C440" s="3"/>
      <c r="D440" s="2">
        <f ca="1">IF(E439=E440,D439,CELL("wiersz",A438))</f>
        <v>109</v>
      </c>
      <c r="E440" s="23">
        <f>LARGE(F440:AG440,1)+LARGE(F440:AG440,2)+LARGE(F440:AG440,3)+LARGE(F440:AG440,4)+IFERROR(LARGE(F440:AG440,5),0)+IFERROR(LARGE(F440:AG440,6),0)</f>
        <v>0</v>
      </c>
      <c r="F440" s="22"/>
      <c r="G440" s="22"/>
      <c r="H440" s="22"/>
      <c r="I440" s="71"/>
      <c r="J440" s="72"/>
      <c r="K440" s="72"/>
      <c r="L440" s="72"/>
      <c r="M440" s="72"/>
      <c r="N440" s="22"/>
      <c r="O440" s="22"/>
      <c r="P440" s="22"/>
      <c r="Q440" s="22"/>
      <c r="R440" s="22"/>
      <c r="S440" s="22"/>
      <c r="T440" s="71"/>
      <c r="U440" s="71"/>
      <c r="V440" s="22"/>
      <c r="W440" s="22"/>
      <c r="X440" s="22"/>
      <c r="Y440" s="73"/>
      <c r="Z440" s="22"/>
      <c r="AA440" s="22"/>
      <c r="AB440" s="22"/>
      <c r="AC440" s="22"/>
      <c r="AD440" s="22">
        <f>IFERROR(LARGE(AH440:AM440,1),0)+IFERROR(LARGE(AH440:AM440,2),0)</f>
        <v>0</v>
      </c>
      <c r="AE440" s="22">
        <f>IFERROR(LARGE(AH440:AM440,3),0)+IFERROR(LARGE(AH440:AM440,4),0)</f>
        <v>0</v>
      </c>
      <c r="AF440" s="22">
        <f>IFERROR(LARGE(AH440:AM440,5),0)+IFERROR(LARGE(AH440:AM440,6),0)</f>
        <v>0</v>
      </c>
      <c r="AG440" s="22">
        <f>IFERROR(LARGE(AH440:AM440,7),0)</f>
        <v>0</v>
      </c>
      <c r="AH440" s="22"/>
      <c r="AI440" s="22"/>
      <c r="AJ440" s="22"/>
      <c r="AK440" s="22"/>
      <c r="AL440" s="22"/>
      <c r="AM440" s="22"/>
    </row>
    <row r="441" spans="1:39">
      <c r="A441" s="3"/>
      <c r="B441" s="3"/>
      <c r="C441" s="3"/>
      <c r="D441" s="2">
        <f ca="1">IF(E440=E441,D440,CELL("wiersz",A439))</f>
        <v>109</v>
      </c>
      <c r="E441" s="23">
        <f>LARGE(F441:AG441,1)+LARGE(F441:AG441,2)+LARGE(F441:AG441,3)+LARGE(F441:AG441,4)+IFERROR(LARGE(F441:AG441,5),0)+IFERROR(LARGE(F441:AG441,6),0)</f>
        <v>0</v>
      </c>
      <c r="F441" s="22"/>
      <c r="G441" s="22"/>
      <c r="H441" s="22"/>
      <c r="I441" s="71"/>
      <c r="J441" s="72"/>
      <c r="K441" s="72"/>
      <c r="L441" s="72"/>
      <c r="M441" s="72"/>
      <c r="N441" s="22"/>
      <c r="O441" s="22"/>
      <c r="P441" s="22"/>
      <c r="Q441" s="22"/>
      <c r="R441" s="22"/>
      <c r="S441" s="22"/>
      <c r="T441" s="71"/>
      <c r="U441" s="71"/>
      <c r="V441" s="22"/>
      <c r="W441" s="22"/>
      <c r="X441" s="22"/>
      <c r="Y441" s="73"/>
      <c r="Z441" s="22"/>
      <c r="AA441" s="22"/>
      <c r="AB441" s="22"/>
      <c r="AC441" s="22"/>
      <c r="AD441" s="22">
        <f>IFERROR(LARGE(AH441:AM441,1),0)+IFERROR(LARGE(AH441:AM441,2),0)</f>
        <v>0</v>
      </c>
      <c r="AE441" s="22">
        <f>IFERROR(LARGE(AH441:AM441,3),0)+IFERROR(LARGE(AH441:AM441,4),0)</f>
        <v>0</v>
      </c>
      <c r="AF441" s="22">
        <f>IFERROR(LARGE(AH441:AM441,5),0)+IFERROR(LARGE(AH441:AM441,6),0)</f>
        <v>0</v>
      </c>
      <c r="AG441" s="22">
        <f>IFERROR(LARGE(AH441:AM441,7),0)</f>
        <v>0</v>
      </c>
      <c r="AH441" s="22"/>
      <c r="AI441" s="22"/>
      <c r="AJ441" s="22"/>
      <c r="AK441" s="22"/>
      <c r="AL441" s="22"/>
      <c r="AM441" s="22"/>
    </row>
    <row r="442" spans="1:39">
      <c r="A442" s="3"/>
      <c r="B442" s="3"/>
      <c r="C442" s="3"/>
      <c r="D442" s="2">
        <f ca="1">IF(E441=E442,D441,CELL("wiersz",A440))</f>
        <v>109</v>
      </c>
      <c r="E442" s="23">
        <f>LARGE(F442:AG442,1)+LARGE(F442:AG442,2)+LARGE(F442:AG442,3)+LARGE(F442:AG442,4)+IFERROR(LARGE(F442:AG442,5),0)+IFERROR(LARGE(F442:AG442,6),0)</f>
        <v>0</v>
      </c>
      <c r="F442" s="22"/>
      <c r="G442" s="22"/>
      <c r="H442" s="22"/>
      <c r="I442" s="71"/>
      <c r="J442" s="72"/>
      <c r="K442" s="72"/>
      <c r="L442" s="72"/>
      <c r="M442" s="72"/>
      <c r="N442" s="22"/>
      <c r="O442" s="22"/>
      <c r="P442" s="22"/>
      <c r="Q442" s="22"/>
      <c r="R442" s="22"/>
      <c r="S442" s="22"/>
      <c r="T442" s="71"/>
      <c r="U442" s="71"/>
      <c r="V442" s="22"/>
      <c r="W442" s="22"/>
      <c r="X442" s="22"/>
      <c r="Y442" s="73"/>
      <c r="Z442" s="22"/>
      <c r="AA442" s="22"/>
      <c r="AB442" s="22"/>
      <c r="AC442" s="22"/>
      <c r="AD442" s="22">
        <f>IFERROR(LARGE(AH442:AM442,1),0)+IFERROR(LARGE(AH442:AM442,2),0)</f>
        <v>0</v>
      </c>
      <c r="AE442" s="22">
        <f>IFERROR(LARGE(AH442:AM442,3),0)+IFERROR(LARGE(AH442:AM442,4),0)</f>
        <v>0</v>
      </c>
      <c r="AF442" s="22">
        <f>IFERROR(LARGE(AH442:AM442,5),0)+IFERROR(LARGE(AH442:AM442,6),0)</f>
        <v>0</v>
      </c>
      <c r="AG442" s="22">
        <f>IFERROR(LARGE(AH442:AM442,7),0)</f>
        <v>0</v>
      </c>
      <c r="AH442" s="22"/>
      <c r="AI442" s="22"/>
      <c r="AJ442" s="22"/>
      <c r="AK442" s="22"/>
      <c r="AL442" s="22"/>
      <c r="AM442" s="22"/>
    </row>
    <row r="443" spans="1:39">
      <c r="A443" s="3"/>
      <c r="B443" s="3"/>
      <c r="C443" s="3"/>
      <c r="D443" s="2">
        <f ca="1">IF(E442=E443,D442,CELL("wiersz",A441))</f>
        <v>109</v>
      </c>
      <c r="E443" s="23">
        <f>LARGE(F443:AG443,1)+LARGE(F443:AG443,2)+LARGE(F443:AG443,3)+LARGE(F443:AG443,4)+IFERROR(LARGE(F443:AG443,5),0)+IFERROR(LARGE(F443:AG443,6),0)</f>
        <v>0</v>
      </c>
      <c r="F443" s="22"/>
      <c r="G443" s="22"/>
      <c r="H443" s="22"/>
      <c r="I443" s="71"/>
      <c r="J443" s="72"/>
      <c r="K443" s="72"/>
      <c r="L443" s="72"/>
      <c r="M443" s="72"/>
      <c r="N443" s="22"/>
      <c r="O443" s="22"/>
      <c r="P443" s="22"/>
      <c r="Q443" s="22"/>
      <c r="R443" s="22"/>
      <c r="S443" s="22"/>
      <c r="T443" s="71"/>
      <c r="U443" s="71"/>
      <c r="V443" s="22"/>
      <c r="W443" s="22"/>
      <c r="X443" s="22"/>
      <c r="Y443" s="73"/>
      <c r="Z443" s="22"/>
      <c r="AA443" s="22"/>
      <c r="AB443" s="22"/>
      <c r="AC443" s="22"/>
      <c r="AD443" s="22">
        <f>IFERROR(LARGE(AH443:AM443,1),0)+IFERROR(LARGE(AH443:AM443,2),0)</f>
        <v>0</v>
      </c>
      <c r="AE443" s="22">
        <f>IFERROR(LARGE(AH443:AM443,3),0)+IFERROR(LARGE(AH443:AM443,4),0)</f>
        <v>0</v>
      </c>
      <c r="AF443" s="22">
        <f>IFERROR(LARGE(AH443:AM443,5),0)+IFERROR(LARGE(AH443:AM443,6),0)</f>
        <v>0</v>
      </c>
      <c r="AG443" s="22">
        <f>IFERROR(LARGE(AH443:AM443,7),0)</f>
        <v>0</v>
      </c>
      <c r="AH443" s="22"/>
      <c r="AI443" s="22"/>
      <c r="AJ443" s="22"/>
      <c r="AK443" s="22"/>
      <c r="AL443" s="22"/>
      <c r="AM443" s="22"/>
    </row>
    <row r="444" spans="1:39">
      <c r="A444" s="3"/>
      <c r="B444" s="3"/>
      <c r="C444" s="3"/>
      <c r="D444" s="2">
        <f ca="1">IF(E443=E444,D443,CELL("wiersz",A442))</f>
        <v>109</v>
      </c>
      <c r="E444" s="23">
        <f>LARGE(F444:AG444,1)+LARGE(F444:AG444,2)+LARGE(F444:AG444,3)+LARGE(F444:AG444,4)+IFERROR(LARGE(F444:AG444,5),0)+IFERROR(LARGE(F444:AG444,6),0)</f>
        <v>0</v>
      </c>
      <c r="F444" s="22"/>
      <c r="G444" s="22"/>
      <c r="H444" s="22"/>
      <c r="I444" s="71"/>
      <c r="J444" s="72"/>
      <c r="K444" s="72"/>
      <c r="L444" s="72"/>
      <c r="M444" s="72"/>
      <c r="N444" s="22"/>
      <c r="O444" s="22"/>
      <c r="P444" s="22"/>
      <c r="Q444" s="22"/>
      <c r="R444" s="22"/>
      <c r="S444" s="22"/>
      <c r="T444" s="71"/>
      <c r="U444" s="71"/>
      <c r="V444" s="22"/>
      <c r="W444" s="22"/>
      <c r="X444" s="22"/>
      <c r="Y444" s="73"/>
      <c r="Z444" s="22"/>
      <c r="AA444" s="22"/>
      <c r="AB444" s="22"/>
      <c r="AC444" s="22"/>
      <c r="AD444" s="22">
        <f>IFERROR(LARGE(AH444:AM444,1),0)+IFERROR(LARGE(AH444:AM444,2),0)</f>
        <v>0</v>
      </c>
      <c r="AE444" s="22">
        <f>IFERROR(LARGE(AH444:AM444,3),0)+IFERROR(LARGE(AH444:AM444,4),0)</f>
        <v>0</v>
      </c>
      <c r="AF444" s="22">
        <f>IFERROR(LARGE(AH444:AM444,5),0)+IFERROR(LARGE(AH444:AM444,6),0)</f>
        <v>0</v>
      </c>
      <c r="AG444" s="22">
        <f>IFERROR(LARGE(AH444:AM444,7),0)</f>
        <v>0</v>
      </c>
      <c r="AH444" s="22"/>
      <c r="AI444" s="22"/>
      <c r="AJ444" s="22"/>
      <c r="AK444" s="22"/>
      <c r="AL444" s="22"/>
      <c r="AM444" s="22"/>
    </row>
    <row r="445" spans="1:39">
      <c r="A445" s="3"/>
      <c r="B445" s="3"/>
      <c r="C445" s="3"/>
      <c r="D445" s="2">
        <f ca="1">IF(E444=E445,D444,CELL("wiersz",A443))</f>
        <v>109</v>
      </c>
      <c r="E445" s="23">
        <f>LARGE(F445:AG445,1)+LARGE(F445:AG445,2)+LARGE(F445:AG445,3)+LARGE(F445:AG445,4)+IFERROR(LARGE(F445:AG445,5),0)+IFERROR(LARGE(F445:AG445,6),0)</f>
        <v>0</v>
      </c>
      <c r="F445" s="22"/>
      <c r="G445" s="22"/>
      <c r="H445" s="22"/>
      <c r="I445" s="71"/>
      <c r="J445" s="72"/>
      <c r="K445" s="72"/>
      <c r="L445" s="72"/>
      <c r="M445" s="72"/>
      <c r="N445" s="22"/>
      <c r="O445" s="22"/>
      <c r="P445" s="22"/>
      <c r="Q445" s="22"/>
      <c r="R445" s="22"/>
      <c r="S445" s="22"/>
      <c r="T445" s="71"/>
      <c r="U445" s="71"/>
      <c r="V445" s="22"/>
      <c r="W445" s="22"/>
      <c r="X445" s="22"/>
      <c r="Y445" s="73"/>
      <c r="Z445" s="22"/>
      <c r="AA445" s="22"/>
      <c r="AB445" s="22"/>
      <c r="AC445" s="22"/>
      <c r="AD445" s="22">
        <f>IFERROR(LARGE(AH445:AM445,1),0)+IFERROR(LARGE(AH445:AM445,2),0)</f>
        <v>0</v>
      </c>
      <c r="AE445" s="22">
        <f>IFERROR(LARGE(AH445:AM445,3),0)+IFERROR(LARGE(AH445:AM445,4),0)</f>
        <v>0</v>
      </c>
      <c r="AF445" s="22">
        <f>IFERROR(LARGE(AH445:AM445,5),0)+IFERROR(LARGE(AH445:AM445,6),0)</f>
        <v>0</v>
      </c>
      <c r="AG445" s="22">
        <f>IFERROR(LARGE(AH445:AM445,7),0)</f>
        <v>0</v>
      </c>
      <c r="AH445" s="22"/>
      <c r="AI445" s="22"/>
      <c r="AJ445" s="22"/>
      <c r="AK445" s="22"/>
      <c r="AL445" s="22"/>
      <c r="AM445" s="22"/>
    </row>
    <row r="446" spans="1:39">
      <c r="A446" s="3"/>
      <c r="B446" s="3"/>
      <c r="C446" s="3"/>
      <c r="D446" s="2">
        <f ca="1">IF(E445=E446,D445,CELL("wiersz",A444))</f>
        <v>109</v>
      </c>
      <c r="E446" s="23">
        <f>LARGE(F446:AG446,1)+LARGE(F446:AG446,2)+LARGE(F446:AG446,3)+LARGE(F446:AG446,4)+IFERROR(LARGE(F446:AG446,5),0)+IFERROR(LARGE(F446:AG446,6),0)</f>
        <v>0</v>
      </c>
      <c r="F446" s="22"/>
      <c r="G446" s="22"/>
      <c r="H446" s="22"/>
      <c r="I446" s="71"/>
      <c r="J446" s="72"/>
      <c r="K446" s="72"/>
      <c r="L446" s="72"/>
      <c r="M446" s="72"/>
      <c r="N446" s="22"/>
      <c r="O446" s="22"/>
      <c r="P446" s="22"/>
      <c r="Q446" s="22"/>
      <c r="R446" s="22"/>
      <c r="S446" s="22"/>
      <c r="T446" s="71"/>
      <c r="U446" s="71"/>
      <c r="V446" s="22"/>
      <c r="W446" s="22"/>
      <c r="X446" s="22"/>
      <c r="Y446" s="73"/>
      <c r="Z446" s="22"/>
      <c r="AA446" s="22"/>
      <c r="AB446" s="22"/>
      <c r="AC446" s="22"/>
      <c r="AD446" s="22">
        <f>IFERROR(LARGE(AH446:AM446,1),0)+IFERROR(LARGE(AH446:AM446,2),0)</f>
        <v>0</v>
      </c>
      <c r="AE446" s="22">
        <f>IFERROR(LARGE(AH446:AM446,3),0)+IFERROR(LARGE(AH446:AM446,4),0)</f>
        <v>0</v>
      </c>
      <c r="AF446" s="22">
        <f>IFERROR(LARGE(AH446:AM446,5),0)+IFERROR(LARGE(AH446:AM446,6),0)</f>
        <v>0</v>
      </c>
      <c r="AG446" s="22">
        <f>IFERROR(LARGE(AH446:AM446,7),0)</f>
        <v>0</v>
      </c>
      <c r="AH446" s="22"/>
      <c r="AI446" s="22"/>
      <c r="AJ446" s="22"/>
      <c r="AK446" s="22"/>
      <c r="AL446" s="22"/>
      <c r="AM446" s="22"/>
    </row>
    <row r="447" spans="1:39">
      <c r="A447" s="3"/>
      <c r="B447" s="3"/>
      <c r="C447" s="3"/>
      <c r="D447" s="2">
        <f ca="1">IF(E446=E447,D446,CELL("wiersz",A445))</f>
        <v>109</v>
      </c>
      <c r="E447" s="23">
        <f>LARGE(F447:AG447,1)+LARGE(F447:AG447,2)+LARGE(F447:AG447,3)+LARGE(F447:AG447,4)+IFERROR(LARGE(F447:AG447,5),0)+IFERROR(LARGE(F447:AG447,6),0)</f>
        <v>0</v>
      </c>
      <c r="F447" s="22"/>
      <c r="G447" s="22"/>
      <c r="H447" s="22"/>
      <c r="I447" s="71"/>
      <c r="J447" s="72"/>
      <c r="K447" s="72"/>
      <c r="L447" s="72"/>
      <c r="M447" s="72"/>
      <c r="N447" s="22"/>
      <c r="O447" s="22"/>
      <c r="P447" s="22"/>
      <c r="Q447" s="22"/>
      <c r="R447" s="22"/>
      <c r="S447" s="22"/>
      <c r="T447" s="71"/>
      <c r="U447" s="71"/>
      <c r="V447" s="22"/>
      <c r="W447" s="22"/>
      <c r="X447" s="22"/>
      <c r="Y447" s="73"/>
      <c r="Z447" s="22"/>
      <c r="AA447" s="22"/>
      <c r="AB447" s="22"/>
      <c r="AC447" s="22"/>
      <c r="AD447" s="22">
        <f>IFERROR(LARGE(AH447:AM447,1),0)+IFERROR(LARGE(AH447:AM447,2),0)</f>
        <v>0</v>
      </c>
      <c r="AE447" s="22">
        <f>IFERROR(LARGE(AH447:AM447,3),0)+IFERROR(LARGE(AH447:AM447,4),0)</f>
        <v>0</v>
      </c>
      <c r="AF447" s="22">
        <f>IFERROR(LARGE(AH447:AM447,5),0)+IFERROR(LARGE(AH447:AM447,6),0)</f>
        <v>0</v>
      </c>
      <c r="AG447" s="22">
        <f>IFERROR(LARGE(AH447:AM447,7),0)</f>
        <v>0</v>
      </c>
      <c r="AH447" s="22"/>
      <c r="AI447" s="22"/>
      <c r="AJ447" s="22"/>
      <c r="AK447" s="22"/>
      <c r="AL447" s="22"/>
      <c r="AM447" s="22"/>
    </row>
    <row r="448" spans="1:39">
      <c r="A448" s="3"/>
      <c r="B448" s="3"/>
      <c r="C448" s="3"/>
      <c r="D448" s="2">
        <f ca="1">IF(E447=E448,D447,CELL("wiersz",A446))</f>
        <v>109</v>
      </c>
      <c r="E448" s="23">
        <f>LARGE(F448:AG448,1)+LARGE(F448:AG448,2)+LARGE(F448:AG448,3)+LARGE(F448:AG448,4)+IFERROR(LARGE(F448:AG448,5),0)+IFERROR(LARGE(F448:AG448,6),0)</f>
        <v>0</v>
      </c>
      <c r="F448" s="22"/>
      <c r="G448" s="22"/>
      <c r="H448" s="22"/>
      <c r="I448" s="71"/>
      <c r="J448" s="72"/>
      <c r="K448" s="72"/>
      <c r="L448" s="72"/>
      <c r="M448" s="72"/>
      <c r="N448" s="22"/>
      <c r="O448" s="22"/>
      <c r="P448" s="22"/>
      <c r="Q448" s="22"/>
      <c r="R448" s="22"/>
      <c r="S448" s="22"/>
      <c r="T448" s="71"/>
      <c r="U448" s="71"/>
      <c r="V448" s="22"/>
      <c r="W448" s="22"/>
      <c r="X448" s="22"/>
      <c r="Y448" s="73"/>
      <c r="Z448" s="22"/>
      <c r="AA448" s="22"/>
      <c r="AB448" s="22"/>
      <c r="AC448" s="22"/>
      <c r="AD448" s="22">
        <f>IFERROR(LARGE(AH448:AM448,1),0)+IFERROR(LARGE(AH448:AM448,2),0)</f>
        <v>0</v>
      </c>
      <c r="AE448" s="22">
        <f>IFERROR(LARGE(AH448:AM448,3),0)+IFERROR(LARGE(AH448:AM448,4),0)</f>
        <v>0</v>
      </c>
      <c r="AF448" s="22">
        <f>IFERROR(LARGE(AH448:AM448,5),0)+IFERROR(LARGE(AH448:AM448,6),0)</f>
        <v>0</v>
      </c>
      <c r="AG448" s="22">
        <f>IFERROR(LARGE(AH448:AM448,7),0)</f>
        <v>0</v>
      </c>
      <c r="AH448" s="22"/>
      <c r="AI448" s="22"/>
      <c r="AJ448" s="22"/>
      <c r="AK448" s="22"/>
      <c r="AL448" s="22"/>
      <c r="AM448" s="22"/>
    </row>
    <row r="449" spans="1:39">
      <c r="A449" s="3"/>
      <c r="B449" s="3"/>
      <c r="C449" s="3"/>
      <c r="D449" s="2">
        <f ca="1">IF(E448=E449,D448,CELL("wiersz",A447))</f>
        <v>109</v>
      </c>
      <c r="E449" s="23">
        <f>LARGE(F449:AG449,1)+LARGE(F449:AG449,2)+LARGE(F449:AG449,3)+LARGE(F449:AG449,4)+IFERROR(LARGE(F449:AG449,5),0)+IFERROR(LARGE(F449:AG449,6),0)</f>
        <v>0</v>
      </c>
      <c r="F449" s="22"/>
      <c r="G449" s="22"/>
      <c r="H449" s="22"/>
      <c r="I449" s="71"/>
      <c r="J449" s="72"/>
      <c r="K449" s="72"/>
      <c r="L449" s="72"/>
      <c r="M449" s="72"/>
      <c r="N449" s="22"/>
      <c r="O449" s="22"/>
      <c r="P449" s="22"/>
      <c r="Q449" s="22"/>
      <c r="R449" s="22"/>
      <c r="S449" s="22"/>
      <c r="T449" s="71"/>
      <c r="U449" s="71"/>
      <c r="V449" s="22"/>
      <c r="W449" s="22"/>
      <c r="X449" s="22"/>
      <c r="Y449" s="73"/>
      <c r="Z449" s="22"/>
      <c r="AA449" s="22"/>
      <c r="AB449" s="22"/>
      <c r="AC449" s="22"/>
      <c r="AD449" s="22">
        <f>IFERROR(LARGE(AH449:AM449,1),0)+IFERROR(LARGE(AH449:AM449,2),0)</f>
        <v>0</v>
      </c>
      <c r="AE449" s="22">
        <f>IFERROR(LARGE(AH449:AM449,3),0)+IFERROR(LARGE(AH449:AM449,4),0)</f>
        <v>0</v>
      </c>
      <c r="AF449" s="22">
        <f>IFERROR(LARGE(AH449:AM449,5),0)+IFERROR(LARGE(AH449:AM449,6),0)</f>
        <v>0</v>
      </c>
      <c r="AG449" s="22">
        <f>IFERROR(LARGE(AH449:AM449,7),0)</f>
        <v>0</v>
      </c>
      <c r="AH449" s="22"/>
      <c r="AI449" s="22"/>
      <c r="AJ449" s="22"/>
      <c r="AK449" s="22"/>
      <c r="AL449" s="22"/>
      <c r="AM449" s="22"/>
    </row>
    <row r="450" spans="1:39">
      <c r="A450" s="3"/>
      <c r="B450" s="3"/>
      <c r="C450" s="3"/>
      <c r="D450" s="2">
        <f ca="1">IF(E449=E450,D449,CELL("wiersz",A448))</f>
        <v>109</v>
      </c>
      <c r="E450" s="23">
        <f>LARGE(F450:AG450,1)+LARGE(F450:AG450,2)+LARGE(F450:AG450,3)+LARGE(F450:AG450,4)+IFERROR(LARGE(F450:AG450,5),0)+IFERROR(LARGE(F450:AG450,6),0)</f>
        <v>0</v>
      </c>
      <c r="F450" s="22"/>
      <c r="G450" s="22"/>
      <c r="H450" s="22"/>
      <c r="I450" s="71"/>
      <c r="J450" s="72"/>
      <c r="K450" s="72"/>
      <c r="L450" s="72"/>
      <c r="M450" s="72"/>
      <c r="N450" s="22"/>
      <c r="O450" s="22"/>
      <c r="P450" s="22"/>
      <c r="Q450" s="22"/>
      <c r="R450" s="22"/>
      <c r="S450" s="22"/>
      <c r="T450" s="71"/>
      <c r="U450" s="71"/>
      <c r="V450" s="22"/>
      <c r="W450" s="22"/>
      <c r="X450" s="22"/>
      <c r="Y450" s="73"/>
      <c r="Z450" s="22"/>
      <c r="AA450" s="22"/>
      <c r="AB450" s="22"/>
      <c r="AC450" s="22"/>
      <c r="AD450" s="22">
        <f>IFERROR(LARGE(AH450:AM450,1),0)+IFERROR(LARGE(AH450:AM450,2),0)</f>
        <v>0</v>
      </c>
      <c r="AE450" s="22">
        <f>IFERROR(LARGE(AH450:AM450,3),0)+IFERROR(LARGE(AH450:AM450,4),0)</f>
        <v>0</v>
      </c>
      <c r="AF450" s="22">
        <f>IFERROR(LARGE(AH450:AM450,5),0)+IFERROR(LARGE(AH450:AM450,6),0)</f>
        <v>0</v>
      </c>
      <c r="AG450" s="22">
        <f>IFERROR(LARGE(AH450:AM450,7),0)</f>
        <v>0</v>
      </c>
      <c r="AH450" s="22"/>
      <c r="AI450" s="22"/>
      <c r="AJ450" s="22"/>
      <c r="AK450" s="22"/>
      <c r="AL450" s="22"/>
      <c r="AM450" s="22"/>
    </row>
    <row r="451" spans="1:39">
      <c r="A451" s="3"/>
      <c r="B451" s="3"/>
      <c r="C451" s="3"/>
      <c r="D451" s="2">
        <f ca="1">IF(E450=E451,D450,CELL("wiersz",A449))</f>
        <v>109</v>
      </c>
      <c r="E451" s="23">
        <f>LARGE(F451:AG451,1)+LARGE(F451:AG451,2)+LARGE(F451:AG451,3)+LARGE(F451:AG451,4)+IFERROR(LARGE(F451:AG451,5),0)+IFERROR(LARGE(F451:AG451,6),0)</f>
        <v>0</v>
      </c>
      <c r="F451" s="22"/>
      <c r="G451" s="22"/>
      <c r="H451" s="22"/>
      <c r="I451" s="71"/>
      <c r="J451" s="72"/>
      <c r="K451" s="72"/>
      <c r="L451" s="72"/>
      <c r="M451" s="72"/>
      <c r="N451" s="22"/>
      <c r="O451" s="22"/>
      <c r="P451" s="22"/>
      <c r="Q451" s="22"/>
      <c r="R451" s="22"/>
      <c r="S451" s="22"/>
      <c r="T451" s="71"/>
      <c r="U451" s="71"/>
      <c r="V451" s="22"/>
      <c r="W451" s="22"/>
      <c r="X451" s="22"/>
      <c r="Y451" s="73"/>
      <c r="Z451" s="22"/>
      <c r="AA451" s="22"/>
      <c r="AB451" s="22"/>
      <c r="AC451" s="22"/>
      <c r="AD451" s="22">
        <f>IFERROR(LARGE(AH451:AM451,1),0)+IFERROR(LARGE(AH451:AM451,2),0)</f>
        <v>0</v>
      </c>
      <c r="AE451" s="22">
        <f>IFERROR(LARGE(AH451:AM451,3),0)+IFERROR(LARGE(AH451:AM451,4),0)</f>
        <v>0</v>
      </c>
      <c r="AF451" s="22">
        <f>IFERROR(LARGE(AH451:AM451,5),0)+IFERROR(LARGE(AH451:AM451,6),0)</f>
        <v>0</v>
      </c>
      <c r="AG451" s="22">
        <f>IFERROR(LARGE(AH451:AM451,7),0)</f>
        <v>0</v>
      </c>
      <c r="AH451" s="22"/>
      <c r="AI451" s="22"/>
      <c r="AJ451" s="22"/>
      <c r="AK451" s="22"/>
      <c r="AL451" s="22"/>
      <c r="AM451" s="22"/>
    </row>
    <row r="452" spans="1:39">
      <c r="A452" s="3"/>
      <c r="B452" s="3"/>
      <c r="C452" s="3"/>
      <c r="D452" s="2">
        <f ca="1">IF(E451=E452,D451,CELL("wiersz",A450))</f>
        <v>109</v>
      </c>
      <c r="E452" s="23">
        <f>LARGE(F452:AG452,1)+LARGE(F452:AG452,2)+LARGE(F452:AG452,3)+LARGE(F452:AG452,4)+IFERROR(LARGE(F452:AG452,5),0)+IFERROR(LARGE(F452:AG452,6),0)</f>
        <v>0</v>
      </c>
      <c r="F452" s="22"/>
      <c r="G452" s="22"/>
      <c r="H452" s="22"/>
      <c r="I452" s="71"/>
      <c r="J452" s="72"/>
      <c r="K452" s="72"/>
      <c r="L452" s="72"/>
      <c r="M452" s="72"/>
      <c r="N452" s="22"/>
      <c r="O452" s="22"/>
      <c r="P452" s="22"/>
      <c r="Q452" s="22"/>
      <c r="R452" s="22"/>
      <c r="S452" s="22"/>
      <c r="T452" s="71"/>
      <c r="U452" s="71"/>
      <c r="V452" s="22"/>
      <c r="W452" s="22"/>
      <c r="X452" s="22"/>
      <c r="Y452" s="73"/>
      <c r="Z452" s="22"/>
      <c r="AA452" s="22"/>
      <c r="AB452" s="22"/>
      <c r="AC452" s="22"/>
      <c r="AD452" s="22">
        <f>IFERROR(LARGE(AH452:AM452,1),0)+IFERROR(LARGE(AH452:AM452,2),0)</f>
        <v>0</v>
      </c>
      <c r="AE452" s="22">
        <f>IFERROR(LARGE(AH452:AM452,3),0)+IFERROR(LARGE(AH452:AM452,4),0)</f>
        <v>0</v>
      </c>
      <c r="AF452" s="22">
        <f>IFERROR(LARGE(AH452:AM452,5),0)+IFERROR(LARGE(AH452:AM452,6),0)</f>
        <v>0</v>
      </c>
      <c r="AG452" s="22">
        <f>IFERROR(LARGE(AH452:AM452,7),0)</f>
        <v>0</v>
      </c>
      <c r="AH452" s="22"/>
      <c r="AI452" s="22"/>
      <c r="AJ452" s="22"/>
      <c r="AK452" s="22"/>
      <c r="AL452" s="22"/>
      <c r="AM452" s="22"/>
    </row>
    <row r="453" spans="1:39">
      <c r="A453" s="3"/>
      <c r="B453" s="3"/>
      <c r="C453" s="3"/>
      <c r="D453" s="2">
        <f ca="1">IF(E452=E453,D452,CELL("wiersz",A451))</f>
        <v>109</v>
      </c>
      <c r="E453" s="23">
        <f>LARGE(F453:AG453,1)+LARGE(F453:AG453,2)+LARGE(F453:AG453,3)+LARGE(F453:AG453,4)+IFERROR(LARGE(F453:AG453,5),0)+IFERROR(LARGE(F453:AG453,6),0)</f>
        <v>0</v>
      </c>
      <c r="F453" s="22"/>
      <c r="G453" s="22"/>
      <c r="H453" s="22"/>
      <c r="I453" s="71"/>
      <c r="J453" s="72"/>
      <c r="K453" s="72"/>
      <c r="L453" s="72"/>
      <c r="M453" s="72"/>
      <c r="N453" s="22"/>
      <c r="O453" s="22"/>
      <c r="P453" s="22"/>
      <c r="Q453" s="22"/>
      <c r="R453" s="22"/>
      <c r="S453" s="22"/>
      <c r="T453" s="71"/>
      <c r="U453" s="71"/>
      <c r="V453" s="22"/>
      <c r="W453" s="22"/>
      <c r="X453" s="22"/>
      <c r="Y453" s="73"/>
      <c r="Z453" s="22"/>
      <c r="AA453" s="22"/>
      <c r="AB453" s="22"/>
      <c r="AC453" s="22"/>
      <c r="AD453" s="22">
        <f>IFERROR(LARGE(AH453:AM453,1),0)+IFERROR(LARGE(AH453:AM453,2),0)</f>
        <v>0</v>
      </c>
      <c r="AE453" s="22">
        <f>IFERROR(LARGE(AH453:AM453,3),0)+IFERROR(LARGE(AH453:AM453,4),0)</f>
        <v>0</v>
      </c>
      <c r="AF453" s="22">
        <f>IFERROR(LARGE(AH453:AM453,5),0)+IFERROR(LARGE(AH453:AM453,6),0)</f>
        <v>0</v>
      </c>
      <c r="AG453" s="22">
        <f>IFERROR(LARGE(AH453:AM453,7),0)</f>
        <v>0</v>
      </c>
      <c r="AH453" s="22"/>
      <c r="AI453" s="22"/>
      <c r="AJ453" s="22"/>
      <c r="AK453" s="22"/>
      <c r="AL453" s="22"/>
      <c r="AM453" s="22"/>
    </row>
    <row r="454" spans="1:39">
      <c r="A454" s="3"/>
      <c r="B454" s="3"/>
      <c r="C454" s="3"/>
      <c r="D454" s="2">
        <f ca="1">IF(E453=E454,D453,CELL("wiersz",A452))</f>
        <v>109</v>
      </c>
      <c r="E454" s="23">
        <f>LARGE(F454:AG454,1)+LARGE(F454:AG454,2)+LARGE(F454:AG454,3)+LARGE(F454:AG454,4)+IFERROR(LARGE(F454:AG454,5),0)+IFERROR(LARGE(F454:AG454,6),0)</f>
        <v>0</v>
      </c>
      <c r="F454" s="22"/>
      <c r="G454" s="22"/>
      <c r="H454" s="22"/>
      <c r="I454" s="71"/>
      <c r="J454" s="72"/>
      <c r="K454" s="72"/>
      <c r="L454" s="72"/>
      <c r="M454" s="72"/>
      <c r="N454" s="22"/>
      <c r="O454" s="22"/>
      <c r="P454" s="22"/>
      <c r="Q454" s="22"/>
      <c r="R454" s="22"/>
      <c r="S454" s="22"/>
      <c r="T454" s="71"/>
      <c r="U454" s="71"/>
      <c r="V454" s="22"/>
      <c r="W454" s="22"/>
      <c r="X454" s="22"/>
      <c r="Y454" s="73"/>
      <c r="Z454" s="22"/>
      <c r="AA454" s="22"/>
      <c r="AB454" s="22"/>
      <c r="AC454" s="22"/>
      <c r="AD454" s="22">
        <f>IFERROR(LARGE(AH454:AM454,1),0)+IFERROR(LARGE(AH454:AM454,2),0)</f>
        <v>0</v>
      </c>
      <c r="AE454" s="22">
        <f>IFERROR(LARGE(AH454:AM454,3),0)+IFERROR(LARGE(AH454:AM454,4),0)</f>
        <v>0</v>
      </c>
      <c r="AF454" s="22">
        <f>IFERROR(LARGE(AH454:AM454,5),0)+IFERROR(LARGE(AH454:AM454,6),0)</f>
        <v>0</v>
      </c>
      <c r="AG454" s="22">
        <f>IFERROR(LARGE(AH454:AM454,7),0)</f>
        <v>0</v>
      </c>
      <c r="AH454" s="22"/>
      <c r="AI454" s="22"/>
      <c r="AJ454" s="22"/>
      <c r="AK454" s="22"/>
      <c r="AL454" s="22"/>
      <c r="AM454" s="22"/>
    </row>
    <row r="455" spans="1:39">
      <c r="A455" s="3"/>
      <c r="B455" s="3"/>
      <c r="C455" s="3"/>
      <c r="D455" s="2">
        <f ca="1">IF(E454=E455,D454,CELL("wiersz",A453))</f>
        <v>109</v>
      </c>
      <c r="E455" s="23">
        <f>LARGE(F455:AG455,1)+LARGE(F455:AG455,2)+LARGE(F455:AG455,3)+LARGE(F455:AG455,4)+IFERROR(LARGE(F455:AG455,5),0)+IFERROR(LARGE(F455:AG455,6),0)</f>
        <v>0</v>
      </c>
      <c r="F455" s="22"/>
      <c r="G455" s="22"/>
      <c r="H455" s="22"/>
      <c r="I455" s="71"/>
      <c r="J455" s="72"/>
      <c r="K455" s="72"/>
      <c r="L455" s="72"/>
      <c r="M455" s="72"/>
      <c r="N455" s="22"/>
      <c r="O455" s="22"/>
      <c r="P455" s="22"/>
      <c r="Q455" s="22"/>
      <c r="R455" s="22"/>
      <c r="S455" s="22"/>
      <c r="T455" s="71"/>
      <c r="U455" s="71"/>
      <c r="V455" s="22"/>
      <c r="W455" s="22"/>
      <c r="X455" s="22"/>
      <c r="Y455" s="73"/>
      <c r="Z455" s="22"/>
      <c r="AA455" s="22"/>
      <c r="AB455" s="22"/>
      <c r="AC455" s="22"/>
      <c r="AD455" s="22">
        <f>IFERROR(LARGE(AH455:AM455,1),0)+IFERROR(LARGE(AH455:AM455,2),0)</f>
        <v>0</v>
      </c>
      <c r="AE455" s="22">
        <f>IFERROR(LARGE(AH455:AM455,3),0)+IFERROR(LARGE(AH455:AM455,4),0)</f>
        <v>0</v>
      </c>
      <c r="AF455" s="22">
        <f>IFERROR(LARGE(AH455:AM455,5),0)+IFERROR(LARGE(AH455:AM455,6),0)</f>
        <v>0</v>
      </c>
      <c r="AG455" s="22">
        <f>IFERROR(LARGE(AH455:AM455,7),0)</f>
        <v>0</v>
      </c>
      <c r="AH455" s="22"/>
      <c r="AI455" s="22"/>
      <c r="AJ455" s="22"/>
      <c r="AK455" s="22"/>
      <c r="AL455" s="22"/>
      <c r="AM455" s="22"/>
    </row>
    <row r="456" spans="1:39">
      <c r="A456" s="3"/>
      <c r="B456" s="3"/>
      <c r="C456" s="3"/>
      <c r="D456" s="2">
        <f ca="1">IF(E455=E456,D455,CELL("wiersz",A454))</f>
        <v>109</v>
      </c>
      <c r="E456" s="23">
        <f>LARGE(F456:AG456,1)+LARGE(F456:AG456,2)+LARGE(F456:AG456,3)+LARGE(F456:AG456,4)+IFERROR(LARGE(F456:AG456,5),0)+IFERROR(LARGE(F456:AG456,6),0)</f>
        <v>0</v>
      </c>
      <c r="F456" s="22"/>
      <c r="G456" s="22"/>
      <c r="H456" s="22"/>
      <c r="I456" s="71"/>
      <c r="J456" s="72"/>
      <c r="K456" s="72"/>
      <c r="L456" s="72"/>
      <c r="M456" s="72"/>
      <c r="N456" s="22"/>
      <c r="O456" s="22"/>
      <c r="P456" s="22"/>
      <c r="Q456" s="22"/>
      <c r="R456" s="22"/>
      <c r="S456" s="22"/>
      <c r="T456" s="71"/>
      <c r="U456" s="71"/>
      <c r="V456" s="22"/>
      <c r="W456" s="22"/>
      <c r="X456" s="22"/>
      <c r="Y456" s="73"/>
      <c r="Z456" s="22"/>
      <c r="AA456" s="22"/>
      <c r="AB456" s="22"/>
      <c r="AC456" s="22"/>
      <c r="AD456" s="22">
        <f>IFERROR(LARGE(AH456:AM456,1),0)+IFERROR(LARGE(AH456:AM456,2),0)</f>
        <v>0</v>
      </c>
      <c r="AE456" s="22">
        <f>IFERROR(LARGE(AH456:AM456,3),0)+IFERROR(LARGE(AH456:AM456,4),0)</f>
        <v>0</v>
      </c>
      <c r="AF456" s="22">
        <f>IFERROR(LARGE(AH456:AM456,5),0)+IFERROR(LARGE(AH456:AM456,6),0)</f>
        <v>0</v>
      </c>
      <c r="AG456" s="22">
        <f>IFERROR(LARGE(AH456:AM456,7),0)</f>
        <v>0</v>
      </c>
      <c r="AH456" s="22"/>
      <c r="AI456" s="22"/>
      <c r="AJ456" s="22"/>
      <c r="AK456" s="22"/>
      <c r="AL456" s="22"/>
      <c r="AM456" s="22"/>
    </row>
    <row r="457" spans="1:39">
      <c r="A457" s="3"/>
      <c r="B457" s="3"/>
      <c r="C457" s="3"/>
      <c r="D457" s="2">
        <f ca="1">IF(E456=E457,D456,CELL("wiersz",A455))</f>
        <v>109</v>
      </c>
      <c r="E457" s="23">
        <f>LARGE(F457:AG457,1)+LARGE(F457:AG457,2)+LARGE(F457:AG457,3)+LARGE(F457:AG457,4)+IFERROR(LARGE(F457:AG457,5),0)+IFERROR(LARGE(F457:AG457,6),0)</f>
        <v>0</v>
      </c>
      <c r="F457" s="22"/>
      <c r="G457" s="22"/>
      <c r="H457" s="22"/>
      <c r="I457" s="71"/>
      <c r="J457" s="72"/>
      <c r="K457" s="72"/>
      <c r="L457" s="72"/>
      <c r="M457" s="72"/>
      <c r="N457" s="22"/>
      <c r="O457" s="22"/>
      <c r="P457" s="22"/>
      <c r="Q457" s="22"/>
      <c r="R457" s="22"/>
      <c r="S457" s="22"/>
      <c r="T457" s="71"/>
      <c r="U457" s="71"/>
      <c r="V457" s="22"/>
      <c r="W457" s="22"/>
      <c r="X457" s="22"/>
      <c r="Y457" s="73"/>
      <c r="Z457" s="22"/>
      <c r="AA457" s="22"/>
      <c r="AB457" s="22"/>
      <c r="AC457" s="22"/>
      <c r="AD457" s="22">
        <f>IFERROR(LARGE(AH457:AM457,1),0)+IFERROR(LARGE(AH457:AM457,2),0)</f>
        <v>0</v>
      </c>
      <c r="AE457" s="22">
        <f>IFERROR(LARGE(AH457:AM457,3),0)+IFERROR(LARGE(AH457:AM457,4),0)</f>
        <v>0</v>
      </c>
      <c r="AF457" s="22">
        <f>IFERROR(LARGE(AH457:AM457,5),0)+IFERROR(LARGE(AH457:AM457,6),0)</f>
        <v>0</v>
      </c>
      <c r="AG457" s="22">
        <f>IFERROR(LARGE(AH457:AM457,7),0)</f>
        <v>0</v>
      </c>
      <c r="AH457" s="22"/>
      <c r="AI457" s="22"/>
      <c r="AJ457" s="22"/>
      <c r="AK457" s="22"/>
      <c r="AL457" s="22"/>
      <c r="AM457" s="22"/>
    </row>
    <row r="458" spans="1:39">
      <c r="A458" s="3"/>
      <c r="B458" s="3"/>
      <c r="C458" s="3"/>
      <c r="D458" s="2">
        <f ca="1">IF(E457=E458,D457,CELL("wiersz",A456))</f>
        <v>109</v>
      </c>
      <c r="E458" s="23">
        <f>LARGE(F458:AG458,1)+LARGE(F458:AG458,2)+LARGE(F458:AG458,3)+LARGE(F458:AG458,4)+IFERROR(LARGE(F458:AG458,5),0)+IFERROR(LARGE(F458:AG458,6),0)</f>
        <v>0</v>
      </c>
      <c r="F458" s="22"/>
      <c r="G458" s="22"/>
      <c r="H458" s="22"/>
      <c r="I458" s="71"/>
      <c r="J458" s="72"/>
      <c r="K458" s="72"/>
      <c r="L458" s="72"/>
      <c r="M458" s="72"/>
      <c r="N458" s="22"/>
      <c r="O458" s="22"/>
      <c r="P458" s="22"/>
      <c r="Q458" s="22"/>
      <c r="R458" s="22"/>
      <c r="S458" s="22"/>
      <c r="T458" s="71"/>
      <c r="U458" s="71"/>
      <c r="V458" s="22"/>
      <c r="W458" s="22"/>
      <c r="X458" s="22"/>
      <c r="Y458" s="73"/>
      <c r="Z458" s="22"/>
      <c r="AA458" s="22"/>
      <c r="AB458" s="22"/>
      <c r="AC458" s="22"/>
      <c r="AD458" s="22">
        <f>IFERROR(LARGE(AH458:AM458,1),0)+IFERROR(LARGE(AH458:AM458,2),0)</f>
        <v>0</v>
      </c>
      <c r="AE458" s="22">
        <f>IFERROR(LARGE(AH458:AM458,3),0)+IFERROR(LARGE(AH458:AM458,4),0)</f>
        <v>0</v>
      </c>
      <c r="AF458" s="22">
        <f>IFERROR(LARGE(AH458:AM458,5),0)+IFERROR(LARGE(AH458:AM458,6),0)</f>
        <v>0</v>
      </c>
      <c r="AG458" s="22">
        <f>IFERROR(LARGE(AH458:AM458,7),0)</f>
        <v>0</v>
      </c>
      <c r="AH458" s="22"/>
      <c r="AI458" s="22"/>
      <c r="AJ458" s="22"/>
      <c r="AK458" s="22"/>
      <c r="AL458" s="22"/>
      <c r="AM458" s="22"/>
    </row>
    <row r="459" spans="1:39">
      <c r="A459" s="3"/>
      <c r="B459" s="3"/>
      <c r="C459" s="3"/>
      <c r="D459" s="2">
        <f ca="1">IF(E458=E459,D458,CELL("wiersz",A457))</f>
        <v>109</v>
      </c>
      <c r="E459" s="23">
        <f>LARGE(F459:AG459,1)+LARGE(F459:AG459,2)+LARGE(F459:AG459,3)+LARGE(F459:AG459,4)+IFERROR(LARGE(F459:AG459,5),0)+IFERROR(LARGE(F459:AG459,6),0)</f>
        <v>0</v>
      </c>
      <c r="F459" s="22"/>
      <c r="G459" s="22"/>
      <c r="H459" s="22"/>
      <c r="I459" s="71"/>
      <c r="J459" s="72"/>
      <c r="K459" s="72"/>
      <c r="L459" s="72"/>
      <c r="M459" s="72"/>
      <c r="N459" s="22"/>
      <c r="O459" s="22"/>
      <c r="P459" s="22"/>
      <c r="Q459" s="22"/>
      <c r="R459" s="22"/>
      <c r="S459" s="22"/>
      <c r="T459" s="71"/>
      <c r="U459" s="71"/>
      <c r="V459" s="22"/>
      <c r="W459" s="22"/>
      <c r="X459" s="22"/>
      <c r="Y459" s="73"/>
      <c r="Z459" s="22"/>
      <c r="AA459" s="22"/>
      <c r="AB459" s="22"/>
      <c r="AC459" s="22"/>
      <c r="AD459" s="22">
        <f>IFERROR(LARGE(AH459:AM459,1),0)+IFERROR(LARGE(AH459:AM459,2),0)</f>
        <v>0</v>
      </c>
      <c r="AE459" s="22">
        <f>IFERROR(LARGE(AH459:AM459,3),0)+IFERROR(LARGE(AH459:AM459,4),0)</f>
        <v>0</v>
      </c>
      <c r="AF459" s="22">
        <f>IFERROR(LARGE(AH459:AM459,5),0)+IFERROR(LARGE(AH459:AM459,6),0)</f>
        <v>0</v>
      </c>
      <c r="AG459" s="22">
        <f>IFERROR(LARGE(AH459:AM459,7),0)</f>
        <v>0</v>
      </c>
      <c r="AH459" s="22"/>
      <c r="AI459" s="22"/>
      <c r="AJ459" s="22"/>
      <c r="AK459" s="22"/>
      <c r="AL459" s="22"/>
      <c r="AM459" s="22"/>
    </row>
    <row r="460" spans="1:39">
      <c r="A460" s="3"/>
      <c r="B460" s="3"/>
      <c r="C460" s="3"/>
      <c r="D460" s="2">
        <f ca="1">IF(E459=E460,D459,CELL("wiersz",A458))</f>
        <v>109</v>
      </c>
      <c r="E460" s="23">
        <f>LARGE(F460:AG460,1)+LARGE(F460:AG460,2)+LARGE(F460:AG460,3)+LARGE(F460:AG460,4)+IFERROR(LARGE(F460:AG460,5),0)+IFERROR(LARGE(F460:AG460,6),0)</f>
        <v>0</v>
      </c>
      <c r="F460" s="22"/>
      <c r="G460" s="22"/>
      <c r="H460" s="22"/>
      <c r="I460" s="71"/>
      <c r="J460" s="72"/>
      <c r="K460" s="72"/>
      <c r="L460" s="72"/>
      <c r="M460" s="72"/>
      <c r="N460" s="22"/>
      <c r="O460" s="22"/>
      <c r="P460" s="22"/>
      <c r="Q460" s="22"/>
      <c r="R460" s="22"/>
      <c r="S460" s="22"/>
      <c r="T460" s="71"/>
      <c r="U460" s="71"/>
      <c r="V460" s="22"/>
      <c r="W460" s="22"/>
      <c r="X460" s="22"/>
      <c r="Y460" s="73"/>
      <c r="Z460" s="22"/>
      <c r="AA460" s="22"/>
      <c r="AB460" s="22"/>
      <c r="AC460" s="22"/>
      <c r="AD460" s="22">
        <f>IFERROR(LARGE(AH460:AM460,1),0)+IFERROR(LARGE(AH460:AM460,2),0)</f>
        <v>0</v>
      </c>
      <c r="AE460" s="22">
        <f>IFERROR(LARGE(AH460:AM460,3),0)+IFERROR(LARGE(AH460:AM460,4),0)</f>
        <v>0</v>
      </c>
      <c r="AF460" s="22">
        <f>IFERROR(LARGE(AH460:AM460,5),0)+IFERROR(LARGE(AH460:AM460,6),0)</f>
        <v>0</v>
      </c>
      <c r="AG460" s="22">
        <f>IFERROR(LARGE(AH460:AM460,7),0)</f>
        <v>0</v>
      </c>
      <c r="AH460" s="22"/>
      <c r="AI460" s="22"/>
      <c r="AJ460" s="22"/>
      <c r="AK460" s="22"/>
      <c r="AL460" s="22"/>
      <c r="AM460" s="22"/>
    </row>
    <row r="461" spans="1:39">
      <c r="A461" s="3"/>
      <c r="B461" s="3"/>
      <c r="C461" s="3"/>
      <c r="D461" s="2">
        <f ca="1">IF(E460=E461,D460,CELL("wiersz",A459))</f>
        <v>109</v>
      </c>
      <c r="E461" s="23">
        <f>LARGE(F461:AG461,1)+LARGE(F461:AG461,2)+LARGE(F461:AG461,3)+LARGE(F461:AG461,4)+IFERROR(LARGE(F461:AG461,5),0)+IFERROR(LARGE(F461:AG461,6),0)</f>
        <v>0</v>
      </c>
      <c r="F461" s="22"/>
      <c r="G461" s="22"/>
      <c r="H461" s="22"/>
      <c r="I461" s="71"/>
      <c r="J461" s="72"/>
      <c r="K461" s="72"/>
      <c r="L461" s="72"/>
      <c r="M461" s="72"/>
      <c r="N461" s="22"/>
      <c r="O461" s="22"/>
      <c r="P461" s="22"/>
      <c r="Q461" s="22"/>
      <c r="R461" s="22"/>
      <c r="S461" s="22"/>
      <c r="T461" s="71"/>
      <c r="U461" s="71"/>
      <c r="V461" s="22"/>
      <c r="W461" s="22"/>
      <c r="X461" s="22"/>
      <c r="Y461" s="73"/>
      <c r="Z461" s="22"/>
      <c r="AA461" s="22"/>
      <c r="AB461" s="22"/>
      <c r="AC461" s="22"/>
      <c r="AD461" s="22">
        <f>IFERROR(LARGE(AH461:AM461,1),0)+IFERROR(LARGE(AH461:AM461,2),0)</f>
        <v>0</v>
      </c>
      <c r="AE461" s="22">
        <f>IFERROR(LARGE(AH461:AM461,3),0)+IFERROR(LARGE(AH461:AM461,4),0)</f>
        <v>0</v>
      </c>
      <c r="AF461" s="22">
        <f>IFERROR(LARGE(AH461:AM461,5),0)+IFERROR(LARGE(AH461:AM461,6),0)</f>
        <v>0</v>
      </c>
      <c r="AG461" s="22">
        <f>IFERROR(LARGE(AH461:AM461,7),0)</f>
        <v>0</v>
      </c>
      <c r="AH461" s="22"/>
      <c r="AI461" s="22"/>
      <c r="AJ461" s="22"/>
      <c r="AK461" s="22"/>
      <c r="AL461" s="22"/>
      <c r="AM461" s="22"/>
    </row>
    <row r="462" spans="1:39">
      <c r="A462" s="3"/>
      <c r="B462" s="3"/>
      <c r="C462" s="3"/>
      <c r="D462" s="2">
        <f ca="1">IF(E461=E462,D461,CELL("wiersz",A460))</f>
        <v>109</v>
      </c>
      <c r="E462" s="23">
        <f>LARGE(F462:AG462,1)+LARGE(F462:AG462,2)+LARGE(F462:AG462,3)+LARGE(F462:AG462,4)+IFERROR(LARGE(F462:AG462,5),0)+IFERROR(LARGE(F462:AG462,6),0)</f>
        <v>0</v>
      </c>
      <c r="F462" s="22"/>
      <c r="G462" s="22"/>
      <c r="H462" s="22"/>
      <c r="I462" s="71"/>
      <c r="J462" s="72"/>
      <c r="K462" s="72"/>
      <c r="L462" s="72"/>
      <c r="M462" s="72"/>
      <c r="N462" s="22"/>
      <c r="O462" s="22"/>
      <c r="P462" s="22"/>
      <c r="Q462" s="22"/>
      <c r="R462" s="22"/>
      <c r="S462" s="22"/>
      <c r="T462" s="71"/>
      <c r="U462" s="71"/>
      <c r="V462" s="22"/>
      <c r="W462" s="22"/>
      <c r="X462" s="22"/>
      <c r="Y462" s="73"/>
      <c r="Z462" s="22"/>
      <c r="AA462" s="22"/>
      <c r="AB462" s="22"/>
      <c r="AC462" s="22"/>
      <c r="AD462" s="22">
        <f>IFERROR(LARGE(AH462:AM462,1),0)+IFERROR(LARGE(AH462:AM462,2),0)</f>
        <v>0</v>
      </c>
      <c r="AE462" s="22">
        <f>IFERROR(LARGE(AH462:AM462,3),0)+IFERROR(LARGE(AH462:AM462,4),0)</f>
        <v>0</v>
      </c>
      <c r="AF462" s="22">
        <f>IFERROR(LARGE(AH462:AM462,5),0)+IFERROR(LARGE(AH462:AM462,6),0)</f>
        <v>0</v>
      </c>
      <c r="AG462" s="22">
        <f>IFERROR(LARGE(AH462:AM462,7),0)</f>
        <v>0</v>
      </c>
      <c r="AH462" s="22"/>
      <c r="AI462" s="22"/>
      <c r="AJ462" s="22"/>
      <c r="AK462" s="22"/>
      <c r="AL462" s="22"/>
      <c r="AM462" s="22"/>
    </row>
    <row r="463" spans="1:39">
      <c r="A463" s="3"/>
      <c r="B463" s="3"/>
      <c r="C463" s="3"/>
      <c r="D463" s="2">
        <f ca="1">IF(E462=E463,D462,CELL("wiersz",A461))</f>
        <v>109</v>
      </c>
      <c r="E463" s="23">
        <f>LARGE(F463:AG463,1)+LARGE(F463:AG463,2)+LARGE(F463:AG463,3)+LARGE(F463:AG463,4)+IFERROR(LARGE(F463:AG463,5),0)+IFERROR(LARGE(F463:AG463,6),0)</f>
        <v>0</v>
      </c>
      <c r="F463" s="22"/>
      <c r="G463" s="22"/>
      <c r="H463" s="22"/>
      <c r="I463" s="71"/>
      <c r="J463" s="72"/>
      <c r="K463" s="72"/>
      <c r="L463" s="72"/>
      <c r="M463" s="72"/>
      <c r="N463" s="22"/>
      <c r="O463" s="22"/>
      <c r="P463" s="22"/>
      <c r="Q463" s="22"/>
      <c r="R463" s="22"/>
      <c r="S463" s="22"/>
      <c r="T463" s="71"/>
      <c r="U463" s="71"/>
      <c r="V463" s="22"/>
      <c r="W463" s="22"/>
      <c r="X463" s="22"/>
      <c r="Y463" s="73"/>
      <c r="Z463" s="22"/>
      <c r="AA463" s="22"/>
      <c r="AB463" s="22"/>
      <c r="AC463" s="22"/>
      <c r="AD463" s="22">
        <f>IFERROR(LARGE(AH463:AM463,1),0)+IFERROR(LARGE(AH463:AM463,2),0)</f>
        <v>0</v>
      </c>
      <c r="AE463" s="22">
        <f>IFERROR(LARGE(AH463:AM463,3),0)+IFERROR(LARGE(AH463:AM463,4),0)</f>
        <v>0</v>
      </c>
      <c r="AF463" s="22">
        <f>IFERROR(LARGE(AH463:AM463,5),0)+IFERROR(LARGE(AH463:AM463,6),0)</f>
        <v>0</v>
      </c>
      <c r="AG463" s="22">
        <f>IFERROR(LARGE(AH463:AM463,7),0)</f>
        <v>0</v>
      </c>
      <c r="AH463" s="22"/>
      <c r="AI463" s="22"/>
      <c r="AJ463" s="22"/>
      <c r="AK463" s="22"/>
      <c r="AL463" s="22"/>
      <c r="AM463" s="22"/>
    </row>
    <row r="464" spans="1:39">
      <c r="A464" s="3"/>
      <c r="B464" s="3"/>
      <c r="C464" s="3"/>
      <c r="D464" s="2">
        <f ca="1">IF(E463=E464,D463,CELL("wiersz",A462))</f>
        <v>109</v>
      </c>
      <c r="E464" s="23">
        <f>LARGE(F464:AG464,1)+LARGE(F464:AG464,2)+LARGE(F464:AG464,3)+LARGE(F464:AG464,4)+IFERROR(LARGE(F464:AG464,5),0)+IFERROR(LARGE(F464:AG464,6),0)</f>
        <v>0</v>
      </c>
      <c r="F464" s="22"/>
      <c r="G464" s="22"/>
      <c r="H464" s="22"/>
      <c r="I464" s="71"/>
      <c r="J464" s="72"/>
      <c r="K464" s="72"/>
      <c r="L464" s="72"/>
      <c r="M464" s="72"/>
      <c r="N464" s="22"/>
      <c r="O464" s="22"/>
      <c r="P464" s="22"/>
      <c r="Q464" s="22"/>
      <c r="R464" s="22"/>
      <c r="S464" s="22"/>
      <c r="T464" s="71"/>
      <c r="U464" s="71"/>
      <c r="V464" s="22"/>
      <c r="W464" s="22"/>
      <c r="X464" s="22"/>
      <c r="Y464" s="73"/>
      <c r="Z464" s="22"/>
      <c r="AA464" s="22"/>
      <c r="AB464" s="22"/>
      <c r="AC464" s="22"/>
      <c r="AD464" s="22">
        <f>IFERROR(LARGE(AH464:AM464,1),0)+IFERROR(LARGE(AH464:AM464,2),0)</f>
        <v>0</v>
      </c>
      <c r="AE464" s="22">
        <f>IFERROR(LARGE(AH464:AM464,3),0)+IFERROR(LARGE(AH464:AM464,4),0)</f>
        <v>0</v>
      </c>
      <c r="AF464" s="22">
        <f>IFERROR(LARGE(AH464:AM464,5),0)+IFERROR(LARGE(AH464:AM464,6),0)</f>
        <v>0</v>
      </c>
      <c r="AG464" s="22">
        <f>IFERROR(LARGE(AH464:AM464,7),0)</f>
        <v>0</v>
      </c>
      <c r="AH464" s="22"/>
      <c r="AI464" s="22"/>
      <c r="AJ464" s="22"/>
      <c r="AK464" s="22"/>
      <c r="AL464" s="22"/>
      <c r="AM464" s="22"/>
    </row>
    <row r="465" spans="1:39">
      <c r="A465" s="3"/>
      <c r="B465" s="3"/>
      <c r="C465" s="3"/>
      <c r="D465" s="2">
        <f ca="1">IF(E464=E465,D464,CELL("wiersz",A463))</f>
        <v>109</v>
      </c>
      <c r="E465" s="23">
        <f>LARGE(F465:AG465,1)+LARGE(F465:AG465,2)+LARGE(F465:AG465,3)+LARGE(F465:AG465,4)+IFERROR(LARGE(F465:AG465,5),0)+IFERROR(LARGE(F465:AG465,6),0)</f>
        <v>0</v>
      </c>
      <c r="F465" s="22"/>
      <c r="G465" s="22"/>
      <c r="H465" s="22"/>
      <c r="I465" s="71"/>
      <c r="J465" s="72"/>
      <c r="K465" s="72"/>
      <c r="L465" s="72"/>
      <c r="M465" s="72"/>
      <c r="N465" s="22"/>
      <c r="O465" s="22"/>
      <c r="P465" s="22"/>
      <c r="Q465" s="22"/>
      <c r="R465" s="22"/>
      <c r="S465" s="22"/>
      <c r="T465" s="71"/>
      <c r="U465" s="71"/>
      <c r="V465" s="22"/>
      <c r="W465" s="22"/>
      <c r="X465" s="22"/>
      <c r="Y465" s="73"/>
      <c r="Z465" s="22"/>
      <c r="AA465" s="22"/>
      <c r="AB465" s="22"/>
      <c r="AC465" s="22"/>
      <c r="AD465" s="22">
        <f>IFERROR(LARGE(AH465:AM465,1),0)+IFERROR(LARGE(AH465:AM465,2),0)</f>
        <v>0</v>
      </c>
      <c r="AE465" s="22">
        <f>IFERROR(LARGE(AH465:AM465,3),0)+IFERROR(LARGE(AH465:AM465,4),0)</f>
        <v>0</v>
      </c>
      <c r="AF465" s="22">
        <f>IFERROR(LARGE(AH465:AM465,5),0)+IFERROR(LARGE(AH465:AM465,6),0)</f>
        <v>0</v>
      </c>
      <c r="AG465" s="22">
        <f>IFERROR(LARGE(AH465:AM465,7),0)</f>
        <v>0</v>
      </c>
      <c r="AH465" s="22"/>
      <c r="AI465" s="22"/>
      <c r="AJ465" s="22"/>
      <c r="AK465" s="22"/>
      <c r="AL465" s="22"/>
      <c r="AM465" s="22"/>
    </row>
    <row r="466" spans="1:39">
      <c r="A466" s="3"/>
      <c r="B466" s="3"/>
      <c r="C466" s="3"/>
      <c r="D466" s="2">
        <f ca="1">IF(E465=E466,D465,CELL("wiersz",A464))</f>
        <v>109</v>
      </c>
      <c r="E466" s="23">
        <f>LARGE(F466:AG466,1)+LARGE(F466:AG466,2)+LARGE(F466:AG466,3)+LARGE(F466:AG466,4)+IFERROR(LARGE(F466:AG466,5),0)+IFERROR(LARGE(F466:AG466,6),0)</f>
        <v>0</v>
      </c>
      <c r="F466" s="22"/>
      <c r="G466" s="22"/>
      <c r="H466" s="22"/>
      <c r="I466" s="71"/>
      <c r="J466" s="72"/>
      <c r="K466" s="72"/>
      <c r="L466" s="72"/>
      <c r="M466" s="72"/>
      <c r="N466" s="22"/>
      <c r="O466" s="22"/>
      <c r="P466" s="22"/>
      <c r="Q466" s="22"/>
      <c r="R466" s="22"/>
      <c r="S466" s="22"/>
      <c r="T466" s="71"/>
      <c r="U466" s="71"/>
      <c r="V466" s="22"/>
      <c r="W466" s="22"/>
      <c r="X466" s="22"/>
      <c r="Y466" s="73"/>
      <c r="Z466" s="22"/>
      <c r="AA466" s="22"/>
      <c r="AB466" s="22"/>
      <c r="AC466" s="22"/>
      <c r="AD466" s="22">
        <f>IFERROR(LARGE(AH466:AM466,1),0)+IFERROR(LARGE(AH466:AM466,2),0)</f>
        <v>0</v>
      </c>
      <c r="AE466" s="22">
        <f>IFERROR(LARGE(AH466:AM466,3),0)+IFERROR(LARGE(AH466:AM466,4),0)</f>
        <v>0</v>
      </c>
      <c r="AF466" s="22">
        <f>IFERROR(LARGE(AH466:AM466,5),0)+IFERROR(LARGE(AH466:AM466,6),0)</f>
        <v>0</v>
      </c>
      <c r="AG466" s="22">
        <f>IFERROR(LARGE(AH466:AM466,7),0)</f>
        <v>0</v>
      </c>
      <c r="AH466" s="22"/>
      <c r="AI466" s="22"/>
      <c r="AJ466" s="22"/>
      <c r="AK466" s="22"/>
      <c r="AL466" s="22"/>
      <c r="AM466" s="22"/>
    </row>
    <row r="467" spans="1:39">
      <c r="A467" s="3"/>
      <c r="B467" s="3"/>
      <c r="C467" s="3"/>
      <c r="D467" s="2">
        <f ca="1">IF(E466=E467,D466,CELL("wiersz",A465))</f>
        <v>109</v>
      </c>
      <c r="E467" s="23">
        <f>LARGE(F467:AG467,1)+LARGE(F467:AG467,2)+LARGE(F467:AG467,3)+LARGE(F467:AG467,4)+IFERROR(LARGE(F467:AG467,5),0)+IFERROR(LARGE(F467:AG467,6),0)</f>
        <v>0</v>
      </c>
      <c r="F467" s="22"/>
      <c r="G467" s="22"/>
      <c r="H467" s="22"/>
      <c r="I467" s="71"/>
      <c r="J467" s="72"/>
      <c r="K467" s="72"/>
      <c r="L467" s="72"/>
      <c r="M467" s="72"/>
      <c r="N467" s="22"/>
      <c r="O467" s="22"/>
      <c r="P467" s="22"/>
      <c r="Q467" s="22"/>
      <c r="R467" s="22"/>
      <c r="S467" s="22"/>
      <c r="T467" s="71"/>
      <c r="U467" s="71"/>
      <c r="V467" s="22"/>
      <c r="W467" s="22"/>
      <c r="X467" s="22"/>
      <c r="Y467" s="73"/>
      <c r="Z467" s="22"/>
      <c r="AA467" s="22"/>
      <c r="AB467" s="22"/>
      <c r="AC467" s="22"/>
      <c r="AD467" s="22">
        <f>IFERROR(LARGE(AH467:AM467,1),0)+IFERROR(LARGE(AH467:AM467,2),0)</f>
        <v>0</v>
      </c>
      <c r="AE467" s="22">
        <f>IFERROR(LARGE(AH467:AM467,3),0)+IFERROR(LARGE(AH467:AM467,4),0)</f>
        <v>0</v>
      </c>
      <c r="AF467" s="22">
        <f>IFERROR(LARGE(AH467:AM467,5),0)+IFERROR(LARGE(AH467:AM467,6),0)</f>
        <v>0</v>
      </c>
      <c r="AG467" s="22">
        <f>IFERROR(LARGE(AH467:AM467,7),0)</f>
        <v>0</v>
      </c>
      <c r="AH467" s="22"/>
      <c r="AI467" s="22"/>
      <c r="AJ467" s="22"/>
      <c r="AK467" s="22"/>
      <c r="AL467" s="22"/>
      <c r="AM467" s="22"/>
    </row>
    <row r="468" spans="1:39">
      <c r="A468" s="3"/>
      <c r="B468" s="3"/>
      <c r="C468" s="3"/>
      <c r="D468" s="2">
        <f ca="1">IF(E467=E468,D467,CELL("wiersz",A466))</f>
        <v>109</v>
      </c>
      <c r="E468" s="23">
        <f>LARGE(F468:AG468,1)+LARGE(F468:AG468,2)+LARGE(F468:AG468,3)+LARGE(F468:AG468,4)+IFERROR(LARGE(F468:AG468,5),0)+IFERROR(LARGE(F468:AG468,6),0)</f>
        <v>0</v>
      </c>
      <c r="F468" s="22"/>
      <c r="G468" s="22"/>
      <c r="H468" s="22"/>
      <c r="I468" s="71"/>
      <c r="J468" s="72"/>
      <c r="K468" s="72"/>
      <c r="L468" s="72"/>
      <c r="M468" s="72"/>
      <c r="N468" s="22"/>
      <c r="O468" s="22"/>
      <c r="P468" s="22"/>
      <c r="Q468" s="22"/>
      <c r="R468" s="22"/>
      <c r="S468" s="22"/>
      <c r="T468" s="71"/>
      <c r="U468" s="71"/>
      <c r="V468" s="22"/>
      <c r="W468" s="22"/>
      <c r="X468" s="22"/>
      <c r="Y468" s="73"/>
      <c r="Z468" s="22"/>
      <c r="AA468" s="22"/>
      <c r="AB468" s="22"/>
      <c r="AC468" s="22"/>
      <c r="AD468" s="22">
        <f>IFERROR(LARGE(AH468:AM468,1),0)+IFERROR(LARGE(AH468:AM468,2),0)</f>
        <v>0</v>
      </c>
      <c r="AE468" s="22">
        <f>IFERROR(LARGE(AH468:AM468,3),0)+IFERROR(LARGE(AH468:AM468,4),0)</f>
        <v>0</v>
      </c>
      <c r="AF468" s="22">
        <f>IFERROR(LARGE(AH468:AM468,5),0)+IFERROR(LARGE(AH468:AM468,6),0)</f>
        <v>0</v>
      </c>
      <c r="AG468" s="22">
        <f>IFERROR(LARGE(AH468:AM468,7),0)</f>
        <v>0</v>
      </c>
      <c r="AH468" s="22"/>
      <c r="AI468" s="22"/>
      <c r="AJ468" s="22"/>
      <c r="AK468" s="22"/>
      <c r="AL468" s="22"/>
      <c r="AM468" s="22"/>
    </row>
    <row r="469" spans="1:39">
      <c r="A469" s="3"/>
      <c r="B469" s="3"/>
      <c r="C469" s="3"/>
      <c r="D469" s="2">
        <f ca="1">IF(E468=E469,D468,CELL("wiersz",A467))</f>
        <v>109</v>
      </c>
      <c r="E469" s="23">
        <f>LARGE(F469:AG469,1)+LARGE(F469:AG469,2)+LARGE(F469:AG469,3)+LARGE(F469:AG469,4)+IFERROR(LARGE(F469:AG469,5),0)+IFERROR(LARGE(F469:AG469,6),0)</f>
        <v>0</v>
      </c>
      <c r="F469" s="22"/>
      <c r="G469" s="22"/>
      <c r="H469" s="22"/>
      <c r="I469" s="71"/>
      <c r="J469" s="72"/>
      <c r="K469" s="72"/>
      <c r="L469" s="72"/>
      <c r="M469" s="72"/>
      <c r="N469" s="22"/>
      <c r="O469" s="22"/>
      <c r="P469" s="22"/>
      <c r="Q469" s="22"/>
      <c r="R469" s="22"/>
      <c r="S469" s="22"/>
      <c r="T469" s="71"/>
      <c r="U469" s="71"/>
      <c r="V469" s="22"/>
      <c r="W469" s="22"/>
      <c r="X469" s="22"/>
      <c r="Y469" s="73"/>
      <c r="Z469" s="22"/>
      <c r="AA469" s="22"/>
      <c r="AB469" s="22"/>
      <c r="AC469" s="22"/>
      <c r="AD469" s="22">
        <f>IFERROR(LARGE(AH469:AM469,1),0)+IFERROR(LARGE(AH469:AM469,2),0)</f>
        <v>0</v>
      </c>
      <c r="AE469" s="22">
        <f>IFERROR(LARGE(AH469:AM469,3),0)+IFERROR(LARGE(AH469:AM469,4),0)</f>
        <v>0</v>
      </c>
      <c r="AF469" s="22">
        <f>IFERROR(LARGE(AH469:AM469,5),0)+IFERROR(LARGE(AH469:AM469,6),0)</f>
        <v>0</v>
      </c>
      <c r="AG469" s="22">
        <f>IFERROR(LARGE(AH469:AM469,7),0)</f>
        <v>0</v>
      </c>
      <c r="AH469" s="22"/>
      <c r="AI469" s="22"/>
      <c r="AJ469" s="22"/>
      <c r="AK469" s="22"/>
      <c r="AL469" s="22"/>
      <c r="AM469" s="22"/>
    </row>
    <row r="470" spans="1:39">
      <c r="A470" s="3"/>
      <c r="B470" s="3"/>
      <c r="C470" s="3"/>
      <c r="D470" s="2">
        <f ca="1">IF(E469=E470,D469,CELL("wiersz",A468))</f>
        <v>109</v>
      </c>
      <c r="E470" s="23">
        <f>LARGE(F470:AG470,1)+LARGE(F470:AG470,2)+LARGE(F470:AG470,3)+LARGE(F470:AG470,4)+IFERROR(LARGE(F470:AG470,5),0)+IFERROR(LARGE(F470:AG470,6),0)</f>
        <v>0</v>
      </c>
      <c r="F470" s="22"/>
      <c r="G470" s="22"/>
      <c r="H470" s="22"/>
      <c r="I470" s="71"/>
      <c r="J470" s="72"/>
      <c r="K470" s="72"/>
      <c r="L470" s="72"/>
      <c r="M470" s="72"/>
      <c r="N470" s="22"/>
      <c r="O470" s="22"/>
      <c r="P470" s="22"/>
      <c r="Q470" s="22"/>
      <c r="R470" s="22"/>
      <c r="S470" s="22"/>
      <c r="T470" s="71"/>
      <c r="U470" s="71"/>
      <c r="V470" s="22"/>
      <c r="W470" s="22"/>
      <c r="X470" s="22"/>
      <c r="Y470" s="73"/>
      <c r="Z470" s="22"/>
      <c r="AA470" s="22"/>
      <c r="AB470" s="22"/>
      <c r="AC470" s="22"/>
      <c r="AD470" s="22">
        <f>IFERROR(LARGE(AH470:AM470,1),0)+IFERROR(LARGE(AH470:AM470,2),0)</f>
        <v>0</v>
      </c>
      <c r="AE470" s="22">
        <f>IFERROR(LARGE(AH470:AM470,3),0)+IFERROR(LARGE(AH470:AM470,4),0)</f>
        <v>0</v>
      </c>
      <c r="AF470" s="22">
        <f>IFERROR(LARGE(AH470:AM470,5),0)+IFERROR(LARGE(AH470:AM470,6),0)</f>
        <v>0</v>
      </c>
      <c r="AG470" s="22">
        <f>IFERROR(LARGE(AH470:AM470,7),0)</f>
        <v>0</v>
      </c>
      <c r="AH470" s="22"/>
      <c r="AI470" s="22"/>
      <c r="AJ470" s="22"/>
      <c r="AK470" s="22"/>
      <c r="AL470" s="22"/>
      <c r="AM470" s="22"/>
    </row>
    <row r="471" spans="1:39">
      <c r="A471" s="3"/>
      <c r="B471" s="3"/>
      <c r="C471" s="3"/>
      <c r="D471" s="2">
        <f ca="1">IF(E470=E471,D470,CELL("wiersz",A469))</f>
        <v>109</v>
      </c>
      <c r="E471" s="23">
        <f>LARGE(F471:AG471,1)+LARGE(F471:AG471,2)+LARGE(F471:AG471,3)+LARGE(F471:AG471,4)+IFERROR(LARGE(F471:AG471,5),0)+IFERROR(LARGE(F471:AG471,6),0)</f>
        <v>0</v>
      </c>
      <c r="F471" s="22"/>
      <c r="G471" s="22"/>
      <c r="H471" s="22"/>
      <c r="I471" s="71"/>
      <c r="J471" s="72"/>
      <c r="K471" s="72"/>
      <c r="L471" s="72"/>
      <c r="M471" s="72"/>
      <c r="N471" s="22"/>
      <c r="O471" s="22"/>
      <c r="P471" s="22"/>
      <c r="Q471" s="22"/>
      <c r="R471" s="22"/>
      <c r="S471" s="22"/>
      <c r="T471" s="71"/>
      <c r="U471" s="71"/>
      <c r="V471" s="22"/>
      <c r="W471" s="22"/>
      <c r="X471" s="22"/>
      <c r="Y471" s="73"/>
      <c r="Z471" s="22"/>
      <c r="AA471" s="22"/>
      <c r="AB471" s="22"/>
      <c r="AC471" s="22"/>
      <c r="AD471" s="22">
        <f>IFERROR(LARGE(AH471:AM471,1),0)+IFERROR(LARGE(AH471:AM471,2),0)</f>
        <v>0</v>
      </c>
      <c r="AE471" s="22">
        <f>IFERROR(LARGE(AH471:AM471,3),0)+IFERROR(LARGE(AH471:AM471,4),0)</f>
        <v>0</v>
      </c>
      <c r="AF471" s="22">
        <f>IFERROR(LARGE(AH471:AM471,5),0)+IFERROR(LARGE(AH471:AM471,6),0)</f>
        <v>0</v>
      </c>
      <c r="AG471" s="22">
        <f>IFERROR(LARGE(AH471:AM471,7),0)</f>
        <v>0</v>
      </c>
      <c r="AH471" s="22"/>
      <c r="AI471" s="22"/>
      <c r="AJ471" s="22"/>
      <c r="AK471" s="22"/>
      <c r="AL471" s="22"/>
      <c r="AM471" s="22"/>
    </row>
    <row r="472" spans="1:39">
      <c r="A472" s="3"/>
      <c r="B472" s="3"/>
      <c r="C472" s="3"/>
      <c r="D472" s="2">
        <f ca="1">IF(E471=E472,D471,CELL("wiersz",A470))</f>
        <v>109</v>
      </c>
      <c r="E472" s="23">
        <f>LARGE(F472:AG472,1)+LARGE(F472:AG472,2)+LARGE(F472:AG472,3)+LARGE(F472:AG472,4)+IFERROR(LARGE(F472:AG472,5),0)+IFERROR(LARGE(F472:AG472,6),0)</f>
        <v>0</v>
      </c>
      <c r="F472" s="22"/>
      <c r="G472" s="22"/>
      <c r="H472" s="22"/>
      <c r="I472" s="71"/>
      <c r="J472" s="72"/>
      <c r="K472" s="72"/>
      <c r="L472" s="72"/>
      <c r="M472" s="72"/>
      <c r="N472" s="22"/>
      <c r="O472" s="22"/>
      <c r="P472" s="22"/>
      <c r="Q472" s="22"/>
      <c r="R472" s="22"/>
      <c r="S472" s="22"/>
      <c r="T472" s="71"/>
      <c r="U472" s="71"/>
      <c r="V472" s="22"/>
      <c r="W472" s="22"/>
      <c r="X472" s="22"/>
      <c r="Y472" s="73"/>
      <c r="Z472" s="22"/>
      <c r="AA472" s="22"/>
      <c r="AB472" s="22"/>
      <c r="AC472" s="22"/>
      <c r="AD472" s="22">
        <f>IFERROR(LARGE(AH472:AM472,1),0)+IFERROR(LARGE(AH472:AM472,2),0)</f>
        <v>0</v>
      </c>
      <c r="AE472" s="22">
        <f>IFERROR(LARGE(AH472:AM472,3),0)+IFERROR(LARGE(AH472:AM472,4),0)</f>
        <v>0</v>
      </c>
      <c r="AF472" s="22">
        <f>IFERROR(LARGE(AH472:AM472,5),0)+IFERROR(LARGE(AH472:AM472,6),0)</f>
        <v>0</v>
      </c>
      <c r="AG472" s="22">
        <f>IFERROR(LARGE(AH472:AM472,7),0)</f>
        <v>0</v>
      </c>
      <c r="AH472" s="22"/>
      <c r="AI472" s="22"/>
      <c r="AJ472" s="22"/>
      <c r="AK472" s="22"/>
      <c r="AL472" s="22"/>
      <c r="AM472" s="22"/>
    </row>
    <row r="473" spans="1:39">
      <c r="A473" s="3"/>
      <c r="B473" s="3"/>
      <c r="C473" s="3"/>
      <c r="D473" s="2">
        <f ca="1">IF(E472=E473,D472,CELL("wiersz",A471))</f>
        <v>109</v>
      </c>
      <c r="E473" s="23">
        <f>LARGE(F473:AG473,1)+LARGE(F473:AG473,2)+LARGE(F473:AG473,3)+LARGE(F473:AG473,4)+IFERROR(LARGE(F473:AG473,5),0)+IFERROR(LARGE(F473:AG473,6),0)</f>
        <v>0</v>
      </c>
      <c r="F473" s="22"/>
      <c r="G473" s="22"/>
      <c r="H473" s="22"/>
      <c r="I473" s="71"/>
      <c r="J473" s="72"/>
      <c r="K473" s="72"/>
      <c r="L473" s="72"/>
      <c r="M473" s="72"/>
      <c r="N473" s="22"/>
      <c r="O473" s="22"/>
      <c r="P473" s="22"/>
      <c r="Q473" s="22"/>
      <c r="R473" s="22"/>
      <c r="S473" s="22"/>
      <c r="T473" s="71"/>
      <c r="U473" s="71"/>
      <c r="V473" s="22"/>
      <c r="W473" s="22"/>
      <c r="X473" s="22"/>
      <c r="Y473" s="73"/>
      <c r="Z473" s="22"/>
      <c r="AA473" s="22"/>
      <c r="AB473" s="22"/>
      <c r="AC473" s="22"/>
      <c r="AD473" s="22">
        <f>IFERROR(LARGE(AH473:AM473,1),0)+IFERROR(LARGE(AH473:AM473,2),0)</f>
        <v>0</v>
      </c>
      <c r="AE473" s="22">
        <f>IFERROR(LARGE(AH473:AM473,3),0)+IFERROR(LARGE(AH473:AM473,4),0)</f>
        <v>0</v>
      </c>
      <c r="AF473" s="22">
        <f>IFERROR(LARGE(AH473:AM473,5),0)+IFERROR(LARGE(AH473:AM473,6),0)</f>
        <v>0</v>
      </c>
      <c r="AG473" s="22">
        <f>IFERROR(LARGE(AH473:AM473,7),0)</f>
        <v>0</v>
      </c>
      <c r="AH473" s="22"/>
      <c r="AI473" s="22"/>
      <c r="AJ473" s="22"/>
      <c r="AK473" s="22"/>
      <c r="AL473" s="22"/>
      <c r="AM473" s="22"/>
    </row>
    <row r="474" spans="1:39">
      <c r="A474" s="3"/>
      <c r="B474" s="3"/>
      <c r="C474" s="3"/>
      <c r="D474" s="2">
        <f ca="1">IF(E473=E474,D473,CELL("wiersz",A472))</f>
        <v>109</v>
      </c>
      <c r="E474" s="23">
        <f>LARGE(F474:AG474,1)+LARGE(F474:AG474,2)+LARGE(F474:AG474,3)+LARGE(F474:AG474,4)+IFERROR(LARGE(F474:AG474,5),0)+IFERROR(LARGE(F474:AG474,6),0)</f>
        <v>0</v>
      </c>
      <c r="F474" s="22"/>
      <c r="G474" s="22"/>
      <c r="H474" s="22"/>
      <c r="I474" s="71"/>
      <c r="J474" s="72"/>
      <c r="K474" s="72"/>
      <c r="L474" s="72"/>
      <c r="M474" s="72"/>
      <c r="N474" s="22"/>
      <c r="O474" s="22"/>
      <c r="P474" s="22"/>
      <c r="Q474" s="22"/>
      <c r="R474" s="22"/>
      <c r="S474" s="22"/>
      <c r="T474" s="71"/>
      <c r="U474" s="71"/>
      <c r="V474" s="22"/>
      <c r="W474" s="22"/>
      <c r="X474" s="22"/>
      <c r="Y474" s="73"/>
      <c r="Z474" s="22"/>
      <c r="AA474" s="22"/>
      <c r="AB474" s="22"/>
      <c r="AC474" s="22"/>
      <c r="AD474" s="22">
        <f>IFERROR(LARGE(AH474:AM474,1),0)+IFERROR(LARGE(AH474:AM474,2),0)</f>
        <v>0</v>
      </c>
      <c r="AE474" s="22">
        <f>IFERROR(LARGE(AH474:AM474,3),0)+IFERROR(LARGE(AH474:AM474,4),0)</f>
        <v>0</v>
      </c>
      <c r="AF474" s="22">
        <f>IFERROR(LARGE(AH474:AM474,5),0)+IFERROR(LARGE(AH474:AM474,6),0)</f>
        <v>0</v>
      </c>
      <c r="AG474" s="22">
        <f>IFERROR(LARGE(AH474:AM474,7),0)</f>
        <v>0</v>
      </c>
      <c r="AH474" s="22"/>
      <c r="AI474" s="22"/>
      <c r="AJ474" s="22"/>
      <c r="AK474" s="22"/>
      <c r="AL474" s="22"/>
      <c r="AM474" s="22"/>
    </row>
    <row r="475" spans="1:39">
      <c r="A475" s="3"/>
      <c r="B475" s="3"/>
      <c r="C475" s="3"/>
      <c r="D475" s="2">
        <f ca="1">IF(E474=E475,D474,CELL("wiersz",A473))</f>
        <v>109</v>
      </c>
      <c r="E475" s="23">
        <f>LARGE(F475:AG475,1)+LARGE(F475:AG475,2)+LARGE(F475:AG475,3)+LARGE(F475:AG475,4)+IFERROR(LARGE(F475:AG475,5),0)+IFERROR(LARGE(F475:AG475,6),0)</f>
        <v>0</v>
      </c>
      <c r="F475" s="22"/>
      <c r="G475" s="22"/>
      <c r="H475" s="22"/>
      <c r="I475" s="71"/>
      <c r="J475" s="72"/>
      <c r="K475" s="72"/>
      <c r="L475" s="72"/>
      <c r="M475" s="72"/>
      <c r="N475" s="22"/>
      <c r="O475" s="22"/>
      <c r="P475" s="22"/>
      <c r="Q475" s="22"/>
      <c r="R475" s="22"/>
      <c r="S475" s="22"/>
      <c r="T475" s="71"/>
      <c r="U475" s="71"/>
      <c r="V475" s="22"/>
      <c r="W475" s="22"/>
      <c r="X475" s="22"/>
      <c r="Y475" s="73"/>
      <c r="Z475" s="22"/>
      <c r="AA475" s="22"/>
      <c r="AB475" s="22"/>
      <c r="AC475" s="22"/>
      <c r="AD475" s="22">
        <f>IFERROR(LARGE(AH475:AM475,1),0)+IFERROR(LARGE(AH475:AM475,2),0)</f>
        <v>0</v>
      </c>
      <c r="AE475" s="22">
        <f>IFERROR(LARGE(AH475:AM475,3),0)+IFERROR(LARGE(AH475:AM475,4),0)</f>
        <v>0</v>
      </c>
      <c r="AF475" s="22">
        <f>IFERROR(LARGE(AH475:AM475,5),0)+IFERROR(LARGE(AH475:AM475,6),0)</f>
        <v>0</v>
      </c>
      <c r="AG475" s="22">
        <f>IFERROR(LARGE(AH475:AM475,7),0)</f>
        <v>0</v>
      </c>
      <c r="AH475" s="22"/>
      <c r="AI475" s="22"/>
      <c r="AJ475" s="22"/>
      <c r="AK475" s="22"/>
      <c r="AL475" s="22"/>
      <c r="AM475" s="22"/>
    </row>
    <row r="476" spans="1:39">
      <c r="A476" s="3"/>
      <c r="B476" s="3"/>
      <c r="C476" s="3"/>
      <c r="D476" s="2">
        <f ca="1">IF(E475=E476,D475,CELL("wiersz",A474))</f>
        <v>109</v>
      </c>
      <c r="E476" s="23">
        <f>LARGE(F476:AG476,1)+LARGE(F476:AG476,2)+LARGE(F476:AG476,3)+LARGE(F476:AG476,4)+IFERROR(LARGE(F476:AG476,5),0)+IFERROR(LARGE(F476:AG476,6),0)</f>
        <v>0</v>
      </c>
      <c r="F476" s="22"/>
      <c r="G476" s="22"/>
      <c r="H476" s="22"/>
      <c r="I476" s="71"/>
      <c r="J476" s="72"/>
      <c r="K476" s="72"/>
      <c r="L476" s="72"/>
      <c r="M476" s="72"/>
      <c r="N476" s="22"/>
      <c r="O476" s="22"/>
      <c r="P476" s="22"/>
      <c r="Q476" s="22"/>
      <c r="R476" s="22"/>
      <c r="S476" s="22"/>
      <c r="T476" s="71"/>
      <c r="U476" s="71"/>
      <c r="V476" s="22"/>
      <c r="W476" s="22"/>
      <c r="X476" s="22"/>
      <c r="Y476" s="73"/>
      <c r="Z476" s="22"/>
      <c r="AA476" s="22"/>
      <c r="AB476" s="22"/>
      <c r="AC476" s="22"/>
      <c r="AD476" s="22">
        <f>IFERROR(LARGE(AH476:AM476,1),0)+IFERROR(LARGE(AH476:AM476,2),0)</f>
        <v>0</v>
      </c>
      <c r="AE476" s="22">
        <f>IFERROR(LARGE(AH476:AM476,3),0)+IFERROR(LARGE(AH476:AM476,4),0)</f>
        <v>0</v>
      </c>
      <c r="AF476" s="22">
        <f>IFERROR(LARGE(AH476:AM476,5),0)+IFERROR(LARGE(AH476:AM476,6),0)</f>
        <v>0</v>
      </c>
      <c r="AG476" s="22">
        <f>IFERROR(LARGE(AH476:AM476,7),0)</f>
        <v>0</v>
      </c>
      <c r="AH476" s="22"/>
      <c r="AI476" s="22"/>
      <c r="AJ476" s="22"/>
      <c r="AK476" s="22"/>
      <c r="AL476" s="22"/>
      <c r="AM476" s="22"/>
    </row>
    <row r="477" spans="1:39">
      <c r="A477" s="3"/>
      <c r="B477" s="3"/>
      <c r="C477" s="3"/>
      <c r="D477" s="2">
        <f ca="1">IF(E476=E477,D476,CELL("wiersz",A475))</f>
        <v>109</v>
      </c>
      <c r="E477" s="23">
        <f>LARGE(F477:AG477,1)+LARGE(F477:AG477,2)+LARGE(F477:AG477,3)+LARGE(F477:AG477,4)+IFERROR(LARGE(F477:AG477,5),0)+IFERROR(LARGE(F477:AG477,6),0)</f>
        <v>0</v>
      </c>
      <c r="F477" s="22"/>
      <c r="G477" s="22"/>
      <c r="H477" s="22"/>
      <c r="I477" s="71"/>
      <c r="J477" s="72"/>
      <c r="K477" s="72"/>
      <c r="L477" s="72"/>
      <c r="M477" s="72"/>
      <c r="N477" s="22"/>
      <c r="O477" s="22"/>
      <c r="P477" s="22"/>
      <c r="Q477" s="22"/>
      <c r="R477" s="22"/>
      <c r="S477" s="22"/>
      <c r="T477" s="71"/>
      <c r="U477" s="71"/>
      <c r="V477" s="22"/>
      <c r="W477" s="22"/>
      <c r="X477" s="22"/>
      <c r="Y477" s="73"/>
      <c r="Z477" s="22"/>
      <c r="AA477" s="22"/>
      <c r="AB477" s="22"/>
      <c r="AC477" s="22"/>
      <c r="AD477" s="22">
        <f>IFERROR(LARGE(AH477:AM477,1),0)+IFERROR(LARGE(AH477:AM477,2),0)</f>
        <v>0</v>
      </c>
      <c r="AE477" s="22">
        <f>IFERROR(LARGE(AH477:AM477,3),0)+IFERROR(LARGE(AH477:AM477,4),0)</f>
        <v>0</v>
      </c>
      <c r="AF477" s="22">
        <f>IFERROR(LARGE(AH477:AM477,5),0)+IFERROR(LARGE(AH477:AM477,6),0)</f>
        <v>0</v>
      </c>
      <c r="AG477" s="22">
        <f>IFERROR(LARGE(AH477:AM477,7),0)</f>
        <v>0</v>
      </c>
      <c r="AH477" s="22"/>
      <c r="AI477" s="22"/>
      <c r="AJ477" s="22"/>
      <c r="AK477" s="22"/>
      <c r="AL477" s="22"/>
      <c r="AM477" s="22"/>
    </row>
    <row r="478" spans="1:39">
      <c r="A478" s="3"/>
      <c r="B478" s="3"/>
      <c r="C478" s="3"/>
      <c r="D478" s="2">
        <f ca="1">IF(E477=E478,D477,CELL("wiersz",A476))</f>
        <v>109</v>
      </c>
      <c r="E478" s="23">
        <f>LARGE(F478:AG478,1)+LARGE(F478:AG478,2)+LARGE(F478:AG478,3)+LARGE(F478:AG478,4)+IFERROR(LARGE(F478:AG478,5),0)+IFERROR(LARGE(F478:AG478,6),0)</f>
        <v>0</v>
      </c>
      <c r="F478" s="22"/>
      <c r="G478" s="22"/>
      <c r="H478" s="22"/>
      <c r="I478" s="71"/>
      <c r="J478" s="72"/>
      <c r="K478" s="72"/>
      <c r="L478" s="72"/>
      <c r="M478" s="72"/>
      <c r="N478" s="22"/>
      <c r="O478" s="22"/>
      <c r="P478" s="22"/>
      <c r="Q478" s="22"/>
      <c r="R478" s="22"/>
      <c r="S478" s="22"/>
      <c r="T478" s="71"/>
      <c r="U478" s="71"/>
      <c r="V478" s="22"/>
      <c r="W478" s="22"/>
      <c r="X478" s="22"/>
      <c r="Y478" s="73"/>
      <c r="Z478" s="22"/>
      <c r="AA478" s="22"/>
      <c r="AB478" s="22"/>
      <c r="AC478" s="22"/>
      <c r="AD478" s="22">
        <f>IFERROR(LARGE(AH478:AM478,1),0)+IFERROR(LARGE(AH478:AM478,2),0)</f>
        <v>0</v>
      </c>
      <c r="AE478" s="22">
        <f>IFERROR(LARGE(AH478:AM478,3),0)+IFERROR(LARGE(AH478:AM478,4),0)</f>
        <v>0</v>
      </c>
      <c r="AF478" s="22">
        <f>IFERROR(LARGE(AH478:AM478,5),0)+IFERROR(LARGE(AH478:AM478,6),0)</f>
        <v>0</v>
      </c>
      <c r="AG478" s="22">
        <f>IFERROR(LARGE(AH478:AM478,7),0)</f>
        <v>0</v>
      </c>
      <c r="AH478" s="22"/>
      <c r="AI478" s="22"/>
      <c r="AJ478" s="22"/>
      <c r="AK478" s="22"/>
      <c r="AL478" s="22"/>
      <c r="AM478" s="22"/>
    </row>
    <row r="479" spans="1:39">
      <c r="A479" s="3"/>
      <c r="B479" s="3"/>
      <c r="C479" s="3"/>
      <c r="D479" s="2">
        <f ca="1">IF(E478=E479,D478,CELL("wiersz",A477))</f>
        <v>109</v>
      </c>
      <c r="E479" s="23">
        <f>LARGE(F479:AG479,1)+LARGE(F479:AG479,2)+LARGE(F479:AG479,3)+LARGE(F479:AG479,4)+IFERROR(LARGE(F479:AG479,5),0)+IFERROR(LARGE(F479:AG479,6),0)</f>
        <v>0</v>
      </c>
      <c r="F479" s="22"/>
      <c r="G479" s="22"/>
      <c r="H479" s="22"/>
      <c r="I479" s="71"/>
      <c r="J479" s="72"/>
      <c r="K479" s="72"/>
      <c r="L479" s="72"/>
      <c r="M479" s="72"/>
      <c r="N479" s="22"/>
      <c r="O479" s="22"/>
      <c r="P479" s="22"/>
      <c r="Q479" s="22"/>
      <c r="R479" s="22"/>
      <c r="S479" s="22"/>
      <c r="T479" s="71"/>
      <c r="U479" s="71"/>
      <c r="V479" s="22"/>
      <c r="W479" s="22"/>
      <c r="X479" s="22"/>
      <c r="Y479" s="73"/>
      <c r="Z479" s="22"/>
      <c r="AA479" s="22"/>
      <c r="AB479" s="22"/>
      <c r="AC479" s="22"/>
      <c r="AD479" s="22">
        <f>IFERROR(LARGE(AH479:AM479,1),0)+IFERROR(LARGE(AH479:AM479,2),0)</f>
        <v>0</v>
      </c>
      <c r="AE479" s="22">
        <f>IFERROR(LARGE(AH479:AM479,3),0)+IFERROR(LARGE(AH479:AM479,4),0)</f>
        <v>0</v>
      </c>
      <c r="AF479" s="22">
        <f>IFERROR(LARGE(AH479:AM479,5),0)+IFERROR(LARGE(AH479:AM479,6),0)</f>
        <v>0</v>
      </c>
      <c r="AG479" s="22">
        <f>IFERROR(LARGE(AH479:AM479,7),0)</f>
        <v>0</v>
      </c>
      <c r="AH479" s="22"/>
      <c r="AI479" s="22"/>
      <c r="AJ479" s="22"/>
      <c r="AK479" s="22"/>
      <c r="AL479" s="22"/>
      <c r="AM479" s="22"/>
    </row>
    <row r="480" spans="1:39">
      <c r="A480" s="3"/>
      <c r="B480" s="3"/>
      <c r="C480" s="3"/>
      <c r="D480" s="2">
        <f ca="1">IF(E479=E480,D479,CELL("wiersz",A478))</f>
        <v>109</v>
      </c>
      <c r="E480" s="23">
        <f>LARGE(F480:AG480,1)+LARGE(F480:AG480,2)+LARGE(F480:AG480,3)+LARGE(F480:AG480,4)+IFERROR(LARGE(F480:AG480,5),0)+IFERROR(LARGE(F480:AG480,6),0)</f>
        <v>0</v>
      </c>
      <c r="F480" s="22"/>
      <c r="G480" s="22"/>
      <c r="H480" s="22"/>
      <c r="I480" s="71"/>
      <c r="J480" s="72"/>
      <c r="K480" s="72"/>
      <c r="L480" s="72"/>
      <c r="M480" s="72"/>
      <c r="N480" s="22"/>
      <c r="O480" s="22"/>
      <c r="P480" s="22"/>
      <c r="Q480" s="22"/>
      <c r="R480" s="22"/>
      <c r="S480" s="22"/>
      <c r="T480" s="71"/>
      <c r="U480" s="71"/>
      <c r="V480" s="22"/>
      <c r="W480" s="22"/>
      <c r="X480" s="22"/>
      <c r="Y480" s="73"/>
      <c r="Z480" s="22"/>
      <c r="AA480" s="22"/>
      <c r="AB480" s="22"/>
      <c r="AC480" s="22"/>
      <c r="AD480" s="22">
        <f>IFERROR(LARGE(AH480:AM480,1),0)+IFERROR(LARGE(AH480:AM480,2),0)</f>
        <v>0</v>
      </c>
      <c r="AE480" s="22">
        <f>IFERROR(LARGE(AH480:AM480,3),0)+IFERROR(LARGE(AH480:AM480,4),0)</f>
        <v>0</v>
      </c>
      <c r="AF480" s="22">
        <f>IFERROR(LARGE(AH480:AM480,5),0)+IFERROR(LARGE(AH480:AM480,6),0)</f>
        <v>0</v>
      </c>
      <c r="AG480" s="22">
        <f>IFERROR(LARGE(AH480:AM480,7),0)</f>
        <v>0</v>
      </c>
      <c r="AH480" s="22"/>
      <c r="AI480" s="22"/>
      <c r="AJ480" s="22"/>
      <c r="AK480" s="22"/>
      <c r="AL480" s="22"/>
      <c r="AM480" s="22"/>
    </row>
    <row r="481" spans="1:39">
      <c r="A481" s="3"/>
      <c r="B481" s="3"/>
      <c r="C481" s="3"/>
      <c r="D481" s="2">
        <f ca="1">IF(E480=E481,D480,CELL("wiersz",A479))</f>
        <v>109</v>
      </c>
      <c r="E481" s="23">
        <f>LARGE(F481:AG481,1)+LARGE(F481:AG481,2)+LARGE(F481:AG481,3)+LARGE(F481:AG481,4)+IFERROR(LARGE(F481:AG481,5),0)+IFERROR(LARGE(F481:AG481,6),0)</f>
        <v>0</v>
      </c>
      <c r="F481" s="22"/>
      <c r="G481" s="22"/>
      <c r="H481" s="22"/>
      <c r="I481" s="71"/>
      <c r="J481" s="72"/>
      <c r="K481" s="72"/>
      <c r="L481" s="72"/>
      <c r="M481" s="72"/>
      <c r="N481" s="22"/>
      <c r="O481" s="22"/>
      <c r="P481" s="22"/>
      <c r="Q481" s="22"/>
      <c r="R481" s="22"/>
      <c r="S481" s="22"/>
      <c r="T481" s="71"/>
      <c r="U481" s="71"/>
      <c r="V481" s="22"/>
      <c r="W481" s="22"/>
      <c r="X481" s="22"/>
      <c r="Y481" s="73"/>
      <c r="Z481" s="22"/>
      <c r="AA481" s="22"/>
      <c r="AB481" s="22"/>
      <c r="AC481" s="22"/>
      <c r="AD481" s="22">
        <f>IFERROR(LARGE(AH481:AM481,1),0)+IFERROR(LARGE(AH481:AM481,2),0)</f>
        <v>0</v>
      </c>
      <c r="AE481" s="22">
        <f>IFERROR(LARGE(AH481:AM481,3),0)+IFERROR(LARGE(AH481:AM481,4),0)</f>
        <v>0</v>
      </c>
      <c r="AF481" s="22">
        <f>IFERROR(LARGE(AH481:AM481,5),0)+IFERROR(LARGE(AH481:AM481,6),0)</f>
        <v>0</v>
      </c>
      <c r="AG481" s="22">
        <f>IFERROR(LARGE(AH481:AM481,7),0)</f>
        <v>0</v>
      </c>
      <c r="AH481" s="22"/>
      <c r="AI481" s="22"/>
      <c r="AJ481" s="22"/>
      <c r="AK481" s="22"/>
      <c r="AL481" s="22"/>
      <c r="AM481" s="22"/>
    </row>
    <row r="482" spans="1:39">
      <c r="A482" s="3"/>
      <c r="B482" s="3"/>
      <c r="C482" s="3"/>
      <c r="D482" s="2">
        <f ca="1">IF(E481=E482,D481,CELL("wiersz",A480))</f>
        <v>109</v>
      </c>
      <c r="E482" s="23">
        <f>LARGE(F482:AG482,1)+LARGE(F482:AG482,2)+LARGE(F482:AG482,3)+LARGE(F482:AG482,4)+IFERROR(LARGE(F482:AG482,5),0)+IFERROR(LARGE(F482:AG482,6),0)</f>
        <v>0</v>
      </c>
      <c r="F482" s="22"/>
      <c r="G482" s="22"/>
      <c r="H482" s="22"/>
      <c r="I482" s="71"/>
      <c r="J482" s="72"/>
      <c r="K482" s="72"/>
      <c r="L482" s="72"/>
      <c r="M482" s="72"/>
      <c r="N482" s="22"/>
      <c r="O482" s="22"/>
      <c r="P482" s="22"/>
      <c r="Q482" s="22"/>
      <c r="R482" s="22"/>
      <c r="S482" s="22"/>
      <c r="T482" s="71"/>
      <c r="U482" s="71"/>
      <c r="V482" s="22"/>
      <c r="W482" s="22"/>
      <c r="X482" s="22"/>
      <c r="Y482" s="73"/>
      <c r="Z482" s="22"/>
      <c r="AA482" s="22"/>
      <c r="AB482" s="22"/>
      <c r="AC482" s="22"/>
      <c r="AD482" s="22">
        <f>IFERROR(LARGE(AH482:AM482,1),0)+IFERROR(LARGE(AH482:AM482,2),0)</f>
        <v>0</v>
      </c>
      <c r="AE482" s="22">
        <f>IFERROR(LARGE(AH482:AM482,3),0)+IFERROR(LARGE(AH482:AM482,4),0)</f>
        <v>0</v>
      </c>
      <c r="AF482" s="22">
        <f>IFERROR(LARGE(AH482:AM482,5),0)+IFERROR(LARGE(AH482:AM482,6),0)</f>
        <v>0</v>
      </c>
      <c r="AG482" s="22">
        <f>IFERROR(LARGE(AH482:AM482,7),0)</f>
        <v>0</v>
      </c>
      <c r="AH482" s="22"/>
      <c r="AI482" s="22"/>
      <c r="AJ482" s="22"/>
      <c r="AK482" s="22"/>
      <c r="AL482" s="22"/>
      <c r="AM482" s="22"/>
    </row>
    <row r="483" spans="1:39">
      <c r="A483" s="3"/>
      <c r="B483" s="3"/>
      <c r="C483" s="3"/>
      <c r="D483" s="2">
        <f ca="1">IF(E482=E483,D482,CELL("wiersz",A481))</f>
        <v>109</v>
      </c>
      <c r="E483" s="23">
        <f>LARGE(F483:AG483,1)+LARGE(F483:AG483,2)+LARGE(F483:AG483,3)+LARGE(F483:AG483,4)+IFERROR(LARGE(F483:AG483,5),0)+IFERROR(LARGE(F483:AG483,6),0)</f>
        <v>0</v>
      </c>
      <c r="F483" s="22"/>
      <c r="G483" s="22"/>
      <c r="H483" s="22"/>
      <c r="I483" s="71"/>
      <c r="J483" s="72"/>
      <c r="K483" s="72"/>
      <c r="L483" s="72"/>
      <c r="M483" s="72"/>
      <c r="N483" s="22"/>
      <c r="O483" s="22"/>
      <c r="P483" s="22"/>
      <c r="Q483" s="22"/>
      <c r="R483" s="22"/>
      <c r="S483" s="22"/>
      <c r="T483" s="71"/>
      <c r="U483" s="71"/>
      <c r="V483" s="22"/>
      <c r="W483" s="22"/>
      <c r="X483" s="22"/>
      <c r="Y483" s="73"/>
      <c r="Z483" s="22"/>
      <c r="AA483" s="22"/>
      <c r="AB483" s="22"/>
      <c r="AC483" s="22"/>
      <c r="AD483" s="22">
        <f>IFERROR(LARGE(AH483:AM483,1),0)+IFERROR(LARGE(AH483:AM483,2),0)</f>
        <v>0</v>
      </c>
      <c r="AE483" s="22">
        <f>IFERROR(LARGE(AH483:AM483,3),0)+IFERROR(LARGE(AH483:AM483,4),0)</f>
        <v>0</v>
      </c>
      <c r="AF483" s="22">
        <f>IFERROR(LARGE(AH483:AM483,5),0)+IFERROR(LARGE(AH483:AM483,6),0)</f>
        <v>0</v>
      </c>
      <c r="AG483" s="22">
        <f>IFERROR(LARGE(AH483:AM483,7),0)</f>
        <v>0</v>
      </c>
      <c r="AH483" s="22"/>
      <c r="AI483" s="22"/>
      <c r="AJ483" s="22"/>
      <c r="AK483" s="22"/>
      <c r="AL483" s="22"/>
      <c r="AM483" s="22"/>
    </row>
    <row r="484" spans="1:39">
      <c r="A484" s="3"/>
      <c r="B484" s="3"/>
      <c r="C484" s="3"/>
      <c r="D484" s="2">
        <f ca="1">IF(E483=E484,D483,CELL("wiersz",A482))</f>
        <v>109</v>
      </c>
      <c r="E484" s="23">
        <f>LARGE(F484:AG484,1)+LARGE(F484:AG484,2)+LARGE(F484:AG484,3)+LARGE(F484:AG484,4)+IFERROR(LARGE(F484:AG484,5),0)+IFERROR(LARGE(F484:AG484,6),0)</f>
        <v>0</v>
      </c>
      <c r="F484" s="22"/>
      <c r="G484" s="22"/>
      <c r="H484" s="22"/>
      <c r="I484" s="71"/>
      <c r="J484" s="72"/>
      <c r="K484" s="72"/>
      <c r="L484" s="72"/>
      <c r="M484" s="72"/>
      <c r="N484" s="22"/>
      <c r="O484" s="22"/>
      <c r="P484" s="22"/>
      <c r="Q484" s="22"/>
      <c r="R484" s="22"/>
      <c r="S484" s="22"/>
      <c r="T484" s="71"/>
      <c r="U484" s="71"/>
      <c r="V484" s="22"/>
      <c r="W484" s="22"/>
      <c r="X484" s="22"/>
      <c r="Y484" s="73"/>
      <c r="Z484" s="22"/>
      <c r="AA484" s="22"/>
      <c r="AB484" s="22"/>
      <c r="AC484" s="22"/>
      <c r="AD484" s="22">
        <f>IFERROR(LARGE(AH484:AM484,1),0)+IFERROR(LARGE(AH484:AM484,2),0)</f>
        <v>0</v>
      </c>
      <c r="AE484" s="22">
        <f>IFERROR(LARGE(AH484:AM484,3),0)+IFERROR(LARGE(AH484:AM484,4),0)</f>
        <v>0</v>
      </c>
      <c r="AF484" s="22">
        <f>IFERROR(LARGE(AH484:AM484,5),0)+IFERROR(LARGE(AH484:AM484,6),0)</f>
        <v>0</v>
      </c>
      <c r="AG484" s="22">
        <f>IFERROR(LARGE(AH484:AM484,7),0)</f>
        <v>0</v>
      </c>
      <c r="AH484" s="22"/>
      <c r="AI484" s="22"/>
      <c r="AJ484" s="22"/>
      <c r="AK484" s="22"/>
      <c r="AL484" s="22"/>
      <c r="AM484" s="22"/>
    </row>
    <row r="485" spans="1:39">
      <c r="A485" s="3"/>
      <c r="B485" s="3"/>
      <c r="C485" s="3"/>
      <c r="D485" s="2">
        <f ca="1">IF(E484=E485,D484,CELL("wiersz",A483))</f>
        <v>109</v>
      </c>
      <c r="E485" s="23">
        <f>LARGE(F485:AG485,1)+LARGE(F485:AG485,2)+LARGE(F485:AG485,3)+LARGE(F485:AG485,4)+IFERROR(LARGE(F485:AG485,5),0)+IFERROR(LARGE(F485:AG485,6),0)</f>
        <v>0</v>
      </c>
      <c r="F485" s="22"/>
      <c r="G485" s="22"/>
      <c r="H485" s="22"/>
      <c r="I485" s="71"/>
      <c r="J485" s="72"/>
      <c r="K485" s="72"/>
      <c r="L485" s="72"/>
      <c r="M485" s="72"/>
      <c r="N485" s="22"/>
      <c r="O485" s="22"/>
      <c r="P485" s="22"/>
      <c r="Q485" s="22"/>
      <c r="R485" s="22"/>
      <c r="S485" s="22"/>
      <c r="T485" s="71"/>
      <c r="U485" s="71"/>
      <c r="V485" s="22"/>
      <c r="W485" s="22"/>
      <c r="X485" s="22"/>
      <c r="Y485" s="73"/>
      <c r="Z485" s="22"/>
      <c r="AA485" s="22"/>
      <c r="AB485" s="22"/>
      <c r="AC485" s="22"/>
      <c r="AD485" s="22">
        <f>IFERROR(LARGE(AH485:AM485,1),0)+IFERROR(LARGE(AH485:AM485,2),0)</f>
        <v>0</v>
      </c>
      <c r="AE485" s="22">
        <f>IFERROR(LARGE(AH485:AM485,3),0)+IFERROR(LARGE(AH485:AM485,4),0)</f>
        <v>0</v>
      </c>
      <c r="AF485" s="22">
        <f>IFERROR(LARGE(AH485:AM485,5),0)+IFERROR(LARGE(AH485:AM485,6),0)</f>
        <v>0</v>
      </c>
      <c r="AG485" s="22">
        <f>IFERROR(LARGE(AH485:AM485,7),0)</f>
        <v>0</v>
      </c>
      <c r="AH485" s="22"/>
      <c r="AI485" s="22"/>
      <c r="AJ485" s="22"/>
      <c r="AK485" s="22"/>
      <c r="AL485" s="22"/>
      <c r="AM485" s="22"/>
    </row>
    <row r="486" spans="1:39">
      <c r="A486" s="3"/>
      <c r="B486" s="3"/>
      <c r="C486" s="3"/>
      <c r="D486" s="2">
        <f ca="1">IF(E485=E486,D485,CELL("wiersz",A484))</f>
        <v>109</v>
      </c>
      <c r="E486" s="23">
        <f>LARGE(F486:AG486,1)+LARGE(F486:AG486,2)+LARGE(F486:AG486,3)+LARGE(F486:AG486,4)+IFERROR(LARGE(F486:AG486,5),0)+IFERROR(LARGE(F486:AG486,6),0)</f>
        <v>0</v>
      </c>
      <c r="F486" s="22"/>
      <c r="G486" s="22"/>
      <c r="H486" s="22"/>
      <c r="I486" s="71"/>
      <c r="J486" s="72"/>
      <c r="K486" s="72"/>
      <c r="L486" s="72"/>
      <c r="M486" s="72"/>
      <c r="N486" s="22"/>
      <c r="O486" s="22"/>
      <c r="P486" s="22"/>
      <c r="Q486" s="22"/>
      <c r="R486" s="22"/>
      <c r="S486" s="22"/>
      <c r="T486" s="71"/>
      <c r="U486" s="71"/>
      <c r="V486" s="22"/>
      <c r="W486" s="22"/>
      <c r="X486" s="22"/>
      <c r="Y486" s="73"/>
      <c r="Z486" s="22"/>
      <c r="AA486" s="22"/>
      <c r="AB486" s="22"/>
      <c r="AC486" s="22"/>
      <c r="AD486" s="22">
        <f>IFERROR(LARGE(AH486:AM486,1),0)+IFERROR(LARGE(AH486:AM486,2),0)</f>
        <v>0</v>
      </c>
      <c r="AE486" s="22">
        <f>IFERROR(LARGE(AH486:AM486,3),0)+IFERROR(LARGE(AH486:AM486,4),0)</f>
        <v>0</v>
      </c>
      <c r="AF486" s="22">
        <f>IFERROR(LARGE(AH486:AM486,5),0)+IFERROR(LARGE(AH486:AM486,6),0)</f>
        <v>0</v>
      </c>
      <c r="AG486" s="22">
        <f>IFERROR(LARGE(AH486:AM486,7),0)</f>
        <v>0</v>
      </c>
      <c r="AH486" s="22"/>
      <c r="AI486" s="22"/>
      <c r="AJ486" s="22"/>
      <c r="AK486" s="22"/>
      <c r="AL486" s="22"/>
      <c r="AM486" s="22"/>
    </row>
    <row r="487" spans="1:39">
      <c r="A487" s="3"/>
      <c r="B487" s="3"/>
      <c r="C487" s="3"/>
      <c r="D487" s="2">
        <f ca="1">IF(E486=E487,D486,CELL("wiersz",A485))</f>
        <v>109</v>
      </c>
      <c r="E487" s="23">
        <f>LARGE(F487:AG487,1)+LARGE(F487:AG487,2)+LARGE(F487:AG487,3)+LARGE(F487:AG487,4)+IFERROR(LARGE(F487:AG487,5),0)+IFERROR(LARGE(F487:AG487,6),0)</f>
        <v>0</v>
      </c>
      <c r="F487" s="22"/>
      <c r="G487" s="22"/>
      <c r="H487" s="22"/>
      <c r="I487" s="71"/>
      <c r="J487" s="72"/>
      <c r="K487" s="72"/>
      <c r="L487" s="72"/>
      <c r="M487" s="72"/>
      <c r="N487" s="22"/>
      <c r="O487" s="22"/>
      <c r="P487" s="22"/>
      <c r="Q487" s="22"/>
      <c r="R487" s="22"/>
      <c r="S487" s="22"/>
      <c r="T487" s="71"/>
      <c r="U487" s="71"/>
      <c r="V487" s="22"/>
      <c r="W487" s="22"/>
      <c r="X487" s="22"/>
      <c r="Y487" s="73"/>
      <c r="Z487" s="22"/>
      <c r="AA487" s="22"/>
      <c r="AB487" s="22"/>
      <c r="AC487" s="22"/>
      <c r="AD487" s="22">
        <f>IFERROR(LARGE(AH487:AM487,1),0)+IFERROR(LARGE(AH487:AM487,2),0)</f>
        <v>0</v>
      </c>
      <c r="AE487" s="22">
        <f>IFERROR(LARGE(AH487:AM487,3),0)+IFERROR(LARGE(AH487:AM487,4),0)</f>
        <v>0</v>
      </c>
      <c r="AF487" s="22">
        <f>IFERROR(LARGE(AH487:AM487,5),0)+IFERROR(LARGE(AH487:AM487,6),0)</f>
        <v>0</v>
      </c>
      <c r="AG487" s="22">
        <f>IFERROR(LARGE(AH487:AM487,7),0)</f>
        <v>0</v>
      </c>
      <c r="AH487" s="22"/>
      <c r="AI487" s="22"/>
      <c r="AJ487" s="22"/>
      <c r="AK487" s="22"/>
      <c r="AL487" s="22"/>
      <c r="AM487" s="22"/>
    </row>
    <row r="488" spans="1:39">
      <c r="A488" s="3"/>
      <c r="B488" s="3"/>
      <c r="C488" s="3"/>
      <c r="D488" s="2">
        <f ca="1">IF(E487=E488,D487,CELL("wiersz",A486))</f>
        <v>109</v>
      </c>
      <c r="E488" s="23">
        <f>LARGE(F488:AG488,1)+LARGE(F488:AG488,2)+LARGE(F488:AG488,3)+LARGE(F488:AG488,4)+IFERROR(LARGE(F488:AG488,5),0)+IFERROR(LARGE(F488:AG488,6),0)</f>
        <v>0</v>
      </c>
      <c r="F488" s="22"/>
      <c r="G488" s="22"/>
      <c r="H488" s="22"/>
      <c r="I488" s="71"/>
      <c r="J488" s="72"/>
      <c r="K488" s="72"/>
      <c r="L488" s="72"/>
      <c r="M488" s="72"/>
      <c r="N488" s="22"/>
      <c r="O488" s="22"/>
      <c r="P488" s="22"/>
      <c r="Q488" s="22"/>
      <c r="R488" s="22"/>
      <c r="S488" s="22"/>
      <c r="T488" s="71"/>
      <c r="U488" s="71"/>
      <c r="V488" s="22"/>
      <c r="W488" s="22"/>
      <c r="X488" s="22"/>
      <c r="Y488" s="73"/>
      <c r="Z488" s="22"/>
      <c r="AA488" s="22"/>
      <c r="AB488" s="22"/>
      <c r="AC488" s="22"/>
      <c r="AD488" s="22">
        <f>IFERROR(LARGE(AH488:AM488,1),0)+IFERROR(LARGE(AH488:AM488,2),0)</f>
        <v>0</v>
      </c>
      <c r="AE488" s="22">
        <f>IFERROR(LARGE(AH488:AM488,3),0)+IFERROR(LARGE(AH488:AM488,4),0)</f>
        <v>0</v>
      </c>
      <c r="AF488" s="22">
        <f>IFERROR(LARGE(AH488:AM488,5),0)+IFERROR(LARGE(AH488:AM488,6),0)</f>
        <v>0</v>
      </c>
      <c r="AG488" s="22">
        <f>IFERROR(LARGE(AH488:AM488,7),0)</f>
        <v>0</v>
      </c>
      <c r="AH488" s="22"/>
      <c r="AI488" s="22"/>
      <c r="AJ488" s="22"/>
      <c r="AK488" s="22"/>
      <c r="AL488" s="22"/>
      <c r="AM488" s="22"/>
    </row>
    <row r="489" spans="1:39">
      <c r="A489" s="3"/>
      <c r="B489" s="3"/>
      <c r="C489" s="3"/>
      <c r="D489" s="2">
        <f ca="1">IF(E488=E489,D488,CELL("wiersz",A487))</f>
        <v>109</v>
      </c>
      <c r="E489" s="23">
        <f>LARGE(F489:AG489,1)+LARGE(F489:AG489,2)+LARGE(F489:AG489,3)+LARGE(F489:AG489,4)+IFERROR(LARGE(F489:AG489,5),0)+IFERROR(LARGE(F489:AG489,6),0)</f>
        <v>0</v>
      </c>
      <c r="F489" s="22"/>
      <c r="G489" s="22"/>
      <c r="H489" s="22"/>
      <c r="I489" s="71"/>
      <c r="J489" s="72"/>
      <c r="K489" s="72"/>
      <c r="L489" s="72"/>
      <c r="M489" s="72"/>
      <c r="N489" s="22"/>
      <c r="O489" s="22"/>
      <c r="P489" s="22"/>
      <c r="Q489" s="22"/>
      <c r="R489" s="22"/>
      <c r="S489" s="22"/>
      <c r="T489" s="71"/>
      <c r="U489" s="71"/>
      <c r="V489" s="22"/>
      <c r="W489" s="22"/>
      <c r="X489" s="22"/>
      <c r="Y489" s="73"/>
      <c r="Z489" s="22"/>
      <c r="AA489" s="22"/>
      <c r="AB489" s="22"/>
      <c r="AC489" s="22"/>
      <c r="AD489" s="22">
        <f>IFERROR(LARGE(AH489:AM489,1),0)+IFERROR(LARGE(AH489:AM489,2),0)</f>
        <v>0</v>
      </c>
      <c r="AE489" s="22">
        <f>IFERROR(LARGE(AH489:AM489,3),0)+IFERROR(LARGE(AH489:AM489,4),0)</f>
        <v>0</v>
      </c>
      <c r="AF489" s="22">
        <f>IFERROR(LARGE(AH489:AM489,5),0)+IFERROR(LARGE(AH489:AM489,6),0)</f>
        <v>0</v>
      </c>
      <c r="AG489" s="22">
        <f>IFERROR(LARGE(AH489:AM489,7),0)</f>
        <v>0</v>
      </c>
      <c r="AH489" s="22"/>
      <c r="AI489" s="22"/>
      <c r="AJ489" s="22"/>
      <c r="AK489" s="22"/>
      <c r="AL489" s="22"/>
      <c r="AM489" s="22"/>
    </row>
    <row r="490" spans="1:39">
      <c r="A490" s="3"/>
      <c r="B490" s="3"/>
      <c r="C490" s="3"/>
      <c r="D490" s="2">
        <f ca="1">IF(E489=E490,D489,CELL("wiersz",A488))</f>
        <v>109</v>
      </c>
      <c r="E490" s="23">
        <f>LARGE(F490:AG490,1)+LARGE(F490:AG490,2)+LARGE(F490:AG490,3)+LARGE(F490:AG490,4)+IFERROR(LARGE(F490:AG490,5),0)+IFERROR(LARGE(F490:AG490,6),0)</f>
        <v>0</v>
      </c>
      <c r="F490" s="22"/>
      <c r="G490" s="22"/>
      <c r="H490" s="22"/>
      <c r="I490" s="71"/>
      <c r="J490" s="72"/>
      <c r="K490" s="72"/>
      <c r="L490" s="72"/>
      <c r="M490" s="72"/>
      <c r="N490" s="22"/>
      <c r="O490" s="22"/>
      <c r="P490" s="22"/>
      <c r="Q490" s="22"/>
      <c r="R490" s="22"/>
      <c r="S490" s="22"/>
      <c r="T490" s="71"/>
      <c r="U490" s="71"/>
      <c r="V490" s="22"/>
      <c r="W490" s="22"/>
      <c r="X490" s="22"/>
      <c r="Y490" s="73"/>
      <c r="Z490" s="22"/>
      <c r="AA490" s="22"/>
      <c r="AB490" s="22"/>
      <c r="AC490" s="22"/>
      <c r="AD490" s="22">
        <f>IFERROR(LARGE(AH490:AM490,1),0)+IFERROR(LARGE(AH490:AM490,2),0)</f>
        <v>0</v>
      </c>
      <c r="AE490" s="22">
        <f>IFERROR(LARGE(AH490:AM490,3),0)+IFERROR(LARGE(AH490:AM490,4),0)</f>
        <v>0</v>
      </c>
      <c r="AF490" s="22">
        <f>IFERROR(LARGE(AH490:AM490,5),0)+IFERROR(LARGE(AH490:AM490,6),0)</f>
        <v>0</v>
      </c>
      <c r="AG490" s="22">
        <f>IFERROR(LARGE(AH490:AM490,7),0)</f>
        <v>0</v>
      </c>
      <c r="AH490" s="22"/>
      <c r="AI490" s="22"/>
      <c r="AJ490" s="22"/>
      <c r="AK490" s="22"/>
      <c r="AL490" s="22"/>
      <c r="AM490" s="22"/>
    </row>
    <row r="491" spans="1:39">
      <c r="A491" s="3"/>
      <c r="B491" s="3"/>
      <c r="C491" s="3"/>
      <c r="D491" s="2">
        <f ca="1">IF(E490=E491,D490,CELL("wiersz",A489))</f>
        <v>109</v>
      </c>
      <c r="E491" s="23">
        <f>LARGE(F491:AG491,1)+LARGE(F491:AG491,2)+LARGE(F491:AG491,3)+LARGE(F491:AG491,4)+IFERROR(LARGE(F491:AG491,5),0)+IFERROR(LARGE(F491:AG491,6),0)</f>
        <v>0</v>
      </c>
      <c r="F491" s="22"/>
      <c r="G491" s="22"/>
      <c r="H491" s="22"/>
      <c r="I491" s="71"/>
      <c r="J491" s="72"/>
      <c r="K491" s="72"/>
      <c r="L491" s="72"/>
      <c r="M491" s="72"/>
      <c r="N491" s="22"/>
      <c r="O491" s="22"/>
      <c r="P491" s="22"/>
      <c r="Q491" s="22"/>
      <c r="R491" s="22"/>
      <c r="S491" s="22"/>
      <c r="T491" s="71"/>
      <c r="U491" s="71"/>
      <c r="V491" s="22"/>
      <c r="W491" s="22"/>
      <c r="X491" s="22"/>
      <c r="Y491" s="73"/>
      <c r="Z491" s="22"/>
      <c r="AA491" s="22"/>
      <c r="AB491" s="22"/>
      <c r="AC491" s="22"/>
      <c r="AD491" s="22">
        <f>IFERROR(LARGE(AH491:AM491,1),0)+IFERROR(LARGE(AH491:AM491,2),0)</f>
        <v>0</v>
      </c>
      <c r="AE491" s="22">
        <f>IFERROR(LARGE(AH491:AM491,3),0)+IFERROR(LARGE(AH491:AM491,4),0)</f>
        <v>0</v>
      </c>
      <c r="AF491" s="22">
        <f>IFERROR(LARGE(AH491:AM491,5),0)+IFERROR(LARGE(AH491:AM491,6),0)</f>
        <v>0</v>
      </c>
      <c r="AG491" s="22">
        <f>IFERROR(LARGE(AH491:AM491,7),0)</f>
        <v>0</v>
      </c>
      <c r="AH491" s="22"/>
      <c r="AI491" s="22"/>
      <c r="AJ491" s="22"/>
      <c r="AK491" s="22"/>
      <c r="AL491" s="22"/>
      <c r="AM491" s="22"/>
    </row>
    <row r="492" spans="1:39">
      <c r="A492" s="3"/>
      <c r="B492" s="3"/>
      <c r="C492" s="3"/>
      <c r="D492" s="2">
        <f ca="1">IF(E491=E492,D491,CELL("wiersz",A490))</f>
        <v>109</v>
      </c>
      <c r="E492" s="23">
        <f>LARGE(F492:AG492,1)+LARGE(F492:AG492,2)+LARGE(F492:AG492,3)+LARGE(F492:AG492,4)+IFERROR(LARGE(F492:AG492,5),0)+IFERROR(LARGE(F492:AG492,6),0)</f>
        <v>0</v>
      </c>
      <c r="F492" s="22"/>
      <c r="G492" s="22"/>
      <c r="H492" s="22"/>
      <c r="I492" s="71"/>
      <c r="J492" s="72"/>
      <c r="K492" s="72"/>
      <c r="L492" s="72"/>
      <c r="M492" s="72"/>
      <c r="N492" s="22"/>
      <c r="O492" s="22"/>
      <c r="P492" s="22"/>
      <c r="Q492" s="22"/>
      <c r="R492" s="22"/>
      <c r="S492" s="22"/>
      <c r="T492" s="71"/>
      <c r="U492" s="71"/>
      <c r="V492" s="22"/>
      <c r="W492" s="22"/>
      <c r="X492" s="22"/>
      <c r="Y492" s="73"/>
      <c r="Z492" s="22"/>
      <c r="AA492" s="22"/>
      <c r="AB492" s="22"/>
      <c r="AC492" s="22"/>
      <c r="AD492" s="22">
        <f>IFERROR(LARGE(AH492:AM492,1),0)+IFERROR(LARGE(AH492:AM492,2),0)</f>
        <v>0</v>
      </c>
      <c r="AE492" s="22">
        <f>IFERROR(LARGE(AH492:AM492,3),0)+IFERROR(LARGE(AH492:AM492,4),0)</f>
        <v>0</v>
      </c>
      <c r="AF492" s="22">
        <f>IFERROR(LARGE(AH492:AM492,5),0)+IFERROR(LARGE(AH492:AM492,6),0)</f>
        <v>0</v>
      </c>
      <c r="AG492" s="22">
        <f>IFERROR(LARGE(AH492:AM492,7),0)</f>
        <v>0</v>
      </c>
      <c r="AH492" s="22"/>
      <c r="AI492" s="22"/>
      <c r="AJ492" s="22"/>
      <c r="AK492" s="22"/>
      <c r="AL492" s="22"/>
      <c r="AM492" s="22"/>
    </row>
    <row r="493" spans="1:39">
      <c r="A493" s="3"/>
      <c r="B493" s="3"/>
      <c r="C493" s="3"/>
      <c r="D493" s="2">
        <f ca="1">IF(E492=E493,D492,CELL("wiersz",A491))</f>
        <v>109</v>
      </c>
      <c r="E493" s="23">
        <f>LARGE(F493:AG493,1)+LARGE(F493:AG493,2)+LARGE(F493:AG493,3)+LARGE(F493:AG493,4)+IFERROR(LARGE(F493:AG493,5),0)+IFERROR(LARGE(F493:AG493,6),0)</f>
        <v>0</v>
      </c>
      <c r="F493" s="22"/>
      <c r="G493" s="22"/>
      <c r="H493" s="22"/>
      <c r="I493" s="71"/>
      <c r="J493" s="72"/>
      <c r="K493" s="72"/>
      <c r="L493" s="72"/>
      <c r="M493" s="72"/>
      <c r="N493" s="22"/>
      <c r="O493" s="22"/>
      <c r="P493" s="22"/>
      <c r="Q493" s="22"/>
      <c r="R493" s="22"/>
      <c r="S493" s="22"/>
      <c r="T493" s="71"/>
      <c r="U493" s="71"/>
      <c r="V493" s="22"/>
      <c r="W493" s="22"/>
      <c r="X493" s="22"/>
      <c r="Y493" s="73"/>
      <c r="Z493" s="22"/>
      <c r="AA493" s="22"/>
      <c r="AB493" s="22"/>
      <c r="AC493" s="22"/>
      <c r="AD493" s="22">
        <f>IFERROR(LARGE(AH493:AM493,1),0)+IFERROR(LARGE(AH493:AM493,2),0)</f>
        <v>0</v>
      </c>
      <c r="AE493" s="22">
        <f>IFERROR(LARGE(AH493:AM493,3),0)+IFERROR(LARGE(AH493:AM493,4),0)</f>
        <v>0</v>
      </c>
      <c r="AF493" s="22">
        <f>IFERROR(LARGE(AH493:AM493,5),0)+IFERROR(LARGE(AH493:AM493,6),0)</f>
        <v>0</v>
      </c>
      <c r="AG493" s="22">
        <f>IFERROR(LARGE(AH493:AM493,7),0)</f>
        <v>0</v>
      </c>
      <c r="AH493" s="22"/>
      <c r="AI493" s="22"/>
      <c r="AJ493" s="22"/>
      <c r="AK493" s="22"/>
      <c r="AL493" s="22"/>
      <c r="AM493" s="22"/>
    </row>
    <row r="494" spans="1:39">
      <c r="A494" s="3"/>
      <c r="B494" s="3"/>
      <c r="C494" s="3"/>
      <c r="D494" s="2">
        <f ca="1">IF(E493=E494,D493,CELL("wiersz",A492))</f>
        <v>109</v>
      </c>
      <c r="E494" s="23">
        <f>LARGE(F494:AG494,1)+LARGE(F494:AG494,2)+LARGE(F494:AG494,3)+LARGE(F494:AG494,4)+IFERROR(LARGE(F494:AG494,5),0)+IFERROR(LARGE(F494:AG494,6),0)</f>
        <v>0</v>
      </c>
      <c r="F494" s="22"/>
      <c r="G494" s="22"/>
      <c r="H494" s="22"/>
      <c r="I494" s="71"/>
      <c r="J494" s="72"/>
      <c r="K494" s="72"/>
      <c r="L494" s="72"/>
      <c r="M494" s="72"/>
      <c r="N494" s="22"/>
      <c r="O494" s="22"/>
      <c r="P494" s="22"/>
      <c r="Q494" s="22"/>
      <c r="R494" s="22"/>
      <c r="S494" s="22"/>
      <c r="T494" s="71"/>
      <c r="U494" s="71"/>
      <c r="V494" s="22"/>
      <c r="W494" s="22"/>
      <c r="X494" s="22"/>
      <c r="Y494" s="73"/>
      <c r="Z494" s="22"/>
      <c r="AA494" s="22"/>
      <c r="AB494" s="22"/>
      <c r="AC494" s="22"/>
      <c r="AD494" s="22">
        <f>IFERROR(LARGE(AH494:AM494,1),0)+IFERROR(LARGE(AH494:AM494,2),0)</f>
        <v>0</v>
      </c>
      <c r="AE494" s="22">
        <f>IFERROR(LARGE(AH494:AM494,3),0)+IFERROR(LARGE(AH494:AM494,4),0)</f>
        <v>0</v>
      </c>
      <c r="AF494" s="22">
        <f>IFERROR(LARGE(AH494:AM494,5),0)+IFERROR(LARGE(AH494:AM494,6),0)</f>
        <v>0</v>
      </c>
      <c r="AG494" s="22">
        <f>IFERROR(LARGE(AH494:AM494,7),0)</f>
        <v>0</v>
      </c>
      <c r="AH494" s="22"/>
      <c r="AI494" s="22"/>
      <c r="AJ494" s="22"/>
      <c r="AK494" s="22"/>
      <c r="AL494" s="22"/>
      <c r="AM494" s="22"/>
    </row>
    <row r="495" spans="1:39">
      <c r="A495" s="3"/>
      <c r="B495" s="3"/>
      <c r="C495" s="3"/>
      <c r="D495" s="2">
        <f ca="1">IF(E494=E495,D494,CELL("wiersz",A493))</f>
        <v>109</v>
      </c>
      <c r="E495" s="23">
        <f>LARGE(F495:AG495,1)+LARGE(F495:AG495,2)+LARGE(F495:AG495,3)+LARGE(F495:AG495,4)+IFERROR(LARGE(F495:AG495,5),0)+IFERROR(LARGE(F495:AG495,6),0)</f>
        <v>0</v>
      </c>
      <c r="F495" s="22"/>
      <c r="G495" s="22"/>
      <c r="H495" s="22"/>
      <c r="I495" s="71"/>
      <c r="J495" s="72"/>
      <c r="K495" s="72"/>
      <c r="L495" s="72"/>
      <c r="M495" s="72"/>
      <c r="N495" s="22"/>
      <c r="O495" s="22"/>
      <c r="P495" s="22"/>
      <c r="Q495" s="22"/>
      <c r="R495" s="22"/>
      <c r="S495" s="22"/>
      <c r="T495" s="71"/>
      <c r="U495" s="71"/>
      <c r="V495" s="22"/>
      <c r="W495" s="22"/>
      <c r="X495" s="22"/>
      <c r="Y495" s="73"/>
      <c r="Z495" s="22"/>
      <c r="AA495" s="22"/>
      <c r="AB495" s="22"/>
      <c r="AC495" s="22"/>
      <c r="AD495" s="22">
        <f>IFERROR(LARGE(AH495:AM495,1),0)+IFERROR(LARGE(AH495:AM495,2),0)</f>
        <v>0</v>
      </c>
      <c r="AE495" s="22">
        <f>IFERROR(LARGE(AH495:AM495,3),0)+IFERROR(LARGE(AH495:AM495,4),0)</f>
        <v>0</v>
      </c>
      <c r="AF495" s="22">
        <f>IFERROR(LARGE(AH495:AM495,5),0)+IFERROR(LARGE(AH495:AM495,6),0)</f>
        <v>0</v>
      </c>
      <c r="AG495" s="22">
        <f>IFERROR(LARGE(AH495:AM495,7),0)</f>
        <v>0</v>
      </c>
      <c r="AH495" s="22"/>
      <c r="AI495" s="22"/>
      <c r="AJ495" s="22"/>
      <c r="AK495" s="22"/>
      <c r="AL495" s="22"/>
      <c r="AM495" s="22"/>
    </row>
    <row r="496" spans="1:39">
      <c r="A496" s="3"/>
      <c r="B496" s="3"/>
      <c r="C496" s="3"/>
      <c r="D496" s="2">
        <f ca="1">IF(E495=E496,D495,CELL("wiersz",A494))</f>
        <v>109</v>
      </c>
      <c r="E496" s="23">
        <f>LARGE(F496:AG496,1)+LARGE(F496:AG496,2)+LARGE(F496:AG496,3)+LARGE(F496:AG496,4)+IFERROR(LARGE(F496:AG496,5),0)+IFERROR(LARGE(F496:AG496,6),0)</f>
        <v>0</v>
      </c>
      <c r="F496" s="22"/>
      <c r="G496" s="22"/>
      <c r="H496" s="22"/>
      <c r="I496" s="71"/>
      <c r="J496" s="72"/>
      <c r="K496" s="72"/>
      <c r="L496" s="72"/>
      <c r="M496" s="72"/>
      <c r="N496" s="22"/>
      <c r="O496" s="22"/>
      <c r="P496" s="22"/>
      <c r="Q496" s="22"/>
      <c r="R496" s="22"/>
      <c r="S496" s="22"/>
      <c r="T496" s="71"/>
      <c r="U496" s="71"/>
      <c r="V496" s="22"/>
      <c r="W496" s="22"/>
      <c r="X496" s="22"/>
      <c r="Y496" s="73"/>
      <c r="Z496" s="22"/>
      <c r="AA496" s="22"/>
      <c r="AB496" s="22"/>
      <c r="AC496" s="22"/>
      <c r="AD496" s="22">
        <f>IFERROR(LARGE(AH496:AM496,1),0)+IFERROR(LARGE(AH496:AM496,2),0)</f>
        <v>0</v>
      </c>
      <c r="AE496" s="22">
        <f>IFERROR(LARGE(AH496:AM496,3),0)+IFERROR(LARGE(AH496:AM496,4),0)</f>
        <v>0</v>
      </c>
      <c r="AF496" s="22">
        <f>IFERROR(LARGE(AH496:AM496,5),0)+IFERROR(LARGE(AH496:AM496,6),0)</f>
        <v>0</v>
      </c>
      <c r="AG496" s="22">
        <f>IFERROR(LARGE(AH496:AM496,7),0)</f>
        <v>0</v>
      </c>
      <c r="AH496" s="22"/>
      <c r="AI496" s="22"/>
      <c r="AJ496" s="22"/>
      <c r="AK496" s="22"/>
      <c r="AL496" s="22"/>
      <c r="AM496" s="22"/>
    </row>
    <row r="497" spans="1:39">
      <c r="A497" s="3"/>
      <c r="B497" s="3"/>
      <c r="C497" s="3"/>
      <c r="D497" s="2">
        <f ca="1">IF(E496=E497,D496,CELL("wiersz",A495))</f>
        <v>109</v>
      </c>
      <c r="E497" s="23">
        <f>LARGE(F497:AG497,1)+LARGE(F497:AG497,2)+LARGE(F497:AG497,3)+LARGE(F497:AG497,4)+IFERROR(LARGE(F497:AG497,5),0)+IFERROR(LARGE(F497:AG497,6),0)</f>
        <v>0</v>
      </c>
      <c r="F497" s="22"/>
      <c r="G497" s="22"/>
      <c r="H497" s="22"/>
      <c r="I497" s="71"/>
      <c r="J497" s="72"/>
      <c r="K497" s="72"/>
      <c r="L497" s="72"/>
      <c r="M497" s="72"/>
      <c r="N497" s="22"/>
      <c r="O497" s="22"/>
      <c r="P497" s="22"/>
      <c r="Q497" s="22"/>
      <c r="R497" s="22"/>
      <c r="S497" s="22"/>
      <c r="T497" s="71"/>
      <c r="U497" s="71"/>
      <c r="V497" s="22"/>
      <c r="W497" s="22"/>
      <c r="X497" s="22"/>
      <c r="Y497" s="73"/>
      <c r="Z497" s="22"/>
      <c r="AA497" s="22"/>
      <c r="AB497" s="22"/>
      <c r="AC497" s="22"/>
      <c r="AD497" s="22">
        <f>IFERROR(LARGE(AH497:AM497,1),0)+IFERROR(LARGE(AH497:AM497,2),0)</f>
        <v>0</v>
      </c>
      <c r="AE497" s="22">
        <f>IFERROR(LARGE(AH497:AM497,3),0)+IFERROR(LARGE(AH497:AM497,4),0)</f>
        <v>0</v>
      </c>
      <c r="AF497" s="22">
        <f>IFERROR(LARGE(AH497:AM497,5),0)+IFERROR(LARGE(AH497:AM497,6),0)</f>
        <v>0</v>
      </c>
      <c r="AG497" s="22">
        <f>IFERROR(LARGE(AH497:AM497,7),0)</f>
        <v>0</v>
      </c>
      <c r="AH497" s="22"/>
      <c r="AI497" s="22"/>
      <c r="AJ497" s="22"/>
      <c r="AK497" s="22"/>
      <c r="AL497" s="22"/>
      <c r="AM497" s="22"/>
    </row>
    <row r="498" spans="1:39">
      <c r="A498" s="3"/>
      <c r="B498" s="3"/>
      <c r="C498" s="3"/>
      <c r="D498" s="2">
        <f ca="1">IF(E497=E498,D497,CELL("wiersz",A496))</f>
        <v>109</v>
      </c>
      <c r="E498" s="23">
        <f>LARGE(F498:AG498,1)+LARGE(F498:AG498,2)+LARGE(F498:AG498,3)+LARGE(F498:AG498,4)+IFERROR(LARGE(F498:AG498,5),0)+IFERROR(LARGE(F498:AG498,6),0)</f>
        <v>0</v>
      </c>
      <c r="F498" s="22"/>
      <c r="G498" s="22"/>
      <c r="H498" s="22"/>
      <c r="I498" s="71"/>
      <c r="J498" s="72"/>
      <c r="K498" s="72"/>
      <c r="L498" s="72"/>
      <c r="M498" s="72"/>
      <c r="N498" s="22"/>
      <c r="O498" s="22"/>
      <c r="P498" s="22"/>
      <c r="Q498" s="22"/>
      <c r="R498" s="22"/>
      <c r="S498" s="22"/>
      <c r="T498" s="71"/>
      <c r="U498" s="71"/>
      <c r="V498" s="22"/>
      <c r="W498" s="22"/>
      <c r="X498" s="22"/>
      <c r="Y498" s="73"/>
      <c r="Z498" s="22"/>
      <c r="AA498" s="22"/>
      <c r="AB498" s="22"/>
      <c r="AC498" s="22"/>
      <c r="AD498" s="22">
        <f>IFERROR(LARGE(AH498:AM498,1),0)+IFERROR(LARGE(AH498:AM498,2),0)</f>
        <v>0</v>
      </c>
      <c r="AE498" s="22">
        <f>IFERROR(LARGE(AH498:AM498,3),0)+IFERROR(LARGE(AH498:AM498,4),0)</f>
        <v>0</v>
      </c>
      <c r="AF498" s="22">
        <f>IFERROR(LARGE(AH498:AM498,5),0)+IFERROR(LARGE(AH498:AM498,6),0)</f>
        <v>0</v>
      </c>
      <c r="AG498" s="22">
        <f>IFERROR(LARGE(AH498:AM498,7),0)</f>
        <v>0</v>
      </c>
      <c r="AH498" s="22"/>
      <c r="AI498" s="22"/>
      <c r="AJ498" s="22"/>
      <c r="AK498" s="22"/>
      <c r="AL498" s="22"/>
      <c r="AM498" s="22"/>
    </row>
    <row r="499" spans="1:39">
      <c r="A499" s="3"/>
      <c r="B499" s="3"/>
      <c r="C499" s="3"/>
      <c r="D499" s="2">
        <f ca="1">IF(E498=E499,D498,CELL("wiersz",A497))</f>
        <v>109</v>
      </c>
      <c r="E499" s="23">
        <f>LARGE(F499:AG499,1)+LARGE(F499:AG499,2)+LARGE(F499:AG499,3)+LARGE(F499:AG499,4)+IFERROR(LARGE(F499:AG499,5),0)+IFERROR(LARGE(F499:AG499,6),0)</f>
        <v>0</v>
      </c>
      <c r="F499" s="22"/>
      <c r="G499" s="22"/>
      <c r="H499" s="22"/>
      <c r="I499" s="71"/>
      <c r="J499" s="72"/>
      <c r="K499" s="72"/>
      <c r="L499" s="72"/>
      <c r="M499" s="72"/>
      <c r="N499" s="22"/>
      <c r="O499" s="22"/>
      <c r="P499" s="22"/>
      <c r="Q499" s="22"/>
      <c r="R499" s="22"/>
      <c r="S499" s="22"/>
      <c r="T499" s="71"/>
      <c r="U499" s="71"/>
      <c r="V499" s="22"/>
      <c r="W499" s="22"/>
      <c r="X499" s="22"/>
      <c r="Y499" s="73"/>
      <c r="Z499" s="22"/>
      <c r="AA499" s="22"/>
      <c r="AB499" s="22"/>
      <c r="AC499" s="22"/>
      <c r="AD499" s="22">
        <f>IFERROR(LARGE(AH499:AM499,1),0)+IFERROR(LARGE(AH499:AM499,2),0)</f>
        <v>0</v>
      </c>
      <c r="AE499" s="22">
        <f>IFERROR(LARGE(AH499:AM499,3),0)+IFERROR(LARGE(AH499:AM499,4),0)</f>
        <v>0</v>
      </c>
      <c r="AF499" s="22">
        <f>IFERROR(LARGE(AH499:AM499,5),0)+IFERROR(LARGE(AH499:AM499,6),0)</f>
        <v>0</v>
      </c>
      <c r="AG499" s="22">
        <f>IFERROR(LARGE(AH499:AM499,7),0)</f>
        <v>0</v>
      </c>
      <c r="AH499" s="22"/>
      <c r="AI499" s="22"/>
      <c r="AJ499" s="22"/>
      <c r="AK499" s="22"/>
      <c r="AL499" s="22"/>
      <c r="AM499" s="22"/>
    </row>
    <row r="500" spans="1:39">
      <c r="A500" s="3"/>
      <c r="B500" s="3"/>
      <c r="C500" s="3"/>
      <c r="D500" s="2">
        <f ca="1">IF(E499=E500,D499,CELL("wiersz",A498))</f>
        <v>109</v>
      </c>
      <c r="E500" s="23">
        <f>LARGE(F500:AG500,1)+LARGE(F500:AG500,2)+LARGE(F500:AG500,3)+LARGE(F500:AG500,4)+IFERROR(LARGE(F500:AG500,5),0)+IFERROR(LARGE(F500:AG500,6),0)</f>
        <v>0</v>
      </c>
      <c r="F500" s="22"/>
      <c r="G500" s="22"/>
      <c r="H500" s="22"/>
      <c r="I500" s="71"/>
      <c r="J500" s="72"/>
      <c r="K500" s="72"/>
      <c r="L500" s="72"/>
      <c r="M500" s="72"/>
      <c r="N500" s="22"/>
      <c r="O500" s="22"/>
      <c r="P500" s="22"/>
      <c r="Q500" s="22"/>
      <c r="R500" s="22"/>
      <c r="S500" s="22"/>
      <c r="T500" s="71"/>
      <c r="U500" s="71"/>
      <c r="V500" s="22"/>
      <c r="W500" s="22"/>
      <c r="X500" s="22"/>
      <c r="Y500" s="73"/>
      <c r="Z500" s="22"/>
      <c r="AA500" s="22"/>
      <c r="AB500" s="22"/>
      <c r="AC500" s="22"/>
      <c r="AD500" s="22">
        <f>IFERROR(LARGE(AH500:AM500,1),0)+IFERROR(LARGE(AH500:AM500,2),0)</f>
        <v>0</v>
      </c>
      <c r="AE500" s="22">
        <f>IFERROR(LARGE(AH500:AM500,3),0)+IFERROR(LARGE(AH500:AM500,4),0)</f>
        <v>0</v>
      </c>
      <c r="AF500" s="22">
        <f>IFERROR(LARGE(AH500:AM500,5),0)+IFERROR(LARGE(AH500:AM500,6),0)</f>
        <v>0</v>
      </c>
      <c r="AG500" s="22">
        <f>IFERROR(LARGE(AH500:AM500,7),0)</f>
        <v>0</v>
      </c>
      <c r="AH500" s="22"/>
      <c r="AI500" s="22"/>
      <c r="AJ500" s="22"/>
      <c r="AK500" s="22"/>
      <c r="AL500" s="22"/>
      <c r="AM500" s="22"/>
    </row>
    <row r="501" spans="1:39">
      <c r="A501" s="3"/>
      <c r="B501" s="3"/>
      <c r="C501" s="3"/>
      <c r="D501" s="2">
        <f ca="1">IF(E500=E501,D500,CELL("wiersz",A499))</f>
        <v>109</v>
      </c>
      <c r="E501" s="23">
        <f>LARGE(F501:AG501,1)+LARGE(F501:AG501,2)+LARGE(F501:AG501,3)+LARGE(F501:AG501,4)+IFERROR(LARGE(F501:AG501,5),0)+IFERROR(LARGE(F501:AG501,6),0)</f>
        <v>0</v>
      </c>
      <c r="F501" s="22"/>
      <c r="G501" s="22"/>
      <c r="H501" s="22"/>
      <c r="I501" s="71"/>
      <c r="J501" s="72"/>
      <c r="K501" s="72"/>
      <c r="L501" s="72"/>
      <c r="M501" s="72"/>
      <c r="N501" s="22"/>
      <c r="O501" s="22"/>
      <c r="P501" s="22"/>
      <c r="Q501" s="22"/>
      <c r="R501" s="22"/>
      <c r="S501" s="22"/>
      <c r="T501" s="71"/>
      <c r="U501" s="71"/>
      <c r="V501" s="22"/>
      <c r="W501" s="22"/>
      <c r="X501" s="22"/>
      <c r="Y501" s="73"/>
      <c r="Z501" s="22"/>
      <c r="AA501" s="22"/>
      <c r="AB501" s="22"/>
      <c r="AC501" s="22"/>
      <c r="AD501" s="22">
        <f>IFERROR(LARGE(AH501:AM501,1),0)+IFERROR(LARGE(AH501:AM501,2),0)</f>
        <v>0</v>
      </c>
      <c r="AE501" s="22">
        <f>IFERROR(LARGE(AH501:AM501,3),0)+IFERROR(LARGE(AH501:AM501,4),0)</f>
        <v>0</v>
      </c>
      <c r="AF501" s="22">
        <f>IFERROR(LARGE(AH501:AM501,5),0)+IFERROR(LARGE(AH501:AM501,6),0)</f>
        <v>0</v>
      </c>
      <c r="AG501" s="22">
        <f>IFERROR(LARGE(AH501:AM501,7),0)</f>
        <v>0</v>
      </c>
      <c r="AH501" s="22"/>
      <c r="AI501" s="22"/>
      <c r="AJ501" s="22"/>
      <c r="AK501" s="22"/>
      <c r="AL501" s="22"/>
      <c r="AM501" s="22"/>
    </row>
    <row r="502" spans="1:39">
      <c r="A502" s="3"/>
      <c r="B502" s="3"/>
      <c r="C502" s="3"/>
      <c r="D502" s="2">
        <f ca="1">IF(E501=E502,D501,CELL("wiersz",A500))</f>
        <v>109</v>
      </c>
      <c r="E502" s="23">
        <f>LARGE(F502:AG502,1)+LARGE(F502:AG502,2)+LARGE(F502:AG502,3)+LARGE(F502:AG502,4)+IFERROR(LARGE(F502:AG502,5),0)+IFERROR(LARGE(F502:AG502,6),0)</f>
        <v>0</v>
      </c>
      <c r="F502" s="22"/>
      <c r="G502" s="22"/>
      <c r="H502" s="22"/>
      <c r="I502" s="71"/>
      <c r="J502" s="72"/>
      <c r="K502" s="72"/>
      <c r="L502" s="72"/>
      <c r="M502" s="72"/>
      <c r="N502" s="22"/>
      <c r="O502" s="22"/>
      <c r="P502" s="22"/>
      <c r="Q502" s="22"/>
      <c r="R502" s="22"/>
      <c r="S502" s="22"/>
      <c r="T502" s="71"/>
      <c r="U502" s="71"/>
      <c r="V502" s="22"/>
      <c r="W502" s="22"/>
      <c r="X502" s="22"/>
      <c r="Y502" s="73"/>
      <c r="Z502" s="22"/>
      <c r="AA502" s="22"/>
      <c r="AB502" s="22"/>
      <c r="AC502" s="22"/>
      <c r="AD502" s="22">
        <f>IFERROR(LARGE(AH502:AM502,1),0)+IFERROR(LARGE(AH502:AM502,2),0)</f>
        <v>0</v>
      </c>
      <c r="AE502" s="22">
        <f>IFERROR(LARGE(AH502:AM502,3),0)+IFERROR(LARGE(AH502:AM502,4),0)</f>
        <v>0</v>
      </c>
      <c r="AF502" s="22">
        <f>IFERROR(LARGE(AH502:AM502,5),0)+IFERROR(LARGE(AH502:AM502,6),0)</f>
        <v>0</v>
      </c>
      <c r="AG502" s="22">
        <f>IFERROR(LARGE(AH502:AM502,7),0)</f>
        <v>0</v>
      </c>
      <c r="AH502" s="22"/>
      <c r="AI502" s="22"/>
      <c r="AJ502" s="22"/>
      <c r="AK502" s="22"/>
      <c r="AL502" s="22"/>
      <c r="AM502" s="22"/>
    </row>
    <row r="503" spans="1:39">
      <c r="A503" s="3"/>
      <c r="B503" s="3"/>
      <c r="C503" s="3"/>
      <c r="D503" s="2">
        <f ca="1">IF(E502=E503,D502,CELL("wiersz",A501))</f>
        <v>109</v>
      </c>
      <c r="E503" s="23">
        <f>LARGE(F503:AG503,1)+LARGE(F503:AG503,2)+LARGE(F503:AG503,3)+LARGE(F503:AG503,4)+IFERROR(LARGE(F503:AG503,5),0)+IFERROR(LARGE(F503:AG503,6),0)</f>
        <v>0</v>
      </c>
      <c r="F503" s="22"/>
      <c r="G503" s="22"/>
      <c r="H503" s="22"/>
      <c r="I503" s="71"/>
      <c r="J503" s="72"/>
      <c r="K503" s="72"/>
      <c r="L503" s="72"/>
      <c r="M503" s="72"/>
      <c r="N503" s="22"/>
      <c r="O503" s="22"/>
      <c r="P503" s="22"/>
      <c r="Q503" s="22"/>
      <c r="R503" s="22"/>
      <c r="S503" s="22"/>
      <c r="T503" s="71"/>
      <c r="U503" s="71"/>
      <c r="V503" s="22"/>
      <c r="W503" s="22"/>
      <c r="X503" s="22"/>
      <c r="Y503" s="73"/>
      <c r="Z503" s="22"/>
      <c r="AA503" s="22"/>
      <c r="AB503" s="22"/>
      <c r="AC503" s="22"/>
      <c r="AD503" s="22">
        <f>IFERROR(LARGE(AH503:AM503,1),0)+IFERROR(LARGE(AH503:AM503,2),0)</f>
        <v>0</v>
      </c>
      <c r="AE503" s="22">
        <f>IFERROR(LARGE(AH503:AM503,3),0)+IFERROR(LARGE(AH503:AM503,4),0)</f>
        <v>0</v>
      </c>
      <c r="AF503" s="22">
        <f>IFERROR(LARGE(AH503:AM503,5),0)+IFERROR(LARGE(AH503:AM503,6),0)</f>
        <v>0</v>
      </c>
      <c r="AG503" s="22">
        <f>IFERROR(LARGE(AH503:AM503,7),0)</f>
        <v>0</v>
      </c>
      <c r="AH503" s="22"/>
      <c r="AI503" s="22"/>
      <c r="AJ503" s="22"/>
      <c r="AK503" s="22"/>
      <c r="AL503" s="22"/>
      <c r="AM503" s="22"/>
    </row>
    <row r="504" spans="1:39">
      <c r="A504" s="3"/>
      <c r="B504" s="3"/>
      <c r="C504" s="3"/>
      <c r="D504" s="2">
        <f ca="1">IF(E503=E504,D503,CELL("wiersz",A502))</f>
        <v>109</v>
      </c>
      <c r="E504" s="23">
        <f>LARGE(F504:AG504,1)+LARGE(F504:AG504,2)+LARGE(F504:AG504,3)+LARGE(F504:AG504,4)+IFERROR(LARGE(F504:AG504,5),0)+IFERROR(LARGE(F504:AG504,6),0)</f>
        <v>0</v>
      </c>
      <c r="F504" s="22"/>
      <c r="G504" s="22"/>
      <c r="H504" s="22"/>
      <c r="I504" s="71"/>
      <c r="J504" s="72"/>
      <c r="K504" s="72"/>
      <c r="L504" s="72"/>
      <c r="M504" s="72"/>
      <c r="N504" s="22"/>
      <c r="O504" s="22"/>
      <c r="P504" s="22"/>
      <c r="Q504" s="22"/>
      <c r="R504" s="22"/>
      <c r="S504" s="22"/>
      <c r="T504" s="71"/>
      <c r="U504" s="71"/>
      <c r="V504" s="22"/>
      <c r="W504" s="22"/>
      <c r="X504" s="22"/>
      <c r="Y504" s="73"/>
      <c r="Z504" s="22"/>
      <c r="AA504" s="22"/>
      <c r="AB504" s="22"/>
      <c r="AC504" s="22"/>
      <c r="AD504" s="22">
        <f>IFERROR(LARGE(AH504:AM504,1),0)+IFERROR(LARGE(AH504:AM504,2),0)</f>
        <v>0</v>
      </c>
      <c r="AE504" s="22">
        <f>IFERROR(LARGE(AH504:AM504,3),0)+IFERROR(LARGE(AH504:AM504,4),0)</f>
        <v>0</v>
      </c>
      <c r="AF504" s="22">
        <f>IFERROR(LARGE(AH504:AM504,5),0)+IFERROR(LARGE(AH504:AM504,6),0)</f>
        <v>0</v>
      </c>
      <c r="AG504" s="22">
        <f>IFERROR(LARGE(AH504:AM504,7),0)</f>
        <v>0</v>
      </c>
      <c r="AH504" s="22"/>
      <c r="AI504" s="22"/>
      <c r="AJ504" s="22"/>
      <c r="AK504" s="22"/>
      <c r="AL504" s="22"/>
      <c r="AM504" s="22"/>
    </row>
    <row r="505" spans="1:39">
      <c r="A505" s="3"/>
      <c r="B505" s="3"/>
      <c r="C505" s="3"/>
      <c r="D505" s="2">
        <f ca="1">IF(E504=E505,D504,CELL("wiersz",A503))</f>
        <v>109</v>
      </c>
      <c r="E505" s="23">
        <f>LARGE(F505:AG505,1)+LARGE(F505:AG505,2)+LARGE(F505:AG505,3)+LARGE(F505:AG505,4)+IFERROR(LARGE(F505:AG505,5),0)+IFERROR(LARGE(F505:AG505,6),0)</f>
        <v>0</v>
      </c>
      <c r="F505" s="22"/>
      <c r="G505" s="22"/>
      <c r="H505" s="22"/>
      <c r="I505" s="71"/>
      <c r="J505" s="72"/>
      <c r="K505" s="72"/>
      <c r="L505" s="72"/>
      <c r="M505" s="72"/>
      <c r="N505" s="22"/>
      <c r="O505" s="22"/>
      <c r="P505" s="22"/>
      <c r="Q505" s="22"/>
      <c r="R505" s="22"/>
      <c r="S505" s="22"/>
      <c r="T505" s="71"/>
      <c r="U505" s="71"/>
      <c r="V505" s="22"/>
      <c r="W505" s="22"/>
      <c r="X505" s="22"/>
      <c r="Y505" s="73"/>
      <c r="Z505" s="22"/>
      <c r="AA505" s="22"/>
      <c r="AB505" s="22"/>
      <c r="AC505" s="22"/>
      <c r="AD505" s="22">
        <f>IFERROR(LARGE(AH505:AM505,1),0)+IFERROR(LARGE(AH505:AM505,2),0)</f>
        <v>0</v>
      </c>
      <c r="AE505" s="22">
        <f>IFERROR(LARGE(AH505:AM505,3),0)+IFERROR(LARGE(AH505:AM505,4),0)</f>
        <v>0</v>
      </c>
      <c r="AF505" s="22">
        <f>IFERROR(LARGE(AH505:AM505,5),0)+IFERROR(LARGE(AH505:AM505,6),0)</f>
        <v>0</v>
      </c>
      <c r="AG505" s="22">
        <f>IFERROR(LARGE(AH505:AM505,7),0)</f>
        <v>0</v>
      </c>
      <c r="AH505" s="22"/>
      <c r="AI505" s="22"/>
      <c r="AJ505" s="22"/>
      <c r="AK505" s="22"/>
      <c r="AL505" s="22"/>
      <c r="AM505" s="22"/>
    </row>
    <row r="506" spans="1:39">
      <c r="A506" s="3"/>
      <c r="B506" s="3"/>
      <c r="C506" s="3"/>
      <c r="D506" s="2">
        <f ca="1">IF(E505=E506,D505,CELL("wiersz",A504))</f>
        <v>109</v>
      </c>
      <c r="E506" s="23">
        <f>LARGE(F506:AG506,1)+LARGE(F506:AG506,2)+LARGE(F506:AG506,3)+LARGE(F506:AG506,4)+IFERROR(LARGE(F506:AG506,5),0)+IFERROR(LARGE(F506:AG506,6),0)</f>
        <v>0</v>
      </c>
      <c r="F506" s="22"/>
      <c r="G506" s="22"/>
      <c r="H506" s="22"/>
      <c r="I506" s="71"/>
      <c r="J506" s="72"/>
      <c r="K506" s="72"/>
      <c r="L506" s="72"/>
      <c r="M506" s="72"/>
      <c r="N506" s="22"/>
      <c r="O506" s="22"/>
      <c r="P506" s="22"/>
      <c r="Q506" s="22"/>
      <c r="R506" s="22"/>
      <c r="S506" s="22"/>
      <c r="T506" s="71"/>
      <c r="U506" s="71"/>
      <c r="V506" s="22"/>
      <c r="W506" s="22"/>
      <c r="X506" s="22"/>
      <c r="Y506" s="73"/>
      <c r="Z506" s="22"/>
      <c r="AA506" s="22"/>
      <c r="AB506" s="22"/>
      <c r="AC506" s="22"/>
      <c r="AD506" s="22">
        <f>IFERROR(LARGE(AH506:AM506,1),0)+IFERROR(LARGE(AH506:AM506,2),0)</f>
        <v>0</v>
      </c>
      <c r="AE506" s="22">
        <f>IFERROR(LARGE(AH506:AM506,3),0)+IFERROR(LARGE(AH506:AM506,4),0)</f>
        <v>0</v>
      </c>
      <c r="AF506" s="22">
        <f>IFERROR(LARGE(AH506:AM506,5),0)+IFERROR(LARGE(AH506:AM506,6),0)</f>
        <v>0</v>
      </c>
      <c r="AG506" s="22">
        <f>IFERROR(LARGE(AH506:AM506,7),0)</f>
        <v>0</v>
      </c>
      <c r="AH506" s="22"/>
      <c r="AI506" s="22"/>
      <c r="AJ506" s="22"/>
      <c r="AK506" s="22"/>
      <c r="AL506" s="22"/>
      <c r="AM506" s="22"/>
    </row>
    <row r="507" spans="1:39">
      <c r="A507" s="3"/>
      <c r="B507" s="3"/>
      <c r="C507" s="3"/>
      <c r="D507" s="2">
        <f ca="1">IF(E506=E507,D506,CELL("wiersz",A505))</f>
        <v>109</v>
      </c>
      <c r="E507" s="23">
        <f>LARGE(F507:AG507,1)+LARGE(F507:AG507,2)+LARGE(F507:AG507,3)+LARGE(F507:AG507,4)+IFERROR(LARGE(F507:AG507,5),0)+IFERROR(LARGE(F507:AG507,6),0)</f>
        <v>0</v>
      </c>
      <c r="F507" s="22"/>
      <c r="G507" s="22"/>
      <c r="H507" s="22"/>
      <c r="I507" s="71"/>
      <c r="J507" s="72"/>
      <c r="K507" s="72"/>
      <c r="L507" s="72"/>
      <c r="M507" s="72"/>
      <c r="N507" s="22"/>
      <c r="O507" s="22"/>
      <c r="P507" s="22"/>
      <c r="Q507" s="22"/>
      <c r="R507" s="22"/>
      <c r="S507" s="22"/>
      <c r="T507" s="71"/>
      <c r="U507" s="71"/>
      <c r="V507" s="22"/>
      <c r="W507" s="22"/>
      <c r="X507" s="22"/>
      <c r="Y507" s="73"/>
      <c r="Z507" s="22"/>
      <c r="AA507" s="22"/>
      <c r="AB507" s="22"/>
      <c r="AC507" s="22"/>
      <c r="AD507" s="22">
        <f>IFERROR(LARGE(AH507:AM507,1),0)+IFERROR(LARGE(AH507:AM507,2),0)</f>
        <v>0</v>
      </c>
      <c r="AE507" s="22">
        <f>IFERROR(LARGE(AH507:AM507,3),0)+IFERROR(LARGE(AH507:AM507,4),0)</f>
        <v>0</v>
      </c>
      <c r="AF507" s="22">
        <f>IFERROR(LARGE(AH507:AM507,5),0)+IFERROR(LARGE(AH507:AM507,6),0)</f>
        <v>0</v>
      </c>
      <c r="AG507" s="22">
        <f>IFERROR(LARGE(AH507:AM507,7),0)</f>
        <v>0</v>
      </c>
      <c r="AH507" s="22"/>
      <c r="AI507" s="22"/>
      <c r="AJ507" s="22"/>
      <c r="AK507" s="22"/>
      <c r="AL507" s="22"/>
      <c r="AM507" s="22"/>
    </row>
    <row r="508" spans="1:39">
      <c r="A508" s="3"/>
      <c r="B508" s="3"/>
      <c r="C508" s="3"/>
      <c r="D508" s="2">
        <f ca="1">IF(E507=E508,D507,CELL("wiersz",A506))</f>
        <v>109</v>
      </c>
      <c r="E508" s="23">
        <f>LARGE(F508:AG508,1)+LARGE(F508:AG508,2)+LARGE(F508:AG508,3)+LARGE(F508:AG508,4)+IFERROR(LARGE(F508:AG508,5),0)+IFERROR(LARGE(F508:AG508,6),0)</f>
        <v>0</v>
      </c>
      <c r="F508" s="22"/>
      <c r="G508" s="22"/>
      <c r="H508" s="22"/>
      <c r="I508" s="71"/>
      <c r="J508" s="72"/>
      <c r="K508" s="72"/>
      <c r="L508" s="72"/>
      <c r="M508" s="72"/>
      <c r="N508" s="22"/>
      <c r="O508" s="22"/>
      <c r="P508" s="22"/>
      <c r="Q508" s="22"/>
      <c r="R508" s="22"/>
      <c r="S508" s="22"/>
      <c r="T508" s="71"/>
      <c r="U508" s="71"/>
      <c r="V508" s="22"/>
      <c r="W508" s="22"/>
      <c r="X508" s="22"/>
      <c r="Y508" s="73"/>
      <c r="Z508" s="22"/>
      <c r="AA508" s="22"/>
      <c r="AB508" s="22"/>
      <c r="AC508" s="22"/>
      <c r="AD508" s="22">
        <f>IFERROR(LARGE(AH508:AM508,1),0)+IFERROR(LARGE(AH508:AM508,2),0)</f>
        <v>0</v>
      </c>
      <c r="AE508" s="22">
        <f>IFERROR(LARGE(AH508:AM508,3),0)+IFERROR(LARGE(AH508:AM508,4),0)</f>
        <v>0</v>
      </c>
      <c r="AF508" s="22">
        <f>IFERROR(LARGE(AH508:AM508,5),0)+IFERROR(LARGE(AH508:AM508,6),0)</f>
        <v>0</v>
      </c>
      <c r="AG508" s="22">
        <f>IFERROR(LARGE(AH508:AM508,7),0)</f>
        <v>0</v>
      </c>
      <c r="AH508" s="22"/>
      <c r="AI508" s="22"/>
      <c r="AJ508" s="22"/>
      <c r="AK508" s="22"/>
      <c r="AL508" s="22"/>
      <c r="AM508" s="22"/>
    </row>
    <row r="509" spans="1:39">
      <c r="A509" s="3"/>
      <c r="B509" s="3"/>
      <c r="C509" s="3"/>
      <c r="D509" s="2">
        <f ca="1">IF(E508=E509,D508,CELL("wiersz",A507))</f>
        <v>109</v>
      </c>
      <c r="E509" s="23">
        <f>LARGE(F509:AG509,1)+LARGE(F509:AG509,2)+LARGE(F509:AG509,3)+LARGE(F509:AG509,4)+IFERROR(LARGE(F509:AG509,5),0)+IFERROR(LARGE(F509:AG509,6),0)</f>
        <v>0</v>
      </c>
      <c r="F509" s="22"/>
      <c r="G509" s="22"/>
      <c r="H509" s="22"/>
      <c r="I509" s="71"/>
      <c r="J509" s="72"/>
      <c r="K509" s="72"/>
      <c r="L509" s="72"/>
      <c r="M509" s="72"/>
      <c r="N509" s="22"/>
      <c r="O509" s="22"/>
      <c r="P509" s="22"/>
      <c r="Q509" s="22"/>
      <c r="R509" s="22"/>
      <c r="S509" s="22"/>
      <c r="T509" s="71"/>
      <c r="U509" s="71"/>
      <c r="V509" s="22"/>
      <c r="W509" s="22"/>
      <c r="X509" s="22"/>
      <c r="Y509" s="73"/>
      <c r="Z509" s="22"/>
      <c r="AA509" s="22"/>
      <c r="AB509" s="22"/>
      <c r="AC509" s="22"/>
      <c r="AD509" s="22">
        <f>IFERROR(LARGE(AH509:AM509,1),0)+IFERROR(LARGE(AH509:AM509,2),0)</f>
        <v>0</v>
      </c>
      <c r="AE509" s="22">
        <f>IFERROR(LARGE(AH509:AM509,3),0)+IFERROR(LARGE(AH509:AM509,4),0)</f>
        <v>0</v>
      </c>
      <c r="AF509" s="22">
        <f>IFERROR(LARGE(AH509:AM509,5),0)+IFERROR(LARGE(AH509:AM509,6),0)</f>
        <v>0</v>
      </c>
      <c r="AG509" s="22">
        <f>IFERROR(LARGE(AH509:AM509,7),0)</f>
        <v>0</v>
      </c>
      <c r="AH509" s="22"/>
      <c r="AI509" s="22"/>
      <c r="AJ509" s="22"/>
      <c r="AK509" s="22"/>
      <c r="AL509" s="22"/>
      <c r="AM509" s="22"/>
    </row>
    <row r="510" spans="1:39">
      <c r="A510" s="3"/>
      <c r="B510" s="3"/>
      <c r="C510" s="3"/>
      <c r="D510" s="2">
        <f ca="1">IF(E509=E510,D509,CELL("wiersz",A508))</f>
        <v>109</v>
      </c>
      <c r="E510" s="23">
        <f>LARGE(F510:AG510,1)+LARGE(F510:AG510,2)+LARGE(F510:AG510,3)+LARGE(F510:AG510,4)+IFERROR(LARGE(F510:AG510,5),0)+IFERROR(LARGE(F510:AG510,6),0)</f>
        <v>0</v>
      </c>
      <c r="F510" s="22"/>
      <c r="G510" s="22"/>
      <c r="H510" s="22"/>
      <c r="I510" s="71"/>
      <c r="J510" s="72"/>
      <c r="K510" s="72"/>
      <c r="L510" s="72"/>
      <c r="M510" s="72"/>
      <c r="N510" s="22"/>
      <c r="O510" s="22"/>
      <c r="P510" s="22"/>
      <c r="Q510" s="22"/>
      <c r="R510" s="22"/>
      <c r="S510" s="22"/>
      <c r="T510" s="71"/>
      <c r="U510" s="71"/>
      <c r="V510" s="22"/>
      <c r="W510" s="22"/>
      <c r="X510" s="22"/>
      <c r="Y510" s="73"/>
      <c r="Z510" s="22"/>
      <c r="AA510" s="22"/>
      <c r="AB510" s="22"/>
      <c r="AC510" s="22"/>
      <c r="AD510" s="22">
        <f>IFERROR(LARGE(AH510:AM510,1),0)+IFERROR(LARGE(AH510:AM510,2),0)</f>
        <v>0</v>
      </c>
      <c r="AE510" s="22">
        <f>IFERROR(LARGE(AH510:AM510,3),0)+IFERROR(LARGE(AH510:AM510,4),0)</f>
        <v>0</v>
      </c>
      <c r="AF510" s="22">
        <f>IFERROR(LARGE(AH510:AM510,5),0)+IFERROR(LARGE(AH510:AM510,6),0)</f>
        <v>0</v>
      </c>
      <c r="AG510" s="22">
        <f>IFERROR(LARGE(AH510:AM510,7),0)</f>
        <v>0</v>
      </c>
      <c r="AH510" s="22"/>
      <c r="AI510" s="22"/>
      <c r="AJ510" s="22"/>
      <c r="AK510" s="22"/>
      <c r="AL510" s="22"/>
      <c r="AM510" s="22"/>
    </row>
    <row r="511" spans="1:39">
      <c r="A511" s="3"/>
      <c r="B511" s="3"/>
      <c r="C511" s="3"/>
      <c r="D511" s="2">
        <f ca="1">IF(E510=E511,D510,CELL("wiersz",A509))</f>
        <v>109</v>
      </c>
      <c r="E511" s="23">
        <f>LARGE(F511:AG511,1)+LARGE(F511:AG511,2)+LARGE(F511:AG511,3)+LARGE(F511:AG511,4)+IFERROR(LARGE(F511:AG511,5),0)+IFERROR(LARGE(F511:AG511,6),0)</f>
        <v>0</v>
      </c>
      <c r="F511" s="22"/>
      <c r="G511" s="22"/>
      <c r="H511" s="22"/>
      <c r="I511" s="71"/>
      <c r="J511" s="72"/>
      <c r="K511" s="72"/>
      <c r="L511" s="72"/>
      <c r="M511" s="72"/>
      <c r="N511" s="22"/>
      <c r="O511" s="22"/>
      <c r="P511" s="22"/>
      <c r="Q511" s="22"/>
      <c r="R511" s="22"/>
      <c r="S511" s="22"/>
      <c r="T511" s="71"/>
      <c r="U511" s="71"/>
      <c r="V511" s="22"/>
      <c r="W511" s="22"/>
      <c r="X511" s="22"/>
      <c r="Y511" s="73"/>
      <c r="Z511" s="22"/>
      <c r="AA511" s="22"/>
      <c r="AB511" s="22"/>
      <c r="AC511" s="22"/>
      <c r="AD511" s="22">
        <f>IFERROR(LARGE(AH511:AM511,1),0)+IFERROR(LARGE(AH511:AM511,2),0)</f>
        <v>0</v>
      </c>
      <c r="AE511" s="22">
        <f>IFERROR(LARGE(AH511:AM511,3),0)+IFERROR(LARGE(AH511:AM511,4),0)</f>
        <v>0</v>
      </c>
      <c r="AF511" s="22">
        <f>IFERROR(LARGE(AH511:AM511,5),0)+IFERROR(LARGE(AH511:AM511,6),0)</f>
        <v>0</v>
      </c>
      <c r="AG511" s="22">
        <f>IFERROR(LARGE(AH511:AM511,7),0)</f>
        <v>0</v>
      </c>
      <c r="AH511" s="22"/>
      <c r="AI511" s="22"/>
      <c r="AJ511" s="22"/>
      <c r="AK511" s="22"/>
      <c r="AL511" s="22"/>
      <c r="AM511" s="22"/>
    </row>
    <row r="512" spans="1:39">
      <c r="A512" s="3"/>
      <c r="B512" s="3"/>
      <c r="C512" s="3"/>
      <c r="D512" s="2">
        <f ca="1">IF(E511=E512,D511,CELL("wiersz",A510))</f>
        <v>109</v>
      </c>
      <c r="E512" s="23">
        <f>LARGE(F512:AG512,1)+LARGE(F512:AG512,2)+LARGE(F512:AG512,3)+LARGE(F512:AG512,4)+IFERROR(LARGE(F512:AG512,5),0)+IFERROR(LARGE(F512:AG512,6),0)</f>
        <v>0</v>
      </c>
      <c r="F512" s="22"/>
      <c r="G512" s="22"/>
      <c r="H512" s="22"/>
      <c r="I512" s="71"/>
      <c r="J512" s="72"/>
      <c r="K512" s="72"/>
      <c r="L512" s="72"/>
      <c r="M512" s="72"/>
      <c r="N512" s="22"/>
      <c r="O512" s="22"/>
      <c r="P512" s="22"/>
      <c r="Q512" s="22"/>
      <c r="R512" s="22"/>
      <c r="S512" s="22"/>
      <c r="T512" s="71"/>
      <c r="U512" s="71"/>
      <c r="V512" s="22"/>
      <c r="W512" s="22"/>
      <c r="X512" s="22"/>
      <c r="Y512" s="73"/>
      <c r="Z512" s="22"/>
      <c r="AA512" s="22"/>
      <c r="AB512" s="22"/>
      <c r="AC512" s="22"/>
      <c r="AD512" s="22">
        <f>IFERROR(LARGE(AH512:AM512,1),0)+IFERROR(LARGE(AH512:AM512,2),0)</f>
        <v>0</v>
      </c>
      <c r="AE512" s="22">
        <f>IFERROR(LARGE(AH512:AM512,3),0)+IFERROR(LARGE(AH512:AM512,4),0)</f>
        <v>0</v>
      </c>
      <c r="AF512" s="22">
        <f>IFERROR(LARGE(AH512:AM512,5),0)+IFERROR(LARGE(AH512:AM512,6),0)</f>
        <v>0</v>
      </c>
      <c r="AG512" s="22">
        <f>IFERROR(LARGE(AH512:AM512,7),0)</f>
        <v>0</v>
      </c>
      <c r="AH512" s="22"/>
      <c r="AI512" s="22"/>
      <c r="AJ512" s="22"/>
      <c r="AK512" s="22"/>
      <c r="AL512" s="22"/>
      <c r="AM512" s="22"/>
    </row>
    <row r="513" spans="1:39">
      <c r="A513" s="3"/>
      <c r="B513" s="3"/>
      <c r="C513" s="3"/>
      <c r="D513" s="2">
        <f ca="1">IF(E512=E513,D512,CELL("wiersz",A511))</f>
        <v>109</v>
      </c>
      <c r="E513" s="23">
        <f>LARGE(F513:AG513,1)+LARGE(F513:AG513,2)+LARGE(F513:AG513,3)+LARGE(F513:AG513,4)+IFERROR(LARGE(F513:AG513,5),0)+IFERROR(LARGE(F513:AG513,6),0)</f>
        <v>0</v>
      </c>
      <c r="F513" s="22"/>
      <c r="G513" s="22"/>
      <c r="H513" s="22"/>
      <c r="I513" s="71"/>
      <c r="J513" s="72"/>
      <c r="K513" s="72"/>
      <c r="L513" s="72"/>
      <c r="M513" s="72"/>
      <c r="N513" s="22"/>
      <c r="O513" s="22"/>
      <c r="P513" s="22"/>
      <c r="Q513" s="22"/>
      <c r="R513" s="22"/>
      <c r="S513" s="22"/>
      <c r="T513" s="71"/>
      <c r="U513" s="71"/>
      <c r="V513" s="22"/>
      <c r="W513" s="22"/>
      <c r="X513" s="22"/>
      <c r="Y513" s="73"/>
      <c r="Z513" s="22"/>
      <c r="AA513" s="22"/>
      <c r="AB513" s="22"/>
      <c r="AC513" s="22"/>
      <c r="AD513" s="22">
        <f>IFERROR(LARGE(AH513:AM513,1),0)+IFERROR(LARGE(AH513:AM513,2),0)</f>
        <v>0</v>
      </c>
      <c r="AE513" s="22">
        <f>IFERROR(LARGE(AH513:AM513,3),0)+IFERROR(LARGE(AH513:AM513,4),0)</f>
        <v>0</v>
      </c>
      <c r="AF513" s="22">
        <f>IFERROR(LARGE(AH513:AM513,5),0)+IFERROR(LARGE(AH513:AM513,6),0)</f>
        <v>0</v>
      </c>
      <c r="AG513" s="22">
        <f>IFERROR(LARGE(AH513:AM513,7),0)</f>
        <v>0</v>
      </c>
      <c r="AH513" s="22"/>
      <c r="AI513" s="22"/>
      <c r="AJ513" s="22"/>
      <c r="AK513" s="22"/>
      <c r="AL513" s="22"/>
      <c r="AM513" s="22"/>
    </row>
    <row r="514" spans="1:39">
      <c r="A514" s="3"/>
      <c r="B514" s="3"/>
      <c r="C514" s="3"/>
      <c r="D514" s="2">
        <f ca="1">IF(E513=E514,D513,CELL("wiersz",A512))</f>
        <v>109</v>
      </c>
      <c r="E514" s="23">
        <f>LARGE(F514:AG514,1)+LARGE(F514:AG514,2)+LARGE(F514:AG514,3)+LARGE(F514:AG514,4)+IFERROR(LARGE(F514:AG514,5),0)+IFERROR(LARGE(F514:AG514,6),0)</f>
        <v>0</v>
      </c>
      <c r="F514" s="22"/>
      <c r="G514" s="22"/>
      <c r="H514" s="22"/>
      <c r="I514" s="71"/>
      <c r="J514" s="72"/>
      <c r="K514" s="72"/>
      <c r="L514" s="72"/>
      <c r="M514" s="72"/>
      <c r="N514" s="22"/>
      <c r="O514" s="22"/>
      <c r="P514" s="22"/>
      <c r="Q514" s="22"/>
      <c r="R514" s="22"/>
      <c r="S514" s="22"/>
      <c r="T514" s="71"/>
      <c r="U514" s="71"/>
      <c r="V514" s="22"/>
      <c r="W514" s="22"/>
      <c r="X514" s="22"/>
      <c r="Y514" s="73"/>
      <c r="Z514" s="22"/>
      <c r="AA514" s="22"/>
      <c r="AB514" s="22"/>
      <c r="AC514" s="22"/>
      <c r="AD514" s="22">
        <f>IFERROR(LARGE(AH514:AM514,1),0)+IFERROR(LARGE(AH514:AM514,2),0)</f>
        <v>0</v>
      </c>
      <c r="AE514" s="22">
        <f>IFERROR(LARGE(AH514:AM514,3),0)+IFERROR(LARGE(AH514:AM514,4),0)</f>
        <v>0</v>
      </c>
      <c r="AF514" s="22">
        <f>IFERROR(LARGE(AH514:AM514,5),0)+IFERROR(LARGE(AH514:AM514,6),0)</f>
        <v>0</v>
      </c>
      <c r="AG514" s="22">
        <f>IFERROR(LARGE(AH514:AM514,7),0)</f>
        <v>0</v>
      </c>
      <c r="AH514" s="22"/>
      <c r="AI514" s="22"/>
      <c r="AJ514" s="22"/>
      <c r="AK514" s="22"/>
      <c r="AL514" s="22"/>
      <c r="AM514" s="22"/>
    </row>
    <row r="515" spans="1:39">
      <c r="A515" s="3"/>
      <c r="B515" s="3"/>
      <c r="C515" s="3"/>
      <c r="D515" s="2">
        <f ca="1">IF(E514=E515,D514,CELL("wiersz",A513))</f>
        <v>109</v>
      </c>
      <c r="E515" s="23">
        <f>LARGE(F515:AG515,1)+LARGE(F515:AG515,2)+LARGE(F515:AG515,3)+LARGE(F515:AG515,4)+IFERROR(LARGE(F515:AG515,5),0)+IFERROR(LARGE(F515:AG515,6),0)</f>
        <v>0</v>
      </c>
      <c r="F515" s="22"/>
      <c r="G515" s="22"/>
      <c r="H515" s="22"/>
      <c r="I515" s="71"/>
      <c r="J515" s="72"/>
      <c r="K515" s="72"/>
      <c r="L515" s="72"/>
      <c r="M515" s="72"/>
      <c r="N515" s="22"/>
      <c r="O515" s="22"/>
      <c r="P515" s="22"/>
      <c r="Q515" s="22"/>
      <c r="R515" s="22"/>
      <c r="S515" s="22"/>
      <c r="T515" s="71"/>
      <c r="U515" s="71"/>
      <c r="V515" s="22"/>
      <c r="W515" s="22"/>
      <c r="X515" s="22"/>
      <c r="Y515" s="73"/>
      <c r="Z515" s="22"/>
      <c r="AA515" s="22"/>
      <c r="AB515" s="22"/>
      <c r="AC515" s="22"/>
      <c r="AD515" s="22">
        <f>IFERROR(LARGE(AH515:AM515,1),0)+IFERROR(LARGE(AH515:AM515,2),0)</f>
        <v>0</v>
      </c>
      <c r="AE515" s="22">
        <f>IFERROR(LARGE(AH515:AM515,3),0)+IFERROR(LARGE(AH515:AM515,4),0)</f>
        <v>0</v>
      </c>
      <c r="AF515" s="22">
        <f>IFERROR(LARGE(AH515:AM515,5),0)+IFERROR(LARGE(AH515:AM515,6),0)</f>
        <v>0</v>
      </c>
      <c r="AG515" s="22">
        <f>IFERROR(LARGE(AH515:AM515,7),0)</f>
        <v>0</v>
      </c>
      <c r="AH515" s="22"/>
      <c r="AI515" s="22"/>
      <c r="AJ515" s="22"/>
      <c r="AK515" s="22"/>
      <c r="AL515" s="22"/>
      <c r="AM515" s="22"/>
    </row>
    <row r="516" spans="1:39">
      <c r="A516" s="3"/>
      <c r="B516" s="3"/>
      <c r="C516" s="3"/>
      <c r="D516" s="2">
        <f ca="1">IF(E515=E516,D515,CELL("wiersz",A514))</f>
        <v>109</v>
      </c>
      <c r="E516" s="23">
        <f>LARGE(F516:AG516,1)+LARGE(F516:AG516,2)+LARGE(F516:AG516,3)+LARGE(F516:AG516,4)+IFERROR(LARGE(F516:AG516,5),0)+IFERROR(LARGE(F516:AG516,6),0)</f>
        <v>0</v>
      </c>
      <c r="F516" s="22"/>
      <c r="G516" s="22"/>
      <c r="H516" s="22"/>
      <c r="I516" s="71"/>
      <c r="J516" s="72"/>
      <c r="K516" s="72"/>
      <c r="L516" s="72"/>
      <c r="M516" s="72"/>
      <c r="N516" s="22"/>
      <c r="O516" s="22"/>
      <c r="P516" s="22"/>
      <c r="Q516" s="22"/>
      <c r="R516" s="22"/>
      <c r="S516" s="22"/>
      <c r="T516" s="71"/>
      <c r="U516" s="71"/>
      <c r="V516" s="22"/>
      <c r="W516" s="22"/>
      <c r="X516" s="22"/>
      <c r="Y516" s="73"/>
      <c r="Z516" s="22"/>
      <c r="AA516" s="22"/>
      <c r="AB516" s="22"/>
      <c r="AC516" s="22"/>
      <c r="AD516" s="22">
        <f>IFERROR(LARGE(AH516:AM516,1),0)+IFERROR(LARGE(AH516:AM516,2),0)</f>
        <v>0</v>
      </c>
      <c r="AE516" s="22">
        <f>IFERROR(LARGE(AH516:AM516,3),0)+IFERROR(LARGE(AH516:AM516,4),0)</f>
        <v>0</v>
      </c>
      <c r="AF516" s="22">
        <f>IFERROR(LARGE(AH516:AM516,5),0)+IFERROR(LARGE(AH516:AM516,6),0)</f>
        <v>0</v>
      </c>
      <c r="AG516" s="22">
        <f>IFERROR(LARGE(AH516:AM516,7),0)</f>
        <v>0</v>
      </c>
      <c r="AH516" s="22"/>
      <c r="AI516" s="22"/>
      <c r="AJ516" s="22"/>
      <c r="AK516" s="22"/>
      <c r="AL516" s="22"/>
      <c r="AM516" s="22"/>
    </row>
    <row r="517" spans="1:39">
      <c r="A517" s="3"/>
      <c r="B517" s="3"/>
      <c r="C517" s="3"/>
      <c r="D517" s="2">
        <f ca="1">IF(E516=E517,D516,CELL("wiersz",A515))</f>
        <v>109</v>
      </c>
      <c r="E517" s="23">
        <f>LARGE(F517:AG517,1)+LARGE(F517:AG517,2)+LARGE(F517:AG517,3)+LARGE(F517:AG517,4)+IFERROR(LARGE(F517:AG517,5),0)+IFERROR(LARGE(F517:AG517,6),0)</f>
        <v>0</v>
      </c>
      <c r="F517" s="22"/>
      <c r="G517" s="22"/>
      <c r="H517" s="22"/>
      <c r="I517" s="71"/>
      <c r="J517" s="72"/>
      <c r="K517" s="72"/>
      <c r="L517" s="72"/>
      <c r="M517" s="72"/>
      <c r="N517" s="22"/>
      <c r="O517" s="22"/>
      <c r="P517" s="22"/>
      <c r="Q517" s="22"/>
      <c r="R517" s="22"/>
      <c r="S517" s="22"/>
      <c r="T517" s="71"/>
      <c r="U517" s="71"/>
      <c r="V517" s="22"/>
      <c r="W517" s="22"/>
      <c r="X517" s="22"/>
      <c r="Y517" s="73"/>
      <c r="Z517" s="22"/>
      <c r="AA517" s="22"/>
      <c r="AB517" s="22"/>
      <c r="AC517" s="22"/>
      <c r="AD517" s="22">
        <f>IFERROR(LARGE(AH517:AM517,1),0)+IFERROR(LARGE(AH517:AM517,2),0)</f>
        <v>0</v>
      </c>
      <c r="AE517" s="22">
        <f>IFERROR(LARGE(AH517:AM517,3),0)+IFERROR(LARGE(AH517:AM517,4),0)</f>
        <v>0</v>
      </c>
      <c r="AF517" s="22">
        <f>IFERROR(LARGE(AH517:AM517,5),0)+IFERROR(LARGE(AH517:AM517,6),0)</f>
        <v>0</v>
      </c>
      <c r="AG517" s="22">
        <f>IFERROR(LARGE(AH517:AM517,7),0)</f>
        <v>0</v>
      </c>
      <c r="AH517" s="22"/>
      <c r="AI517" s="22"/>
      <c r="AJ517" s="22"/>
      <c r="AK517" s="22"/>
      <c r="AL517" s="22"/>
      <c r="AM517" s="22"/>
    </row>
    <row r="518" spans="1:39">
      <c r="A518" s="3"/>
      <c r="B518" s="3"/>
      <c r="C518" s="3"/>
      <c r="D518" s="2">
        <f ca="1">IF(E517=E518,D517,CELL("wiersz",A516))</f>
        <v>109</v>
      </c>
      <c r="E518" s="23">
        <f>LARGE(F518:AG518,1)+LARGE(F518:AG518,2)+LARGE(F518:AG518,3)+LARGE(F518:AG518,4)+IFERROR(LARGE(F518:AG518,5),0)+IFERROR(LARGE(F518:AG518,6),0)</f>
        <v>0</v>
      </c>
      <c r="F518" s="22"/>
      <c r="G518" s="22"/>
      <c r="H518" s="22"/>
      <c r="I518" s="71"/>
      <c r="J518" s="72"/>
      <c r="K518" s="72"/>
      <c r="L518" s="72"/>
      <c r="M518" s="72"/>
      <c r="N518" s="22"/>
      <c r="O518" s="22"/>
      <c r="P518" s="22"/>
      <c r="Q518" s="22"/>
      <c r="R518" s="22"/>
      <c r="S518" s="22"/>
      <c r="T518" s="71"/>
      <c r="U518" s="71"/>
      <c r="V518" s="22"/>
      <c r="W518" s="22"/>
      <c r="X518" s="22"/>
      <c r="Y518" s="73"/>
      <c r="Z518" s="22"/>
      <c r="AA518" s="22"/>
      <c r="AB518" s="22"/>
      <c r="AC518" s="22"/>
      <c r="AD518" s="22">
        <f>IFERROR(LARGE(AH518:AM518,1),0)+IFERROR(LARGE(AH518:AM518,2),0)</f>
        <v>0</v>
      </c>
      <c r="AE518" s="22">
        <f>IFERROR(LARGE(AH518:AM518,3),0)+IFERROR(LARGE(AH518:AM518,4),0)</f>
        <v>0</v>
      </c>
      <c r="AF518" s="22">
        <f>IFERROR(LARGE(AH518:AM518,5),0)+IFERROR(LARGE(AH518:AM518,6),0)</f>
        <v>0</v>
      </c>
      <c r="AG518" s="22">
        <f>IFERROR(LARGE(AH518:AM518,7),0)</f>
        <v>0</v>
      </c>
      <c r="AH518" s="22"/>
      <c r="AI518" s="22"/>
      <c r="AJ518" s="22"/>
      <c r="AK518" s="22"/>
      <c r="AL518" s="22"/>
      <c r="AM518" s="22"/>
    </row>
    <row r="519" spans="1:39">
      <c r="A519" s="3"/>
      <c r="B519" s="3"/>
      <c r="C519" s="3"/>
      <c r="D519" s="2">
        <f ca="1">IF(E518=E519,D518,CELL("wiersz",A517))</f>
        <v>109</v>
      </c>
      <c r="E519" s="23">
        <f>LARGE(F519:AG519,1)+LARGE(F519:AG519,2)+LARGE(F519:AG519,3)+LARGE(F519:AG519,4)+IFERROR(LARGE(F519:AG519,5),0)+IFERROR(LARGE(F519:AG519,6),0)</f>
        <v>0</v>
      </c>
      <c r="F519" s="22"/>
      <c r="G519" s="22"/>
      <c r="H519" s="22"/>
      <c r="I519" s="71"/>
      <c r="J519" s="72"/>
      <c r="K519" s="72"/>
      <c r="L519" s="72"/>
      <c r="M519" s="72"/>
      <c r="N519" s="22"/>
      <c r="O519" s="22"/>
      <c r="P519" s="22"/>
      <c r="Q519" s="22"/>
      <c r="R519" s="22"/>
      <c r="S519" s="22"/>
      <c r="T519" s="71"/>
      <c r="U519" s="71"/>
      <c r="V519" s="22"/>
      <c r="W519" s="22"/>
      <c r="X519" s="22"/>
      <c r="Y519" s="73"/>
      <c r="Z519" s="22"/>
      <c r="AA519" s="22"/>
      <c r="AB519" s="22"/>
      <c r="AC519" s="22"/>
      <c r="AD519" s="22">
        <f>IFERROR(LARGE(AH519:AM519,1),0)+IFERROR(LARGE(AH519:AM519,2),0)</f>
        <v>0</v>
      </c>
      <c r="AE519" s="22">
        <f>IFERROR(LARGE(AH519:AM519,3),0)+IFERROR(LARGE(AH519:AM519,4),0)</f>
        <v>0</v>
      </c>
      <c r="AF519" s="22">
        <f>IFERROR(LARGE(AH519:AM519,5),0)+IFERROR(LARGE(AH519:AM519,6),0)</f>
        <v>0</v>
      </c>
      <c r="AG519" s="22">
        <f>IFERROR(LARGE(AH519:AM519,7),0)</f>
        <v>0</v>
      </c>
      <c r="AH519" s="22"/>
      <c r="AI519" s="22"/>
      <c r="AJ519" s="22"/>
      <c r="AK519" s="22"/>
      <c r="AL519" s="22"/>
      <c r="AM519" s="22"/>
    </row>
    <row r="520" spans="1:39">
      <c r="A520" s="3"/>
      <c r="B520" s="3"/>
      <c r="C520" s="3"/>
      <c r="D520" s="2">
        <f ca="1">IF(E519=E520,D519,CELL("wiersz",A518))</f>
        <v>109</v>
      </c>
      <c r="E520" s="23">
        <f>LARGE(F520:AG520,1)+LARGE(F520:AG520,2)+LARGE(F520:AG520,3)+LARGE(F520:AG520,4)+IFERROR(LARGE(F520:AG520,5),0)+IFERROR(LARGE(F520:AG520,6),0)</f>
        <v>0</v>
      </c>
      <c r="F520" s="22"/>
      <c r="G520" s="22"/>
      <c r="H520" s="22"/>
      <c r="I520" s="71"/>
      <c r="J520" s="72"/>
      <c r="K520" s="72"/>
      <c r="L520" s="72"/>
      <c r="M520" s="72"/>
      <c r="N520" s="22"/>
      <c r="O520" s="22"/>
      <c r="P520" s="22"/>
      <c r="Q520" s="22"/>
      <c r="R520" s="22"/>
      <c r="S520" s="22"/>
      <c r="T520" s="71"/>
      <c r="U520" s="71"/>
      <c r="V520" s="22"/>
      <c r="W520" s="22"/>
      <c r="X520" s="22"/>
      <c r="Y520" s="73"/>
      <c r="Z520" s="22"/>
      <c r="AA520" s="22"/>
      <c r="AB520" s="22"/>
      <c r="AC520" s="22"/>
      <c r="AD520" s="22">
        <f>IFERROR(LARGE(AH520:AM520,1),0)+IFERROR(LARGE(AH520:AM520,2),0)</f>
        <v>0</v>
      </c>
      <c r="AE520" s="22">
        <f>IFERROR(LARGE(AH520:AM520,3),0)+IFERROR(LARGE(AH520:AM520,4),0)</f>
        <v>0</v>
      </c>
      <c r="AF520" s="22">
        <f>IFERROR(LARGE(AH520:AM520,5),0)+IFERROR(LARGE(AH520:AM520,6),0)</f>
        <v>0</v>
      </c>
      <c r="AG520" s="22">
        <f>IFERROR(LARGE(AH520:AM520,7),0)</f>
        <v>0</v>
      </c>
      <c r="AH520" s="22"/>
      <c r="AI520" s="22"/>
      <c r="AJ520" s="22"/>
      <c r="AK520" s="22"/>
      <c r="AL520" s="22"/>
      <c r="AM520" s="22"/>
    </row>
    <row r="521" spans="1:39">
      <c r="A521" s="3"/>
      <c r="B521" s="3"/>
      <c r="C521" s="3"/>
      <c r="D521" s="2">
        <f ca="1">IF(E520=E521,D520,CELL("wiersz",A519))</f>
        <v>109</v>
      </c>
      <c r="E521" s="23">
        <f>LARGE(F521:AG521,1)+LARGE(F521:AG521,2)+LARGE(F521:AG521,3)+LARGE(F521:AG521,4)+IFERROR(LARGE(F521:AG521,5),0)+IFERROR(LARGE(F521:AG521,6),0)</f>
        <v>0</v>
      </c>
      <c r="F521" s="22"/>
      <c r="G521" s="22"/>
      <c r="H521" s="22"/>
      <c r="I521" s="71"/>
      <c r="J521" s="72"/>
      <c r="K521" s="72"/>
      <c r="L521" s="72"/>
      <c r="M521" s="72"/>
      <c r="N521" s="22"/>
      <c r="O521" s="22"/>
      <c r="P521" s="22"/>
      <c r="Q521" s="22"/>
      <c r="R521" s="22"/>
      <c r="S521" s="22"/>
      <c r="T521" s="71"/>
      <c r="U521" s="71"/>
      <c r="V521" s="22"/>
      <c r="W521" s="22"/>
      <c r="X521" s="22"/>
      <c r="Y521" s="73"/>
      <c r="Z521" s="22"/>
      <c r="AA521" s="22"/>
      <c r="AB521" s="22"/>
      <c r="AC521" s="22"/>
      <c r="AD521" s="22">
        <f>IFERROR(LARGE(AH521:AM521,1),0)+IFERROR(LARGE(AH521:AM521,2),0)</f>
        <v>0</v>
      </c>
      <c r="AE521" s="22">
        <f>IFERROR(LARGE(AH521:AM521,3),0)+IFERROR(LARGE(AH521:AM521,4),0)</f>
        <v>0</v>
      </c>
      <c r="AF521" s="22">
        <f>IFERROR(LARGE(AH521:AM521,5),0)+IFERROR(LARGE(AH521:AM521,6),0)</f>
        <v>0</v>
      </c>
      <c r="AG521" s="22">
        <f>IFERROR(LARGE(AH521:AM521,7),0)</f>
        <v>0</v>
      </c>
      <c r="AH521" s="22"/>
      <c r="AI521" s="22"/>
      <c r="AJ521" s="22"/>
      <c r="AK521" s="22"/>
      <c r="AL521" s="22"/>
      <c r="AM521" s="22"/>
    </row>
    <row r="522" spans="1:39">
      <c r="A522" s="3"/>
      <c r="B522" s="3"/>
      <c r="C522" s="3"/>
      <c r="D522" s="2">
        <f ca="1">IF(E521=E522,D521,CELL("wiersz",A520))</f>
        <v>109</v>
      </c>
      <c r="E522" s="23">
        <f>LARGE(F522:AG522,1)+LARGE(F522:AG522,2)+LARGE(F522:AG522,3)+LARGE(F522:AG522,4)+IFERROR(LARGE(F522:AG522,5),0)+IFERROR(LARGE(F522:AG522,6),0)</f>
        <v>0</v>
      </c>
      <c r="F522" s="22"/>
      <c r="G522" s="22"/>
      <c r="H522" s="22"/>
      <c r="I522" s="71"/>
      <c r="J522" s="72"/>
      <c r="K522" s="72"/>
      <c r="L522" s="72"/>
      <c r="M522" s="72"/>
      <c r="N522" s="22"/>
      <c r="O522" s="22"/>
      <c r="P522" s="22"/>
      <c r="Q522" s="22"/>
      <c r="R522" s="22"/>
      <c r="S522" s="22"/>
      <c r="T522" s="71"/>
      <c r="U522" s="71"/>
      <c r="V522" s="22"/>
      <c r="W522" s="22"/>
      <c r="X522" s="22"/>
      <c r="Y522" s="73"/>
      <c r="Z522" s="22"/>
      <c r="AA522" s="22"/>
      <c r="AB522" s="22"/>
      <c r="AC522" s="22"/>
      <c r="AD522" s="22">
        <f>IFERROR(LARGE(AH522:AM522,1),0)+IFERROR(LARGE(AH522:AM522,2),0)</f>
        <v>0</v>
      </c>
      <c r="AE522" s="22">
        <f>IFERROR(LARGE(AH522:AM522,3),0)+IFERROR(LARGE(AH522:AM522,4),0)</f>
        <v>0</v>
      </c>
      <c r="AF522" s="22">
        <f>IFERROR(LARGE(AH522:AM522,5),0)+IFERROR(LARGE(AH522:AM522,6),0)</f>
        <v>0</v>
      </c>
      <c r="AG522" s="22">
        <f>IFERROR(LARGE(AH522:AM522,7),0)</f>
        <v>0</v>
      </c>
      <c r="AH522" s="22"/>
      <c r="AI522" s="22"/>
      <c r="AJ522" s="22"/>
      <c r="AK522" s="22"/>
      <c r="AL522" s="22"/>
      <c r="AM522" s="22"/>
    </row>
    <row r="523" spans="1:39">
      <c r="A523" s="3"/>
      <c r="B523" s="3"/>
      <c r="C523" s="3"/>
      <c r="D523" s="2">
        <f ca="1">IF(E522=E523,D522,CELL("wiersz",A521))</f>
        <v>109</v>
      </c>
      <c r="E523" s="23">
        <f>LARGE(F523:AG523,1)+LARGE(F523:AG523,2)+LARGE(F523:AG523,3)+LARGE(F523:AG523,4)+IFERROR(LARGE(F523:AG523,5),0)+IFERROR(LARGE(F523:AG523,6),0)</f>
        <v>0</v>
      </c>
      <c r="F523" s="22"/>
      <c r="G523" s="22"/>
      <c r="H523" s="22"/>
      <c r="I523" s="71"/>
      <c r="J523" s="72"/>
      <c r="K523" s="72"/>
      <c r="L523" s="72"/>
      <c r="M523" s="72"/>
      <c r="N523" s="22"/>
      <c r="O523" s="22"/>
      <c r="P523" s="22"/>
      <c r="Q523" s="22"/>
      <c r="R523" s="22"/>
      <c r="S523" s="22"/>
      <c r="T523" s="71"/>
      <c r="U523" s="71"/>
      <c r="V523" s="22"/>
      <c r="W523" s="22"/>
      <c r="X523" s="22"/>
      <c r="Y523" s="73"/>
      <c r="Z523" s="22"/>
      <c r="AA523" s="22"/>
      <c r="AB523" s="22"/>
      <c r="AC523" s="22"/>
      <c r="AD523" s="22">
        <f>IFERROR(LARGE(AH523:AM523,1),0)+IFERROR(LARGE(AH523:AM523,2),0)</f>
        <v>0</v>
      </c>
      <c r="AE523" s="22">
        <f>IFERROR(LARGE(AH523:AM523,3),0)+IFERROR(LARGE(AH523:AM523,4),0)</f>
        <v>0</v>
      </c>
      <c r="AF523" s="22">
        <f>IFERROR(LARGE(AH523:AM523,5),0)+IFERROR(LARGE(AH523:AM523,6),0)</f>
        <v>0</v>
      </c>
      <c r="AG523" s="22">
        <f>IFERROR(LARGE(AH523:AM523,7),0)</f>
        <v>0</v>
      </c>
      <c r="AH523" s="22"/>
      <c r="AI523" s="22"/>
      <c r="AJ523" s="22"/>
      <c r="AK523" s="22"/>
      <c r="AL523" s="22"/>
      <c r="AM523" s="22"/>
    </row>
    <row r="524" spans="1:39">
      <c r="A524" s="3"/>
      <c r="B524" s="3"/>
      <c r="C524" s="3"/>
      <c r="D524" s="2">
        <f ca="1">IF(E523=E524,D523,CELL("wiersz",A522))</f>
        <v>109</v>
      </c>
      <c r="E524" s="23">
        <f>LARGE(F524:AG524,1)+LARGE(F524:AG524,2)+LARGE(F524:AG524,3)+LARGE(F524:AG524,4)+IFERROR(LARGE(F524:AG524,5),0)+IFERROR(LARGE(F524:AG524,6),0)</f>
        <v>0</v>
      </c>
      <c r="F524" s="22"/>
      <c r="G524" s="22"/>
      <c r="H524" s="22"/>
      <c r="I524" s="71"/>
      <c r="J524" s="72"/>
      <c r="K524" s="72"/>
      <c r="L524" s="72"/>
      <c r="M524" s="72"/>
      <c r="N524" s="22"/>
      <c r="O524" s="22"/>
      <c r="P524" s="22"/>
      <c r="Q524" s="22"/>
      <c r="R524" s="22"/>
      <c r="S524" s="22"/>
      <c r="T524" s="71"/>
      <c r="U524" s="71"/>
      <c r="V524" s="22"/>
      <c r="W524" s="22"/>
      <c r="X524" s="22"/>
      <c r="Y524" s="73"/>
      <c r="Z524" s="22"/>
      <c r="AA524" s="22"/>
      <c r="AB524" s="22"/>
      <c r="AC524" s="22"/>
      <c r="AD524" s="22">
        <f>IFERROR(LARGE(AH524:AM524,1),0)+IFERROR(LARGE(AH524:AM524,2),0)</f>
        <v>0</v>
      </c>
      <c r="AE524" s="22">
        <f>IFERROR(LARGE(AH524:AM524,3),0)+IFERROR(LARGE(AH524:AM524,4),0)</f>
        <v>0</v>
      </c>
      <c r="AF524" s="22">
        <f>IFERROR(LARGE(AH524:AM524,5),0)+IFERROR(LARGE(AH524:AM524,6),0)</f>
        <v>0</v>
      </c>
      <c r="AG524" s="22">
        <f>IFERROR(LARGE(AH524:AM524,7),0)</f>
        <v>0</v>
      </c>
      <c r="AH524" s="22"/>
      <c r="AI524" s="22"/>
      <c r="AJ524" s="22"/>
      <c r="AK524" s="22"/>
      <c r="AL524" s="22"/>
      <c r="AM524" s="22"/>
    </row>
    <row r="525" spans="1:39">
      <c r="A525" s="3"/>
      <c r="B525" s="3"/>
      <c r="C525" s="3"/>
      <c r="D525" s="2">
        <f ca="1">IF(E524=E525,D524,CELL("wiersz",A523))</f>
        <v>109</v>
      </c>
      <c r="E525" s="23">
        <f>LARGE(F525:AG525,1)+LARGE(F525:AG525,2)+LARGE(F525:AG525,3)+LARGE(F525:AG525,4)+IFERROR(LARGE(F525:AG525,5),0)+IFERROR(LARGE(F525:AG525,6),0)</f>
        <v>0</v>
      </c>
      <c r="F525" s="22"/>
      <c r="G525" s="22"/>
      <c r="H525" s="22"/>
      <c r="I525" s="71"/>
      <c r="J525" s="72"/>
      <c r="K525" s="72"/>
      <c r="L525" s="72"/>
      <c r="M525" s="72"/>
      <c r="N525" s="22"/>
      <c r="O525" s="22"/>
      <c r="P525" s="22"/>
      <c r="Q525" s="22"/>
      <c r="R525" s="22"/>
      <c r="S525" s="22"/>
      <c r="T525" s="71"/>
      <c r="U525" s="71"/>
      <c r="V525" s="22"/>
      <c r="W525" s="22"/>
      <c r="X525" s="22"/>
      <c r="Y525" s="73"/>
      <c r="Z525" s="22"/>
      <c r="AA525" s="22"/>
      <c r="AB525" s="22"/>
      <c r="AC525" s="22"/>
      <c r="AD525" s="22">
        <f>IFERROR(LARGE(AH525:AM525,1),0)+IFERROR(LARGE(AH525:AM525,2),0)</f>
        <v>0</v>
      </c>
      <c r="AE525" s="22">
        <f>IFERROR(LARGE(AH525:AM525,3),0)+IFERROR(LARGE(AH525:AM525,4),0)</f>
        <v>0</v>
      </c>
      <c r="AF525" s="22">
        <f>IFERROR(LARGE(AH525:AM525,5),0)+IFERROR(LARGE(AH525:AM525,6),0)</f>
        <v>0</v>
      </c>
      <c r="AG525" s="22">
        <f>IFERROR(LARGE(AH525:AM525,7),0)</f>
        <v>0</v>
      </c>
      <c r="AH525" s="22"/>
      <c r="AI525" s="22"/>
      <c r="AJ525" s="22"/>
      <c r="AK525" s="22"/>
      <c r="AL525" s="22"/>
      <c r="AM525" s="22"/>
    </row>
    <row r="526" spans="1:39">
      <c r="A526" s="3"/>
      <c r="B526" s="3"/>
      <c r="C526" s="3"/>
      <c r="D526" s="2">
        <f ca="1">IF(E525=E526,D525,CELL("wiersz",A524))</f>
        <v>109</v>
      </c>
      <c r="E526" s="23">
        <f>LARGE(F526:AG526,1)+LARGE(F526:AG526,2)+LARGE(F526:AG526,3)+LARGE(F526:AG526,4)+IFERROR(LARGE(F526:AG526,5),0)+IFERROR(LARGE(F526:AG526,6),0)</f>
        <v>0</v>
      </c>
      <c r="F526" s="22"/>
      <c r="G526" s="22"/>
      <c r="H526" s="22"/>
      <c r="I526" s="71"/>
      <c r="J526" s="72"/>
      <c r="K526" s="72"/>
      <c r="L526" s="72"/>
      <c r="M526" s="72"/>
      <c r="N526" s="22"/>
      <c r="O526" s="22"/>
      <c r="P526" s="22"/>
      <c r="Q526" s="22"/>
      <c r="R526" s="22"/>
      <c r="S526" s="22"/>
      <c r="T526" s="71"/>
      <c r="U526" s="71"/>
      <c r="V526" s="22"/>
      <c r="W526" s="22"/>
      <c r="X526" s="22"/>
      <c r="Y526" s="73"/>
      <c r="Z526" s="22"/>
      <c r="AA526" s="22"/>
      <c r="AB526" s="22"/>
      <c r="AC526" s="22"/>
      <c r="AD526" s="22">
        <f>IFERROR(LARGE(AH526:AM526,1),0)+IFERROR(LARGE(AH526:AM526,2),0)</f>
        <v>0</v>
      </c>
      <c r="AE526" s="22">
        <f>IFERROR(LARGE(AH526:AM526,3),0)+IFERROR(LARGE(AH526:AM526,4),0)</f>
        <v>0</v>
      </c>
      <c r="AF526" s="22">
        <f>IFERROR(LARGE(AH526:AM526,5),0)+IFERROR(LARGE(AH526:AM526,6),0)</f>
        <v>0</v>
      </c>
      <c r="AG526" s="22">
        <f>IFERROR(LARGE(AH526:AM526,7),0)</f>
        <v>0</v>
      </c>
      <c r="AH526" s="22"/>
      <c r="AI526" s="22"/>
      <c r="AJ526" s="22"/>
      <c r="AK526" s="22"/>
      <c r="AL526" s="22"/>
      <c r="AM526" s="22"/>
    </row>
    <row r="527" spans="1:39">
      <c r="A527" s="3"/>
      <c r="B527" s="3"/>
      <c r="C527" s="3"/>
      <c r="D527" s="2">
        <f ca="1">IF(E526=E527,D526,CELL("wiersz",A525))</f>
        <v>109</v>
      </c>
      <c r="E527" s="23">
        <f>LARGE(F527:AG527,1)+LARGE(F527:AG527,2)+LARGE(F527:AG527,3)+LARGE(F527:AG527,4)+IFERROR(LARGE(F527:AG527,5),0)+IFERROR(LARGE(F527:AG527,6),0)</f>
        <v>0</v>
      </c>
      <c r="F527" s="22"/>
      <c r="G527" s="22"/>
      <c r="H527" s="22"/>
      <c r="I527" s="71"/>
      <c r="J527" s="72"/>
      <c r="K527" s="72"/>
      <c r="L527" s="72"/>
      <c r="M527" s="72"/>
      <c r="N527" s="22"/>
      <c r="O527" s="22"/>
      <c r="P527" s="22"/>
      <c r="Q527" s="22"/>
      <c r="R527" s="22"/>
      <c r="S527" s="22"/>
      <c r="T527" s="71"/>
      <c r="U527" s="71"/>
      <c r="V527" s="22"/>
      <c r="W527" s="22"/>
      <c r="X527" s="22"/>
      <c r="Y527" s="73"/>
      <c r="Z527" s="22"/>
      <c r="AA527" s="22"/>
      <c r="AB527" s="22"/>
      <c r="AC527" s="22"/>
      <c r="AD527" s="22">
        <f>IFERROR(LARGE(AH527:AM527,1),0)+IFERROR(LARGE(AH527:AM527,2),0)</f>
        <v>0</v>
      </c>
      <c r="AE527" s="22">
        <f>IFERROR(LARGE(AH527:AM527,3),0)+IFERROR(LARGE(AH527:AM527,4),0)</f>
        <v>0</v>
      </c>
      <c r="AF527" s="22">
        <f>IFERROR(LARGE(AH527:AM527,5),0)+IFERROR(LARGE(AH527:AM527,6),0)</f>
        <v>0</v>
      </c>
      <c r="AG527" s="22">
        <f>IFERROR(LARGE(AH527:AM527,7),0)</f>
        <v>0</v>
      </c>
      <c r="AH527" s="22"/>
      <c r="AI527" s="22"/>
      <c r="AJ527" s="22"/>
      <c r="AK527" s="22"/>
      <c r="AL527" s="22"/>
      <c r="AM527" s="22"/>
    </row>
    <row r="528" spans="1:39">
      <c r="A528" s="3"/>
      <c r="B528" s="3"/>
      <c r="C528" s="3"/>
      <c r="D528" s="2">
        <f ca="1">IF(E527=E528,D527,CELL("wiersz",A526))</f>
        <v>109</v>
      </c>
      <c r="E528" s="23">
        <f>LARGE(F528:AG528,1)+LARGE(F528:AG528,2)+LARGE(F528:AG528,3)+LARGE(F528:AG528,4)+IFERROR(LARGE(F528:AG528,5),0)+IFERROR(LARGE(F528:AG528,6),0)</f>
        <v>0</v>
      </c>
      <c r="F528" s="22"/>
      <c r="G528" s="22"/>
      <c r="H528" s="22"/>
      <c r="I528" s="71"/>
      <c r="J528" s="72"/>
      <c r="K528" s="72"/>
      <c r="L528" s="72"/>
      <c r="M528" s="72"/>
      <c r="N528" s="22"/>
      <c r="O528" s="22"/>
      <c r="P528" s="22"/>
      <c r="Q528" s="22"/>
      <c r="R528" s="22"/>
      <c r="S528" s="22"/>
      <c r="T528" s="71"/>
      <c r="U528" s="71"/>
      <c r="V528" s="22"/>
      <c r="W528" s="22"/>
      <c r="X528" s="22"/>
      <c r="Y528" s="73"/>
      <c r="Z528" s="22"/>
      <c r="AA528" s="22"/>
      <c r="AB528" s="22"/>
      <c r="AC528" s="22"/>
      <c r="AD528" s="22">
        <f>IFERROR(LARGE(AH528:AM528,1),0)+IFERROR(LARGE(AH528:AM528,2),0)</f>
        <v>0</v>
      </c>
      <c r="AE528" s="22">
        <f>IFERROR(LARGE(AH528:AM528,3),0)+IFERROR(LARGE(AH528:AM528,4),0)</f>
        <v>0</v>
      </c>
      <c r="AF528" s="22">
        <f>IFERROR(LARGE(AH528:AM528,5),0)+IFERROR(LARGE(AH528:AM528,6),0)</f>
        <v>0</v>
      </c>
      <c r="AG528" s="22">
        <f>IFERROR(LARGE(AH528:AM528,7),0)</f>
        <v>0</v>
      </c>
      <c r="AH528" s="22"/>
      <c r="AI528" s="22"/>
      <c r="AJ528" s="22"/>
      <c r="AK528" s="22"/>
      <c r="AL528" s="22"/>
      <c r="AM528" s="22"/>
    </row>
    <row r="529" spans="1:39">
      <c r="A529" s="3"/>
      <c r="B529" s="3"/>
      <c r="C529" s="3"/>
      <c r="D529" s="2">
        <f ca="1">IF(E528=E529,D528,CELL("wiersz",A527))</f>
        <v>109</v>
      </c>
      <c r="E529" s="23">
        <f>LARGE(F529:AG529,1)+LARGE(F529:AG529,2)+LARGE(F529:AG529,3)+LARGE(F529:AG529,4)+IFERROR(LARGE(F529:AG529,5),0)+IFERROR(LARGE(F529:AG529,6),0)</f>
        <v>0</v>
      </c>
      <c r="F529" s="22"/>
      <c r="G529" s="22"/>
      <c r="H529" s="22"/>
      <c r="I529" s="71"/>
      <c r="J529" s="72"/>
      <c r="K529" s="72"/>
      <c r="L529" s="72"/>
      <c r="M529" s="72"/>
      <c r="N529" s="22"/>
      <c r="O529" s="22"/>
      <c r="P529" s="22"/>
      <c r="Q529" s="22"/>
      <c r="R529" s="22"/>
      <c r="S529" s="22"/>
      <c r="T529" s="71"/>
      <c r="U529" s="71"/>
      <c r="V529" s="22"/>
      <c r="W529" s="22"/>
      <c r="X529" s="22"/>
      <c r="Y529" s="73"/>
      <c r="Z529" s="22"/>
      <c r="AA529" s="22"/>
      <c r="AB529" s="22"/>
      <c r="AC529" s="22"/>
      <c r="AD529" s="22">
        <f>IFERROR(LARGE(AH529:AM529,1),0)+IFERROR(LARGE(AH529:AM529,2),0)</f>
        <v>0</v>
      </c>
      <c r="AE529" s="22">
        <f>IFERROR(LARGE(AH529:AM529,3),0)+IFERROR(LARGE(AH529:AM529,4),0)</f>
        <v>0</v>
      </c>
      <c r="AF529" s="22">
        <f>IFERROR(LARGE(AH529:AM529,5),0)+IFERROR(LARGE(AH529:AM529,6),0)</f>
        <v>0</v>
      </c>
      <c r="AG529" s="22">
        <f>IFERROR(LARGE(AH529:AM529,7),0)</f>
        <v>0</v>
      </c>
      <c r="AH529" s="22"/>
      <c r="AI529" s="22"/>
      <c r="AJ529" s="22"/>
      <c r="AK529" s="22"/>
      <c r="AL529" s="22"/>
      <c r="AM529" s="22"/>
    </row>
    <row r="530" spans="1:39">
      <c r="A530" s="3"/>
      <c r="B530" s="3"/>
      <c r="C530" s="3"/>
      <c r="D530" s="2">
        <f ca="1">IF(E529=E530,D529,CELL("wiersz",A528))</f>
        <v>109</v>
      </c>
      <c r="E530" s="23">
        <f>LARGE(F530:AG530,1)+LARGE(F530:AG530,2)+LARGE(F530:AG530,3)+LARGE(F530:AG530,4)+IFERROR(LARGE(F530:AG530,5),0)+IFERROR(LARGE(F530:AG530,6),0)</f>
        <v>0</v>
      </c>
      <c r="F530" s="22"/>
      <c r="G530" s="22"/>
      <c r="H530" s="22"/>
      <c r="I530" s="71"/>
      <c r="J530" s="72"/>
      <c r="K530" s="72"/>
      <c r="L530" s="72"/>
      <c r="M530" s="72"/>
      <c r="N530" s="22"/>
      <c r="O530" s="22"/>
      <c r="P530" s="22"/>
      <c r="Q530" s="22"/>
      <c r="R530" s="22"/>
      <c r="S530" s="22"/>
      <c r="T530" s="71"/>
      <c r="U530" s="71"/>
      <c r="V530" s="22"/>
      <c r="W530" s="22"/>
      <c r="X530" s="22"/>
      <c r="Y530" s="73"/>
      <c r="Z530" s="22"/>
      <c r="AA530" s="22"/>
      <c r="AB530" s="22"/>
      <c r="AC530" s="22"/>
      <c r="AD530" s="22">
        <f>IFERROR(LARGE(AH530:AM530,1),0)+IFERROR(LARGE(AH530:AM530,2),0)</f>
        <v>0</v>
      </c>
      <c r="AE530" s="22">
        <f>IFERROR(LARGE(AH530:AM530,3),0)+IFERROR(LARGE(AH530:AM530,4),0)</f>
        <v>0</v>
      </c>
      <c r="AF530" s="22">
        <f>IFERROR(LARGE(AH530:AM530,5),0)+IFERROR(LARGE(AH530:AM530,6),0)</f>
        <v>0</v>
      </c>
      <c r="AG530" s="22">
        <f>IFERROR(LARGE(AH530:AM530,7),0)</f>
        <v>0</v>
      </c>
      <c r="AH530" s="22"/>
      <c r="AI530" s="22"/>
      <c r="AJ530" s="22"/>
      <c r="AK530" s="22"/>
      <c r="AL530" s="22"/>
      <c r="AM530" s="22"/>
    </row>
    <row r="531" spans="1:39">
      <c r="A531" s="3"/>
      <c r="B531" s="3"/>
      <c r="C531" s="3"/>
      <c r="D531" s="2">
        <f ca="1">IF(E530=E531,D530,CELL("wiersz",A529))</f>
        <v>109</v>
      </c>
      <c r="E531" s="23">
        <f>LARGE(F531:AG531,1)+LARGE(F531:AG531,2)+LARGE(F531:AG531,3)+LARGE(F531:AG531,4)+IFERROR(LARGE(F531:AG531,5),0)+IFERROR(LARGE(F531:AG531,6),0)</f>
        <v>0</v>
      </c>
      <c r="F531" s="22"/>
      <c r="G531" s="22"/>
      <c r="H531" s="22"/>
      <c r="I531" s="71"/>
      <c r="J531" s="72"/>
      <c r="K531" s="72"/>
      <c r="L531" s="72"/>
      <c r="M531" s="72"/>
      <c r="N531" s="22"/>
      <c r="O531" s="22"/>
      <c r="P531" s="22"/>
      <c r="Q531" s="22"/>
      <c r="R531" s="22"/>
      <c r="S531" s="22"/>
      <c r="T531" s="71"/>
      <c r="U531" s="71"/>
      <c r="V531" s="22"/>
      <c r="W531" s="22"/>
      <c r="X531" s="22"/>
      <c r="Y531" s="73"/>
      <c r="Z531" s="22"/>
      <c r="AA531" s="22"/>
      <c r="AB531" s="22"/>
      <c r="AC531" s="22"/>
      <c r="AD531" s="22">
        <f>IFERROR(LARGE(AH531:AM531,1),0)+IFERROR(LARGE(AH531:AM531,2),0)</f>
        <v>0</v>
      </c>
      <c r="AE531" s="22">
        <f>IFERROR(LARGE(AH531:AM531,3),0)+IFERROR(LARGE(AH531:AM531,4),0)</f>
        <v>0</v>
      </c>
      <c r="AF531" s="22">
        <f>IFERROR(LARGE(AH531:AM531,5),0)+IFERROR(LARGE(AH531:AM531,6),0)</f>
        <v>0</v>
      </c>
      <c r="AG531" s="22">
        <f>IFERROR(LARGE(AH531:AM531,7),0)</f>
        <v>0</v>
      </c>
      <c r="AH531" s="22"/>
      <c r="AI531" s="22"/>
      <c r="AJ531" s="22"/>
      <c r="AK531" s="22"/>
      <c r="AL531" s="22"/>
      <c r="AM531" s="22"/>
    </row>
    <row r="532" spans="1:39">
      <c r="A532" s="3"/>
      <c r="B532" s="3"/>
      <c r="C532" s="3"/>
      <c r="D532" s="2">
        <f ca="1">IF(E531=E532,D531,CELL("wiersz",A530))</f>
        <v>109</v>
      </c>
      <c r="E532" s="23">
        <f>LARGE(F532:AG532,1)+LARGE(F532:AG532,2)+LARGE(F532:AG532,3)+LARGE(F532:AG532,4)+IFERROR(LARGE(F532:AG532,5),0)+IFERROR(LARGE(F532:AG532,6),0)</f>
        <v>0</v>
      </c>
      <c r="F532" s="22"/>
      <c r="G532" s="22"/>
      <c r="H532" s="22"/>
      <c r="I532" s="71"/>
      <c r="J532" s="72"/>
      <c r="K532" s="72"/>
      <c r="L532" s="72"/>
      <c r="M532" s="72"/>
      <c r="N532" s="22"/>
      <c r="O532" s="22"/>
      <c r="P532" s="22"/>
      <c r="Q532" s="22"/>
      <c r="R532" s="22"/>
      <c r="S532" s="22"/>
      <c r="T532" s="71"/>
      <c r="U532" s="71"/>
      <c r="V532" s="22"/>
      <c r="W532" s="22"/>
      <c r="X532" s="22"/>
      <c r="Y532" s="73"/>
      <c r="Z532" s="22"/>
      <c r="AA532" s="22"/>
      <c r="AB532" s="22"/>
      <c r="AC532" s="22"/>
      <c r="AD532" s="22">
        <f>IFERROR(LARGE(AH532:AM532,1),0)+IFERROR(LARGE(AH532:AM532,2),0)</f>
        <v>0</v>
      </c>
      <c r="AE532" s="22">
        <f>IFERROR(LARGE(AH532:AM532,3),0)+IFERROR(LARGE(AH532:AM532,4),0)</f>
        <v>0</v>
      </c>
      <c r="AF532" s="22">
        <f>IFERROR(LARGE(AH532:AM532,5),0)+IFERROR(LARGE(AH532:AM532,6),0)</f>
        <v>0</v>
      </c>
      <c r="AG532" s="22">
        <f>IFERROR(LARGE(AH532:AM532,7),0)</f>
        <v>0</v>
      </c>
      <c r="AH532" s="22"/>
      <c r="AI532" s="22"/>
      <c r="AJ532" s="22"/>
      <c r="AK532" s="22"/>
      <c r="AL532" s="22"/>
      <c r="AM532" s="22"/>
    </row>
    <row r="533" spans="1:39">
      <c r="A533" s="3"/>
      <c r="B533" s="3"/>
      <c r="C533" s="3"/>
      <c r="D533" s="2">
        <f ca="1">IF(E532=E533,D532,CELL("wiersz",A531))</f>
        <v>109</v>
      </c>
      <c r="E533" s="23">
        <f>LARGE(F533:AG533,1)+LARGE(F533:AG533,2)+LARGE(F533:AG533,3)+LARGE(F533:AG533,4)+IFERROR(LARGE(F533:AG533,5),0)+IFERROR(LARGE(F533:AG533,6),0)</f>
        <v>0</v>
      </c>
      <c r="F533" s="22"/>
      <c r="G533" s="22"/>
      <c r="H533" s="22"/>
      <c r="I533" s="71"/>
      <c r="J533" s="72"/>
      <c r="K533" s="72"/>
      <c r="L533" s="72"/>
      <c r="M533" s="72"/>
      <c r="N533" s="22"/>
      <c r="O533" s="22"/>
      <c r="P533" s="22"/>
      <c r="Q533" s="22"/>
      <c r="R533" s="22"/>
      <c r="S533" s="22"/>
      <c r="T533" s="71"/>
      <c r="U533" s="71"/>
      <c r="V533" s="22"/>
      <c r="W533" s="22"/>
      <c r="X533" s="22"/>
      <c r="Y533" s="73"/>
      <c r="Z533" s="22"/>
      <c r="AA533" s="22"/>
      <c r="AB533" s="22"/>
      <c r="AC533" s="22"/>
      <c r="AD533" s="22">
        <f>IFERROR(LARGE(AH533:AM533,1),0)+IFERROR(LARGE(AH533:AM533,2),0)</f>
        <v>0</v>
      </c>
      <c r="AE533" s="22">
        <f>IFERROR(LARGE(AH533:AM533,3),0)+IFERROR(LARGE(AH533:AM533,4),0)</f>
        <v>0</v>
      </c>
      <c r="AF533" s="22">
        <f>IFERROR(LARGE(AH533:AM533,5),0)+IFERROR(LARGE(AH533:AM533,6),0)</f>
        <v>0</v>
      </c>
      <c r="AG533" s="22">
        <f>IFERROR(LARGE(AH533:AM533,7),0)</f>
        <v>0</v>
      </c>
      <c r="AH533" s="22"/>
      <c r="AI533" s="22"/>
      <c r="AJ533" s="22"/>
      <c r="AK533" s="22"/>
      <c r="AL533" s="22"/>
      <c r="AM533" s="22"/>
    </row>
    <row r="534" spans="1:39">
      <c r="A534" s="3"/>
      <c r="B534" s="3"/>
      <c r="C534" s="3"/>
      <c r="D534" s="2">
        <f ca="1">IF(E533=E534,D533,CELL("wiersz",A532))</f>
        <v>109</v>
      </c>
      <c r="E534" s="23">
        <f>LARGE(F534:AG534,1)+LARGE(F534:AG534,2)+LARGE(F534:AG534,3)+LARGE(F534:AG534,4)+IFERROR(LARGE(F534:AG534,5),0)+IFERROR(LARGE(F534:AG534,6),0)</f>
        <v>0</v>
      </c>
      <c r="F534" s="22"/>
      <c r="G534" s="22"/>
      <c r="H534" s="22"/>
      <c r="I534" s="71"/>
      <c r="J534" s="72"/>
      <c r="K534" s="72"/>
      <c r="L534" s="72"/>
      <c r="M534" s="72"/>
      <c r="N534" s="22"/>
      <c r="O534" s="22"/>
      <c r="P534" s="22"/>
      <c r="Q534" s="22"/>
      <c r="R534" s="22"/>
      <c r="S534" s="22"/>
      <c r="T534" s="71"/>
      <c r="U534" s="71"/>
      <c r="V534" s="22"/>
      <c r="W534" s="22"/>
      <c r="X534" s="22"/>
      <c r="Y534" s="73"/>
      <c r="Z534" s="22"/>
      <c r="AA534" s="22"/>
      <c r="AB534" s="22"/>
      <c r="AC534" s="22"/>
      <c r="AD534" s="22">
        <f>IFERROR(LARGE(AH534:AM534,1),0)+IFERROR(LARGE(AH534:AM534,2),0)</f>
        <v>0</v>
      </c>
      <c r="AE534" s="22">
        <f>IFERROR(LARGE(AH534:AM534,3),0)+IFERROR(LARGE(AH534:AM534,4),0)</f>
        <v>0</v>
      </c>
      <c r="AF534" s="22">
        <f>IFERROR(LARGE(AH534:AM534,5),0)+IFERROR(LARGE(AH534:AM534,6),0)</f>
        <v>0</v>
      </c>
      <c r="AG534" s="22">
        <f>IFERROR(LARGE(AH534:AM534,7),0)</f>
        <v>0</v>
      </c>
      <c r="AH534" s="22"/>
      <c r="AI534" s="22"/>
      <c r="AJ534" s="22"/>
      <c r="AK534" s="22"/>
      <c r="AL534" s="22"/>
      <c r="AM534" s="22"/>
    </row>
    <row r="535" spans="1:39">
      <c r="A535" s="3"/>
      <c r="B535" s="3"/>
      <c r="C535" s="3"/>
      <c r="D535" s="2">
        <f ca="1">IF(E534=E535,D534,CELL("wiersz",A533))</f>
        <v>109</v>
      </c>
      <c r="E535" s="23">
        <f>LARGE(F535:AG535,1)+LARGE(F535:AG535,2)+LARGE(F535:AG535,3)+LARGE(F535:AG535,4)+IFERROR(LARGE(F535:AG535,5),0)+IFERROR(LARGE(F535:AG535,6),0)</f>
        <v>0</v>
      </c>
      <c r="F535" s="22"/>
      <c r="G535" s="22"/>
      <c r="H535" s="22"/>
      <c r="I535" s="71"/>
      <c r="J535" s="72"/>
      <c r="K535" s="72"/>
      <c r="L535" s="72"/>
      <c r="M535" s="72"/>
      <c r="N535" s="22"/>
      <c r="O535" s="22"/>
      <c r="P535" s="22"/>
      <c r="Q535" s="22"/>
      <c r="R535" s="22"/>
      <c r="S535" s="22"/>
      <c r="T535" s="71"/>
      <c r="U535" s="71"/>
      <c r="V535" s="22"/>
      <c r="W535" s="22"/>
      <c r="X535" s="22"/>
      <c r="Y535" s="73"/>
      <c r="Z535" s="22"/>
      <c r="AA535" s="22"/>
      <c r="AB535" s="22"/>
      <c r="AC535" s="22"/>
      <c r="AD535" s="22">
        <f>IFERROR(LARGE(AH535:AM535,1),0)+IFERROR(LARGE(AH535:AM535,2),0)</f>
        <v>0</v>
      </c>
      <c r="AE535" s="22">
        <f>IFERROR(LARGE(AH535:AM535,3),0)+IFERROR(LARGE(AH535:AM535,4),0)</f>
        <v>0</v>
      </c>
      <c r="AF535" s="22">
        <f>IFERROR(LARGE(AH535:AM535,5),0)+IFERROR(LARGE(AH535:AM535,6),0)</f>
        <v>0</v>
      </c>
      <c r="AG535" s="22">
        <f>IFERROR(LARGE(AH535:AM535,7),0)</f>
        <v>0</v>
      </c>
      <c r="AH535" s="22"/>
      <c r="AI535" s="22"/>
      <c r="AJ535" s="22"/>
      <c r="AK535" s="22"/>
      <c r="AL535" s="22"/>
      <c r="AM535" s="22"/>
    </row>
    <row r="536" spans="1:39">
      <c r="A536" s="3"/>
      <c r="B536" s="3"/>
      <c r="C536" s="3"/>
      <c r="D536" s="2">
        <f ca="1">IF(E535=E536,D535,CELL("wiersz",A534))</f>
        <v>109</v>
      </c>
      <c r="E536" s="23">
        <f>LARGE(F536:AG536,1)+LARGE(F536:AG536,2)+LARGE(F536:AG536,3)+LARGE(F536:AG536,4)+IFERROR(LARGE(F536:AG536,5),0)+IFERROR(LARGE(F536:AG536,6),0)</f>
        <v>0</v>
      </c>
      <c r="F536" s="22"/>
      <c r="G536" s="22"/>
      <c r="H536" s="22"/>
      <c r="I536" s="71"/>
      <c r="J536" s="72"/>
      <c r="K536" s="72"/>
      <c r="L536" s="72"/>
      <c r="M536" s="72"/>
      <c r="N536" s="22"/>
      <c r="O536" s="22"/>
      <c r="P536" s="22"/>
      <c r="Q536" s="22"/>
      <c r="R536" s="22"/>
      <c r="S536" s="22"/>
      <c r="T536" s="71"/>
      <c r="U536" s="71"/>
      <c r="V536" s="22"/>
      <c r="W536" s="22"/>
      <c r="X536" s="22"/>
      <c r="Y536" s="73"/>
      <c r="Z536" s="22"/>
      <c r="AA536" s="22"/>
      <c r="AB536" s="22"/>
      <c r="AC536" s="22"/>
      <c r="AD536" s="22">
        <f>IFERROR(LARGE(AH536:AM536,1),0)+IFERROR(LARGE(AH536:AM536,2),0)</f>
        <v>0</v>
      </c>
      <c r="AE536" s="22">
        <f>IFERROR(LARGE(AH536:AM536,3),0)+IFERROR(LARGE(AH536:AM536,4),0)</f>
        <v>0</v>
      </c>
      <c r="AF536" s="22">
        <f>IFERROR(LARGE(AH536:AM536,5),0)+IFERROR(LARGE(AH536:AM536,6),0)</f>
        <v>0</v>
      </c>
      <c r="AG536" s="22">
        <f>IFERROR(LARGE(AH536:AM536,7),0)</f>
        <v>0</v>
      </c>
      <c r="AH536" s="22"/>
      <c r="AI536" s="22"/>
      <c r="AJ536" s="22"/>
      <c r="AK536" s="22"/>
      <c r="AL536" s="22"/>
      <c r="AM536" s="22"/>
    </row>
    <row r="537" spans="1:39">
      <c r="A537" s="3"/>
      <c r="B537" s="3"/>
      <c r="C537" s="3"/>
      <c r="D537" s="2">
        <f ca="1">IF(E536=E537,D536,CELL("wiersz",A535))</f>
        <v>109</v>
      </c>
      <c r="E537" s="23">
        <f>LARGE(F537:AG537,1)+LARGE(F537:AG537,2)+LARGE(F537:AG537,3)+LARGE(F537:AG537,4)+IFERROR(LARGE(F537:AG537,5),0)+IFERROR(LARGE(F537:AG537,6),0)</f>
        <v>0</v>
      </c>
      <c r="F537" s="22"/>
      <c r="G537" s="22"/>
      <c r="H537" s="22"/>
      <c r="I537" s="71"/>
      <c r="J537" s="72"/>
      <c r="K537" s="72"/>
      <c r="L537" s="72"/>
      <c r="M537" s="72"/>
      <c r="N537" s="22"/>
      <c r="O537" s="22"/>
      <c r="P537" s="22"/>
      <c r="Q537" s="22"/>
      <c r="R537" s="22"/>
      <c r="S537" s="22"/>
      <c r="T537" s="71"/>
      <c r="U537" s="71"/>
      <c r="V537" s="22"/>
      <c r="W537" s="22"/>
      <c r="X537" s="22"/>
      <c r="Y537" s="73"/>
      <c r="Z537" s="22"/>
      <c r="AA537" s="22"/>
      <c r="AB537" s="22"/>
      <c r="AC537" s="22"/>
      <c r="AD537" s="22">
        <f>IFERROR(LARGE(AH537:AM537,1),0)+IFERROR(LARGE(AH537:AM537,2),0)</f>
        <v>0</v>
      </c>
      <c r="AE537" s="22">
        <f>IFERROR(LARGE(AH537:AM537,3),0)+IFERROR(LARGE(AH537:AM537,4),0)</f>
        <v>0</v>
      </c>
      <c r="AF537" s="22">
        <f>IFERROR(LARGE(AH537:AM537,5),0)+IFERROR(LARGE(AH537:AM537,6),0)</f>
        <v>0</v>
      </c>
      <c r="AG537" s="22">
        <f>IFERROR(LARGE(AH537:AM537,7),0)</f>
        <v>0</v>
      </c>
      <c r="AH537" s="22"/>
      <c r="AI537" s="22"/>
      <c r="AJ537" s="22"/>
      <c r="AK537" s="22"/>
      <c r="AL537" s="22"/>
      <c r="AM537" s="22"/>
    </row>
    <row r="538" spans="1:39">
      <c r="A538" s="3"/>
      <c r="B538" s="3"/>
      <c r="C538" s="3"/>
      <c r="D538" s="2">
        <f ca="1">IF(E537=E538,D537,CELL("wiersz",A536))</f>
        <v>109</v>
      </c>
      <c r="E538" s="23">
        <f>LARGE(F538:AG538,1)+LARGE(F538:AG538,2)+LARGE(F538:AG538,3)+LARGE(F538:AG538,4)+IFERROR(LARGE(F538:AG538,5),0)+IFERROR(LARGE(F538:AG538,6),0)</f>
        <v>0</v>
      </c>
      <c r="F538" s="22"/>
      <c r="G538" s="22"/>
      <c r="H538" s="22"/>
      <c r="I538" s="71"/>
      <c r="J538" s="72"/>
      <c r="K538" s="72"/>
      <c r="L538" s="72"/>
      <c r="M538" s="72"/>
      <c r="N538" s="22"/>
      <c r="O538" s="22"/>
      <c r="P538" s="22"/>
      <c r="Q538" s="22"/>
      <c r="R538" s="22"/>
      <c r="S538" s="22"/>
      <c r="T538" s="71"/>
      <c r="U538" s="71"/>
      <c r="V538" s="22"/>
      <c r="W538" s="22"/>
      <c r="X538" s="22"/>
      <c r="Y538" s="73"/>
      <c r="Z538" s="22"/>
      <c r="AA538" s="22"/>
      <c r="AB538" s="22"/>
      <c r="AC538" s="22"/>
      <c r="AD538" s="22">
        <f>IFERROR(LARGE(AH538:AM538,1),0)+IFERROR(LARGE(AH538:AM538,2),0)</f>
        <v>0</v>
      </c>
      <c r="AE538" s="22">
        <f>IFERROR(LARGE(AH538:AM538,3),0)+IFERROR(LARGE(AH538:AM538,4),0)</f>
        <v>0</v>
      </c>
      <c r="AF538" s="22">
        <f>IFERROR(LARGE(AH538:AM538,5),0)+IFERROR(LARGE(AH538:AM538,6),0)</f>
        <v>0</v>
      </c>
      <c r="AG538" s="22">
        <f>IFERROR(LARGE(AH538:AM538,7),0)</f>
        <v>0</v>
      </c>
      <c r="AH538" s="22"/>
      <c r="AI538" s="22"/>
      <c r="AJ538" s="22"/>
      <c r="AK538" s="22"/>
      <c r="AL538" s="22"/>
      <c r="AM538" s="22"/>
    </row>
    <row r="539" spans="1:39">
      <c r="A539" s="3"/>
      <c r="B539" s="3"/>
      <c r="C539" s="3"/>
      <c r="D539" s="2">
        <f ca="1">IF(E538=E539,D538,CELL("wiersz",A537))</f>
        <v>109</v>
      </c>
      <c r="E539" s="23">
        <f>LARGE(F539:AG539,1)+LARGE(F539:AG539,2)+LARGE(F539:AG539,3)+LARGE(F539:AG539,4)+IFERROR(LARGE(F539:AG539,5),0)+IFERROR(LARGE(F539:AG539,6),0)</f>
        <v>0</v>
      </c>
      <c r="F539" s="22"/>
      <c r="G539" s="22"/>
      <c r="H539" s="22"/>
      <c r="I539" s="71"/>
      <c r="J539" s="72"/>
      <c r="K539" s="72"/>
      <c r="L539" s="72"/>
      <c r="M539" s="72"/>
      <c r="N539" s="22"/>
      <c r="O539" s="22"/>
      <c r="P539" s="22"/>
      <c r="Q539" s="22"/>
      <c r="R539" s="22"/>
      <c r="S539" s="22"/>
      <c r="T539" s="71"/>
      <c r="U539" s="71"/>
      <c r="V539" s="22"/>
      <c r="W539" s="22"/>
      <c r="X539" s="22"/>
      <c r="Y539" s="73"/>
      <c r="Z539" s="22"/>
      <c r="AA539" s="22"/>
      <c r="AB539" s="22"/>
      <c r="AC539" s="22"/>
      <c r="AD539" s="22">
        <f>IFERROR(LARGE(AH539:AM539,1),0)+IFERROR(LARGE(AH539:AM539,2),0)</f>
        <v>0</v>
      </c>
      <c r="AE539" s="22">
        <f>IFERROR(LARGE(AH539:AM539,3),0)+IFERROR(LARGE(AH539:AM539,4),0)</f>
        <v>0</v>
      </c>
      <c r="AF539" s="22">
        <f>IFERROR(LARGE(AH539:AM539,5),0)+IFERROR(LARGE(AH539:AM539,6),0)</f>
        <v>0</v>
      </c>
      <c r="AG539" s="22">
        <f>IFERROR(LARGE(AH539:AM539,7),0)</f>
        <v>0</v>
      </c>
      <c r="AH539" s="22"/>
      <c r="AI539" s="22"/>
      <c r="AJ539" s="22"/>
      <c r="AK539" s="22"/>
      <c r="AL539" s="22"/>
      <c r="AM539" s="22"/>
    </row>
    <row r="540" spans="1:39">
      <c r="A540" s="3"/>
      <c r="B540" s="3"/>
      <c r="C540" s="3"/>
      <c r="D540" s="2">
        <f ca="1">IF(E539=E540,D539,CELL("wiersz",A538))</f>
        <v>109</v>
      </c>
      <c r="E540" s="23">
        <f>LARGE(F540:AG540,1)+LARGE(F540:AG540,2)+LARGE(F540:AG540,3)+LARGE(F540:AG540,4)+IFERROR(LARGE(F540:AG540,5),0)+IFERROR(LARGE(F540:AG540,6),0)</f>
        <v>0</v>
      </c>
      <c r="F540" s="22"/>
      <c r="G540" s="22"/>
      <c r="H540" s="22"/>
      <c r="I540" s="71"/>
      <c r="J540" s="72"/>
      <c r="K540" s="72"/>
      <c r="L540" s="72"/>
      <c r="M540" s="72"/>
      <c r="N540" s="22"/>
      <c r="O540" s="22"/>
      <c r="P540" s="22"/>
      <c r="Q540" s="22"/>
      <c r="R540" s="22"/>
      <c r="S540" s="22"/>
      <c r="T540" s="71"/>
      <c r="U540" s="71"/>
      <c r="V540" s="22"/>
      <c r="W540" s="22"/>
      <c r="X540" s="22"/>
      <c r="Y540" s="73"/>
      <c r="Z540" s="22"/>
      <c r="AA540" s="22"/>
      <c r="AB540" s="22"/>
      <c r="AC540" s="22"/>
      <c r="AD540" s="22">
        <f>IFERROR(LARGE(AH540:AM540,1),0)+IFERROR(LARGE(AH540:AM540,2),0)</f>
        <v>0</v>
      </c>
      <c r="AE540" s="22">
        <f>IFERROR(LARGE(AH540:AM540,3),0)+IFERROR(LARGE(AH540:AM540,4),0)</f>
        <v>0</v>
      </c>
      <c r="AF540" s="22">
        <f>IFERROR(LARGE(AH540:AM540,5),0)+IFERROR(LARGE(AH540:AM540,6),0)</f>
        <v>0</v>
      </c>
      <c r="AG540" s="22">
        <f>IFERROR(LARGE(AH540:AM540,7),0)</f>
        <v>0</v>
      </c>
      <c r="AH540" s="22"/>
      <c r="AI540" s="22"/>
      <c r="AJ540" s="22"/>
      <c r="AK540" s="22"/>
      <c r="AL540" s="22"/>
      <c r="AM540" s="22"/>
    </row>
    <row r="541" spans="1:39">
      <c r="A541" s="3"/>
      <c r="B541" s="3"/>
      <c r="C541" s="3"/>
      <c r="D541" s="2">
        <f ca="1">IF(E540=E541,D540,CELL("wiersz",A539))</f>
        <v>109</v>
      </c>
      <c r="E541" s="23">
        <f>LARGE(F541:AG541,1)+LARGE(F541:AG541,2)+LARGE(F541:AG541,3)+LARGE(F541:AG541,4)+IFERROR(LARGE(F541:AG541,5),0)+IFERROR(LARGE(F541:AG541,6),0)</f>
        <v>0</v>
      </c>
      <c r="F541" s="22"/>
      <c r="G541" s="22"/>
      <c r="H541" s="22"/>
      <c r="I541" s="71"/>
      <c r="J541" s="72"/>
      <c r="K541" s="72"/>
      <c r="L541" s="72"/>
      <c r="M541" s="72"/>
      <c r="N541" s="22"/>
      <c r="O541" s="22"/>
      <c r="P541" s="22"/>
      <c r="Q541" s="22"/>
      <c r="R541" s="22"/>
      <c r="S541" s="22"/>
      <c r="T541" s="71"/>
      <c r="U541" s="71"/>
      <c r="V541" s="22"/>
      <c r="W541" s="22"/>
      <c r="X541" s="22"/>
      <c r="Y541" s="73"/>
      <c r="Z541" s="22"/>
      <c r="AA541" s="22"/>
      <c r="AB541" s="22"/>
      <c r="AC541" s="22"/>
      <c r="AD541" s="22">
        <f>IFERROR(LARGE(AH541:AM541,1),0)+IFERROR(LARGE(AH541:AM541,2),0)</f>
        <v>0</v>
      </c>
      <c r="AE541" s="22">
        <f>IFERROR(LARGE(AH541:AM541,3),0)+IFERROR(LARGE(AH541:AM541,4),0)</f>
        <v>0</v>
      </c>
      <c r="AF541" s="22">
        <f>IFERROR(LARGE(AH541:AM541,5),0)+IFERROR(LARGE(AH541:AM541,6),0)</f>
        <v>0</v>
      </c>
      <c r="AG541" s="22">
        <f>IFERROR(LARGE(AH541:AM541,7),0)</f>
        <v>0</v>
      </c>
      <c r="AH541" s="22"/>
      <c r="AI541" s="22"/>
      <c r="AJ541" s="22"/>
      <c r="AK541" s="22"/>
      <c r="AL541" s="22"/>
      <c r="AM541" s="22"/>
    </row>
    <row r="542" spans="1:39">
      <c r="A542" s="3"/>
      <c r="B542" s="3"/>
      <c r="C542" s="3"/>
      <c r="D542" s="2">
        <f ca="1">IF(E541=E542,D541,CELL("wiersz",A540))</f>
        <v>109</v>
      </c>
      <c r="E542" s="23">
        <f>LARGE(F542:AG542,1)+LARGE(F542:AG542,2)+LARGE(F542:AG542,3)+LARGE(F542:AG542,4)+IFERROR(LARGE(F542:AG542,5),0)+IFERROR(LARGE(F542:AG542,6),0)</f>
        <v>0</v>
      </c>
      <c r="F542" s="22"/>
      <c r="G542" s="22"/>
      <c r="H542" s="22"/>
      <c r="I542" s="71"/>
      <c r="J542" s="72"/>
      <c r="K542" s="72"/>
      <c r="L542" s="72"/>
      <c r="M542" s="72"/>
      <c r="N542" s="22"/>
      <c r="O542" s="22"/>
      <c r="P542" s="22"/>
      <c r="Q542" s="22"/>
      <c r="R542" s="22"/>
      <c r="S542" s="22"/>
      <c r="T542" s="71"/>
      <c r="U542" s="71"/>
      <c r="V542" s="22"/>
      <c r="W542" s="22"/>
      <c r="X542" s="22"/>
      <c r="Y542" s="73"/>
      <c r="Z542" s="22"/>
      <c r="AA542" s="22"/>
      <c r="AB542" s="22"/>
      <c r="AC542" s="22"/>
      <c r="AD542" s="22">
        <f>IFERROR(LARGE(AH542:AM542,1),0)+IFERROR(LARGE(AH542:AM542,2),0)</f>
        <v>0</v>
      </c>
      <c r="AE542" s="22">
        <f>IFERROR(LARGE(AH542:AM542,3),0)+IFERROR(LARGE(AH542:AM542,4),0)</f>
        <v>0</v>
      </c>
      <c r="AF542" s="22">
        <f>IFERROR(LARGE(AH542:AM542,5),0)+IFERROR(LARGE(AH542:AM542,6),0)</f>
        <v>0</v>
      </c>
      <c r="AG542" s="22">
        <f>IFERROR(LARGE(AH542:AM542,7),0)</f>
        <v>0</v>
      </c>
      <c r="AH542" s="22"/>
      <c r="AI542" s="22"/>
      <c r="AJ542" s="22"/>
      <c r="AK542" s="22"/>
      <c r="AL542" s="22"/>
      <c r="AM542" s="22"/>
    </row>
    <row r="543" spans="1:39">
      <c r="A543" s="3"/>
      <c r="B543" s="3"/>
      <c r="C543" s="3"/>
      <c r="D543" s="2">
        <f ca="1">IF(E542=E543,D542,CELL("wiersz",A541))</f>
        <v>109</v>
      </c>
      <c r="E543" s="23">
        <f>LARGE(F543:AG543,1)+LARGE(F543:AG543,2)+LARGE(F543:AG543,3)+LARGE(F543:AG543,4)+IFERROR(LARGE(F543:AG543,5),0)+IFERROR(LARGE(F543:AG543,6),0)</f>
        <v>0</v>
      </c>
      <c r="F543" s="22"/>
      <c r="G543" s="22"/>
      <c r="H543" s="22"/>
      <c r="I543" s="71"/>
      <c r="J543" s="72"/>
      <c r="K543" s="72"/>
      <c r="L543" s="72"/>
      <c r="M543" s="72"/>
      <c r="N543" s="22"/>
      <c r="O543" s="22"/>
      <c r="P543" s="22"/>
      <c r="Q543" s="22"/>
      <c r="R543" s="22"/>
      <c r="S543" s="22"/>
      <c r="T543" s="71"/>
      <c r="U543" s="71"/>
      <c r="V543" s="22"/>
      <c r="W543" s="22"/>
      <c r="X543" s="22"/>
      <c r="Y543" s="73"/>
      <c r="Z543" s="22"/>
      <c r="AA543" s="22"/>
      <c r="AB543" s="22"/>
      <c r="AC543" s="22"/>
      <c r="AD543" s="22">
        <f>IFERROR(LARGE(AH543:AM543,1),0)+IFERROR(LARGE(AH543:AM543,2),0)</f>
        <v>0</v>
      </c>
      <c r="AE543" s="22">
        <f>IFERROR(LARGE(AH543:AM543,3),0)+IFERROR(LARGE(AH543:AM543,4),0)</f>
        <v>0</v>
      </c>
      <c r="AF543" s="22">
        <f>IFERROR(LARGE(AH543:AM543,5),0)+IFERROR(LARGE(AH543:AM543,6),0)</f>
        <v>0</v>
      </c>
      <c r="AG543" s="22">
        <f>IFERROR(LARGE(AH543:AM543,7),0)</f>
        <v>0</v>
      </c>
      <c r="AH543" s="22"/>
      <c r="AI543" s="22"/>
      <c r="AJ543" s="22"/>
      <c r="AK543" s="22"/>
      <c r="AL543" s="22"/>
      <c r="AM543" s="22"/>
    </row>
    <row r="544" spans="1:39">
      <c r="A544" s="3"/>
      <c r="B544" s="3"/>
      <c r="C544" s="3"/>
      <c r="D544" s="2">
        <f ca="1">IF(E543=E544,D543,CELL("wiersz",A542))</f>
        <v>109</v>
      </c>
      <c r="E544" s="23">
        <f>LARGE(F544:AG544,1)+LARGE(F544:AG544,2)+LARGE(F544:AG544,3)+LARGE(F544:AG544,4)+IFERROR(LARGE(F544:AG544,5),0)+IFERROR(LARGE(F544:AG544,6),0)</f>
        <v>0</v>
      </c>
      <c r="F544" s="22"/>
      <c r="G544" s="22"/>
      <c r="H544" s="22"/>
      <c r="I544" s="71"/>
      <c r="J544" s="72"/>
      <c r="K544" s="72"/>
      <c r="L544" s="72"/>
      <c r="M544" s="72"/>
      <c r="N544" s="22"/>
      <c r="O544" s="22"/>
      <c r="P544" s="22"/>
      <c r="Q544" s="22"/>
      <c r="R544" s="22"/>
      <c r="S544" s="22"/>
      <c r="T544" s="71"/>
      <c r="U544" s="71"/>
      <c r="V544" s="22"/>
      <c r="W544" s="22"/>
      <c r="X544" s="22"/>
      <c r="Y544" s="73"/>
      <c r="Z544" s="22"/>
      <c r="AA544" s="22"/>
      <c r="AB544" s="22"/>
      <c r="AC544" s="22"/>
      <c r="AD544" s="22">
        <f>IFERROR(LARGE(AH544:AM544,1),0)+IFERROR(LARGE(AH544:AM544,2),0)</f>
        <v>0</v>
      </c>
      <c r="AE544" s="22">
        <f>IFERROR(LARGE(AH544:AM544,3),0)+IFERROR(LARGE(AH544:AM544,4),0)</f>
        <v>0</v>
      </c>
      <c r="AF544" s="22">
        <f>IFERROR(LARGE(AH544:AM544,5),0)+IFERROR(LARGE(AH544:AM544,6),0)</f>
        <v>0</v>
      </c>
      <c r="AG544" s="22">
        <f>IFERROR(LARGE(AH544:AM544,7),0)</f>
        <v>0</v>
      </c>
      <c r="AH544" s="22"/>
      <c r="AI544" s="22"/>
      <c r="AJ544" s="22"/>
      <c r="AK544" s="22"/>
      <c r="AL544" s="22"/>
      <c r="AM544" s="22"/>
    </row>
    <row r="545" spans="1:39">
      <c r="A545" s="3"/>
      <c r="B545" s="3"/>
      <c r="C545" s="3"/>
      <c r="D545" s="2">
        <f ca="1">IF(E544=E545,D544,CELL("wiersz",A543))</f>
        <v>109</v>
      </c>
      <c r="E545" s="23">
        <f>LARGE(F545:AG545,1)+LARGE(F545:AG545,2)+LARGE(F545:AG545,3)+LARGE(F545:AG545,4)+IFERROR(LARGE(F545:AG545,5),0)+IFERROR(LARGE(F545:AG545,6),0)</f>
        <v>0</v>
      </c>
      <c r="F545" s="22"/>
      <c r="G545" s="22"/>
      <c r="H545" s="22"/>
      <c r="I545" s="71"/>
      <c r="J545" s="72"/>
      <c r="K545" s="72"/>
      <c r="L545" s="72"/>
      <c r="M545" s="72"/>
      <c r="N545" s="22"/>
      <c r="O545" s="22"/>
      <c r="P545" s="22"/>
      <c r="Q545" s="22"/>
      <c r="R545" s="22"/>
      <c r="S545" s="22"/>
      <c r="T545" s="71"/>
      <c r="U545" s="71"/>
      <c r="V545" s="22"/>
      <c r="W545" s="22"/>
      <c r="X545" s="22"/>
      <c r="Y545" s="73"/>
      <c r="Z545" s="22"/>
      <c r="AA545" s="22"/>
      <c r="AB545" s="22"/>
      <c r="AC545" s="22"/>
      <c r="AD545" s="22">
        <f>IFERROR(LARGE(AH545:AM545,1),0)+IFERROR(LARGE(AH545:AM545,2),0)</f>
        <v>0</v>
      </c>
      <c r="AE545" s="22">
        <f>IFERROR(LARGE(AH545:AM545,3),0)+IFERROR(LARGE(AH545:AM545,4),0)</f>
        <v>0</v>
      </c>
      <c r="AF545" s="22">
        <f>IFERROR(LARGE(AH545:AM545,5),0)+IFERROR(LARGE(AH545:AM545,6),0)</f>
        <v>0</v>
      </c>
      <c r="AG545" s="22">
        <f>IFERROR(LARGE(AH545:AM545,7),0)</f>
        <v>0</v>
      </c>
      <c r="AH545" s="22"/>
      <c r="AI545" s="22"/>
      <c r="AJ545" s="22"/>
      <c r="AK545" s="22"/>
      <c r="AL545" s="22"/>
      <c r="AM545" s="22"/>
    </row>
    <row r="546" spans="1:39">
      <c r="A546" s="3"/>
      <c r="B546" s="3"/>
      <c r="C546" s="3"/>
      <c r="D546" s="2">
        <f ca="1">IF(E545=E546,D545,CELL("wiersz",A544))</f>
        <v>109</v>
      </c>
      <c r="E546" s="23">
        <f>LARGE(F546:AG546,1)+LARGE(F546:AG546,2)+LARGE(F546:AG546,3)+LARGE(F546:AG546,4)+IFERROR(LARGE(F546:AG546,5),0)+IFERROR(LARGE(F546:AG546,6),0)</f>
        <v>0</v>
      </c>
      <c r="F546" s="22"/>
      <c r="G546" s="22"/>
      <c r="H546" s="22"/>
      <c r="I546" s="71"/>
      <c r="J546" s="72"/>
      <c r="K546" s="72"/>
      <c r="L546" s="72"/>
      <c r="M546" s="72"/>
      <c r="N546" s="22"/>
      <c r="O546" s="22"/>
      <c r="P546" s="22"/>
      <c r="Q546" s="22"/>
      <c r="R546" s="22"/>
      <c r="S546" s="22"/>
      <c r="T546" s="71"/>
      <c r="U546" s="71"/>
      <c r="V546" s="22"/>
      <c r="W546" s="22"/>
      <c r="X546" s="22"/>
      <c r="Y546" s="73"/>
      <c r="Z546" s="22"/>
      <c r="AA546" s="22"/>
      <c r="AB546" s="22"/>
      <c r="AC546" s="22"/>
      <c r="AD546" s="22">
        <f>IFERROR(LARGE(AH546:AM546,1),0)+IFERROR(LARGE(AH546:AM546,2),0)</f>
        <v>0</v>
      </c>
      <c r="AE546" s="22">
        <f>IFERROR(LARGE(AH546:AM546,3),0)+IFERROR(LARGE(AH546:AM546,4),0)</f>
        <v>0</v>
      </c>
      <c r="AF546" s="22">
        <f>IFERROR(LARGE(AH546:AM546,5),0)+IFERROR(LARGE(AH546:AM546,6),0)</f>
        <v>0</v>
      </c>
      <c r="AG546" s="22">
        <f>IFERROR(LARGE(AH546:AM546,7),0)</f>
        <v>0</v>
      </c>
      <c r="AH546" s="22"/>
      <c r="AI546" s="22"/>
      <c r="AJ546" s="22"/>
      <c r="AK546" s="22"/>
      <c r="AL546" s="22"/>
      <c r="AM546" s="22"/>
    </row>
    <row r="547" spans="1:39">
      <c r="A547" s="3"/>
      <c r="B547" s="3"/>
      <c r="C547" s="3"/>
      <c r="D547" s="2">
        <f ca="1">IF(E546=E547,D546,CELL("wiersz",A545))</f>
        <v>109</v>
      </c>
      <c r="E547" s="23">
        <f>LARGE(F547:AG547,1)+LARGE(F547:AG547,2)+LARGE(F547:AG547,3)+LARGE(F547:AG547,4)+IFERROR(LARGE(F547:AG547,5),0)+IFERROR(LARGE(F547:AG547,6),0)</f>
        <v>0</v>
      </c>
      <c r="F547" s="22"/>
      <c r="G547" s="22"/>
      <c r="H547" s="22"/>
      <c r="I547" s="71"/>
      <c r="J547" s="72"/>
      <c r="K547" s="72"/>
      <c r="L547" s="72"/>
      <c r="M547" s="72"/>
      <c r="N547" s="22"/>
      <c r="O547" s="22"/>
      <c r="P547" s="22"/>
      <c r="Q547" s="22"/>
      <c r="R547" s="22"/>
      <c r="S547" s="22"/>
      <c r="T547" s="71"/>
      <c r="U547" s="71"/>
      <c r="V547" s="22"/>
      <c r="W547" s="22"/>
      <c r="X547" s="22"/>
      <c r="Y547" s="73"/>
      <c r="Z547" s="22"/>
      <c r="AA547" s="22"/>
      <c r="AB547" s="22"/>
      <c r="AC547" s="22"/>
      <c r="AD547" s="22">
        <f>IFERROR(LARGE(AH547:AM547,1),0)+IFERROR(LARGE(AH547:AM547,2),0)</f>
        <v>0</v>
      </c>
      <c r="AE547" s="22">
        <f>IFERROR(LARGE(AH547:AM547,3),0)+IFERROR(LARGE(AH547:AM547,4),0)</f>
        <v>0</v>
      </c>
      <c r="AF547" s="22">
        <f>IFERROR(LARGE(AH547:AM547,5),0)+IFERROR(LARGE(AH547:AM547,6),0)</f>
        <v>0</v>
      </c>
      <c r="AG547" s="22">
        <f>IFERROR(LARGE(AH547:AM547,7),0)</f>
        <v>0</v>
      </c>
      <c r="AH547" s="22"/>
      <c r="AI547" s="22"/>
      <c r="AJ547" s="22"/>
      <c r="AK547" s="22"/>
      <c r="AL547" s="22"/>
      <c r="AM547" s="22"/>
    </row>
    <row r="548" spans="1:39">
      <c r="A548" s="3"/>
      <c r="B548" s="3"/>
      <c r="C548" s="3"/>
      <c r="D548" s="2">
        <f ca="1">IF(E547=E548,D547,CELL("wiersz",A546))</f>
        <v>109</v>
      </c>
      <c r="E548" s="23">
        <f>LARGE(F548:AG548,1)+LARGE(F548:AG548,2)+LARGE(F548:AG548,3)+LARGE(F548:AG548,4)+IFERROR(LARGE(F548:AG548,5),0)+IFERROR(LARGE(F548:AG548,6),0)</f>
        <v>0</v>
      </c>
      <c r="F548" s="22"/>
      <c r="G548" s="22"/>
      <c r="H548" s="22"/>
      <c r="I548" s="71"/>
      <c r="J548" s="72"/>
      <c r="K548" s="72"/>
      <c r="L548" s="72"/>
      <c r="M548" s="72"/>
      <c r="N548" s="22"/>
      <c r="O548" s="22"/>
      <c r="P548" s="22"/>
      <c r="Q548" s="22"/>
      <c r="R548" s="22"/>
      <c r="S548" s="22"/>
      <c r="T548" s="71"/>
      <c r="U548" s="71"/>
      <c r="V548" s="22"/>
      <c r="W548" s="22"/>
      <c r="X548" s="22"/>
      <c r="Y548" s="73"/>
      <c r="Z548" s="22"/>
      <c r="AA548" s="22"/>
      <c r="AB548" s="22"/>
      <c r="AC548" s="22"/>
      <c r="AD548" s="22">
        <f>IFERROR(LARGE(AH548:AM548,1),0)+IFERROR(LARGE(AH548:AM548,2),0)</f>
        <v>0</v>
      </c>
      <c r="AE548" s="22">
        <f>IFERROR(LARGE(AH548:AM548,3),0)+IFERROR(LARGE(AH548:AM548,4),0)</f>
        <v>0</v>
      </c>
      <c r="AF548" s="22">
        <f>IFERROR(LARGE(AH548:AM548,5),0)+IFERROR(LARGE(AH548:AM548,6),0)</f>
        <v>0</v>
      </c>
      <c r="AG548" s="22">
        <f>IFERROR(LARGE(AH548:AM548,7),0)</f>
        <v>0</v>
      </c>
      <c r="AH548" s="22"/>
      <c r="AI548" s="22"/>
      <c r="AJ548" s="22"/>
      <c r="AK548" s="22"/>
      <c r="AL548" s="22"/>
      <c r="AM548" s="22"/>
    </row>
    <row r="549" spans="1:39">
      <c r="A549" s="3"/>
      <c r="B549" s="3"/>
      <c r="C549" s="3"/>
      <c r="D549" s="2">
        <f ca="1">IF(E548=E549,D548,CELL("wiersz",A547))</f>
        <v>109</v>
      </c>
      <c r="E549" s="23">
        <f>LARGE(F549:AG549,1)+LARGE(F549:AG549,2)+LARGE(F549:AG549,3)+LARGE(F549:AG549,4)+IFERROR(LARGE(F549:AG549,5),0)+IFERROR(LARGE(F549:AG549,6),0)</f>
        <v>0</v>
      </c>
      <c r="F549" s="22"/>
      <c r="G549" s="22"/>
      <c r="H549" s="22"/>
      <c r="I549" s="71"/>
      <c r="J549" s="72"/>
      <c r="K549" s="72"/>
      <c r="L549" s="72"/>
      <c r="M549" s="72"/>
      <c r="N549" s="22"/>
      <c r="O549" s="22"/>
      <c r="P549" s="22"/>
      <c r="Q549" s="22"/>
      <c r="R549" s="22"/>
      <c r="S549" s="22"/>
      <c r="T549" s="71"/>
      <c r="U549" s="71"/>
      <c r="V549" s="22"/>
      <c r="W549" s="22"/>
      <c r="X549" s="22"/>
      <c r="Y549" s="73"/>
      <c r="Z549" s="22"/>
      <c r="AA549" s="22"/>
      <c r="AB549" s="22"/>
      <c r="AC549" s="22"/>
      <c r="AD549" s="22">
        <f>IFERROR(LARGE(AH549:AM549,1),0)+IFERROR(LARGE(AH549:AM549,2),0)</f>
        <v>0</v>
      </c>
      <c r="AE549" s="22">
        <f>IFERROR(LARGE(AH549:AM549,3),0)+IFERROR(LARGE(AH549:AM549,4),0)</f>
        <v>0</v>
      </c>
      <c r="AF549" s="22">
        <f>IFERROR(LARGE(AH549:AM549,5),0)+IFERROR(LARGE(AH549:AM549,6),0)</f>
        <v>0</v>
      </c>
      <c r="AG549" s="22">
        <f>IFERROR(LARGE(AH549:AM549,7),0)</f>
        <v>0</v>
      </c>
      <c r="AH549" s="22"/>
      <c r="AI549" s="22"/>
      <c r="AJ549" s="22"/>
      <c r="AK549" s="22"/>
      <c r="AL549" s="22"/>
      <c r="AM549" s="22"/>
    </row>
    <row r="550" spans="1:39">
      <c r="A550" s="3"/>
      <c r="B550" s="3"/>
      <c r="C550" s="3"/>
      <c r="D550" s="2">
        <f ca="1">IF(E549=E550,D549,CELL("wiersz",A548))</f>
        <v>109</v>
      </c>
      <c r="E550" s="23">
        <f>LARGE(F550:AG550,1)+LARGE(F550:AG550,2)+LARGE(F550:AG550,3)+LARGE(F550:AG550,4)+IFERROR(LARGE(F550:AG550,5),0)+IFERROR(LARGE(F550:AG550,6),0)</f>
        <v>0</v>
      </c>
      <c r="F550" s="22"/>
      <c r="G550" s="22"/>
      <c r="H550" s="22"/>
      <c r="I550" s="71"/>
      <c r="J550" s="72"/>
      <c r="K550" s="72"/>
      <c r="L550" s="72"/>
      <c r="M550" s="72"/>
      <c r="N550" s="22"/>
      <c r="O550" s="22"/>
      <c r="P550" s="22"/>
      <c r="Q550" s="22"/>
      <c r="R550" s="22"/>
      <c r="S550" s="22"/>
      <c r="T550" s="71"/>
      <c r="U550" s="71"/>
      <c r="V550" s="22"/>
      <c r="W550" s="22"/>
      <c r="X550" s="22"/>
      <c r="Y550" s="73"/>
      <c r="Z550" s="22"/>
      <c r="AA550" s="22"/>
      <c r="AB550" s="22"/>
      <c r="AC550" s="22"/>
      <c r="AD550" s="22">
        <f>IFERROR(LARGE(AH550:AM550,1),0)+IFERROR(LARGE(AH550:AM550,2),0)</f>
        <v>0</v>
      </c>
      <c r="AE550" s="22">
        <f>IFERROR(LARGE(AH550:AM550,3),0)+IFERROR(LARGE(AH550:AM550,4),0)</f>
        <v>0</v>
      </c>
      <c r="AF550" s="22">
        <f>IFERROR(LARGE(AH550:AM550,5),0)+IFERROR(LARGE(AH550:AM550,6),0)</f>
        <v>0</v>
      </c>
      <c r="AG550" s="22">
        <f>IFERROR(LARGE(AH550:AM550,7),0)</f>
        <v>0</v>
      </c>
      <c r="AH550" s="22"/>
      <c r="AI550" s="22"/>
      <c r="AJ550" s="22"/>
      <c r="AK550" s="22"/>
      <c r="AL550" s="22"/>
      <c r="AM550" s="22"/>
    </row>
    <row r="551" spans="1:39">
      <c r="A551" s="3"/>
      <c r="B551" s="3"/>
      <c r="C551" s="3"/>
      <c r="D551" s="2">
        <f ca="1">IF(E550=E551,D550,CELL("wiersz",A549))</f>
        <v>109</v>
      </c>
      <c r="E551" s="23">
        <f>LARGE(F551:AG551,1)+LARGE(F551:AG551,2)+LARGE(F551:AG551,3)+LARGE(F551:AG551,4)+IFERROR(LARGE(F551:AG551,5),0)+IFERROR(LARGE(F551:AG551,6),0)</f>
        <v>0</v>
      </c>
      <c r="F551" s="22"/>
      <c r="G551" s="22"/>
      <c r="H551" s="22"/>
      <c r="I551" s="71"/>
      <c r="J551" s="72"/>
      <c r="K551" s="72"/>
      <c r="L551" s="72"/>
      <c r="M551" s="72"/>
      <c r="N551" s="22"/>
      <c r="O551" s="22"/>
      <c r="P551" s="22"/>
      <c r="Q551" s="22"/>
      <c r="R551" s="22"/>
      <c r="S551" s="22"/>
      <c r="T551" s="71"/>
      <c r="U551" s="71"/>
      <c r="V551" s="22"/>
      <c r="W551" s="22"/>
      <c r="X551" s="22"/>
      <c r="Y551" s="73"/>
      <c r="Z551" s="22"/>
      <c r="AA551" s="22"/>
      <c r="AB551" s="22"/>
      <c r="AC551" s="22"/>
      <c r="AD551" s="22">
        <f>IFERROR(LARGE(AH551:AM551,1),0)+IFERROR(LARGE(AH551:AM551,2),0)</f>
        <v>0</v>
      </c>
      <c r="AE551" s="22">
        <f>IFERROR(LARGE(AH551:AM551,3),0)+IFERROR(LARGE(AH551:AM551,4),0)</f>
        <v>0</v>
      </c>
      <c r="AF551" s="22">
        <f>IFERROR(LARGE(AH551:AM551,5),0)+IFERROR(LARGE(AH551:AM551,6),0)</f>
        <v>0</v>
      </c>
      <c r="AG551" s="22">
        <f>IFERROR(LARGE(AH551:AM551,7),0)</f>
        <v>0</v>
      </c>
      <c r="AH551" s="22"/>
      <c r="AI551" s="22"/>
      <c r="AJ551" s="22"/>
      <c r="AK551" s="22"/>
      <c r="AL551" s="22"/>
      <c r="AM551" s="22"/>
    </row>
    <row r="552" spans="1:39">
      <c r="A552" s="3"/>
      <c r="B552" s="3"/>
      <c r="C552" s="3"/>
      <c r="D552" s="2">
        <f ca="1">IF(E551=E552,D551,CELL("wiersz",A550))</f>
        <v>109</v>
      </c>
      <c r="E552" s="23">
        <f>LARGE(F552:AG552,1)+LARGE(F552:AG552,2)+LARGE(F552:AG552,3)+LARGE(F552:AG552,4)+IFERROR(LARGE(F552:AG552,5),0)+IFERROR(LARGE(F552:AG552,6),0)</f>
        <v>0</v>
      </c>
      <c r="F552" s="22"/>
      <c r="G552" s="22"/>
      <c r="H552" s="22"/>
      <c r="I552" s="71"/>
      <c r="J552" s="72"/>
      <c r="K552" s="72"/>
      <c r="L552" s="72"/>
      <c r="M552" s="72"/>
      <c r="N552" s="22"/>
      <c r="O552" s="22"/>
      <c r="P552" s="22"/>
      <c r="Q552" s="22"/>
      <c r="R552" s="22"/>
      <c r="S552" s="22"/>
      <c r="T552" s="71"/>
      <c r="U552" s="71"/>
      <c r="V552" s="22"/>
      <c r="W552" s="22"/>
      <c r="X552" s="22"/>
      <c r="Y552" s="73"/>
      <c r="Z552" s="22"/>
      <c r="AA552" s="22"/>
      <c r="AB552" s="22"/>
      <c r="AC552" s="22"/>
      <c r="AD552" s="22">
        <f>IFERROR(LARGE(AH552:AM552,1),0)+IFERROR(LARGE(AH552:AM552,2),0)</f>
        <v>0</v>
      </c>
      <c r="AE552" s="22">
        <f>IFERROR(LARGE(AH552:AM552,3),0)+IFERROR(LARGE(AH552:AM552,4),0)</f>
        <v>0</v>
      </c>
      <c r="AF552" s="22">
        <f>IFERROR(LARGE(AH552:AM552,5),0)+IFERROR(LARGE(AH552:AM552,6),0)</f>
        <v>0</v>
      </c>
      <c r="AG552" s="22">
        <f>IFERROR(LARGE(AH552:AM552,7),0)</f>
        <v>0</v>
      </c>
      <c r="AH552" s="22"/>
      <c r="AI552" s="22"/>
      <c r="AJ552" s="22"/>
      <c r="AK552" s="22"/>
      <c r="AL552" s="22"/>
      <c r="AM552" s="22"/>
    </row>
    <row r="553" spans="1:39">
      <c r="A553" s="3"/>
      <c r="B553" s="3"/>
      <c r="C553" s="3"/>
      <c r="D553" s="2">
        <f ca="1">IF(E552=E553,D552,CELL("wiersz",A551))</f>
        <v>109</v>
      </c>
      <c r="E553" s="23">
        <f>LARGE(F553:AG553,1)+LARGE(F553:AG553,2)+LARGE(F553:AG553,3)+LARGE(F553:AG553,4)+IFERROR(LARGE(F553:AG553,5),0)+IFERROR(LARGE(F553:AG553,6),0)</f>
        <v>0</v>
      </c>
      <c r="F553" s="22"/>
      <c r="G553" s="22"/>
      <c r="H553" s="22"/>
      <c r="I553" s="71"/>
      <c r="J553" s="72"/>
      <c r="K553" s="72"/>
      <c r="L553" s="72"/>
      <c r="M553" s="72"/>
      <c r="N553" s="22"/>
      <c r="O553" s="22"/>
      <c r="P553" s="22"/>
      <c r="Q553" s="22"/>
      <c r="R553" s="22"/>
      <c r="S553" s="22"/>
      <c r="T553" s="71"/>
      <c r="U553" s="71"/>
      <c r="V553" s="22"/>
      <c r="W553" s="22"/>
      <c r="X553" s="22"/>
      <c r="Y553" s="73"/>
      <c r="Z553" s="22"/>
      <c r="AA553" s="22"/>
      <c r="AB553" s="22"/>
      <c r="AC553" s="22"/>
      <c r="AD553" s="22">
        <f>IFERROR(LARGE(AH553:AM553,1),0)+IFERROR(LARGE(AH553:AM553,2),0)</f>
        <v>0</v>
      </c>
      <c r="AE553" s="22">
        <f>IFERROR(LARGE(AH553:AM553,3),0)+IFERROR(LARGE(AH553:AM553,4),0)</f>
        <v>0</v>
      </c>
      <c r="AF553" s="22">
        <f>IFERROR(LARGE(AH553:AM553,5),0)+IFERROR(LARGE(AH553:AM553,6),0)</f>
        <v>0</v>
      </c>
      <c r="AG553" s="22">
        <f>IFERROR(LARGE(AH553:AM553,7),0)</f>
        <v>0</v>
      </c>
      <c r="AH553" s="22"/>
      <c r="AI553" s="22"/>
      <c r="AJ553" s="22"/>
      <c r="AK553" s="22"/>
      <c r="AL553" s="22"/>
      <c r="AM553" s="22"/>
    </row>
    <row r="554" spans="1:39">
      <c r="A554" s="3"/>
      <c r="B554" s="3"/>
      <c r="C554" s="3"/>
      <c r="D554" s="2">
        <f ca="1">IF(E553=E554,D553,CELL("wiersz",A552))</f>
        <v>109</v>
      </c>
      <c r="E554" s="23">
        <f>LARGE(F554:AG554,1)+LARGE(F554:AG554,2)+LARGE(F554:AG554,3)+LARGE(F554:AG554,4)+IFERROR(LARGE(F554:AG554,5),0)+IFERROR(LARGE(F554:AG554,6),0)</f>
        <v>0</v>
      </c>
      <c r="F554" s="22"/>
      <c r="G554" s="22"/>
      <c r="H554" s="22"/>
      <c r="I554" s="71"/>
      <c r="J554" s="72"/>
      <c r="K554" s="72"/>
      <c r="L554" s="72"/>
      <c r="M554" s="72"/>
      <c r="N554" s="22"/>
      <c r="O554" s="22"/>
      <c r="P554" s="22"/>
      <c r="Q554" s="22"/>
      <c r="R554" s="22"/>
      <c r="S554" s="22"/>
      <c r="T554" s="71"/>
      <c r="U554" s="71"/>
      <c r="V554" s="22"/>
      <c r="W554" s="22"/>
      <c r="X554" s="22"/>
      <c r="Y554" s="73"/>
      <c r="Z554" s="22"/>
      <c r="AA554" s="22"/>
      <c r="AB554" s="22"/>
      <c r="AC554" s="22"/>
      <c r="AD554" s="22">
        <f>IFERROR(LARGE(AH554:AM554,1),0)+IFERROR(LARGE(AH554:AM554,2),0)</f>
        <v>0</v>
      </c>
      <c r="AE554" s="22">
        <f>IFERROR(LARGE(AH554:AM554,3),0)+IFERROR(LARGE(AH554:AM554,4),0)</f>
        <v>0</v>
      </c>
      <c r="AF554" s="22">
        <f>IFERROR(LARGE(AH554:AM554,5),0)+IFERROR(LARGE(AH554:AM554,6),0)</f>
        <v>0</v>
      </c>
      <c r="AG554" s="22">
        <f>IFERROR(LARGE(AH554:AM554,7),0)</f>
        <v>0</v>
      </c>
      <c r="AH554" s="22"/>
      <c r="AI554" s="22"/>
      <c r="AJ554" s="22"/>
      <c r="AK554" s="22"/>
      <c r="AL554" s="22"/>
      <c r="AM554" s="22"/>
    </row>
    <row r="555" spans="1:39">
      <c r="A555" s="3"/>
      <c r="B555" s="3"/>
      <c r="C555" s="3"/>
      <c r="D555" s="2">
        <f ca="1">IF(E554=E555,D554,CELL("wiersz",A553))</f>
        <v>109</v>
      </c>
      <c r="E555" s="23">
        <f>LARGE(F555:AG555,1)+LARGE(F555:AG555,2)+LARGE(F555:AG555,3)+LARGE(F555:AG555,4)+IFERROR(LARGE(F555:AG555,5),0)+IFERROR(LARGE(F555:AG555,6),0)</f>
        <v>0</v>
      </c>
      <c r="F555" s="22"/>
      <c r="G555" s="22"/>
      <c r="H555" s="22"/>
      <c r="I555" s="71"/>
      <c r="J555" s="72"/>
      <c r="K555" s="72"/>
      <c r="L555" s="72"/>
      <c r="M555" s="72"/>
      <c r="N555" s="22"/>
      <c r="O555" s="22"/>
      <c r="P555" s="22"/>
      <c r="Q555" s="22"/>
      <c r="R555" s="22"/>
      <c r="S555" s="22"/>
      <c r="T555" s="71"/>
      <c r="U555" s="71"/>
      <c r="V555" s="22"/>
      <c r="W555" s="22"/>
      <c r="X555" s="22"/>
      <c r="Y555" s="73"/>
      <c r="Z555" s="22"/>
      <c r="AA555" s="22"/>
      <c r="AB555" s="22"/>
      <c r="AC555" s="22"/>
      <c r="AD555" s="22">
        <f>IFERROR(LARGE(AH555:AM555,1),0)+IFERROR(LARGE(AH555:AM555,2),0)</f>
        <v>0</v>
      </c>
      <c r="AE555" s="22">
        <f>IFERROR(LARGE(AH555:AM555,3),0)+IFERROR(LARGE(AH555:AM555,4),0)</f>
        <v>0</v>
      </c>
      <c r="AF555" s="22">
        <f>IFERROR(LARGE(AH555:AM555,5),0)+IFERROR(LARGE(AH555:AM555,6),0)</f>
        <v>0</v>
      </c>
      <c r="AG555" s="22">
        <f>IFERROR(LARGE(AH555:AM555,7),0)</f>
        <v>0</v>
      </c>
      <c r="AH555" s="22"/>
      <c r="AI555" s="22"/>
      <c r="AJ555" s="22"/>
      <c r="AK555" s="22"/>
      <c r="AL555" s="22"/>
      <c r="AM555" s="22"/>
    </row>
    <row r="556" spans="1:39">
      <c r="A556" s="3"/>
      <c r="B556" s="3"/>
      <c r="C556" s="3"/>
      <c r="D556" s="2">
        <f ca="1">IF(E555=E556,D555,CELL("wiersz",A554))</f>
        <v>109</v>
      </c>
      <c r="E556" s="23">
        <f>LARGE(F556:AG556,1)+LARGE(F556:AG556,2)+LARGE(F556:AG556,3)+LARGE(F556:AG556,4)+IFERROR(LARGE(F556:AG556,5),0)+IFERROR(LARGE(F556:AG556,6),0)</f>
        <v>0</v>
      </c>
      <c r="F556" s="22"/>
      <c r="G556" s="22"/>
      <c r="H556" s="22"/>
      <c r="I556" s="71"/>
      <c r="J556" s="72"/>
      <c r="K556" s="72"/>
      <c r="L556" s="72"/>
      <c r="M556" s="72"/>
      <c r="N556" s="22"/>
      <c r="O556" s="22"/>
      <c r="P556" s="22"/>
      <c r="Q556" s="22"/>
      <c r="R556" s="22"/>
      <c r="S556" s="22"/>
      <c r="T556" s="71"/>
      <c r="U556" s="71"/>
      <c r="V556" s="22"/>
      <c r="W556" s="22"/>
      <c r="X556" s="22"/>
      <c r="Y556" s="73"/>
      <c r="Z556" s="22"/>
      <c r="AA556" s="22"/>
      <c r="AB556" s="22"/>
      <c r="AC556" s="22"/>
      <c r="AD556" s="22">
        <f>IFERROR(LARGE(AH556:AM556,1),0)+IFERROR(LARGE(AH556:AM556,2),0)</f>
        <v>0</v>
      </c>
      <c r="AE556" s="22">
        <f>IFERROR(LARGE(AH556:AM556,3),0)+IFERROR(LARGE(AH556:AM556,4),0)</f>
        <v>0</v>
      </c>
      <c r="AF556" s="22">
        <f>IFERROR(LARGE(AH556:AM556,5),0)+IFERROR(LARGE(AH556:AM556,6),0)</f>
        <v>0</v>
      </c>
      <c r="AG556" s="22">
        <f>IFERROR(LARGE(AH556:AM556,7),0)</f>
        <v>0</v>
      </c>
      <c r="AH556" s="22"/>
      <c r="AI556" s="22"/>
      <c r="AJ556" s="22"/>
      <c r="AK556" s="22"/>
      <c r="AL556" s="22"/>
      <c r="AM556" s="22"/>
    </row>
    <row r="557" spans="1:39">
      <c r="A557" s="3"/>
      <c r="B557" s="3"/>
      <c r="C557" s="3"/>
      <c r="D557" s="2">
        <f ca="1">IF(E556=E557,D556,CELL("wiersz",A555))</f>
        <v>109</v>
      </c>
      <c r="E557" s="23">
        <f>LARGE(F557:AG557,1)+LARGE(F557:AG557,2)+LARGE(F557:AG557,3)+LARGE(F557:AG557,4)+IFERROR(LARGE(F557:AG557,5),0)+IFERROR(LARGE(F557:AG557,6),0)</f>
        <v>0</v>
      </c>
      <c r="F557" s="22"/>
      <c r="G557" s="22"/>
      <c r="H557" s="22"/>
      <c r="I557" s="71"/>
      <c r="J557" s="72"/>
      <c r="K557" s="72"/>
      <c r="L557" s="72"/>
      <c r="M557" s="72"/>
      <c r="N557" s="22"/>
      <c r="O557" s="22"/>
      <c r="P557" s="22"/>
      <c r="Q557" s="22"/>
      <c r="R557" s="22"/>
      <c r="S557" s="22"/>
      <c r="T557" s="71"/>
      <c r="U557" s="71"/>
      <c r="V557" s="22"/>
      <c r="W557" s="22"/>
      <c r="X557" s="22"/>
      <c r="Y557" s="73"/>
      <c r="Z557" s="22"/>
      <c r="AA557" s="22"/>
      <c r="AB557" s="22"/>
      <c r="AC557" s="22"/>
      <c r="AD557" s="22">
        <f>IFERROR(LARGE(AH557:AM557,1),0)+IFERROR(LARGE(AH557:AM557,2),0)</f>
        <v>0</v>
      </c>
      <c r="AE557" s="22">
        <f>IFERROR(LARGE(AH557:AM557,3),0)+IFERROR(LARGE(AH557:AM557,4),0)</f>
        <v>0</v>
      </c>
      <c r="AF557" s="22">
        <f>IFERROR(LARGE(AH557:AM557,5),0)+IFERROR(LARGE(AH557:AM557,6),0)</f>
        <v>0</v>
      </c>
      <c r="AG557" s="22">
        <f>IFERROR(LARGE(AH557:AM557,7),0)</f>
        <v>0</v>
      </c>
      <c r="AH557" s="22"/>
      <c r="AI557" s="22"/>
      <c r="AJ557" s="22"/>
      <c r="AK557" s="22"/>
      <c r="AL557" s="22"/>
      <c r="AM557" s="22"/>
    </row>
    <row r="558" spans="1:39">
      <c r="A558" s="3"/>
      <c r="B558" s="3"/>
      <c r="C558" s="3"/>
      <c r="D558" s="2">
        <f ca="1">IF(E557=E558,D557,CELL("wiersz",A556))</f>
        <v>109</v>
      </c>
      <c r="E558" s="23">
        <f>LARGE(F558:AG558,1)+LARGE(F558:AG558,2)+LARGE(F558:AG558,3)+LARGE(F558:AG558,4)+IFERROR(LARGE(F558:AG558,5),0)+IFERROR(LARGE(F558:AG558,6),0)</f>
        <v>0</v>
      </c>
      <c r="F558" s="22"/>
      <c r="G558" s="22"/>
      <c r="H558" s="22"/>
      <c r="I558" s="71"/>
      <c r="J558" s="72"/>
      <c r="K558" s="72"/>
      <c r="L558" s="72"/>
      <c r="M558" s="72"/>
      <c r="N558" s="22"/>
      <c r="O558" s="22"/>
      <c r="P558" s="22"/>
      <c r="Q558" s="22"/>
      <c r="R558" s="22"/>
      <c r="S558" s="22"/>
      <c r="T558" s="71"/>
      <c r="U558" s="71"/>
      <c r="V558" s="22"/>
      <c r="W558" s="22"/>
      <c r="X558" s="22"/>
      <c r="Y558" s="73"/>
      <c r="Z558" s="22"/>
      <c r="AA558" s="22"/>
      <c r="AB558" s="22"/>
      <c r="AC558" s="22"/>
      <c r="AD558" s="22">
        <f>IFERROR(LARGE(AH558:AM558,1),0)+IFERROR(LARGE(AH558:AM558,2),0)</f>
        <v>0</v>
      </c>
      <c r="AE558" s="22">
        <f>IFERROR(LARGE(AH558:AM558,3),0)+IFERROR(LARGE(AH558:AM558,4),0)</f>
        <v>0</v>
      </c>
      <c r="AF558" s="22">
        <f>IFERROR(LARGE(AH558:AM558,5),0)+IFERROR(LARGE(AH558:AM558,6),0)</f>
        <v>0</v>
      </c>
      <c r="AG558" s="22">
        <f>IFERROR(LARGE(AH558:AM558,7),0)</f>
        <v>0</v>
      </c>
      <c r="AH558" s="22"/>
      <c r="AI558" s="22"/>
      <c r="AJ558" s="22"/>
      <c r="AK558" s="22"/>
      <c r="AL558" s="22"/>
      <c r="AM558" s="22"/>
    </row>
    <row r="559" spans="1:39">
      <c r="A559" s="3"/>
      <c r="B559" s="3"/>
      <c r="C559" s="3"/>
      <c r="D559" s="2">
        <f ca="1">IF(E558=E559,D558,CELL("wiersz",A557))</f>
        <v>109</v>
      </c>
      <c r="E559" s="23">
        <f>LARGE(F559:AG559,1)+LARGE(F559:AG559,2)+LARGE(F559:AG559,3)+LARGE(F559:AG559,4)+IFERROR(LARGE(F559:AG559,5),0)+IFERROR(LARGE(F559:AG559,6),0)</f>
        <v>0</v>
      </c>
      <c r="F559" s="22"/>
      <c r="G559" s="22"/>
      <c r="H559" s="22"/>
      <c r="I559" s="71"/>
      <c r="J559" s="72"/>
      <c r="K559" s="72"/>
      <c r="L559" s="72"/>
      <c r="M559" s="72"/>
      <c r="N559" s="22"/>
      <c r="O559" s="22"/>
      <c r="P559" s="22"/>
      <c r="Q559" s="22"/>
      <c r="R559" s="22"/>
      <c r="S559" s="22"/>
      <c r="T559" s="71"/>
      <c r="U559" s="71"/>
      <c r="V559" s="22"/>
      <c r="W559" s="22"/>
      <c r="X559" s="22"/>
      <c r="Y559" s="73"/>
      <c r="Z559" s="22"/>
      <c r="AA559" s="22"/>
      <c r="AB559" s="22"/>
      <c r="AC559" s="22"/>
      <c r="AD559" s="22">
        <f>IFERROR(LARGE(AH559:AM559,1),0)+IFERROR(LARGE(AH559:AM559,2),0)</f>
        <v>0</v>
      </c>
      <c r="AE559" s="22">
        <f>IFERROR(LARGE(AH559:AM559,3),0)+IFERROR(LARGE(AH559:AM559,4),0)</f>
        <v>0</v>
      </c>
      <c r="AF559" s="22">
        <f>IFERROR(LARGE(AH559:AM559,5),0)+IFERROR(LARGE(AH559:AM559,6),0)</f>
        <v>0</v>
      </c>
      <c r="AG559" s="22">
        <f>IFERROR(LARGE(AH559:AM559,7),0)</f>
        <v>0</v>
      </c>
      <c r="AH559" s="22"/>
      <c r="AI559" s="22"/>
      <c r="AJ559" s="22"/>
      <c r="AK559" s="22"/>
      <c r="AL559" s="22"/>
      <c r="AM559" s="22"/>
    </row>
    <row r="560" spans="1:39">
      <c r="A560" s="3"/>
      <c r="B560" s="3"/>
      <c r="C560" s="3"/>
      <c r="D560" s="2">
        <f ca="1">IF(E559=E560,D559,CELL("wiersz",A558))</f>
        <v>109</v>
      </c>
      <c r="E560" s="23">
        <f>LARGE(F560:AG560,1)+LARGE(F560:AG560,2)+LARGE(F560:AG560,3)+LARGE(F560:AG560,4)+IFERROR(LARGE(F560:AG560,5),0)+IFERROR(LARGE(F560:AG560,6),0)</f>
        <v>0</v>
      </c>
      <c r="F560" s="22"/>
      <c r="G560" s="22"/>
      <c r="H560" s="22"/>
      <c r="I560" s="71"/>
      <c r="J560" s="72"/>
      <c r="K560" s="72"/>
      <c r="L560" s="72"/>
      <c r="M560" s="72"/>
      <c r="N560" s="22"/>
      <c r="O560" s="22"/>
      <c r="P560" s="22"/>
      <c r="Q560" s="22"/>
      <c r="R560" s="22"/>
      <c r="S560" s="22"/>
      <c r="T560" s="71"/>
      <c r="U560" s="71"/>
      <c r="V560" s="22"/>
      <c r="W560" s="22"/>
      <c r="X560" s="22"/>
      <c r="Y560" s="73"/>
      <c r="Z560" s="22"/>
      <c r="AA560" s="22"/>
      <c r="AB560" s="22"/>
      <c r="AC560" s="22"/>
      <c r="AD560" s="22">
        <f>IFERROR(LARGE(AH560:AM560,1),0)+IFERROR(LARGE(AH560:AM560,2),0)</f>
        <v>0</v>
      </c>
      <c r="AE560" s="22">
        <f>IFERROR(LARGE(AH560:AM560,3),0)+IFERROR(LARGE(AH560:AM560,4),0)</f>
        <v>0</v>
      </c>
      <c r="AF560" s="22">
        <f>IFERROR(LARGE(AH560:AM560,5),0)+IFERROR(LARGE(AH560:AM560,6),0)</f>
        <v>0</v>
      </c>
      <c r="AG560" s="22">
        <f>IFERROR(LARGE(AH560:AM560,7),0)</f>
        <v>0</v>
      </c>
      <c r="AH560" s="22"/>
      <c r="AI560" s="22"/>
      <c r="AJ560" s="22"/>
      <c r="AK560" s="22"/>
      <c r="AL560" s="22"/>
      <c r="AM560" s="22"/>
    </row>
    <row r="561" spans="1:39">
      <c r="A561" s="3"/>
      <c r="B561" s="3"/>
      <c r="C561" s="3"/>
      <c r="D561" s="2">
        <f ca="1">IF(E560=E561,D560,CELL("wiersz",A559))</f>
        <v>109</v>
      </c>
      <c r="E561" s="23">
        <f>LARGE(F561:AG561,1)+LARGE(F561:AG561,2)+LARGE(F561:AG561,3)+LARGE(F561:AG561,4)+IFERROR(LARGE(F561:AG561,5),0)+IFERROR(LARGE(F561:AG561,6),0)</f>
        <v>0</v>
      </c>
      <c r="F561" s="22"/>
      <c r="G561" s="22"/>
      <c r="H561" s="22"/>
      <c r="I561" s="71"/>
      <c r="J561" s="72"/>
      <c r="K561" s="72"/>
      <c r="L561" s="72"/>
      <c r="M561" s="72"/>
      <c r="N561" s="22"/>
      <c r="O561" s="22"/>
      <c r="P561" s="22"/>
      <c r="Q561" s="22"/>
      <c r="R561" s="22"/>
      <c r="S561" s="22"/>
      <c r="T561" s="71"/>
      <c r="U561" s="71"/>
      <c r="V561" s="22"/>
      <c r="W561" s="22"/>
      <c r="X561" s="22"/>
      <c r="Y561" s="73"/>
      <c r="Z561" s="22"/>
      <c r="AA561" s="22"/>
      <c r="AB561" s="22"/>
      <c r="AC561" s="22"/>
      <c r="AD561" s="22">
        <f>IFERROR(LARGE(AH561:AM561,1),0)+IFERROR(LARGE(AH561:AM561,2),0)</f>
        <v>0</v>
      </c>
      <c r="AE561" s="22">
        <f>IFERROR(LARGE(AH561:AM561,3),0)+IFERROR(LARGE(AH561:AM561,4),0)</f>
        <v>0</v>
      </c>
      <c r="AF561" s="22">
        <f>IFERROR(LARGE(AH561:AM561,5),0)+IFERROR(LARGE(AH561:AM561,6),0)</f>
        <v>0</v>
      </c>
      <c r="AG561" s="22">
        <f>IFERROR(LARGE(AH561:AM561,7),0)</f>
        <v>0</v>
      </c>
      <c r="AH561" s="22"/>
      <c r="AI561" s="22"/>
      <c r="AJ561" s="22"/>
      <c r="AK561" s="22"/>
      <c r="AL561" s="22"/>
      <c r="AM561" s="22"/>
    </row>
    <row r="562" spans="1:39">
      <c r="A562" s="3"/>
      <c r="B562" s="3"/>
      <c r="C562" s="3"/>
      <c r="D562" s="2">
        <f ca="1">IF(E561=E562,D561,CELL("wiersz",A560))</f>
        <v>109</v>
      </c>
      <c r="E562" s="23">
        <f>LARGE(F562:AG562,1)+LARGE(F562:AG562,2)+LARGE(F562:AG562,3)+LARGE(F562:AG562,4)+IFERROR(LARGE(F562:AG562,5),0)+IFERROR(LARGE(F562:AG562,6),0)</f>
        <v>0</v>
      </c>
      <c r="F562" s="22"/>
      <c r="G562" s="22"/>
      <c r="H562" s="22"/>
      <c r="I562" s="71"/>
      <c r="J562" s="72"/>
      <c r="K562" s="72"/>
      <c r="L562" s="72"/>
      <c r="M562" s="72"/>
      <c r="N562" s="22"/>
      <c r="O562" s="22"/>
      <c r="P562" s="22"/>
      <c r="Q562" s="22"/>
      <c r="R562" s="22"/>
      <c r="S562" s="22"/>
      <c r="T562" s="71"/>
      <c r="U562" s="71"/>
      <c r="V562" s="22"/>
      <c r="W562" s="22"/>
      <c r="X562" s="22"/>
      <c r="Y562" s="73"/>
      <c r="Z562" s="22"/>
      <c r="AA562" s="22"/>
      <c r="AB562" s="22"/>
      <c r="AC562" s="22"/>
      <c r="AD562" s="22">
        <f>IFERROR(LARGE(AH562:AM562,1),0)+IFERROR(LARGE(AH562:AM562,2),0)</f>
        <v>0</v>
      </c>
      <c r="AE562" s="22">
        <f>IFERROR(LARGE(AH562:AM562,3),0)+IFERROR(LARGE(AH562:AM562,4),0)</f>
        <v>0</v>
      </c>
      <c r="AF562" s="22">
        <f>IFERROR(LARGE(AH562:AM562,5),0)+IFERROR(LARGE(AH562:AM562,6),0)</f>
        <v>0</v>
      </c>
      <c r="AG562" s="22">
        <f>IFERROR(LARGE(AH562:AM562,7),0)</f>
        <v>0</v>
      </c>
      <c r="AH562" s="22"/>
      <c r="AI562" s="22"/>
      <c r="AJ562" s="22"/>
      <c r="AK562" s="22"/>
      <c r="AL562" s="22"/>
      <c r="AM562" s="22"/>
    </row>
    <row r="563" spans="1:39">
      <c r="A563" s="3"/>
      <c r="B563" s="3"/>
      <c r="C563" s="3"/>
      <c r="D563" s="2">
        <f ca="1">IF(E562=E563,D562,CELL("wiersz",A561))</f>
        <v>109</v>
      </c>
      <c r="E563" s="23">
        <f>LARGE(F563:AG563,1)+LARGE(F563:AG563,2)+LARGE(F563:AG563,3)+LARGE(F563:AG563,4)+IFERROR(LARGE(F563:AG563,5),0)+IFERROR(LARGE(F563:AG563,6),0)</f>
        <v>0</v>
      </c>
      <c r="F563" s="22"/>
      <c r="G563" s="22"/>
      <c r="H563" s="22"/>
      <c r="I563" s="71"/>
      <c r="J563" s="72"/>
      <c r="K563" s="72"/>
      <c r="L563" s="72"/>
      <c r="M563" s="72"/>
      <c r="N563" s="22"/>
      <c r="O563" s="22"/>
      <c r="P563" s="22"/>
      <c r="Q563" s="22"/>
      <c r="R563" s="22"/>
      <c r="S563" s="22"/>
      <c r="T563" s="71"/>
      <c r="U563" s="71"/>
      <c r="V563" s="22"/>
      <c r="W563" s="22"/>
      <c r="X563" s="22"/>
      <c r="Y563" s="73"/>
      <c r="Z563" s="22"/>
      <c r="AA563" s="22"/>
      <c r="AB563" s="22"/>
      <c r="AC563" s="22"/>
      <c r="AD563" s="22">
        <f>IFERROR(LARGE(AH563:AM563,1),0)+IFERROR(LARGE(AH563:AM563,2),0)</f>
        <v>0</v>
      </c>
      <c r="AE563" s="22">
        <f>IFERROR(LARGE(AH563:AM563,3),0)+IFERROR(LARGE(AH563:AM563,4),0)</f>
        <v>0</v>
      </c>
      <c r="AF563" s="22">
        <f>IFERROR(LARGE(AH563:AM563,5),0)+IFERROR(LARGE(AH563:AM563,6),0)</f>
        <v>0</v>
      </c>
      <c r="AG563" s="22">
        <f>IFERROR(LARGE(AH563:AM563,7),0)</f>
        <v>0</v>
      </c>
      <c r="AH563" s="22"/>
      <c r="AI563" s="22"/>
      <c r="AJ563" s="22"/>
      <c r="AK563" s="22"/>
      <c r="AL563" s="22"/>
      <c r="AM563" s="22"/>
    </row>
    <row r="564" spans="1:39">
      <c r="A564" s="3"/>
      <c r="B564" s="3"/>
      <c r="C564" s="3"/>
      <c r="D564" s="2">
        <f ca="1">IF(E563=E564,D563,CELL("wiersz",A562))</f>
        <v>109</v>
      </c>
      <c r="E564" s="23">
        <f>LARGE(F564:AG564,1)+LARGE(F564:AG564,2)+LARGE(F564:AG564,3)+LARGE(F564:AG564,4)+IFERROR(LARGE(F564:AG564,5),0)+IFERROR(LARGE(F564:AG564,6),0)</f>
        <v>0</v>
      </c>
      <c r="F564" s="22"/>
      <c r="G564" s="22"/>
      <c r="H564" s="22"/>
      <c r="I564" s="71"/>
      <c r="J564" s="72"/>
      <c r="K564" s="72"/>
      <c r="L564" s="72"/>
      <c r="M564" s="72"/>
      <c r="N564" s="22"/>
      <c r="O564" s="22"/>
      <c r="P564" s="22"/>
      <c r="Q564" s="22"/>
      <c r="R564" s="22"/>
      <c r="S564" s="22"/>
      <c r="T564" s="71"/>
      <c r="U564" s="71"/>
      <c r="V564" s="22"/>
      <c r="W564" s="22"/>
      <c r="X564" s="22"/>
      <c r="Y564" s="73"/>
      <c r="Z564" s="22"/>
      <c r="AA564" s="22"/>
      <c r="AB564" s="22"/>
      <c r="AC564" s="22"/>
      <c r="AD564" s="22">
        <f>IFERROR(LARGE(AH564:AM564,1),0)+IFERROR(LARGE(AH564:AM564,2),0)</f>
        <v>0</v>
      </c>
      <c r="AE564" s="22">
        <f>IFERROR(LARGE(AH564:AM564,3),0)+IFERROR(LARGE(AH564:AM564,4),0)</f>
        <v>0</v>
      </c>
      <c r="AF564" s="22">
        <f>IFERROR(LARGE(AH564:AM564,5),0)+IFERROR(LARGE(AH564:AM564,6),0)</f>
        <v>0</v>
      </c>
      <c r="AG564" s="22">
        <f>IFERROR(LARGE(AH564:AM564,7),0)</f>
        <v>0</v>
      </c>
      <c r="AH564" s="22"/>
      <c r="AI564" s="22"/>
      <c r="AJ564" s="22"/>
      <c r="AK564" s="22"/>
      <c r="AL564" s="22"/>
      <c r="AM564" s="22"/>
    </row>
    <row r="565" spans="1:39">
      <c r="A565" s="3"/>
      <c r="B565" s="3"/>
      <c r="C565" s="3"/>
      <c r="D565" s="2">
        <f ca="1">IF(E564=E565,D564,CELL("wiersz",A563))</f>
        <v>109</v>
      </c>
      <c r="E565" s="23">
        <f>LARGE(F565:AG565,1)+LARGE(F565:AG565,2)+LARGE(F565:AG565,3)+LARGE(F565:AG565,4)+IFERROR(LARGE(F565:AG565,5),0)+IFERROR(LARGE(F565:AG565,6),0)</f>
        <v>0</v>
      </c>
      <c r="F565" s="22"/>
      <c r="G565" s="22"/>
      <c r="H565" s="22"/>
      <c r="I565" s="71"/>
      <c r="J565" s="72"/>
      <c r="K565" s="72"/>
      <c r="L565" s="72"/>
      <c r="M565" s="72"/>
      <c r="N565" s="22"/>
      <c r="O565" s="22"/>
      <c r="P565" s="22"/>
      <c r="Q565" s="22"/>
      <c r="R565" s="22"/>
      <c r="S565" s="22"/>
      <c r="T565" s="71"/>
      <c r="U565" s="71"/>
      <c r="V565" s="22"/>
      <c r="W565" s="22"/>
      <c r="X565" s="22"/>
      <c r="Y565" s="73"/>
      <c r="Z565" s="22"/>
      <c r="AA565" s="22"/>
      <c r="AB565" s="22"/>
      <c r="AC565" s="22"/>
      <c r="AD565" s="22">
        <f>IFERROR(LARGE(AH565:AM565,1),0)+IFERROR(LARGE(AH565:AM565,2),0)</f>
        <v>0</v>
      </c>
      <c r="AE565" s="22">
        <f>IFERROR(LARGE(AH565:AM565,3),0)+IFERROR(LARGE(AH565:AM565,4),0)</f>
        <v>0</v>
      </c>
      <c r="AF565" s="22">
        <f>IFERROR(LARGE(AH565:AM565,5),0)+IFERROR(LARGE(AH565:AM565,6),0)</f>
        <v>0</v>
      </c>
      <c r="AG565" s="22">
        <f>IFERROR(LARGE(AH565:AM565,7),0)</f>
        <v>0</v>
      </c>
      <c r="AH565" s="22"/>
      <c r="AI565" s="22"/>
      <c r="AJ565" s="22"/>
      <c r="AK565" s="22"/>
      <c r="AL565" s="22"/>
      <c r="AM565" s="22"/>
    </row>
    <row r="566" spans="1:39">
      <c r="A566" s="3"/>
      <c r="B566" s="3"/>
      <c r="C566" s="3"/>
      <c r="D566" s="2">
        <f ca="1">IF(E565=E566,D565,CELL("wiersz",A564))</f>
        <v>109</v>
      </c>
      <c r="E566" s="23">
        <f>LARGE(F566:AG566,1)+LARGE(F566:AG566,2)+LARGE(F566:AG566,3)+LARGE(F566:AG566,4)+IFERROR(LARGE(F566:AG566,5),0)+IFERROR(LARGE(F566:AG566,6),0)</f>
        <v>0</v>
      </c>
      <c r="F566" s="22"/>
      <c r="G566" s="22"/>
      <c r="H566" s="22"/>
      <c r="I566" s="71"/>
      <c r="J566" s="72"/>
      <c r="K566" s="72"/>
      <c r="L566" s="72"/>
      <c r="M566" s="72"/>
      <c r="N566" s="22"/>
      <c r="O566" s="22"/>
      <c r="P566" s="22"/>
      <c r="Q566" s="22"/>
      <c r="R566" s="22"/>
      <c r="S566" s="22"/>
      <c r="T566" s="71"/>
      <c r="U566" s="71"/>
      <c r="V566" s="22"/>
      <c r="W566" s="22"/>
      <c r="X566" s="22"/>
      <c r="Y566" s="73"/>
      <c r="Z566" s="22"/>
      <c r="AA566" s="22"/>
      <c r="AB566" s="22"/>
      <c r="AC566" s="22"/>
      <c r="AD566" s="22">
        <f>IFERROR(LARGE(AH566:AM566,1),0)+IFERROR(LARGE(AH566:AM566,2),0)</f>
        <v>0</v>
      </c>
      <c r="AE566" s="22">
        <f>IFERROR(LARGE(AH566:AM566,3),0)+IFERROR(LARGE(AH566:AM566,4),0)</f>
        <v>0</v>
      </c>
      <c r="AF566" s="22">
        <f>IFERROR(LARGE(AH566:AM566,5),0)+IFERROR(LARGE(AH566:AM566,6),0)</f>
        <v>0</v>
      </c>
      <c r="AG566" s="22">
        <f>IFERROR(LARGE(AH566:AM566,7),0)</f>
        <v>0</v>
      </c>
      <c r="AH566" s="22"/>
      <c r="AI566" s="22"/>
      <c r="AJ566" s="22"/>
      <c r="AK566" s="22"/>
      <c r="AL566" s="22"/>
      <c r="AM566" s="22"/>
    </row>
    <row r="567" spans="1:39">
      <c r="A567" s="3"/>
      <c r="B567" s="3"/>
      <c r="C567" s="3"/>
      <c r="D567" s="2">
        <f ca="1">IF(E566=E567,D566,CELL("wiersz",A565))</f>
        <v>109</v>
      </c>
      <c r="E567" s="23">
        <f>LARGE(F567:AG567,1)+LARGE(F567:AG567,2)+LARGE(F567:AG567,3)+LARGE(F567:AG567,4)+IFERROR(LARGE(F567:AG567,5),0)+IFERROR(LARGE(F567:AG567,6),0)</f>
        <v>0</v>
      </c>
      <c r="F567" s="22"/>
      <c r="G567" s="22"/>
      <c r="H567" s="22"/>
      <c r="I567" s="71"/>
      <c r="J567" s="72"/>
      <c r="K567" s="72"/>
      <c r="L567" s="72"/>
      <c r="M567" s="72"/>
      <c r="N567" s="22"/>
      <c r="O567" s="22"/>
      <c r="P567" s="22"/>
      <c r="Q567" s="22"/>
      <c r="R567" s="22"/>
      <c r="S567" s="22"/>
      <c r="T567" s="71"/>
      <c r="U567" s="71"/>
      <c r="V567" s="22"/>
      <c r="W567" s="22"/>
      <c r="X567" s="22"/>
      <c r="Y567" s="73"/>
      <c r="Z567" s="22"/>
      <c r="AA567" s="22"/>
      <c r="AB567" s="22"/>
      <c r="AC567" s="22"/>
      <c r="AD567" s="22">
        <f>IFERROR(LARGE(AH567:AM567,1),0)+IFERROR(LARGE(AH567:AM567,2),0)</f>
        <v>0</v>
      </c>
      <c r="AE567" s="22">
        <f>IFERROR(LARGE(AH567:AM567,3),0)+IFERROR(LARGE(AH567:AM567,4),0)</f>
        <v>0</v>
      </c>
      <c r="AF567" s="22">
        <f>IFERROR(LARGE(AH567:AM567,5),0)+IFERROR(LARGE(AH567:AM567,6),0)</f>
        <v>0</v>
      </c>
      <c r="AG567" s="22">
        <f>IFERROR(LARGE(AH567:AM567,7),0)</f>
        <v>0</v>
      </c>
      <c r="AH567" s="22"/>
      <c r="AI567" s="22"/>
      <c r="AJ567" s="22"/>
      <c r="AK567" s="22"/>
      <c r="AL567" s="22"/>
      <c r="AM567" s="22"/>
    </row>
    <row r="568" spans="1:39">
      <c r="A568" s="3"/>
      <c r="B568" s="3"/>
      <c r="C568" s="3"/>
      <c r="D568" s="2">
        <f ca="1">IF(E567=E568,D567,CELL("wiersz",A566))</f>
        <v>109</v>
      </c>
      <c r="E568" s="23">
        <f>LARGE(F568:AG568,1)+LARGE(F568:AG568,2)+LARGE(F568:AG568,3)+LARGE(F568:AG568,4)+IFERROR(LARGE(F568:AG568,5),0)+IFERROR(LARGE(F568:AG568,6),0)</f>
        <v>0</v>
      </c>
      <c r="F568" s="22"/>
      <c r="G568" s="22"/>
      <c r="H568" s="22"/>
      <c r="I568" s="71"/>
      <c r="J568" s="72"/>
      <c r="K568" s="72"/>
      <c r="L568" s="72"/>
      <c r="M568" s="72"/>
      <c r="N568" s="22"/>
      <c r="O568" s="22"/>
      <c r="P568" s="22"/>
      <c r="Q568" s="22"/>
      <c r="R568" s="22"/>
      <c r="S568" s="22"/>
      <c r="T568" s="71"/>
      <c r="U568" s="71"/>
      <c r="V568" s="22"/>
      <c r="W568" s="22"/>
      <c r="X568" s="22"/>
      <c r="Y568" s="73"/>
      <c r="Z568" s="22"/>
      <c r="AA568" s="22"/>
      <c r="AB568" s="22"/>
      <c r="AC568" s="22"/>
      <c r="AD568" s="22">
        <f>IFERROR(LARGE(AH568:AM568,1),0)+IFERROR(LARGE(AH568:AM568,2),0)</f>
        <v>0</v>
      </c>
      <c r="AE568" s="22">
        <f>IFERROR(LARGE(AH568:AM568,3),0)+IFERROR(LARGE(AH568:AM568,4),0)</f>
        <v>0</v>
      </c>
      <c r="AF568" s="22">
        <f>IFERROR(LARGE(AH568:AM568,5),0)+IFERROR(LARGE(AH568:AM568,6),0)</f>
        <v>0</v>
      </c>
      <c r="AG568" s="22">
        <f>IFERROR(LARGE(AH568:AM568,7),0)</f>
        <v>0</v>
      </c>
      <c r="AH568" s="22"/>
      <c r="AI568" s="22"/>
      <c r="AJ568" s="22"/>
      <c r="AK568" s="22"/>
      <c r="AL568" s="22"/>
      <c r="AM568" s="22"/>
    </row>
    <row r="569" spans="1:39">
      <c r="A569" s="3"/>
      <c r="B569" s="3"/>
      <c r="C569" s="3"/>
      <c r="D569" s="2">
        <f ca="1">IF(E568=E569,D568,CELL("wiersz",A567))</f>
        <v>109</v>
      </c>
      <c r="E569" s="23">
        <f>LARGE(F569:AG569,1)+LARGE(F569:AG569,2)+LARGE(F569:AG569,3)+LARGE(F569:AG569,4)+IFERROR(LARGE(F569:AG569,5),0)+IFERROR(LARGE(F569:AG569,6),0)</f>
        <v>0</v>
      </c>
      <c r="F569" s="22"/>
      <c r="G569" s="22"/>
      <c r="H569" s="22"/>
      <c r="I569" s="71"/>
      <c r="J569" s="72"/>
      <c r="K569" s="72"/>
      <c r="L569" s="72"/>
      <c r="M569" s="72"/>
      <c r="N569" s="22"/>
      <c r="O569" s="22"/>
      <c r="P569" s="22"/>
      <c r="Q569" s="22"/>
      <c r="R569" s="22"/>
      <c r="S569" s="22"/>
      <c r="T569" s="71"/>
      <c r="U569" s="71"/>
      <c r="V569" s="22"/>
      <c r="W569" s="22"/>
      <c r="X569" s="22"/>
      <c r="Y569" s="73"/>
      <c r="Z569" s="22"/>
      <c r="AA569" s="22"/>
      <c r="AB569" s="22"/>
      <c r="AC569" s="22"/>
      <c r="AD569" s="22">
        <f>IFERROR(LARGE(AH569:AM569,1),0)+IFERROR(LARGE(AH569:AM569,2),0)</f>
        <v>0</v>
      </c>
      <c r="AE569" s="22">
        <f>IFERROR(LARGE(AH569:AM569,3),0)+IFERROR(LARGE(AH569:AM569,4),0)</f>
        <v>0</v>
      </c>
      <c r="AF569" s="22">
        <f>IFERROR(LARGE(AH569:AM569,5),0)+IFERROR(LARGE(AH569:AM569,6),0)</f>
        <v>0</v>
      </c>
      <c r="AG569" s="22">
        <f>IFERROR(LARGE(AH569:AM569,7),0)</f>
        <v>0</v>
      </c>
      <c r="AH569" s="22"/>
      <c r="AI569" s="22"/>
      <c r="AJ569" s="22"/>
      <c r="AK569" s="22"/>
      <c r="AL569" s="22"/>
      <c r="AM569" s="22"/>
    </row>
    <row r="570" spans="1:39">
      <c r="A570" s="3"/>
      <c r="B570" s="3"/>
      <c r="C570" s="3"/>
      <c r="D570" s="2">
        <f ca="1">IF(E569=E570,D569,CELL("wiersz",A568))</f>
        <v>109</v>
      </c>
      <c r="E570" s="23">
        <f>LARGE(F570:AG570,1)+LARGE(F570:AG570,2)+LARGE(F570:AG570,3)+LARGE(F570:AG570,4)+IFERROR(LARGE(F570:AG570,5),0)+IFERROR(LARGE(F570:AG570,6),0)</f>
        <v>0</v>
      </c>
      <c r="F570" s="22"/>
      <c r="G570" s="22"/>
      <c r="H570" s="22"/>
      <c r="I570" s="71"/>
      <c r="J570" s="72"/>
      <c r="K570" s="72"/>
      <c r="L570" s="72"/>
      <c r="M570" s="72"/>
      <c r="N570" s="22"/>
      <c r="O570" s="22"/>
      <c r="P570" s="22"/>
      <c r="Q570" s="22"/>
      <c r="R570" s="22"/>
      <c r="S570" s="22"/>
      <c r="T570" s="71"/>
      <c r="U570" s="71"/>
      <c r="V570" s="22"/>
      <c r="W570" s="22"/>
      <c r="X570" s="22"/>
      <c r="Y570" s="73"/>
      <c r="Z570" s="22"/>
      <c r="AA570" s="22"/>
      <c r="AB570" s="22"/>
      <c r="AC570" s="22"/>
      <c r="AD570" s="22">
        <f>IFERROR(LARGE(AH570:AM570,1),0)+IFERROR(LARGE(AH570:AM570,2),0)</f>
        <v>0</v>
      </c>
      <c r="AE570" s="22">
        <f>IFERROR(LARGE(AH570:AM570,3),0)+IFERROR(LARGE(AH570:AM570,4),0)</f>
        <v>0</v>
      </c>
      <c r="AF570" s="22">
        <f>IFERROR(LARGE(AH570:AM570,5),0)+IFERROR(LARGE(AH570:AM570,6),0)</f>
        <v>0</v>
      </c>
      <c r="AG570" s="22">
        <f>IFERROR(LARGE(AH570:AM570,7),0)</f>
        <v>0</v>
      </c>
      <c r="AH570" s="22"/>
      <c r="AI570" s="22"/>
      <c r="AJ570" s="22"/>
      <c r="AK570" s="22"/>
      <c r="AL570" s="22"/>
      <c r="AM570" s="22"/>
    </row>
    <row r="571" spans="1:39">
      <c r="A571" s="3"/>
      <c r="B571" s="3"/>
      <c r="C571" s="3"/>
      <c r="D571" s="2">
        <f ca="1">IF(E570=E571,D570,CELL("wiersz",A569))</f>
        <v>109</v>
      </c>
      <c r="E571" s="23">
        <f>LARGE(F571:AG571,1)+LARGE(F571:AG571,2)+LARGE(F571:AG571,3)+LARGE(F571:AG571,4)+IFERROR(LARGE(F571:AG571,5),0)+IFERROR(LARGE(F571:AG571,6),0)</f>
        <v>0</v>
      </c>
      <c r="F571" s="22"/>
      <c r="G571" s="22"/>
      <c r="H571" s="22"/>
      <c r="I571" s="71"/>
      <c r="J571" s="72"/>
      <c r="K571" s="72"/>
      <c r="L571" s="72"/>
      <c r="M571" s="72"/>
      <c r="N571" s="22"/>
      <c r="O571" s="22"/>
      <c r="P571" s="22"/>
      <c r="Q571" s="22"/>
      <c r="R571" s="22"/>
      <c r="S571" s="22"/>
      <c r="T571" s="71"/>
      <c r="U571" s="71"/>
      <c r="V571" s="22"/>
      <c r="W571" s="22"/>
      <c r="X571" s="22"/>
      <c r="Y571" s="73"/>
      <c r="Z571" s="22"/>
      <c r="AA571" s="22"/>
      <c r="AB571" s="22"/>
      <c r="AC571" s="22"/>
      <c r="AD571" s="22">
        <f>IFERROR(LARGE(AH571:AM571,1),0)+IFERROR(LARGE(AH571:AM571,2),0)</f>
        <v>0</v>
      </c>
      <c r="AE571" s="22">
        <f>IFERROR(LARGE(AH571:AM571,3),0)+IFERROR(LARGE(AH571:AM571,4),0)</f>
        <v>0</v>
      </c>
      <c r="AF571" s="22">
        <f>IFERROR(LARGE(AH571:AM571,5),0)+IFERROR(LARGE(AH571:AM571,6),0)</f>
        <v>0</v>
      </c>
      <c r="AG571" s="22">
        <f>IFERROR(LARGE(AH571:AM571,7),0)</f>
        <v>0</v>
      </c>
      <c r="AH571" s="22"/>
      <c r="AI571" s="22"/>
      <c r="AJ571" s="22"/>
      <c r="AK571" s="22"/>
      <c r="AL571" s="22"/>
      <c r="AM571" s="22"/>
    </row>
    <row r="572" spans="1:39">
      <c r="A572" s="3"/>
      <c r="B572" s="3"/>
      <c r="C572" s="3"/>
      <c r="D572" s="2">
        <f ca="1">IF(E571=E572,D571,CELL("wiersz",A570))</f>
        <v>109</v>
      </c>
      <c r="E572" s="23">
        <f>LARGE(F572:AG572,1)+LARGE(F572:AG572,2)+LARGE(F572:AG572,3)+LARGE(F572:AG572,4)+IFERROR(LARGE(F572:AG572,5),0)+IFERROR(LARGE(F572:AG572,6),0)</f>
        <v>0</v>
      </c>
      <c r="F572" s="22"/>
      <c r="G572" s="22"/>
      <c r="H572" s="22"/>
      <c r="I572" s="71"/>
      <c r="J572" s="72"/>
      <c r="K572" s="72"/>
      <c r="L572" s="72"/>
      <c r="M572" s="72"/>
      <c r="N572" s="22"/>
      <c r="O572" s="22"/>
      <c r="P572" s="22"/>
      <c r="Q572" s="22"/>
      <c r="R572" s="22"/>
      <c r="S572" s="22"/>
      <c r="T572" s="71"/>
      <c r="U572" s="71"/>
      <c r="V572" s="22"/>
      <c r="W572" s="22"/>
      <c r="X572" s="22"/>
      <c r="Y572" s="73"/>
      <c r="Z572" s="22"/>
      <c r="AA572" s="22"/>
      <c r="AB572" s="22"/>
      <c r="AC572" s="22"/>
      <c r="AD572" s="22">
        <f>IFERROR(LARGE(AH572:AM572,1),0)+IFERROR(LARGE(AH572:AM572,2),0)</f>
        <v>0</v>
      </c>
      <c r="AE572" s="22">
        <f>IFERROR(LARGE(AH572:AM572,3),0)+IFERROR(LARGE(AH572:AM572,4),0)</f>
        <v>0</v>
      </c>
      <c r="AF572" s="22">
        <f>IFERROR(LARGE(AH572:AM572,5),0)+IFERROR(LARGE(AH572:AM572,6),0)</f>
        <v>0</v>
      </c>
      <c r="AG572" s="22">
        <f>IFERROR(LARGE(AH572:AM572,7),0)</f>
        <v>0</v>
      </c>
      <c r="AH572" s="22"/>
      <c r="AI572" s="22"/>
      <c r="AJ572" s="22"/>
      <c r="AK572" s="22"/>
      <c r="AL572" s="22"/>
      <c r="AM572" s="22"/>
    </row>
    <row r="573" spans="1:39">
      <c r="A573" s="3"/>
      <c r="B573" s="3"/>
      <c r="C573" s="3"/>
      <c r="D573" s="2">
        <f ca="1">IF(E572=E573,D572,CELL("wiersz",A571))</f>
        <v>109</v>
      </c>
      <c r="E573" s="23">
        <f>LARGE(F573:AG573,1)+LARGE(F573:AG573,2)+LARGE(F573:AG573,3)+LARGE(F573:AG573,4)+IFERROR(LARGE(F573:AG573,5),0)+IFERROR(LARGE(F573:AG573,6),0)</f>
        <v>0</v>
      </c>
      <c r="F573" s="22"/>
      <c r="G573" s="22"/>
      <c r="H573" s="22"/>
      <c r="I573" s="71"/>
      <c r="J573" s="72"/>
      <c r="K573" s="72"/>
      <c r="L573" s="72"/>
      <c r="M573" s="72"/>
      <c r="N573" s="22"/>
      <c r="O573" s="22"/>
      <c r="P573" s="22"/>
      <c r="Q573" s="22"/>
      <c r="R573" s="22"/>
      <c r="S573" s="22"/>
      <c r="T573" s="71"/>
      <c r="U573" s="71"/>
      <c r="V573" s="22"/>
      <c r="W573" s="22"/>
      <c r="X573" s="22"/>
      <c r="Y573" s="73"/>
      <c r="Z573" s="22"/>
      <c r="AA573" s="22"/>
      <c r="AB573" s="22"/>
      <c r="AC573" s="22"/>
      <c r="AD573" s="22">
        <f>IFERROR(LARGE(AH573:AM573,1),0)+IFERROR(LARGE(AH573:AM573,2),0)</f>
        <v>0</v>
      </c>
      <c r="AE573" s="22">
        <f>IFERROR(LARGE(AH573:AM573,3),0)+IFERROR(LARGE(AH573:AM573,4),0)</f>
        <v>0</v>
      </c>
      <c r="AF573" s="22">
        <f>IFERROR(LARGE(AH573:AM573,5),0)+IFERROR(LARGE(AH573:AM573,6),0)</f>
        <v>0</v>
      </c>
      <c r="AG573" s="22">
        <f>IFERROR(LARGE(AH573:AM573,7),0)</f>
        <v>0</v>
      </c>
      <c r="AH573" s="22"/>
      <c r="AI573" s="22"/>
      <c r="AJ573" s="22"/>
      <c r="AK573" s="22"/>
      <c r="AL573" s="22"/>
      <c r="AM573" s="22"/>
    </row>
    <row r="574" spans="1:39">
      <c r="A574" s="3"/>
      <c r="B574" s="3"/>
      <c r="C574" s="3"/>
      <c r="D574" s="2">
        <f ca="1">IF(E573=E574,D573,CELL("wiersz",A572))</f>
        <v>109</v>
      </c>
      <c r="E574" s="23">
        <f>LARGE(F574:AG574,1)+LARGE(F574:AG574,2)+LARGE(F574:AG574,3)+LARGE(F574:AG574,4)+IFERROR(LARGE(F574:AG574,5),0)+IFERROR(LARGE(F574:AG574,6),0)</f>
        <v>0</v>
      </c>
      <c r="F574" s="22"/>
      <c r="G574" s="22"/>
      <c r="H574" s="22"/>
      <c r="I574" s="71"/>
      <c r="J574" s="72"/>
      <c r="K574" s="72"/>
      <c r="L574" s="72"/>
      <c r="M574" s="72"/>
      <c r="N574" s="22"/>
      <c r="O574" s="22"/>
      <c r="P574" s="22"/>
      <c r="Q574" s="22"/>
      <c r="R574" s="22"/>
      <c r="S574" s="22"/>
      <c r="T574" s="71"/>
      <c r="U574" s="71"/>
      <c r="V574" s="22"/>
      <c r="W574" s="22"/>
      <c r="X574" s="22"/>
      <c r="Y574" s="73"/>
      <c r="Z574" s="22"/>
      <c r="AA574" s="22"/>
      <c r="AB574" s="22"/>
      <c r="AC574" s="22"/>
      <c r="AD574" s="22">
        <f>IFERROR(LARGE(AH574:AM574,1),0)+IFERROR(LARGE(AH574:AM574,2),0)</f>
        <v>0</v>
      </c>
      <c r="AE574" s="22">
        <f>IFERROR(LARGE(AH574:AM574,3),0)+IFERROR(LARGE(AH574:AM574,4),0)</f>
        <v>0</v>
      </c>
      <c r="AF574" s="22">
        <f>IFERROR(LARGE(AH574:AM574,5),0)+IFERROR(LARGE(AH574:AM574,6),0)</f>
        <v>0</v>
      </c>
      <c r="AG574" s="22">
        <f>IFERROR(LARGE(AH574:AM574,7),0)</f>
        <v>0</v>
      </c>
      <c r="AH574" s="22"/>
      <c r="AI574" s="22"/>
      <c r="AJ574" s="22"/>
      <c r="AK574" s="22"/>
      <c r="AL574" s="22"/>
      <c r="AM574" s="22"/>
    </row>
    <row r="575" spans="1:39">
      <c r="A575" s="3"/>
      <c r="B575" s="3"/>
      <c r="C575" s="3"/>
      <c r="D575" s="2">
        <f ca="1">IF(E574=E575,D574,CELL("wiersz",A573))</f>
        <v>109</v>
      </c>
      <c r="E575" s="23">
        <f>LARGE(F575:AG575,1)+LARGE(F575:AG575,2)+LARGE(F575:AG575,3)+LARGE(F575:AG575,4)+IFERROR(LARGE(F575:AG575,5),0)+IFERROR(LARGE(F575:AG575,6),0)</f>
        <v>0</v>
      </c>
      <c r="F575" s="22"/>
      <c r="G575" s="22"/>
      <c r="H575" s="22"/>
      <c r="I575" s="71"/>
      <c r="J575" s="72"/>
      <c r="K575" s="72"/>
      <c r="L575" s="72"/>
      <c r="M575" s="72"/>
      <c r="N575" s="22"/>
      <c r="O575" s="22"/>
      <c r="P575" s="22"/>
      <c r="Q575" s="22"/>
      <c r="R575" s="22"/>
      <c r="S575" s="22"/>
      <c r="T575" s="71"/>
      <c r="U575" s="71"/>
      <c r="V575" s="22"/>
      <c r="W575" s="22"/>
      <c r="X575" s="22"/>
      <c r="Y575" s="73"/>
      <c r="Z575" s="22"/>
      <c r="AA575" s="22"/>
      <c r="AB575" s="22"/>
      <c r="AC575" s="22"/>
      <c r="AD575" s="22">
        <f>IFERROR(LARGE(AH575:AM575,1),0)+IFERROR(LARGE(AH575:AM575,2),0)</f>
        <v>0</v>
      </c>
      <c r="AE575" s="22">
        <f>IFERROR(LARGE(AH575:AM575,3),0)+IFERROR(LARGE(AH575:AM575,4),0)</f>
        <v>0</v>
      </c>
      <c r="AF575" s="22">
        <f>IFERROR(LARGE(AH575:AM575,5),0)+IFERROR(LARGE(AH575:AM575,6),0)</f>
        <v>0</v>
      </c>
      <c r="AG575" s="22">
        <f>IFERROR(LARGE(AH575:AM575,7),0)</f>
        <v>0</v>
      </c>
      <c r="AH575" s="22"/>
      <c r="AI575" s="22"/>
      <c r="AJ575" s="22"/>
      <c r="AK575" s="22"/>
      <c r="AL575" s="22"/>
      <c r="AM575" s="22"/>
    </row>
    <row r="576" spans="1:39">
      <c r="A576" s="3"/>
      <c r="B576" s="3"/>
      <c r="C576" s="3"/>
      <c r="D576" s="2">
        <f ca="1">IF(E575=E576,D575,CELL("wiersz",A574))</f>
        <v>109</v>
      </c>
      <c r="E576" s="23">
        <f>LARGE(F576:AG576,1)+LARGE(F576:AG576,2)+LARGE(F576:AG576,3)+LARGE(F576:AG576,4)+IFERROR(LARGE(F576:AG576,5),0)+IFERROR(LARGE(F576:AG576,6),0)</f>
        <v>0</v>
      </c>
      <c r="F576" s="22"/>
      <c r="G576" s="22"/>
      <c r="H576" s="22"/>
      <c r="I576" s="71"/>
      <c r="J576" s="72"/>
      <c r="K576" s="72"/>
      <c r="L576" s="72"/>
      <c r="M576" s="72"/>
      <c r="N576" s="22"/>
      <c r="O576" s="22"/>
      <c r="P576" s="22"/>
      <c r="Q576" s="22"/>
      <c r="R576" s="22"/>
      <c r="S576" s="22"/>
      <c r="T576" s="71"/>
      <c r="U576" s="71"/>
      <c r="V576" s="22"/>
      <c r="W576" s="22"/>
      <c r="X576" s="22"/>
      <c r="Y576" s="73"/>
      <c r="Z576" s="22"/>
      <c r="AA576" s="22"/>
      <c r="AB576" s="22"/>
      <c r="AC576" s="22"/>
      <c r="AD576" s="22">
        <f>IFERROR(LARGE(AH576:AM576,1),0)+IFERROR(LARGE(AH576:AM576,2),0)</f>
        <v>0</v>
      </c>
      <c r="AE576" s="22">
        <f>IFERROR(LARGE(AH576:AM576,3),0)+IFERROR(LARGE(AH576:AM576,4),0)</f>
        <v>0</v>
      </c>
      <c r="AF576" s="22">
        <f>IFERROR(LARGE(AH576:AM576,5),0)+IFERROR(LARGE(AH576:AM576,6),0)</f>
        <v>0</v>
      </c>
      <c r="AG576" s="22">
        <f>IFERROR(LARGE(AH576:AM576,7),0)</f>
        <v>0</v>
      </c>
      <c r="AH576" s="22"/>
      <c r="AI576" s="22"/>
      <c r="AJ576" s="22"/>
      <c r="AK576" s="22"/>
      <c r="AL576" s="22"/>
      <c r="AM576" s="22"/>
    </row>
    <row r="577" spans="1:39">
      <c r="A577" s="3"/>
      <c r="B577" s="3"/>
      <c r="C577" s="3"/>
      <c r="D577" s="2">
        <f ca="1">IF(E576=E577,D576,CELL("wiersz",A575))</f>
        <v>109</v>
      </c>
      <c r="E577" s="23">
        <f>LARGE(F577:AG577,1)+LARGE(F577:AG577,2)+LARGE(F577:AG577,3)+LARGE(F577:AG577,4)+IFERROR(LARGE(F577:AG577,5),0)+IFERROR(LARGE(F577:AG577,6),0)</f>
        <v>0</v>
      </c>
      <c r="F577" s="22"/>
      <c r="G577" s="22"/>
      <c r="H577" s="22"/>
      <c r="I577" s="71"/>
      <c r="J577" s="72"/>
      <c r="K577" s="72"/>
      <c r="L577" s="72"/>
      <c r="M577" s="72"/>
      <c r="N577" s="22"/>
      <c r="O577" s="22"/>
      <c r="P577" s="22"/>
      <c r="Q577" s="22"/>
      <c r="R577" s="22"/>
      <c r="S577" s="22"/>
      <c r="T577" s="71"/>
      <c r="U577" s="71"/>
      <c r="V577" s="22"/>
      <c r="W577" s="22"/>
      <c r="X577" s="22"/>
      <c r="Y577" s="73"/>
      <c r="Z577" s="22"/>
      <c r="AA577" s="22"/>
      <c r="AB577" s="22"/>
      <c r="AC577" s="22"/>
      <c r="AD577" s="22">
        <f>IFERROR(LARGE(AH577:AM577,1),0)+IFERROR(LARGE(AH577:AM577,2),0)</f>
        <v>0</v>
      </c>
      <c r="AE577" s="22">
        <f>IFERROR(LARGE(AH577:AM577,3),0)+IFERROR(LARGE(AH577:AM577,4),0)</f>
        <v>0</v>
      </c>
      <c r="AF577" s="22">
        <f>IFERROR(LARGE(AH577:AM577,5),0)+IFERROR(LARGE(AH577:AM577,6),0)</f>
        <v>0</v>
      </c>
      <c r="AG577" s="22">
        <f>IFERROR(LARGE(AH577:AM577,7),0)</f>
        <v>0</v>
      </c>
      <c r="AH577" s="22"/>
      <c r="AI577" s="22"/>
      <c r="AJ577" s="22"/>
      <c r="AK577" s="22"/>
      <c r="AL577" s="22"/>
      <c r="AM577" s="22"/>
    </row>
    <row r="578" spans="1:39">
      <c r="A578" s="3"/>
      <c r="B578" s="3"/>
      <c r="C578" s="3"/>
      <c r="D578" s="2">
        <f ca="1">IF(E577=E578,D577,CELL("wiersz",A576))</f>
        <v>109</v>
      </c>
      <c r="E578" s="23">
        <f>LARGE(F578:AG578,1)+LARGE(F578:AG578,2)+LARGE(F578:AG578,3)+LARGE(F578:AG578,4)+IFERROR(LARGE(F578:AG578,5),0)+IFERROR(LARGE(F578:AG578,6),0)</f>
        <v>0</v>
      </c>
      <c r="F578" s="22"/>
      <c r="G578" s="22"/>
      <c r="H578" s="22"/>
      <c r="I578" s="71"/>
      <c r="J578" s="72"/>
      <c r="K578" s="72"/>
      <c r="L578" s="72"/>
      <c r="M578" s="72"/>
      <c r="N578" s="22"/>
      <c r="O578" s="22"/>
      <c r="P578" s="22"/>
      <c r="Q578" s="22"/>
      <c r="R578" s="22"/>
      <c r="S578" s="22"/>
      <c r="T578" s="71"/>
      <c r="U578" s="71"/>
      <c r="V578" s="22"/>
      <c r="W578" s="22"/>
      <c r="X578" s="22"/>
      <c r="Y578" s="73"/>
      <c r="Z578" s="22"/>
      <c r="AA578" s="22"/>
      <c r="AB578" s="22"/>
      <c r="AC578" s="22"/>
      <c r="AD578" s="22">
        <f>IFERROR(LARGE(AH578:AM578,1),0)+IFERROR(LARGE(AH578:AM578,2),0)</f>
        <v>0</v>
      </c>
      <c r="AE578" s="22">
        <f>IFERROR(LARGE(AH578:AM578,3),0)+IFERROR(LARGE(AH578:AM578,4),0)</f>
        <v>0</v>
      </c>
      <c r="AF578" s="22">
        <f>IFERROR(LARGE(AH578:AM578,5),0)+IFERROR(LARGE(AH578:AM578,6),0)</f>
        <v>0</v>
      </c>
      <c r="AG578" s="22">
        <f>IFERROR(LARGE(AH578:AM578,7),0)</f>
        <v>0</v>
      </c>
      <c r="AH578" s="22"/>
      <c r="AI578" s="22"/>
      <c r="AJ578" s="22"/>
      <c r="AK578" s="22"/>
      <c r="AL578" s="22"/>
      <c r="AM578" s="22"/>
    </row>
    <row r="579" spans="1:39">
      <c r="A579" s="3"/>
      <c r="B579" s="3"/>
      <c r="C579" s="3"/>
      <c r="D579" s="2">
        <f ca="1">IF(E578=E579,D578,CELL("wiersz",A577))</f>
        <v>109</v>
      </c>
      <c r="E579" s="23">
        <f>LARGE(F579:AG579,1)+LARGE(F579:AG579,2)+LARGE(F579:AG579,3)+LARGE(F579:AG579,4)+IFERROR(LARGE(F579:AG579,5),0)+IFERROR(LARGE(F579:AG579,6),0)</f>
        <v>0</v>
      </c>
      <c r="F579" s="22"/>
      <c r="G579" s="22"/>
      <c r="H579" s="22"/>
      <c r="I579" s="71"/>
      <c r="J579" s="72"/>
      <c r="K579" s="72"/>
      <c r="L579" s="72"/>
      <c r="M579" s="72"/>
      <c r="N579" s="22"/>
      <c r="O579" s="22"/>
      <c r="P579" s="22"/>
      <c r="Q579" s="22"/>
      <c r="R579" s="22"/>
      <c r="S579" s="22"/>
      <c r="T579" s="71"/>
      <c r="U579" s="71"/>
      <c r="V579" s="22"/>
      <c r="W579" s="22"/>
      <c r="X579" s="22"/>
      <c r="Y579" s="73"/>
      <c r="Z579" s="22"/>
      <c r="AA579" s="22"/>
      <c r="AB579" s="22"/>
      <c r="AC579" s="22"/>
      <c r="AD579" s="22">
        <f>IFERROR(LARGE(AH579:AM579,1),0)+IFERROR(LARGE(AH579:AM579,2),0)</f>
        <v>0</v>
      </c>
      <c r="AE579" s="22">
        <f>IFERROR(LARGE(AH579:AM579,3),0)+IFERROR(LARGE(AH579:AM579,4),0)</f>
        <v>0</v>
      </c>
      <c r="AF579" s="22">
        <f>IFERROR(LARGE(AH579:AM579,5),0)+IFERROR(LARGE(AH579:AM579,6),0)</f>
        <v>0</v>
      </c>
      <c r="AG579" s="22">
        <f>IFERROR(LARGE(AH579:AM579,7),0)</f>
        <v>0</v>
      </c>
      <c r="AH579" s="22"/>
      <c r="AI579" s="22"/>
      <c r="AJ579" s="22"/>
      <c r="AK579" s="22"/>
      <c r="AL579" s="22"/>
      <c r="AM579" s="22"/>
    </row>
    <row r="580" spans="1:39">
      <c r="A580" s="3"/>
      <c r="B580" s="3"/>
      <c r="C580" s="3"/>
      <c r="D580" s="2">
        <f ca="1">IF(E579=E580,D579,CELL("wiersz",A578))</f>
        <v>109</v>
      </c>
      <c r="E580" s="23">
        <f>LARGE(F580:AG580,1)+LARGE(F580:AG580,2)+LARGE(F580:AG580,3)+LARGE(F580:AG580,4)+IFERROR(LARGE(F580:AG580,5),0)+IFERROR(LARGE(F580:AG580,6),0)</f>
        <v>0</v>
      </c>
      <c r="F580" s="22"/>
      <c r="G580" s="22"/>
      <c r="H580" s="22"/>
      <c r="I580" s="71"/>
      <c r="J580" s="72"/>
      <c r="K580" s="72"/>
      <c r="L580" s="72"/>
      <c r="M580" s="72"/>
      <c r="N580" s="22"/>
      <c r="O580" s="22"/>
      <c r="P580" s="22"/>
      <c r="Q580" s="22"/>
      <c r="R580" s="22"/>
      <c r="S580" s="22"/>
      <c r="T580" s="71"/>
      <c r="U580" s="71"/>
      <c r="V580" s="22"/>
      <c r="W580" s="22"/>
      <c r="X580" s="22"/>
      <c r="Y580" s="73"/>
      <c r="Z580" s="22"/>
      <c r="AA580" s="22"/>
      <c r="AB580" s="22"/>
      <c r="AC580" s="22"/>
      <c r="AD580" s="22">
        <f>IFERROR(LARGE(AH580:AM580,1),0)+IFERROR(LARGE(AH580:AM580,2),0)</f>
        <v>0</v>
      </c>
      <c r="AE580" s="22">
        <f>IFERROR(LARGE(AH580:AM580,3),0)+IFERROR(LARGE(AH580:AM580,4),0)</f>
        <v>0</v>
      </c>
      <c r="AF580" s="22">
        <f>IFERROR(LARGE(AH580:AM580,5),0)+IFERROR(LARGE(AH580:AM580,6),0)</f>
        <v>0</v>
      </c>
      <c r="AG580" s="22">
        <f>IFERROR(LARGE(AH580:AM580,7),0)</f>
        <v>0</v>
      </c>
      <c r="AH580" s="22"/>
      <c r="AI580" s="22"/>
      <c r="AJ580" s="22"/>
      <c r="AK580" s="22"/>
      <c r="AL580" s="22"/>
      <c r="AM580" s="22"/>
    </row>
    <row r="581" spans="1:39">
      <c r="A581" s="3"/>
      <c r="B581" s="3"/>
      <c r="C581" s="3"/>
      <c r="D581" s="2">
        <f ca="1">IF(E580=E581,D580,CELL("wiersz",A579))</f>
        <v>109</v>
      </c>
      <c r="E581" s="23">
        <f>LARGE(F581:AG581,1)+LARGE(F581:AG581,2)+LARGE(F581:AG581,3)+LARGE(F581:AG581,4)+IFERROR(LARGE(F581:AG581,5),0)+IFERROR(LARGE(F581:AG581,6),0)</f>
        <v>0</v>
      </c>
      <c r="F581" s="22"/>
      <c r="G581" s="22"/>
      <c r="H581" s="22"/>
      <c r="I581" s="71"/>
      <c r="J581" s="72"/>
      <c r="K581" s="72"/>
      <c r="L581" s="72"/>
      <c r="M581" s="72"/>
      <c r="N581" s="22"/>
      <c r="O581" s="22"/>
      <c r="P581" s="22"/>
      <c r="Q581" s="22"/>
      <c r="R581" s="22"/>
      <c r="S581" s="22"/>
      <c r="T581" s="71"/>
      <c r="U581" s="71"/>
      <c r="V581" s="22"/>
      <c r="W581" s="22"/>
      <c r="X581" s="22"/>
      <c r="Y581" s="73"/>
      <c r="Z581" s="22"/>
      <c r="AA581" s="22"/>
      <c r="AB581" s="22"/>
      <c r="AC581" s="22"/>
      <c r="AD581" s="22">
        <f>IFERROR(LARGE(AH581:AM581,1),0)+IFERROR(LARGE(AH581:AM581,2),0)</f>
        <v>0</v>
      </c>
      <c r="AE581" s="22">
        <f>IFERROR(LARGE(AH581:AM581,3),0)+IFERROR(LARGE(AH581:AM581,4),0)</f>
        <v>0</v>
      </c>
      <c r="AF581" s="22">
        <f>IFERROR(LARGE(AH581:AM581,5),0)+IFERROR(LARGE(AH581:AM581,6),0)</f>
        <v>0</v>
      </c>
      <c r="AG581" s="22">
        <f>IFERROR(LARGE(AH581:AM581,7),0)</f>
        <v>0</v>
      </c>
      <c r="AH581" s="22"/>
      <c r="AI581" s="22"/>
      <c r="AJ581" s="22"/>
      <c r="AK581" s="22"/>
      <c r="AL581" s="22"/>
      <c r="AM581" s="22"/>
    </row>
    <row r="582" spans="1:39">
      <c r="A582" s="3"/>
      <c r="B582" s="3"/>
      <c r="C582" s="3"/>
      <c r="D582" s="2">
        <f ca="1">IF(E581=E582,D581,CELL("wiersz",A580))</f>
        <v>109</v>
      </c>
      <c r="E582" s="23">
        <f>LARGE(F582:AG582,1)+LARGE(F582:AG582,2)+LARGE(F582:AG582,3)+LARGE(F582:AG582,4)+IFERROR(LARGE(F582:AG582,5),0)+IFERROR(LARGE(F582:AG582,6),0)</f>
        <v>0</v>
      </c>
      <c r="F582" s="22"/>
      <c r="G582" s="22"/>
      <c r="H582" s="22"/>
      <c r="I582" s="71"/>
      <c r="J582" s="72"/>
      <c r="K582" s="72"/>
      <c r="L582" s="72"/>
      <c r="M582" s="72"/>
      <c r="N582" s="22"/>
      <c r="O582" s="22"/>
      <c r="P582" s="22"/>
      <c r="Q582" s="22"/>
      <c r="R582" s="22"/>
      <c r="S582" s="22"/>
      <c r="T582" s="71"/>
      <c r="U582" s="71"/>
      <c r="V582" s="22"/>
      <c r="W582" s="22"/>
      <c r="X582" s="22"/>
      <c r="Y582" s="73"/>
      <c r="Z582" s="22"/>
      <c r="AA582" s="22"/>
      <c r="AB582" s="22"/>
      <c r="AC582" s="22"/>
      <c r="AD582" s="22">
        <f>IFERROR(LARGE(AH582:AM582,1),0)+IFERROR(LARGE(AH582:AM582,2),0)</f>
        <v>0</v>
      </c>
      <c r="AE582" s="22">
        <f>IFERROR(LARGE(AH582:AM582,3),0)+IFERROR(LARGE(AH582:AM582,4),0)</f>
        <v>0</v>
      </c>
      <c r="AF582" s="22">
        <f>IFERROR(LARGE(AH582:AM582,5),0)+IFERROR(LARGE(AH582:AM582,6),0)</f>
        <v>0</v>
      </c>
      <c r="AG582" s="22">
        <f>IFERROR(LARGE(AH582:AM582,7),0)</f>
        <v>0</v>
      </c>
      <c r="AH582" s="22"/>
      <c r="AI582" s="22"/>
      <c r="AJ582" s="22"/>
      <c r="AK582" s="22"/>
      <c r="AL582" s="22"/>
      <c r="AM582" s="22"/>
    </row>
    <row r="583" spans="1:39">
      <c r="A583" s="3"/>
      <c r="B583" s="3"/>
      <c r="C583" s="3"/>
      <c r="D583" s="2">
        <f ca="1">IF(E582=E583,D582,CELL("wiersz",A581))</f>
        <v>109</v>
      </c>
      <c r="E583" s="23">
        <f>LARGE(F583:AG583,1)+LARGE(F583:AG583,2)+LARGE(F583:AG583,3)+LARGE(F583:AG583,4)+IFERROR(LARGE(F583:AG583,5),0)+IFERROR(LARGE(F583:AG583,6),0)</f>
        <v>0</v>
      </c>
      <c r="F583" s="22"/>
      <c r="G583" s="22"/>
      <c r="H583" s="22"/>
      <c r="I583" s="71"/>
      <c r="J583" s="72"/>
      <c r="K583" s="72"/>
      <c r="L583" s="72"/>
      <c r="M583" s="72"/>
      <c r="N583" s="22"/>
      <c r="O583" s="22"/>
      <c r="P583" s="22"/>
      <c r="Q583" s="22"/>
      <c r="R583" s="22"/>
      <c r="S583" s="22"/>
      <c r="T583" s="71"/>
      <c r="U583" s="71"/>
      <c r="V583" s="22"/>
      <c r="W583" s="22"/>
      <c r="X583" s="22"/>
      <c r="Y583" s="73"/>
      <c r="Z583" s="22"/>
      <c r="AA583" s="22"/>
      <c r="AB583" s="22"/>
      <c r="AC583" s="22"/>
      <c r="AD583" s="22">
        <f>IFERROR(LARGE(AH583:AM583,1),0)+IFERROR(LARGE(AH583:AM583,2),0)</f>
        <v>0</v>
      </c>
      <c r="AE583" s="22">
        <f>IFERROR(LARGE(AH583:AM583,3),0)+IFERROR(LARGE(AH583:AM583,4),0)</f>
        <v>0</v>
      </c>
      <c r="AF583" s="22">
        <f>IFERROR(LARGE(AH583:AM583,5),0)+IFERROR(LARGE(AH583:AM583,6),0)</f>
        <v>0</v>
      </c>
      <c r="AG583" s="22">
        <f>IFERROR(LARGE(AH583:AM583,7),0)</f>
        <v>0</v>
      </c>
      <c r="AH583" s="22"/>
      <c r="AI583" s="22"/>
      <c r="AJ583" s="22"/>
      <c r="AK583" s="22"/>
      <c r="AL583" s="22"/>
      <c r="AM583" s="22"/>
    </row>
    <row r="584" spans="1:39">
      <c r="A584" s="3"/>
      <c r="B584" s="3"/>
      <c r="C584" s="3"/>
      <c r="D584" s="2">
        <f ca="1">IF(E583=E584,D583,CELL("wiersz",A582))</f>
        <v>109</v>
      </c>
      <c r="E584" s="23">
        <f>LARGE(F584:AG584,1)+LARGE(F584:AG584,2)+LARGE(F584:AG584,3)+LARGE(F584:AG584,4)+IFERROR(LARGE(F584:AG584,5),0)+IFERROR(LARGE(F584:AG584,6),0)</f>
        <v>0</v>
      </c>
      <c r="F584" s="22"/>
      <c r="G584" s="22"/>
      <c r="H584" s="22"/>
      <c r="I584" s="71"/>
      <c r="J584" s="72"/>
      <c r="K584" s="72"/>
      <c r="L584" s="72"/>
      <c r="M584" s="72"/>
      <c r="N584" s="22"/>
      <c r="O584" s="22"/>
      <c r="P584" s="22"/>
      <c r="Q584" s="22"/>
      <c r="R584" s="22"/>
      <c r="S584" s="22"/>
      <c r="T584" s="71"/>
      <c r="U584" s="71"/>
      <c r="V584" s="22"/>
      <c r="W584" s="22"/>
      <c r="X584" s="22"/>
      <c r="Y584" s="73"/>
      <c r="Z584" s="22"/>
      <c r="AA584" s="22"/>
      <c r="AB584" s="22"/>
      <c r="AC584" s="22"/>
      <c r="AD584" s="22">
        <f>IFERROR(LARGE(AH584:AM584,1),0)+IFERROR(LARGE(AH584:AM584,2),0)</f>
        <v>0</v>
      </c>
      <c r="AE584" s="22">
        <f>IFERROR(LARGE(AH584:AM584,3),0)+IFERROR(LARGE(AH584:AM584,4),0)</f>
        <v>0</v>
      </c>
      <c r="AF584" s="22">
        <f>IFERROR(LARGE(AH584:AM584,5),0)+IFERROR(LARGE(AH584:AM584,6),0)</f>
        <v>0</v>
      </c>
      <c r="AG584" s="22">
        <f>IFERROR(LARGE(AH584:AM584,7),0)</f>
        <v>0</v>
      </c>
      <c r="AH584" s="22"/>
      <c r="AI584" s="22"/>
      <c r="AJ584" s="22"/>
      <c r="AK584" s="22"/>
      <c r="AL584" s="22"/>
      <c r="AM584" s="22"/>
    </row>
    <row r="585" spans="1:39">
      <c r="A585" s="3"/>
      <c r="B585" s="3"/>
      <c r="C585" s="3"/>
      <c r="D585" s="2">
        <f ca="1">IF(E584=E585,D584,CELL("wiersz",A583))</f>
        <v>109</v>
      </c>
      <c r="E585" s="23">
        <f>LARGE(F585:AG585,1)+LARGE(F585:AG585,2)+LARGE(F585:AG585,3)+LARGE(F585:AG585,4)+IFERROR(LARGE(F585:AG585,5),0)+IFERROR(LARGE(F585:AG585,6),0)</f>
        <v>0</v>
      </c>
      <c r="F585" s="22"/>
      <c r="G585" s="22"/>
      <c r="H585" s="22"/>
      <c r="I585" s="71"/>
      <c r="J585" s="72"/>
      <c r="K585" s="72"/>
      <c r="L585" s="72"/>
      <c r="M585" s="72"/>
      <c r="N585" s="22"/>
      <c r="O585" s="22"/>
      <c r="P585" s="22"/>
      <c r="Q585" s="22"/>
      <c r="R585" s="22"/>
      <c r="S585" s="22"/>
      <c r="T585" s="71"/>
      <c r="U585" s="71"/>
      <c r="V585" s="22"/>
      <c r="W585" s="22"/>
      <c r="X585" s="22"/>
      <c r="Y585" s="73"/>
      <c r="Z585" s="22"/>
      <c r="AA585" s="22"/>
      <c r="AB585" s="22"/>
      <c r="AC585" s="22"/>
      <c r="AD585" s="22">
        <f>IFERROR(LARGE(AH585:AM585,1),0)+IFERROR(LARGE(AH585:AM585,2),0)</f>
        <v>0</v>
      </c>
      <c r="AE585" s="22">
        <f>IFERROR(LARGE(AH585:AM585,3),0)+IFERROR(LARGE(AH585:AM585,4),0)</f>
        <v>0</v>
      </c>
      <c r="AF585" s="22">
        <f>IFERROR(LARGE(AH585:AM585,5),0)+IFERROR(LARGE(AH585:AM585,6),0)</f>
        <v>0</v>
      </c>
      <c r="AG585" s="22">
        <f>IFERROR(LARGE(AH585:AM585,7),0)</f>
        <v>0</v>
      </c>
      <c r="AH585" s="22"/>
      <c r="AI585" s="22"/>
      <c r="AJ585" s="22"/>
      <c r="AK585" s="22"/>
      <c r="AL585" s="22"/>
      <c r="AM585" s="22"/>
    </row>
    <row r="586" spans="1:39">
      <c r="A586" s="3"/>
      <c r="B586" s="3"/>
      <c r="C586" s="3"/>
      <c r="D586" s="2">
        <f ca="1">IF(E585=E586,D585,CELL("wiersz",A584))</f>
        <v>109</v>
      </c>
      <c r="E586" s="23">
        <f>LARGE(F586:AG586,1)+LARGE(F586:AG586,2)+LARGE(F586:AG586,3)+LARGE(F586:AG586,4)+IFERROR(LARGE(F586:AG586,5),0)+IFERROR(LARGE(F586:AG586,6),0)</f>
        <v>0</v>
      </c>
      <c r="F586" s="22"/>
      <c r="G586" s="22"/>
      <c r="H586" s="22"/>
      <c r="I586" s="71"/>
      <c r="J586" s="72"/>
      <c r="K586" s="72"/>
      <c r="L586" s="72"/>
      <c r="M586" s="72"/>
      <c r="N586" s="22"/>
      <c r="O586" s="22"/>
      <c r="P586" s="22"/>
      <c r="Q586" s="22"/>
      <c r="R586" s="22"/>
      <c r="S586" s="22"/>
      <c r="T586" s="71"/>
      <c r="U586" s="71"/>
      <c r="V586" s="22"/>
      <c r="W586" s="22"/>
      <c r="X586" s="22"/>
      <c r="Y586" s="73"/>
      <c r="Z586" s="22"/>
      <c r="AA586" s="22"/>
      <c r="AB586" s="22"/>
      <c r="AC586" s="22"/>
      <c r="AD586" s="22">
        <f>IFERROR(LARGE(AH586:AM586,1),0)+IFERROR(LARGE(AH586:AM586,2),0)</f>
        <v>0</v>
      </c>
      <c r="AE586" s="22">
        <f>IFERROR(LARGE(AH586:AM586,3),0)+IFERROR(LARGE(AH586:AM586,4),0)</f>
        <v>0</v>
      </c>
      <c r="AF586" s="22">
        <f>IFERROR(LARGE(AH586:AM586,5),0)+IFERROR(LARGE(AH586:AM586,6),0)</f>
        <v>0</v>
      </c>
      <c r="AG586" s="22">
        <f>IFERROR(LARGE(AH586:AM586,7),0)</f>
        <v>0</v>
      </c>
      <c r="AH586" s="22"/>
      <c r="AI586" s="22"/>
      <c r="AJ586" s="22"/>
      <c r="AK586" s="22"/>
      <c r="AL586" s="22"/>
      <c r="AM586" s="22"/>
    </row>
    <row r="587" spans="1:39">
      <c r="A587" s="3"/>
      <c r="B587" s="3"/>
      <c r="C587" s="3"/>
      <c r="D587" s="2">
        <f ca="1">IF(E586=E587,D586,CELL("wiersz",A585))</f>
        <v>109</v>
      </c>
      <c r="E587" s="23">
        <f>LARGE(F587:AG587,1)+LARGE(F587:AG587,2)+LARGE(F587:AG587,3)+LARGE(F587:AG587,4)+IFERROR(LARGE(F587:AG587,5),0)+IFERROR(LARGE(F587:AG587,6),0)</f>
        <v>0</v>
      </c>
      <c r="F587" s="22"/>
      <c r="G587" s="22"/>
      <c r="H587" s="22"/>
      <c r="I587" s="71"/>
      <c r="J587" s="72"/>
      <c r="K587" s="72"/>
      <c r="L587" s="72"/>
      <c r="M587" s="72"/>
      <c r="N587" s="22"/>
      <c r="O587" s="22"/>
      <c r="P587" s="22"/>
      <c r="Q587" s="22"/>
      <c r="R587" s="22"/>
      <c r="S587" s="22"/>
      <c r="T587" s="71"/>
      <c r="U587" s="71"/>
      <c r="V587" s="22"/>
      <c r="W587" s="22"/>
      <c r="X587" s="22"/>
      <c r="Y587" s="73"/>
      <c r="Z587" s="22"/>
      <c r="AA587" s="22"/>
      <c r="AB587" s="22"/>
      <c r="AC587" s="22"/>
      <c r="AD587" s="22">
        <f>IFERROR(LARGE(AH587:AM587,1),0)+IFERROR(LARGE(AH587:AM587,2),0)</f>
        <v>0</v>
      </c>
      <c r="AE587" s="22">
        <f>IFERROR(LARGE(AH587:AM587,3),0)+IFERROR(LARGE(AH587:AM587,4),0)</f>
        <v>0</v>
      </c>
      <c r="AF587" s="22">
        <f>IFERROR(LARGE(AH587:AM587,5),0)+IFERROR(LARGE(AH587:AM587,6),0)</f>
        <v>0</v>
      </c>
      <c r="AG587" s="22">
        <f>IFERROR(LARGE(AH587:AM587,7),0)</f>
        <v>0</v>
      </c>
      <c r="AH587" s="22"/>
      <c r="AI587" s="22"/>
      <c r="AJ587" s="22"/>
      <c r="AK587" s="22"/>
      <c r="AL587" s="22"/>
      <c r="AM587" s="22"/>
    </row>
    <row r="588" spans="1:39">
      <c r="A588" s="3"/>
      <c r="B588" s="3"/>
      <c r="C588" s="3"/>
      <c r="D588" s="2">
        <f ca="1">IF(E587=E588,D587,CELL("wiersz",A586))</f>
        <v>109</v>
      </c>
      <c r="E588" s="23">
        <f>LARGE(F588:AG588,1)+LARGE(F588:AG588,2)+LARGE(F588:AG588,3)+LARGE(F588:AG588,4)+IFERROR(LARGE(F588:AG588,5),0)+IFERROR(LARGE(F588:AG588,6),0)</f>
        <v>0</v>
      </c>
      <c r="F588" s="22"/>
      <c r="G588" s="22"/>
      <c r="H588" s="22"/>
      <c r="I588" s="71"/>
      <c r="J588" s="72"/>
      <c r="K588" s="72"/>
      <c r="L588" s="72"/>
      <c r="M588" s="72"/>
      <c r="N588" s="22"/>
      <c r="O588" s="22"/>
      <c r="P588" s="22"/>
      <c r="Q588" s="22"/>
      <c r="R588" s="22"/>
      <c r="S588" s="22"/>
      <c r="T588" s="71"/>
      <c r="U588" s="71"/>
      <c r="V588" s="22"/>
      <c r="W588" s="22"/>
      <c r="X588" s="22"/>
      <c r="Y588" s="73"/>
      <c r="Z588" s="22"/>
      <c r="AA588" s="22"/>
      <c r="AB588" s="22"/>
      <c r="AC588" s="22"/>
      <c r="AD588" s="22">
        <f>IFERROR(LARGE(AH588:AM588,1),0)+IFERROR(LARGE(AH588:AM588,2),0)</f>
        <v>0</v>
      </c>
      <c r="AE588" s="22">
        <f>IFERROR(LARGE(AH588:AM588,3),0)+IFERROR(LARGE(AH588:AM588,4),0)</f>
        <v>0</v>
      </c>
      <c r="AF588" s="22">
        <f>IFERROR(LARGE(AH588:AM588,5),0)+IFERROR(LARGE(AH588:AM588,6),0)</f>
        <v>0</v>
      </c>
      <c r="AG588" s="22">
        <f>IFERROR(LARGE(AH588:AM588,7),0)</f>
        <v>0</v>
      </c>
      <c r="AH588" s="22"/>
      <c r="AI588" s="22"/>
      <c r="AJ588" s="22"/>
      <c r="AK588" s="22"/>
      <c r="AL588" s="22"/>
      <c r="AM588" s="22"/>
    </row>
    <row r="589" spans="1:39">
      <c r="A589" s="3"/>
      <c r="B589" s="3"/>
      <c r="C589" s="3"/>
      <c r="D589" s="2">
        <f ca="1">IF(E588=E589,D588,CELL("wiersz",A587))</f>
        <v>109</v>
      </c>
      <c r="E589" s="23">
        <f>LARGE(F589:AG589,1)+LARGE(F589:AG589,2)+LARGE(F589:AG589,3)+LARGE(F589:AG589,4)+IFERROR(LARGE(F589:AG589,5),0)+IFERROR(LARGE(F589:AG589,6),0)</f>
        <v>0</v>
      </c>
      <c r="F589" s="22"/>
      <c r="G589" s="22"/>
      <c r="H589" s="22"/>
      <c r="I589" s="71"/>
      <c r="J589" s="72"/>
      <c r="K589" s="72"/>
      <c r="L589" s="72"/>
      <c r="M589" s="72"/>
      <c r="N589" s="22"/>
      <c r="O589" s="22"/>
      <c r="P589" s="22"/>
      <c r="Q589" s="22"/>
      <c r="R589" s="22"/>
      <c r="S589" s="22"/>
      <c r="T589" s="71"/>
      <c r="U589" s="71"/>
      <c r="V589" s="22"/>
      <c r="W589" s="22"/>
      <c r="X589" s="22"/>
      <c r="Y589" s="73"/>
      <c r="Z589" s="22"/>
      <c r="AA589" s="22"/>
      <c r="AB589" s="22"/>
      <c r="AC589" s="22"/>
      <c r="AD589" s="22">
        <f>IFERROR(LARGE(AH589:AM589,1),0)+IFERROR(LARGE(AH589:AM589,2),0)</f>
        <v>0</v>
      </c>
      <c r="AE589" s="22">
        <f>IFERROR(LARGE(AH589:AM589,3),0)+IFERROR(LARGE(AH589:AM589,4),0)</f>
        <v>0</v>
      </c>
      <c r="AF589" s="22">
        <f>IFERROR(LARGE(AH589:AM589,5),0)+IFERROR(LARGE(AH589:AM589,6),0)</f>
        <v>0</v>
      </c>
      <c r="AG589" s="22">
        <f>IFERROR(LARGE(AH589:AM589,7),0)</f>
        <v>0</v>
      </c>
      <c r="AH589" s="22"/>
      <c r="AI589" s="22"/>
      <c r="AJ589" s="22"/>
      <c r="AK589" s="22"/>
      <c r="AL589" s="22"/>
      <c r="AM589" s="22"/>
    </row>
    <row r="590" spans="1:39">
      <c r="A590" s="3"/>
      <c r="B590" s="3"/>
      <c r="C590" s="3"/>
      <c r="D590" s="2">
        <f ca="1">IF(E589=E590,D589,CELL("wiersz",A588))</f>
        <v>109</v>
      </c>
      <c r="E590" s="23">
        <f>LARGE(F590:AG590,1)+LARGE(F590:AG590,2)+LARGE(F590:AG590,3)+LARGE(F590:AG590,4)+IFERROR(LARGE(F590:AG590,5),0)+IFERROR(LARGE(F590:AG590,6),0)</f>
        <v>0</v>
      </c>
      <c r="F590" s="22"/>
      <c r="G590" s="22"/>
      <c r="H590" s="22"/>
      <c r="I590" s="71"/>
      <c r="J590" s="72"/>
      <c r="K590" s="72"/>
      <c r="L590" s="72"/>
      <c r="M590" s="72"/>
      <c r="N590" s="22"/>
      <c r="O590" s="22"/>
      <c r="P590" s="22"/>
      <c r="Q590" s="22"/>
      <c r="R590" s="22"/>
      <c r="S590" s="22"/>
      <c r="T590" s="71"/>
      <c r="U590" s="71"/>
      <c r="V590" s="22"/>
      <c r="W590" s="22"/>
      <c r="X590" s="22"/>
      <c r="Y590" s="73"/>
      <c r="Z590" s="22"/>
      <c r="AA590" s="22"/>
      <c r="AB590" s="22"/>
      <c r="AC590" s="22"/>
      <c r="AD590" s="22">
        <f>IFERROR(LARGE(AH590:AM590,1),0)+IFERROR(LARGE(AH590:AM590,2),0)</f>
        <v>0</v>
      </c>
      <c r="AE590" s="22">
        <f>IFERROR(LARGE(AH590:AM590,3),0)+IFERROR(LARGE(AH590:AM590,4),0)</f>
        <v>0</v>
      </c>
      <c r="AF590" s="22">
        <f>IFERROR(LARGE(AH590:AM590,5),0)+IFERROR(LARGE(AH590:AM590,6),0)</f>
        <v>0</v>
      </c>
      <c r="AG590" s="22">
        <f>IFERROR(LARGE(AH590:AM590,7),0)</f>
        <v>0</v>
      </c>
      <c r="AH590" s="22"/>
      <c r="AI590" s="22"/>
      <c r="AJ590" s="22"/>
      <c r="AK590" s="22"/>
      <c r="AL590" s="22"/>
      <c r="AM590" s="22"/>
    </row>
    <row r="591" spans="1:39">
      <c r="A591" s="3"/>
      <c r="B591" s="3"/>
      <c r="C591" s="3"/>
      <c r="D591" s="2">
        <f ca="1">IF(E590=E591,D590,CELL("wiersz",A589))</f>
        <v>109</v>
      </c>
      <c r="E591" s="23">
        <f>LARGE(F591:AG591,1)+LARGE(F591:AG591,2)+LARGE(F591:AG591,3)+LARGE(F591:AG591,4)+IFERROR(LARGE(F591:AG591,5),0)+IFERROR(LARGE(F591:AG591,6),0)</f>
        <v>0</v>
      </c>
      <c r="F591" s="22"/>
      <c r="G591" s="22"/>
      <c r="H591" s="22"/>
      <c r="I591" s="71"/>
      <c r="J591" s="72"/>
      <c r="K591" s="72"/>
      <c r="L591" s="72"/>
      <c r="M591" s="72"/>
      <c r="N591" s="22"/>
      <c r="O591" s="22"/>
      <c r="P591" s="22"/>
      <c r="Q591" s="22"/>
      <c r="R591" s="22"/>
      <c r="S591" s="22"/>
      <c r="T591" s="71"/>
      <c r="U591" s="71"/>
      <c r="V591" s="22"/>
      <c r="W591" s="22"/>
      <c r="X591" s="22"/>
      <c r="Y591" s="73"/>
      <c r="Z591" s="22"/>
      <c r="AA591" s="22"/>
      <c r="AB591" s="22"/>
      <c r="AC591" s="22"/>
      <c r="AD591" s="22">
        <f>IFERROR(LARGE(AH591:AM591,1),0)+IFERROR(LARGE(AH591:AM591,2),0)</f>
        <v>0</v>
      </c>
      <c r="AE591" s="22">
        <f>IFERROR(LARGE(AH591:AM591,3),0)+IFERROR(LARGE(AH591:AM591,4),0)</f>
        <v>0</v>
      </c>
      <c r="AF591" s="22">
        <f>IFERROR(LARGE(AH591:AM591,5),0)+IFERROR(LARGE(AH591:AM591,6),0)</f>
        <v>0</v>
      </c>
      <c r="AG591" s="22">
        <f>IFERROR(LARGE(AH591:AM591,7),0)</f>
        <v>0</v>
      </c>
      <c r="AH591" s="22"/>
      <c r="AI591" s="22"/>
      <c r="AJ591" s="22"/>
      <c r="AK591" s="22"/>
      <c r="AL591" s="22"/>
      <c r="AM591" s="22"/>
    </row>
    <row r="592" spans="1:39">
      <c r="A592" s="3"/>
      <c r="B592" s="3"/>
      <c r="C592" s="3"/>
      <c r="D592" s="2">
        <f ca="1">IF(E591=E592,D591,CELL("wiersz",A590))</f>
        <v>109</v>
      </c>
      <c r="E592" s="23">
        <f>LARGE(F592:AG592,1)+LARGE(F592:AG592,2)+LARGE(F592:AG592,3)+LARGE(F592:AG592,4)+IFERROR(LARGE(F592:AG592,5),0)+IFERROR(LARGE(F592:AG592,6),0)</f>
        <v>0</v>
      </c>
      <c r="F592" s="22"/>
      <c r="G592" s="22"/>
      <c r="H592" s="22"/>
      <c r="I592" s="71"/>
      <c r="J592" s="72"/>
      <c r="K592" s="72"/>
      <c r="L592" s="72"/>
      <c r="M592" s="72"/>
      <c r="N592" s="22"/>
      <c r="O592" s="22"/>
      <c r="P592" s="22"/>
      <c r="Q592" s="22"/>
      <c r="R592" s="22"/>
      <c r="S592" s="22"/>
      <c r="T592" s="71"/>
      <c r="U592" s="71"/>
      <c r="V592" s="22"/>
      <c r="W592" s="22"/>
      <c r="X592" s="22"/>
      <c r="Y592" s="73"/>
      <c r="Z592" s="22"/>
      <c r="AA592" s="22"/>
      <c r="AB592" s="22"/>
      <c r="AC592" s="22"/>
      <c r="AD592" s="22">
        <f>IFERROR(LARGE(AH592:AM592,1),0)+IFERROR(LARGE(AH592:AM592,2),0)</f>
        <v>0</v>
      </c>
      <c r="AE592" s="22">
        <f>IFERROR(LARGE(AH592:AM592,3),0)+IFERROR(LARGE(AH592:AM592,4),0)</f>
        <v>0</v>
      </c>
      <c r="AF592" s="22">
        <f>IFERROR(LARGE(AH592:AM592,5),0)+IFERROR(LARGE(AH592:AM592,6),0)</f>
        <v>0</v>
      </c>
      <c r="AG592" s="22">
        <f>IFERROR(LARGE(AH592:AM592,7),0)</f>
        <v>0</v>
      </c>
      <c r="AH592" s="22"/>
      <c r="AI592" s="22"/>
      <c r="AJ592" s="22"/>
      <c r="AK592" s="22"/>
      <c r="AL592" s="22"/>
      <c r="AM592" s="22"/>
    </row>
    <row r="593" spans="1:39">
      <c r="A593" s="3"/>
      <c r="B593" s="3"/>
      <c r="C593" s="3"/>
      <c r="D593" s="2">
        <f ca="1">IF(E592=E593,D592,CELL("wiersz",A591))</f>
        <v>109</v>
      </c>
      <c r="E593" s="23">
        <f>LARGE(F593:AG593,1)+LARGE(F593:AG593,2)+LARGE(F593:AG593,3)+LARGE(F593:AG593,4)+IFERROR(LARGE(F593:AG593,5),0)+IFERROR(LARGE(F593:AG593,6),0)</f>
        <v>0</v>
      </c>
      <c r="F593" s="22"/>
      <c r="G593" s="22"/>
      <c r="H593" s="22"/>
      <c r="I593" s="71"/>
      <c r="J593" s="72"/>
      <c r="K593" s="72"/>
      <c r="L593" s="72"/>
      <c r="M593" s="72"/>
      <c r="N593" s="22"/>
      <c r="O593" s="22"/>
      <c r="P593" s="22"/>
      <c r="Q593" s="22"/>
      <c r="R593" s="22"/>
      <c r="S593" s="22"/>
      <c r="T593" s="71"/>
      <c r="U593" s="71"/>
      <c r="V593" s="22"/>
      <c r="W593" s="22"/>
      <c r="X593" s="22"/>
      <c r="Y593" s="73"/>
      <c r="Z593" s="22"/>
      <c r="AA593" s="22"/>
      <c r="AB593" s="22"/>
      <c r="AC593" s="22"/>
      <c r="AD593" s="22">
        <f>IFERROR(LARGE(AH593:AM593,1),0)+IFERROR(LARGE(AH593:AM593,2),0)</f>
        <v>0</v>
      </c>
      <c r="AE593" s="22">
        <f>IFERROR(LARGE(AH593:AM593,3),0)+IFERROR(LARGE(AH593:AM593,4),0)</f>
        <v>0</v>
      </c>
      <c r="AF593" s="22">
        <f>IFERROR(LARGE(AH593:AM593,5),0)+IFERROR(LARGE(AH593:AM593,6),0)</f>
        <v>0</v>
      </c>
      <c r="AG593" s="22">
        <f>IFERROR(LARGE(AH593:AM593,7),0)</f>
        <v>0</v>
      </c>
      <c r="AH593" s="22"/>
      <c r="AI593" s="22"/>
      <c r="AJ593" s="22"/>
      <c r="AK593" s="22"/>
      <c r="AL593" s="22"/>
      <c r="AM593" s="22"/>
    </row>
    <row r="594" spans="1:39">
      <c r="A594" s="3"/>
      <c r="B594" s="3"/>
      <c r="C594" s="3"/>
      <c r="D594" s="2">
        <f ca="1">IF(E593=E594,D593,CELL("wiersz",A592))</f>
        <v>109</v>
      </c>
      <c r="E594" s="23">
        <f>LARGE(F594:AG594,1)+LARGE(F594:AG594,2)+LARGE(F594:AG594,3)+LARGE(F594:AG594,4)+IFERROR(LARGE(F594:AG594,5),0)+IFERROR(LARGE(F594:AG594,6),0)</f>
        <v>0</v>
      </c>
      <c r="F594" s="22"/>
      <c r="G594" s="22"/>
      <c r="H594" s="22"/>
      <c r="I594" s="71"/>
      <c r="J594" s="72"/>
      <c r="K594" s="72"/>
      <c r="L594" s="72"/>
      <c r="M594" s="72"/>
      <c r="N594" s="22"/>
      <c r="O594" s="22"/>
      <c r="P594" s="22"/>
      <c r="Q594" s="22"/>
      <c r="R594" s="22"/>
      <c r="S594" s="22"/>
      <c r="T594" s="71"/>
      <c r="U594" s="71"/>
      <c r="V594" s="22"/>
      <c r="W594" s="22"/>
      <c r="X594" s="22"/>
      <c r="Y594" s="73"/>
      <c r="Z594" s="22"/>
      <c r="AA594" s="22"/>
      <c r="AB594" s="22"/>
      <c r="AC594" s="22"/>
      <c r="AD594" s="22">
        <f>IFERROR(LARGE(AH594:AM594,1),0)+IFERROR(LARGE(AH594:AM594,2),0)</f>
        <v>0</v>
      </c>
      <c r="AE594" s="22">
        <f>IFERROR(LARGE(AH594:AM594,3),0)+IFERROR(LARGE(AH594:AM594,4),0)</f>
        <v>0</v>
      </c>
      <c r="AF594" s="22">
        <f>IFERROR(LARGE(AH594:AM594,5),0)+IFERROR(LARGE(AH594:AM594,6),0)</f>
        <v>0</v>
      </c>
      <c r="AG594" s="22">
        <f>IFERROR(LARGE(AH594:AM594,7),0)</f>
        <v>0</v>
      </c>
      <c r="AH594" s="22"/>
      <c r="AI594" s="22"/>
      <c r="AJ594" s="22"/>
      <c r="AK594" s="22"/>
      <c r="AL594" s="22"/>
      <c r="AM594" s="22"/>
    </row>
    <row r="595" spans="1:39">
      <c r="A595" s="3"/>
      <c r="B595" s="3"/>
      <c r="C595" s="3"/>
      <c r="D595" s="2">
        <f ca="1">IF(E594=E595,D594,CELL("wiersz",A593))</f>
        <v>109</v>
      </c>
      <c r="E595" s="23">
        <f>LARGE(F595:AG595,1)+LARGE(F595:AG595,2)+LARGE(F595:AG595,3)+LARGE(F595:AG595,4)+IFERROR(LARGE(F595:AG595,5),0)+IFERROR(LARGE(F595:AG595,6),0)</f>
        <v>0</v>
      </c>
      <c r="F595" s="22"/>
      <c r="G595" s="22"/>
      <c r="H595" s="22"/>
      <c r="I595" s="71"/>
      <c r="J595" s="72"/>
      <c r="K595" s="72"/>
      <c r="L595" s="72"/>
      <c r="M595" s="72"/>
      <c r="N595" s="22"/>
      <c r="O595" s="22"/>
      <c r="P595" s="22"/>
      <c r="Q595" s="22"/>
      <c r="R595" s="22"/>
      <c r="S595" s="22"/>
      <c r="T595" s="71"/>
      <c r="U595" s="71"/>
      <c r="V595" s="22"/>
      <c r="W595" s="22"/>
      <c r="X595" s="22"/>
      <c r="Y595" s="73"/>
      <c r="Z595" s="22"/>
      <c r="AA595" s="22"/>
      <c r="AB595" s="22"/>
      <c r="AC595" s="22"/>
      <c r="AD595" s="22">
        <f>IFERROR(LARGE(AH595:AM595,1),0)+IFERROR(LARGE(AH595:AM595,2),0)</f>
        <v>0</v>
      </c>
      <c r="AE595" s="22">
        <f>IFERROR(LARGE(AH595:AM595,3),0)+IFERROR(LARGE(AH595:AM595,4),0)</f>
        <v>0</v>
      </c>
      <c r="AF595" s="22">
        <f>IFERROR(LARGE(AH595:AM595,5),0)+IFERROR(LARGE(AH595:AM595,6),0)</f>
        <v>0</v>
      </c>
      <c r="AG595" s="22">
        <f>IFERROR(LARGE(AH595:AM595,7),0)</f>
        <v>0</v>
      </c>
      <c r="AH595" s="22"/>
      <c r="AI595" s="22"/>
      <c r="AJ595" s="22"/>
      <c r="AK595" s="22"/>
      <c r="AL595" s="22"/>
      <c r="AM595" s="22"/>
    </row>
    <row r="596" spans="1:39">
      <c r="A596" s="3"/>
      <c r="B596" s="3"/>
      <c r="C596" s="3"/>
      <c r="D596" s="2">
        <f ca="1">IF(E595=E596,D595,CELL("wiersz",A594))</f>
        <v>109</v>
      </c>
      <c r="E596" s="23">
        <f>LARGE(F596:AG596,1)+LARGE(F596:AG596,2)+LARGE(F596:AG596,3)+LARGE(F596:AG596,4)+IFERROR(LARGE(F596:AG596,5),0)+IFERROR(LARGE(F596:AG596,6),0)</f>
        <v>0</v>
      </c>
      <c r="F596" s="22"/>
      <c r="G596" s="22"/>
      <c r="H596" s="22"/>
      <c r="I596" s="71"/>
      <c r="J596" s="72"/>
      <c r="K596" s="72"/>
      <c r="L596" s="72"/>
      <c r="M596" s="72"/>
      <c r="N596" s="22"/>
      <c r="O596" s="22"/>
      <c r="P596" s="22"/>
      <c r="Q596" s="22"/>
      <c r="R596" s="22"/>
      <c r="S596" s="22"/>
      <c r="T596" s="71"/>
      <c r="U596" s="71"/>
      <c r="V596" s="22"/>
      <c r="W596" s="22"/>
      <c r="X596" s="22"/>
      <c r="Y596" s="73"/>
      <c r="Z596" s="22"/>
      <c r="AA596" s="22"/>
      <c r="AB596" s="22"/>
      <c r="AC596" s="22"/>
      <c r="AD596" s="22">
        <f>IFERROR(LARGE(AH596:AM596,1),0)+IFERROR(LARGE(AH596:AM596,2),0)</f>
        <v>0</v>
      </c>
      <c r="AE596" s="22">
        <f>IFERROR(LARGE(AH596:AM596,3),0)+IFERROR(LARGE(AH596:AM596,4),0)</f>
        <v>0</v>
      </c>
      <c r="AF596" s="22">
        <f>IFERROR(LARGE(AH596:AM596,5),0)+IFERROR(LARGE(AH596:AM596,6),0)</f>
        <v>0</v>
      </c>
      <c r="AG596" s="22">
        <f>IFERROR(LARGE(AH596:AM596,7),0)</f>
        <v>0</v>
      </c>
      <c r="AH596" s="22"/>
      <c r="AI596" s="22"/>
      <c r="AJ596" s="22"/>
      <c r="AK596" s="22"/>
      <c r="AL596" s="22"/>
      <c r="AM596" s="22"/>
    </row>
    <row r="597" spans="1:39">
      <c r="A597" s="3"/>
      <c r="B597" s="3"/>
      <c r="C597" s="3"/>
      <c r="D597" s="2">
        <f ca="1">IF(E596=E597,D596,CELL("wiersz",A595))</f>
        <v>109</v>
      </c>
      <c r="E597" s="23">
        <f>LARGE(F597:AG597,1)+LARGE(F597:AG597,2)+LARGE(F597:AG597,3)+LARGE(F597:AG597,4)+IFERROR(LARGE(F597:AG597,5),0)+IFERROR(LARGE(F597:AG597,6),0)</f>
        <v>0</v>
      </c>
      <c r="F597" s="22"/>
      <c r="G597" s="22"/>
      <c r="H597" s="22"/>
      <c r="I597" s="71"/>
      <c r="J597" s="72"/>
      <c r="K597" s="72"/>
      <c r="L597" s="72"/>
      <c r="M597" s="72"/>
      <c r="N597" s="22"/>
      <c r="O597" s="22"/>
      <c r="P597" s="22"/>
      <c r="Q597" s="22"/>
      <c r="R597" s="22"/>
      <c r="S597" s="22"/>
      <c r="T597" s="71"/>
      <c r="U597" s="71"/>
      <c r="V597" s="22"/>
      <c r="W597" s="22"/>
      <c r="X597" s="22"/>
      <c r="Y597" s="73"/>
      <c r="Z597" s="22"/>
      <c r="AA597" s="22"/>
      <c r="AB597" s="22"/>
      <c r="AC597" s="22"/>
      <c r="AD597" s="22">
        <f>IFERROR(LARGE(AH597:AM597,1),0)+IFERROR(LARGE(AH597:AM597,2),0)</f>
        <v>0</v>
      </c>
      <c r="AE597" s="22">
        <f>IFERROR(LARGE(AH597:AM597,3),0)+IFERROR(LARGE(AH597:AM597,4),0)</f>
        <v>0</v>
      </c>
      <c r="AF597" s="22">
        <f>IFERROR(LARGE(AH597:AM597,5),0)+IFERROR(LARGE(AH597:AM597,6),0)</f>
        <v>0</v>
      </c>
      <c r="AG597" s="22">
        <f>IFERROR(LARGE(AH597:AM597,7),0)</f>
        <v>0</v>
      </c>
      <c r="AH597" s="22"/>
      <c r="AI597" s="22"/>
      <c r="AJ597" s="22"/>
      <c r="AK597" s="22"/>
      <c r="AL597" s="22"/>
      <c r="AM597" s="22"/>
    </row>
    <row r="598" spans="1:39">
      <c r="A598" s="3"/>
      <c r="B598" s="3"/>
      <c r="C598" s="3"/>
      <c r="D598" s="2">
        <f ca="1">IF(E597=E598,D597,CELL("wiersz",A596))</f>
        <v>109</v>
      </c>
      <c r="E598" s="23">
        <f>LARGE(F598:AG598,1)+LARGE(F598:AG598,2)+LARGE(F598:AG598,3)+LARGE(F598:AG598,4)+IFERROR(LARGE(F598:AG598,5),0)+IFERROR(LARGE(F598:AG598,6),0)</f>
        <v>0</v>
      </c>
      <c r="F598" s="22"/>
      <c r="G598" s="22"/>
      <c r="H598" s="22"/>
      <c r="I598" s="71"/>
      <c r="J598" s="72"/>
      <c r="K598" s="72"/>
      <c r="L598" s="72"/>
      <c r="M598" s="72"/>
      <c r="N598" s="22"/>
      <c r="O598" s="22"/>
      <c r="P598" s="22"/>
      <c r="Q598" s="22"/>
      <c r="R598" s="22"/>
      <c r="S598" s="22"/>
      <c r="T598" s="71"/>
      <c r="U598" s="71"/>
      <c r="V598" s="22"/>
      <c r="W598" s="22"/>
      <c r="X598" s="22"/>
      <c r="Y598" s="73"/>
      <c r="Z598" s="22"/>
      <c r="AA598" s="22"/>
      <c r="AB598" s="22"/>
      <c r="AC598" s="22"/>
      <c r="AD598" s="22">
        <f>IFERROR(LARGE(AH598:AM598,1),0)+IFERROR(LARGE(AH598:AM598,2),0)</f>
        <v>0</v>
      </c>
      <c r="AE598" s="22">
        <f>IFERROR(LARGE(AH598:AM598,3),0)+IFERROR(LARGE(AH598:AM598,4),0)</f>
        <v>0</v>
      </c>
      <c r="AF598" s="22">
        <f>IFERROR(LARGE(AH598:AM598,5),0)+IFERROR(LARGE(AH598:AM598,6),0)</f>
        <v>0</v>
      </c>
      <c r="AG598" s="22">
        <f>IFERROR(LARGE(AH598:AM598,7),0)</f>
        <v>0</v>
      </c>
      <c r="AH598" s="22"/>
      <c r="AI598" s="22"/>
      <c r="AJ598" s="22"/>
      <c r="AK598" s="22"/>
      <c r="AL598" s="22"/>
      <c r="AM598" s="22"/>
    </row>
    <row r="599" spans="1:39">
      <c r="A599" s="3"/>
      <c r="B599" s="3"/>
      <c r="C599" s="3"/>
      <c r="D599" s="2">
        <f ca="1">IF(E598=E599,D598,CELL("wiersz",A597))</f>
        <v>109</v>
      </c>
      <c r="E599" s="23">
        <f>LARGE(F599:AG599,1)+LARGE(F599:AG599,2)+LARGE(F599:AG599,3)+LARGE(F599:AG599,4)+IFERROR(LARGE(F599:AG599,5),0)+IFERROR(LARGE(F599:AG599,6),0)</f>
        <v>0</v>
      </c>
      <c r="F599" s="22"/>
      <c r="G599" s="22"/>
      <c r="H599" s="22"/>
      <c r="I599" s="71"/>
      <c r="J599" s="72"/>
      <c r="K599" s="72"/>
      <c r="L599" s="72"/>
      <c r="M599" s="72"/>
      <c r="N599" s="22"/>
      <c r="O599" s="22"/>
      <c r="P599" s="22"/>
      <c r="Q599" s="22"/>
      <c r="R599" s="22"/>
      <c r="S599" s="22"/>
      <c r="T599" s="71"/>
      <c r="U599" s="71"/>
      <c r="V599" s="22"/>
      <c r="W599" s="22"/>
      <c r="X599" s="22"/>
      <c r="Y599" s="73"/>
      <c r="Z599" s="22"/>
      <c r="AA599" s="22"/>
      <c r="AB599" s="22"/>
      <c r="AC599" s="22"/>
      <c r="AD599" s="22">
        <f>IFERROR(LARGE(AH599:AM599,1),0)+IFERROR(LARGE(AH599:AM599,2),0)</f>
        <v>0</v>
      </c>
      <c r="AE599" s="22">
        <f>IFERROR(LARGE(AH599:AM599,3),0)+IFERROR(LARGE(AH599:AM599,4),0)</f>
        <v>0</v>
      </c>
      <c r="AF599" s="22">
        <f>IFERROR(LARGE(AH599:AM599,5),0)+IFERROR(LARGE(AH599:AM599,6),0)</f>
        <v>0</v>
      </c>
      <c r="AG599" s="22">
        <f>IFERROR(LARGE(AH599:AM599,7),0)</f>
        <v>0</v>
      </c>
      <c r="AH599" s="22"/>
      <c r="AI599" s="22"/>
      <c r="AJ599" s="22"/>
      <c r="AK599" s="22"/>
      <c r="AL599" s="22"/>
      <c r="AM599" s="22"/>
    </row>
    <row r="600" spans="1:39">
      <c r="A600" s="3"/>
      <c r="B600" s="3"/>
      <c r="C600" s="3"/>
      <c r="D600" s="2">
        <f ca="1">IF(E599=E600,D599,CELL("wiersz",A598))</f>
        <v>109</v>
      </c>
      <c r="E600" s="23">
        <f>LARGE(F600:AG600,1)+LARGE(F600:AG600,2)+LARGE(F600:AG600,3)+LARGE(F600:AG600,4)+IFERROR(LARGE(F600:AG600,5),0)+IFERROR(LARGE(F600:AG600,6),0)</f>
        <v>0</v>
      </c>
      <c r="F600" s="22"/>
      <c r="G600" s="22"/>
      <c r="H600" s="22"/>
      <c r="I600" s="71"/>
      <c r="J600" s="72"/>
      <c r="K600" s="72"/>
      <c r="L600" s="72"/>
      <c r="M600" s="72"/>
      <c r="N600" s="22"/>
      <c r="O600" s="22"/>
      <c r="P600" s="22"/>
      <c r="Q600" s="22"/>
      <c r="R600" s="22"/>
      <c r="S600" s="22"/>
      <c r="T600" s="71"/>
      <c r="U600" s="71"/>
      <c r="V600" s="22"/>
      <c r="W600" s="22"/>
      <c r="X600" s="22"/>
      <c r="Y600" s="73"/>
      <c r="Z600" s="22"/>
      <c r="AA600" s="22"/>
      <c r="AB600" s="22"/>
      <c r="AC600" s="22"/>
      <c r="AD600" s="22">
        <f>IFERROR(LARGE(AH600:AM600,1),0)+IFERROR(LARGE(AH600:AM600,2),0)</f>
        <v>0</v>
      </c>
      <c r="AE600" s="22">
        <f>IFERROR(LARGE(AH600:AM600,3),0)+IFERROR(LARGE(AH600:AM600,4),0)</f>
        <v>0</v>
      </c>
      <c r="AF600" s="22">
        <f>IFERROR(LARGE(AH600:AM600,5),0)+IFERROR(LARGE(AH600:AM600,6),0)</f>
        <v>0</v>
      </c>
      <c r="AG600" s="22">
        <f>IFERROR(LARGE(AH600:AM600,7),0)</f>
        <v>0</v>
      </c>
      <c r="AH600" s="22"/>
      <c r="AI600" s="22"/>
      <c r="AJ600" s="22"/>
      <c r="AK600" s="22"/>
      <c r="AL600" s="22"/>
      <c r="AM600" s="22"/>
    </row>
    <row r="601" spans="1:39">
      <c r="A601" s="3"/>
      <c r="B601" s="3"/>
      <c r="C601" s="3"/>
      <c r="D601" s="2">
        <f ca="1">IF(E600=E601,D600,CELL("wiersz",A599))</f>
        <v>109</v>
      </c>
      <c r="E601" s="23">
        <f>LARGE(F601:AG601,1)+LARGE(F601:AG601,2)+LARGE(F601:AG601,3)+LARGE(F601:AG601,4)+IFERROR(LARGE(F601:AG601,5),0)+IFERROR(LARGE(F601:AG601,6),0)</f>
        <v>0</v>
      </c>
      <c r="F601" s="22"/>
      <c r="G601" s="22"/>
      <c r="H601" s="22"/>
      <c r="I601" s="71"/>
      <c r="J601" s="72"/>
      <c r="K601" s="72"/>
      <c r="L601" s="72"/>
      <c r="M601" s="72"/>
      <c r="N601" s="22"/>
      <c r="O601" s="22"/>
      <c r="P601" s="22"/>
      <c r="Q601" s="22"/>
      <c r="R601" s="22"/>
      <c r="S601" s="22"/>
      <c r="T601" s="71"/>
      <c r="U601" s="71"/>
      <c r="V601" s="22"/>
      <c r="W601" s="22"/>
      <c r="X601" s="22"/>
      <c r="Y601" s="73"/>
      <c r="Z601" s="22"/>
      <c r="AA601" s="22"/>
      <c r="AB601" s="22"/>
      <c r="AC601" s="22"/>
      <c r="AD601" s="22">
        <f>IFERROR(LARGE(AH601:AM601,1),0)+IFERROR(LARGE(AH601:AM601,2),0)</f>
        <v>0</v>
      </c>
      <c r="AE601" s="22">
        <f>IFERROR(LARGE(AH601:AM601,3),0)+IFERROR(LARGE(AH601:AM601,4),0)</f>
        <v>0</v>
      </c>
      <c r="AF601" s="22">
        <f>IFERROR(LARGE(AH601:AM601,5),0)+IFERROR(LARGE(AH601:AM601,6),0)</f>
        <v>0</v>
      </c>
      <c r="AG601" s="22">
        <f>IFERROR(LARGE(AH601:AM601,7),0)</f>
        <v>0</v>
      </c>
      <c r="AH601" s="22"/>
      <c r="AI601" s="22"/>
      <c r="AJ601" s="22"/>
      <c r="AK601" s="22"/>
      <c r="AL601" s="22"/>
      <c r="AM601" s="22"/>
    </row>
    <row r="602" spans="1:39">
      <c r="A602" s="3"/>
      <c r="B602" s="3"/>
      <c r="C602" s="3"/>
      <c r="D602" s="2">
        <f ca="1">IF(E601=E602,D601,CELL("wiersz",A600))</f>
        <v>109</v>
      </c>
      <c r="E602" s="23">
        <f>LARGE(F602:AG602,1)+LARGE(F602:AG602,2)+LARGE(F602:AG602,3)+LARGE(F602:AG602,4)+IFERROR(LARGE(F602:AG602,5),0)+IFERROR(LARGE(F602:AG602,6),0)</f>
        <v>0</v>
      </c>
      <c r="F602" s="22"/>
      <c r="G602" s="22"/>
      <c r="H602" s="22"/>
      <c r="I602" s="71"/>
      <c r="J602" s="72"/>
      <c r="K602" s="72"/>
      <c r="L602" s="72"/>
      <c r="M602" s="72"/>
      <c r="N602" s="22"/>
      <c r="O602" s="22"/>
      <c r="P602" s="22"/>
      <c r="Q602" s="22"/>
      <c r="R602" s="22"/>
      <c r="S602" s="22"/>
      <c r="T602" s="71"/>
      <c r="U602" s="71"/>
      <c r="V602" s="22"/>
      <c r="W602" s="22"/>
      <c r="X602" s="22"/>
      <c r="Y602" s="73"/>
      <c r="Z602" s="22"/>
      <c r="AA602" s="22"/>
      <c r="AB602" s="22"/>
      <c r="AC602" s="22"/>
      <c r="AD602" s="22">
        <f>IFERROR(LARGE(AH602:AM602,1),0)+IFERROR(LARGE(AH602:AM602,2),0)</f>
        <v>0</v>
      </c>
      <c r="AE602" s="22">
        <f>IFERROR(LARGE(AH602:AM602,3),0)+IFERROR(LARGE(AH602:AM602,4),0)</f>
        <v>0</v>
      </c>
      <c r="AF602" s="22">
        <f>IFERROR(LARGE(AH602:AM602,5),0)+IFERROR(LARGE(AH602:AM602,6),0)</f>
        <v>0</v>
      </c>
      <c r="AG602" s="22">
        <f>IFERROR(LARGE(AH602:AM602,7),0)</f>
        <v>0</v>
      </c>
      <c r="AH602" s="22"/>
      <c r="AI602" s="22"/>
      <c r="AJ602" s="22"/>
      <c r="AK602" s="22"/>
      <c r="AL602" s="22"/>
      <c r="AM602" s="22"/>
    </row>
    <row r="603" spans="1:39">
      <c r="A603" s="3"/>
      <c r="B603" s="3"/>
      <c r="C603" s="3"/>
      <c r="D603" s="2">
        <f ca="1">IF(E602=E603,D602,CELL("wiersz",A601))</f>
        <v>109</v>
      </c>
      <c r="E603" s="23">
        <f>LARGE(F603:AG603,1)+LARGE(F603:AG603,2)+LARGE(F603:AG603,3)+LARGE(F603:AG603,4)+IFERROR(LARGE(F603:AG603,5),0)+IFERROR(LARGE(F603:AG603,6),0)</f>
        <v>0</v>
      </c>
      <c r="F603" s="22"/>
      <c r="G603" s="22"/>
      <c r="H603" s="22"/>
      <c r="I603" s="71"/>
      <c r="J603" s="72"/>
      <c r="K603" s="72"/>
      <c r="L603" s="72"/>
      <c r="M603" s="72"/>
      <c r="N603" s="22"/>
      <c r="O603" s="22"/>
      <c r="P603" s="22"/>
      <c r="Q603" s="22"/>
      <c r="R603" s="22"/>
      <c r="S603" s="22"/>
      <c r="T603" s="71"/>
      <c r="U603" s="71"/>
      <c r="V603" s="22"/>
      <c r="W603" s="22"/>
      <c r="X603" s="22"/>
      <c r="Y603" s="73"/>
      <c r="Z603" s="22"/>
      <c r="AA603" s="22"/>
      <c r="AB603" s="22"/>
      <c r="AC603" s="22"/>
      <c r="AD603" s="22">
        <f>IFERROR(LARGE(AH603:AM603,1),0)+IFERROR(LARGE(AH603:AM603,2),0)</f>
        <v>0</v>
      </c>
      <c r="AE603" s="22">
        <f>IFERROR(LARGE(AH603:AM603,3),0)+IFERROR(LARGE(AH603:AM603,4),0)</f>
        <v>0</v>
      </c>
      <c r="AF603" s="22">
        <f>IFERROR(LARGE(AH603:AM603,5),0)+IFERROR(LARGE(AH603:AM603,6),0)</f>
        <v>0</v>
      </c>
      <c r="AG603" s="22">
        <f>IFERROR(LARGE(AH603:AM603,7),0)</f>
        <v>0</v>
      </c>
      <c r="AH603" s="22"/>
      <c r="AI603" s="22"/>
      <c r="AJ603" s="22"/>
      <c r="AK603" s="22"/>
      <c r="AL603" s="22"/>
      <c r="AM603" s="22"/>
    </row>
    <row r="604" spans="1:39">
      <c r="A604" s="3"/>
      <c r="B604" s="3"/>
      <c r="C604" s="3"/>
      <c r="D604" s="2">
        <f ca="1">IF(E603=E604,D603,CELL("wiersz",A602))</f>
        <v>109</v>
      </c>
      <c r="E604" s="23">
        <f>LARGE(F604:AG604,1)+LARGE(F604:AG604,2)+LARGE(F604:AG604,3)+LARGE(F604:AG604,4)+IFERROR(LARGE(F604:AG604,5),0)+IFERROR(LARGE(F604:AG604,6),0)</f>
        <v>0</v>
      </c>
      <c r="F604" s="22"/>
      <c r="G604" s="22"/>
      <c r="H604" s="22"/>
      <c r="I604" s="71"/>
      <c r="J604" s="72"/>
      <c r="K604" s="72"/>
      <c r="L604" s="72"/>
      <c r="M604" s="72"/>
      <c r="N604" s="22"/>
      <c r="O604" s="22"/>
      <c r="P604" s="22"/>
      <c r="Q604" s="22"/>
      <c r="R604" s="22"/>
      <c r="S604" s="22"/>
      <c r="T604" s="71"/>
      <c r="U604" s="71"/>
      <c r="V604" s="22"/>
      <c r="W604" s="22"/>
      <c r="X604" s="22"/>
      <c r="Y604" s="73"/>
      <c r="Z604" s="22"/>
      <c r="AA604" s="22"/>
      <c r="AB604" s="22"/>
      <c r="AC604" s="22"/>
      <c r="AD604" s="22">
        <f>IFERROR(LARGE(AH604:AM604,1),0)+IFERROR(LARGE(AH604:AM604,2),0)</f>
        <v>0</v>
      </c>
      <c r="AE604" s="22">
        <f>IFERROR(LARGE(AH604:AM604,3),0)+IFERROR(LARGE(AH604:AM604,4),0)</f>
        <v>0</v>
      </c>
      <c r="AF604" s="22">
        <f>IFERROR(LARGE(AH604:AM604,5),0)+IFERROR(LARGE(AH604:AM604,6),0)</f>
        <v>0</v>
      </c>
      <c r="AG604" s="22">
        <f>IFERROR(LARGE(AH604:AM604,7),0)</f>
        <v>0</v>
      </c>
      <c r="AH604" s="22"/>
      <c r="AI604" s="22"/>
      <c r="AJ604" s="22"/>
      <c r="AK604" s="22"/>
      <c r="AL604" s="22"/>
      <c r="AM604" s="22"/>
    </row>
    <row r="605" spans="1:39">
      <c r="A605" s="3"/>
      <c r="B605" s="3"/>
      <c r="C605" s="3"/>
      <c r="D605" s="2">
        <f ca="1">IF(E604=E605,D604,CELL("wiersz",A603))</f>
        <v>109</v>
      </c>
      <c r="E605" s="23">
        <f>LARGE(F605:AG605,1)+LARGE(F605:AG605,2)+LARGE(F605:AG605,3)+LARGE(F605:AG605,4)+IFERROR(LARGE(F605:AG605,5),0)+IFERROR(LARGE(F605:AG605,6),0)</f>
        <v>0</v>
      </c>
      <c r="F605" s="22"/>
      <c r="G605" s="22"/>
      <c r="H605" s="22"/>
      <c r="I605" s="71"/>
      <c r="J605" s="72"/>
      <c r="K605" s="72"/>
      <c r="L605" s="72"/>
      <c r="M605" s="72"/>
      <c r="N605" s="22"/>
      <c r="O605" s="22"/>
      <c r="P605" s="22"/>
      <c r="Q605" s="22"/>
      <c r="R605" s="22"/>
      <c r="S605" s="22"/>
      <c r="T605" s="71"/>
      <c r="U605" s="71"/>
      <c r="V605" s="22"/>
      <c r="W605" s="22"/>
      <c r="X605" s="22"/>
      <c r="Y605" s="73"/>
      <c r="Z605" s="22"/>
      <c r="AA605" s="22"/>
      <c r="AB605" s="22"/>
      <c r="AC605" s="22"/>
      <c r="AD605" s="22">
        <f>IFERROR(LARGE(AH605:AM605,1),0)+IFERROR(LARGE(AH605:AM605,2),0)</f>
        <v>0</v>
      </c>
      <c r="AE605" s="22">
        <f>IFERROR(LARGE(AH605:AM605,3),0)+IFERROR(LARGE(AH605:AM605,4),0)</f>
        <v>0</v>
      </c>
      <c r="AF605" s="22">
        <f>IFERROR(LARGE(AH605:AM605,5),0)+IFERROR(LARGE(AH605:AM605,6),0)</f>
        <v>0</v>
      </c>
      <c r="AG605" s="22">
        <f>IFERROR(LARGE(AH605:AM605,7),0)</f>
        <v>0</v>
      </c>
      <c r="AH605" s="22"/>
      <c r="AI605" s="22"/>
      <c r="AJ605" s="22"/>
      <c r="AK605" s="22"/>
      <c r="AL605" s="22"/>
      <c r="AM605" s="22"/>
    </row>
    <row r="606" spans="1:39">
      <c r="A606" s="3"/>
      <c r="B606" s="3"/>
      <c r="C606" s="3"/>
      <c r="D606" s="2">
        <f ca="1">IF(E605=E606,D605,CELL("wiersz",A604))</f>
        <v>109</v>
      </c>
      <c r="E606" s="23">
        <f>LARGE(F606:AG606,1)+LARGE(F606:AG606,2)+LARGE(F606:AG606,3)+LARGE(F606:AG606,4)+IFERROR(LARGE(F606:AG606,5),0)+IFERROR(LARGE(F606:AG606,6),0)</f>
        <v>0</v>
      </c>
      <c r="F606" s="22"/>
      <c r="G606" s="22"/>
      <c r="H606" s="22"/>
      <c r="I606" s="71"/>
      <c r="J606" s="72"/>
      <c r="K606" s="72"/>
      <c r="L606" s="72"/>
      <c r="M606" s="72"/>
      <c r="N606" s="22"/>
      <c r="O606" s="22"/>
      <c r="P606" s="22"/>
      <c r="Q606" s="22"/>
      <c r="R606" s="22"/>
      <c r="S606" s="22"/>
      <c r="T606" s="71"/>
      <c r="U606" s="71"/>
      <c r="V606" s="22"/>
      <c r="W606" s="22"/>
      <c r="X606" s="22"/>
      <c r="Y606" s="73"/>
      <c r="Z606" s="22"/>
      <c r="AA606" s="22"/>
      <c r="AB606" s="22"/>
      <c r="AC606" s="22"/>
      <c r="AD606" s="22">
        <f>IFERROR(LARGE(AH606:AM606,1),0)+IFERROR(LARGE(AH606:AM606,2),0)</f>
        <v>0</v>
      </c>
      <c r="AE606" s="22">
        <f>IFERROR(LARGE(AH606:AM606,3),0)+IFERROR(LARGE(AH606:AM606,4),0)</f>
        <v>0</v>
      </c>
      <c r="AF606" s="22">
        <f>IFERROR(LARGE(AH606:AM606,5),0)+IFERROR(LARGE(AH606:AM606,6),0)</f>
        <v>0</v>
      </c>
      <c r="AG606" s="22">
        <f>IFERROR(LARGE(AH606:AM606,7),0)</f>
        <v>0</v>
      </c>
      <c r="AH606" s="22"/>
      <c r="AI606" s="22"/>
      <c r="AJ606" s="22"/>
      <c r="AK606" s="22"/>
      <c r="AL606" s="22"/>
      <c r="AM606" s="22"/>
    </row>
    <row r="607" spans="1:39">
      <c r="A607" s="3"/>
      <c r="B607" s="3"/>
      <c r="C607" s="3"/>
      <c r="D607" s="2">
        <f ca="1">IF(E606=E607,D606,CELL("wiersz",A605))</f>
        <v>109</v>
      </c>
      <c r="E607" s="23">
        <f>LARGE(F607:AG607,1)+LARGE(F607:AG607,2)+LARGE(F607:AG607,3)+LARGE(F607:AG607,4)+IFERROR(LARGE(F607:AG607,5),0)+IFERROR(LARGE(F607:AG607,6),0)</f>
        <v>0</v>
      </c>
      <c r="F607" s="22"/>
      <c r="G607" s="22"/>
      <c r="H607" s="22"/>
      <c r="I607" s="71"/>
      <c r="J607" s="72"/>
      <c r="K607" s="72"/>
      <c r="L607" s="72"/>
      <c r="M607" s="72"/>
      <c r="N607" s="22"/>
      <c r="O607" s="22"/>
      <c r="P607" s="22"/>
      <c r="Q607" s="22"/>
      <c r="R607" s="22"/>
      <c r="S607" s="22"/>
      <c r="T607" s="71"/>
      <c r="U607" s="71"/>
      <c r="V607" s="22"/>
      <c r="W607" s="22"/>
      <c r="X607" s="22"/>
      <c r="Y607" s="73"/>
      <c r="Z607" s="22"/>
      <c r="AA607" s="22"/>
      <c r="AB607" s="22"/>
      <c r="AC607" s="22"/>
      <c r="AD607" s="22">
        <f>IFERROR(LARGE(AH607:AM607,1),0)+IFERROR(LARGE(AH607:AM607,2),0)</f>
        <v>0</v>
      </c>
      <c r="AE607" s="22">
        <f>IFERROR(LARGE(AH607:AM607,3),0)+IFERROR(LARGE(AH607:AM607,4),0)</f>
        <v>0</v>
      </c>
      <c r="AF607" s="22">
        <f>IFERROR(LARGE(AH607:AM607,5),0)+IFERROR(LARGE(AH607:AM607,6),0)</f>
        <v>0</v>
      </c>
      <c r="AG607" s="22">
        <f>IFERROR(LARGE(AH607:AM607,7),0)</f>
        <v>0</v>
      </c>
      <c r="AH607" s="22"/>
      <c r="AI607" s="22"/>
      <c r="AJ607" s="22"/>
      <c r="AK607" s="22"/>
      <c r="AL607" s="22"/>
      <c r="AM607" s="22"/>
    </row>
    <row r="608" spans="1:39">
      <c r="A608" s="3"/>
      <c r="B608" s="3"/>
      <c r="C608" s="3"/>
      <c r="D608" s="2">
        <f ca="1">IF(E607=E608,D607,CELL("wiersz",A606))</f>
        <v>109</v>
      </c>
      <c r="E608" s="23">
        <f>LARGE(F608:AG608,1)+LARGE(F608:AG608,2)+LARGE(F608:AG608,3)+LARGE(F608:AG608,4)+IFERROR(LARGE(F608:AG608,5),0)+IFERROR(LARGE(F608:AG608,6),0)</f>
        <v>0</v>
      </c>
      <c r="F608" s="22"/>
      <c r="G608" s="22"/>
      <c r="H608" s="22"/>
      <c r="I608" s="71"/>
      <c r="J608" s="72"/>
      <c r="K608" s="72"/>
      <c r="L608" s="72"/>
      <c r="M608" s="72"/>
      <c r="N608" s="22"/>
      <c r="O608" s="22"/>
      <c r="P608" s="22"/>
      <c r="Q608" s="22"/>
      <c r="R608" s="22"/>
      <c r="S608" s="22"/>
      <c r="T608" s="71"/>
      <c r="U608" s="71"/>
      <c r="V608" s="22"/>
      <c r="W608" s="22"/>
      <c r="X608" s="22"/>
      <c r="Y608" s="73"/>
      <c r="Z608" s="22"/>
      <c r="AA608" s="22"/>
      <c r="AB608" s="22"/>
      <c r="AC608" s="22"/>
      <c r="AD608" s="22">
        <f>IFERROR(LARGE(AH608:AM608,1),0)+IFERROR(LARGE(AH608:AM608,2),0)</f>
        <v>0</v>
      </c>
      <c r="AE608" s="22">
        <f>IFERROR(LARGE(AH608:AM608,3),0)+IFERROR(LARGE(AH608:AM608,4),0)</f>
        <v>0</v>
      </c>
      <c r="AF608" s="22">
        <f>IFERROR(LARGE(AH608:AM608,5),0)+IFERROR(LARGE(AH608:AM608,6),0)</f>
        <v>0</v>
      </c>
      <c r="AG608" s="22">
        <f>IFERROR(LARGE(AH608:AM608,7),0)</f>
        <v>0</v>
      </c>
      <c r="AH608" s="22"/>
      <c r="AI608" s="22"/>
      <c r="AJ608" s="22"/>
      <c r="AK608" s="22"/>
      <c r="AL608" s="22"/>
      <c r="AM608" s="22"/>
    </row>
    <row r="609" spans="1:39">
      <c r="A609" s="3"/>
      <c r="B609" s="3"/>
      <c r="C609" s="3"/>
      <c r="D609" s="2">
        <f ca="1">IF(E608=E609,D608,CELL("wiersz",A607))</f>
        <v>109</v>
      </c>
      <c r="E609" s="23">
        <f>LARGE(F609:AG609,1)+LARGE(F609:AG609,2)+LARGE(F609:AG609,3)+LARGE(F609:AG609,4)+IFERROR(LARGE(F609:AG609,5),0)+IFERROR(LARGE(F609:AG609,6),0)</f>
        <v>0</v>
      </c>
      <c r="F609" s="22"/>
      <c r="G609" s="22"/>
      <c r="H609" s="22"/>
      <c r="I609" s="71"/>
      <c r="J609" s="72"/>
      <c r="K609" s="72"/>
      <c r="L609" s="72"/>
      <c r="M609" s="72"/>
      <c r="N609" s="22"/>
      <c r="O609" s="22"/>
      <c r="P609" s="22"/>
      <c r="Q609" s="22"/>
      <c r="R609" s="22"/>
      <c r="S609" s="22"/>
      <c r="T609" s="71"/>
      <c r="U609" s="71"/>
      <c r="V609" s="22"/>
      <c r="W609" s="22"/>
      <c r="X609" s="22"/>
      <c r="Y609" s="73"/>
      <c r="Z609" s="22"/>
      <c r="AA609" s="22"/>
      <c r="AB609" s="22"/>
      <c r="AC609" s="22"/>
      <c r="AD609" s="22">
        <f>IFERROR(LARGE(AH609:AM609,1),0)+IFERROR(LARGE(AH609:AM609,2),0)</f>
        <v>0</v>
      </c>
      <c r="AE609" s="22">
        <f>IFERROR(LARGE(AH609:AM609,3),0)+IFERROR(LARGE(AH609:AM609,4),0)</f>
        <v>0</v>
      </c>
      <c r="AF609" s="22">
        <f>IFERROR(LARGE(AH609:AM609,5),0)+IFERROR(LARGE(AH609:AM609,6),0)</f>
        <v>0</v>
      </c>
      <c r="AG609" s="22">
        <f>IFERROR(LARGE(AH609:AM609,7),0)</f>
        <v>0</v>
      </c>
      <c r="AH609" s="22"/>
      <c r="AI609" s="22"/>
      <c r="AJ609" s="22"/>
      <c r="AK609" s="22"/>
      <c r="AL609" s="22"/>
      <c r="AM609" s="22"/>
    </row>
    <row r="610" spans="1:39">
      <c r="A610" s="3"/>
      <c r="B610" s="3"/>
      <c r="C610" s="3"/>
      <c r="D610" s="2">
        <f ca="1">IF(E609=E610,D609,CELL("wiersz",A608))</f>
        <v>109</v>
      </c>
      <c r="E610" s="23">
        <f>LARGE(F610:AG610,1)+LARGE(F610:AG610,2)+LARGE(F610:AG610,3)+LARGE(F610:AG610,4)+IFERROR(LARGE(F610:AG610,5),0)+IFERROR(LARGE(F610:AG610,6),0)</f>
        <v>0</v>
      </c>
      <c r="F610" s="22"/>
      <c r="G610" s="22"/>
      <c r="H610" s="22"/>
      <c r="I610" s="71"/>
      <c r="J610" s="72"/>
      <c r="K610" s="72"/>
      <c r="L610" s="72"/>
      <c r="M610" s="72"/>
      <c r="N610" s="22"/>
      <c r="O610" s="22"/>
      <c r="P610" s="22"/>
      <c r="Q610" s="22"/>
      <c r="R610" s="22"/>
      <c r="S610" s="22"/>
      <c r="T610" s="71"/>
      <c r="U610" s="71"/>
      <c r="V610" s="22"/>
      <c r="W610" s="22"/>
      <c r="X610" s="22"/>
      <c r="Y610" s="73"/>
      <c r="Z610" s="22"/>
      <c r="AA610" s="22"/>
      <c r="AB610" s="22"/>
      <c r="AC610" s="22"/>
      <c r="AD610" s="22">
        <f>IFERROR(LARGE(AH610:AM610,1),0)+IFERROR(LARGE(AH610:AM610,2),0)</f>
        <v>0</v>
      </c>
      <c r="AE610" s="22">
        <f>IFERROR(LARGE(AH610:AM610,3),0)+IFERROR(LARGE(AH610:AM610,4),0)</f>
        <v>0</v>
      </c>
      <c r="AF610" s="22">
        <f>IFERROR(LARGE(AH610:AM610,5),0)+IFERROR(LARGE(AH610:AM610,6),0)</f>
        <v>0</v>
      </c>
      <c r="AG610" s="22">
        <f>IFERROR(LARGE(AH610:AM610,7),0)</f>
        <v>0</v>
      </c>
      <c r="AH610" s="22"/>
      <c r="AI610" s="22"/>
      <c r="AJ610" s="22"/>
      <c r="AK610" s="22"/>
      <c r="AL610" s="22"/>
      <c r="AM610" s="22"/>
    </row>
    <row r="611" spans="1:39">
      <c r="A611" s="3"/>
      <c r="B611" s="3"/>
      <c r="C611" s="3"/>
      <c r="D611" s="2">
        <f ca="1">IF(E610=E611,D610,CELL("wiersz",A609))</f>
        <v>109</v>
      </c>
      <c r="E611" s="23">
        <f>LARGE(F611:AG611,1)+LARGE(F611:AG611,2)+LARGE(F611:AG611,3)+LARGE(F611:AG611,4)+IFERROR(LARGE(F611:AG611,5),0)+IFERROR(LARGE(F611:AG611,6),0)</f>
        <v>0</v>
      </c>
      <c r="F611" s="22"/>
      <c r="G611" s="22"/>
      <c r="H611" s="22"/>
      <c r="I611" s="71"/>
      <c r="J611" s="72"/>
      <c r="K611" s="72"/>
      <c r="L611" s="72"/>
      <c r="M611" s="72"/>
      <c r="N611" s="22"/>
      <c r="O611" s="22"/>
      <c r="P611" s="22"/>
      <c r="Q611" s="22"/>
      <c r="R611" s="22"/>
      <c r="S611" s="22"/>
      <c r="T611" s="71"/>
      <c r="U611" s="71"/>
      <c r="V611" s="22"/>
      <c r="W611" s="22"/>
      <c r="X611" s="22"/>
      <c r="Y611" s="73"/>
      <c r="Z611" s="22"/>
      <c r="AA611" s="22"/>
      <c r="AB611" s="22"/>
      <c r="AC611" s="22"/>
      <c r="AD611" s="22">
        <f>IFERROR(LARGE(AH611:AM611,1),0)+IFERROR(LARGE(AH611:AM611,2),0)</f>
        <v>0</v>
      </c>
      <c r="AE611" s="22">
        <f>IFERROR(LARGE(AH611:AM611,3),0)+IFERROR(LARGE(AH611:AM611,4),0)</f>
        <v>0</v>
      </c>
      <c r="AF611" s="22">
        <f>IFERROR(LARGE(AH611:AM611,5),0)+IFERROR(LARGE(AH611:AM611,6),0)</f>
        <v>0</v>
      </c>
      <c r="AG611" s="22">
        <f>IFERROR(LARGE(AH611:AM611,7),0)</f>
        <v>0</v>
      </c>
      <c r="AH611" s="22"/>
      <c r="AI611" s="22"/>
      <c r="AJ611" s="22"/>
      <c r="AK611" s="22"/>
      <c r="AL611" s="22"/>
      <c r="AM611" s="22"/>
    </row>
    <row r="612" spans="1:39">
      <c r="A612" s="3"/>
      <c r="B612" s="3"/>
      <c r="C612" s="3"/>
      <c r="D612" s="2">
        <f ca="1">IF(E611=E612,D611,CELL("wiersz",A610))</f>
        <v>109</v>
      </c>
      <c r="E612" s="23">
        <f>LARGE(F612:AG612,1)+LARGE(F612:AG612,2)+LARGE(F612:AG612,3)+LARGE(F612:AG612,4)+IFERROR(LARGE(F612:AG612,5),0)+IFERROR(LARGE(F612:AG612,6),0)</f>
        <v>0</v>
      </c>
      <c r="F612" s="22"/>
      <c r="G612" s="22"/>
      <c r="H612" s="22"/>
      <c r="I612" s="71"/>
      <c r="J612" s="72"/>
      <c r="K612" s="72"/>
      <c r="L612" s="72"/>
      <c r="M612" s="72"/>
      <c r="N612" s="22"/>
      <c r="O612" s="22"/>
      <c r="P612" s="22"/>
      <c r="Q612" s="22"/>
      <c r="R612" s="22"/>
      <c r="S612" s="22"/>
      <c r="T612" s="71"/>
      <c r="U612" s="71"/>
      <c r="V612" s="22"/>
      <c r="W612" s="22"/>
      <c r="X612" s="22"/>
      <c r="Y612" s="73"/>
      <c r="Z612" s="22"/>
      <c r="AA612" s="22"/>
      <c r="AB612" s="22"/>
      <c r="AC612" s="22"/>
      <c r="AD612" s="22">
        <f>IFERROR(LARGE(AH612:AM612,1),0)+IFERROR(LARGE(AH612:AM612,2),0)</f>
        <v>0</v>
      </c>
      <c r="AE612" s="22">
        <f>IFERROR(LARGE(AH612:AM612,3),0)+IFERROR(LARGE(AH612:AM612,4),0)</f>
        <v>0</v>
      </c>
      <c r="AF612" s="22">
        <f>IFERROR(LARGE(AH612:AM612,5),0)+IFERROR(LARGE(AH612:AM612,6),0)</f>
        <v>0</v>
      </c>
      <c r="AG612" s="22">
        <f>IFERROR(LARGE(AH612:AM612,7),0)</f>
        <v>0</v>
      </c>
      <c r="AH612" s="22"/>
      <c r="AI612" s="22"/>
      <c r="AJ612" s="22"/>
      <c r="AK612" s="22"/>
      <c r="AL612" s="22"/>
      <c r="AM612" s="22"/>
    </row>
    <row r="613" spans="1:39">
      <c r="A613" s="3"/>
      <c r="B613" s="3"/>
      <c r="C613" s="3"/>
      <c r="D613" s="2">
        <f ca="1">IF(E612=E613,D612,CELL("wiersz",A611))</f>
        <v>109</v>
      </c>
      <c r="E613" s="23">
        <f>LARGE(F613:AG613,1)+LARGE(F613:AG613,2)+LARGE(F613:AG613,3)+LARGE(F613:AG613,4)+IFERROR(LARGE(F613:AG613,5),0)+IFERROR(LARGE(F613:AG613,6),0)</f>
        <v>0</v>
      </c>
      <c r="F613" s="22"/>
      <c r="G613" s="22"/>
      <c r="H613" s="22"/>
      <c r="I613" s="71"/>
      <c r="J613" s="72"/>
      <c r="K613" s="72"/>
      <c r="L613" s="72"/>
      <c r="M613" s="72"/>
      <c r="N613" s="22"/>
      <c r="O613" s="22"/>
      <c r="P613" s="22"/>
      <c r="Q613" s="22"/>
      <c r="R613" s="22"/>
      <c r="S613" s="22"/>
      <c r="T613" s="71"/>
      <c r="U613" s="71"/>
      <c r="V613" s="22"/>
      <c r="W613" s="22"/>
      <c r="X613" s="22"/>
      <c r="Y613" s="73"/>
      <c r="Z613" s="22"/>
      <c r="AA613" s="22"/>
      <c r="AB613" s="22"/>
      <c r="AC613" s="22"/>
      <c r="AD613" s="22">
        <f>IFERROR(LARGE(AH613:AM613,1),0)+IFERROR(LARGE(AH613:AM613,2),0)</f>
        <v>0</v>
      </c>
      <c r="AE613" s="22">
        <f>IFERROR(LARGE(AH613:AM613,3),0)+IFERROR(LARGE(AH613:AM613,4),0)</f>
        <v>0</v>
      </c>
      <c r="AF613" s="22">
        <f>IFERROR(LARGE(AH613:AM613,5),0)+IFERROR(LARGE(AH613:AM613,6),0)</f>
        <v>0</v>
      </c>
      <c r="AG613" s="22">
        <f>IFERROR(LARGE(AH613:AM613,7),0)</f>
        <v>0</v>
      </c>
      <c r="AH613" s="22"/>
      <c r="AI613" s="22"/>
      <c r="AJ613" s="22"/>
      <c r="AK613" s="22"/>
      <c r="AL613" s="22"/>
      <c r="AM613" s="22"/>
    </row>
    <row r="614" spans="1:39">
      <c r="A614" s="3"/>
      <c r="B614" s="3"/>
      <c r="C614" s="3"/>
      <c r="D614" s="2">
        <f ca="1">IF(E613=E614,D613,CELL("wiersz",A612))</f>
        <v>109</v>
      </c>
      <c r="E614" s="23">
        <f>LARGE(F614:AG614,1)+LARGE(F614:AG614,2)+LARGE(F614:AG614,3)+LARGE(F614:AG614,4)+IFERROR(LARGE(F614:AG614,5),0)+IFERROR(LARGE(F614:AG614,6),0)</f>
        <v>0</v>
      </c>
      <c r="F614" s="22"/>
      <c r="G614" s="22"/>
      <c r="H614" s="22"/>
      <c r="I614" s="71"/>
      <c r="J614" s="72"/>
      <c r="K614" s="72"/>
      <c r="L614" s="72"/>
      <c r="M614" s="72"/>
      <c r="N614" s="22"/>
      <c r="O614" s="22"/>
      <c r="P614" s="22"/>
      <c r="Q614" s="22"/>
      <c r="R614" s="22"/>
      <c r="S614" s="22"/>
      <c r="T614" s="71"/>
      <c r="U614" s="71"/>
      <c r="V614" s="22"/>
      <c r="W614" s="22"/>
      <c r="X614" s="22"/>
      <c r="Y614" s="73"/>
      <c r="Z614" s="22"/>
      <c r="AA614" s="22"/>
      <c r="AB614" s="22"/>
      <c r="AC614" s="22"/>
      <c r="AD614" s="22">
        <f>IFERROR(LARGE(AH614:AM614,1),0)+IFERROR(LARGE(AH614:AM614,2),0)</f>
        <v>0</v>
      </c>
      <c r="AE614" s="22">
        <f>IFERROR(LARGE(AH614:AM614,3),0)+IFERROR(LARGE(AH614:AM614,4),0)</f>
        <v>0</v>
      </c>
      <c r="AF614" s="22">
        <f>IFERROR(LARGE(AH614:AM614,5),0)+IFERROR(LARGE(AH614:AM614,6),0)</f>
        <v>0</v>
      </c>
      <c r="AG614" s="22">
        <f>IFERROR(LARGE(AH614:AM614,7),0)</f>
        <v>0</v>
      </c>
      <c r="AH614" s="22"/>
      <c r="AI614" s="22"/>
      <c r="AJ614" s="22"/>
      <c r="AK614" s="22"/>
      <c r="AL614" s="22"/>
      <c r="AM614" s="22"/>
    </row>
    <row r="615" spans="1:39">
      <c r="A615" s="3"/>
      <c r="B615" s="3"/>
      <c r="C615" s="3"/>
      <c r="D615" s="2">
        <f ca="1">IF(E614=E615,D614,CELL("wiersz",A613))</f>
        <v>109</v>
      </c>
      <c r="E615" s="23">
        <f>LARGE(F615:AG615,1)+LARGE(F615:AG615,2)+LARGE(F615:AG615,3)+LARGE(F615:AG615,4)+IFERROR(LARGE(F615:AG615,5),0)+IFERROR(LARGE(F615:AG615,6),0)</f>
        <v>0</v>
      </c>
      <c r="F615" s="22"/>
      <c r="G615" s="22"/>
      <c r="H615" s="22"/>
      <c r="I615" s="71"/>
      <c r="J615" s="72"/>
      <c r="K615" s="72"/>
      <c r="L615" s="72"/>
      <c r="M615" s="72"/>
      <c r="N615" s="22"/>
      <c r="O615" s="22"/>
      <c r="P615" s="22"/>
      <c r="Q615" s="22"/>
      <c r="R615" s="22"/>
      <c r="S615" s="22"/>
      <c r="T615" s="71"/>
      <c r="U615" s="71"/>
      <c r="V615" s="22"/>
      <c r="W615" s="22"/>
      <c r="X615" s="22"/>
      <c r="Y615" s="73"/>
      <c r="Z615" s="22"/>
      <c r="AA615" s="22"/>
      <c r="AB615" s="22"/>
      <c r="AC615" s="22"/>
      <c r="AD615" s="22">
        <f>IFERROR(LARGE(AH615:AM615,1),0)+IFERROR(LARGE(AH615:AM615,2),0)</f>
        <v>0</v>
      </c>
      <c r="AE615" s="22">
        <f>IFERROR(LARGE(AH615:AM615,3),0)+IFERROR(LARGE(AH615:AM615,4),0)</f>
        <v>0</v>
      </c>
      <c r="AF615" s="22">
        <f>IFERROR(LARGE(AH615:AM615,5),0)+IFERROR(LARGE(AH615:AM615,6),0)</f>
        <v>0</v>
      </c>
      <c r="AG615" s="22">
        <f>IFERROR(LARGE(AH615:AM615,7),0)</f>
        <v>0</v>
      </c>
      <c r="AH615" s="22"/>
      <c r="AI615" s="22"/>
      <c r="AJ615" s="22"/>
      <c r="AK615" s="22"/>
      <c r="AL615" s="22"/>
      <c r="AM615" s="22"/>
    </row>
    <row r="616" spans="1:39">
      <c r="A616" s="3"/>
      <c r="B616" s="3"/>
      <c r="C616" s="3"/>
      <c r="D616" s="2">
        <f ca="1">IF(E615=E616,D615,CELL("wiersz",A614))</f>
        <v>109</v>
      </c>
      <c r="E616" s="23">
        <f>LARGE(F616:AG616,1)+LARGE(F616:AG616,2)+LARGE(F616:AG616,3)+LARGE(F616:AG616,4)+IFERROR(LARGE(F616:AG616,5),0)+IFERROR(LARGE(F616:AG616,6),0)</f>
        <v>0</v>
      </c>
      <c r="F616" s="22"/>
      <c r="G616" s="22"/>
      <c r="H616" s="22"/>
      <c r="I616" s="71"/>
      <c r="J616" s="72"/>
      <c r="K616" s="72"/>
      <c r="L616" s="72"/>
      <c r="M616" s="72"/>
      <c r="N616" s="22"/>
      <c r="O616" s="22"/>
      <c r="P616" s="22"/>
      <c r="Q616" s="22"/>
      <c r="R616" s="22"/>
      <c r="S616" s="22"/>
      <c r="T616" s="71"/>
      <c r="U616" s="71"/>
      <c r="V616" s="22"/>
      <c r="W616" s="22"/>
      <c r="X616" s="22"/>
      <c r="Y616" s="73"/>
      <c r="Z616" s="22"/>
      <c r="AA616" s="22"/>
      <c r="AB616" s="22"/>
      <c r="AC616" s="22"/>
      <c r="AD616" s="22">
        <f>IFERROR(LARGE(AH616:AM616,1),0)+IFERROR(LARGE(AH616:AM616,2),0)</f>
        <v>0</v>
      </c>
      <c r="AE616" s="22">
        <f>IFERROR(LARGE(AH616:AM616,3),0)+IFERROR(LARGE(AH616:AM616,4),0)</f>
        <v>0</v>
      </c>
      <c r="AF616" s="22">
        <f>IFERROR(LARGE(AH616:AM616,5),0)+IFERROR(LARGE(AH616:AM616,6),0)</f>
        <v>0</v>
      </c>
      <c r="AG616" s="22">
        <f>IFERROR(LARGE(AH616:AM616,7),0)</f>
        <v>0</v>
      </c>
      <c r="AH616" s="22"/>
      <c r="AI616" s="22"/>
      <c r="AJ616" s="22"/>
      <c r="AK616" s="22"/>
      <c r="AL616" s="22"/>
      <c r="AM616" s="22"/>
    </row>
    <row r="617" spans="1:39">
      <c r="A617" s="3"/>
      <c r="B617" s="3"/>
      <c r="C617" s="3"/>
      <c r="D617" s="2">
        <f ca="1">IF(E616=E617,D616,CELL("wiersz",A615))</f>
        <v>109</v>
      </c>
      <c r="E617" s="23">
        <f>LARGE(F617:AG617,1)+LARGE(F617:AG617,2)+LARGE(F617:AG617,3)+LARGE(F617:AG617,4)+IFERROR(LARGE(F617:AG617,5),0)+IFERROR(LARGE(F617:AG617,6),0)</f>
        <v>0</v>
      </c>
      <c r="F617" s="22"/>
      <c r="G617" s="22"/>
      <c r="H617" s="22"/>
      <c r="I617" s="71"/>
      <c r="J617" s="72"/>
      <c r="K617" s="72"/>
      <c r="L617" s="72"/>
      <c r="M617" s="72"/>
      <c r="N617" s="22"/>
      <c r="O617" s="22"/>
      <c r="P617" s="22"/>
      <c r="Q617" s="22"/>
      <c r="R617" s="22"/>
      <c r="S617" s="22"/>
      <c r="T617" s="71"/>
      <c r="U617" s="71"/>
      <c r="V617" s="22"/>
      <c r="W617" s="22"/>
      <c r="X617" s="22"/>
      <c r="Y617" s="73"/>
      <c r="Z617" s="22"/>
      <c r="AA617" s="22"/>
      <c r="AB617" s="22"/>
      <c r="AC617" s="22"/>
      <c r="AD617" s="22">
        <f>IFERROR(LARGE(AH617:AM617,1),0)+IFERROR(LARGE(AH617:AM617,2),0)</f>
        <v>0</v>
      </c>
      <c r="AE617" s="22">
        <f>IFERROR(LARGE(AH617:AM617,3),0)+IFERROR(LARGE(AH617:AM617,4),0)</f>
        <v>0</v>
      </c>
      <c r="AF617" s="22">
        <f>IFERROR(LARGE(AH617:AM617,5),0)+IFERROR(LARGE(AH617:AM617,6),0)</f>
        <v>0</v>
      </c>
      <c r="AG617" s="22">
        <f>IFERROR(LARGE(AH617:AM617,7),0)</f>
        <v>0</v>
      </c>
      <c r="AH617" s="22"/>
      <c r="AI617" s="22"/>
      <c r="AJ617" s="22"/>
      <c r="AK617" s="22"/>
      <c r="AL617" s="22"/>
      <c r="AM617" s="22"/>
    </row>
    <row r="618" spans="1:39">
      <c r="A618" s="3"/>
      <c r="B618" s="3"/>
      <c r="C618" s="3"/>
      <c r="D618" s="2">
        <f ca="1">IF(E617=E618,D617,CELL("wiersz",A616))</f>
        <v>109</v>
      </c>
      <c r="E618" s="23">
        <f>LARGE(F618:AG618,1)+LARGE(F618:AG618,2)+LARGE(F618:AG618,3)+LARGE(F618:AG618,4)+IFERROR(LARGE(F618:AG618,5),0)+IFERROR(LARGE(F618:AG618,6),0)</f>
        <v>0</v>
      </c>
      <c r="F618" s="22"/>
      <c r="G618" s="22"/>
      <c r="H618" s="22"/>
      <c r="I618" s="71"/>
      <c r="J618" s="72"/>
      <c r="K618" s="72"/>
      <c r="L618" s="72"/>
      <c r="M618" s="72"/>
      <c r="N618" s="22"/>
      <c r="O618" s="22"/>
      <c r="P618" s="22"/>
      <c r="Q618" s="22"/>
      <c r="R618" s="22"/>
      <c r="S618" s="22"/>
      <c r="T618" s="71"/>
      <c r="U618" s="71"/>
      <c r="V618" s="22"/>
      <c r="W618" s="22"/>
      <c r="X618" s="22"/>
      <c r="Y618" s="73"/>
      <c r="Z618" s="22"/>
      <c r="AA618" s="22"/>
      <c r="AB618" s="22"/>
      <c r="AC618" s="22"/>
      <c r="AD618" s="22">
        <f>IFERROR(LARGE(AH618:AM618,1),0)+IFERROR(LARGE(AH618:AM618,2),0)</f>
        <v>0</v>
      </c>
      <c r="AE618" s="22">
        <f>IFERROR(LARGE(AH618:AM618,3),0)+IFERROR(LARGE(AH618:AM618,4),0)</f>
        <v>0</v>
      </c>
      <c r="AF618" s="22">
        <f>IFERROR(LARGE(AH618:AM618,5),0)+IFERROR(LARGE(AH618:AM618,6),0)</f>
        <v>0</v>
      </c>
      <c r="AG618" s="22">
        <f>IFERROR(LARGE(AH618:AM618,7),0)</f>
        <v>0</v>
      </c>
      <c r="AH618" s="22"/>
      <c r="AI618" s="22"/>
      <c r="AJ618" s="22"/>
      <c r="AK618" s="22"/>
      <c r="AL618" s="22"/>
      <c r="AM618" s="22"/>
    </row>
    <row r="619" spans="1:39">
      <c r="A619" s="3"/>
      <c r="B619" s="3"/>
      <c r="C619" s="3"/>
      <c r="D619" s="2">
        <f ca="1">IF(E618=E619,D618,CELL("wiersz",A617))</f>
        <v>109</v>
      </c>
      <c r="E619" s="23">
        <f>LARGE(F619:AG619,1)+LARGE(F619:AG619,2)+LARGE(F619:AG619,3)+LARGE(F619:AG619,4)+IFERROR(LARGE(F619:AG619,5),0)+IFERROR(LARGE(F619:AG619,6),0)</f>
        <v>0</v>
      </c>
      <c r="F619" s="22"/>
      <c r="G619" s="22"/>
      <c r="H619" s="22"/>
      <c r="I619" s="71"/>
      <c r="J619" s="72"/>
      <c r="K619" s="72"/>
      <c r="L619" s="72"/>
      <c r="M619" s="72"/>
      <c r="N619" s="22"/>
      <c r="O619" s="22"/>
      <c r="P619" s="22"/>
      <c r="Q619" s="22"/>
      <c r="R619" s="22"/>
      <c r="S619" s="22"/>
      <c r="T619" s="71"/>
      <c r="U619" s="71"/>
      <c r="V619" s="22"/>
      <c r="W619" s="22"/>
      <c r="X619" s="22"/>
      <c r="Y619" s="73"/>
      <c r="Z619" s="22"/>
      <c r="AA619" s="22"/>
      <c r="AB619" s="22"/>
      <c r="AC619" s="22"/>
      <c r="AD619" s="22">
        <f>IFERROR(LARGE(AH619:AM619,1),0)+IFERROR(LARGE(AH619:AM619,2),0)</f>
        <v>0</v>
      </c>
      <c r="AE619" s="22">
        <f>IFERROR(LARGE(AH619:AM619,3),0)+IFERROR(LARGE(AH619:AM619,4),0)</f>
        <v>0</v>
      </c>
      <c r="AF619" s="22">
        <f>IFERROR(LARGE(AH619:AM619,5),0)+IFERROR(LARGE(AH619:AM619,6),0)</f>
        <v>0</v>
      </c>
      <c r="AG619" s="22">
        <f>IFERROR(LARGE(AH619:AM619,7),0)</f>
        <v>0</v>
      </c>
      <c r="AH619" s="22"/>
      <c r="AI619" s="22"/>
      <c r="AJ619" s="22"/>
      <c r="AK619" s="22"/>
      <c r="AL619" s="22"/>
      <c r="AM619" s="22"/>
    </row>
    <row r="620" spans="1:39">
      <c r="A620" s="3"/>
      <c r="B620" s="3"/>
      <c r="C620" s="3"/>
      <c r="D620" s="2">
        <f ca="1">IF(E619=E620,D619,CELL("wiersz",A618))</f>
        <v>109</v>
      </c>
      <c r="E620" s="23">
        <f>LARGE(F620:AG620,1)+LARGE(F620:AG620,2)+LARGE(F620:AG620,3)+LARGE(F620:AG620,4)+IFERROR(LARGE(F620:AG620,5),0)+IFERROR(LARGE(F620:AG620,6),0)</f>
        <v>0</v>
      </c>
      <c r="F620" s="22"/>
      <c r="G620" s="22"/>
      <c r="H620" s="22"/>
      <c r="I620" s="71"/>
      <c r="J620" s="72"/>
      <c r="K620" s="72"/>
      <c r="L620" s="72"/>
      <c r="M620" s="72"/>
      <c r="N620" s="22"/>
      <c r="O620" s="22"/>
      <c r="P620" s="22"/>
      <c r="Q620" s="22"/>
      <c r="R620" s="22"/>
      <c r="S620" s="22"/>
      <c r="T620" s="71"/>
      <c r="U620" s="71"/>
      <c r="V620" s="22"/>
      <c r="W620" s="22"/>
      <c r="X620" s="22"/>
      <c r="Y620" s="73"/>
      <c r="Z620" s="22"/>
      <c r="AA620" s="22"/>
      <c r="AB620" s="22"/>
      <c r="AC620" s="22"/>
      <c r="AD620" s="22">
        <f>IFERROR(LARGE(AH620:AM620,1),0)+IFERROR(LARGE(AH620:AM620,2),0)</f>
        <v>0</v>
      </c>
      <c r="AE620" s="22">
        <f>IFERROR(LARGE(AH620:AM620,3),0)+IFERROR(LARGE(AH620:AM620,4),0)</f>
        <v>0</v>
      </c>
      <c r="AF620" s="22">
        <f>IFERROR(LARGE(AH620:AM620,5),0)+IFERROR(LARGE(AH620:AM620,6),0)</f>
        <v>0</v>
      </c>
      <c r="AG620" s="22">
        <f>IFERROR(LARGE(AH620:AM620,7),0)</f>
        <v>0</v>
      </c>
      <c r="AH620" s="22"/>
      <c r="AI620" s="22"/>
      <c r="AJ620" s="22"/>
      <c r="AK620" s="22"/>
      <c r="AL620" s="22"/>
      <c r="AM620" s="22"/>
    </row>
    <row r="621" spans="1:39">
      <c r="A621" s="3"/>
      <c r="B621" s="3"/>
      <c r="C621" s="3"/>
      <c r="D621" s="2">
        <f ca="1">IF(E620=E621,D620,CELL("wiersz",A619))</f>
        <v>109</v>
      </c>
      <c r="E621" s="23">
        <f>LARGE(F621:AG621,1)+LARGE(F621:AG621,2)+LARGE(F621:AG621,3)+LARGE(F621:AG621,4)+IFERROR(LARGE(F621:AG621,5),0)+IFERROR(LARGE(F621:AG621,6),0)</f>
        <v>0</v>
      </c>
      <c r="F621" s="22"/>
      <c r="G621" s="22"/>
      <c r="H621" s="22"/>
      <c r="I621" s="71"/>
      <c r="J621" s="72"/>
      <c r="K621" s="72"/>
      <c r="L621" s="72"/>
      <c r="M621" s="72"/>
      <c r="N621" s="22"/>
      <c r="O621" s="22"/>
      <c r="P621" s="22"/>
      <c r="Q621" s="22"/>
      <c r="R621" s="22"/>
      <c r="S621" s="22"/>
      <c r="T621" s="71"/>
      <c r="U621" s="71"/>
      <c r="V621" s="22"/>
      <c r="W621" s="22"/>
      <c r="X621" s="22"/>
      <c r="Y621" s="73"/>
      <c r="Z621" s="22"/>
      <c r="AA621" s="22"/>
      <c r="AB621" s="22"/>
      <c r="AC621" s="22"/>
      <c r="AD621" s="22">
        <f>IFERROR(LARGE(AH621:AM621,1),0)+IFERROR(LARGE(AH621:AM621,2),0)</f>
        <v>0</v>
      </c>
      <c r="AE621" s="22">
        <f>IFERROR(LARGE(AH621:AM621,3),0)+IFERROR(LARGE(AH621:AM621,4),0)</f>
        <v>0</v>
      </c>
      <c r="AF621" s="22">
        <f>IFERROR(LARGE(AH621:AM621,5),0)+IFERROR(LARGE(AH621:AM621,6),0)</f>
        <v>0</v>
      </c>
      <c r="AG621" s="22">
        <f>IFERROR(LARGE(AH621:AM621,7),0)</f>
        <v>0</v>
      </c>
      <c r="AH621" s="22"/>
      <c r="AI621" s="22"/>
      <c r="AJ621" s="22"/>
      <c r="AK621" s="22"/>
      <c r="AL621" s="22"/>
      <c r="AM621" s="22"/>
    </row>
    <row r="622" spans="1:39">
      <c r="A622" s="3"/>
      <c r="B622" s="3"/>
      <c r="C622" s="3"/>
      <c r="D622" s="2">
        <f ca="1">IF(E621=E622,D621,CELL("wiersz",A620))</f>
        <v>109</v>
      </c>
      <c r="E622" s="23">
        <f>LARGE(F622:AG622,1)+LARGE(F622:AG622,2)+LARGE(F622:AG622,3)+LARGE(F622:AG622,4)+IFERROR(LARGE(F622:AG622,5),0)+IFERROR(LARGE(F622:AG622,6),0)</f>
        <v>0</v>
      </c>
      <c r="F622" s="22"/>
      <c r="G622" s="22"/>
      <c r="H622" s="22"/>
      <c r="I622" s="71"/>
      <c r="J622" s="72"/>
      <c r="K622" s="72"/>
      <c r="L622" s="72"/>
      <c r="M622" s="72"/>
      <c r="N622" s="22"/>
      <c r="O622" s="22"/>
      <c r="P622" s="22"/>
      <c r="Q622" s="22"/>
      <c r="R622" s="22"/>
      <c r="S622" s="22"/>
      <c r="T622" s="71"/>
      <c r="U622" s="71"/>
      <c r="V622" s="22"/>
      <c r="W622" s="22"/>
      <c r="X622" s="22"/>
      <c r="Y622" s="73"/>
      <c r="Z622" s="22"/>
      <c r="AA622" s="22"/>
      <c r="AB622" s="22"/>
      <c r="AC622" s="22"/>
      <c r="AD622" s="22">
        <f>IFERROR(LARGE(AH622:AM622,1),0)+IFERROR(LARGE(AH622:AM622,2),0)</f>
        <v>0</v>
      </c>
      <c r="AE622" s="22">
        <f>IFERROR(LARGE(AH622:AM622,3),0)+IFERROR(LARGE(AH622:AM622,4),0)</f>
        <v>0</v>
      </c>
      <c r="AF622" s="22">
        <f>IFERROR(LARGE(AH622:AM622,5),0)+IFERROR(LARGE(AH622:AM622,6),0)</f>
        <v>0</v>
      </c>
      <c r="AG622" s="22">
        <f>IFERROR(LARGE(AH622:AM622,7),0)</f>
        <v>0</v>
      </c>
      <c r="AH622" s="22"/>
      <c r="AI622" s="22"/>
      <c r="AJ622" s="22"/>
      <c r="AK622" s="22"/>
      <c r="AL622" s="22"/>
      <c r="AM622" s="22"/>
    </row>
    <row r="623" spans="1:39">
      <c r="A623" s="3"/>
      <c r="B623" s="3"/>
      <c r="C623" s="3"/>
      <c r="D623" s="2">
        <f ca="1">IF(E622=E623,D622,CELL("wiersz",A621))</f>
        <v>109</v>
      </c>
      <c r="E623" s="23">
        <f>LARGE(F623:AG623,1)+LARGE(F623:AG623,2)+LARGE(F623:AG623,3)+LARGE(F623:AG623,4)+IFERROR(LARGE(F623:AG623,5),0)+IFERROR(LARGE(F623:AG623,6),0)</f>
        <v>0</v>
      </c>
      <c r="F623" s="22"/>
      <c r="G623" s="22"/>
      <c r="H623" s="22"/>
      <c r="I623" s="71"/>
      <c r="J623" s="72"/>
      <c r="K623" s="72"/>
      <c r="L623" s="72"/>
      <c r="M623" s="72"/>
      <c r="N623" s="22"/>
      <c r="O623" s="22"/>
      <c r="P623" s="22"/>
      <c r="Q623" s="22"/>
      <c r="R623" s="22"/>
      <c r="S623" s="22"/>
      <c r="T623" s="71"/>
      <c r="U623" s="71"/>
      <c r="V623" s="22"/>
      <c r="W623" s="22"/>
      <c r="X623" s="22"/>
      <c r="Y623" s="73"/>
      <c r="Z623" s="22"/>
      <c r="AA623" s="22"/>
      <c r="AB623" s="22"/>
      <c r="AC623" s="22"/>
      <c r="AD623" s="22">
        <f>IFERROR(LARGE(AH623:AM623,1),0)+IFERROR(LARGE(AH623:AM623,2),0)</f>
        <v>0</v>
      </c>
      <c r="AE623" s="22">
        <f>IFERROR(LARGE(AH623:AM623,3),0)+IFERROR(LARGE(AH623:AM623,4),0)</f>
        <v>0</v>
      </c>
      <c r="AF623" s="22">
        <f>IFERROR(LARGE(AH623:AM623,5),0)+IFERROR(LARGE(AH623:AM623,6),0)</f>
        <v>0</v>
      </c>
      <c r="AG623" s="22">
        <f>IFERROR(LARGE(AH623:AM623,7),0)</f>
        <v>0</v>
      </c>
      <c r="AH623" s="22"/>
      <c r="AI623" s="22"/>
      <c r="AJ623" s="22"/>
      <c r="AK623" s="22"/>
      <c r="AL623" s="22"/>
      <c r="AM623" s="22"/>
    </row>
    <row r="624" spans="1:39">
      <c r="A624" s="3"/>
      <c r="B624" s="3"/>
      <c r="C624" s="3"/>
      <c r="D624" s="2">
        <f ca="1">IF(E623=E624,D623,CELL("wiersz",A622))</f>
        <v>109</v>
      </c>
      <c r="E624" s="23">
        <f>LARGE(F624:AG624,1)+LARGE(F624:AG624,2)+LARGE(F624:AG624,3)+LARGE(F624:AG624,4)+IFERROR(LARGE(F624:AG624,5),0)+IFERROR(LARGE(F624:AG624,6),0)</f>
        <v>0</v>
      </c>
      <c r="F624" s="22"/>
      <c r="G624" s="22"/>
      <c r="H624" s="22"/>
      <c r="I624" s="71"/>
      <c r="J624" s="72"/>
      <c r="K624" s="72"/>
      <c r="L624" s="72"/>
      <c r="M624" s="72"/>
      <c r="N624" s="22"/>
      <c r="O624" s="22"/>
      <c r="P624" s="22"/>
      <c r="Q624" s="22"/>
      <c r="R624" s="22"/>
      <c r="S624" s="22"/>
      <c r="T624" s="71"/>
      <c r="U624" s="71"/>
      <c r="V624" s="22"/>
      <c r="W624" s="22"/>
      <c r="X624" s="22"/>
      <c r="Y624" s="73"/>
      <c r="Z624" s="22"/>
      <c r="AA624" s="22"/>
      <c r="AB624" s="22"/>
      <c r="AC624" s="22"/>
      <c r="AD624" s="22">
        <f>IFERROR(LARGE(AH624:AM624,1),0)+IFERROR(LARGE(AH624:AM624,2),0)</f>
        <v>0</v>
      </c>
      <c r="AE624" s="22">
        <f>IFERROR(LARGE(AH624:AM624,3),0)+IFERROR(LARGE(AH624:AM624,4),0)</f>
        <v>0</v>
      </c>
      <c r="AF624" s="22">
        <f>IFERROR(LARGE(AH624:AM624,5),0)+IFERROR(LARGE(AH624:AM624,6),0)</f>
        <v>0</v>
      </c>
      <c r="AG624" s="22">
        <f>IFERROR(LARGE(AH624:AM624,7),0)</f>
        <v>0</v>
      </c>
      <c r="AH624" s="22"/>
      <c r="AI624" s="22"/>
      <c r="AJ624" s="22"/>
      <c r="AK624" s="22"/>
      <c r="AL624" s="22"/>
      <c r="AM624" s="22"/>
    </row>
    <row r="625" spans="1:39">
      <c r="A625" s="3"/>
      <c r="B625" s="3"/>
      <c r="C625" s="3"/>
      <c r="D625" s="2">
        <f ca="1">IF(E624=E625,D624,CELL("wiersz",A623))</f>
        <v>109</v>
      </c>
      <c r="E625" s="23">
        <f>LARGE(F625:AG625,1)+LARGE(F625:AG625,2)+LARGE(F625:AG625,3)+LARGE(F625:AG625,4)+IFERROR(LARGE(F625:AG625,5),0)+IFERROR(LARGE(F625:AG625,6),0)</f>
        <v>0</v>
      </c>
      <c r="F625" s="22"/>
      <c r="G625" s="22"/>
      <c r="H625" s="22"/>
      <c r="I625" s="71"/>
      <c r="J625" s="72"/>
      <c r="K625" s="72"/>
      <c r="L625" s="72"/>
      <c r="M625" s="72"/>
      <c r="N625" s="22"/>
      <c r="O625" s="22"/>
      <c r="P625" s="22"/>
      <c r="Q625" s="22"/>
      <c r="R625" s="22"/>
      <c r="S625" s="22"/>
      <c r="T625" s="71"/>
      <c r="U625" s="71"/>
      <c r="V625" s="22"/>
      <c r="W625" s="22"/>
      <c r="X625" s="22"/>
      <c r="Y625" s="73"/>
      <c r="Z625" s="22"/>
      <c r="AA625" s="22"/>
      <c r="AB625" s="22"/>
      <c r="AC625" s="22"/>
      <c r="AD625" s="22">
        <f>IFERROR(LARGE(AH625:AM625,1),0)+IFERROR(LARGE(AH625:AM625,2),0)</f>
        <v>0</v>
      </c>
      <c r="AE625" s="22">
        <f>IFERROR(LARGE(AH625:AM625,3),0)+IFERROR(LARGE(AH625:AM625,4),0)</f>
        <v>0</v>
      </c>
      <c r="AF625" s="22">
        <f>IFERROR(LARGE(AH625:AM625,5),0)+IFERROR(LARGE(AH625:AM625,6),0)</f>
        <v>0</v>
      </c>
      <c r="AG625" s="22">
        <f>IFERROR(LARGE(AH625:AM625,7),0)</f>
        <v>0</v>
      </c>
      <c r="AH625" s="22"/>
      <c r="AI625" s="22"/>
      <c r="AJ625" s="22"/>
      <c r="AK625" s="22"/>
      <c r="AL625" s="22"/>
      <c r="AM625" s="22"/>
    </row>
    <row r="626" spans="1:39">
      <c r="A626" s="3"/>
      <c r="B626" s="3"/>
      <c r="C626" s="3"/>
      <c r="D626" s="2">
        <f ca="1">IF(E625=E626,D625,CELL("wiersz",A624))</f>
        <v>109</v>
      </c>
      <c r="E626" s="23">
        <f>LARGE(F626:AG626,1)+LARGE(F626:AG626,2)+LARGE(F626:AG626,3)+LARGE(F626:AG626,4)+IFERROR(LARGE(F626:AG626,5),0)+IFERROR(LARGE(F626:AG626,6),0)</f>
        <v>0</v>
      </c>
      <c r="F626" s="22"/>
      <c r="G626" s="22"/>
      <c r="H626" s="22"/>
      <c r="I626" s="71"/>
      <c r="J626" s="72"/>
      <c r="K626" s="72"/>
      <c r="L626" s="72"/>
      <c r="M626" s="72"/>
      <c r="N626" s="22"/>
      <c r="O626" s="22"/>
      <c r="P626" s="22"/>
      <c r="Q626" s="22"/>
      <c r="R626" s="22"/>
      <c r="S626" s="22"/>
      <c r="T626" s="71"/>
      <c r="U626" s="71"/>
      <c r="V626" s="22"/>
      <c r="W626" s="22"/>
      <c r="X626" s="22"/>
      <c r="Y626" s="73"/>
      <c r="Z626" s="22"/>
      <c r="AA626" s="22"/>
      <c r="AB626" s="22"/>
      <c r="AC626" s="22"/>
      <c r="AD626" s="22">
        <f>IFERROR(LARGE(AH626:AM626,1),0)+IFERROR(LARGE(AH626:AM626,2),0)</f>
        <v>0</v>
      </c>
      <c r="AE626" s="22">
        <f>IFERROR(LARGE(AH626:AM626,3),0)+IFERROR(LARGE(AH626:AM626,4),0)</f>
        <v>0</v>
      </c>
      <c r="AF626" s="22">
        <f>IFERROR(LARGE(AH626:AM626,5),0)+IFERROR(LARGE(AH626:AM626,6),0)</f>
        <v>0</v>
      </c>
      <c r="AG626" s="22">
        <f>IFERROR(LARGE(AH626:AM626,7),0)</f>
        <v>0</v>
      </c>
      <c r="AH626" s="22"/>
      <c r="AI626" s="22"/>
      <c r="AJ626" s="22"/>
      <c r="AK626" s="22"/>
      <c r="AL626" s="22"/>
      <c r="AM626" s="22"/>
    </row>
    <row r="627" spans="1:39">
      <c r="A627" s="3"/>
      <c r="B627" s="3"/>
      <c r="C627" s="3"/>
      <c r="D627" s="2">
        <f ca="1">IF(E626=E627,D626,CELL("wiersz",A625))</f>
        <v>109</v>
      </c>
      <c r="E627" s="23">
        <f>LARGE(F627:AG627,1)+LARGE(F627:AG627,2)+LARGE(F627:AG627,3)+LARGE(F627:AG627,4)+IFERROR(LARGE(F627:AG627,5),0)+IFERROR(LARGE(F627:AG627,6),0)</f>
        <v>0</v>
      </c>
      <c r="F627" s="22"/>
      <c r="G627" s="22"/>
      <c r="H627" s="22"/>
      <c r="I627" s="71"/>
      <c r="J627" s="72"/>
      <c r="K627" s="72"/>
      <c r="L627" s="72"/>
      <c r="M627" s="72"/>
      <c r="N627" s="22"/>
      <c r="O627" s="22"/>
      <c r="P627" s="22"/>
      <c r="Q627" s="22"/>
      <c r="R627" s="22"/>
      <c r="S627" s="22"/>
      <c r="T627" s="71"/>
      <c r="U627" s="71"/>
      <c r="V627" s="22"/>
      <c r="W627" s="22"/>
      <c r="X627" s="22"/>
      <c r="Y627" s="73"/>
      <c r="Z627" s="22"/>
      <c r="AA627" s="22"/>
      <c r="AB627" s="22"/>
      <c r="AC627" s="22"/>
      <c r="AD627" s="22">
        <f>IFERROR(LARGE(AH627:AM627,1),0)+IFERROR(LARGE(AH627:AM627,2),0)</f>
        <v>0</v>
      </c>
      <c r="AE627" s="22">
        <f>IFERROR(LARGE(AH627:AM627,3),0)+IFERROR(LARGE(AH627:AM627,4),0)</f>
        <v>0</v>
      </c>
      <c r="AF627" s="22">
        <f>IFERROR(LARGE(AH627:AM627,5),0)+IFERROR(LARGE(AH627:AM627,6),0)</f>
        <v>0</v>
      </c>
      <c r="AG627" s="22">
        <f>IFERROR(LARGE(AH627:AM627,7),0)</f>
        <v>0</v>
      </c>
      <c r="AH627" s="22"/>
      <c r="AI627" s="22"/>
      <c r="AJ627" s="22"/>
      <c r="AK627" s="22"/>
      <c r="AL627" s="22"/>
      <c r="AM627" s="22"/>
    </row>
    <row r="628" spans="1:39">
      <c r="A628" s="3"/>
      <c r="B628" s="3"/>
      <c r="C628" s="3"/>
      <c r="D628" s="2">
        <f ca="1">IF(E627=E628,D627,CELL("wiersz",A626))</f>
        <v>109</v>
      </c>
      <c r="E628" s="23">
        <f>LARGE(F628:AG628,1)+LARGE(F628:AG628,2)+LARGE(F628:AG628,3)+LARGE(F628:AG628,4)+IFERROR(LARGE(F628:AG628,5),0)+IFERROR(LARGE(F628:AG628,6),0)</f>
        <v>0</v>
      </c>
      <c r="F628" s="22"/>
      <c r="G628" s="22"/>
      <c r="H628" s="22"/>
      <c r="I628" s="71"/>
      <c r="J628" s="72"/>
      <c r="K628" s="72"/>
      <c r="L628" s="72"/>
      <c r="M628" s="72"/>
      <c r="N628" s="22"/>
      <c r="O628" s="22"/>
      <c r="P628" s="22"/>
      <c r="Q628" s="22"/>
      <c r="R628" s="22"/>
      <c r="S628" s="22"/>
      <c r="T628" s="71"/>
      <c r="U628" s="71"/>
      <c r="V628" s="22"/>
      <c r="W628" s="22"/>
      <c r="X628" s="22"/>
      <c r="Y628" s="73"/>
      <c r="Z628" s="22"/>
      <c r="AA628" s="22"/>
      <c r="AB628" s="22"/>
      <c r="AC628" s="22"/>
      <c r="AD628" s="22">
        <f>IFERROR(LARGE(AH628:AM628,1),0)+IFERROR(LARGE(AH628:AM628,2),0)</f>
        <v>0</v>
      </c>
      <c r="AE628" s="22">
        <f>IFERROR(LARGE(AH628:AM628,3),0)+IFERROR(LARGE(AH628:AM628,4),0)</f>
        <v>0</v>
      </c>
      <c r="AF628" s="22">
        <f>IFERROR(LARGE(AH628:AM628,5),0)+IFERROR(LARGE(AH628:AM628,6),0)</f>
        <v>0</v>
      </c>
      <c r="AG628" s="22">
        <f>IFERROR(LARGE(AH628:AM628,7),0)</f>
        <v>0</v>
      </c>
      <c r="AH628" s="22"/>
      <c r="AI628" s="22"/>
      <c r="AJ628" s="22"/>
      <c r="AK628" s="22"/>
      <c r="AL628" s="22"/>
      <c r="AM628" s="22"/>
    </row>
    <row r="629" spans="1:39">
      <c r="A629" s="3"/>
      <c r="B629" s="3"/>
      <c r="C629" s="3"/>
      <c r="D629" s="2">
        <f ca="1">IF(E628=E629,D628,CELL("wiersz",A627))</f>
        <v>109</v>
      </c>
      <c r="E629" s="23">
        <f>LARGE(F629:AG629,1)+LARGE(F629:AG629,2)+LARGE(F629:AG629,3)+LARGE(F629:AG629,4)+IFERROR(LARGE(F629:AG629,5),0)+IFERROR(LARGE(F629:AG629,6),0)</f>
        <v>0</v>
      </c>
      <c r="F629" s="22"/>
      <c r="G629" s="22"/>
      <c r="H629" s="22"/>
      <c r="I629" s="71"/>
      <c r="J629" s="72"/>
      <c r="K629" s="72"/>
      <c r="L629" s="72"/>
      <c r="M629" s="72"/>
      <c r="N629" s="22"/>
      <c r="O629" s="22"/>
      <c r="P629" s="22"/>
      <c r="Q629" s="22"/>
      <c r="R629" s="22"/>
      <c r="S629" s="22"/>
      <c r="T629" s="71"/>
      <c r="U629" s="71"/>
      <c r="V629" s="22"/>
      <c r="W629" s="22"/>
      <c r="X629" s="22"/>
      <c r="Y629" s="73"/>
      <c r="Z629" s="22"/>
      <c r="AA629" s="22"/>
      <c r="AB629" s="22"/>
      <c r="AC629" s="22"/>
      <c r="AD629" s="22">
        <f>IFERROR(LARGE(AH629:AM629,1),0)+IFERROR(LARGE(AH629:AM629,2),0)</f>
        <v>0</v>
      </c>
      <c r="AE629" s="22">
        <f>IFERROR(LARGE(AH629:AM629,3),0)+IFERROR(LARGE(AH629:AM629,4),0)</f>
        <v>0</v>
      </c>
      <c r="AF629" s="22">
        <f>IFERROR(LARGE(AH629:AM629,5),0)+IFERROR(LARGE(AH629:AM629,6),0)</f>
        <v>0</v>
      </c>
      <c r="AG629" s="22">
        <f>IFERROR(LARGE(AH629:AM629,7),0)</f>
        <v>0</v>
      </c>
      <c r="AH629" s="22"/>
      <c r="AI629" s="22"/>
      <c r="AJ629" s="22"/>
      <c r="AK629" s="22"/>
      <c r="AL629" s="22"/>
      <c r="AM629" s="22"/>
    </row>
    <row r="630" spans="1:39">
      <c r="A630" s="3"/>
      <c r="B630" s="3"/>
      <c r="C630" s="3"/>
      <c r="D630" s="2">
        <f ca="1">IF(E629=E630,D629,CELL("wiersz",A628))</f>
        <v>109</v>
      </c>
      <c r="E630" s="23">
        <f>LARGE(F630:AG630,1)+LARGE(F630:AG630,2)+LARGE(F630:AG630,3)+LARGE(F630:AG630,4)+IFERROR(LARGE(F630:AG630,5),0)+IFERROR(LARGE(F630:AG630,6),0)</f>
        <v>0</v>
      </c>
      <c r="F630" s="22"/>
      <c r="G630" s="22"/>
      <c r="H630" s="22"/>
      <c r="I630" s="71"/>
      <c r="J630" s="72"/>
      <c r="K630" s="72"/>
      <c r="L630" s="72"/>
      <c r="M630" s="72"/>
      <c r="N630" s="22"/>
      <c r="O630" s="22"/>
      <c r="P630" s="22"/>
      <c r="Q630" s="22"/>
      <c r="R630" s="22"/>
      <c r="S630" s="22"/>
      <c r="T630" s="71"/>
      <c r="U630" s="71"/>
      <c r="V630" s="22"/>
      <c r="W630" s="22"/>
      <c r="X630" s="22"/>
      <c r="Y630" s="73"/>
      <c r="Z630" s="22"/>
      <c r="AA630" s="22"/>
      <c r="AB630" s="22"/>
      <c r="AC630" s="22"/>
      <c r="AD630" s="22">
        <f>IFERROR(LARGE(AH630:AM630,1),0)+IFERROR(LARGE(AH630:AM630,2),0)</f>
        <v>0</v>
      </c>
      <c r="AE630" s="22">
        <f>IFERROR(LARGE(AH630:AM630,3),0)+IFERROR(LARGE(AH630:AM630,4),0)</f>
        <v>0</v>
      </c>
      <c r="AF630" s="22">
        <f>IFERROR(LARGE(AH630:AM630,5),0)+IFERROR(LARGE(AH630:AM630,6),0)</f>
        <v>0</v>
      </c>
      <c r="AG630" s="22">
        <f>IFERROR(LARGE(AH630:AM630,7),0)</f>
        <v>0</v>
      </c>
      <c r="AH630" s="22"/>
      <c r="AI630" s="22"/>
      <c r="AJ630" s="22"/>
      <c r="AK630" s="22"/>
      <c r="AL630" s="22"/>
      <c r="AM630" s="22"/>
    </row>
    <row r="631" spans="1:39">
      <c r="A631" s="3"/>
      <c r="B631" s="3"/>
      <c r="C631" s="3"/>
      <c r="D631" s="2">
        <f ca="1">IF(E630=E631,D630,CELL("wiersz",A629))</f>
        <v>109</v>
      </c>
      <c r="E631" s="23">
        <f>LARGE(F631:AG631,1)+LARGE(F631:AG631,2)+LARGE(F631:AG631,3)+LARGE(F631:AG631,4)+IFERROR(LARGE(F631:AG631,5),0)+IFERROR(LARGE(F631:AG631,6),0)</f>
        <v>0</v>
      </c>
      <c r="F631" s="22"/>
      <c r="G631" s="22"/>
      <c r="H631" s="22"/>
      <c r="I631" s="71"/>
      <c r="J631" s="72"/>
      <c r="K631" s="72"/>
      <c r="L631" s="72"/>
      <c r="M631" s="72"/>
      <c r="N631" s="22"/>
      <c r="O631" s="22"/>
      <c r="P631" s="22"/>
      <c r="Q631" s="22"/>
      <c r="R631" s="22"/>
      <c r="S631" s="22"/>
      <c r="T631" s="71"/>
      <c r="U631" s="71"/>
      <c r="V631" s="22"/>
      <c r="W631" s="22"/>
      <c r="X631" s="22"/>
      <c r="Y631" s="73"/>
      <c r="Z631" s="22"/>
      <c r="AA631" s="22"/>
      <c r="AB631" s="22"/>
      <c r="AC631" s="22"/>
      <c r="AD631" s="22">
        <f>IFERROR(LARGE(AH631:AM631,1),0)+IFERROR(LARGE(AH631:AM631,2),0)</f>
        <v>0</v>
      </c>
      <c r="AE631" s="22">
        <f>IFERROR(LARGE(AH631:AM631,3),0)+IFERROR(LARGE(AH631:AM631,4),0)</f>
        <v>0</v>
      </c>
      <c r="AF631" s="22">
        <f>IFERROR(LARGE(AH631:AM631,5),0)+IFERROR(LARGE(AH631:AM631,6),0)</f>
        <v>0</v>
      </c>
      <c r="AG631" s="22">
        <f>IFERROR(LARGE(AH631:AM631,7),0)</f>
        <v>0</v>
      </c>
      <c r="AH631" s="22"/>
      <c r="AI631" s="22"/>
      <c r="AJ631" s="22"/>
      <c r="AK631" s="22"/>
      <c r="AL631" s="22"/>
      <c r="AM631" s="22"/>
    </row>
    <row r="632" spans="1:39">
      <c r="A632" s="3"/>
      <c r="B632" s="3"/>
      <c r="C632" s="3"/>
      <c r="D632" s="2">
        <f ca="1">IF(E631=E632,D631,CELL("wiersz",A630))</f>
        <v>109</v>
      </c>
      <c r="E632" s="23">
        <f>LARGE(F632:AG632,1)+LARGE(F632:AG632,2)+LARGE(F632:AG632,3)+LARGE(F632:AG632,4)+IFERROR(LARGE(F632:AG632,5),0)+IFERROR(LARGE(F632:AG632,6),0)</f>
        <v>0</v>
      </c>
      <c r="F632" s="22"/>
      <c r="G632" s="22"/>
      <c r="H632" s="22"/>
      <c r="I632" s="71"/>
      <c r="J632" s="72"/>
      <c r="K632" s="72"/>
      <c r="L632" s="72"/>
      <c r="M632" s="72"/>
      <c r="N632" s="22"/>
      <c r="O632" s="22"/>
      <c r="P632" s="22"/>
      <c r="Q632" s="22"/>
      <c r="R632" s="22"/>
      <c r="S632" s="22"/>
      <c r="T632" s="71"/>
      <c r="U632" s="71"/>
      <c r="V632" s="22"/>
      <c r="W632" s="22"/>
      <c r="X632" s="22"/>
      <c r="Y632" s="73"/>
      <c r="Z632" s="22"/>
      <c r="AA632" s="22"/>
      <c r="AB632" s="22"/>
      <c r="AC632" s="22"/>
      <c r="AD632" s="22">
        <f>IFERROR(LARGE(AH632:AM632,1),0)+IFERROR(LARGE(AH632:AM632,2),0)</f>
        <v>0</v>
      </c>
      <c r="AE632" s="22">
        <f>IFERROR(LARGE(AH632:AM632,3),0)+IFERROR(LARGE(AH632:AM632,4),0)</f>
        <v>0</v>
      </c>
      <c r="AF632" s="22">
        <f>IFERROR(LARGE(AH632:AM632,5),0)+IFERROR(LARGE(AH632:AM632,6),0)</f>
        <v>0</v>
      </c>
      <c r="AG632" s="22">
        <f>IFERROR(LARGE(AH632:AM632,7),0)</f>
        <v>0</v>
      </c>
      <c r="AH632" s="22"/>
      <c r="AI632" s="22"/>
      <c r="AJ632" s="22"/>
      <c r="AK632" s="22"/>
      <c r="AL632" s="22"/>
      <c r="AM632" s="22"/>
    </row>
    <row r="633" spans="1:39">
      <c r="A633" s="3"/>
      <c r="B633" s="3"/>
      <c r="C633" s="3"/>
      <c r="D633" s="2">
        <f ca="1">IF(E632=E633,D632,CELL("wiersz",A631))</f>
        <v>109</v>
      </c>
      <c r="E633" s="23">
        <f>LARGE(F633:AG633,1)+LARGE(F633:AG633,2)+LARGE(F633:AG633,3)+LARGE(F633:AG633,4)+IFERROR(LARGE(F633:AG633,5),0)+IFERROR(LARGE(F633:AG633,6),0)</f>
        <v>0</v>
      </c>
      <c r="F633" s="22"/>
      <c r="G633" s="22"/>
      <c r="H633" s="22"/>
      <c r="I633" s="71"/>
      <c r="J633" s="72"/>
      <c r="K633" s="72"/>
      <c r="L633" s="72"/>
      <c r="M633" s="72"/>
      <c r="N633" s="22"/>
      <c r="O633" s="22"/>
      <c r="P633" s="22"/>
      <c r="Q633" s="22"/>
      <c r="R633" s="22"/>
      <c r="S633" s="22"/>
      <c r="T633" s="71"/>
      <c r="U633" s="71"/>
      <c r="V633" s="22"/>
      <c r="W633" s="22"/>
      <c r="X633" s="22"/>
      <c r="Y633" s="73"/>
      <c r="Z633" s="22"/>
      <c r="AA633" s="22"/>
      <c r="AB633" s="22"/>
      <c r="AC633" s="22"/>
      <c r="AD633" s="22">
        <f>IFERROR(LARGE(AH633:AM633,1),0)+IFERROR(LARGE(AH633:AM633,2),0)</f>
        <v>0</v>
      </c>
      <c r="AE633" s="22">
        <f>IFERROR(LARGE(AH633:AM633,3),0)+IFERROR(LARGE(AH633:AM633,4),0)</f>
        <v>0</v>
      </c>
      <c r="AF633" s="22">
        <f>IFERROR(LARGE(AH633:AM633,5),0)+IFERROR(LARGE(AH633:AM633,6),0)</f>
        <v>0</v>
      </c>
      <c r="AG633" s="22">
        <f>IFERROR(LARGE(AH633:AM633,7),0)</f>
        <v>0</v>
      </c>
      <c r="AH633" s="22"/>
      <c r="AI633" s="22"/>
      <c r="AJ633" s="22"/>
      <c r="AK633" s="22"/>
      <c r="AL633" s="22"/>
      <c r="AM633" s="22"/>
    </row>
    <row r="634" spans="1:39">
      <c r="A634" s="3"/>
      <c r="B634" s="3"/>
      <c r="C634" s="3"/>
      <c r="D634" s="2">
        <f ca="1">IF(E633=E634,D633,CELL("wiersz",A632))</f>
        <v>109</v>
      </c>
      <c r="E634" s="23">
        <f>LARGE(F634:AG634,1)+LARGE(F634:AG634,2)+LARGE(F634:AG634,3)+LARGE(F634:AG634,4)+IFERROR(LARGE(F634:AG634,5),0)+IFERROR(LARGE(F634:AG634,6),0)</f>
        <v>0</v>
      </c>
      <c r="F634" s="22"/>
      <c r="G634" s="22"/>
      <c r="H634" s="22"/>
      <c r="I634" s="71"/>
      <c r="J634" s="72"/>
      <c r="K634" s="72"/>
      <c r="L634" s="72"/>
      <c r="M634" s="72"/>
      <c r="N634" s="22"/>
      <c r="O634" s="22"/>
      <c r="P634" s="22"/>
      <c r="Q634" s="22"/>
      <c r="R634" s="22"/>
      <c r="S634" s="22"/>
      <c r="T634" s="71"/>
      <c r="U634" s="71"/>
      <c r="V634" s="22"/>
      <c r="W634" s="22"/>
      <c r="X634" s="22"/>
      <c r="Y634" s="73"/>
      <c r="Z634" s="22"/>
      <c r="AA634" s="22"/>
      <c r="AB634" s="22"/>
      <c r="AC634" s="22"/>
      <c r="AD634" s="22">
        <f>IFERROR(LARGE(AH634:AM634,1),0)+IFERROR(LARGE(AH634:AM634,2),0)</f>
        <v>0</v>
      </c>
      <c r="AE634" s="22">
        <f>IFERROR(LARGE(AH634:AM634,3),0)+IFERROR(LARGE(AH634:AM634,4),0)</f>
        <v>0</v>
      </c>
      <c r="AF634" s="22">
        <f>IFERROR(LARGE(AH634:AM634,5),0)+IFERROR(LARGE(AH634:AM634,6),0)</f>
        <v>0</v>
      </c>
      <c r="AG634" s="22">
        <f>IFERROR(LARGE(AH634:AM634,7),0)</f>
        <v>0</v>
      </c>
      <c r="AH634" s="22"/>
      <c r="AI634" s="22"/>
      <c r="AJ634" s="22"/>
      <c r="AK634" s="22"/>
      <c r="AL634" s="22"/>
      <c r="AM634" s="22"/>
    </row>
    <row r="635" spans="1:39">
      <c r="A635" s="3"/>
      <c r="B635" s="3"/>
      <c r="C635" s="3"/>
      <c r="D635" s="2">
        <f ca="1">IF(E634=E635,D634,CELL("wiersz",A633))</f>
        <v>109</v>
      </c>
      <c r="E635" s="23">
        <f>LARGE(F635:AG635,1)+LARGE(F635:AG635,2)+LARGE(F635:AG635,3)+LARGE(F635:AG635,4)+IFERROR(LARGE(F635:AG635,5),0)+IFERROR(LARGE(F635:AG635,6),0)</f>
        <v>0</v>
      </c>
      <c r="F635" s="22"/>
      <c r="G635" s="22"/>
      <c r="H635" s="22"/>
      <c r="I635" s="71"/>
      <c r="J635" s="72"/>
      <c r="K635" s="72"/>
      <c r="L635" s="72"/>
      <c r="M635" s="72"/>
      <c r="N635" s="22"/>
      <c r="O635" s="22"/>
      <c r="P635" s="22"/>
      <c r="Q635" s="22"/>
      <c r="R635" s="22"/>
      <c r="S635" s="22"/>
      <c r="T635" s="71"/>
      <c r="U635" s="71"/>
      <c r="V635" s="22"/>
      <c r="W635" s="22"/>
      <c r="X635" s="22"/>
      <c r="Y635" s="73"/>
      <c r="Z635" s="22"/>
      <c r="AA635" s="22"/>
      <c r="AB635" s="22"/>
      <c r="AC635" s="22"/>
      <c r="AD635" s="22">
        <f>IFERROR(LARGE(AH635:AM635,1),0)+IFERROR(LARGE(AH635:AM635,2),0)</f>
        <v>0</v>
      </c>
      <c r="AE635" s="22">
        <f>IFERROR(LARGE(AH635:AM635,3),0)+IFERROR(LARGE(AH635:AM635,4),0)</f>
        <v>0</v>
      </c>
      <c r="AF635" s="22">
        <f>IFERROR(LARGE(AH635:AM635,5),0)+IFERROR(LARGE(AH635:AM635,6),0)</f>
        <v>0</v>
      </c>
      <c r="AG635" s="22">
        <f>IFERROR(LARGE(AH635:AM635,7),0)</f>
        <v>0</v>
      </c>
      <c r="AH635" s="22"/>
      <c r="AI635" s="22"/>
      <c r="AJ635" s="22"/>
      <c r="AK635" s="22"/>
      <c r="AL635" s="22"/>
      <c r="AM635" s="22"/>
    </row>
    <row r="636" spans="1:39">
      <c r="A636" s="3"/>
      <c r="B636" s="3"/>
      <c r="C636" s="3"/>
      <c r="D636" s="2">
        <f ca="1">IF(E635=E636,D635,CELL("wiersz",A634))</f>
        <v>109</v>
      </c>
      <c r="E636" s="23">
        <f>LARGE(F636:AG636,1)+LARGE(F636:AG636,2)+LARGE(F636:AG636,3)+LARGE(F636:AG636,4)+IFERROR(LARGE(F636:AG636,5),0)+IFERROR(LARGE(F636:AG636,6),0)</f>
        <v>0</v>
      </c>
      <c r="F636" s="22"/>
      <c r="G636" s="22"/>
      <c r="H636" s="22"/>
      <c r="I636" s="71"/>
      <c r="J636" s="72"/>
      <c r="K636" s="72"/>
      <c r="L636" s="72"/>
      <c r="M636" s="72"/>
      <c r="N636" s="22"/>
      <c r="O636" s="22"/>
      <c r="P636" s="22"/>
      <c r="Q636" s="22"/>
      <c r="R636" s="22"/>
      <c r="S636" s="22"/>
      <c r="T636" s="71"/>
      <c r="U636" s="71"/>
      <c r="V636" s="22"/>
      <c r="W636" s="22"/>
      <c r="X636" s="22"/>
      <c r="Y636" s="73"/>
      <c r="Z636" s="22"/>
      <c r="AA636" s="22"/>
      <c r="AB636" s="22"/>
      <c r="AC636" s="22"/>
      <c r="AD636" s="22">
        <f>IFERROR(LARGE(AH636:AM636,1),0)+IFERROR(LARGE(AH636:AM636,2),0)</f>
        <v>0</v>
      </c>
      <c r="AE636" s="22">
        <f>IFERROR(LARGE(AH636:AM636,3),0)+IFERROR(LARGE(AH636:AM636,4),0)</f>
        <v>0</v>
      </c>
      <c r="AF636" s="22">
        <f>IFERROR(LARGE(AH636:AM636,5),0)+IFERROR(LARGE(AH636:AM636,6),0)</f>
        <v>0</v>
      </c>
      <c r="AG636" s="22">
        <f>IFERROR(LARGE(AH636:AM636,7),0)</f>
        <v>0</v>
      </c>
      <c r="AH636" s="22"/>
      <c r="AI636" s="22"/>
      <c r="AJ636" s="22"/>
      <c r="AK636" s="22"/>
      <c r="AL636" s="22"/>
      <c r="AM636" s="22"/>
    </row>
    <row r="637" spans="1:39">
      <c r="A637" s="3"/>
      <c r="B637" s="3"/>
      <c r="C637" s="3"/>
      <c r="D637" s="2">
        <f ca="1">IF(E636=E637,D636,CELL("wiersz",A635))</f>
        <v>109</v>
      </c>
      <c r="E637" s="23">
        <f>LARGE(F637:AG637,1)+LARGE(F637:AG637,2)+LARGE(F637:AG637,3)+LARGE(F637:AG637,4)+IFERROR(LARGE(F637:AG637,5),0)+IFERROR(LARGE(F637:AG637,6),0)</f>
        <v>0</v>
      </c>
      <c r="F637" s="22"/>
      <c r="G637" s="22"/>
      <c r="H637" s="22"/>
      <c r="I637" s="71"/>
      <c r="J637" s="72"/>
      <c r="K637" s="72"/>
      <c r="L637" s="72"/>
      <c r="M637" s="72"/>
      <c r="N637" s="22"/>
      <c r="O637" s="22"/>
      <c r="P637" s="22"/>
      <c r="Q637" s="22"/>
      <c r="R637" s="22"/>
      <c r="S637" s="22"/>
      <c r="T637" s="71"/>
      <c r="U637" s="71"/>
      <c r="V637" s="22"/>
      <c r="W637" s="22"/>
      <c r="X637" s="22"/>
      <c r="Y637" s="73"/>
      <c r="Z637" s="22"/>
      <c r="AA637" s="22"/>
      <c r="AB637" s="22"/>
      <c r="AC637" s="22"/>
      <c r="AD637" s="22">
        <f>IFERROR(LARGE(AH637:AM637,1),0)+IFERROR(LARGE(AH637:AM637,2),0)</f>
        <v>0</v>
      </c>
      <c r="AE637" s="22">
        <f>IFERROR(LARGE(AH637:AM637,3),0)+IFERROR(LARGE(AH637:AM637,4),0)</f>
        <v>0</v>
      </c>
      <c r="AF637" s="22">
        <f>IFERROR(LARGE(AH637:AM637,5),0)+IFERROR(LARGE(AH637:AM637,6),0)</f>
        <v>0</v>
      </c>
      <c r="AG637" s="22">
        <f>IFERROR(LARGE(AH637:AM637,7),0)</f>
        <v>0</v>
      </c>
      <c r="AH637" s="22"/>
      <c r="AI637" s="22"/>
      <c r="AJ637" s="22"/>
      <c r="AK637" s="22"/>
      <c r="AL637" s="22"/>
      <c r="AM637" s="22"/>
    </row>
    <row r="638" spans="1:39">
      <c r="A638" s="3"/>
      <c r="B638" s="3"/>
      <c r="C638" s="3"/>
      <c r="D638" s="2">
        <f ca="1">IF(E637=E638,D637,CELL("wiersz",A636))</f>
        <v>109</v>
      </c>
      <c r="E638" s="23">
        <f>LARGE(F638:AG638,1)+LARGE(F638:AG638,2)+LARGE(F638:AG638,3)+LARGE(F638:AG638,4)+IFERROR(LARGE(F638:AG638,5),0)+IFERROR(LARGE(F638:AG638,6),0)</f>
        <v>0</v>
      </c>
      <c r="F638" s="22"/>
      <c r="G638" s="22"/>
      <c r="H638" s="22"/>
      <c r="I638" s="71"/>
      <c r="J638" s="72"/>
      <c r="K638" s="72"/>
      <c r="L638" s="72"/>
      <c r="M638" s="72"/>
      <c r="N638" s="22"/>
      <c r="O638" s="22"/>
      <c r="P638" s="22"/>
      <c r="Q638" s="22"/>
      <c r="R638" s="22"/>
      <c r="S638" s="22"/>
      <c r="T638" s="71"/>
      <c r="U638" s="71"/>
      <c r="V638" s="22"/>
      <c r="W638" s="22"/>
      <c r="X638" s="22"/>
      <c r="Y638" s="73"/>
      <c r="Z638" s="22"/>
      <c r="AA638" s="22"/>
      <c r="AB638" s="22"/>
      <c r="AC638" s="22"/>
      <c r="AD638" s="22">
        <f>IFERROR(LARGE(AH638:AM638,1),0)+IFERROR(LARGE(AH638:AM638,2),0)</f>
        <v>0</v>
      </c>
      <c r="AE638" s="22">
        <f>IFERROR(LARGE(AH638:AM638,3),0)+IFERROR(LARGE(AH638:AM638,4),0)</f>
        <v>0</v>
      </c>
      <c r="AF638" s="22">
        <f>IFERROR(LARGE(AH638:AM638,5),0)+IFERROR(LARGE(AH638:AM638,6),0)</f>
        <v>0</v>
      </c>
      <c r="AG638" s="22">
        <f>IFERROR(LARGE(AH638:AM638,7),0)</f>
        <v>0</v>
      </c>
      <c r="AH638" s="22"/>
      <c r="AI638" s="22"/>
      <c r="AJ638" s="22"/>
      <c r="AK638" s="22"/>
      <c r="AL638" s="22"/>
      <c r="AM638" s="22"/>
    </row>
    <row r="639" spans="1:39">
      <c r="A639" s="3"/>
      <c r="B639" s="3"/>
      <c r="C639" s="3"/>
      <c r="D639" s="2">
        <f ca="1">IF(E638=E639,D638,CELL("wiersz",A637))</f>
        <v>109</v>
      </c>
      <c r="E639" s="23">
        <f>LARGE(F639:AG639,1)+LARGE(F639:AG639,2)+LARGE(F639:AG639,3)+LARGE(F639:AG639,4)+IFERROR(LARGE(F639:AG639,5),0)+IFERROR(LARGE(F639:AG639,6),0)</f>
        <v>0</v>
      </c>
      <c r="F639" s="22"/>
      <c r="G639" s="22"/>
      <c r="H639" s="22"/>
      <c r="I639" s="71"/>
      <c r="J639" s="72"/>
      <c r="K639" s="72"/>
      <c r="L639" s="72"/>
      <c r="M639" s="72"/>
      <c r="N639" s="22"/>
      <c r="O639" s="22"/>
      <c r="P639" s="22"/>
      <c r="Q639" s="22"/>
      <c r="R639" s="22"/>
      <c r="S639" s="22"/>
      <c r="T639" s="71"/>
      <c r="U639" s="71"/>
      <c r="V639" s="22"/>
      <c r="W639" s="22"/>
      <c r="X639" s="22"/>
      <c r="Y639" s="73"/>
      <c r="Z639" s="22"/>
      <c r="AA639" s="22"/>
      <c r="AB639" s="22"/>
      <c r="AC639" s="22"/>
      <c r="AD639" s="22">
        <f>IFERROR(LARGE(AH639:AM639,1),0)+IFERROR(LARGE(AH639:AM639,2),0)</f>
        <v>0</v>
      </c>
      <c r="AE639" s="22">
        <f>IFERROR(LARGE(AH639:AM639,3),0)+IFERROR(LARGE(AH639:AM639,4),0)</f>
        <v>0</v>
      </c>
      <c r="AF639" s="22">
        <f>IFERROR(LARGE(AH639:AM639,5),0)+IFERROR(LARGE(AH639:AM639,6),0)</f>
        <v>0</v>
      </c>
      <c r="AG639" s="22">
        <f>IFERROR(LARGE(AH639:AM639,7),0)</f>
        <v>0</v>
      </c>
      <c r="AH639" s="22"/>
      <c r="AI639" s="22"/>
      <c r="AJ639" s="22"/>
      <c r="AK639" s="22"/>
      <c r="AL639" s="22"/>
      <c r="AM639" s="22"/>
    </row>
    <row r="640" spans="1:39">
      <c r="A640" s="3"/>
      <c r="B640" s="3"/>
      <c r="C640" s="3"/>
      <c r="D640" s="2">
        <f ca="1">IF(E639=E640,D639,CELL("wiersz",A638))</f>
        <v>109</v>
      </c>
      <c r="E640" s="23">
        <f>LARGE(F640:AG640,1)+LARGE(F640:AG640,2)+LARGE(F640:AG640,3)+LARGE(F640:AG640,4)+IFERROR(LARGE(F640:AG640,5),0)+IFERROR(LARGE(F640:AG640,6),0)</f>
        <v>0</v>
      </c>
      <c r="F640" s="22"/>
      <c r="G640" s="22"/>
      <c r="H640" s="22"/>
      <c r="I640" s="71"/>
      <c r="J640" s="72"/>
      <c r="K640" s="72"/>
      <c r="L640" s="72"/>
      <c r="M640" s="72"/>
      <c r="N640" s="22"/>
      <c r="O640" s="22"/>
      <c r="P640" s="22"/>
      <c r="Q640" s="22"/>
      <c r="R640" s="22"/>
      <c r="S640" s="22"/>
      <c r="T640" s="71"/>
      <c r="U640" s="71"/>
      <c r="V640" s="22"/>
      <c r="W640" s="22"/>
      <c r="X640" s="22"/>
      <c r="Y640" s="73"/>
      <c r="Z640" s="22"/>
      <c r="AA640" s="22"/>
      <c r="AB640" s="22"/>
      <c r="AC640" s="22"/>
      <c r="AD640" s="22">
        <f>IFERROR(LARGE(AH640:AM640,1),0)+IFERROR(LARGE(AH640:AM640,2),0)</f>
        <v>0</v>
      </c>
      <c r="AE640" s="22">
        <f>IFERROR(LARGE(AH640:AM640,3),0)+IFERROR(LARGE(AH640:AM640,4),0)</f>
        <v>0</v>
      </c>
      <c r="AF640" s="22">
        <f>IFERROR(LARGE(AH640:AM640,5),0)+IFERROR(LARGE(AH640:AM640,6),0)</f>
        <v>0</v>
      </c>
      <c r="AG640" s="22">
        <f>IFERROR(LARGE(AH640:AM640,7),0)</f>
        <v>0</v>
      </c>
      <c r="AH640" s="22"/>
      <c r="AI640" s="22"/>
      <c r="AJ640" s="22"/>
      <c r="AK640" s="22"/>
      <c r="AL640" s="22"/>
      <c r="AM640" s="22"/>
    </row>
    <row r="641" spans="1:39">
      <c r="A641" s="3"/>
      <c r="B641" s="3"/>
      <c r="C641" s="3"/>
      <c r="D641" s="2">
        <f ca="1">IF(E640=E641,D640,CELL("wiersz",A639))</f>
        <v>109</v>
      </c>
      <c r="E641" s="23">
        <f>LARGE(F641:AG641,1)+LARGE(F641:AG641,2)+LARGE(F641:AG641,3)+LARGE(F641:AG641,4)+IFERROR(LARGE(F641:AG641,5),0)+IFERROR(LARGE(F641:AG641,6),0)</f>
        <v>0</v>
      </c>
      <c r="F641" s="22"/>
      <c r="G641" s="22"/>
      <c r="H641" s="22"/>
      <c r="I641" s="71"/>
      <c r="J641" s="72"/>
      <c r="K641" s="72"/>
      <c r="L641" s="72"/>
      <c r="M641" s="72"/>
      <c r="N641" s="22"/>
      <c r="O641" s="22"/>
      <c r="P641" s="22"/>
      <c r="Q641" s="22"/>
      <c r="R641" s="22"/>
      <c r="S641" s="22"/>
      <c r="T641" s="71"/>
      <c r="U641" s="71"/>
      <c r="V641" s="22"/>
      <c r="W641" s="22"/>
      <c r="X641" s="22"/>
      <c r="Y641" s="73"/>
      <c r="Z641" s="22"/>
      <c r="AA641" s="22"/>
      <c r="AB641" s="22"/>
      <c r="AC641" s="22"/>
      <c r="AD641" s="22">
        <f>IFERROR(LARGE(AH641:AM641,1),0)+IFERROR(LARGE(AH641:AM641,2),0)</f>
        <v>0</v>
      </c>
      <c r="AE641" s="22">
        <f>IFERROR(LARGE(AH641:AM641,3),0)+IFERROR(LARGE(AH641:AM641,4),0)</f>
        <v>0</v>
      </c>
      <c r="AF641" s="22">
        <f>IFERROR(LARGE(AH641:AM641,5),0)+IFERROR(LARGE(AH641:AM641,6),0)</f>
        <v>0</v>
      </c>
      <c r="AG641" s="22">
        <f>IFERROR(LARGE(AH641:AM641,7),0)</f>
        <v>0</v>
      </c>
      <c r="AH641" s="22"/>
      <c r="AI641" s="22"/>
      <c r="AJ641" s="22"/>
      <c r="AK641" s="22"/>
      <c r="AL641" s="22"/>
      <c r="AM641" s="22"/>
    </row>
    <row r="642" spans="1:39">
      <c r="A642" s="3"/>
      <c r="B642" s="3"/>
      <c r="C642" s="3"/>
      <c r="D642" s="2">
        <f ca="1">IF(E641=E642,D641,CELL("wiersz",A640))</f>
        <v>109</v>
      </c>
      <c r="E642" s="23">
        <f>LARGE(F642:AG642,1)+LARGE(F642:AG642,2)+LARGE(F642:AG642,3)+LARGE(F642:AG642,4)+IFERROR(LARGE(F642:AG642,5),0)+IFERROR(LARGE(F642:AG642,6),0)</f>
        <v>0</v>
      </c>
      <c r="F642" s="22"/>
      <c r="G642" s="22"/>
      <c r="H642" s="22"/>
      <c r="I642" s="71"/>
      <c r="J642" s="72"/>
      <c r="K642" s="72"/>
      <c r="L642" s="72"/>
      <c r="M642" s="72"/>
      <c r="N642" s="22"/>
      <c r="O642" s="22"/>
      <c r="P642" s="22"/>
      <c r="Q642" s="22"/>
      <c r="R642" s="22"/>
      <c r="S642" s="22"/>
      <c r="T642" s="71"/>
      <c r="U642" s="71"/>
      <c r="V642" s="22"/>
      <c r="W642" s="22"/>
      <c r="X642" s="22"/>
      <c r="Y642" s="73"/>
      <c r="Z642" s="22"/>
      <c r="AA642" s="22"/>
      <c r="AB642" s="22"/>
      <c r="AC642" s="22"/>
      <c r="AD642" s="22">
        <f>IFERROR(LARGE(AH642:AM642,1),0)+IFERROR(LARGE(AH642:AM642,2),0)</f>
        <v>0</v>
      </c>
      <c r="AE642" s="22">
        <f>IFERROR(LARGE(AH642:AM642,3),0)+IFERROR(LARGE(AH642:AM642,4),0)</f>
        <v>0</v>
      </c>
      <c r="AF642" s="22">
        <f>IFERROR(LARGE(AH642:AM642,5),0)+IFERROR(LARGE(AH642:AM642,6),0)</f>
        <v>0</v>
      </c>
      <c r="AG642" s="22">
        <f>IFERROR(LARGE(AH642:AM642,7),0)</f>
        <v>0</v>
      </c>
      <c r="AH642" s="22"/>
      <c r="AI642" s="22"/>
      <c r="AJ642" s="22"/>
      <c r="AK642" s="22"/>
      <c r="AL642" s="22"/>
      <c r="AM642" s="22"/>
    </row>
    <row r="643" spans="1:39">
      <c r="A643" s="3"/>
      <c r="B643" s="3"/>
      <c r="C643" s="3"/>
      <c r="D643" s="2">
        <f ca="1">IF(E642=E643,D642,CELL("wiersz",A641))</f>
        <v>109</v>
      </c>
      <c r="E643" s="23">
        <f>LARGE(F643:AG643,1)+LARGE(F643:AG643,2)+LARGE(F643:AG643,3)+LARGE(F643:AG643,4)+IFERROR(LARGE(F643:AG643,5),0)+IFERROR(LARGE(F643:AG643,6),0)</f>
        <v>0</v>
      </c>
      <c r="F643" s="22"/>
      <c r="G643" s="22"/>
      <c r="H643" s="22"/>
      <c r="I643" s="71"/>
      <c r="J643" s="72"/>
      <c r="K643" s="72"/>
      <c r="L643" s="72"/>
      <c r="M643" s="72"/>
      <c r="N643" s="22"/>
      <c r="O643" s="22"/>
      <c r="P643" s="22"/>
      <c r="Q643" s="22"/>
      <c r="R643" s="22"/>
      <c r="S643" s="22"/>
      <c r="T643" s="71"/>
      <c r="U643" s="71"/>
      <c r="V643" s="22"/>
      <c r="W643" s="22"/>
      <c r="X643" s="22"/>
      <c r="Y643" s="73"/>
      <c r="Z643" s="22"/>
      <c r="AA643" s="22"/>
      <c r="AB643" s="22"/>
      <c r="AC643" s="22"/>
      <c r="AD643" s="22">
        <f>IFERROR(LARGE(AH643:AM643,1),0)+IFERROR(LARGE(AH643:AM643,2),0)</f>
        <v>0</v>
      </c>
      <c r="AE643" s="22">
        <f>IFERROR(LARGE(AH643:AM643,3),0)+IFERROR(LARGE(AH643:AM643,4),0)</f>
        <v>0</v>
      </c>
      <c r="AF643" s="22">
        <f>IFERROR(LARGE(AH643:AM643,5),0)+IFERROR(LARGE(AH643:AM643,6),0)</f>
        <v>0</v>
      </c>
      <c r="AG643" s="22">
        <f>IFERROR(LARGE(AH643:AM643,7),0)</f>
        <v>0</v>
      </c>
      <c r="AH643" s="22"/>
      <c r="AI643" s="22"/>
      <c r="AJ643" s="22"/>
      <c r="AK643" s="22"/>
      <c r="AL643" s="22"/>
      <c r="AM643" s="22"/>
    </row>
    <row r="644" spans="1:39">
      <c r="A644" s="3"/>
      <c r="B644" s="3"/>
      <c r="C644" s="3"/>
      <c r="D644" s="2">
        <f ca="1">IF(E643=E644,D643,CELL("wiersz",A642))</f>
        <v>109</v>
      </c>
      <c r="E644" s="23">
        <f>LARGE(F644:AG644,1)+LARGE(F644:AG644,2)+LARGE(F644:AG644,3)+LARGE(F644:AG644,4)+IFERROR(LARGE(F644:AG644,5),0)+IFERROR(LARGE(F644:AG644,6),0)</f>
        <v>0</v>
      </c>
      <c r="F644" s="22"/>
      <c r="G644" s="22"/>
      <c r="H644" s="22"/>
      <c r="I644" s="71"/>
      <c r="J644" s="72"/>
      <c r="K644" s="72"/>
      <c r="L644" s="72"/>
      <c r="M644" s="72"/>
      <c r="N644" s="22"/>
      <c r="O644" s="22"/>
      <c r="P644" s="22"/>
      <c r="Q644" s="22"/>
      <c r="R644" s="22"/>
      <c r="S644" s="22"/>
      <c r="T644" s="71"/>
      <c r="U644" s="71"/>
      <c r="V644" s="22"/>
      <c r="W644" s="22"/>
      <c r="X644" s="22"/>
      <c r="Y644" s="73"/>
      <c r="Z644" s="22"/>
      <c r="AA644" s="22"/>
      <c r="AB644" s="22"/>
      <c r="AC644" s="22"/>
      <c r="AD644" s="22">
        <f>IFERROR(LARGE(AH644:AM644,1),0)+IFERROR(LARGE(AH644:AM644,2),0)</f>
        <v>0</v>
      </c>
      <c r="AE644" s="22">
        <f>IFERROR(LARGE(AH644:AM644,3),0)+IFERROR(LARGE(AH644:AM644,4),0)</f>
        <v>0</v>
      </c>
      <c r="AF644" s="22">
        <f>IFERROR(LARGE(AH644:AM644,5),0)+IFERROR(LARGE(AH644:AM644,6),0)</f>
        <v>0</v>
      </c>
      <c r="AG644" s="22">
        <f>IFERROR(LARGE(AH644:AM644,7),0)</f>
        <v>0</v>
      </c>
      <c r="AH644" s="22"/>
      <c r="AI644" s="22"/>
      <c r="AJ644" s="22"/>
      <c r="AK644" s="22"/>
      <c r="AL644" s="22"/>
      <c r="AM644" s="22"/>
    </row>
    <row r="645" spans="1:39">
      <c r="A645" s="3"/>
      <c r="B645" s="3"/>
      <c r="C645" s="3"/>
      <c r="D645" s="2">
        <f ca="1">IF(E644=E645,D644,CELL("wiersz",A643))</f>
        <v>109</v>
      </c>
      <c r="E645" s="23">
        <f>LARGE(F645:AG645,1)+LARGE(F645:AG645,2)+LARGE(F645:AG645,3)+LARGE(F645:AG645,4)+IFERROR(LARGE(F645:AG645,5),0)+IFERROR(LARGE(F645:AG645,6),0)</f>
        <v>0</v>
      </c>
      <c r="F645" s="22"/>
      <c r="G645" s="22"/>
      <c r="H645" s="22"/>
      <c r="I645" s="71"/>
      <c r="J645" s="72"/>
      <c r="K645" s="72"/>
      <c r="L645" s="72"/>
      <c r="M645" s="72"/>
      <c r="N645" s="22"/>
      <c r="O645" s="22"/>
      <c r="P645" s="22"/>
      <c r="Q645" s="22"/>
      <c r="R645" s="22"/>
      <c r="S645" s="22"/>
      <c r="T645" s="71"/>
      <c r="U645" s="71"/>
      <c r="V645" s="22"/>
      <c r="W645" s="22"/>
      <c r="X645" s="22"/>
      <c r="Y645" s="73"/>
      <c r="Z645" s="22"/>
      <c r="AA645" s="22"/>
      <c r="AB645" s="22"/>
      <c r="AC645" s="22"/>
      <c r="AD645" s="22">
        <f>IFERROR(LARGE(AH645:AM645,1),0)+IFERROR(LARGE(AH645:AM645,2),0)</f>
        <v>0</v>
      </c>
      <c r="AE645" s="22">
        <f>IFERROR(LARGE(AH645:AM645,3),0)+IFERROR(LARGE(AH645:AM645,4),0)</f>
        <v>0</v>
      </c>
      <c r="AF645" s="22">
        <f>IFERROR(LARGE(AH645:AM645,5),0)+IFERROR(LARGE(AH645:AM645,6),0)</f>
        <v>0</v>
      </c>
      <c r="AG645" s="22">
        <f>IFERROR(LARGE(AH645:AM645,7),0)</f>
        <v>0</v>
      </c>
      <c r="AH645" s="22"/>
      <c r="AI645" s="22"/>
      <c r="AJ645" s="22"/>
      <c r="AK645" s="22"/>
      <c r="AL645" s="22"/>
      <c r="AM645" s="22"/>
    </row>
    <row r="646" spans="1:39">
      <c r="A646" s="3"/>
      <c r="B646" s="3"/>
      <c r="C646" s="3"/>
      <c r="D646" s="2">
        <f ca="1">IF(E645=E646,D645,CELL("wiersz",A644))</f>
        <v>109</v>
      </c>
      <c r="E646" s="23">
        <f>LARGE(F646:AG646,1)+LARGE(F646:AG646,2)+LARGE(F646:AG646,3)+LARGE(F646:AG646,4)+IFERROR(LARGE(F646:AG646,5),0)+IFERROR(LARGE(F646:AG646,6),0)</f>
        <v>0</v>
      </c>
      <c r="F646" s="22"/>
      <c r="G646" s="22"/>
      <c r="H646" s="22"/>
      <c r="I646" s="71"/>
      <c r="J646" s="72"/>
      <c r="K646" s="72"/>
      <c r="L646" s="72"/>
      <c r="M646" s="72"/>
      <c r="N646" s="22"/>
      <c r="O646" s="22"/>
      <c r="P646" s="22"/>
      <c r="Q646" s="22"/>
      <c r="R646" s="22"/>
      <c r="S646" s="22"/>
      <c r="T646" s="71"/>
      <c r="U646" s="71"/>
      <c r="V646" s="22"/>
      <c r="W646" s="22"/>
      <c r="X646" s="22"/>
      <c r="Y646" s="73"/>
      <c r="Z646" s="22"/>
      <c r="AA646" s="22"/>
      <c r="AB646" s="22"/>
      <c r="AC646" s="22"/>
      <c r="AD646" s="22">
        <f>IFERROR(LARGE(AH646:AM646,1),0)+IFERROR(LARGE(AH646:AM646,2),0)</f>
        <v>0</v>
      </c>
      <c r="AE646" s="22">
        <f>IFERROR(LARGE(AH646:AM646,3),0)+IFERROR(LARGE(AH646:AM646,4),0)</f>
        <v>0</v>
      </c>
      <c r="AF646" s="22">
        <f>IFERROR(LARGE(AH646:AM646,5),0)+IFERROR(LARGE(AH646:AM646,6),0)</f>
        <v>0</v>
      </c>
      <c r="AG646" s="22">
        <f>IFERROR(LARGE(AH646:AM646,7),0)</f>
        <v>0</v>
      </c>
      <c r="AH646" s="22"/>
      <c r="AI646" s="22"/>
      <c r="AJ646" s="22"/>
      <c r="AK646" s="22"/>
      <c r="AL646" s="22"/>
      <c r="AM646" s="22"/>
    </row>
    <row r="647" spans="1:39">
      <c r="A647" s="3"/>
      <c r="B647" s="3"/>
      <c r="C647" s="3"/>
      <c r="D647" s="2">
        <f ca="1">IF(E646=E647,D646,CELL("wiersz",A645))</f>
        <v>109</v>
      </c>
      <c r="E647" s="23">
        <f>LARGE(F647:AG647,1)+LARGE(F647:AG647,2)+LARGE(F647:AG647,3)+LARGE(F647:AG647,4)+IFERROR(LARGE(F647:AG647,5),0)+IFERROR(LARGE(F647:AG647,6),0)</f>
        <v>0</v>
      </c>
      <c r="F647" s="22"/>
      <c r="G647" s="22"/>
      <c r="H647" s="22"/>
      <c r="I647" s="71"/>
      <c r="J647" s="72"/>
      <c r="K647" s="72"/>
      <c r="L647" s="72"/>
      <c r="M647" s="72"/>
      <c r="N647" s="22"/>
      <c r="O647" s="22"/>
      <c r="P647" s="22"/>
      <c r="Q647" s="22"/>
      <c r="R647" s="22"/>
      <c r="S647" s="22"/>
      <c r="T647" s="71"/>
      <c r="U647" s="71"/>
      <c r="V647" s="22"/>
      <c r="W647" s="22"/>
      <c r="X647" s="22"/>
      <c r="Y647" s="73"/>
      <c r="Z647" s="22"/>
      <c r="AA647" s="22"/>
      <c r="AB647" s="22"/>
      <c r="AC647" s="22"/>
      <c r="AD647" s="22">
        <f>IFERROR(LARGE(AH647:AM647,1),0)+IFERROR(LARGE(AH647:AM647,2),0)</f>
        <v>0</v>
      </c>
      <c r="AE647" s="22">
        <f>IFERROR(LARGE(AH647:AM647,3),0)+IFERROR(LARGE(AH647:AM647,4),0)</f>
        <v>0</v>
      </c>
      <c r="AF647" s="22">
        <f>IFERROR(LARGE(AH647:AM647,5),0)+IFERROR(LARGE(AH647:AM647,6),0)</f>
        <v>0</v>
      </c>
      <c r="AG647" s="22">
        <f>IFERROR(LARGE(AH647:AM647,7),0)</f>
        <v>0</v>
      </c>
      <c r="AH647" s="22"/>
      <c r="AI647" s="22"/>
      <c r="AJ647" s="22"/>
      <c r="AK647" s="22"/>
      <c r="AL647" s="22"/>
      <c r="AM647" s="22"/>
    </row>
    <row r="648" spans="1:39">
      <c r="A648" s="3"/>
      <c r="B648" s="3"/>
      <c r="C648" s="3"/>
      <c r="D648" s="2">
        <f ca="1">IF(E647=E648,D647,CELL("wiersz",A646))</f>
        <v>109</v>
      </c>
      <c r="E648" s="23">
        <f>LARGE(F648:AG648,1)+LARGE(F648:AG648,2)+LARGE(F648:AG648,3)+LARGE(F648:AG648,4)+IFERROR(LARGE(F648:AG648,5),0)+IFERROR(LARGE(F648:AG648,6),0)</f>
        <v>0</v>
      </c>
      <c r="F648" s="22"/>
      <c r="G648" s="22"/>
      <c r="H648" s="22"/>
      <c r="I648" s="71"/>
      <c r="J648" s="72"/>
      <c r="K648" s="72"/>
      <c r="L648" s="72"/>
      <c r="M648" s="72"/>
      <c r="N648" s="22"/>
      <c r="O648" s="22"/>
      <c r="P648" s="22"/>
      <c r="Q648" s="22"/>
      <c r="R648" s="22"/>
      <c r="S648" s="22"/>
      <c r="T648" s="71"/>
      <c r="U648" s="71"/>
      <c r="V648" s="22"/>
      <c r="W648" s="22"/>
      <c r="X648" s="22"/>
      <c r="Y648" s="73"/>
      <c r="Z648" s="22"/>
      <c r="AA648" s="22"/>
      <c r="AB648" s="22"/>
      <c r="AC648" s="22"/>
      <c r="AD648" s="22">
        <f>IFERROR(LARGE(AH648:AM648,1),0)+IFERROR(LARGE(AH648:AM648,2),0)</f>
        <v>0</v>
      </c>
      <c r="AE648" s="22">
        <f>IFERROR(LARGE(AH648:AM648,3),0)+IFERROR(LARGE(AH648:AM648,4),0)</f>
        <v>0</v>
      </c>
      <c r="AF648" s="22">
        <f>IFERROR(LARGE(AH648:AM648,5),0)+IFERROR(LARGE(AH648:AM648,6),0)</f>
        <v>0</v>
      </c>
      <c r="AG648" s="22">
        <f>IFERROR(LARGE(AH648:AM648,7),0)</f>
        <v>0</v>
      </c>
      <c r="AH648" s="22"/>
      <c r="AI648" s="22"/>
      <c r="AJ648" s="22"/>
      <c r="AK648" s="22"/>
      <c r="AL648" s="22"/>
      <c r="AM648" s="22"/>
    </row>
    <row r="649" spans="1:39">
      <c r="A649" s="3"/>
      <c r="B649" s="3"/>
      <c r="C649" s="3"/>
      <c r="D649" s="2">
        <f ca="1">IF(E648=E649,D648,CELL("wiersz",A647))</f>
        <v>109</v>
      </c>
      <c r="E649" s="23">
        <f>LARGE(F649:AG649,1)+LARGE(F649:AG649,2)+LARGE(F649:AG649,3)+LARGE(F649:AG649,4)+IFERROR(LARGE(F649:AG649,5),0)+IFERROR(LARGE(F649:AG649,6),0)</f>
        <v>0</v>
      </c>
      <c r="F649" s="22"/>
      <c r="G649" s="22"/>
      <c r="H649" s="22"/>
      <c r="I649" s="71"/>
      <c r="J649" s="72"/>
      <c r="K649" s="72"/>
      <c r="L649" s="72"/>
      <c r="M649" s="72"/>
      <c r="N649" s="22"/>
      <c r="O649" s="22"/>
      <c r="P649" s="22"/>
      <c r="Q649" s="22"/>
      <c r="R649" s="22"/>
      <c r="S649" s="22"/>
      <c r="T649" s="71"/>
      <c r="U649" s="71"/>
      <c r="V649" s="22"/>
      <c r="W649" s="22"/>
      <c r="X649" s="22"/>
      <c r="Y649" s="73"/>
      <c r="Z649" s="22"/>
      <c r="AA649" s="22"/>
      <c r="AB649" s="22"/>
      <c r="AC649" s="22"/>
      <c r="AD649" s="22">
        <f>IFERROR(LARGE(AH649:AM649,1),0)+IFERROR(LARGE(AH649:AM649,2),0)</f>
        <v>0</v>
      </c>
      <c r="AE649" s="22">
        <f>IFERROR(LARGE(AH649:AM649,3),0)+IFERROR(LARGE(AH649:AM649,4),0)</f>
        <v>0</v>
      </c>
      <c r="AF649" s="22">
        <f>IFERROR(LARGE(AH649:AM649,5),0)+IFERROR(LARGE(AH649:AM649,6),0)</f>
        <v>0</v>
      </c>
      <c r="AG649" s="22">
        <f>IFERROR(LARGE(AH649:AM649,7),0)</f>
        <v>0</v>
      </c>
      <c r="AH649" s="22"/>
      <c r="AI649" s="22"/>
      <c r="AJ649" s="22"/>
      <c r="AK649" s="22"/>
      <c r="AL649" s="22"/>
      <c r="AM649" s="22"/>
    </row>
    <row r="650" spans="1:39">
      <c r="A650" s="3"/>
      <c r="B650" s="3"/>
      <c r="C650" s="3"/>
      <c r="D650" s="2">
        <f ca="1">IF(E649=E650,D649,CELL("wiersz",A648))</f>
        <v>109</v>
      </c>
      <c r="E650" s="23">
        <f>LARGE(F650:AG650,1)+LARGE(F650:AG650,2)+LARGE(F650:AG650,3)+LARGE(F650:AG650,4)+IFERROR(LARGE(F650:AG650,5),0)+IFERROR(LARGE(F650:AG650,6),0)</f>
        <v>0</v>
      </c>
      <c r="F650" s="22"/>
      <c r="G650" s="22"/>
      <c r="H650" s="22"/>
      <c r="I650" s="71"/>
      <c r="J650" s="72"/>
      <c r="K650" s="72"/>
      <c r="L650" s="72"/>
      <c r="M650" s="72"/>
      <c r="N650" s="22"/>
      <c r="O650" s="22"/>
      <c r="P650" s="22"/>
      <c r="Q650" s="22"/>
      <c r="R650" s="22"/>
      <c r="S650" s="22"/>
      <c r="T650" s="71"/>
      <c r="U650" s="71"/>
      <c r="V650" s="22"/>
      <c r="W650" s="22"/>
      <c r="X650" s="22"/>
      <c r="Y650" s="73"/>
      <c r="Z650" s="22"/>
      <c r="AA650" s="22"/>
      <c r="AB650" s="22"/>
      <c r="AC650" s="22"/>
      <c r="AD650" s="22">
        <f>IFERROR(LARGE(AH650:AM650,1),0)+IFERROR(LARGE(AH650:AM650,2),0)</f>
        <v>0</v>
      </c>
      <c r="AE650" s="22">
        <f>IFERROR(LARGE(AH650:AM650,3),0)+IFERROR(LARGE(AH650:AM650,4),0)</f>
        <v>0</v>
      </c>
      <c r="AF650" s="22">
        <f>IFERROR(LARGE(AH650:AM650,5),0)+IFERROR(LARGE(AH650:AM650,6),0)</f>
        <v>0</v>
      </c>
      <c r="AG650" s="22">
        <f>IFERROR(LARGE(AH650:AM650,7),0)</f>
        <v>0</v>
      </c>
      <c r="AH650" s="22"/>
      <c r="AI650" s="22"/>
      <c r="AJ650" s="22"/>
      <c r="AK650" s="22"/>
      <c r="AL650" s="22"/>
      <c r="AM650" s="22"/>
    </row>
    <row r="651" spans="1:39">
      <c r="A651" s="3"/>
      <c r="B651" s="3"/>
      <c r="C651" s="3"/>
      <c r="D651" s="2">
        <f ca="1">IF(E650=E651,D650,CELL("wiersz",A649))</f>
        <v>109</v>
      </c>
      <c r="E651" s="23">
        <f>LARGE(F651:AG651,1)+LARGE(F651:AG651,2)+LARGE(F651:AG651,3)+LARGE(F651:AG651,4)+IFERROR(LARGE(F651:AG651,5),0)+IFERROR(LARGE(F651:AG651,6),0)</f>
        <v>0</v>
      </c>
      <c r="F651" s="22"/>
      <c r="G651" s="22"/>
      <c r="H651" s="22"/>
      <c r="I651" s="71"/>
      <c r="J651" s="72"/>
      <c r="K651" s="72"/>
      <c r="L651" s="72"/>
      <c r="M651" s="72"/>
      <c r="N651" s="22"/>
      <c r="O651" s="22"/>
      <c r="P651" s="22"/>
      <c r="Q651" s="22"/>
      <c r="R651" s="22"/>
      <c r="S651" s="22"/>
      <c r="T651" s="71"/>
      <c r="U651" s="71"/>
      <c r="V651" s="22"/>
      <c r="W651" s="22"/>
      <c r="X651" s="22"/>
      <c r="Y651" s="73"/>
      <c r="Z651" s="22"/>
      <c r="AA651" s="22"/>
      <c r="AB651" s="22"/>
      <c r="AC651" s="22"/>
      <c r="AD651" s="22">
        <f>IFERROR(LARGE(AH651:AM651,1),0)+IFERROR(LARGE(AH651:AM651,2),0)</f>
        <v>0</v>
      </c>
      <c r="AE651" s="22">
        <f>IFERROR(LARGE(AH651:AM651,3),0)+IFERROR(LARGE(AH651:AM651,4),0)</f>
        <v>0</v>
      </c>
      <c r="AF651" s="22">
        <f>IFERROR(LARGE(AH651:AM651,5),0)+IFERROR(LARGE(AH651:AM651,6),0)</f>
        <v>0</v>
      </c>
      <c r="AG651" s="22">
        <f>IFERROR(LARGE(AH651:AM651,7),0)</f>
        <v>0</v>
      </c>
      <c r="AH651" s="22"/>
      <c r="AI651" s="22"/>
      <c r="AJ651" s="22"/>
      <c r="AK651" s="22"/>
      <c r="AL651" s="22"/>
      <c r="AM651" s="22"/>
    </row>
    <row r="652" spans="1:39">
      <c r="A652" s="3"/>
      <c r="B652" s="3"/>
      <c r="C652" s="3"/>
      <c r="D652" s="2">
        <f ca="1">IF(E651=E652,D651,CELL("wiersz",A650))</f>
        <v>109</v>
      </c>
      <c r="E652" s="23">
        <f>LARGE(F652:AG652,1)+LARGE(F652:AG652,2)+LARGE(F652:AG652,3)+LARGE(F652:AG652,4)+IFERROR(LARGE(F652:AG652,5),0)+IFERROR(LARGE(F652:AG652,6),0)</f>
        <v>0</v>
      </c>
      <c r="F652" s="22"/>
      <c r="G652" s="22"/>
      <c r="H652" s="22"/>
      <c r="I652" s="71"/>
      <c r="J652" s="72"/>
      <c r="K652" s="72"/>
      <c r="L652" s="72"/>
      <c r="M652" s="72"/>
      <c r="N652" s="22"/>
      <c r="O652" s="22"/>
      <c r="P652" s="22"/>
      <c r="Q652" s="22"/>
      <c r="R652" s="22"/>
      <c r="S652" s="22"/>
      <c r="T652" s="71"/>
      <c r="U652" s="71"/>
      <c r="V652" s="22"/>
      <c r="W652" s="22"/>
      <c r="X652" s="22"/>
      <c r="Y652" s="73"/>
      <c r="Z652" s="22"/>
      <c r="AA652" s="22"/>
      <c r="AB652" s="22"/>
      <c r="AC652" s="22"/>
      <c r="AD652" s="22">
        <f>IFERROR(LARGE(AH652:AM652,1),0)+IFERROR(LARGE(AH652:AM652,2),0)</f>
        <v>0</v>
      </c>
      <c r="AE652" s="22">
        <f>IFERROR(LARGE(AH652:AM652,3),0)+IFERROR(LARGE(AH652:AM652,4),0)</f>
        <v>0</v>
      </c>
      <c r="AF652" s="22">
        <f>IFERROR(LARGE(AH652:AM652,5),0)+IFERROR(LARGE(AH652:AM652,6),0)</f>
        <v>0</v>
      </c>
      <c r="AG652" s="22">
        <f>IFERROR(LARGE(AH652:AM652,7),0)</f>
        <v>0</v>
      </c>
      <c r="AH652" s="22"/>
      <c r="AI652" s="22"/>
      <c r="AJ652" s="22"/>
      <c r="AK652" s="22"/>
      <c r="AL652" s="22"/>
      <c r="AM652" s="22"/>
    </row>
    <row r="653" spans="1:39">
      <c r="A653" s="3"/>
      <c r="B653" s="3"/>
      <c r="C653" s="3"/>
      <c r="D653" s="2">
        <f ca="1">IF(E652=E653,D652,CELL("wiersz",A651))</f>
        <v>109</v>
      </c>
      <c r="E653" s="23">
        <f>LARGE(F653:AG653,1)+LARGE(F653:AG653,2)+LARGE(F653:AG653,3)+LARGE(F653:AG653,4)+IFERROR(LARGE(F653:AG653,5),0)+IFERROR(LARGE(F653:AG653,6),0)</f>
        <v>0</v>
      </c>
      <c r="F653" s="22"/>
      <c r="G653" s="22"/>
      <c r="H653" s="22"/>
      <c r="I653" s="71"/>
      <c r="J653" s="72"/>
      <c r="K653" s="72"/>
      <c r="L653" s="72"/>
      <c r="M653" s="72"/>
      <c r="N653" s="22"/>
      <c r="O653" s="22"/>
      <c r="P653" s="22"/>
      <c r="Q653" s="22"/>
      <c r="R653" s="22"/>
      <c r="S653" s="22"/>
      <c r="T653" s="71"/>
      <c r="U653" s="71"/>
      <c r="V653" s="22"/>
      <c r="W653" s="22"/>
      <c r="X653" s="22"/>
      <c r="Y653" s="73"/>
      <c r="Z653" s="22"/>
      <c r="AA653" s="22"/>
      <c r="AB653" s="22"/>
      <c r="AC653" s="22"/>
      <c r="AD653" s="22">
        <f>IFERROR(LARGE(AH653:AM653,1),0)+IFERROR(LARGE(AH653:AM653,2),0)</f>
        <v>0</v>
      </c>
      <c r="AE653" s="22">
        <f>IFERROR(LARGE(AH653:AM653,3),0)+IFERROR(LARGE(AH653:AM653,4),0)</f>
        <v>0</v>
      </c>
      <c r="AF653" s="22">
        <f>IFERROR(LARGE(AH653:AM653,5),0)+IFERROR(LARGE(AH653:AM653,6),0)</f>
        <v>0</v>
      </c>
      <c r="AG653" s="22">
        <f>IFERROR(LARGE(AH653:AM653,7),0)</f>
        <v>0</v>
      </c>
      <c r="AH653" s="22"/>
      <c r="AI653" s="22"/>
      <c r="AJ653" s="22"/>
      <c r="AK653" s="22"/>
      <c r="AL653" s="22"/>
      <c r="AM653" s="22"/>
    </row>
    <row r="654" spans="1:39">
      <c r="A654" s="3"/>
      <c r="B654" s="3"/>
      <c r="C654" s="3"/>
      <c r="D654" s="2">
        <f ca="1">IF(E653=E654,D653,CELL("wiersz",A652))</f>
        <v>109</v>
      </c>
      <c r="E654" s="23">
        <f>LARGE(F654:AG654,1)+LARGE(F654:AG654,2)+LARGE(F654:AG654,3)+LARGE(F654:AG654,4)+IFERROR(LARGE(F654:AG654,5),0)+IFERROR(LARGE(F654:AG654,6),0)</f>
        <v>0</v>
      </c>
      <c r="F654" s="22"/>
      <c r="G654" s="22"/>
      <c r="H654" s="22"/>
      <c r="I654" s="71"/>
      <c r="J654" s="72"/>
      <c r="K654" s="72"/>
      <c r="L654" s="72"/>
      <c r="M654" s="72"/>
      <c r="N654" s="22"/>
      <c r="O654" s="22"/>
      <c r="P654" s="22"/>
      <c r="Q654" s="22"/>
      <c r="R654" s="22"/>
      <c r="S654" s="22"/>
      <c r="T654" s="71"/>
      <c r="U654" s="71"/>
      <c r="V654" s="22"/>
      <c r="W654" s="22"/>
      <c r="X654" s="22"/>
      <c r="Y654" s="73"/>
      <c r="Z654" s="22"/>
      <c r="AA654" s="22"/>
      <c r="AB654" s="22"/>
      <c r="AC654" s="22"/>
      <c r="AD654" s="22">
        <f>IFERROR(LARGE(AH654:AM654,1),0)+IFERROR(LARGE(AH654:AM654,2),0)</f>
        <v>0</v>
      </c>
      <c r="AE654" s="22">
        <f>IFERROR(LARGE(AH654:AM654,3),0)+IFERROR(LARGE(AH654:AM654,4),0)</f>
        <v>0</v>
      </c>
      <c r="AF654" s="22">
        <f>IFERROR(LARGE(AH654:AM654,5),0)+IFERROR(LARGE(AH654:AM654,6),0)</f>
        <v>0</v>
      </c>
      <c r="AG654" s="22">
        <f>IFERROR(LARGE(AH654:AM654,7),0)</f>
        <v>0</v>
      </c>
      <c r="AH654" s="22"/>
      <c r="AI654" s="22"/>
      <c r="AJ654" s="22"/>
      <c r="AK654" s="22"/>
      <c r="AL654" s="22"/>
      <c r="AM654" s="22"/>
    </row>
    <row r="655" spans="1:39">
      <c r="A655" s="3"/>
      <c r="B655" s="3"/>
      <c r="C655" s="3"/>
      <c r="D655" s="2">
        <f ca="1">IF(E654=E655,D654,CELL("wiersz",A653))</f>
        <v>109</v>
      </c>
      <c r="E655" s="23">
        <f>LARGE(F655:AG655,1)+LARGE(F655:AG655,2)+LARGE(F655:AG655,3)+LARGE(F655:AG655,4)+IFERROR(LARGE(F655:AG655,5),0)+IFERROR(LARGE(F655:AG655,6),0)</f>
        <v>0</v>
      </c>
      <c r="F655" s="22"/>
      <c r="G655" s="22"/>
      <c r="H655" s="22"/>
      <c r="I655" s="71"/>
      <c r="J655" s="72"/>
      <c r="K655" s="72"/>
      <c r="L655" s="72"/>
      <c r="M655" s="72"/>
      <c r="N655" s="22"/>
      <c r="O655" s="22"/>
      <c r="P655" s="22"/>
      <c r="Q655" s="22"/>
      <c r="R655" s="22"/>
      <c r="S655" s="22"/>
      <c r="T655" s="71"/>
      <c r="U655" s="71"/>
      <c r="V655" s="22"/>
      <c r="W655" s="22"/>
      <c r="X655" s="22"/>
      <c r="Y655" s="73"/>
      <c r="Z655" s="22"/>
      <c r="AA655" s="22"/>
      <c r="AB655" s="22"/>
      <c r="AC655" s="22"/>
      <c r="AD655" s="22">
        <f>IFERROR(LARGE(AH655:AM655,1),0)+IFERROR(LARGE(AH655:AM655,2),0)</f>
        <v>0</v>
      </c>
      <c r="AE655" s="22">
        <f>IFERROR(LARGE(AH655:AM655,3),0)+IFERROR(LARGE(AH655:AM655,4),0)</f>
        <v>0</v>
      </c>
      <c r="AF655" s="22">
        <f>IFERROR(LARGE(AH655:AM655,5),0)+IFERROR(LARGE(AH655:AM655,6),0)</f>
        <v>0</v>
      </c>
      <c r="AG655" s="22">
        <f>IFERROR(LARGE(AH655:AM655,7),0)</f>
        <v>0</v>
      </c>
      <c r="AH655" s="22"/>
      <c r="AI655" s="22"/>
      <c r="AJ655" s="22"/>
      <c r="AK655" s="22"/>
      <c r="AL655" s="22"/>
      <c r="AM655" s="22"/>
    </row>
    <row r="656" spans="1:39">
      <c r="A656" s="3"/>
      <c r="B656" s="3"/>
      <c r="C656" s="3"/>
      <c r="D656" s="2">
        <f ca="1">IF(E655=E656,D655,CELL("wiersz",A654))</f>
        <v>109</v>
      </c>
      <c r="E656" s="23">
        <f>LARGE(F656:AG656,1)+LARGE(F656:AG656,2)+LARGE(F656:AG656,3)+LARGE(F656:AG656,4)+IFERROR(LARGE(F656:AG656,5),0)+IFERROR(LARGE(F656:AG656,6),0)</f>
        <v>0</v>
      </c>
      <c r="F656" s="22"/>
      <c r="G656" s="22"/>
      <c r="H656" s="22"/>
      <c r="I656" s="71"/>
      <c r="J656" s="72"/>
      <c r="K656" s="72"/>
      <c r="L656" s="72"/>
      <c r="M656" s="72"/>
      <c r="N656" s="22"/>
      <c r="O656" s="22"/>
      <c r="P656" s="22"/>
      <c r="Q656" s="22"/>
      <c r="R656" s="22"/>
      <c r="S656" s="22"/>
      <c r="T656" s="71"/>
      <c r="U656" s="71"/>
      <c r="V656" s="22"/>
      <c r="W656" s="22"/>
      <c r="X656" s="22"/>
      <c r="Y656" s="73"/>
      <c r="Z656" s="22"/>
      <c r="AA656" s="22"/>
      <c r="AB656" s="22"/>
      <c r="AC656" s="22"/>
      <c r="AD656" s="22">
        <f>IFERROR(LARGE(AH656:AM656,1),0)+IFERROR(LARGE(AH656:AM656,2),0)</f>
        <v>0</v>
      </c>
      <c r="AE656" s="22">
        <f>IFERROR(LARGE(AH656:AM656,3),0)+IFERROR(LARGE(AH656:AM656,4),0)</f>
        <v>0</v>
      </c>
      <c r="AF656" s="22">
        <f>IFERROR(LARGE(AH656:AM656,5),0)+IFERROR(LARGE(AH656:AM656,6),0)</f>
        <v>0</v>
      </c>
      <c r="AG656" s="22">
        <f>IFERROR(LARGE(AH656:AM656,7),0)</f>
        <v>0</v>
      </c>
      <c r="AH656" s="22"/>
      <c r="AI656" s="22"/>
      <c r="AJ656" s="22"/>
      <c r="AK656" s="22"/>
      <c r="AL656" s="22"/>
      <c r="AM656" s="22"/>
    </row>
    <row r="657" spans="1:39">
      <c r="A657" s="3"/>
      <c r="B657" s="3"/>
      <c r="C657" s="3"/>
      <c r="D657" s="2">
        <f ca="1">IF(E656=E657,D656,CELL("wiersz",A655))</f>
        <v>109</v>
      </c>
      <c r="E657" s="23">
        <f>LARGE(F657:AG657,1)+LARGE(F657:AG657,2)+LARGE(F657:AG657,3)+LARGE(F657:AG657,4)+IFERROR(LARGE(F657:AG657,5),0)+IFERROR(LARGE(F657:AG657,6),0)</f>
        <v>0</v>
      </c>
      <c r="F657" s="22"/>
      <c r="G657" s="22"/>
      <c r="H657" s="22"/>
      <c r="I657" s="71"/>
      <c r="J657" s="72"/>
      <c r="K657" s="72"/>
      <c r="L657" s="72"/>
      <c r="M657" s="72"/>
      <c r="N657" s="22"/>
      <c r="O657" s="22"/>
      <c r="P657" s="22"/>
      <c r="Q657" s="22"/>
      <c r="R657" s="22"/>
      <c r="S657" s="22"/>
      <c r="T657" s="71"/>
      <c r="U657" s="71"/>
      <c r="V657" s="22"/>
      <c r="W657" s="22"/>
      <c r="X657" s="22"/>
      <c r="Y657" s="73"/>
      <c r="Z657" s="22"/>
      <c r="AA657" s="22"/>
      <c r="AB657" s="22"/>
      <c r="AC657" s="22"/>
      <c r="AD657" s="22">
        <f>IFERROR(LARGE(AH657:AM657,1),0)+IFERROR(LARGE(AH657:AM657,2),0)</f>
        <v>0</v>
      </c>
      <c r="AE657" s="22">
        <f>IFERROR(LARGE(AH657:AM657,3),0)+IFERROR(LARGE(AH657:AM657,4),0)</f>
        <v>0</v>
      </c>
      <c r="AF657" s="22">
        <f>IFERROR(LARGE(AH657:AM657,5),0)+IFERROR(LARGE(AH657:AM657,6),0)</f>
        <v>0</v>
      </c>
      <c r="AG657" s="22">
        <f>IFERROR(LARGE(AH657:AM657,7),0)</f>
        <v>0</v>
      </c>
      <c r="AH657" s="22"/>
      <c r="AI657" s="22"/>
      <c r="AJ657" s="22"/>
      <c r="AK657" s="22"/>
      <c r="AL657" s="22"/>
      <c r="AM657" s="22"/>
    </row>
    <row r="658" spans="1:39">
      <c r="A658" s="3"/>
      <c r="B658" s="3"/>
      <c r="C658" s="3"/>
      <c r="D658" s="2">
        <f ca="1">IF(E657=E658,D657,CELL("wiersz",A656))</f>
        <v>109</v>
      </c>
      <c r="E658" s="23">
        <f>LARGE(F658:AG658,1)+LARGE(F658:AG658,2)+LARGE(F658:AG658,3)+LARGE(F658:AG658,4)+IFERROR(LARGE(F658:AG658,5),0)+IFERROR(LARGE(F658:AG658,6),0)</f>
        <v>0</v>
      </c>
      <c r="F658" s="22"/>
      <c r="G658" s="22"/>
      <c r="H658" s="22"/>
      <c r="I658" s="71"/>
      <c r="J658" s="72"/>
      <c r="K658" s="72"/>
      <c r="L658" s="72"/>
      <c r="M658" s="72"/>
      <c r="N658" s="22"/>
      <c r="O658" s="22"/>
      <c r="P658" s="22"/>
      <c r="Q658" s="22"/>
      <c r="R658" s="22"/>
      <c r="S658" s="22"/>
      <c r="T658" s="71"/>
      <c r="U658" s="71"/>
      <c r="V658" s="22"/>
      <c r="W658" s="22"/>
      <c r="X658" s="22"/>
      <c r="Y658" s="73"/>
      <c r="Z658" s="22"/>
      <c r="AA658" s="22"/>
      <c r="AB658" s="22"/>
      <c r="AC658" s="22"/>
      <c r="AD658" s="22">
        <f>IFERROR(LARGE(AH658:AM658,1),0)+IFERROR(LARGE(AH658:AM658,2),0)</f>
        <v>0</v>
      </c>
      <c r="AE658" s="22">
        <f>IFERROR(LARGE(AH658:AM658,3),0)+IFERROR(LARGE(AH658:AM658,4),0)</f>
        <v>0</v>
      </c>
      <c r="AF658" s="22">
        <f>IFERROR(LARGE(AH658:AM658,5),0)+IFERROR(LARGE(AH658:AM658,6),0)</f>
        <v>0</v>
      </c>
      <c r="AG658" s="22">
        <f>IFERROR(LARGE(AH658:AM658,7),0)</f>
        <v>0</v>
      </c>
      <c r="AH658" s="22"/>
      <c r="AI658" s="22"/>
      <c r="AJ658" s="22"/>
      <c r="AK658" s="22"/>
      <c r="AL658" s="22"/>
      <c r="AM658" s="22"/>
    </row>
    <row r="659" spans="1:39">
      <c r="A659" s="3"/>
      <c r="B659" s="3"/>
      <c r="C659" s="3"/>
      <c r="D659" s="2">
        <f ca="1">IF(E658=E659,D658,CELL("wiersz",A657))</f>
        <v>109</v>
      </c>
      <c r="E659" s="23">
        <f>LARGE(F659:AG659,1)+LARGE(F659:AG659,2)+LARGE(F659:AG659,3)+LARGE(F659:AG659,4)+IFERROR(LARGE(F659:AG659,5),0)+IFERROR(LARGE(F659:AG659,6),0)</f>
        <v>0</v>
      </c>
      <c r="F659" s="22"/>
      <c r="G659" s="22"/>
      <c r="H659" s="22"/>
      <c r="I659" s="71"/>
      <c r="J659" s="72"/>
      <c r="K659" s="72"/>
      <c r="L659" s="72"/>
      <c r="M659" s="72"/>
      <c r="N659" s="22"/>
      <c r="O659" s="22"/>
      <c r="P659" s="22"/>
      <c r="Q659" s="22"/>
      <c r="R659" s="22"/>
      <c r="S659" s="22"/>
      <c r="T659" s="71"/>
      <c r="U659" s="71"/>
      <c r="V659" s="22"/>
      <c r="W659" s="22"/>
      <c r="X659" s="22"/>
      <c r="Y659" s="73"/>
      <c r="Z659" s="22"/>
      <c r="AA659" s="22"/>
      <c r="AB659" s="22"/>
      <c r="AC659" s="22"/>
      <c r="AD659" s="22">
        <f>IFERROR(LARGE(AH659:AM659,1),0)+IFERROR(LARGE(AH659:AM659,2),0)</f>
        <v>0</v>
      </c>
      <c r="AE659" s="22">
        <f>IFERROR(LARGE(AH659:AM659,3),0)+IFERROR(LARGE(AH659:AM659,4),0)</f>
        <v>0</v>
      </c>
      <c r="AF659" s="22">
        <f>IFERROR(LARGE(AH659:AM659,5),0)+IFERROR(LARGE(AH659:AM659,6),0)</f>
        <v>0</v>
      </c>
      <c r="AG659" s="22">
        <f>IFERROR(LARGE(AH659:AM659,7),0)</f>
        <v>0</v>
      </c>
      <c r="AH659" s="22"/>
      <c r="AI659" s="22"/>
      <c r="AJ659" s="22"/>
      <c r="AK659" s="22"/>
      <c r="AL659" s="22"/>
      <c r="AM659" s="22"/>
    </row>
    <row r="660" spans="1:39">
      <c r="A660" s="3"/>
      <c r="B660" s="3"/>
      <c r="C660" s="3"/>
      <c r="D660" s="2">
        <f ca="1">IF(E659=E660,D659,CELL("wiersz",A658))</f>
        <v>109</v>
      </c>
      <c r="E660" s="23">
        <f>LARGE(F660:AG660,1)+LARGE(F660:AG660,2)+LARGE(F660:AG660,3)+LARGE(F660:AG660,4)+IFERROR(LARGE(F660:AG660,5),0)+IFERROR(LARGE(F660:AG660,6),0)</f>
        <v>0</v>
      </c>
      <c r="F660" s="22"/>
      <c r="G660" s="22"/>
      <c r="H660" s="22"/>
      <c r="I660" s="71"/>
      <c r="J660" s="72"/>
      <c r="K660" s="72"/>
      <c r="L660" s="72"/>
      <c r="M660" s="72"/>
      <c r="N660" s="22"/>
      <c r="O660" s="22"/>
      <c r="P660" s="22"/>
      <c r="Q660" s="22"/>
      <c r="R660" s="22"/>
      <c r="S660" s="22"/>
      <c r="T660" s="71"/>
      <c r="U660" s="71"/>
      <c r="V660" s="22"/>
      <c r="W660" s="22"/>
      <c r="X660" s="22"/>
      <c r="Y660" s="73"/>
      <c r="Z660" s="22"/>
      <c r="AA660" s="22"/>
      <c r="AB660" s="22"/>
      <c r="AC660" s="22"/>
      <c r="AD660" s="22">
        <f>IFERROR(LARGE(AH660:AM660,1),0)+IFERROR(LARGE(AH660:AM660,2),0)</f>
        <v>0</v>
      </c>
      <c r="AE660" s="22">
        <f>IFERROR(LARGE(AH660:AM660,3),0)+IFERROR(LARGE(AH660:AM660,4),0)</f>
        <v>0</v>
      </c>
      <c r="AF660" s="22">
        <f>IFERROR(LARGE(AH660:AM660,5),0)+IFERROR(LARGE(AH660:AM660,6),0)</f>
        <v>0</v>
      </c>
      <c r="AG660" s="22">
        <f>IFERROR(LARGE(AH660:AM660,7),0)</f>
        <v>0</v>
      </c>
      <c r="AH660" s="22"/>
      <c r="AI660" s="22"/>
      <c r="AJ660" s="22"/>
      <c r="AK660" s="22"/>
      <c r="AL660" s="22"/>
      <c r="AM660" s="22"/>
    </row>
    <row r="661" spans="1:39">
      <c r="A661" s="3"/>
      <c r="B661" s="3"/>
      <c r="C661" s="3"/>
      <c r="D661" s="2">
        <f ca="1">IF(E660=E661,D660,CELL("wiersz",A659))</f>
        <v>109</v>
      </c>
      <c r="E661" s="23">
        <f>LARGE(F661:AG661,1)+LARGE(F661:AG661,2)+LARGE(F661:AG661,3)+LARGE(F661:AG661,4)+IFERROR(LARGE(F661:AG661,5),0)+IFERROR(LARGE(F661:AG661,6),0)</f>
        <v>0</v>
      </c>
      <c r="F661" s="22"/>
      <c r="G661" s="22"/>
      <c r="H661" s="22"/>
      <c r="I661" s="71"/>
      <c r="J661" s="72"/>
      <c r="K661" s="72"/>
      <c r="L661" s="72"/>
      <c r="M661" s="72"/>
      <c r="N661" s="22"/>
      <c r="O661" s="22"/>
      <c r="P661" s="22"/>
      <c r="Q661" s="22"/>
      <c r="R661" s="22"/>
      <c r="S661" s="22"/>
      <c r="T661" s="71"/>
      <c r="U661" s="71"/>
      <c r="V661" s="22"/>
      <c r="W661" s="22"/>
      <c r="X661" s="22"/>
      <c r="Y661" s="73"/>
      <c r="Z661" s="22"/>
      <c r="AA661" s="22"/>
      <c r="AB661" s="22"/>
      <c r="AC661" s="22"/>
      <c r="AD661" s="22">
        <f>IFERROR(LARGE(AH661:AM661,1),0)+IFERROR(LARGE(AH661:AM661,2),0)</f>
        <v>0</v>
      </c>
      <c r="AE661" s="22">
        <f>IFERROR(LARGE(AH661:AM661,3),0)+IFERROR(LARGE(AH661:AM661,4),0)</f>
        <v>0</v>
      </c>
      <c r="AF661" s="22">
        <f>IFERROR(LARGE(AH661:AM661,5),0)+IFERROR(LARGE(AH661:AM661,6),0)</f>
        <v>0</v>
      </c>
      <c r="AG661" s="22">
        <f>IFERROR(LARGE(AH661:AM661,7),0)</f>
        <v>0</v>
      </c>
      <c r="AH661" s="22"/>
      <c r="AI661" s="22"/>
      <c r="AJ661" s="22"/>
      <c r="AK661" s="22"/>
      <c r="AL661" s="22"/>
      <c r="AM661" s="22"/>
    </row>
    <row r="662" spans="1:39">
      <c r="A662" s="3"/>
      <c r="B662" s="3"/>
      <c r="C662" s="3"/>
      <c r="D662" s="2">
        <f ca="1">IF(E661=E662,D661,CELL("wiersz",A660))</f>
        <v>109</v>
      </c>
      <c r="E662" s="23">
        <f>LARGE(F662:AG662,1)+LARGE(F662:AG662,2)+LARGE(F662:AG662,3)+LARGE(F662:AG662,4)+IFERROR(LARGE(F662:AG662,5),0)+IFERROR(LARGE(F662:AG662,6),0)</f>
        <v>0</v>
      </c>
      <c r="F662" s="22"/>
      <c r="G662" s="22"/>
      <c r="H662" s="22"/>
      <c r="I662" s="71"/>
      <c r="J662" s="72"/>
      <c r="K662" s="72"/>
      <c r="L662" s="72"/>
      <c r="M662" s="72"/>
      <c r="N662" s="22"/>
      <c r="O662" s="22"/>
      <c r="P662" s="22"/>
      <c r="Q662" s="22"/>
      <c r="R662" s="22"/>
      <c r="S662" s="22"/>
      <c r="T662" s="71"/>
      <c r="U662" s="71"/>
      <c r="V662" s="22"/>
      <c r="W662" s="22"/>
      <c r="X662" s="22"/>
      <c r="Y662" s="73"/>
      <c r="Z662" s="22"/>
      <c r="AA662" s="22"/>
      <c r="AB662" s="22"/>
      <c r="AC662" s="22"/>
      <c r="AD662" s="22">
        <f>IFERROR(LARGE(AH662:AM662,1),0)+IFERROR(LARGE(AH662:AM662,2),0)</f>
        <v>0</v>
      </c>
      <c r="AE662" s="22">
        <f>IFERROR(LARGE(AH662:AM662,3),0)+IFERROR(LARGE(AH662:AM662,4),0)</f>
        <v>0</v>
      </c>
      <c r="AF662" s="22">
        <f>IFERROR(LARGE(AH662:AM662,5),0)+IFERROR(LARGE(AH662:AM662,6),0)</f>
        <v>0</v>
      </c>
      <c r="AG662" s="22">
        <f>IFERROR(LARGE(AH662:AM662,7),0)</f>
        <v>0</v>
      </c>
      <c r="AH662" s="22"/>
      <c r="AI662" s="22"/>
      <c r="AJ662" s="22"/>
      <c r="AK662" s="22"/>
      <c r="AL662" s="22"/>
      <c r="AM662" s="22"/>
    </row>
    <row r="663" spans="1:39">
      <c r="A663" s="3"/>
      <c r="B663" s="3"/>
      <c r="C663" s="3"/>
      <c r="D663" s="2">
        <f ca="1">IF(E662=E663,D662,CELL("wiersz",A661))</f>
        <v>109</v>
      </c>
      <c r="E663" s="23">
        <f>LARGE(F663:AG663,1)+LARGE(F663:AG663,2)+LARGE(F663:AG663,3)+LARGE(F663:AG663,4)+IFERROR(LARGE(F663:AG663,5),0)+IFERROR(LARGE(F663:AG663,6),0)</f>
        <v>0</v>
      </c>
      <c r="F663" s="22"/>
      <c r="G663" s="22"/>
      <c r="H663" s="22"/>
      <c r="I663" s="71"/>
      <c r="J663" s="72"/>
      <c r="K663" s="72"/>
      <c r="L663" s="72"/>
      <c r="M663" s="72"/>
      <c r="N663" s="22"/>
      <c r="O663" s="22"/>
      <c r="P663" s="22"/>
      <c r="Q663" s="22"/>
      <c r="R663" s="22"/>
      <c r="S663" s="22"/>
      <c r="T663" s="71"/>
      <c r="U663" s="71"/>
      <c r="V663" s="22"/>
      <c r="W663" s="22"/>
      <c r="X663" s="22"/>
      <c r="Y663" s="73"/>
      <c r="Z663" s="22"/>
      <c r="AA663" s="22"/>
      <c r="AB663" s="22"/>
      <c r="AC663" s="22"/>
      <c r="AD663" s="22">
        <f>IFERROR(LARGE(AH663:AM663,1),0)+IFERROR(LARGE(AH663:AM663,2),0)</f>
        <v>0</v>
      </c>
      <c r="AE663" s="22">
        <f>IFERROR(LARGE(AH663:AM663,3),0)+IFERROR(LARGE(AH663:AM663,4),0)</f>
        <v>0</v>
      </c>
      <c r="AF663" s="22">
        <f>IFERROR(LARGE(AH663:AM663,5),0)+IFERROR(LARGE(AH663:AM663,6),0)</f>
        <v>0</v>
      </c>
      <c r="AG663" s="22">
        <f>IFERROR(LARGE(AH663:AM663,7),0)</f>
        <v>0</v>
      </c>
      <c r="AH663" s="22"/>
      <c r="AI663" s="22"/>
      <c r="AJ663" s="22"/>
      <c r="AK663" s="22"/>
      <c r="AL663" s="22"/>
      <c r="AM663" s="22"/>
    </row>
    <row r="664" spans="1:39">
      <c r="A664" s="3"/>
      <c r="B664" s="3"/>
      <c r="C664" s="3"/>
      <c r="D664" s="2">
        <f ca="1">IF(E663=E664,D663,CELL("wiersz",A662))</f>
        <v>109</v>
      </c>
      <c r="E664" s="23">
        <f>LARGE(F664:AG664,1)+LARGE(F664:AG664,2)+LARGE(F664:AG664,3)+LARGE(F664:AG664,4)+IFERROR(LARGE(F664:AG664,5),0)+IFERROR(LARGE(F664:AG664,6),0)</f>
        <v>0</v>
      </c>
      <c r="F664" s="22"/>
      <c r="G664" s="22"/>
      <c r="H664" s="22"/>
      <c r="I664" s="71"/>
      <c r="J664" s="72"/>
      <c r="K664" s="72"/>
      <c r="L664" s="72"/>
      <c r="M664" s="72"/>
      <c r="N664" s="22"/>
      <c r="O664" s="22"/>
      <c r="P664" s="22"/>
      <c r="Q664" s="22"/>
      <c r="R664" s="22"/>
      <c r="S664" s="22"/>
      <c r="T664" s="71"/>
      <c r="U664" s="71"/>
      <c r="V664" s="22"/>
      <c r="W664" s="22"/>
      <c r="X664" s="22"/>
      <c r="Y664" s="73"/>
      <c r="Z664" s="22"/>
      <c r="AA664" s="22"/>
      <c r="AB664" s="22"/>
      <c r="AC664" s="22"/>
      <c r="AD664" s="22">
        <f>IFERROR(LARGE(AH664:AM664,1),0)+IFERROR(LARGE(AH664:AM664,2),0)</f>
        <v>0</v>
      </c>
      <c r="AE664" s="22">
        <f>IFERROR(LARGE(AH664:AM664,3),0)+IFERROR(LARGE(AH664:AM664,4),0)</f>
        <v>0</v>
      </c>
      <c r="AF664" s="22">
        <f>IFERROR(LARGE(AH664:AM664,5),0)+IFERROR(LARGE(AH664:AM664,6),0)</f>
        <v>0</v>
      </c>
      <c r="AG664" s="22">
        <f>IFERROR(LARGE(AH664:AM664,7),0)</f>
        <v>0</v>
      </c>
      <c r="AH664" s="22"/>
      <c r="AI664" s="22"/>
      <c r="AJ664" s="22"/>
      <c r="AK664" s="22"/>
      <c r="AL664" s="22"/>
      <c r="AM664" s="22"/>
    </row>
    <row r="665" spans="1:39">
      <c r="A665" s="3"/>
      <c r="B665" s="3"/>
      <c r="C665" s="3"/>
      <c r="D665" s="2">
        <f ca="1">IF(E664=E665,D664,CELL("wiersz",A663))</f>
        <v>109</v>
      </c>
      <c r="E665" s="23">
        <f>LARGE(F665:AG665,1)+LARGE(F665:AG665,2)+LARGE(F665:AG665,3)+LARGE(F665:AG665,4)+IFERROR(LARGE(F665:AG665,5),0)+IFERROR(LARGE(F665:AG665,6),0)</f>
        <v>0</v>
      </c>
      <c r="F665" s="22"/>
      <c r="G665" s="22"/>
      <c r="H665" s="22"/>
      <c r="I665" s="71"/>
      <c r="J665" s="72"/>
      <c r="K665" s="72"/>
      <c r="L665" s="72"/>
      <c r="M665" s="72"/>
      <c r="N665" s="22"/>
      <c r="O665" s="22"/>
      <c r="P665" s="22"/>
      <c r="Q665" s="22"/>
      <c r="R665" s="22"/>
      <c r="S665" s="22"/>
      <c r="T665" s="71"/>
      <c r="U665" s="71"/>
      <c r="V665" s="22"/>
      <c r="W665" s="22"/>
      <c r="X665" s="22"/>
      <c r="Y665" s="73"/>
      <c r="Z665" s="22"/>
      <c r="AA665" s="22"/>
      <c r="AB665" s="22"/>
      <c r="AC665" s="22"/>
      <c r="AD665" s="22">
        <f>IFERROR(LARGE(AH665:AM665,1),0)+IFERROR(LARGE(AH665:AM665,2),0)</f>
        <v>0</v>
      </c>
      <c r="AE665" s="22">
        <f>IFERROR(LARGE(AH665:AM665,3),0)+IFERROR(LARGE(AH665:AM665,4),0)</f>
        <v>0</v>
      </c>
      <c r="AF665" s="22">
        <f>IFERROR(LARGE(AH665:AM665,5),0)+IFERROR(LARGE(AH665:AM665,6),0)</f>
        <v>0</v>
      </c>
      <c r="AG665" s="22">
        <f>IFERROR(LARGE(AH665:AM665,7),0)</f>
        <v>0</v>
      </c>
      <c r="AH665" s="22"/>
      <c r="AI665" s="22"/>
      <c r="AJ665" s="22"/>
      <c r="AK665" s="22"/>
      <c r="AL665" s="22"/>
      <c r="AM665" s="22"/>
    </row>
    <row r="666" spans="1:39">
      <c r="A666" s="3"/>
      <c r="B666" s="3"/>
      <c r="C666" s="3"/>
      <c r="D666" s="2">
        <f ca="1">IF(E665=E666,D665,CELL("wiersz",A664))</f>
        <v>109</v>
      </c>
      <c r="E666" s="23">
        <f>LARGE(F666:AG666,1)+LARGE(F666:AG666,2)+LARGE(F666:AG666,3)+LARGE(F666:AG666,4)+IFERROR(LARGE(F666:AG666,5),0)+IFERROR(LARGE(F666:AG666,6),0)</f>
        <v>0</v>
      </c>
      <c r="F666" s="22"/>
      <c r="G666" s="22"/>
      <c r="H666" s="22"/>
      <c r="I666" s="71"/>
      <c r="J666" s="72"/>
      <c r="K666" s="72"/>
      <c r="L666" s="72"/>
      <c r="M666" s="72"/>
      <c r="N666" s="22"/>
      <c r="O666" s="22"/>
      <c r="P666" s="22"/>
      <c r="Q666" s="22"/>
      <c r="R666" s="22"/>
      <c r="S666" s="22"/>
      <c r="T666" s="71"/>
      <c r="U666" s="71"/>
      <c r="V666" s="22"/>
      <c r="W666" s="22"/>
      <c r="X666" s="22"/>
      <c r="Y666" s="73"/>
      <c r="Z666" s="22"/>
      <c r="AA666" s="22"/>
      <c r="AB666" s="22"/>
      <c r="AC666" s="22"/>
      <c r="AD666" s="22">
        <f>IFERROR(LARGE(AH666:AM666,1),0)+IFERROR(LARGE(AH666:AM666,2),0)</f>
        <v>0</v>
      </c>
      <c r="AE666" s="22">
        <f>IFERROR(LARGE(AH666:AM666,3),0)+IFERROR(LARGE(AH666:AM666,4),0)</f>
        <v>0</v>
      </c>
      <c r="AF666" s="22">
        <f>IFERROR(LARGE(AH666:AM666,5),0)+IFERROR(LARGE(AH666:AM666,6),0)</f>
        <v>0</v>
      </c>
      <c r="AG666" s="22">
        <f>IFERROR(LARGE(AH666:AM666,7),0)</f>
        <v>0</v>
      </c>
      <c r="AH666" s="22"/>
      <c r="AI666" s="22"/>
      <c r="AJ666" s="22"/>
      <c r="AK666" s="22"/>
      <c r="AL666" s="22"/>
      <c r="AM666" s="22"/>
    </row>
    <row r="667" spans="1:39">
      <c r="A667" s="3"/>
      <c r="B667" s="3"/>
      <c r="C667" s="3"/>
      <c r="D667" s="2">
        <f ca="1">IF(E666=E667,D666,CELL("wiersz",A665))</f>
        <v>109</v>
      </c>
      <c r="E667" s="23">
        <f>LARGE(F667:AG667,1)+LARGE(F667:AG667,2)+LARGE(F667:AG667,3)+LARGE(F667:AG667,4)+IFERROR(LARGE(F667:AG667,5),0)+IFERROR(LARGE(F667:AG667,6),0)</f>
        <v>0</v>
      </c>
      <c r="F667" s="22"/>
      <c r="G667" s="22"/>
      <c r="H667" s="22"/>
      <c r="I667" s="71"/>
      <c r="J667" s="72"/>
      <c r="K667" s="72"/>
      <c r="L667" s="72"/>
      <c r="M667" s="72"/>
      <c r="N667" s="22"/>
      <c r="O667" s="22"/>
      <c r="P667" s="22"/>
      <c r="Q667" s="22"/>
      <c r="R667" s="22"/>
      <c r="S667" s="22"/>
      <c r="T667" s="71"/>
      <c r="U667" s="71"/>
      <c r="V667" s="22"/>
      <c r="W667" s="22"/>
      <c r="X667" s="22"/>
      <c r="Y667" s="73"/>
      <c r="Z667" s="22"/>
      <c r="AA667" s="22"/>
      <c r="AB667" s="22"/>
      <c r="AC667" s="22"/>
      <c r="AD667" s="22">
        <f>IFERROR(LARGE(AH667:AM667,1),0)+IFERROR(LARGE(AH667:AM667,2),0)</f>
        <v>0</v>
      </c>
      <c r="AE667" s="22">
        <f>IFERROR(LARGE(AH667:AM667,3),0)+IFERROR(LARGE(AH667:AM667,4),0)</f>
        <v>0</v>
      </c>
      <c r="AF667" s="22">
        <f>IFERROR(LARGE(AH667:AM667,5),0)+IFERROR(LARGE(AH667:AM667,6),0)</f>
        <v>0</v>
      </c>
      <c r="AG667" s="22">
        <f>IFERROR(LARGE(AH667:AM667,7),0)</f>
        <v>0</v>
      </c>
      <c r="AH667" s="22"/>
      <c r="AI667" s="22"/>
      <c r="AJ667" s="22"/>
      <c r="AK667" s="22"/>
      <c r="AL667" s="22"/>
      <c r="AM667" s="22"/>
    </row>
    <row r="668" spans="1:39">
      <c r="A668" s="3"/>
      <c r="B668" s="3"/>
      <c r="C668" s="3"/>
      <c r="D668" s="2">
        <f ca="1">IF(E667=E668,D667,CELL("wiersz",A666))</f>
        <v>109</v>
      </c>
      <c r="E668" s="23">
        <f>LARGE(F668:AG668,1)+LARGE(F668:AG668,2)+LARGE(F668:AG668,3)+LARGE(F668:AG668,4)+IFERROR(LARGE(F668:AG668,5),0)+IFERROR(LARGE(F668:AG668,6),0)</f>
        <v>0</v>
      </c>
      <c r="F668" s="22"/>
      <c r="G668" s="22"/>
      <c r="H668" s="22"/>
      <c r="I668" s="71"/>
      <c r="J668" s="72"/>
      <c r="K668" s="72"/>
      <c r="L668" s="72"/>
      <c r="M668" s="72"/>
      <c r="N668" s="22"/>
      <c r="O668" s="22"/>
      <c r="P668" s="22"/>
      <c r="Q668" s="22"/>
      <c r="R668" s="22"/>
      <c r="S668" s="22"/>
      <c r="T668" s="71"/>
      <c r="U668" s="71"/>
      <c r="V668" s="22"/>
      <c r="W668" s="22"/>
      <c r="X668" s="22"/>
      <c r="Y668" s="73"/>
      <c r="Z668" s="22"/>
      <c r="AA668" s="22"/>
      <c r="AB668" s="22"/>
      <c r="AC668" s="22"/>
      <c r="AD668" s="22">
        <f>IFERROR(LARGE(AH668:AM668,1),0)+IFERROR(LARGE(AH668:AM668,2),0)</f>
        <v>0</v>
      </c>
      <c r="AE668" s="22">
        <f>IFERROR(LARGE(AH668:AM668,3),0)+IFERROR(LARGE(AH668:AM668,4),0)</f>
        <v>0</v>
      </c>
      <c r="AF668" s="22">
        <f>IFERROR(LARGE(AH668:AM668,5),0)+IFERROR(LARGE(AH668:AM668,6),0)</f>
        <v>0</v>
      </c>
      <c r="AG668" s="22">
        <f>IFERROR(LARGE(AH668:AM668,7),0)</f>
        <v>0</v>
      </c>
      <c r="AH668" s="22"/>
      <c r="AI668" s="22"/>
      <c r="AJ668" s="22"/>
      <c r="AK668" s="22"/>
      <c r="AL668" s="22"/>
      <c r="AM668" s="22"/>
    </row>
    <row r="669" spans="1:39">
      <c r="A669" s="3"/>
      <c r="B669" s="3"/>
      <c r="C669" s="3"/>
      <c r="D669" s="2">
        <f ca="1">IF(E668=E669,D668,CELL("wiersz",A667))</f>
        <v>109</v>
      </c>
      <c r="E669" s="23">
        <f>LARGE(F669:AG669,1)+LARGE(F669:AG669,2)+LARGE(F669:AG669,3)+LARGE(F669:AG669,4)+IFERROR(LARGE(F669:AG669,5),0)+IFERROR(LARGE(F669:AG669,6),0)</f>
        <v>0</v>
      </c>
      <c r="F669" s="22"/>
      <c r="G669" s="22"/>
      <c r="H669" s="22"/>
      <c r="I669" s="71"/>
      <c r="J669" s="72"/>
      <c r="K669" s="72"/>
      <c r="L669" s="72"/>
      <c r="M669" s="72"/>
      <c r="N669" s="22"/>
      <c r="O669" s="22"/>
      <c r="P669" s="22"/>
      <c r="Q669" s="22"/>
      <c r="R669" s="22"/>
      <c r="S669" s="22"/>
      <c r="T669" s="71"/>
      <c r="U669" s="71"/>
      <c r="V669" s="22"/>
      <c r="W669" s="22"/>
      <c r="X669" s="22"/>
      <c r="Y669" s="73"/>
      <c r="Z669" s="22"/>
      <c r="AA669" s="22"/>
      <c r="AB669" s="22"/>
      <c r="AC669" s="22"/>
      <c r="AD669" s="22">
        <f>IFERROR(LARGE(AH669:AM669,1),0)+IFERROR(LARGE(AH669:AM669,2),0)</f>
        <v>0</v>
      </c>
      <c r="AE669" s="22">
        <f>IFERROR(LARGE(AH669:AM669,3),0)+IFERROR(LARGE(AH669:AM669,4),0)</f>
        <v>0</v>
      </c>
      <c r="AF669" s="22">
        <f>IFERROR(LARGE(AH669:AM669,5),0)+IFERROR(LARGE(AH669:AM669,6),0)</f>
        <v>0</v>
      </c>
      <c r="AG669" s="22">
        <f>IFERROR(LARGE(AH669:AM669,7),0)</f>
        <v>0</v>
      </c>
      <c r="AH669" s="22"/>
      <c r="AI669" s="22"/>
      <c r="AJ669" s="22"/>
      <c r="AK669" s="22"/>
      <c r="AL669" s="22"/>
      <c r="AM669" s="22"/>
    </row>
    <row r="670" spans="1:39">
      <c r="A670" s="3"/>
      <c r="B670" s="3"/>
      <c r="C670" s="3"/>
      <c r="D670" s="2">
        <f ca="1">IF(E669=E670,D669,CELL("wiersz",A668))</f>
        <v>109</v>
      </c>
      <c r="E670" s="23">
        <f>LARGE(F670:AG670,1)+LARGE(F670:AG670,2)+LARGE(F670:AG670,3)+LARGE(F670:AG670,4)+IFERROR(LARGE(F670:AG670,5),0)+IFERROR(LARGE(F670:AG670,6),0)</f>
        <v>0</v>
      </c>
      <c r="F670" s="22"/>
      <c r="G670" s="22"/>
      <c r="H670" s="22"/>
      <c r="I670" s="71"/>
      <c r="J670" s="72"/>
      <c r="K670" s="72"/>
      <c r="L670" s="72"/>
      <c r="M670" s="72"/>
      <c r="N670" s="22"/>
      <c r="O670" s="22"/>
      <c r="P670" s="22"/>
      <c r="Q670" s="22"/>
      <c r="R670" s="22"/>
      <c r="S670" s="22"/>
      <c r="T670" s="71"/>
      <c r="U670" s="71"/>
      <c r="V670" s="22"/>
      <c r="W670" s="22"/>
      <c r="X670" s="22"/>
      <c r="Y670" s="73"/>
      <c r="Z670" s="22"/>
      <c r="AA670" s="22"/>
      <c r="AB670" s="22"/>
      <c r="AC670" s="22"/>
      <c r="AD670" s="22">
        <f>IFERROR(LARGE(AH670:AM670,1),0)+IFERROR(LARGE(AH670:AM670,2),0)</f>
        <v>0</v>
      </c>
      <c r="AE670" s="22">
        <f>IFERROR(LARGE(AH670:AM670,3),0)+IFERROR(LARGE(AH670:AM670,4),0)</f>
        <v>0</v>
      </c>
      <c r="AF670" s="22">
        <f>IFERROR(LARGE(AH670:AM670,5),0)+IFERROR(LARGE(AH670:AM670,6),0)</f>
        <v>0</v>
      </c>
      <c r="AG670" s="22">
        <f>IFERROR(LARGE(AH670:AM670,7),0)</f>
        <v>0</v>
      </c>
      <c r="AH670" s="22"/>
      <c r="AI670" s="22"/>
      <c r="AJ670" s="22"/>
      <c r="AK670" s="22"/>
      <c r="AL670" s="22"/>
      <c r="AM670" s="22"/>
    </row>
    <row r="671" spans="1:39">
      <c r="A671" s="3"/>
      <c r="B671" s="3"/>
      <c r="C671" s="3"/>
      <c r="D671" s="2">
        <f ca="1">IF(E670=E671,D670,CELL("wiersz",A669))</f>
        <v>109</v>
      </c>
      <c r="E671" s="23">
        <f>LARGE(F671:AG671,1)+LARGE(F671:AG671,2)+LARGE(F671:AG671,3)+LARGE(F671:AG671,4)+IFERROR(LARGE(F671:AG671,5),0)+IFERROR(LARGE(F671:AG671,6),0)</f>
        <v>0</v>
      </c>
      <c r="F671" s="22"/>
      <c r="G671" s="22"/>
      <c r="H671" s="22"/>
      <c r="I671" s="71"/>
      <c r="J671" s="72"/>
      <c r="K671" s="72"/>
      <c r="L671" s="72"/>
      <c r="M671" s="72"/>
      <c r="N671" s="22"/>
      <c r="O671" s="22"/>
      <c r="P671" s="22"/>
      <c r="Q671" s="22"/>
      <c r="R671" s="22"/>
      <c r="S671" s="22"/>
      <c r="T671" s="71"/>
      <c r="U671" s="71"/>
      <c r="V671" s="22"/>
      <c r="W671" s="22"/>
      <c r="X671" s="22"/>
      <c r="Y671" s="73"/>
      <c r="Z671" s="22"/>
      <c r="AA671" s="22"/>
      <c r="AB671" s="22"/>
      <c r="AC671" s="22"/>
      <c r="AD671" s="22">
        <f>IFERROR(LARGE(AH671:AM671,1),0)+IFERROR(LARGE(AH671:AM671,2),0)</f>
        <v>0</v>
      </c>
      <c r="AE671" s="22">
        <f>IFERROR(LARGE(AH671:AM671,3),0)+IFERROR(LARGE(AH671:AM671,4),0)</f>
        <v>0</v>
      </c>
      <c r="AF671" s="22">
        <f>IFERROR(LARGE(AH671:AM671,5),0)+IFERROR(LARGE(AH671:AM671,6),0)</f>
        <v>0</v>
      </c>
      <c r="AG671" s="22">
        <f>IFERROR(LARGE(AH671:AM671,7),0)</f>
        <v>0</v>
      </c>
      <c r="AH671" s="22"/>
      <c r="AI671" s="22"/>
      <c r="AJ671" s="22"/>
      <c r="AK671" s="22"/>
      <c r="AL671" s="22"/>
      <c r="AM671" s="22"/>
    </row>
    <row r="672" spans="1:39">
      <c r="A672" s="3"/>
      <c r="B672" s="3"/>
      <c r="C672" s="3"/>
      <c r="D672" s="2">
        <f ca="1">IF(E671=E672,D671,CELL("wiersz",A670))</f>
        <v>109</v>
      </c>
      <c r="E672" s="23">
        <f>LARGE(F672:AG672,1)+LARGE(F672:AG672,2)+LARGE(F672:AG672,3)+LARGE(F672:AG672,4)+IFERROR(LARGE(F672:AG672,5),0)+IFERROR(LARGE(F672:AG672,6),0)</f>
        <v>0</v>
      </c>
      <c r="F672" s="22"/>
      <c r="G672" s="22"/>
      <c r="H672" s="22"/>
      <c r="I672" s="71"/>
      <c r="J672" s="72"/>
      <c r="K672" s="72"/>
      <c r="L672" s="72"/>
      <c r="M672" s="72"/>
      <c r="N672" s="22"/>
      <c r="O672" s="22"/>
      <c r="P672" s="22"/>
      <c r="Q672" s="22"/>
      <c r="R672" s="22"/>
      <c r="S672" s="22"/>
      <c r="T672" s="71"/>
      <c r="U672" s="71"/>
      <c r="V672" s="22"/>
      <c r="W672" s="22"/>
      <c r="X672" s="22"/>
      <c r="Y672" s="73"/>
      <c r="Z672" s="22"/>
      <c r="AA672" s="22"/>
      <c r="AB672" s="22"/>
      <c r="AC672" s="22"/>
      <c r="AD672" s="22">
        <f>IFERROR(LARGE(AH672:AM672,1),0)+IFERROR(LARGE(AH672:AM672,2),0)</f>
        <v>0</v>
      </c>
      <c r="AE672" s="22">
        <f>IFERROR(LARGE(AH672:AM672,3),0)+IFERROR(LARGE(AH672:AM672,4),0)</f>
        <v>0</v>
      </c>
      <c r="AF672" s="22">
        <f>IFERROR(LARGE(AH672:AM672,5),0)+IFERROR(LARGE(AH672:AM672,6),0)</f>
        <v>0</v>
      </c>
      <c r="AG672" s="22">
        <f>IFERROR(LARGE(AH672:AM672,7),0)</f>
        <v>0</v>
      </c>
      <c r="AH672" s="22"/>
      <c r="AI672" s="22"/>
      <c r="AJ672" s="22"/>
      <c r="AK672" s="22"/>
      <c r="AL672" s="22"/>
      <c r="AM672" s="22"/>
    </row>
    <row r="673" spans="1:39">
      <c r="A673" s="3"/>
      <c r="B673" s="3"/>
      <c r="C673" s="3"/>
      <c r="D673" s="2">
        <f ca="1">IF(E672=E673,D672,CELL("wiersz",A671))</f>
        <v>109</v>
      </c>
      <c r="E673" s="23">
        <f>LARGE(F673:AG673,1)+LARGE(F673:AG673,2)+LARGE(F673:AG673,3)+LARGE(F673:AG673,4)+IFERROR(LARGE(F673:AG673,5),0)+IFERROR(LARGE(F673:AG673,6),0)</f>
        <v>0</v>
      </c>
      <c r="F673" s="22"/>
      <c r="G673" s="22"/>
      <c r="H673" s="22"/>
      <c r="I673" s="71"/>
      <c r="J673" s="72"/>
      <c r="K673" s="72"/>
      <c r="L673" s="72"/>
      <c r="M673" s="72"/>
      <c r="N673" s="22"/>
      <c r="O673" s="22"/>
      <c r="P673" s="22"/>
      <c r="Q673" s="22"/>
      <c r="R673" s="22"/>
      <c r="S673" s="22"/>
      <c r="T673" s="71"/>
      <c r="U673" s="71"/>
      <c r="V673" s="22"/>
      <c r="W673" s="22"/>
      <c r="X673" s="22"/>
      <c r="Y673" s="73"/>
      <c r="Z673" s="22"/>
      <c r="AA673" s="22"/>
      <c r="AB673" s="22"/>
      <c r="AC673" s="22"/>
      <c r="AD673" s="22">
        <f>IFERROR(LARGE(AH673:AM673,1),0)+IFERROR(LARGE(AH673:AM673,2),0)</f>
        <v>0</v>
      </c>
      <c r="AE673" s="22">
        <f>IFERROR(LARGE(AH673:AM673,3),0)+IFERROR(LARGE(AH673:AM673,4),0)</f>
        <v>0</v>
      </c>
      <c r="AF673" s="22">
        <f>IFERROR(LARGE(AH673:AM673,5),0)+IFERROR(LARGE(AH673:AM673,6),0)</f>
        <v>0</v>
      </c>
      <c r="AG673" s="22">
        <f>IFERROR(LARGE(AH673:AM673,7),0)</f>
        <v>0</v>
      </c>
      <c r="AH673" s="22"/>
      <c r="AI673" s="22"/>
      <c r="AJ673" s="22"/>
      <c r="AK673" s="22"/>
      <c r="AL673" s="22"/>
      <c r="AM673" s="22"/>
    </row>
    <row r="674" spans="1:39">
      <c r="A674" s="3"/>
      <c r="B674" s="3"/>
      <c r="C674" s="3"/>
      <c r="D674" s="2">
        <f ca="1">IF(E673=E674,D673,CELL("wiersz",A672))</f>
        <v>109</v>
      </c>
      <c r="E674" s="23">
        <f>LARGE(F674:AG674,1)+LARGE(F674:AG674,2)+LARGE(F674:AG674,3)+LARGE(F674:AG674,4)+IFERROR(LARGE(F674:AG674,5),0)+IFERROR(LARGE(F674:AG674,6),0)</f>
        <v>0</v>
      </c>
      <c r="F674" s="22"/>
      <c r="G674" s="22"/>
      <c r="H674" s="22"/>
      <c r="I674" s="71"/>
      <c r="J674" s="72"/>
      <c r="K674" s="72"/>
      <c r="L674" s="72"/>
      <c r="M674" s="72"/>
      <c r="N674" s="22"/>
      <c r="O674" s="22"/>
      <c r="P674" s="22"/>
      <c r="Q674" s="22"/>
      <c r="R674" s="22"/>
      <c r="S674" s="22"/>
      <c r="T674" s="71"/>
      <c r="U674" s="71"/>
      <c r="V674" s="22"/>
      <c r="W674" s="22"/>
      <c r="X674" s="22"/>
      <c r="Y674" s="73"/>
      <c r="Z674" s="22"/>
      <c r="AA674" s="22"/>
      <c r="AB674" s="22"/>
      <c r="AC674" s="22"/>
      <c r="AD674" s="22">
        <f>IFERROR(LARGE(AH674:AM674,1),0)+IFERROR(LARGE(AH674:AM674,2),0)</f>
        <v>0</v>
      </c>
      <c r="AE674" s="22">
        <f>IFERROR(LARGE(AH674:AM674,3),0)+IFERROR(LARGE(AH674:AM674,4),0)</f>
        <v>0</v>
      </c>
      <c r="AF674" s="22">
        <f>IFERROR(LARGE(AH674:AM674,5),0)+IFERROR(LARGE(AH674:AM674,6),0)</f>
        <v>0</v>
      </c>
      <c r="AG674" s="22">
        <f>IFERROR(LARGE(AH674:AM674,7),0)</f>
        <v>0</v>
      </c>
      <c r="AH674" s="22"/>
      <c r="AI674" s="22"/>
      <c r="AJ674" s="22"/>
      <c r="AK674" s="22"/>
      <c r="AL674" s="22"/>
      <c r="AM674" s="22"/>
    </row>
    <row r="675" spans="1:39">
      <c r="A675" s="3"/>
      <c r="B675" s="3"/>
      <c r="C675" s="3"/>
      <c r="D675" s="2">
        <f ca="1">IF(E674=E675,D674,CELL("wiersz",A673))</f>
        <v>109</v>
      </c>
      <c r="E675" s="23">
        <f>LARGE(F675:AG675,1)+LARGE(F675:AG675,2)+LARGE(F675:AG675,3)+LARGE(F675:AG675,4)+IFERROR(LARGE(F675:AG675,5),0)+IFERROR(LARGE(F675:AG675,6),0)</f>
        <v>0</v>
      </c>
      <c r="F675" s="22"/>
      <c r="G675" s="22"/>
      <c r="H675" s="22"/>
      <c r="I675" s="71"/>
      <c r="J675" s="72"/>
      <c r="K675" s="72"/>
      <c r="L675" s="72"/>
      <c r="M675" s="72"/>
      <c r="N675" s="22"/>
      <c r="O675" s="22"/>
      <c r="P675" s="22"/>
      <c r="Q675" s="22"/>
      <c r="R675" s="22"/>
      <c r="S675" s="22"/>
      <c r="T675" s="71"/>
      <c r="U675" s="71"/>
      <c r="V675" s="22"/>
      <c r="W675" s="22"/>
      <c r="X675" s="22"/>
      <c r="Y675" s="73"/>
      <c r="Z675" s="22"/>
      <c r="AA675" s="22"/>
      <c r="AB675" s="22"/>
      <c r="AC675" s="22"/>
      <c r="AD675" s="22">
        <f>IFERROR(LARGE(AH675:AM675,1),0)+IFERROR(LARGE(AH675:AM675,2),0)</f>
        <v>0</v>
      </c>
      <c r="AE675" s="22">
        <f>IFERROR(LARGE(AH675:AM675,3),0)+IFERROR(LARGE(AH675:AM675,4),0)</f>
        <v>0</v>
      </c>
      <c r="AF675" s="22">
        <f>IFERROR(LARGE(AH675:AM675,5),0)+IFERROR(LARGE(AH675:AM675,6),0)</f>
        <v>0</v>
      </c>
      <c r="AG675" s="22">
        <f>IFERROR(LARGE(AH675:AM675,7),0)</f>
        <v>0</v>
      </c>
      <c r="AH675" s="22"/>
      <c r="AI675" s="22"/>
      <c r="AJ675" s="22"/>
      <c r="AK675" s="22"/>
      <c r="AL675" s="22"/>
      <c r="AM675" s="22"/>
    </row>
    <row r="676" spans="1:39">
      <c r="A676" s="3"/>
      <c r="B676" s="3"/>
      <c r="C676" s="3"/>
      <c r="D676" s="2">
        <f ca="1">IF(E675=E676,D675,CELL("wiersz",A674))</f>
        <v>109</v>
      </c>
      <c r="E676" s="23">
        <f>LARGE(F676:AG676,1)+LARGE(F676:AG676,2)+LARGE(F676:AG676,3)+LARGE(F676:AG676,4)+IFERROR(LARGE(F676:AG676,5),0)+IFERROR(LARGE(F676:AG676,6),0)</f>
        <v>0</v>
      </c>
      <c r="F676" s="22"/>
      <c r="G676" s="22"/>
      <c r="H676" s="22"/>
      <c r="I676" s="71"/>
      <c r="J676" s="72"/>
      <c r="K676" s="72"/>
      <c r="L676" s="72"/>
      <c r="M676" s="72"/>
      <c r="N676" s="22"/>
      <c r="O676" s="22"/>
      <c r="P676" s="22"/>
      <c r="Q676" s="22"/>
      <c r="R676" s="22"/>
      <c r="S676" s="22"/>
      <c r="T676" s="71"/>
      <c r="U676" s="71"/>
      <c r="V676" s="22"/>
      <c r="W676" s="22"/>
      <c r="X676" s="22"/>
      <c r="Y676" s="73"/>
      <c r="Z676" s="22"/>
      <c r="AA676" s="22"/>
      <c r="AB676" s="22"/>
      <c r="AC676" s="22"/>
      <c r="AD676" s="22">
        <f>IFERROR(LARGE(AH676:AM676,1),0)+IFERROR(LARGE(AH676:AM676,2),0)</f>
        <v>0</v>
      </c>
      <c r="AE676" s="22">
        <f>IFERROR(LARGE(AH676:AM676,3),0)+IFERROR(LARGE(AH676:AM676,4),0)</f>
        <v>0</v>
      </c>
      <c r="AF676" s="22">
        <f>IFERROR(LARGE(AH676:AM676,5),0)+IFERROR(LARGE(AH676:AM676,6),0)</f>
        <v>0</v>
      </c>
      <c r="AG676" s="22">
        <f>IFERROR(LARGE(AH676:AM676,7),0)</f>
        <v>0</v>
      </c>
      <c r="AH676" s="22"/>
      <c r="AI676" s="22"/>
      <c r="AJ676" s="22"/>
      <c r="AK676" s="22"/>
      <c r="AL676" s="22"/>
      <c r="AM676" s="22"/>
    </row>
    <row r="677" spans="1:39">
      <c r="A677" s="3"/>
      <c r="B677" s="3"/>
      <c r="C677" s="3"/>
      <c r="D677" s="2">
        <f ca="1">IF(E676=E677,D676,CELL("wiersz",A675))</f>
        <v>109</v>
      </c>
      <c r="E677" s="23">
        <f>LARGE(F677:AG677,1)+LARGE(F677:AG677,2)+LARGE(F677:AG677,3)+LARGE(F677:AG677,4)+IFERROR(LARGE(F677:AG677,5),0)+IFERROR(LARGE(F677:AG677,6),0)</f>
        <v>0</v>
      </c>
      <c r="F677" s="22"/>
      <c r="G677" s="22"/>
      <c r="H677" s="22"/>
      <c r="I677" s="71"/>
      <c r="J677" s="72"/>
      <c r="K677" s="72"/>
      <c r="L677" s="72"/>
      <c r="M677" s="72"/>
      <c r="N677" s="22"/>
      <c r="O677" s="22"/>
      <c r="P677" s="22"/>
      <c r="Q677" s="22"/>
      <c r="R677" s="22"/>
      <c r="S677" s="22"/>
      <c r="T677" s="71"/>
      <c r="U677" s="71"/>
      <c r="V677" s="22"/>
      <c r="W677" s="22"/>
      <c r="X677" s="22"/>
      <c r="Y677" s="73"/>
      <c r="Z677" s="22"/>
      <c r="AA677" s="22"/>
      <c r="AB677" s="22"/>
      <c r="AC677" s="22"/>
      <c r="AD677" s="22">
        <f>IFERROR(LARGE(AH677:AM677,1),0)+IFERROR(LARGE(AH677:AM677,2),0)</f>
        <v>0</v>
      </c>
      <c r="AE677" s="22">
        <f>IFERROR(LARGE(AH677:AM677,3),0)+IFERROR(LARGE(AH677:AM677,4),0)</f>
        <v>0</v>
      </c>
      <c r="AF677" s="22">
        <f>IFERROR(LARGE(AH677:AM677,5),0)+IFERROR(LARGE(AH677:AM677,6),0)</f>
        <v>0</v>
      </c>
      <c r="AG677" s="22">
        <f>IFERROR(LARGE(AH677:AM677,7),0)</f>
        <v>0</v>
      </c>
      <c r="AH677" s="22"/>
      <c r="AI677" s="22"/>
      <c r="AJ677" s="22"/>
      <c r="AK677" s="22"/>
      <c r="AL677" s="22"/>
      <c r="AM677" s="22"/>
    </row>
    <row r="678" spans="1:39">
      <c r="A678" s="3"/>
      <c r="B678" s="3"/>
      <c r="C678" s="3"/>
      <c r="D678" s="2">
        <f ca="1">IF(E677=E678,D677,CELL("wiersz",A676))</f>
        <v>109</v>
      </c>
      <c r="E678" s="23">
        <f>LARGE(F678:AG678,1)+LARGE(F678:AG678,2)+LARGE(F678:AG678,3)+LARGE(F678:AG678,4)+IFERROR(LARGE(F678:AG678,5),0)+IFERROR(LARGE(F678:AG678,6),0)</f>
        <v>0</v>
      </c>
      <c r="F678" s="22"/>
      <c r="G678" s="22"/>
      <c r="H678" s="22"/>
      <c r="I678" s="71"/>
      <c r="J678" s="72"/>
      <c r="K678" s="72"/>
      <c r="L678" s="72"/>
      <c r="M678" s="72"/>
      <c r="N678" s="22"/>
      <c r="O678" s="22"/>
      <c r="P678" s="22"/>
      <c r="Q678" s="22"/>
      <c r="R678" s="22"/>
      <c r="S678" s="22"/>
      <c r="T678" s="71"/>
      <c r="U678" s="71"/>
      <c r="V678" s="22"/>
      <c r="W678" s="22"/>
      <c r="X678" s="22"/>
      <c r="Y678" s="73"/>
      <c r="Z678" s="22"/>
      <c r="AA678" s="22"/>
      <c r="AB678" s="22"/>
      <c r="AC678" s="22"/>
      <c r="AD678" s="22">
        <f>IFERROR(LARGE(AH678:AM678,1),0)+IFERROR(LARGE(AH678:AM678,2),0)</f>
        <v>0</v>
      </c>
      <c r="AE678" s="22">
        <f>IFERROR(LARGE(AH678:AM678,3),0)+IFERROR(LARGE(AH678:AM678,4),0)</f>
        <v>0</v>
      </c>
      <c r="AF678" s="22">
        <f>IFERROR(LARGE(AH678:AM678,5),0)+IFERROR(LARGE(AH678:AM678,6),0)</f>
        <v>0</v>
      </c>
      <c r="AG678" s="22">
        <f>IFERROR(LARGE(AH678:AM678,7),0)</f>
        <v>0</v>
      </c>
      <c r="AH678" s="22"/>
      <c r="AI678" s="22"/>
      <c r="AJ678" s="22"/>
      <c r="AK678" s="22"/>
      <c r="AL678" s="22"/>
      <c r="AM678" s="22"/>
    </row>
    <row r="679" spans="1:39">
      <c r="A679" s="3"/>
      <c r="B679" s="3"/>
      <c r="C679" s="3"/>
      <c r="D679" s="2">
        <f ca="1">IF(E678=E679,D678,CELL("wiersz",A677))</f>
        <v>109</v>
      </c>
      <c r="E679" s="23">
        <f>LARGE(F679:AG679,1)+LARGE(F679:AG679,2)+LARGE(F679:AG679,3)+LARGE(F679:AG679,4)+IFERROR(LARGE(F679:AG679,5),0)+IFERROR(LARGE(F679:AG679,6),0)</f>
        <v>0</v>
      </c>
      <c r="F679" s="22"/>
      <c r="G679" s="22"/>
      <c r="H679" s="22"/>
      <c r="I679" s="71"/>
      <c r="J679" s="72"/>
      <c r="K679" s="72"/>
      <c r="L679" s="72"/>
      <c r="M679" s="72"/>
      <c r="N679" s="22"/>
      <c r="O679" s="22"/>
      <c r="P679" s="22"/>
      <c r="Q679" s="22"/>
      <c r="R679" s="22"/>
      <c r="S679" s="22"/>
      <c r="T679" s="71"/>
      <c r="U679" s="71"/>
      <c r="V679" s="22"/>
      <c r="W679" s="22"/>
      <c r="X679" s="22"/>
      <c r="Y679" s="73"/>
      <c r="Z679" s="22"/>
      <c r="AA679" s="22"/>
      <c r="AB679" s="22"/>
      <c r="AC679" s="22"/>
      <c r="AD679" s="22">
        <f>IFERROR(LARGE(AH679:AM679,1),0)+IFERROR(LARGE(AH679:AM679,2),0)</f>
        <v>0</v>
      </c>
      <c r="AE679" s="22">
        <f>IFERROR(LARGE(AH679:AM679,3),0)+IFERROR(LARGE(AH679:AM679,4),0)</f>
        <v>0</v>
      </c>
      <c r="AF679" s="22">
        <f>IFERROR(LARGE(AH679:AM679,5),0)+IFERROR(LARGE(AH679:AM679,6),0)</f>
        <v>0</v>
      </c>
      <c r="AG679" s="22">
        <f>IFERROR(LARGE(AH679:AM679,7),0)</f>
        <v>0</v>
      </c>
      <c r="AH679" s="22"/>
      <c r="AI679" s="22"/>
      <c r="AJ679" s="22"/>
      <c r="AK679" s="22"/>
      <c r="AL679" s="22"/>
      <c r="AM679" s="22"/>
    </row>
    <row r="680" spans="1:39">
      <c r="A680" s="3"/>
      <c r="B680" s="3"/>
      <c r="C680" s="3"/>
      <c r="D680" s="2">
        <f ca="1">IF(E679=E680,D679,CELL("wiersz",A678))</f>
        <v>109</v>
      </c>
      <c r="E680" s="23">
        <f>LARGE(F680:AG680,1)+LARGE(F680:AG680,2)+LARGE(F680:AG680,3)+LARGE(F680:AG680,4)+IFERROR(LARGE(F680:AG680,5),0)+IFERROR(LARGE(F680:AG680,6),0)</f>
        <v>0</v>
      </c>
      <c r="F680" s="22"/>
      <c r="G680" s="22"/>
      <c r="H680" s="22"/>
      <c r="I680" s="71"/>
      <c r="J680" s="72"/>
      <c r="K680" s="72"/>
      <c r="L680" s="72"/>
      <c r="M680" s="72"/>
      <c r="N680" s="22"/>
      <c r="O680" s="22"/>
      <c r="P680" s="22"/>
      <c r="Q680" s="22"/>
      <c r="R680" s="22"/>
      <c r="S680" s="22"/>
      <c r="T680" s="71"/>
      <c r="U680" s="71"/>
      <c r="V680" s="22"/>
      <c r="W680" s="22"/>
      <c r="X680" s="22"/>
      <c r="Y680" s="73"/>
      <c r="Z680" s="22"/>
      <c r="AA680" s="22"/>
      <c r="AB680" s="22"/>
      <c r="AC680" s="22"/>
      <c r="AD680" s="22">
        <f>IFERROR(LARGE(AH680:AM680,1),0)+IFERROR(LARGE(AH680:AM680,2),0)</f>
        <v>0</v>
      </c>
      <c r="AE680" s="22">
        <f>IFERROR(LARGE(AH680:AM680,3),0)+IFERROR(LARGE(AH680:AM680,4),0)</f>
        <v>0</v>
      </c>
      <c r="AF680" s="22">
        <f>IFERROR(LARGE(AH680:AM680,5),0)+IFERROR(LARGE(AH680:AM680,6),0)</f>
        <v>0</v>
      </c>
      <c r="AG680" s="22">
        <f>IFERROR(LARGE(AH680:AM680,7),0)</f>
        <v>0</v>
      </c>
      <c r="AH680" s="22"/>
      <c r="AI680" s="22"/>
      <c r="AJ680" s="22"/>
      <c r="AK680" s="22"/>
      <c r="AL680" s="22"/>
      <c r="AM680" s="22"/>
    </row>
    <row r="681" spans="1:39">
      <c r="A681" s="3"/>
      <c r="B681" s="3"/>
      <c r="C681" s="3"/>
      <c r="D681" s="2">
        <f ca="1">IF(E680=E681,D680,CELL("wiersz",A679))</f>
        <v>109</v>
      </c>
      <c r="E681" s="23">
        <f>LARGE(F681:AG681,1)+LARGE(F681:AG681,2)+LARGE(F681:AG681,3)+LARGE(F681:AG681,4)+IFERROR(LARGE(F681:AG681,5),0)+IFERROR(LARGE(F681:AG681,6),0)</f>
        <v>0</v>
      </c>
      <c r="F681" s="22"/>
      <c r="G681" s="22"/>
      <c r="H681" s="22"/>
      <c r="I681" s="71"/>
      <c r="J681" s="72"/>
      <c r="K681" s="72"/>
      <c r="L681" s="72"/>
      <c r="M681" s="72"/>
      <c r="N681" s="22"/>
      <c r="O681" s="22"/>
      <c r="P681" s="22"/>
      <c r="Q681" s="22"/>
      <c r="R681" s="22"/>
      <c r="S681" s="22"/>
      <c r="T681" s="71"/>
      <c r="U681" s="71"/>
      <c r="V681" s="22"/>
      <c r="W681" s="22"/>
      <c r="X681" s="22"/>
      <c r="Y681" s="73"/>
      <c r="Z681" s="22"/>
      <c r="AA681" s="22"/>
      <c r="AB681" s="22"/>
      <c r="AC681" s="22"/>
      <c r="AD681" s="22">
        <f>IFERROR(LARGE(AH681:AM681,1),0)+IFERROR(LARGE(AH681:AM681,2),0)</f>
        <v>0</v>
      </c>
      <c r="AE681" s="22">
        <f>IFERROR(LARGE(AH681:AM681,3),0)+IFERROR(LARGE(AH681:AM681,4),0)</f>
        <v>0</v>
      </c>
      <c r="AF681" s="22">
        <f>IFERROR(LARGE(AH681:AM681,5),0)+IFERROR(LARGE(AH681:AM681,6),0)</f>
        <v>0</v>
      </c>
      <c r="AG681" s="22">
        <f>IFERROR(LARGE(AH681:AM681,7),0)</f>
        <v>0</v>
      </c>
      <c r="AH681" s="22"/>
      <c r="AI681" s="22"/>
      <c r="AJ681" s="22"/>
      <c r="AK681" s="22"/>
      <c r="AL681" s="22"/>
      <c r="AM681" s="22"/>
    </row>
    <row r="682" spans="1:39">
      <c r="A682" s="3"/>
      <c r="B682" s="3"/>
      <c r="C682" s="3"/>
      <c r="D682" s="2">
        <f ca="1">IF(E681=E682,D681,CELL("wiersz",A680))</f>
        <v>109</v>
      </c>
      <c r="E682" s="23">
        <f>LARGE(F682:AG682,1)+LARGE(F682:AG682,2)+LARGE(F682:AG682,3)+LARGE(F682:AG682,4)+IFERROR(LARGE(F682:AG682,5),0)+IFERROR(LARGE(F682:AG682,6),0)</f>
        <v>0</v>
      </c>
      <c r="F682" s="22"/>
      <c r="G682" s="22"/>
      <c r="H682" s="22"/>
      <c r="I682" s="71"/>
      <c r="J682" s="72"/>
      <c r="K682" s="72"/>
      <c r="L682" s="72"/>
      <c r="M682" s="72"/>
      <c r="N682" s="22"/>
      <c r="O682" s="22"/>
      <c r="P682" s="22"/>
      <c r="Q682" s="22"/>
      <c r="R682" s="22"/>
      <c r="S682" s="22"/>
      <c r="T682" s="71"/>
      <c r="U682" s="71"/>
      <c r="V682" s="22"/>
      <c r="W682" s="22"/>
      <c r="X682" s="22"/>
      <c r="Y682" s="73"/>
      <c r="Z682" s="22"/>
      <c r="AA682" s="22"/>
      <c r="AB682" s="22"/>
      <c r="AC682" s="22"/>
      <c r="AD682" s="22">
        <f>IFERROR(LARGE(AH682:AM682,1),0)+IFERROR(LARGE(AH682:AM682,2),0)</f>
        <v>0</v>
      </c>
      <c r="AE682" s="22">
        <f>IFERROR(LARGE(AH682:AM682,3),0)+IFERROR(LARGE(AH682:AM682,4),0)</f>
        <v>0</v>
      </c>
      <c r="AF682" s="22">
        <f>IFERROR(LARGE(AH682:AM682,5),0)+IFERROR(LARGE(AH682:AM682,6),0)</f>
        <v>0</v>
      </c>
      <c r="AG682" s="22">
        <f>IFERROR(LARGE(AH682:AM682,7),0)</f>
        <v>0</v>
      </c>
      <c r="AH682" s="22"/>
      <c r="AI682" s="22"/>
      <c r="AJ682" s="22"/>
      <c r="AK682" s="22"/>
      <c r="AL682" s="22"/>
      <c r="AM682" s="22"/>
    </row>
    <row r="683" spans="1:39">
      <c r="A683" s="3"/>
      <c r="B683" s="3"/>
      <c r="C683" s="3"/>
      <c r="D683" s="2">
        <f ca="1">IF(E682=E683,D682,CELL("wiersz",A681))</f>
        <v>109</v>
      </c>
      <c r="E683" s="23">
        <f>LARGE(F683:AG683,1)+LARGE(F683:AG683,2)+LARGE(F683:AG683,3)+LARGE(F683:AG683,4)+IFERROR(LARGE(F683:AG683,5),0)+IFERROR(LARGE(F683:AG683,6),0)</f>
        <v>0</v>
      </c>
      <c r="F683" s="22"/>
      <c r="G683" s="22"/>
      <c r="H683" s="22"/>
      <c r="I683" s="71"/>
      <c r="J683" s="72"/>
      <c r="K683" s="72"/>
      <c r="L683" s="72"/>
      <c r="M683" s="72"/>
      <c r="N683" s="22"/>
      <c r="O683" s="22"/>
      <c r="P683" s="22"/>
      <c r="Q683" s="22"/>
      <c r="R683" s="22"/>
      <c r="S683" s="22"/>
      <c r="T683" s="71"/>
      <c r="U683" s="71"/>
      <c r="V683" s="22"/>
      <c r="W683" s="22"/>
      <c r="X683" s="22"/>
      <c r="Y683" s="73"/>
      <c r="Z683" s="22"/>
      <c r="AA683" s="22"/>
      <c r="AB683" s="22"/>
      <c r="AC683" s="22"/>
      <c r="AD683" s="22">
        <f>IFERROR(LARGE(AH683:AM683,1),0)+IFERROR(LARGE(AH683:AM683,2),0)</f>
        <v>0</v>
      </c>
      <c r="AE683" s="22">
        <f>IFERROR(LARGE(AH683:AM683,3),0)+IFERROR(LARGE(AH683:AM683,4),0)</f>
        <v>0</v>
      </c>
      <c r="AF683" s="22">
        <f>IFERROR(LARGE(AH683:AM683,5),0)+IFERROR(LARGE(AH683:AM683,6),0)</f>
        <v>0</v>
      </c>
      <c r="AG683" s="22">
        <f>IFERROR(LARGE(AH683:AM683,7),0)</f>
        <v>0</v>
      </c>
      <c r="AH683" s="22"/>
      <c r="AI683" s="22"/>
      <c r="AJ683" s="22"/>
      <c r="AK683" s="22"/>
      <c r="AL683" s="22"/>
      <c r="AM683" s="22"/>
    </row>
    <row r="684" spans="1:39">
      <c r="A684" s="3"/>
      <c r="B684" s="3"/>
      <c r="C684" s="3"/>
      <c r="D684" s="2">
        <f ca="1">IF(E683=E684,D683,CELL("wiersz",A682))</f>
        <v>109</v>
      </c>
      <c r="E684" s="23">
        <f>LARGE(F684:AG684,1)+LARGE(F684:AG684,2)+LARGE(F684:AG684,3)+LARGE(F684:AG684,4)+IFERROR(LARGE(F684:AG684,5),0)+IFERROR(LARGE(F684:AG684,6),0)</f>
        <v>0</v>
      </c>
      <c r="F684" s="22"/>
      <c r="G684" s="22"/>
      <c r="H684" s="22"/>
      <c r="I684" s="71"/>
      <c r="J684" s="72"/>
      <c r="K684" s="72"/>
      <c r="L684" s="72"/>
      <c r="M684" s="72"/>
      <c r="N684" s="22"/>
      <c r="O684" s="22"/>
      <c r="P684" s="22"/>
      <c r="Q684" s="22"/>
      <c r="R684" s="22"/>
      <c r="S684" s="22"/>
      <c r="T684" s="71"/>
      <c r="U684" s="71"/>
      <c r="V684" s="22"/>
      <c r="W684" s="22"/>
      <c r="X684" s="22"/>
      <c r="Y684" s="73"/>
      <c r="Z684" s="22"/>
      <c r="AA684" s="22"/>
      <c r="AB684" s="22"/>
      <c r="AC684" s="22"/>
      <c r="AD684" s="22">
        <f>IFERROR(LARGE(AH684:AM684,1),0)+IFERROR(LARGE(AH684:AM684,2),0)</f>
        <v>0</v>
      </c>
      <c r="AE684" s="22">
        <f>IFERROR(LARGE(AH684:AM684,3),0)+IFERROR(LARGE(AH684:AM684,4),0)</f>
        <v>0</v>
      </c>
      <c r="AF684" s="22">
        <f>IFERROR(LARGE(AH684:AM684,5),0)+IFERROR(LARGE(AH684:AM684,6),0)</f>
        <v>0</v>
      </c>
      <c r="AG684" s="22">
        <f>IFERROR(LARGE(AH684:AM684,7),0)</f>
        <v>0</v>
      </c>
      <c r="AH684" s="22"/>
      <c r="AI684" s="22"/>
      <c r="AJ684" s="22"/>
      <c r="AK684" s="22"/>
      <c r="AL684" s="22"/>
      <c r="AM684" s="22"/>
    </row>
    <row r="685" spans="1:39">
      <c r="A685" s="3"/>
      <c r="B685" s="3"/>
      <c r="C685" s="3"/>
      <c r="D685" s="2">
        <f ca="1">IF(E684=E685,D684,CELL("wiersz",A683))</f>
        <v>109</v>
      </c>
      <c r="E685" s="23">
        <f>LARGE(F685:AG685,1)+LARGE(F685:AG685,2)+LARGE(F685:AG685,3)+LARGE(F685:AG685,4)+IFERROR(LARGE(F685:AG685,5),0)+IFERROR(LARGE(F685:AG685,6),0)</f>
        <v>0</v>
      </c>
      <c r="F685" s="22"/>
      <c r="G685" s="22"/>
      <c r="H685" s="22"/>
      <c r="I685" s="71"/>
      <c r="J685" s="72"/>
      <c r="K685" s="72"/>
      <c r="L685" s="72"/>
      <c r="M685" s="72"/>
      <c r="N685" s="22"/>
      <c r="O685" s="22"/>
      <c r="P685" s="22"/>
      <c r="Q685" s="22"/>
      <c r="R685" s="22"/>
      <c r="S685" s="22"/>
      <c r="T685" s="71"/>
      <c r="U685" s="71"/>
      <c r="V685" s="22"/>
      <c r="W685" s="22"/>
      <c r="X685" s="22"/>
      <c r="Y685" s="73"/>
      <c r="Z685" s="22"/>
      <c r="AA685" s="22"/>
      <c r="AB685" s="22"/>
      <c r="AC685" s="22"/>
      <c r="AD685" s="22">
        <f>IFERROR(LARGE(AH685:AM685,1),0)+IFERROR(LARGE(AH685:AM685,2),0)</f>
        <v>0</v>
      </c>
      <c r="AE685" s="22">
        <f>IFERROR(LARGE(AH685:AM685,3),0)+IFERROR(LARGE(AH685:AM685,4),0)</f>
        <v>0</v>
      </c>
      <c r="AF685" s="22">
        <f>IFERROR(LARGE(AH685:AM685,5),0)+IFERROR(LARGE(AH685:AM685,6),0)</f>
        <v>0</v>
      </c>
      <c r="AG685" s="22">
        <f>IFERROR(LARGE(AH685:AM685,7),0)</f>
        <v>0</v>
      </c>
      <c r="AH685" s="22"/>
      <c r="AI685" s="22"/>
      <c r="AJ685" s="22"/>
      <c r="AK685" s="22"/>
      <c r="AL685" s="22"/>
      <c r="AM685" s="22"/>
    </row>
    <row r="686" spans="1:39">
      <c r="A686" s="3"/>
      <c r="B686" s="3"/>
      <c r="C686" s="3"/>
      <c r="D686" s="2">
        <f ca="1">IF(E685=E686,D685,CELL("wiersz",A684))</f>
        <v>109</v>
      </c>
      <c r="E686" s="23">
        <f>LARGE(F686:AG686,1)+LARGE(F686:AG686,2)+LARGE(F686:AG686,3)+LARGE(F686:AG686,4)+IFERROR(LARGE(F686:AG686,5),0)+IFERROR(LARGE(F686:AG686,6),0)</f>
        <v>0</v>
      </c>
      <c r="F686" s="22"/>
      <c r="G686" s="22"/>
      <c r="H686" s="22"/>
      <c r="I686" s="71"/>
      <c r="J686" s="72"/>
      <c r="K686" s="72"/>
      <c r="L686" s="72"/>
      <c r="M686" s="72"/>
      <c r="N686" s="22"/>
      <c r="O686" s="22"/>
      <c r="P686" s="22"/>
      <c r="Q686" s="22"/>
      <c r="R686" s="22"/>
      <c r="S686" s="22"/>
      <c r="T686" s="71"/>
      <c r="U686" s="71"/>
      <c r="V686" s="22"/>
      <c r="W686" s="22"/>
      <c r="X686" s="22"/>
      <c r="Y686" s="73"/>
      <c r="Z686" s="22"/>
      <c r="AA686" s="22"/>
      <c r="AB686" s="22"/>
      <c r="AC686" s="22"/>
      <c r="AD686" s="22">
        <f>IFERROR(LARGE(AH686:AM686,1),0)+IFERROR(LARGE(AH686:AM686,2),0)</f>
        <v>0</v>
      </c>
      <c r="AE686" s="22">
        <f>IFERROR(LARGE(AH686:AM686,3),0)+IFERROR(LARGE(AH686:AM686,4),0)</f>
        <v>0</v>
      </c>
      <c r="AF686" s="22">
        <f>IFERROR(LARGE(AH686:AM686,5),0)+IFERROR(LARGE(AH686:AM686,6),0)</f>
        <v>0</v>
      </c>
      <c r="AG686" s="22">
        <f>IFERROR(LARGE(AH686:AM686,7),0)</f>
        <v>0</v>
      </c>
      <c r="AH686" s="22"/>
      <c r="AI686" s="22"/>
      <c r="AJ686" s="22"/>
      <c r="AK686" s="22"/>
      <c r="AL686" s="22"/>
      <c r="AM686" s="22"/>
    </row>
    <row r="687" spans="1:39">
      <c r="A687" s="3"/>
      <c r="B687" s="3"/>
      <c r="C687" s="3"/>
      <c r="D687" s="2">
        <f ca="1">IF(E686=E687,D686,CELL("wiersz",A685))</f>
        <v>109</v>
      </c>
      <c r="E687" s="23">
        <f>LARGE(F687:AG687,1)+LARGE(F687:AG687,2)+LARGE(F687:AG687,3)+LARGE(F687:AG687,4)+IFERROR(LARGE(F687:AG687,5),0)+IFERROR(LARGE(F687:AG687,6),0)</f>
        <v>0</v>
      </c>
      <c r="F687" s="22"/>
      <c r="G687" s="22"/>
      <c r="H687" s="22"/>
      <c r="I687" s="71"/>
      <c r="J687" s="72"/>
      <c r="K687" s="72"/>
      <c r="L687" s="72"/>
      <c r="M687" s="72"/>
      <c r="N687" s="22"/>
      <c r="O687" s="22"/>
      <c r="P687" s="22"/>
      <c r="Q687" s="22"/>
      <c r="R687" s="22"/>
      <c r="S687" s="22"/>
      <c r="T687" s="71"/>
      <c r="U687" s="71"/>
      <c r="V687" s="22"/>
      <c r="W687" s="22"/>
      <c r="X687" s="22"/>
      <c r="Y687" s="73"/>
      <c r="Z687" s="22"/>
      <c r="AA687" s="22"/>
      <c r="AB687" s="22"/>
      <c r="AC687" s="22"/>
      <c r="AD687" s="22">
        <f>IFERROR(LARGE(AH687:AM687,1),0)+IFERROR(LARGE(AH687:AM687,2),0)</f>
        <v>0</v>
      </c>
      <c r="AE687" s="22">
        <f>IFERROR(LARGE(AH687:AM687,3),0)+IFERROR(LARGE(AH687:AM687,4),0)</f>
        <v>0</v>
      </c>
      <c r="AF687" s="22">
        <f>IFERROR(LARGE(AH687:AM687,5),0)+IFERROR(LARGE(AH687:AM687,6),0)</f>
        <v>0</v>
      </c>
      <c r="AG687" s="22">
        <f>IFERROR(LARGE(AH687:AM687,7),0)</f>
        <v>0</v>
      </c>
      <c r="AH687" s="22"/>
      <c r="AI687" s="22"/>
      <c r="AJ687" s="22"/>
      <c r="AK687" s="22"/>
      <c r="AL687" s="22"/>
      <c r="AM687" s="22"/>
    </row>
    <row r="688" spans="1:39">
      <c r="A688" s="3"/>
      <c r="B688" s="3"/>
      <c r="C688" s="3"/>
      <c r="D688" s="2">
        <f ca="1">IF(E687=E688,D687,CELL("wiersz",A686))</f>
        <v>109</v>
      </c>
      <c r="E688" s="23">
        <f>LARGE(F688:AG688,1)+LARGE(F688:AG688,2)+LARGE(F688:AG688,3)+LARGE(F688:AG688,4)+IFERROR(LARGE(F688:AG688,5),0)+IFERROR(LARGE(F688:AG688,6),0)</f>
        <v>0</v>
      </c>
      <c r="F688" s="22"/>
      <c r="G688" s="22"/>
      <c r="H688" s="22"/>
      <c r="I688" s="71"/>
      <c r="J688" s="72"/>
      <c r="K688" s="72"/>
      <c r="L688" s="72"/>
      <c r="M688" s="72"/>
      <c r="N688" s="22"/>
      <c r="O688" s="22"/>
      <c r="P688" s="22"/>
      <c r="Q688" s="22"/>
      <c r="R688" s="22"/>
      <c r="S688" s="22"/>
      <c r="T688" s="71"/>
      <c r="U688" s="71"/>
      <c r="V688" s="22"/>
      <c r="W688" s="22"/>
      <c r="X688" s="22"/>
      <c r="Y688" s="73"/>
      <c r="Z688" s="22"/>
      <c r="AA688" s="22"/>
      <c r="AB688" s="22"/>
      <c r="AC688" s="22"/>
      <c r="AD688" s="22">
        <f>IFERROR(LARGE(AH688:AM688,1),0)+IFERROR(LARGE(AH688:AM688,2),0)</f>
        <v>0</v>
      </c>
      <c r="AE688" s="22">
        <f>IFERROR(LARGE(AH688:AM688,3),0)+IFERROR(LARGE(AH688:AM688,4),0)</f>
        <v>0</v>
      </c>
      <c r="AF688" s="22">
        <f>IFERROR(LARGE(AH688:AM688,5),0)+IFERROR(LARGE(AH688:AM688,6),0)</f>
        <v>0</v>
      </c>
      <c r="AG688" s="22">
        <f>IFERROR(LARGE(AH688:AM688,7),0)</f>
        <v>0</v>
      </c>
      <c r="AH688" s="22"/>
      <c r="AI688" s="22"/>
      <c r="AJ688" s="22"/>
      <c r="AK688" s="22"/>
      <c r="AL688" s="22"/>
      <c r="AM688" s="22"/>
    </row>
    <row r="689" spans="1:39">
      <c r="A689" s="3"/>
      <c r="B689" s="3"/>
      <c r="C689" s="3"/>
      <c r="D689" s="2">
        <f ca="1">IF(E688=E689,D688,CELL("wiersz",A687))</f>
        <v>109</v>
      </c>
      <c r="E689" s="23">
        <f>LARGE(F689:AG689,1)+LARGE(F689:AG689,2)+LARGE(F689:AG689,3)+LARGE(F689:AG689,4)+IFERROR(LARGE(F689:AG689,5),0)+IFERROR(LARGE(F689:AG689,6),0)</f>
        <v>0</v>
      </c>
      <c r="F689" s="22"/>
      <c r="G689" s="22"/>
      <c r="H689" s="22"/>
      <c r="I689" s="71"/>
      <c r="J689" s="72"/>
      <c r="K689" s="72"/>
      <c r="L689" s="72"/>
      <c r="M689" s="72"/>
      <c r="N689" s="22"/>
      <c r="O689" s="22"/>
      <c r="P689" s="22"/>
      <c r="Q689" s="22"/>
      <c r="R689" s="22"/>
      <c r="S689" s="22"/>
      <c r="T689" s="71"/>
      <c r="U689" s="71"/>
      <c r="V689" s="22"/>
      <c r="W689" s="22"/>
      <c r="X689" s="22"/>
      <c r="Y689" s="73"/>
      <c r="Z689" s="22"/>
      <c r="AA689" s="22"/>
      <c r="AB689" s="22"/>
      <c r="AC689" s="22"/>
      <c r="AD689" s="22">
        <f>IFERROR(LARGE(AH689:AM689,1),0)+IFERROR(LARGE(AH689:AM689,2),0)</f>
        <v>0</v>
      </c>
      <c r="AE689" s="22">
        <f>IFERROR(LARGE(AH689:AM689,3),0)+IFERROR(LARGE(AH689:AM689,4),0)</f>
        <v>0</v>
      </c>
      <c r="AF689" s="22">
        <f>IFERROR(LARGE(AH689:AM689,5),0)+IFERROR(LARGE(AH689:AM689,6),0)</f>
        <v>0</v>
      </c>
      <c r="AG689" s="22">
        <f>IFERROR(LARGE(AH689:AM689,7),0)</f>
        <v>0</v>
      </c>
      <c r="AH689" s="22"/>
      <c r="AI689" s="22"/>
      <c r="AJ689" s="22"/>
      <c r="AK689" s="22"/>
      <c r="AL689" s="22"/>
      <c r="AM689" s="22"/>
    </row>
    <row r="690" spans="1:39">
      <c r="A690" s="3"/>
      <c r="B690" s="3"/>
      <c r="C690" s="3"/>
      <c r="D690" s="2">
        <f ca="1">IF(E689=E690,D689,CELL("wiersz",A688))</f>
        <v>109</v>
      </c>
      <c r="E690" s="23">
        <f>LARGE(F690:AG690,1)+LARGE(F690:AG690,2)+LARGE(F690:AG690,3)+LARGE(F690:AG690,4)+IFERROR(LARGE(F690:AG690,5),0)+IFERROR(LARGE(F690:AG690,6),0)</f>
        <v>0</v>
      </c>
      <c r="F690" s="22"/>
      <c r="G690" s="22"/>
      <c r="H690" s="22"/>
      <c r="I690" s="71"/>
      <c r="J690" s="72"/>
      <c r="K690" s="72"/>
      <c r="L690" s="72"/>
      <c r="M690" s="72"/>
      <c r="N690" s="22"/>
      <c r="O690" s="22"/>
      <c r="P690" s="22"/>
      <c r="Q690" s="22"/>
      <c r="R690" s="22"/>
      <c r="S690" s="22"/>
      <c r="T690" s="71"/>
      <c r="U690" s="71"/>
      <c r="V690" s="22"/>
      <c r="W690" s="22"/>
      <c r="X690" s="22"/>
      <c r="Y690" s="73"/>
      <c r="Z690" s="22"/>
      <c r="AA690" s="22"/>
      <c r="AB690" s="22"/>
      <c r="AC690" s="22"/>
      <c r="AD690" s="22">
        <f>IFERROR(LARGE(AH690:AM690,1),0)+IFERROR(LARGE(AH690:AM690,2),0)</f>
        <v>0</v>
      </c>
      <c r="AE690" s="22">
        <f>IFERROR(LARGE(AH690:AM690,3),0)+IFERROR(LARGE(AH690:AM690,4),0)</f>
        <v>0</v>
      </c>
      <c r="AF690" s="22">
        <f>IFERROR(LARGE(AH690:AM690,5),0)+IFERROR(LARGE(AH690:AM690,6),0)</f>
        <v>0</v>
      </c>
      <c r="AG690" s="22">
        <f>IFERROR(LARGE(AH690:AM690,7),0)</f>
        <v>0</v>
      </c>
      <c r="AH690" s="22"/>
      <c r="AI690" s="22"/>
      <c r="AJ690" s="22"/>
      <c r="AK690" s="22"/>
      <c r="AL690" s="22"/>
      <c r="AM690" s="22"/>
    </row>
    <row r="691" spans="1:39">
      <c r="A691" s="3"/>
      <c r="B691" s="3"/>
      <c r="C691" s="3"/>
      <c r="D691" s="2">
        <f ca="1">IF(E690=E691,D690,CELL("wiersz",A689))</f>
        <v>109</v>
      </c>
      <c r="E691" s="23">
        <f>LARGE(F691:AG691,1)+LARGE(F691:AG691,2)+LARGE(F691:AG691,3)+LARGE(F691:AG691,4)+IFERROR(LARGE(F691:AG691,5),0)+IFERROR(LARGE(F691:AG691,6),0)</f>
        <v>0</v>
      </c>
      <c r="F691" s="22"/>
      <c r="G691" s="22"/>
      <c r="H691" s="22"/>
      <c r="I691" s="71"/>
      <c r="J691" s="72"/>
      <c r="K691" s="72"/>
      <c r="L691" s="72"/>
      <c r="M691" s="72"/>
      <c r="N691" s="22"/>
      <c r="O691" s="22"/>
      <c r="P691" s="22"/>
      <c r="Q691" s="22"/>
      <c r="R691" s="22"/>
      <c r="S691" s="22"/>
      <c r="T691" s="71"/>
      <c r="U691" s="71"/>
      <c r="V691" s="22"/>
      <c r="W691" s="22"/>
      <c r="X691" s="22"/>
      <c r="Y691" s="73"/>
      <c r="Z691" s="22"/>
      <c r="AA691" s="22"/>
      <c r="AB691" s="22"/>
      <c r="AC691" s="22"/>
      <c r="AD691" s="22">
        <f>IFERROR(LARGE(AH691:AM691,1),0)+IFERROR(LARGE(AH691:AM691,2),0)</f>
        <v>0</v>
      </c>
      <c r="AE691" s="22">
        <f>IFERROR(LARGE(AH691:AM691,3),0)+IFERROR(LARGE(AH691:AM691,4),0)</f>
        <v>0</v>
      </c>
      <c r="AF691" s="22">
        <f>IFERROR(LARGE(AH691:AM691,5),0)+IFERROR(LARGE(AH691:AM691,6),0)</f>
        <v>0</v>
      </c>
      <c r="AG691" s="22">
        <f>IFERROR(LARGE(AH691:AM691,7),0)</f>
        <v>0</v>
      </c>
      <c r="AH691" s="22"/>
      <c r="AI691" s="22"/>
      <c r="AJ691" s="22"/>
      <c r="AK691" s="22"/>
      <c r="AL691" s="22"/>
      <c r="AM691" s="22"/>
    </row>
    <row r="692" spans="1:39">
      <c r="A692" s="3"/>
      <c r="B692" s="3"/>
      <c r="C692" s="3"/>
      <c r="D692" s="2">
        <f ca="1">IF(E691=E692,D691,CELL("wiersz",A690))</f>
        <v>109</v>
      </c>
      <c r="E692" s="23">
        <f>LARGE(F692:AG692,1)+LARGE(F692:AG692,2)+LARGE(F692:AG692,3)+LARGE(F692:AG692,4)+IFERROR(LARGE(F692:AG692,5),0)+IFERROR(LARGE(F692:AG692,6),0)</f>
        <v>0</v>
      </c>
      <c r="F692" s="22"/>
      <c r="G692" s="22"/>
      <c r="H692" s="22"/>
      <c r="I692" s="71"/>
      <c r="J692" s="72"/>
      <c r="K692" s="72"/>
      <c r="L692" s="72"/>
      <c r="M692" s="72"/>
      <c r="N692" s="22"/>
      <c r="O692" s="22"/>
      <c r="P692" s="22"/>
      <c r="Q692" s="22"/>
      <c r="R692" s="22"/>
      <c r="S692" s="22"/>
      <c r="T692" s="71"/>
      <c r="U692" s="71"/>
      <c r="V692" s="22"/>
      <c r="W692" s="22"/>
      <c r="X692" s="22"/>
      <c r="Y692" s="73"/>
      <c r="Z692" s="22"/>
      <c r="AA692" s="22"/>
      <c r="AB692" s="22"/>
      <c r="AC692" s="22"/>
      <c r="AD692" s="22">
        <f>IFERROR(LARGE(AH692:AM692,1),0)+IFERROR(LARGE(AH692:AM692,2),0)</f>
        <v>0</v>
      </c>
      <c r="AE692" s="22">
        <f>IFERROR(LARGE(AH692:AM692,3),0)+IFERROR(LARGE(AH692:AM692,4),0)</f>
        <v>0</v>
      </c>
      <c r="AF692" s="22">
        <f>IFERROR(LARGE(AH692:AM692,5),0)+IFERROR(LARGE(AH692:AM692,6),0)</f>
        <v>0</v>
      </c>
      <c r="AG692" s="22">
        <f>IFERROR(LARGE(AH692:AM692,7),0)</f>
        <v>0</v>
      </c>
      <c r="AH692" s="22"/>
      <c r="AI692" s="22"/>
      <c r="AJ692" s="22"/>
      <c r="AK692" s="22"/>
      <c r="AL692" s="22"/>
      <c r="AM692" s="22"/>
    </row>
    <row r="693" spans="1:39">
      <c r="A693" s="3"/>
      <c r="B693" s="3"/>
      <c r="C693" s="3"/>
      <c r="D693" s="2">
        <f ca="1">IF(E692=E693,D692,CELL("wiersz",A691))</f>
        <v>109</v>
      </c>
      <c r="E693" s="23">
        <f>LARGE(F693:AG693,1)+LARGE(F693:AG693,2)+LARGE(F693:AG693,3)+LARGE(F693:AG693,4)+IFERROR(LARGE(F693:AG693,5),0)+IFERROR(LARGE(F693:AG693,6),0)</f>
        <v>0</v>
      </c>
      <c r="F693" s="22"/>
      <c r="G693" s="22"/>
      <c r="H693" s="22"/>
      <c r="I693" s="71"/>
      <c r="J693" s="72"/>
      <c r="K693" s="72"/>
      <c r="L693" s="72"/>
      <c r="M693" s="72"/>
      <c r="N693" s="22"/>
      <c r="O693" s="22"/>
      <c r="P693" s="22"/>
      <c r="Q693" s="22"/>
      <c r="R693" s="22"/>
      <c r="S693" s="22"/>
      <c r="T693" s="71"/>
      <c r="U693" s="71"/>
      <c r="V693" s="22"/>
      <c r="W693" s="22"/>
      <c r="X693" s="22"/>
      <c r="Y693" s="73"/>
      <c r="Z693" s="22"/>
      <c r="AA693" s="22"/>
      <c r="AB693" s="22"/>
      <c r="AC693" s="22"/>
      <c r="AD693" s="22">
        <f>IFERROR(LARGE(AH693:AM693,1),0)+IFERROR(LARGE(AH693:AM693,2),0)</f>
        <v>0</v>
      </c>
      <c r="AE693" s="22">
        <f>IFERROR(LARGE(AH693:AM693,3),0)+IFERROR(LARGE(AH693:AM693,4),0)</f>
        <v>0</v>
      </c>
      <c r="AF693" s="22">
        <f>IFERROR(LARGE(AH693:AM693,5),0)+IFERROR(LARGE(AH693:AM693,6),0)</f>
        <v>0</v>
      </c>
      <c r="AG693" s="22">
        <f>IFERROR(LARGE(AH693:AM693,7),0)</f>
        <v>0</v>
      </c>
      <c r="AH693" s="22"/>
      <c r="AI693" s="22"/>
      <c r="AJ693" s="22"/>
      <c r="AK693" s="22"/>
      <c r="AL693" s="22"/>
      <c r="AM693" s="22"/>
    </row>
    <row r="694" spans="1:39">
      <c r="A694" s="3"/>
      <c r="B694" s="3"/>
      <c r="C694" s="3"/>
      <c r="D694" s="2">
        <f ca="1">IF(E693=E694,D693,CELL("wiersz",A692))</f>
        <v>109</v>
      </c>
      <c r="E694" s="23">
        <f>LARGE(F694:AG694,1)+LARGE(F694:AG694,2)+LARGE(F694:AG694,3)+LARGE(F694:AG694,4)+IFERROR(LARGE(F694:AG694,5),0)+IFERROR(LARGE(F694:AG694,6),0)</f>
        <v>0</v>
      </c>
      <c r="F694" s="22"/>
      <c r="G694" s="22"/>
      <c r="H694" s="22"/>
      <c r="I694" s="71"/>
      <c r="J694" s="72"/>
      <c r="K694" s="72"/>
      <c r="L694" s="72"/>
      <c r="M694" s="72"/>
      <c r="N694" s="22"/>
      <c r="O694" s="22"/>
      <c r="P694" s="22"/>
      <c r="Q694" s="22"/>
      <c r="R694" s="22"/>
      <c r="S694" s="22"/>
      <c r="T694" s="71"/>
      <c r="U694" s="71"/>
      <c r="V694" s="22"/>
      <c r="W694" s="22"/>
      <c r="X694" s="22"/>
      <c r="Y694" s="73"/>
      <c r="Z694" s="22"/>
      <c r="AA694" s="22"/>
      <c r="AB694" s="22"/>
      <c r="AC694" s="22"/>
      <c r="AD694" s="22">
        <f>IFERROR(LARGE(AH694:AM694,1),0)+IFERROR(LARGE(AH694:AM694,2),0)</f>
        <v>0</v>
      </c>
      <c r="AE694" s="22">
        <f>IFERROR(LARGE(AH694:AM694,3),0)+IFERROR(LARGE(AH694:AM694,4),0)</f>
        <v>0</v>
      </c>
      <c r="AF694" s="22">
        <f>IFERROR(LARGE(AH694:AM694,5),0)+IFERROR(LARGE(AH694:AM694,6),0)</f>
        <v>0</v>
      </c>
      <c r="AG694" s="22">
        <f>IFERROR(LARGE(AH694:AM694,7),0)</f>
        <v>0</v>
      </c>
      <c r="AH694" s="22"/>
      <c r="AI694" s="22"/>
      <c r="AJ694" s="22"/>
      <c r="AK694" s="22"/>
      <c r="AL694" s="22"/>
      <c r="AM694" s="22"/>
    </row>
    <row r="695" spans="1:39">
      <c r="A695" s="3"/>
      <c r="B695" s="3"/>
      <c r="C695" s="3"/>
      <c r="D695" s="2">
        <f ca="1">IF(E694=E695,D694,CELL("wiersz",A693))</f>
        <v>109</v>
      </c>
      <c r="E695" s="23">
        <f>LARGE(F695:AG695,1)+LARGE(F695:AG695,2)+LARGE(F695:AG695,3)+LARGE(F695:AG695,4)+IFERROR(LARGE(F695:AG695,5),0)+IFERROR(LARGE(F695:AG695,6),0)</f>
        <v>0</v>
      </c>
      <c r="F695" s="22"/>
      <c r="G695" s="22"/>
      <c r="H695" s="22"/>
      <c r="I695" s="71"/>
      <c r="J695" s="72"/>
      <c r="K695" s="72"/>
      <c r="L695" s="72"/>
      <c r="M695" s="72"/>
      <c r="N695" s="22"/>
      <c r="O695" s="22"/>
      <c r="P695" s="22"/>
      <c r="Q695" s="22"/>
      <c r="R695" s="22"/>
      <c r="S695" s="22"/>
      <c r="T695" s="71"/>
      <c r="U695" s="71"/>
      <c r="V695" s="22"/>
      <c r="W695" s="22"/>
      <c r="X695" s="22"/>
      <c r="Y695" s="73"/>
      <c r="Z695" s="22"/>
      <c r="AA695" s="22"/>
      <c r="AB695" s="22"/>
      <c r="AC695" s="22"/>
      <c r="AD695" s="22">
        <f>IFERROR(LARGE(AH695:AM695,1),0)+IFERROR(LARGE(AH695:AM695,2),0)</f>
        <v>0</v>
      </c>
      <c r="AE695" s="22">
        <f>IFERROR(LARGE(AH695:AM695,3),0)+IFERROR(LARGE(AH695:AM695,4),0)</f>
        <v>0</v>
      </c>
      <c r="AF695" s="22">
        <f>IFERROR(LARGE(AH695:AM695,5),0)+IFERROR(LARGE(AH695:AM695,6),0)</f>
        <v>0</v>
      </c>
      <c r="AG695" s="22">
        <f>IFERROR(LARGE(AH695:AM695,7),0)</f>
        <v>0</v>
      </c>
      <c r="AH695" s="22"/>
      <c r="AI695" s="22"/>
      <c r="AJ695" s="22"/>
      <c r="AK695" s="22"/>
      <c r="AL695" s="22"/>
      <c r="AM695" s="22"/>
    </row>
    <row r="696" spans="1:39">
      <c r="A696" s="3"/>
      <c r="B696" s="3"/>
      <c r="C696" s="3"/>
      <c r="D696" s="2">
        <f ca="1">IF(E695=E696,D695,CELL("wiersz",A694))</f>
        <v>109</v>
      </c>
      <c r="E696" s="23">
        <f>LARGE(F696:AG696,1)+LARGE(F696:AG696,2)+LARGE(F696:AG696,3)+LARGE(F696:AG696,4)+IFERROR(LARGE(F696:AG696,5),0)+IFERROR(LARGE(F696:AG696,6),0)</f>
        <v>0</v>
      </c>
      <c r="F696" s="22"/>
      <c r="G696" s="22"/>
      <c r="H696" s="22"/>
      <c r="I696" s="71"/>
      <c r="J696" s="72"/>
      <c r="K696" s="72"/>
      <c r="L696" s="72"/>
      <c r="M696" s="72"/>
      <c r="N696" s="22"/>
      <c r="O696" s="22"/>
      <c r="P696" s="22"/>
      <c r="Q696" s="22"/>
      <c r="R696" s="22"/>
      <c r="S696" s="22"/>
      <c r="T696" s="71"/>
      <c r="U696" s="71"/>
      <c r="V696" s="22"/>
      <c r="W696" s="22"/>
      <c r="X696" s="22"/>
      <c r="Y696" s="73"/>
      <c r="Z696" s="22"/>
      <c r="AA696" s="22"/>
      <c r="AB696" s="22"/>
      <c r="AC696" s="22"/>
      <c r="AD696" s="22">
        <f>IFERROR(LARGE(AH696:AM696,1),0)+IFERROR(LARGE(AH696:AM696,2),0)</f>
        <v>0</v>
      </c>
      <c r="AE696" s="22">
        <f>IFERROR(LARGE(AH696:AM696,3),0)+IFERROR(LARGE(AH696:AM696,4),0)</f>
        <v>0</v>
      </c>
      <c r="AF696" s="22">
        <f>IFERROR(LARGE(AH696:AM696,5),0)+IFERROR(LARGE(AH696:AM696,6),0)</f>
        <v>0</v>
      </c>
      <c r="AG696" s="22">
        <f>IFERROR(LARGE(AH696:AM696,7),0)</f>
        <v>0</v>
      </c>
      <c r="AH696" s="22"/>
      <c r="AI696" s="22"/>
      <c r="AJ696" s="22"/>
      <c r="AK696" s="22"/>
      <c r="AL696" s="22"/>
      <c r="AM696" s="22"/>
    </row>
    <row r="697" spans="1:39">
      <c r="A697" s="3"/>
      <c r="B697" s="3"/>
      <c r="C697" s="3"/>
      <c r="D697" s="2">
        <f ca="1">IF(E696=E697,D696,CELL("wiersz",A695))</f>
        <v>109</v>
      </c>
      <c r="E697" s="23">
        <f>LARGE(F697:AG697,1)+LARGE(F697:AG697,2)+LARGE(F697:AG697,3)+LARGE(F697:AG697,4)+IFERROR(LARGE(F697:AG697,5),0)+IFERROR(LARGE(F697:AG697,6),0)</f>
        <v>0</v>
      </c>
      <c r="F697" s="22"/>
      <c r="G697" s="22"/>
      <c r="H697" s="22"/>
      <c r="I697" s="71"/>
      <c r="J697" s="72"/>
      <c r="K697" s="72"/>
      <c r="L697" s="72"/>
      <c r="M697" s="72"/>
      <c r="N697" s="22"/>
      <c r="O697" s="22"/>
      <c r="P697" s="22"/>
      <c r="Q697" s="22"/>
      <c r="R697" s="22"/>
      <c r="S697" s="22"/>
      <c r="T697" s="71"/>
      <c r="U697" s="71"/>
      <c r="V697" s="22"/>
      <c r="W697" s="22"/>
      <c r="X697" s="22"/>
      <c r="Y697" s="73"/>
      <c r="Z697" s="22"/>
      <c r="AA697" s="22"/>
      <c r="AB697" s="22"/>
      <c r="AC697" s="22"/>
      <c r="AD697" s="22">
        <f>IFERROR(LARGE(AH697:AM697,1),0)+IFERROR(LARGE(AH697:AM697,2),0)</f>
        <v>0</v>
      </c>
      <c r="AE697" s="22">
        <f>IFERROR(LARGE(AH697:AM697,3),0)+IFERROR(LARGE(AH697:AM697,4),0)</f>
        <v>0</v>
      </c>
      <c r="AF697" s="22">
        <f>IFERROR(LARGE(AH697:AM697,5),0)+IFERROR(LARGE(AH697:AM697,6),0)</f>
        <v>0</v>
      </c>
      <c r="AG697" s="22">
        <f>IFERROR(LARGE(AH697:AM697,7),0)</f>
        <v>0</v>
      </c>
      <c r="AH697" s="22"/>
      <c r="AI697" s="22"/>
      <c r="AJ697" s="22"/>
      <c r="AK697" s="22"/>
      <c r="AL697" s="22"/>
      <c r="AM697" s="22"/>
    </row>
    <row r="698" spans="1:39">
      <c r="A698" s="3"/>
      <c r="B698" s="3"/>
      <c r="C698" s="3"/>
      <c r="D698" s="2">
        <f ca="1">IF(E697=E698,D697,CELL("wiersz",A696))</f>
        <v>109</v>
      </c>
      <c r="E698" s="23">
        <f>LARGE(F698:AG698,1)+LARGE(F698:AG698,2)+LARGE(F698:AG698,3)+LARGE(F698:AG698,4)+IFERROR(LARGE(F698:AG698,5),0)+IFERROR(LARGE(F698:AG698,6),0)</f>
        <v>0</v>
      </c>
      <c r="F698" s="22"/>
      <c r="G698" s="22"/>
      <c r="H698" s="22"/>
      <c r="I698" s="71"/>
      <c r="J698" s="72"/>
      <c r="K698" s="72"/>
      <c r="L698" s="72"/>
      <c r="M698" s="72"/>
      <c r="N698" s="22"/>
      <c r="O698" s="22"/>
      <c r="P698" s="22"/>
      <c r="Q698" s="22"/>
      <c r="R698" s="22"/>
      <c r="S698" s="22"/>
      <c r="T698" s="71"/>
      <c r="U698" s="71"/>
      <c r="V698" s="22"/>
      <c r="W698" s="22"/>
      <c r="X698" s="22"/>
      <c r="Y698" s="73"/>
      <c r="Z698" s="22"/>
      <c r="AA698" s="22"/>
      <c r="AB698" s="22"/>
      <c r="AC698" s="22"/>
      <c r="AD698" s="22">
        <f>IFERROR(LARGE(AH698:AM698,1),0)+IFERROR(LARGE(AH698:AM698,2),0)</f>
        <v>0</v>
      </c>
      <c r="AE698" s="22">
        <f>IFERROR(LARGE(AH698:AM698,3),0)+IFERROR(LARGE(AH698:AM698,4),0)</f>
        <v>0</v>
      </c>
      <c r="AF698" s="22">
        <f>IFERROR(LARGE(AH698:AM698,5),0)+IFERROR(LARGE(AH698:AM698,6),0)</f>
        <v>0</v>
      </c>
      <c r="AG698" s="22">
        <f>IFERROR(LARGE(AH698:AM698,7),0)</f>
        <v>0</v>
      </c>
      <c r="AH698" s="22"/>
      <c r="AI698" s="22"/>
      <c r="AJ698" s="22"/>
      <c r="AK698" s="22"/>
      <c r="AL698" s="22"/>
      <c r="AM698" s="22"/>
    </row>
    <row r="699" spans="1:39">
      <c r="A699" s="3"/>
      <c r="B699" s="3"/>
      <c r="C699" s="3"/>
      <c r="D699" s="2">
        <f ca="1">IF(E698=E699,D698,CELL("wiersz",A697))</f>
        <v>109</v>
      </c>
      <c r="E699" s="23">
        <f>LARGE(F699:AG699,1)+LARGE(F699:AG699,2)+LARGE(F699:AG699,3)+LARGE(F699:AG699,4)+IFERROR(LARGE(F699:AG699,5),0)+IFERROR(LARGE(F699:AG699,6),0)</f>
        <v>0</v>
      </c>
      <c r="F699" s="22"/>
      <c r="G699" s="22"/>
      <c r="H699" s="22"/>
      <c r="I699" s="71"/>
      <c r="J699" s="72"/>
      <c r="K699" s="72"/>
      <c r="L699" s="72"/>
      <c r="M699" s="72"/>
      <c r="N699" s="22"/>
      <c r="O699" s="22"/>
      <c r="P699" s="22"/>
      <c r="Q699" s="22"/>
      <c r="R699" s="22"/>
      <c r="S699" s="22"/>
      <c r="T699" s="71"/>
      <c r="U699" s="71"/>
      <c r="V699" s="22"/>
      <c r="W699" s="22"/>
      <c r="X699" s="22"/>
      <c r="Y699" s="73"/>
      <c r="Z699" s="22"/>
      <c r="AA699" s="22"/>
      <c r="AB699" s="22"/>
      <c r="AC699" s="22"/>
      <c r="AD699" s="22">
        <f>IFERROR(LARGE(AH699:AM699,1),0)+IFERROR(LARGE(AH699:AM699,2),0)</f>
        <v>0</v>
      </c>
      <c r="AE699" s="22">
        <f>IFERROR(LARGE(AH699:AM699,3),0)+IFERROR(LARGE(AH699:AM699,4),0)</f>
        <v>0</v>
      </c>
      <c r="AF699" s="22">
        <f>IFERROR(LARGE(AH699:AM699,5),0)+IFERROR(LARGE(AH699:AM699,6),0)</f>
        <v>0</v>
      </c>
      <c r="AG699" s="22">
        <f>IFERROR(LARGE(AH699:AM699,7),0)</f>
        <v>0</v>
      </c>
      <c r="AH699" s="22"/>
      <c r="AI699" s="22"/>
      <c r="AJ699" s="22"/>
      <c r="AK699" s="22"/>
      <c r="AL699" s="22"/>
      <c r="AM699" s="22"/>
    </row>
    <row r="700" spans="1:39">
      <c r="A700" s="3"/>
      <c r="B700" s="3"/>
      <c r="C700" s="3"/>
      <c r="D700" s="2">
        <f ca="1">IF(E699=E700,D699,CELL("wiersz",A698))</f>
        <v>109</v>
      </c>
      <c r="E700" s="23">
        <f>LARGE(F700:AG700,1)+LARGE(F700:AG700,2)+LARGE(F700:AG700,3)+LARGE(F700:AG700,4)+IFERROR(LARGE(F700:AG700,5),0)+IFERROR(LARGE(F700:AG700,6),0)</f>
        <v>0</v>
      </c>
      <c r="F700" s="22"/>
      <c r="G700" s="22"/>
      <c r="H700" s="22"/>
      <c r="I700" s="71"/>
      <c r="J700" s="72"/>
      <c r="K700" s="72"/>
      <c r="L700" s="72"/>
      <c r="M700" s="72"/>
      <c r="N700" s="22"/>
      <c r="O700" s="22"/>
      <c r="P700" s="22"/>
      <c r="Q700" s="22"/>
      <c r="R700" s="22"/>
      <c r="S700" s="22"/>
      <c r="T700" s="71"/>
      <c r="U700" s="71"/>
      <c r="V700" s="22"/>
      <c r="W700" s="22"/>
      <c r="X700" s="22"/>
      <c r="Y700" s="73"/>
      <c r="Z700" s="22"/>
      <c r="AA700" s="22"/>
      <c r="AB700" s="22"/>
      <c r="AC700" s="22"/>
      <c r="AD700" s="22">
        <f>IFERROR(LARGE(AH700:AM700,1),0)+IFERROR(LARGE(AH700:AM700,2),0)</f>
        <v>0</v>
      </c>
      <c r="AE700" s="22">
        <f>IFERROR(LARGE(AH700:AM700,3),0)+IFERROR(LARGE(AH700:AM700,4),0)</f>
        <v>0</v>
      </c>
      <c r="AF700" s="22">
        <f>IFERROR(LARGE(AH700:AM700,5),0)+IFERROR(LARGE(AH700:AM700,6),0)</f>
        <v>0</v>
      </c>
      <c r="AG700" s="22">
        <f>IFERROR(LARGE(AH700:AM700,7),0)</f>
        <v>0</v>
      </c>
      <c r="AH700" s="22"/>
      <c r="AI700" s="22"/>
      <c r="AJ700" s="22"/>
      <c r="AK700" s="22"/>
      <c r="AL700" s="22"/>
      <c r="AM700" s="22"/>
    </row>
    <row r="701" spans="1:39">
      <c r="A701" s="3"/>
      <c r="B701" s="3"/>
      <c r="C701" s="3"/>
      <c r="D701" s="2">
        <f ca="1">IF(E700=E701,D700,CELL("wiersz",A699))</f>
        <v>109</v>
      </c>
      <c r="E701" s="23">
        <f>LARGE(F701:AG701,1)+LARGE(F701:AG701,2)+LARGE(F701:AG701,3)+LARGE(F701:AG701,4)+IFERROR(LARGE(F701:AG701,5),0)+IFERROR(LARGE(F701:AG701,6),0)</f>
        <v>0</v>
      </c>
      <c r="F701" s="22"/>
      <c r="G701" s="22"/>
      <c r="H701" s="22"/>
      <c r="I701" s="71"/>
      <c r="J701" s="72"/>
      <c r="K701" s="72"/>
      <c r="L701" s="72"/>
      <c r="M701" s="72"/>
      <c r="N701" s="22"/>
      <c r="O701" s="22"/>
      <c r="P701" s="22"/>
      <c r="Q701" s="22"/>
      <c r="R701" s="22"/>
      <c r="S701" s="22"/>
      <c r="T701" s="71"/>
      <c r="U701" s="71"/>
      <c r="V701" s="22"/>
      <c r="W701" s="22"/>
      <c r="X701" s="22"/>
      <c r="Y701" s="73"/>
      <c r="Z701" s="22"/>
      <c r="AA701" s="22"/>
      <c r="AB701" s="22"/>
      <c r="AC701" s="22"/>
      <c r="AD701" s="22">
        <f>IFERROR(LARGE(AH701:AM701,1),0)+IFERROR(LARGE(AH701:AM701,2),0)</f>
        <v>0</v>
      </c>
      <c r="AE701" s="22">
        <f>IFERROR(LARGE(AH701:AM701,3),0)+IFERROR(LARGE(AH701:AM701,4),0)</f>
        <v>0</v>
      </c>
      <c r="AF701" s="22">
        <f>IFERROR(LARGE(AH701:AM701,5),0)+IFERROR(LARGE(AH701:AM701,6),0)</f>
        <v>0</v>
      </c>
      <c r="AG701" s="22">
        <f>IFERROR(LARGE(AH701:AM701,7),0)</f>
        <v>0</v>
      </c>
      <c r="AH701" s="22"/>
      <c r="AI701" s="22"/>
      <c r="AJ701" s="22"/>
      <c r="AK701" s="22"/>
      <c r="AL701" s="22"/>
      <c r="AM701" s="22"/>
    </row>
    <row r="702" spans="1:39">
      <c r="A702" s="3"/>
      <c r="B702" s="3"/>
      <c r="C702" s="3"/>
      <c r="D702" s="2">
        <f ca="1">IF(E701=E702,D701,CELL("wiersz",A700))</f>
        <v>109</v>
      </c>
      <c r="E702" s="23">
        <f>LARGE(F702:AG702,1)+LARGE(F702:AG702,2)+LARGE(F702:AG702,3)+LARGE(F702:AG702,4)+IFERROR(LARGE(F702:AG702,5),0)+IFERROR(LARGE(F702:AG702,6),0)</f>
        <v>0</v>
      </c>
      <c r="F702" s="22"/>
      <c r="G702" s="22"/>
      <c r="H702" s="22"/>
      <c r="I702" s="71"/>
      <c r="J702" s="72"/>
      <c r="K702" s="72"/>
      <c r="L702" s="72"/>
      <c r="M702" s="72"/>
      <c r="N702" s="22"/>
      <c r="O702" s="22"/>
      <c r="P702" s="22"/>
      <c r="Q702" s="22"/>
      <c r="R702" s="22"/>
      <c r="S702" s="22"/>
      <c r="T702" s="71"/>
      <c r="U702" s="71"/>
      <c r="V702" s="22"/>
      <c r="W702" s="22"/>
      <c r="X702" s="22"/>
      <c r="Y702" s="73"/>
      <c r="Z702" s="22"/>
      <c r="AA702" s="22"/>
      <c r="AB702" s="22"/>
      <c r="AC702" s="22"/>
      <c r="AD702" s="22">
        <f>IFERROR(LARGE(AH702:AM702,1),0)+IFERROR(LARGE(AH702:AM702,2),0)</f>
        <v>0</v>
      </c>
      <c r="AE702" s="22">
        <f>IFERROR(LARGE(AH702:AM702,3),0)+IFERROR(LARGE(AH702:AM702,4),0)</f>
        <v>0</v>
      </c>
      <c r="AF702" s="22">
        <f>IFERROR(LARGE(AH702:AM702,5),0)+IFERROR(LARGE(AH702:AM702,6),0)</f>
        <v>0</v>
      </c>
      <c r="AG702" s="22">
        <f>IFERROR(LARGE(AH702:AM702,7),0)</f>
        <v>0</v>
      </c>
      <c r="AH702" s="22"/>
      <c r="AI702" s="22"/>
      <c r="AJ702" s="22"/>
      <c r="AK702" s="22"/>
      <c r="AL702" s="22"/>
      <c r="AM702" s="22"/>
    </row>
    <row r="703" spans="1:39">
      <c r="A703" s="3"/>
      <c r="B703" s="3"/>
      <c r="C703" s="3"/>
      <c r="D703" s="2">
        <f ca="1">IF(E702=E703,D702,CELL("wiersz",A701))</f>
        <v>109</v>
      </c>
      <c r="E703" s="23">
        <f>LARGE(F703:AG703,1)+LARGE(F703:AG703,2)+LARGE(F703:AG703,3)+LARGE(F703:AG703,4)+IFERROR(LARGE(F703:AG703,5),0)+IFERROR(LARGE(F703:AG703,6),0)</f>
        <v>0</v>
      </c>
      <c r="F703" s="22"/>
      <c r="G703" s="22"/>
      <c r="H703" s="22"/>
      <c r="I703" s="71"/>
      <c r="J703" s="72"/>
      <c r="K703" s="72"/>
      <c r="L703" s="72"/>
      <c r="M703" s="72"/>
      <c r="N703" s="22"/>
      <c r="O703" s="22"/>
      <c r="P703" s="22"/>
      <c r="Q703" s="22"/>
      <c r="R703" s="22"/>
      <c r="S703" s="22"/>
      <c r="T703" s="71"/>
      <c r="U703" s="71"/>
      <c r="V703" s="22"/>
      <c r="W703" s="22"/>
      <c r="X703" s="22"/>
      <c r="Y703" s="73"/>
      <c r="Z703" s="22"/>
      <c r="AA703" s="22"/>
      <c r="AB703" s="22"/>
      <c r="AC703" s="22"/>
      <c r="AD703" s="22">
        <f>IFERROR(LARGE(AH703:AM703,1),0)+IFERROR(LARGE(AH703:AM703,2),0)</f>
        <v>0</v>
      </c>
      <c r="AE703" s="22">
        <f>IFERROR(LARGE(AH703:AM703,3),0)+IFERROR(LARGE(AH703:AM703,4),0)</f>
        <v>0</v>
      </c>
      <c r="AF703" s="22">
        <f>IFERROR(LARGE(AH703:AM703,5),0)+IFERROR(LARGE(AH703:AM703,6),0)</f>
        <v>0</v>
      </c>
      <c r="AG703" s="22">
        <f>IFERROR(LARGE(AH703:AM703,7),0)</f>
        <v>0</v>
      </c>
      <c r="AH703" s="22"/>
      <c r="AI703" s="22"/>
      <c r="AJ703" s="22"/>
      <c r="AK703" s="22"/>
      <c r="AL703" s="22"/>
      <c r="AM703" s="22"/>
    </row>
    <row r="704" spans="1:39">
      <c r="A704" s="3"/>
      <c r="B704" s="3"/>
      <c r="C704" s="3"/>
      <c r="D704" s="2">
        <f ca="1">IF(E703=E704,D703,CELL("wiersz",A702))</f>
        <v>109</v>
      </c>
      <c r="E704" s="23">
        <f>LARGE(F704:AG704,1)+LARGE(F704:AG704,2)+LARGE(F704:AG704,3)+LARGE(F704:AG704,4)+IFERROR(LARGE(F704:AG704,5),0)+IFERROR(LARGE(F704:AG704,6),0)</f>
        <v>0</v>
      </c>
      <c r="F704" s="22"/>
      <c r="G704" s="22"/>
      <c r="H704" s="22"/>
      <c r="I704" s="71"/>
      <c r="J704" s="72"/>
      <c r="K704" s="72"/>
      <c r="L704" s="72"/>
      <c r="M704" s="72"/>
      <c r="N704" s="22"/>
      <c r="O704" s="22"/>
      <c r="P704" s="22"/>
      <c r="Q704" s="22"/>
      <c r="R704" s="22"/>
      <c r="S704" s="22"/>
      <c r="T704" s="71"/>
      <c r="U704" s="71"/>
      <c r="V704" s="22"/>
      <c r="W704" s="22"/>
      <c r="X704" s="22"/>
      <c r="Y704" s="73"/>
      <c r="Z704" s="22"/>
      <c r="AA704" s="22"/>
      <c r="AB704" s="22"/>
      <c r="AC704" s="22"/>
      <c r="AD704" s="22">
        <f>IFERROR(LARGE(AH704:AM704,1),0)+IFERROR(LARGE(AH704:AM704,2),0)</f>
        <v>0</v>
      </c>
      <c r="AE704" s="22">
        <f>IFERROR(LARGE(AH704:AM704,3),0)+IFERROR(LARGE(AH704:AM704,4),0)</f>
        <v>0</v>
      </c>
      <c r="AF704" s="22">
        <f>IFERROR(LARGE(AH704:AM704,5),0)+IFERROR(LARGE(AH704:AM704,6),0)</f>
        <v>0</v>
      </c>
      <c r="AG704" s="22">
        <f>IFERROR(LARGE(AH704:AM704,7),0)</f>
        <v>0</v>
      </c>
      <c r="AH704" s="22"/>
      <c r="AI704" s="22"/>
      <c r="AJ704" s="22"/>
      <c r="AK704" s="22"/>
      <c r="AL704" s="22"/>
      <c r="AM704" s="22"/>
    </row>
    <row r="705" spans="1:39">
      <c r="A705" s="3"/>
      <c r="B705" s="3"/>
      <c r="C705" s="3"/>
      <c r="D705" s="2">
        <f ca="1">IF(E704=E705,D704,CELL("wiersz",A703))</f>
        <v>109</v>
      </c>
      <c r="E705" s="23">
        <f>LARGE(F705:AG705,1)+LARGE(F705:AG705,2)+LARGE(F705:AG705,3)+LARGE(F705:AG705,4)+IFERROR(LARGE(F705:AG705,5),0)+IFERROR(LARGE(F705:AG705,6),0)</f>
        <v>0</v>
      </c>
      <c r="F705" s="22"/>
      <c r="G705" s="22"/>
      <c r="H705" s="22"/>
      <c r="I705" s="71"/>
      <c r="J705" s="72"/>
      <c r="K705" s="72"/>
      <c r="L705" s="72"/>
      <c r="M705" s="72"/>
      <c r="N705" s="22"/>
      <c r="O705" s="22"/>
      <c r="P705" s="22"/>
      <c r="Q705" s="22"/>
      <c r="R705" s="22"/>
      <c r="S705" s="22"/>
      <c r="T705" s="71"/>
      <c r="U705" s="71"/>
      <c r="V705" s="22"/>
      <c r="W705" s="22"/>
      <c r="X705" s="22"/>
      <c r="Y705" s="73"/>
      <c r="Z705" s="22"/>
      <c r="AA705" s="22"/>
      <c r="AB705" s="22"/>
      <c r="AC705" s="22"/>
      <c r="AD705" s="22">
        <f>IFERROR(LARGE(AH705:AM705,1),0)+IFERROR(LARGE(AH705:AM705,2),0)</f>
        <v>0</v>
      </c>
      <c r="AE705" s="22">
        <f>IFERROR(LARGE(AH705:AM705,3),0)+IFERROR(LARGE(AH705:AM705,4),0)</f>
        <v>0</v>
      </c>
      <c r="AF705" s="22">
        <f>IFERROR(LARGE(AH705:AM705,5),0)+IFERROR(LARGE(AH705:AM705,6),0)</f>
        <v>0</v>
      </c>
      <c r="AG705" s="22">
        <f>IFERROR(LARGE(AH705:AM705,7),0)</f>
        <v>0</v>
      </c>
      <c r="AH705" s="22"/>
      <c r="AI705" s="22"/>
      <c r="AJ705" s="22"/>
      <c r="AK705" s="22"/>
      <c r="AL705" s="22"/>
      <c r="AM705" s="22"/>
    </row>
    <row r="706" spans="1:39">
      <c r="A706" s="3"/>
      <c r="B706" s="3"/>
      <c r="C706" s="3"/>
      <c r="D706" s="2">
        <f ca="1">IF(E705=E706,D705,CELL("wiersz",A704))</f>
        <v>109</v>
      </c>
      <c r="E706" s="23">
        <f>LARGE(F706:AG706,1)+LARGE(F706:AG706,2)+LARGE(F706:AG706,3)+LARGE(F706:AG706,4)+IFERROR(LARGE(F706:AG706,5),0)+IFERROR(LARGE(F706:AG706,6),0)</f>
        <v>0</v>
      </c>
      <c r="F706" s="22"/>
      <c r="G706" s="22"/>
      <c r="H706" s="22"/>
      <c r="I706" s="71"/>
      <c r="J706" s="72"/>
      <c r="K706" s="72"/>
      <c r="L706" s="72"/>
      <c r="M706" s="72"/>
      <c r="N706" s="22"/>
      <c r="O706" s="22"/>
      <c r="P706" s="22"/>
      <c r="Q706" s="22"/>
      <c r="R706" s="22"/>
      <c r="S706" s="22"/>
      <c r="T706" s="71"/>
      <c r="U706" s="71"/>
      <c r="V706" s="22"/>
      <c r="W706" s="22"/>
      <c r="X706" s="22"/>
      <c r="Y706" s="73"/>
      <c r="Z706" s="22"/>
      <c r="AA706" s="22"/>
      <c r="AB706" s="22"/>
      <c r="AC706" s="22"/>
      <c r="AD706" s="22">
        <f>IFERROR(LARGE(AH706:AM706,1),0)+IFERROR(LARGE(AH706:AM706,2),0)</f>
        <v>0</v>
      </c>
      <c r="AE706" s="22">
        <f>IFERROR(LARGE(AH706:AM706,3),0)+IFERROR(LARGE(AH706:AM706,4),0)</f>
        <v>0</v>
      </c>
      <c r="AF706" s="22">
        <f>IFERROR(LARGE(AH706:AM706,5),0)+IFERROR(LARGE(AH706:AM706,6),0)</f>
        <v>0</v>
      </c>
      <c r="AG706" s="22">
        <f>IFERROR(LARGE(AH706:AM706,7),0)</f>
        <v>0</v>
      </c>
      <c r="AH706" s="22"/>
      <c r="AI706" s="22"/>
      <c r="AJ706" s="22"/>
      <c r="AK706" s="22"/>
      <c r="AL706" s="22"/>
      <c r="AM706" s="22"/>
    </row>
    <row r="707" spans="1:39">
      <c r="A707" s="3"/>
      <c r="B707" s="3"/>
      <c r="C707" s="3"/>
      <c r="D707" s="2">
        <f ca="1">IF(E706=E707,D706,CELL("wiersz",A705))</f>
        <v>109</v>
      </c>
      <c r="E707" s="23">
        <f>LARGE(F707:AG707,1)+LARGE(F707:AG707,2)+LARGE(F707:AG707,3)+LARGE(F707:AG707,4)+IFERROR(LARGE(F707:AG707,5),0)+IFERROR(LARGE(F707:AG707,6),0)</f>
        <v>0</v>
      </c>
      <c r="F707" s="22"/>
      <c r="G707" s="22"/>
      <c r="H707" s="22"/>
      <c r="I707" s="71"/>
      <c r="J707" s="72"/>
      <c r="K707" s="72"/>
      <c r="L707" s="72"/>
      <c r="M707" s="72"/>
      <c r="N707" s="22"/>
      <c r="O707" s="22"/>
      <c r="P707" s="22"/>
      <c r="Q707" s="22"/>
      <c r="R707" s="22"/>
      <c r="S707" s="22"/>
      <c r="T707" s="71"/>
      <c r="U707" s="71"/>
      <c r="V707" s="22"/>
      <c r="W707" s="22"/>
      <c r="X707" s="22"/>
      <c r="Y707" s="73"/>
      <c r="Z707" s="22"/>
      <c r="AA707" s="22"/>
      <c r="AB707" s="22"/>
      <c r="AC707" s="22"/>
      <c r="AD707" s="22">
        <f>IFERROR(LARGE(AH707:AM707,1),0)+IFERROR(LARGE(AH707:AM707,2),0)</f>
        <v>0</v>
      </c>
      <c r="AE707" s="22">
        <f>IFERROR(LARGE(AH707:AM707,3),0)+IFERROR(LARGE(AH707:AM707,4),0)</f>
        <v>0</v>
      </c>
      <c r="AF707" s="22">
        <f>IFERROR(LARGE(AH707:AM707,5),0)+IFERROR(LARGE(AH707:AM707,6),0)</f>
        <v>0</v>
      </c>
      <c r="AG707" s="22">
        <f>IFERROR(LARGE(AH707:AM707,7),0)</f>
        <v>0</v>
      </c>
      <c r="AH707" s="22"/>
      <c r="AI707" s="22"/>
      <c r="AJ707" s="22"/>
      <c r="AK707" s="22"/>
      <c r="AL707" s="22"/>
      <c r="AM707" s="22"/>
    </row>
    <row r="708" spans="1:39">
      <c r="A708" s="3"/>
      <c r="B708" s="3"/>
      <c r="C708" s="3"/>
      <c r="D708" s="2">
        <f ca="1">IF(E707=E708,D707,CELL("wiersz",A706))</f>
        <v>109</v>
      </c>
      <c r="E708" s="23">
        <f>LARGE(F708:AG708,1)+LARGE(F708:AG708,2)+LARGE(F708:AG708,3)+LARGE(F708:AG708,4)+IFERROR(LARGE(F708:AG708,5),0)+IFERROR(LARGE(F708:AG708,6),0)</f>
        <v>0</v>
      </c>
      <c r="F708" s="22"/>
      <c r="G708" s="22"/>
      <c r="H708" s="22"/>
      <c r="I708" s="71"/>
      <c r="J708" s="72"/>
      <c r="K708" s="72"/>
      <c r="L708" s="72"/>
      <c r="M708" s="72"/>
      <c r="N708" s="22"/>
      <c r="O708" s="22"/>
      <c r="P708" s="22"/>
      <c r="Q708" s="22"/>
      <c r="R708" s="22"/>
      <c r="S708" s="22"/>
      <c r="T708" s="71"/>
      <c r="U708" s="71"/>
      <c r="V708" s="22"/>
      <c r="W708" s="22"/>
      <c r="X708" s="22"/>
      <c r="Y708" s="73"/>
      <c r="Z708" s="22"/>
      <c r="AA708" s="22"/>
      <c r="AB708" s="22"/>
      <c r="AC708" s="22"/>
      <c r="AD708" s="22">
        <f>IFERROR(LARGE(AH708:AM708,1),0)+IFERROR(LARGE(AH708:AM708,2),0)</f>
        <v>0</v>
      </c>
      <c r="AE708" s="22">
        <f>IFERROR(LARGE(AH708:AM708,3),0)+IFERROR(LARGE(AH708:AM708,4),0)</f>
        <v>0</v>
      </c>
      <c r="AF708" s="22">
        <f>IFERROR(LARGE(AH708:AM708,5),0)+IFERROR(LARGE(AH708:AM708,6),0)</f>
        <v>0</v>
      </c>
      <c r="AG708" s="22">
        <f>IFERROR(LARGE(AH708:AM708,7),0)</f>
        <v>0</v>
      </c>
      <c r="AH708" s="22"/>
      <c r="AI708" s="22"/>
      <c r="AJ708" s="22"/>
      <c r="AK708" s="22"/>
      <c r="AL708" s="22"/>
      <c r="AM708" s="22"/>
    </row>
    <row r="709" spans="1:39">
      <c r="A709" s="3"/>
      <c r="B709" s="3"/>
      <c r="C709" s="3"/>
      <c r="D709" s="2">
        <f ca="1">IF(E708=E709,D708,CELL("wiersz",A707))</f>
        <v>109</v>
      </c>
      <c r="E709" s="23">
        <f>LARGE(F709:AG709,1)+LARGE(F709:AG709,2)+LARGE(F709:AG709,3)+LARGE(F709:AG709,4)+IFERROR(LARGE(F709:AG709,5),0)+IFERROR(LARGE(F709:AG709,6),0)</f>
        <v>0</v>
      </c>
      <c r="F709" s="22"/>
      <c r="G709" s="22"/>
      <c r="H709" s="22"/>
      <c r="I709" s="71"/>
      <c r="J709" s="72"/>
      <c r="K709" s="72"/>
      <c r="L709" s="72"/>
      <c r="M709" s="72"/>
      <c r="N709" s="22"/>
      <c r="O709" s="22"/>
      <c r="P709" s="22"/>
      <c r="Q709" s="22"/>
      <c r="R709" s="22"/>
      <c r="S709" s="22"/>
      <c r="T709" s="71"/>
      <c r="U709" s="71"/>
      <c r="V709" s="22"/>
      <c r="W709" s="22"/>
      <c r="X709" s="22"/>
      <c r="Y709" s="73"/>
      <c r="Z709" s="22"/>
      <c r="AA709" s="22"/>
      <c r="AB709" s="22"/>
      <c r="AC709" s="22"/>
      <c r="AD709" s="22">
        <f>IFERROR(LARGE(AH709:AM709,1),0)+IFERROR(LARGE(AH709:AM709,2),0)</f>
        <v>0</v>
      </c>
      <c r="AE709" s="22">
        <f>IFERROR(LARGE(AH709:AM709,3),0)+IFERROR(LARGE(AH709:AM709,4),0)</f>
        <v>0</v>
      </c>
      <c r="AF709" s="22">
        <f>IFERROR(LARGE(AH709:AM709,5),0)+IFERROR(LARGE(AH709:AM709,6),0)</f>
        <v>0</v>
      </c>
      <c r="AG709" s="22">
        <f>IFERROR(LARGE(AH709:AM709,7),0)</f>
        <v>0</v>
      </c>
      <c r="AH709" s="22"/>
      <c r="AI709" s="22"/>
      <c r="AJ709" s="22"/>
      <c r="AK709" s="22"/>
      <c r="AL709" s="22"/>
      <c r="AM709" s="22"/>
    </row>
    <row r="710" spans="1:39">
      <c r="A710" s="3"/>
      <c r="B710" s="3"/>
      <c r="C710" s="3"/>
      <c r="D710" s="2">
        <f ca="1">IF(E709=E710,D709,CELL("wiersz",A708))</f>
        <v>109</v>
      </c>
      <c r="E710" s="23">
        <f>LARGE(F710:AG710,1)+LARGE(F710:AG710,2)+LARGE(F710:AG710,3)+LARGE(F710:AG710,4)+IFERROR(LARGE(F710:AG710,5),0)+IFERROR(LARGE(F710:AG710,6),0)</f>
        <v>0</v>
      </c>
      <c r="F710" s="22"/>
      <c r="G710" s="22"/>
      <c r="H710" s="22"/>
      <c r="I710" s="71"/>
      <c r="J710" s="72"/>
      <c r="K710" s="72"/>
      <c r="L710" s="72"/>
      <c r="M710" s="72"/>
      <c r="N710" s="22"/>
      <c r="O710" s="22"/>
      <c r="P710" s="22"/>
      <c r="Q710" s="22"/>
      <c r="R710" s="22"/>
      <c r="S710" s="22"/>
      <c r="T710" s="71"/>
      <c r="U710" s="71"/>
      <c r="V710" s="22"/>
      <c r="W710" s="22"/>
      <c r="X710" s="22"/>
      <c r="Y710" s="73"/>
      <c r="Z710" s="22"/>
      <c r="AA710" s="22"/>
      <c r="AB710" s="22"/>
      <c r="AC710" s="22"/>
      <c r="AD710" s="22">
        <f>IFERROR(LARGE(AH710:AM710,1),0)+IFERROR(LARGE(AH710:AM710,2),0)</f>
        <v>0</v>
      </c>
      <c r="AE710" s="22">
        <f>IFERROR(LARGE(AH710:AM710,3),0)+IFERROR(LARGE(AH710:AM710,4),0)</f>
        <v>0</v>
      </c>
      <c r="AF710" s="22">
        <f>IFERROR(LARGE(AH710:AM710,5),0)+IFERROR(LARGE(AH710:AM710,6),0)</f>
        <v>0</v>
      </c>
      <c r="AG710" s="22">
        <f>IFERROR(LARGE(AH710:AM710,7),0)</f>
        <v>0</v>
      </c>
      <c r="AH710" s="22"/>
      <c r="AI710" s="22"/>
      <c r="AJ710" s="22"/>
      <c r="AK710" s="22"/>
      <c r="AL710" s="22"/>
      <c r="AM710" s="22"/>
    </row>
    <row r="711" spans="1:39">
      <c r="A711" s="3"/>
      <c r="B711" s="3"/>
      <c r="C711" s="3"/>
      <c r="D711" s="2">
        <f ca="1">IF(E710=E711,D710,CELL("wiersz",A709))</f>
        <v>109</v>
      </c>
      <c r="E711" s="23">
        <f>LARGE(F711:AG711,1)+LARGE(F711:AG711,2)+LARGE(F711:AG711,3)+LARGE(F711:AG711,4)+IFERROR(LARGE(F711:AG711,5),0)+IFERROR(LARGE(F711:AG711,6),0)</f>
        <v>0</v>
      </c>
      <c r="F711" s="22"/>
      <c r="G711" s="22"/>
      <c r="H711" s="22"/>
      <c r="I711" s="71"/>
      <c r="J711" s="72"/>
      <c r="K711" s="72"/>
      <c r="L711" s="72"/>
      <c r="M711" s="72"/>
      <c r="N711" s="22"/>
      <c r="O711" s="22"/>
      <c r="P711" s="22"/>
      <c r="Q711" s="22"/>
      <c r="R711" s="22"/>
      <c r="S711" s="22"/>
      <c r="T711" s="71"/>
      <c r="U711" s="71"/>
      <c r="V711" s="22"/>
      <c r="W711" s="22"/>
      <c r="X711" s="22"/>
      <c r="Y711" s="73"/>
      <c r="Z711" s="22"/>
      <c r="AA711" s="22"/>
      <c r="AB711" s="22"/>
      <c r="AC711" s="22"/>
      <c r="AD711" s="22">
        <f>IFERROR(LARGE(AH711:AM711,1),0)+IFERROR(LARGE(AH711:AM711,2),0)</f>
        <v>0</v>
      </c>
      <c r="AE711" s="22">
        <f>IFERROR(LARGE(AH711:AM711,3),0)+IFERROR(LARGE(AH711:AM711,4),0)</f>
        <v>0</v>
      </c>
      <c r="AF711" s="22">
        <f>IFERROR(LARGE(AH711:AM711,5),0)+IFERROR(LARGE(AH711:AM711,6),0)</f>
        <v>0</v>
      </c>
      <c r="AG711" s="22">
        <f>IFERROR(LARGE(AH711:AM711,7),0)</f>
        <v>0</v>
      </c>
      <c r="AH711" s="22"/>
      <c r="AI711" s="22"/>
      <c r="AJ711" s="22"/>
      <c r="AK711" s="22"/>
      <c r="AL711" s="22"/>
      <c r="AM711" s="22"/>
    </row>
    <row r="712" spans="1:39">
      <c r="A712" s="3"/>
      <c r="B712" s="3"/>
      <c r="C712" s="3"/>
      <c r="D712" s="2">
        <f ca="1">IF(E711=E712,D711,CELL("wiersz",A710))</f>
        <v>109</v>
      </c>
      <c r="E712" s="23">
        <f>LARGE(F712:AG712,1)+LARGE(F712:AG712,2)+LARGE(F712:AG712,3)+LARGE(F712:AG712,4)+IFERROR(LARGE(F712:AG712,5),0)+IFERROR(LARGE(F712:AG712,6),0)</f>
        <v>0</v>
      </c>
      <c r="F712" s="22"/>
      <c r="G712" s="22"/>
      <c r="H712" s="22"/>
      <c r="I712" s="71"/>
      <c r="J712" s="72"/>
      <c r="K712" s="72"/>
      <c r="L712" s="72"/>
      <c r="M712" s="72"/>
      <c r="N712" s="22"/>
      <c r="O712" s="22"/>
      <c r="P712" s="22"/>
      <c r="Q712" s="22"/>
      <c r="R712" s="22"/>
      <c r="S712" s="22"/>
      <c r="T712" s="71"/>
      <c r="U712" s="71"/>
      <c r="V712" s="22"/>
      <c r="W712" s="22"/>
      <c r="X712" s="22"/>
      <c r="Y712" s="73"/>
      <c r="Z712" s="22"/>
      <c r="AA712" s="22"/>
      <c r="AB712" s="22"/>
      <c r="AC712" s="22"/>
      <c r="AD712" s="22">
        <f>IFERROR(LARGE(AH712:AM712,1),0)+IFERROR(LARGE(AH712:AM712,2),0)</f>
        <v>0</v>
      </c>
      <c r="AE712" s="22">
        <f>IFERROR(LARGE(AH712:AM712,3),0)+IFERROR(LARGE(AH712:AM712,4),0)</f>
        <v>0</v>
      </c>
      <c r="AF712" s="22">
        <f>IFERROR(LARGE(AH712:AM712,5),0)+IFERROR(LARGE(AH712:AM712,6),0)</f>
        <v>0</v>
      </c>
      <c r="AG712" s="22">
        <f>IFERROR(LARGE(AH712:AM712,7),0)</f>
        <v>0</v>
      </c>
      <c r="AH712" s="22"/>
      <c r="AI712" s="22"/>
      <c r="AJ712" s="22"/>
      <c r="AK712" s="22"/>
      <c r="AL712" s="22"/>
      <c r="AM712" s="22"/>
    </row>
    <row r="713" spans="1:39">
      <c r="A713" s="3"/>
      <c r="B713" s="3"/>
      <c r="C713" s="3"/>
      <c r="D713" s="2">
        <f ca="1">IF(E712=E713,D712,CELL("wiersz",A711))</f>
        <v>109</v>
      </c>
      <c r="E713" s="23">
        <f>LARGE(F713:AG713,1)+LARGE(F713:AG713,2)+LARGE(F713:AG713,3)+LARGE(F713:AG713,4)+IFERROR(LARGE(F713:AG713,5),0)+IFERROR(LARGE(F713:AG713,6),0)</f>
        <v>0</v>
      </c>
      <c r="F713" s="22"/>
      <c r="G713" s="22"/>
      <c r="H713" s="22"/>
      <c r="I713" s="71"/>
      <c r="J713" s="72"/>
      <c r="K713" s="72"/>
      <c r="L713" s="72"/>
      <c r="M713" s="72"/>
      <c r="N713" s="22"/>
      <c r="O713" s="22"/>
      <c r="P713" s="22"/>
      <c r="Q713" s="22"/>
      <c r="R713" s="22"/>
      <c r="S713" s="22"/>
      <c r="T713" s="71"/>
      <c r="U713" s="71"/>
      <c r="V713" s="22"/>
      <c r="W713" s="22"/>
      <c r="X713" s="22"/>
      <c r="Y713" s="73"/>
      <c r="Z713" s="22"/>
      <c r="AA713" s="22"/>
      <c r="AB713" s="22"/>
      <c r="AC713" s="22"/>
      <c r="AD713" s="22">
        <f>IFERROR(LARGE(AH713:AM713,1),0)+IFERROR(LARGE(AH713:AM713,2),0)</f>
        <v>0</v>
      </c>
      <c r="AE713" s="22">
        <f>IFERROR(LARGE(AH713:AM713,3),0)+IFERROR(LARGE(AH713:AM713,4),0)</f>
        <v>0</v>
      </c>
      <c r="AF713" s="22">
        <f>IFERROR(LARGE(AH713:AM713,5),0)+IFERROR(LARGE(AH713:AM713,6),0)</f>
        <v>0</v>
      </c>
      <c r="AG713" s="22">
        <f>IFERROR(LARGE(AH713:AM713,7),0)</f>
        <v>0</v>
      </c>
      <c r="AH713" s="22"/>
      <c r="AI713" s="22"/>
      <c r="AJ713" s="22"/>
      <c r="AK713" s="22"/>
      <c r="AL713" s="22"/>
      <c r="AM713" s="22"/>
    </row>
    <row r="714" spans="1:39">
      <c r="A714" s="3"/>
      <c r="B714" s="3"/>
      <c r="C714" s="3"/>
      <c r="D714" s="2">
        <f ca="1">IF(E713=E714,D713,CELL("wiersz",A712))</f>
        <v>109</v>
      </c>
      <c r="E714" s="23">
        <f>LARGE(F714:AG714,1)+LARGE(F714:AG714,2)+LARGE(F714:AG714,3)+LARGE(F714:AG714,4)+IFERROR(LARGE(F714:AG714,5),0)+IFERROR(LARGE(F714:AG714,6),0)</f>
        <v>0</v>
      </c>
      <c r="F714" s="22"/>
      <c r="G714" s="22"/>
      <c r="H714" s="22"/>
      <c r="I714" s="71"/>
      <c r="J714" s="72"/>
      <c r="K714" s="72"/>
      <c r="L714" s="72"/>
      <c r="M714" s="72"/>
      <c r="N714" s="22"/>
      <c r="O714" s="22"/>
      <c r="P714" s="22"/>
      <c r="Q714" s="22"/>
      <c r="R714" s="22"/>
      <c r="S714" s="22"/>
      <c r="T714" s="71"/>
      <c r="U714" s="71"/>
      <c r="V714" s="22"/>
      <c r="W714" s="22"/>
      <c r="X714" s="22"/>
      <c r="Y714" s="73"/>
      <c r="Z714" s="22"/>
      <c r="AA714" s="22"/>
      <c r="AB714" s="22"/>
      <c r="AC714" s="22"/>
      <c r="AD714" s="22">
        <f>IFERROR(LARGE(AH714:AM714,1),0)+IFERROR(LARGE(AH714:AM714,2),0)</f>
        <v>0</v>
      </c>
      <c r="AE714" s="22">
        <f>IFERROR(LARGE(AH714:AM714,3),0)+IFERROR(LARGE(AH714:AM714,4),0)</f>
        <v>0</v>
      </c>
      <c r="AF714" s="22">
        <f>IFERROR(LARGE(AH714:AM714,5),0)+IFERROR(LARGE(AH714:AM714,6),0)</f>
        <v>0</v>
      </c>
      <c r="AG714" s="22">
        <f>IFERROR(LARGE(AH714:AM714,7),0)</f>
        <v>0</v>
      </c>
      <c r="AH714" s="22"/>
      <c r="AI714" s="22"/>
      <c r="AJ714" s="22"/>
      <c r="AK714" s="22"/>
      <c r="AL714" s="22"/>
      <c r="AM714" s="22"/>
    </row>
    <row r="715" spans="1:39">
      <c r="A715" s="3"/>
      <c r="B715" s="3"/>
      <c r="C715" s="3"/>
      <c r="D715" s="2">
        <f ca="1">IF(E714=E715,D714,CELL("wiersz",A713))</f>
        <v>109</v>
      </c>
      <c r="E715" s="23">
        <f>LARGE(F715:AG715,1)+LARGE(F715:AG715,2)+LARGE(F715:AG715,3)+LARGE(F715:AG715,4)+IFERROR(LARGE(F715:AG715,5),0)+IFERROR(LARGE(F715:AG715,6),0)</f>
        <v>0</v>
      </c>
      <c r="F715" s="22"/>
      <c r="G715" s="22"/>
      <c r="H715" s="22"/>
      <c r="I715" s="71"/>
      <c r="J715" s="72"/>
      <c r="K715" s="72"/>
      <c r="L715" s="72"/>
      <c r="M715" s="72"/>
      <c r="N715" s="22"/>
      <c r="O715" s="22"/>
      <c r="P715" s="22"/>
      <c r="Q715" s="22"/>
      <c r="R715" s="22"/>
      <c r="S715" s="22"/>
      <c r="T715" s="71"/>
      <c r="U715" s="71"/>
      <c r="V715" s="22"/>
      <c r="W715" s="22"/>
      <c r="X715" s="22"/>
      <c r="Y715" s="73"/>
      <c r="Z715" s="22"/>
      <c r="AA715" s="22"/>
      <c r="AB715" s="22"/>
      <c r="AC715" s="22"/>
      <c r="AD715" s="22">
        <f>IFERROR(LARGE(AH715:AM715,1),0)+IFERROR(LARGE(AH715:AM715,2),0)</f>
        <v>0</v>
      </c>
      <c r="AE715" s="22">
        <f>IFERROR(LARGE(AH715:AM715,3),0)+IFERROR(LARGE(AH715:AM715,4),0)</f>
        <v>0</v>
      </c>
      <c r="AF715" s="22">
        <f>IFERROR(LARGE(AH715:AM715,5),0)+IFERROR(LARGE(AH715:AM715,6),0)</f>
        <v>0</v>
      </c>
      <c r="AG715" s="22">
        <f>IFERROR(LARGE(AH715:AM715,7),0)</f>
        <v>0</v>
      </c>
      <c r="AH715" s="22"/>
      <c r="AI715" s="22"/>
      <c r="AJ715" s="22"/>
      <c r="AK715" s="22"/>
      <c r="AL715" s="22"/>
      <c r="AM715" s="22"/>
    </row>
    <row r="716" spans="1:39">
      <c r="A716" s="3"/>
      <c r="B716" s="3"/>
      <c r="C716" s="3"/>
      <c r="D716" s="2">
        <f ca="1">IF(E715=E716,D715,CELL("wiersz",A714))</f>
        <v>109</v>
      </c>
      <c r="E716" s="23">
        <f>LARGE(F716:AG716,1)+LARGE(F716:AG716,2)+LARGE(F716:AG716,3)+LARGE(F716:AG716,4)+IFERROR(LARGE(F716:AG716,5),0)+IFERROR(LARGE(F716:AG716,6),0)</f>
        <v>0</v>
      </c>
      <c r="F716" s="22"/>
      <c r="G716" s="22"/>
      <c r="H716" s="22"/>
      <c r="I716" s="71"/>
      <c r="J716" s="72"/>
      <c r="K716" s="72"/>
      <c r="L716" s="72"/>
      <c r="M716" s="72"/>
      <c r="N716" s="22"/>
      <c r="O716" s="22"/>
      <c r="P716" s="22"/>
      <c r="Q716" s="22"/>
      <c r="R716" s="22"/>
      <c r="S716" s="22"/>
      <c r="T716" s="71"/>
      <c r="U716" s="71"/>
      <c r="V716" s="22"/>
      <c r="W716" s="22"/>
      <c r="X716" s="22"/>
      <c r="Y716" s="73"/>
      <c r="Z716" s="22"/>
      <c r="AA716" s="22"/>
      <c r="AB716" s="22"/>
      <c r="AC716" s="22"/>
      <c r="AD716" s="22">
        <f>IFERROR(LARGE(AH716:AM716,1),0)+IFERROR(LARGE(AH716:AM716,2),0)</f>
        <v>0</v>
      </c>
      <c r="AE716" s="22">
        <f>IFERROR(LARGE(AH716:AM716,3),0)+IFERROR(LARGE(AH716:AM716,4),0)</f>
        <v>0</v>
      </c>
      <c r="AF716" s="22">
        <f>IFERROR(LARGE(AH716:AM716,5),0)+IFERROR(LARGE(AH716:AM716,6),0)</f>
        <v>0</v>
      </c>
      <c r="AG716" s="22">
        <f>IFERROR(LARGE(AH716:AM716,7),0)</f>
        <v>0</v>
      </c>
      <c r="AH716" s="22"/>
      <c r="AI716" s="22"/>
      <c r="AJ716" s="22"/>
      <c r="AK716" s="22"/>
      <c r="AL716" s="22"/>
      <c r="AM716" s="22"/>
    </row>
    <row r="717" spans="1:39">
      <c r="A717" s="3"/>
      <c r="B717" s="3"/>
      <c r="C717" s="3"/>
      <c r="D717" s="2">
        <f ca="1">IF(E716=E717,D716,CELL("wiersz",A715))</f>
        <v>109</v>
      </c>
      <c r="E717" s="23">
        <f>LARGE(F717:AG717,1)+LARGE(F717:AG717,2)+LARGE(F717:AG717,3)+LARGE(F717:AG717,4)+IFERROR(LARGE(F717:AG717,5),0)+IFERROR(LARGE(F717:AG717,6),0)</f>
        <v>0</v>
      </c>
      <c r="F717" s="22"/>
      <c r="G717" s="22"/>
      <c r="H717" s="22"/>
      <c r="I717" s="71"/>
      <c r="J717" s="72"/>
      <c r="K717" s="72"/>
      <c r="L717" s="72"/>
      <c r="M717" s="72"/>
      <c r="N717" s="22"/>
      <c r="O717" s="22"/>
      <c r="P717" s="22"/>
      <c r="Q717" s="22"/>
      <c r="R717" s="22"/>
      <c r="S717" s="22"/>
      <c r="T717" s="71"/>
      <c r="U717" s="71"/>
      <c r="V717" s="22"/>
      <c r="W717" s="22"/>
      <c r="X717" s="22"/>
      <c r="Y717" s="73"/>
      <c r="Z717" s="22"/>
      <c r="AA717" s="22"/>
      <c r="AB717" s="22"/>
      <c r="AC717" s="22"/>
      <c r="AD717" s="22">
        <f>IFERROR(LARGE(AH717:AM717,1),0)+IFERROR(LARGE(AH717:AM717,2),0)</f>
        <v>0</v>
      </c>
      <c r="AE717" s="22">
        <f>IFERROR(LARGE(AH717:AM717,3),0)+IFERROR(LARGE(AH717:AM717,4),0)</f>
        <v>0</v>
      </c>
      <c r="AF717" s="22">
        <f>IFERROR(LARGE(AH717:AM717,5),0)+IFERROR(LARGE(AH717:AM717,6),0)</f>
        <v>0</v>
      </c>
      <c r="AG717" s="22">
        <f>IFERROR(LARGE(AH717:AM717,7),0)</f>
        <v>0</v>
      </c>
      <c r="AH717" s="22"/>
      <c r="AI717" s="22"/>
      <c r="AJ717" s="22"/>
      <c r="AK717" s="22"/>
      <c r="AL717" s="22"/>
      <c r="AM717" s="22"/>
    </row>
    <row r="718" spans="1:39">
      <c r="A718" s="3"/>
      <c r="B718" s="3"/>
      <c r="C718" s="3"/>
      <c r="D718" s="2">
        <f ca="1">IF(E717=E718,D717,CELL("wiersz",A716))</f>
        <v>109</v>
      </c>
      <c r="E718" s="23">
        <f>LARGE(F718:AG718,1)+LARGE(F718:AG718,2)+LARGE(F718:AG718,3)+LARGE(F718:AG718,4)+IFERROR(LARGE(F718:AG718,5),0)+IFERROR(LARGE(F718:AG718,6),0)</f>
        <v>0</v>
      </c>
      <c r="F718" s="22"/>
      <c r="G718" s="22"/>
      <c r="H718" s="22"/>
      <c r="I718" s="71"/>
      <c r="J718" s="72"/>
      <c r="K718" s="72"/>
      <c r="L718" s="72"/>
      <c r="M718" s="72"/>
      <c r="N718" s="22"/>
      <c r="O718" s="22"/>
      <c r="P718" s="22"/>
      <c r="Q718" s="22"/>
      <c r="R718" s="22"/>
      <c r="S718" s="22"/>
      <c r="T718" s="71"/>
      <c r="U718" s="71"/>
      <c r="V718" s="22"/>
      <c r="W718" s="22"/>
      <c r="X718" s="22"/>
      <c r="Y718" s="73"/>
      <c r="Z718" s="22"/>
      <c r="AA718" s="22"/>
      <c r="AB718" s="22"/>
      <c r="AC718" s="22"/>
      <c r="AD718" s="22">
        <f>IFERROR(LARGE(AH718:AM718,1),0)+IFERROR(LARGE(AH718:AM718,2),0)</f>
        <v>0</v>
      </c>
      <c r="AE718" s="22">
        <f>IFERROR(LARGE(AH718:AM718,3),0)+IFERROR(LARGE(AH718:AM718,4),0)</f>
        <v>0</v>
      </c>
      <c r="AF718" s="22">
        <f>IFERROR(LARGE(AH718:AM718,5),0)+IFERROR(LARGE(AH718:AM718,6),0)</f>
        <v>0</v>
      </c>
      <c r="AG718" s="22">
        <f>IFERROR(LARGE(AH718:AM718,7),0)</f>
        <v>0</v>
      </c>
      <c r="AH718" s="22"/>
      <c r="AI718" s="22"/>
      <c r="AJ718" s="22"/>
      <c r="AK718" s="22"/>
      <c r="AL718" s="22"/>
      <c r="AM718" s="22"/>
    </row>
    <row r="719" spans="1:39">
      <c r="A719" s="3"/>
      <c r="B719" s="3"/>
      <c r="C719" s="3"/>
      <c r="D719" s="2">
        <f ca="1">IF(E718=E719,D718,CELL("wiersz",A717))</f>
        <v>109</v>
      </c>
      <c r="E719" s="23">
        <f>LARGE(F719:AG719,1)+LARGE(F719:AG719,2)+LARGE(F719:AG719,3)+LARGE(F719:AG719,4)+IFERROR(LARGE(F719:AG719,5),0)+IFERROR(LARGE(F719:AG719,6),0)</f>
        <v>0</v>
      </c>
      <c r="F719" s="22"/>
      <c r="G719" s="22"/>
      <c r="H719" s="22"/>
      <c r="I719" s="71"/>
      <c r="J719" s="72"/>
      <c r="K719" s="72"/>
      <c r="L719" s="72"/>
      <c r="M719" s="72"/>
      <c r="N719" s="22"/>
      <c r="O719" s="22"/>
      <c r="P719" s="22"/>
      <c r="Q719" s="22"/>
      <c r="R719" s="22"/>
      <c r="S719" s="22"/>
      <c r="T719" s="71"/>
      <c r="U719" s="71"/>
      <c r="V719" s="22"/>
      <c r="W719" s="22"/>
      <c r="X719" s="22"/>
      <c r="Y719" s="73"/>
      <c r="Z719" s="22"/>
      <c r="AA719" s="22"/>
      <c r="AB719" s="22"/>
      <c r="AC719" s="22"/>
      <c r="AD719" s="22">
        <f>IFERROR(LARGE(AH719:AM719,1),0)+IFERROR(LARGE(AH719:AM719,2),0)</f>
        <v>0</v>
      </c>
      <c r="AE719" s="22">
        <f>IFERROR(LARGE(AH719:AM719,3),0)+IFERROR(LARGE(AH719:AM719,4),0)</f>
        <v>0</v>
      </c>
      <c r="AF719" s="22">
        <f>IFERROR(LARGE(AH719:AM719,5),0)+IFERROR(LARGE(AH719:AM719,6),0)</f>
        <v>0</v>
      </c>
      <c r="AG719" s="22">
        <f>IFERROR(LARGE(AH719:AM719,7),0)</f>
        <v>0</v>
      </c>
      <c r="AH719" s="22"/>
      <c r="AI719" s="22"/>
      <c r="AJ719" s="22"/>
      <c r="AK719" s="22"/>
      <c r="AL719" s="22"/>
      <c r="AM719" s="22"/>
    </row>
    <row r="720" spans="1:39">
      <c r="A720" s="3"/>
      <c r="B720" s="3"/>
      <c r="C720" s="3"/>
      <c r="D720" s="2">
        <f ca="1">IF(E719=E720,D719,CELL("wiersz",A718))</f>
        <v>109</v>
      </c>
      <c r="E720" s="23">
        <f>LARGE(F720:AG720,1)+LARGE(F720:AG720,2)+LARGE(F720:AG720,3)+LARGE(F720:AG720,4)+IFERROR(LARGE(F720:AG720,5),0)+IFERROR(LARGE(F720:AG720,6),0)</f>
        <v>0</v>
      </c>
      <c r="F720" s="22"/>
      <c r="G720" s="22"/>
      <c r="H720" s="22"/>
      <c r="I720" s="71"/>
      <c r="J720" s="72"/>
      <c r="K720" s="72"/>
      <c r="L720" s="72"/>
      <c r="M720" s="72"/>
      <c r="N720" s="22"/>
      <c r="O720" s="22"/>
      <c r="P720" s="22"/>
      <c r="Q720" s="22"/>
      <c r="R720" s="22"/>
      <c r="S720" s="22"/>
      <c r="T720" s="71"/>
      <c r="U720" s="71"/>
      <c r="V720" s="22"/>
      <c r="W720" s="22"/>
      <c r="X720" s="22"/>
      <c r="Y720" s="73"/>
      <c r="Z720" s="22"/>
      <c r="AA720" s="22"/>
      <c r="AB720" s="22"/>
      <c r="AC720" s="22"/>
      <c r="AD720" s="22">
        <f>IFERROR(LARGE(AH720:AM720,1),0)+IFERROR(LARGE(AH720:AM720,2),0)</f>
        <v>0</v>
      </c>
      <c r="AE720" s="22">
        <f>IFERROR(LARGE(AH720:AM720,3),0)+IFERROR(LARGE(AH720:AM720,4),0)</f>
        <v>0</v>
      </c>
      <c r="AF720" s="22">
        <f>IFERROR(LARGE(AH720:AM720,5),0)+IFERROR(LARGE(AH720:AM720,6),0)</f>
        <v>0</v>
      </c>
      <c r="AG720" s="22">
        <f>IFERROR(LARGE(AH720:AM720,7),0)</f>
        <v>0</v>
      </c>
      <c r="AH720" s="22"/>
      <c r="AI720" s="22"/>
      <c r="AJ720" s="22"/>
      <c r="AK720" s="22"/>
      <c r="AL720" s="22"/>
      <c r="AM720" s="22"/>
    </row>
    <row r="721" spans="1:39">
      <c r="A721" s="3"/>
      <c r="B721" s="3"/>
      <c r="C721" s="3"/>
      <c r="D721" s="2">
        <f ca="1">IF(E720=E721,D720,CELL("wiersz",A719))</f>
        <v>109</v>
      </c>
      <c r="E721" s="23">
        <f>LARGE(F721:AG721,1)+LARGE(F721:AG721,2)+LARGE(F721:AG721,3)+LARGE(F721:AG721,4)+IFERROR(LARGE(F721:AG721,5),0)+IFERROR(LARGE(F721:AG721,6),0)</f>
        <v>0</v>
      </c>
      <c r="F721" s="22"/>
      <c r="G721" s="22"/>
      <c r="H721" s="22"/>
      <c r="I721" s="71"/>
      <c r="J721" s="72"/>
      <c r="K721" s="72"/>
      <c r="L721" s="72"/>
      <c r="M721" s="72"/>
      <c r="N721" s="22"/>
      <c r="O721" s="22"/>
      <c r="P721" s="22"/>
      <c r="Q721" s="22"/>
      <c r="R721" s="22"/>
      <c r="S721" s="22"/>
      <c r="T721" s="71"/>
      <c r="U721" s="71"/>
      <c r="V721" s="22"/>
      <c r="W721" s="22"/>
      <c r="X721" s="22"/>
      <c r="Y721" s="73"/>
      <c r="Z721" s="22"/>
      <c r="AA721" s="22"/>
      <c r="AB721" s="22"/>
      <c r="AC721" s="22"/>
      <c r="AD721" s="22">
        <f>IFERROR(LARGE(AH721:AM721,1),0)+IFERROR(LARGE(AH721:AM721,2),0)</f>
        <v>0</v>
      </c>
      <c r="AE721" s="22">
        <f>IFERROR(LARGE(AH721:AM721,3),0)+IFERROR(LARGE(AH721:AM721,4),0)</f>
        <v>0</v>
      </c>
      <c r="AF721" s="22">
        <f>IFERROR(LARGE(AH721:AM721,5),0)+IFERROR(LARGE(AH721:AM721,6),0)</f>
        <v>0</v>
      </c>
      <c r="AG721" s="22">
        <f>IFERROR(LARGE(AH721:AM721,7),0)</f>
        <v>0</v>
      </c>
      <c r="AH721" s="22"/>
      <c r="AI721" s="22"/>
      <c r="AJ721" s="22"/>
      <c r="AK721" s="22"/>
      <c r="AL721" s="22"/>
      <c r="AM721" s="22"/>
    </row>
    <row r="722" spans="1:39">
      <c r="A722" s="3"/>
      <c r="B722" s="3"/>
      <c r="C722" s="3"/>
      <c r="D722" s="2">
        <f ca="1">IF(E721=E722,D721,CELL("wiersz",A720))</f>
        <v>109</v>
      </c>
      <c r="E722" s="23">
        <f>LARGE(F722:AG722,1)+LARGE(F722:AG722,2)+LARGE(F722:AG722,3)+LARGE(F722:AG722,4)+IFERROR(LARGE(F722:AG722,5),0)+IFERROR(LARGE(F722:AG722,6),0)</f>
        <v>0</v>
      </c>
      <c r="F722" s="22"/>
      <c r="G722" s="22"/>
      <c r="H722" s="22"/>
      <c r="I722" s="71"/>
      <c r="J722" s="72"/>
      <c r="K722" s="72"/>
      <c r="L722" s="72"/>
      <c r="M722" s="72"/>
      <c r="N722" s="22"/>
      <c r="O722" s="22"/>
      <c r="P722" s="22"/>
      <c r="Q722" s="22"/>
      <c r="R722" s="22"/>
      <c r="S722" s="22"/>
      <c r="T722" s="71"/>
      <c r="U722" s="71"/>
      <c r="V722" s="22"/>
      <c r="W722" s="22"/>
      <c r="X722" s="22"/>
      <c r="Y722" s="73"/>
      <c r="Z722" s="22"/>
      <c r="AA722" s="22"/>
      <c r="AB722" s="22"/>
      <c r="AC722" s="22"/>
      <c r="AD722" s="22">
        <f>IFERROR(LARGE(AH722:AM722,1),0)+IFERROR(LARGE(AH722:AM722,2),0)</f>
        <v>0</v>
      </c>
      <c r="AE722" s="22">
        <f>IFERROR(LARGE(AH722:AM722,3),0)+IFERROR(LARGE(AH722:AM722,4),0)</f>
        <v>0</v>
      </c>
      <c r="AF722" s="22">
        <f>IFERROR(LARGE(AH722:AM722,5),0)+IFERROR(LARGE(AH722:AM722,6),0)</f>
        <v>0</v>
      </c>
      <c r="AG722" s="22">
        <f>IFERROR(LARGE(AH722:AM722,7),0)</f>
        <v>0</v>
      </c>
      <c r="AH722" s="22"/>
      <c r="AI722" s="22"/>
      <c r="AJ722" s="22"/>
      <c r="AK722" s="22"/>
      <c r="AL722" s="22"/>
      <c r="AM722" s="22"/>
    </row>
    <row r="723" spans="1:39">
      <c r="F723" s="74"/>
      <c r="G723" s="74"/>
      <c r="H723" s="74"/>
      <c r="I723" s="74"/>
      <c r="J723" s="74"/>
      <c r="K723" s="74"/>
      <c r="L723" s="74"/>
      <c r="M723" s="74"/>
      <c r="N723" s="74"/>
      <c r="O723" s="74"/>
      <c r="P723" s="74"/>
      <c r="Q723" s="74"/>
      <c r="R723" s="74"/>
      <c r="S723" s="74"/>
      <c r="T723" s="74"/>
      <c r="U723" s="74"/>
      <c r="V723" s="74"/>
      <c r="W723" s="74"/>
      <c r="X723" s="74"/>
      <c r="Y723" s="74"/>
      <c r="Z723" s="74"/>
      <c r="AA723" s="74"/>
      <c r="AB723" s="74"/>
      <c r="AC723" s="74"/>
      <c r="AD723" s="74"/>
      <c r="AE723" s="74"/>
      <c r="AF723" s="74"/>
      <c r="AG723" s="74"/>
      <c r="AH723" s="74"/>
      <c r="AI723" s="74"/>
      <c r="AJ723" s="74"/>
      <c r="AK723" s="74"/>
      <c r="AL723" s="74"/>
      <c r="AM723" s="74"/>
    </row>
    <row r="724" spans="1:39">
      <c r="F724" s="74"/>
      <c r="G724" s="74"/>
      <c r="H724" s="74"/>
      <c r="I724" s="74"/>
      <c r="J724" s="74"/>
      <c r="K724" s="74"/>
      <c r="L724" s="74"/>
      <c r="M724" s="74"/>
      <c r="N724" s="74"/>
      <c r="O724" s="74"/>
      <c r="P724" s="74"/>
      <c r="Q724" s="74"/>
      <c r="R724" s="74"/>
      <c r="S724" s="74"/>
      <c r="T724" s="74"/>
      <c r="U724" s="74"/>
      <c r="V724" s="74"/>
      <c r="W724" s="74"/>
      <c r="X724" s="74"/>
      <c r="Y724" s="74"/>
      <c r="Z724" s="74"/>
      <c r="AA724" s="74"/>
      <c r="AB724" s="74"/>
      <c r="AC724" s="74"/>
      <c r="AD724" s="74"/>
      <c r="AE724" s="74"/>
      <c r="AF724" s="74"/>
      <c r="AG724" s="74"/>
      <c r="AH724" s="74"/>
      <c r="AI724" s="74"/>
      <c r="AJ724" s="74"/>
      <c r="AK724" s="74"/>
      <c r="AL724" s="74"/>
      <c r="AM724" s="74"/>
    </row>
    <row r="725" spans="1:39">
      <c r="F725" s="74"/>
      <c r="G725" s="74"/>
      <c r="H725" s="74"/>
      <c r="I725" s="74"/>
      <c r="J725" s="74"/>
      <c r="K725" s="74"/>
      <c r="L725" s="74"/>
      <c r="M725" s="74"/>
      <c r="N725" s="74"/>
      <c r="O725" s="74"/>
      <c r="P725" s="74"/>
      <c r="Q725" s="74"/>
      <c r="R725" s="74"/>
      <c r="S725" s="74"/>
      <c r="T725" s="74"/>
      <c r="U725" s="74"/>
      <c r="V725" s="74"/>
      <c r="W725" s="74"/>
      <c r="X725" s="74"/>
      <c r="Y725" s="74"/>
      <c r="Z725" s="74"/>
      <c r="AA725" s="74"/>
      <c r="AB725" s="74"/>
      <c r="AC725" s="74"/>
      <c r="AD725" s="74"/>
      <c r="AE725" s="74"/>
      <c r="AF725" s="74"/>
      <c r="AG725" s="74"/>
      <c r="AH725" s="74"/>
      <c r="AI725" s="74"/>
      <c r="AJ725" s="74"/>
      <c r="AK725" s="74"/>
      <c r="AL725" s="74"/>
      <c r="AM725" s="74"/>
    </row>
    <row r="726" spans="1:39">
      <c r="F726" s="74"/>
      <c r="G726" s="74"/>
      <c r="H726" s="74"/>
      <c r="I726" s="74"/>
      <c r="J726" s="74"/>
      <c r="K726" s="74"/>
      <c r="L726" s="74"/>
      <c r="M726" s="74"/>
      <c r="N726" s="74"/>
      <c r="O726" s="74"/>
      <c r="P726" s="74"/>
      <c r="Q726" s="74"/>
      <c r="R726" s="74"/>
      <c r="S726" s="74"/>
      <c r="T726" s="74"/>
      <c r="U726" s="74"/>
      <c r="V726" s="74"/>
      <c r="W726" s="74"/>
      <c r="X726" s="74"/>
      <c r="Y726" s="74"/>
      <c r="Z726" s="74"/>
      <c r="AA726" s="74"/>
      <c r="AB726" s="74"/>
      <c r="AC726" s="74"/>
      <c r="AD726" s="74"/>
      <c r="AE726" s="74"/>
      <c r="AF726" s="74"/>
      <c r="AG726" s="74"/>
      <c r="AH726" s="74"/>
      <c r="AI726" s="74"/>
      <c r="AJ726" s="74"/>
      <c r="AK726" s="74"/>
      <c r="AL726" s="74"/>
      <c r="AM726" s="74"/>
    </row>
    <row r="727" spans="1:39">
      <c r="F727" s="74"/>
      <c r="G727" s="74"/>
      <c r="H727" s="74"/>
      <c r="I727" s="74"/>
      <c r="J727" s="74"/>
      <c r="K727" s="74"/>
      <c r="L727" s="74"/>
      <c r="M727" s="74"/>
      <c r="N727" s="74"/>
      <c r="O727" s="74"/>
      <c r="P727" s="74"/>
      <c r="Q727" s="74"/>
      <c r="R727" s="74"/>
      <c r="S727" s="74"/>
      <c r="T727" s="74"/>
      <c r="U727" s="74"/>
      <c r="V727" s="74"/>
      <c r="W727" s="74"/>
      <c r="X727" s="74"/>
      <c r="Y727" s="74"/>
      <c r="Z727" s="74"/>
      <c r="AA727" s="74"/>
      <c r="AB727" s="74"/>
      <c r="AC727" s="74"/>
      <c r="AD727" s="74"/>
      <c r="AE727" s="74"/>
      <c r="AF727" s="74"/>
      <c r="AG727" s="74"/>
      <c r="AH727" s="74"/>
      <c r="AI727" s="74"/>
      <c r="AJ727" s="74"/>
      <c r="AK727" s="74"/>
      <c r="AL727" s="74"/>
      <c r="AM727" s="74"/>
    </row>
    <row r="728" spans="1:39">
      <c r="F728" s="74"/>
      <c r="G728" s="74"/>
      <c r="H728" s="74"/>
      <c r="I728" s="74"/>
      <c r="J728" s="74"/>
      <c r="K728" s="74"/>
      <c r="L728" s="74"/>
      <c r="M728" s="74"/>
      <c r="N728" s="74"/>
      <c r="O728" s="74"/>
      <c r="P728" s="74"/>
      <c r="Q728" s="74"/>
      <c r="R728" s="74"/>
      <c r="S728" s="74"/>
      <c r="T728" s="74"/>
      <c r="U728" s="74"/>
      <c r="V728" s="74"/>
      <c r="W728" s="74"/>
      <c r="X728" s="74"/>
      <c r="Y728" s="74"/>
      <c r="Z728" s="74"/>
      <c r="AA728" s="74"/>
      <c r="AB728" s="74"/>
      <c r="AC728" s="74"/>
      <c r="AD728" s="74"/>
      <c r="AE728" s="74"/>
      <c r="AF728" s="74"/>
      <c r="AG728" s="74"/>
      <c r="AH728" s="74"/>
      <c r="AI728" s="74"/>
      <c r="AJ728" s="74"/>
      <c r="AK728" s="74"/>
      <c r="AL728" s="74"/>
      <c r="AM728" s="74"/>
    </row>
    <row r="729" spans="1:39">
      <c r="F729" s="74"/>
      <c r="G729" s="74"/>
      <c r="H729" s="74"/>
      <c r="I729" s="74"/>
      <c r="J729" s="74"/>
      <c r="K729" s="74"/>
      <c r="L729" s="74"/>
      <c r="M729" s="74"/>
      <c r="N729" s="74"/>
      <c r="O729" s="74"/>
      <c r="P729" s="74"/>
      <c r="Q729" s="74"/>
      <c r="R729" s="74"/>
      <c r="S729" s="74"/>
      <c r="T729" s="74"/>
      <c r="U729" s="74"/>
      <c r="V729" s="74"/>
      <c r="W729" s="74"/>
      <c r="X729" s="74"/>
      <c r="Y729" s="74"/>
      <c r="Z729" s="74"/>
      <c r="AA729" s="74"/>
      <c r="AB729" s="74"/>
      <c r="AC729" s="74"/>
      <c r="AD729" s="74"/>
      <c r="AE729" s="74"/>
      <c r="AF729" s="74"/>
      <c r="AG729" s="74"/>
      <c r="AH729" s="74"/>
      <c r="AI729" s="74"/>
      <c r="AJ729" s="74"/>
      <c r="AK729" s="74"/>
      <c r="AL729" s="74"/>
      <c r="AM729" s="74"/>
    </row>
    <row r="730" spans="1:39">
      <c r="F730" s="74"/>
      <c r="G730" s="74"/>
      <c r="H730" s="74"/>
      <c r="I730" s="74"/>
      <c r="J730" s="74"/>
      <c r="K730" s="74"/>
      <c r="L730" s="74"/>
      <c r="M730" s="74"/>
      <c r="N730" s="74"/>
      <c r="O730" s="74"/>
      <c r="P730" s="74"/>
      <c r="Q730" s="74"/>
      <c r="R730" s="74"/>
      <c r="S730" s="74"/>
      <c r="T730" s="74"/>
      <c r="U730" s="74"/>
      <c r="V730" s="74"/>
      <c r="W730" s="74"/>
      <c r="X730" s="74"/>
      <c r="Y730" s="74"/>
      <c r="Z730" s="74"/>
      <c r="AA730" s="74"/>
      <c r="AB730" s="74"/>
      <c r="AC730" s="74"/>
      <c r="AD730" s="74"/>
      <c r="AE730" s="74"/>
      <c r="AF730" s="74"/>
      <c r="AG730" s="74"/>
      <c r="AH730" s="74"/>
      <c r="AI730" s="74"/>
      <c r="AJ730" s="74"/>
      <c r="AK730" s="74"/>
      <c r="AL730" s="74"/>
      <c r="AM730" s="74"/>
    </row>
    <row r="731" spans="1:39">
      <c r="F731" s="74"/>
      <c r="G731" s="74"/>
      <c r="H731" s="74"/>
      <c r="I731" s="74"/>
      <c r="J731" s="74"/>
      <c r="K731" s="74"/>
      <c r="L731" s="74"/>
      <c r="M731" s="74"/>
      <c r="N731" s="74"/>
      <c r="O731" s="74"/>
      <c r="P731" s="74"/>
      <c r="Q731" s="74"/>
      <c r="R731" s="74"/>
      <c r="S731" s="74"/>
      <c r="T731" s="74"/>
      <c r="U731" s="74"/>
      <c r="V731" s="74"/>
      <c r="W731" s="74"/>
      <c r="X731" s="74"/>
      <c r="Y731" s="74"/>
      <c r="Z731" s="74"/>
      <c r="AA731" s="74"/>
      <c r="AB731" s="74"/>
      <c r="AC731" s="74"/>
      <c r="AD731" s="74"/>
      <c r="AE731" s="74"/>
      <c r="AF731" s="74"/>
      <c r="AG731" s="74"/>
      <c r="AH731" s="74"/>
      <c r="AI731" s="74"/>
      <c r="AJ731" s="74"/>
      <c r="AK731" s="74"/>
      <c r="AL731" s="74"/>
      <c r="AM731" s="74"/>
    </row>
    <row r="732" spans="1:39">
      <c r="F732" s="74"/>
      <c r="G732" s="74"/>
      <c r="H732" s="74"/>
      <c r="I732" s="74"/>
      <c r="J732" s="74"/>
      <c r="K732" s="74"/>
      <c r="L732" s="74"/>
      <c r="M732" s="74"/>
      <c r="N732" s="74"/>
      <c r="O732" s="74"/>
      <c r="P732" s="74"/>
      <c r="Q732" s="74"/>
      <c r="R732" s="74"/>
      <c r="S732" s="74"/>
      <c r="T732" s="74"/>
      <c r="U732" s="74"/>
      <c r="V732" s="74"/>
      <c r="W732" s="74"/>
      <c r="X732" s="74"/>
      <c r="Y732" s="74"/>
      <c r="Z732" s="74"/>
      <c r="AA732" s="74"/>
      <c r="AB732" s="74"/>
      <c r="AC732" s="74"/>
      <c r="AD732" s="74"/>
      <c r="AE732" s="74"/>
      <c r="AF732" s="74"/>
      <c r="AG732" s="74"/>
      <c r="AH732" s="74"/>
      <c r="AI732" s="74"/>
      <c r="AJ732" s="74"/>
      <c r="AK732" s="74"/>
      <c r="AL732" s="74"/>
      <c r="AM732" s="74"/>
    </row>
    <row r="733" spans="1:39">
      <c r="F733" s="74"/>
      <c r="G733" s="74"/>
      <c r="H733" s="74"/>
      <c r="I733" s="74"/>
      <c r="J733" s="74"/>
      <c r="K733" s="74"/>
      <c r="L733" s="74"/>
      <c r="M733" s="74"/>
      <c r="N733" s="74"/>
      <c r="O733" s="74"/>
      <c r="P733" s="74"/>
      <c r="Q733" s="74"/>
      <c r="R733" s="74"/>
      <c r="S733" s="74"/>
      <c r="T733" s="74"/>
      <c r="U733" s="74"/>
      <c r="V733" s="74"/>
      <c r="W733" s="74"/>
      <c r="X733" s="74"/>
      <c r="Y733" s="74"/>
      <c r="Z733" s="74"/>
      <c r="AA733" s="74"/>
      <c r="AB733" s="74"/>
      <c r="AC733" s="74"/>
      <c r="AD733" s="74"/>
      <c r="AE733" s="74"/>
      <c r="AF733" s="74"/>
      <c r="AG733" s="74"/>
      <c r="AH733" s="74"/>
      <c r="AI733" s="74"/>
      <c r="AJ733" s="74"/>
      <c r="AK733" s="74"/>
      <c r="AL733" s="74"/>
      <c r="AM733" s="74"/>
    </row>
    <row r="734" spans="1:39">
      <c r="F734" s="74"/>
      <c r="G734" s="74"/>
      <c r="H734" s="74"/>
      <c r="I734" s="74"/>
      <c r="J734" s="74"/>
      <c r="K734" s="74"/>
      <c r="L734" s="74"/>
      <c r="M734" s="74"/>
      <c r="N734" s="74"/>
      <c r="O734" s="74"/>
      <c r="P734" s="74"/>
      <c r="Q734" s="74"/>
      <c r="R734" s="74"/>
      <c r="S734" s="74"/>
      <c r="T734" s="74"/>
      <c r="U734" s="74"/>
      <c r="V734" s="74"/>
      <c r="W734" s="74"/>
      <c r="X734" s="74"/>
      <c r="Y734" s="74"/>
      <c r="Z734" s="74"/>
      <c r="AA734" s="74"/>
      <c r="AB734" s="74"/>
      <c r="AC734" s="74"/>
      <c r="AD734" s="74"/>
      <c r="AE734" s="74"/>
      <c r="AF734" s="74"/>
      <c r="AG734" s="74"/>
      <c r="AH734" s="74"/>
      <c r="AI734" s="74"/>
      <c r="AJ734" s="74"/>
      <c r="AK734" s="74"/>
      <c r="AL734" s="74"/>
      <c r="AM734" s="74"/>
    </row>
    <row r="735" spans="1:39">
      <c r="F735" s="74"/>
      <c r="G735" s="74"/>
      <c r="H735" s="74"/>
      <c r="I735" s="74"/>
      <c r="J735" s="74"/>
      <c r="K735" s="74"/>
      <c r="L735" s="74"/>
      <c r="M735" s="74"/>
      <c r="N735" s="74"/>
      <c r="O735" s="74"/>
      <c r="P735" s="74"/>
      <c r="Q735" s="74"/>
      <c r="R735" s="74"/>
      <c r="S735" s="74"/>
      <c r="T735" s="74"/>
      <c r="U735" s="74"/>
      <c r="V735" s="74"/>
      <c r="W735" s="74"/>
      <c r="X735" s="74"/>
      <c r="Y735" s="74"/>
      <c r="Z735" s="74"/>
      <c r="AA735" s="74"/>
      <c r="AB735" s="74"/>
      <c r="AC735" s="74"/>
      <c r="AD735" s="74"/>
      <c r="AE735" s="74"/>
      <c r="AF735" s="74"/>
      <c r="AG735" s="74"/>
      <c r="AH735" s="74"/>
      <c r="AI735" s="74"/>
      <c r="AJ735" s="74"/>
      <c r="AK735" s="74"/>
      <c r="AL735" s="74"/>
      <c r="AM735" s="74"/>
    </row>
    <row r="736" spans="1:39">
      <c r="F736" s="74"/>
      <c r="G736" s="74"/>
      <c r="H736" s="74"/>
      <c r="I736" s="74"/>
      <c r="J736" s="74"/>
      <c r="K736" s="74"/>
      <c r="L736" s="74"/>
      <c r="M736" s="74"/>
      <c r="N736" s="74"/>
      <c r="O736" s="74"/>
      <c r="P736" s="74"/>
      <c r="Q736" s="74"/>
      <c r="R736" s="74"/>
      <c r="S736" s="74"/>
      <c r="T736" s="74"/>
      <c r="U736" s="74"/>
      <c r="V736" s="74"/>
      <c r="W736" s="74"/>
      <c r="X736" s="74"/>
      <c r="Y736" s="74"/>
      <c r="Z736" s="74"/>
      <c r="AA736" s="74"/>
      <c r="AB736" s="74"/>
      <c r="AC736" s="74"/>
      <c r="AD736" s="74"/>
      <c r="AE736" s="74"/>
      <c r="AF736" s="74"/>
      <c r="AG736" s="74"/>
      <c r="AH736" s="74"/>
      <c r="AI736" s="74"/>
      <c r="AJ736" s="74"/>
      <c r="AK736" s="74"/>
      <c r="AL736" s="74"/>
      <c r="AM736" s="74"/>
    </row>
    <row r="737" spans="6:39">
      <c r="F737" s="74"/>
      <c r="G737" s="74"/>
      <c r="H737" s="74"/>
      <c r="I737" s="74"/>
      <c r="J737" s="74"/>
      <c r="K737" s="74"/>
      <c r="L737" s="74"/>
      <c r="M737" s="74"/>
      <c r="N737" s="74"/>
      <c r="O737" s="74"/>
      <c r="P737" s="74"/>
      <c r="Q737" s="74"/>
      <c r="R737" s="74"/>
      <c r="S737" s="74"/>
      <c r="T737" s="74"/>
      <c r="U737" s="74"/>
      <c r="V737" s="74"/>
      <c r="W737" s="74"/>
      <c r="X737" s="74"/>
      <c r="Y737" s="74"/>
      <c r="Z737" s="74"/>
      <c r="AA737" s="74"/>
      <c r="AB737" s="74"/>
      <c r="AC737" s="74"/>
      <c r="AD737" s="74"/>
      <c r="AE737" s="74"/>
      <c r="AF737" s="74"/>
      <c r="AG737" s="74"/>
      <c r="AH737" s="74"/>
      <c r="AI737" s="74"/>
      <c r="AJ737" s="74"/>
      <c r="AK737" s="74"/>
      <c r="AL737" s="74"/>
      <c r="AM737" s="74"/>
    </row>
    <row r="738" spans="6:39">
      <c r="F738" s="74"/>
      <c r="G738" s="74"/>
      <c r="H738" s="74"/>
      <c r="I738" s="74"/>
      <c r="J738" s="74"/>
      <c r="K738" s="74"/>
      <c r="L738" s="74"/>
      <c r="M738" s="74"/>
      <c r="N738" s="74"/>
      <c r="O738" s="74"/>
      <c r="P738" s="74"/>
      <c r="Q738" s="74"/>
      <c r="R738" s="74"/>
      <c r="S738" s="74"/>
      <c r="T738" s="74"/>
      <c r="U738" s="74"/>
      <c r="V738" s="74"/>
      <c r="W738" s="74"/>
      <c r="X738" s="74"/>
      <c r="Y738" s="74"/>
      <c r="Z738" s="74"/>
      <c r="AA738" s="74"/>
      <c r="AB738" s="74"/>
      <c r="AC738" s="74"/>
      <c r="AD738" s="74"/>
      <c r="AE738" s="74"/>
      <c r="AF738" s="74"/>
      <c r="AG738" s="74"/>
      <c r="AH738" s="74"/>
      <c r="AI738" s="74"/>
      <c r="AJ738" s="74"/>
      <c r="AK738" s="74"/>
      <c r="AL738" s="74"/>
      <c r="AM738" s="74"/>
    </row>
    <row r="739" spans="6:39">
      <c r="F739" s="74"/>
      <c r="G739" s="74"/>
      <c r="H739" s="74"/>
      <c r="I739" s="74"/>
      <c r="J739" s="74"/>
      <c r="K739" s="74"/>
      <c r="L739" s="74"/>
      <c r="M739" s="74"/>
      <c r="N739" s="74"/>
      <c r="O739" s="74"/>
      <c r="P739" s="74"/>
      <c r="Q739" s="74"/>
      <c r="R739" s="74"/>
      <c r="S739" s="74"/>
      <c r="T739" s="74"/>
      <c r="U739" s="74"/>
      <c r="V739" s="74"/>
      <c r="W739" s="74"/>
      <c r="X739" s="74"/>
      <c r="Y739" s="74"/>
      <c r="Z739" s="74"/>
      <c r="AA739" s="74"/>
      <c r="AB739" s="74"/>
      <c r="AC739" s="74"/>
      <c r="AD739" s="74"/>
      <c r="AE739" s="74"/>
      <c r="AF739" s="74"/>
      <c r="AG739" s="74"/>
      <c r="AH739" s="74"/>
      <c r="AI739" s="74"/>
      <c r="AJ739" s="74"/>
      <c r="AK739" s="74"/>
      <c r="AL739" s="74"/>
      <c r="AM739" s="74"/>
    </row>
    <row r="740" spans="6:39">
      <c r="F740" s="74"/>
      <c r="G740" s="74"/>
      <c r="H740" s="74"/>
      <c r="I740" s="74"/>
      <c r="J740" s="74"/>
      <c r="K740" s="74"/>
      <c r="L740" s="74"/>
      <c r="M740" s="74"/>
      <c r="N740" s="74"/>
      <c r="O740" s="74"/>
      <c r="P740" s="74"/>
      <c r="Q740" s="74"/>
      <c r="R740" s="74"/>
      <c r="S740" s="74"/>
      <c r="T740" s="74"/>
      <c r="U740" s="74"/>
      <c r="V740" s="74"/>
      <c r="W740" s="74"/>
      <c r="X740" s="74"/>
      <c r="Y740" s="74"/>
      <c r="Z740" s="74"/>
      <c r="AA740" s="74"/>
      <c r="AB740" s="74"/>
      <c r="AC740" s="74"/>
      <c r="AD740" s="74"/>
      <c r="AE740" s="74"/>
      <c r="AF740" s="74"/>
      <c r="AG740" s="74"/>
      <c r="AH740" s="74"/>
      <c r="AI740" s="74"/>
      <c r="AJ740" s="74"/>
      <c r="AK740" s="74"/>
      <c r="AL740" s="74"/>
      <c r="AM740" s="74"/>
    </row>
    <row r="741" spans="6:39">
      <c r="F741" s="74"/>
      <c r="G741" s="74"/>
      <c r="H741" s="74"/>
      <c r="I741" s="74"/>
      <c r="J741" s="74"/>
      <c r="K741" s="74"/>
      <c r="L741" s="74"/>
      <c r="M741" s="74"/>
      <c r="N741" s="74"/>
      <c r="O741" s="74"/>
      <c r="P741" s="74"/>
      <c r="Q741" s="74"/>
      <c r="R741" s="74"/>
      <c r="S741" s="74"/>
      <c r="T741" s="74"/>
      <c r="U741" s="74"/>
      <c r="V741" s="74"/>
      <c r="W741" s="74"/>
      <c r="X741" s="74"/>
      <c r="Y741" s="74"/>
      <c r="Z741" s="74"/>
      <c r="AA741" s="74"/>
      <c r="AB741" s="74"/>
      <c r="AC741" s="74"/>
      <c r="AD741" s="74"/>
      <c r="AE741" s="74"/>
      <c r="AF741" s="74"/>
      <c r="AG741" s="74"/>
      <c r="AH741" s="74"/>
      <c r="AI741" s="74"/>
      <c r="AJ741" s="74"/>
      <c r="AK741" s="74"/>
      <c r="AL741" s="74"/>
      <c r="AM741" s="74"/>
    </row>
    <row r="742" spans="6:39">
      <c r="F742" s="74"/>
      <c r="G742" s="74"/>
      <c r="H742" s="74"/>
      <c r="I742" s="74"/>
      <c r="J742" s="74"/>
      <c r="K742" s="74"/>
      <c r="L742" s="74"/>
      <c r="M742" s="74"/>
      <c r="N742" s="74"/>
      <c r="O742" s="74"/>
      <c r="P742" s="74"/>
      <c r="Q742" s="74"/>
      <c r="R742" s="74"/>
      <c r="S742" s="74"/>
      <c r="T742" s="74"/>
      <c r="U742" s="74"/>
      <c r="V742" s="74"/>
      <c r="W742" s="74"/>
      <c r="X742" s="74"/>
      <c r="Y742" s="74"/>
      <c r="Z742" s="74"/>
      <c r="AA742" s="74"/>
      <c r="AB742" s="74"/>
      <c r="AC742" s="74"/>
      <c r="AD742" s="74"/>
      <c r="AE742" s="74"/>
      <c r="AF742" s="74"/>
      <c r="AG742" s="74"/>
      <c r="AH742" s="74"/>
      <c r="AI742" s="74"/>
      <c r="AJ742" s="74"/>
      <c r="AK742" s="74"/>
      <c r="AL742" s="74"/>
      <c r="AM742" s="74"/>
    </row>
    <row r="743" spans="6:39">
      <c r="F743" s="74"/>
      <c r="G743" s="74"/>
      <c r="H743" s="74"/>
      <c r="I743" s="74"/>
      <c r="J743" s="74"/>
      <c r="K743" s="74"/>
      <c r="L743" s="74"/>
      <c r="M743" s="74"/>
      <c r="N743" s="74"/>
      <c r="O743" s="74"/>
      <c r="P743" s="74"/>
      <c r="Q743" s="74"/>
      <c r="R743" s="74"/>
      <c r="S743" s="74"/>
      <c r="T743" s="74"/>
      <c r="U743" s="74"/>
      <c r="V743" s="74"/>
      <c r="W743" s="74"/>
      <c r="X743" s="74"/>
      <c r="Y743" s="74"/>
      <c r="Z743" s="74"/>
      <c r="AA743" s="74"/>
      <c r="AB743" s="74"/>
      <c r="AC743" s="74"/>
      <c r="AD743" s="74"/>
      <c r="AE743" s="74"/>
      <c r="AF743" s="74"/>
      <c r="AG743" s="74"/>
      <c r="AH743" s="74"/>
      <c r="AI743" s="74"/>
      <c r="AJ743" s="74"/>
      <c r="AK743" s="74"/>
      <c r="AL743" s="74"/>
      <c r="AM743" s="74"/>
    </row>
    <row r="744" spans="6:39">
      <c r="F744" s="74"/>
      <c r="G744" s="74"/>
      <c r="H744" s="74"/>
      <c r="I744" s="74"/>
      <c r="J744" s="74"/>
      <c r="K744" s="74"/>
      <c r="L744" s="74"/>
      <c r="M744" s="74"/>
      <c r="N744" s="74"/>
      <c r="O744" s="74"/>
      <c r="P744" s="74"/>
      <c r="Q744" s="74"/>
      <c r="R744" s="74"/>
      <c r="S744" s="74"/>
      <c r="T744" s="74"/>
      <c r="U744" s="74"/>
      <c r="V744" s="74"/>
      <c r="W744" s="74"/>
      <c r="X744" s="74"/>
      <c r="Y744" s="74"/>
      <c r="Z744" s="74"/>
      <c r="AA744" s="74"/>
      <c r="AB744" s="74"/>
      <c r="AC744" s="74"/>
      <c r="AD744" s="74"/>
      <c r="AE744" s="74"/>
      <c r="AF744" s="74"/>
      <c r="AG744" s="74"/>
      <c r="AH744" s="74"/>
      <c r="AI744" s="74"/>
      <c r="AJ744" s="74"/>
      <c r="AK744" s="74"/>
      <c r="AL744" s="74"/>
      <c r="AM744" s="74"/>
    </row>
    <row r="745" spans="6:39">
      <c r="F745" s="74"/>
      <c r="G745" s="74"/>
      <c r="H745" s="74"/>
      <c r="I745" s="74"/>
      <c r="J745" s="74"/>
      <c r="K745" s="74"/>
      <c r="L745" s="74"/>
      <c r="M745" s="74"/>
      <c r="N745" s="74"/>
      <c r="O745" s="74"/>
      <c r="P745" s="74"/>
      <c r="Q745" s="74"/>
      <c r="R745" s="74"/>
      <c r="S745" s="74"/>
      <c r="T745" s="74"/>
      <c r="U745" s="74"/>
      <c r="V745" s="74"/>
      <c r="W745" s="74"/>
      <c r="X745" s="74"/>
      <c r="Y745" s="74"/>
      <c r="Z745" s="74"/>
      <c r="AA745" s="74"/>
      <c r="AB745" s="74"/>
      <c r="AC745" s="74"/>
      <c r="AD745" s="74"/>
      <c r="AE745" s="74"/>
      <c r="AF745" s="74"/>
      <c r="AG745" s="74"/>
      <c r="AH745" s="74"/>
      <c r="AI745" s="74"/>
      <c r="AJ745" s="74"/>
      <c r="AK745" s="74"/>
      <c r="AL745" s="74"/>
      <c r="AM745" s="74"/>
    </row>
    <row r="746" spans="6:39">
      <c r="F746" s="74"/>
      <c r="G746" s="74"/>
      <c r="H746" s="74"/>
      <c r="I746" s="74"/>
      <c r="J746" s="74"/>
      <c r="K746" s="74"/>
      <c r="L746" s="74"/>
      <c r="M746" s="74"/>
      <c r="N746" s="74"/>
      <c r="O746" s="74"/>
      <c r="P746" s="74"/>
      <c r="Q746" s="74"/>
      <c r="R746" s="74"/>
      <c r="S746" s="74"/>
      <c r="T746" s="74"/>
      <c r="U746" s="74"/>
      <c r="V746" s="74"/>
      <c r="W746" s="74"/>
      <c r="X746" s="74"/>
      <c r="Y746" s="74"/>
      <c r="Z746" s="74"/>
      <c r="AA746" s="74"/>
      <c r="AB746" s="74"/>
      <c r="AC746" s="74"/>
      <c r="AD746" s="74"/>
      <c r="AE746" s="74"/>
      <c r="AF746" s="74"/>
      <c r="AG746" s="74"/>
      <c r="AH746" s="74"/>
      <c r="AI746" s="74"/>
      <c r="AJ746" s="74"/>
      <c r="AK746" s="74"/>
      <c r="AL746" s="74"/>
      <c r="AM746" s="74"/>
    </row>
    <row r="747" spans="6:39">
      <c r="F747" s="74"/>
      <c r="G747" s="74"/>
      <c r="H747" s="74"/>
      <c r="I747" s="74"/>
      <c r="J747" s="74"/>
      <c r="K747" s="74"/>
      <c r="L747" s="74"/>
      <c r="M747" s="74"/>
      <c r="N747" s="74"/>
      <c r="O747" s="74"/>
      <c r="P747" s="74"/>
      <c r="Q747" s="74"/>
      <c r="R747" s="74"/>
      <c r="S747" s="74"/>
      <c r="T747" s="74"/>
      <c r="U747" s="74"/>
      <c r="V747" s="74"/>
      <c r="W747" s="74"/>
      <c r="X747" s="74"/>
      <c r="Y747" s="74"/>
      <c r="Z747" s="74"/>
      <c r="AA747" s="74"/>
      <c r="AB747" s="74"/>
      <c r="AC747" s="74"/>
      <c r="AD747" s="74"/>
      <c r="AE747" s="74"/>
      <c r="AF747" s="74"/>
      <c r="AG747" s="74"/>
      <c r="AH747" s="74"/>
      <c r="AI747" s="74"/>
      <c r="AJ747" s="74"/>
      <c r="AK747" s="74"/>
      <c r="AL747" s="74"/>
      <c r="AM747" s="74"/>
    </row>
    <row r="748" spans="6:39">
      <c r="F748" s="74"/>
      <c r="G748" s="74"/>
      <c r="H748" s="74"/>
      <c r="I748" s="74"/>
      <c r="J748" s="74"/>
      <c r="K748" s="74"/>
      <c r="L748" s="74"/>
      <c r="M748" s="74"/>
      <c r="N748" s="74"/>
      <c r="O748" s="74"/>
      <c r="P748" s="74"/>
      <c r="Q748" s="74"/>
      <c r="R748" s="74"/>
      <c r="S748" s="74"/>
      <c r="T748" s="74"/>
      <c r="U748" s="74"/>
      <c r="V748" s="74"/>
      <c r="W748" s="74"/>
      <c r="X748" s="74"/>
      <c r="Y748" s="74"/>
      <c r="Z748" s="74"/>
      <c r="AA748" s="74"/>
      <c r="AB748" s="74"/>
      <c r="AC748" s="74"/>
      <c r="AD748" s="74"/>
      <c r="AE748" s="74"/>
      <c r="AF748" s="74"/>
      <c r="AG748" s="74"/>
      <c r="AH748" s="74"/>
      <c r="AI748" s="74"/>
      <c r="AJ748" s="74"/>
      <c r="AK748" s="74"/>
      <c r="AL748" s="74"/>
      <c r="AM748" s="74"/>
    </row>
    <row r="749" spans="6:39">
      <c r="F749" s="74"/>
      <c r="G749" s="74"/>
      <c r="H749" s="74"/>
      <c r="I749" s="74"/>
      <c r="J749" s="74"/>
      <c r="K749" s="74"/>
      <c r="L749" s="74"/>
      <c r="M749" s="74"/>
      <c r="N749" s="74"/>
      <c r="O749" s="74"/>
      <c r="P749" s="74"/>
      <c r="Q749" s="74"/>
      <c r="R749" s="74"/>
      <c r="S749" s="74"/>
      <c r="T749" s="74"/>
      <c r="U749" s="74"/>
      <c r="V749" s="74"/>
      <c r="W749" s="74"/>
      <c r="X749" s="74"/>
      <c r="Y749" s="74"/>
      <c r="Z749" s="74"/>
      <c r="AA749" s="74"/>
      <c r="AB749" s="74"/>
      <c r="AC749" s="74"/>
      <c r="AD749" s="74"/>
      <c r="AE749" s="74"/>
      <c r="AF749" s="74"/>
      <c r="AG749" s="74"/>
      <c r="AH749" s="74"/>
      <c r="AI749" s="74"/>
      <c r="AJ749" s="74"/>
      <c r="AK749" s="74"/>
      <c r="AL749" s="74"/>
      <c r="AM749" s="74"/>
    </row>
    <row r="750" spans="6:39">
      <c r="F750" s="74"/>
      <c r="G750" s="74"/>
      <c r="H750" s="74"/>
      <c r="I750" s="74"/>
      <c r="J750" s="74"/>
      <c r="K750" s="74"/>
      <c r="L750" s="74"/>
      <c r="M750" s="74"/>
      <c r="N750" s="74"/>
      <c r="O750" s="74"/>
      <c r="P750" s="74"/>
      <c r="Q750" s="74"/>
      <c r="R750" s="74"/>
      <c r="S750" s="74"/>
      <c r="T750" s="74"/>
      <c r="U750" s="74"/>
      <c r="V750" s="74"/>
      <c r="W750" s="74"/>
      <c r="X750" s="74"/>
      <c r="Y750" s="74"/>
      <c r="Z750" s="74"/>
      <c r="AA750" s="74"/>
      <c r="AB750" s="74"/>
      <c r="AC750" s="74"/>
      <c r="AD750" s="74"/>
      <c r="AE750" s="74"/>
      <c r="AF750" s="74"/>
      <c r="AG750" s="74"/>
      <c r="AH750" s="74"/>
      <c r="AI750" s="74"/>
      <c r="AJ750" s="74"/>
      <c r="AK750" s="74"/>
      <c r="AL750" s="74"/>
      <c r="AM750" s="74"/>
    </row>
    <row r="751" spans="6:39">
      <c r="F751" s="74"/>
      <c r="G751" s="74"/>
      <c r="H751" s="74"/>
      <c r="I751" s="74"/>
      <c r="J751" s="74"/>
      <c r="K751" s="74"/>
      <c r="L751" s="74"/>
      <c r="M751" s="74"/>
      <c r="N751" s="74"/>
      <c r="O751" s="74"/>
      <c r="P751" s="74"/>
      <c r="Q751" s="74"/>
      <c r="R751" s="74"/>
      <c r="S751" s="74"/>
      <c r="T751" s="74"/>
      <c r="U751" s="74"/>
      <c r="V751" s="74"/>
      <c r="W751" s="74"/>
      <c r="X751" s="74"/>
      <c r="Y751" s="74"/>
      <c r="Z751" s="74"/>
      <c r="AA751" s="74"/>
      <c r="AB751" s="74"/>
      <c r="AC751" s="74"/>
      <c r="AD751" s="74"/>
      <c r="AE751" s="74"/>
      <c r="AF751" s="74"/>
      <c r="AG751" s="74"/>
      <c r="AH751" s="74"/>
      <c r="AI751" s="74"/>
      <c r="AJ751" s="74"/>
      <c r="AK751" s="74"/>
      <c r="AL751" s="74"/>
      <c r="AM751" s="74"/>
    </row>
    <row r="752" spans="6:39">
      <c r="F752" s="74"/>
      <c r="G752" s="74"/>
      <c r="H752" s="74"/>
      <c r="I752" s="74"/>
      <c r="J752" s="74"/>
      <c r="K752" s="74"/>
      <c r="L752" s="74"/>
      <c r="M752" s="74"/>
      <c r="N752" s="74"/>
      <c r="O752" s="74"/>
      <c r="P752" s="74"/>
      <c r="Q752" s="74"/>
      <c r="R752" s="74"/>
      <c r="S752" s="74"/>
      <c r="T752" s="74"/>
      <c r="U752" s="74"/>
      <c r="V752" s="74"/>
      <c r="W752" s="74"/>
      <c r="X752" s="74"/>
      <c r="Y752" s="74"/>
      <c r="Z752" s="74"/>
      <c r="AA752" s="74"/>
      <c r="AB752" s="74"/>
      <c r="AC752" s="74"/>
      <c r="AD752" s="74"/>
      <c r="AE752" s="74"/>
      <c r="AF752" s="74"/>
      <c r="AG752" s="74"/>
      <c r="AH752" s="74"/>
      <c r="AI752" s="74"/>
      <c r="AJ752" s="74"/>
      <c r="AK752" s="74"/>
      <c r="AL752" s="74"/>
      <c r="AM752" s="74"/>
    </row>
    <row r="753" spans="6:39">
      <c r="F753" s="74"/>
      <c r="G753" s="74"/>
      <c r="H753" s="74"/>
      <c r="I753" s="74"/>
      <c r="J753" s="74"/>
      <c r="K753" s="74"/>
      <c r="L753" s="74"/>
      <c r="M753" s="74"/>
      <c r="N753" s="74"/>
      <c r="O753" s="74"/>
      <c r="P753" s="74"/>
      <c r="Q753" s="74"/>
      <c r="R753" s="74"/>
      <c r="S753" s="74"/>
      <c r="T753" s="74"/>
      <c r="U753" s="74"/>
      <c r="V753" s="74"/>
      <c r="W753" s="74"/>
      <c r="X753" s="74"/>
      <c r="Y753" s="74"/>
      <c r="Z753" s="74"/>
      <c r="AA753" s="74"/>
      <c r="AB753" s="74"/>
      <c r="AC753" s="74"/>
      <c r="AD753" s="74"/>
      <c r="AE753" s="74"/>
      <c r="AF753" s="74"/>
      <c r="AG753" s="74"/>
      <c r="AH753" s="74"/>
      <c r="AI753" s="74"/>
      <c r="AJ753" s="74"/>
      <c r="AK753" s="74"/>
      <c r="AL753" s="74"/>
      <c r="AM753" s="74"/>
    </row>
    <row r="754" spans="6:39">
      <c r="F754" s="74"/>
      <c r="G754" s="74"/>
      <c r="H754" s="74"/>
      <c r="I754" s="74"/>
      <c r="J754" s="74"/>
      <c r="K754" s="74"/>
      <c r="L754" s="74"/>
      <c r="M754" s="74"/>
      <c r="N754" s="74"/>
      <c r="O754" s="74"/>
      <c r="P754" s="74"/>
      <c r="Q754" s="74"/>
      <c r="R754" s="74"/>
      <c r="S754" s="74"/>
      <c r="T754" s="74"/>
      <c r="U754" s="74"/>
      <c r="V754" s="74"/>
      <c r="W754" s="74"/>
      <c r="X754" s="74"/>
      <c r="Y754" s="74"/>
      <c r="Z754" s="74"/>
      <c r="AA754" s="74"/>
      <c r="AB754" s="74"/>
      <c r="AC754" s="74"/>
      <c r="AD754" s="74"/>
      <c r="AE754" s="74"/>
      <c r="AF754" s="74"/>
      <c r="AG754" s="74"/>
      <c r="AH754" s="74"/>
      <c r="AI754" s="74"/>
      <c r="AJ754" s="74"/>
      <c r="AK754" s="74"/>
      <c r="AL754" s="74"/>
      <c r="AM754" s="74"/>
    </row>
    <row r="755" spans="6:39">
      <c r="F755" s="74"/>
      <c r="G755" s="74"/>
      <c r="H755" s="74"/>
      <c r="I755" s="74"/>
      <c r="J755" s="74"/>
      <c r="K755" s="74"/>
      <c r="L755" s="74"/>
      <c r="M755" s="74"/>
      <c r="N755" s="74"/>
      <c r="O755" s="74"/>
      <c r="P755" s="74"/>
      <c r="Q755" s="74"/>
      <c r="R755" s="74"/>
      <c r="S755" s="74"/>
      <c r="T755" s="74"/>
      <c r="U755" s="74"/>
      <c r="V755" s="74"/>
      <c r="W755" s="74"/>
      <c r="X755" s="74"/>
      <c r="Y755" s="74"/>
      <c r="Z755" s="74"/>
      <c r="AA755" s="74"/>
      <c r="AB755" s="74"/>
      <c r="AC755" s="74"/>
      <c r="AD755" s="74"/>
      <c r="AE755" s="74"/>
      <c r="AF755" s="74"/>
      <c r="AG755" s="74"/>
      <c r="AH755" s="74"/>
      <c r="AI755" s="74"/>
      <c r="AJ755" s="74"/>
      <c r="AK755" s="74"/>
      <c r="AL755" s="74"/>
      <c r="AM755" s="74"/>
    </row>
    <row r="756" spans="6:39">
      <c r="F756" s="74"/>
      <c r="G756" s="74"/>
      <c r="H756" s="74"/>
      <c r="I756" s="74"/>
      <c r="J756" s="74"/>
      <c r="K756" s="74"/>
      <c r="L756" s="74"/>
      <c r="M756" s="74"/>
      <c r="N756" s="74"/>
      <c r="O756" s="74"/>
      <c r="P756" s="74"/>
      <c r="Q756" s="74"/>
      <c r="R756" s="74"/>
      <c r="S756" s="74"/>
      <c r="T756" s="74"/>
      <c r="U756" s="74"/>
      <c r="V756" s="74"/>
      <c r="W756" s="74"/>
      <c r="X756" s="74"/>
      <c r="Y756" s="74"/>
      <c r="Z756" s="74"/>
      <c r="AA756" s="74"/>
      <c r="AB756" s="74"/>
      <c r="AC756" s="74"/>
      <c r="AD756" s="74"/>
      <c r="AE756" s="74"/>
      <c r="AF756" s="74"/>
      <c r="AG756" s="74"/>
      <c r="AH756" s="74"/>
      <c r="AI756" s="74"/>
      <c r="AJ756" s="74"/>
      <c r="AK756" s="74"/>
      <c r="AL756" s="74"/>
      <c r="AM756" s="74"/>
    </row>
    <row r="757" spans="6:39">
      <c r="F757" s="74"/>
      <c r="G757" s="74"/>
      <c r="H757" s="74"/>
      <c r="I757" s="74"/>
      <c r="J757" s="74"/>
      <c r="K757" s="74"/>
      <c r="L757" s="74"/>
      <c r="M757" s="74"/>
      <c r="N757" s="74"/>
      <c r="O757" s="74"/>
      <c r="P757" s="74"/>
      <c r="Q757" s="74"/>
      <c r="R757" s="74"/>
      <c r="S757" s="74"/>
      <c r="T757" s="74"/>
      <c r="U757" s="74"/>
      <c r="V757" s="74"/>
      <c r="W757" s="74"/>
      <c r="X757" s="74"/>
      <c r="Y757" s="74"/>
      <c r="Z757" s="74"/>
      <c r="AA757" s="74"/>
      <c r="AB757" s="74"/>
      <c r="AC757" s="74"/>
      <c r="AD757" s="74"/>
      <c r="AE757" s="74"/>
      <c r="AF757" s="74"/>
      <c r="AG757" s="74"/>
      <c r="AH757" s="74"/>
      <c r="AI757" s="74"/>
      <c r="AJ757" s="74"/>
      <c r="AK757" s="74"/>
      <c r="AL757" s="74"/>
      <c r="AM757" s="74"/>
    </row>
    <row r="758" spans="6:39">
      <c r="F758" s="74"/>
      <c r="G758" s="74"/>
      <c r="H758" s="74"/>
      <c r="I758" s="74"/>
      <c r="J758" s="74"/>
      <c r="K758" s="74"/>
      <c r="L758" s="74"/>
      <c r="M758" s="74"/>
      <c r="N758" s="74"/>
      <c r="O758" s="74"/>
      <c r="P758" s="74"/>
      <c r="Q758" s="74"/>
      <c r="R758" s="74"/>
      <c r="S758" s="74"/>
      <c r="T758" s="74"/>
      <c r="U758" s="74"/>
      <c r="V758" s="74"/>
      <c r="W758" s="74"/>
      <c r="X758" s="74"/>
      <c r="Y758" s="74"/>
      <c r="Z758" s="74"/>
      <c r="AA758" s="74"/>
      <c r="AB758" s="74"/>
      <c r="AC758" s="74"/>
      <c r="AD758" s="74"/>
      <c r="AE758" s="74"/>
      <c r="AF758" s="74"/>
      <c r="AG758" s="74"/>
      <c r="AH758" s="74"/>
      <c r="AI758" s="74"/>
      <c r="AJ758" s="74"/>
      <c r="AK758" s="74"/>
      <c r="AL758" s="74"/>
      <c r="AM758" s="74"/>
    </row>
    <row r="759" spans="6:39">
      <c r="F759" s="74"/>
      <c r="G759" s="74"/>
      <c r="H759" s="74"/>
      <c r="I759" s="74"/>
      <c r="J759" s="74"/>
      <c r="K759" s="74"/>
      <c r="L759" s="74"/>
      <c r="M759" s="74"/>
      <c r="N759" s="74"/>
      <c r="O759" s="74"/>
      <c r="P759" s="74"/>
      <c r="Q759" s="74"/>
      <c r="R759" s="74"/>
      <c r="S759" s="74"/>
      <c r="T759" s="74"/>
      <c r="U759" s="74"/>
      <c r="V759" s="74"/>
      <c r="W759" s="74"/>
      <c r="X759" s="74"/>
      <c r="Y759" s="74"/>
      <c r="Z759" s="74"/>
      <c r="AA759" s="74"/>
      <c r="AB759" s="74"/>
      <c r="AC759" s="74"/>
      <c r="AD759" s="74"/>
      <c r="AE759" s="74"/>
      <c r="AF759" s="74"/>
      <c r="AG759" s="74"/>
      <c r="AH759" s="74"/>
      <c r="AI759" s="74"/>
      <c r="AJ759" s="74"/>
      <c r="AK759" s="74"/>
      <c r="AL759" s="74"/>
      <c r="AM759" s="74"/>
    </row>
    <row r="760" spans="6:39">
      <c r="F760" s="74"/>
      <c r="G760" s="74"/>
      <c r="H760" s="74"/>
      <c r="I760" s="74"/>
      <c r="J760" s="74"/>
      <c r="K760" s="74"/>
      <c r="L760" s="74"/>
      <c r="M760" s="74"/>
      <c r="N760" s="74"/>
      <c r="O760" s="74"/>
      <c r="P760" s="74"/>
      <c r="Q760" s="74"/>
      <c r="R760" s="74"/>
      <c r="S760" s="74"/>
      <c r="T760" s="74"/>
      <c r="U760" s="74"/>
      <c r="V760" s="74"/>
      <c r="W760" s="74"/>
      <c r="X760" s="74"/>
      <c r="Y760" s="74"/>
      <c r="Z760" s="74"/>
      <c r="AA760" s="74"/>
      <c r="AB760" s="74"/>
      <c r="AC760" s="74"/>
      <c r="AD760" s="74"/>
      <c r="AE760" s="74"/>
      <c r="AF760" s="74"/>
      <c r="AG760" s="74"/>
      <c r="AH760" s="74"/>
      <c r="AI760" s="74"/>
      <c r="AJ760" s="74"/>
      <c r="AK760" s="74"/>
      <c r="AL760" s="74"/>
      <c r="AM760" s="74"/>
    </row>
    <row r="761" spans="6:39">
      <c r="F761" s="74"/>
      <c r="G761" s="74"/>
      <c r="H761" s="74"/>
      <c r="I761" s="74"/>
      <c r="J761" s="74"/>
      <c r="K761" s="74"/>
      <c r="L761" s="74"/>
      <c r="M761" s="74"/>
      <c r="N761" s="74"/>
      <c r="O761" s="74"/>
      <c r="P761" s="74"/>
      <c r="Q761" s="74"/>
      <c r="R761" s="74"/>
      <c r="S761" s="74"/>
      <c r="T761" s="74"/>
      <c r="U761" s="74"/>
      <c r="V761" s="74"/>
      <c r="W761" s="74"/>
      <c r="X761" s="74"/>
      <c r="Y761" s="74"/>
      <c r="Z761" s="74"/>
      <c r="AA761" s="74"/>
      <c r="AB761" s="74"/>
      <c r="AC761" s="74"/>
      <c r="AD761" s="74"/>
      <c r="AE761" s="74"/>
      <c r="AF761" s="74"/>
      <c r="AG761" s="74"/>
      <c r="AH761" s="74"/>
      <c r="AI761" s="74"/>
      <c r="AJ761" s="74"/>
      <c r="AK761" s="74"/>
      <c r="AL761" s="74"/>
      <c r="AM761" s="74"/>
    </row>
    <row r="762" spans="6:39">
      <c r="F762" s="74"/>
      <c r="G762" s="74"/>
      <c r="H762" s="74"/>
      <c r="I762" s="74"/>
      <c r="J762" s="74"/>
      <c r="K762" s="74"/>
      <c r="L762" s="74"/>
      <c r="M762" s="74"/>
      <c r="N762" s="74"/>
      <c r="O762" s="74"/>
      <c r="P762" s="74"/>
      <c r="Q762" s="74"/>
      <c r="R762" s="74"/>
      <c r="S762" s="74"/>
      <c r="T762" s="74"/>
      <c r="U762" s="74"/>
      <c r="V762" s="74"/>
      <c r="W762" s="74"/>
      <c r="X762" s="74"/>
      <c r="Y762" s="74"/>
      <c r="Z762" s="74"/>
      <c r="AA762" s="74"/>
      <c r="AB762" s="74"/>
      <c r="AC762" s="74"/>
      <c r="AD762" s="74"/>
      <c r="AE762" s="74"/>
      <c r="AF762" s="74"/>
      <c r="AG762" s="74"/>
      <c r="AH762" s="74"/>
      <c r="AI762" s="74"/>
      <c r="AJ762" s="74"/>
      <c r="AK762" s="74"/>
      <c r="AL762" s="74"/>
      <c r="AM762" s="74"/>
    </row>
    <row r="763" spans="6:39">
      <c r="F763" s="74"/>
      <c r="G763" s="74"/>
      <c r="H763" s="74"/>
      <c r="I763" s="74"/>
      <c r="J763" s="74"/>
      <c r="K763" s="74"/>
      <c r="L763" s="74"/>
      <c r="M763" s="74"/>
      <c r="N763" s="74"/>
      <c r="O763" s="74"/>
      <c r="P763" s="74"/>
      <c r="Q763" s="74"/>
      <c r="R763" s="74"/>
      <c r="S763" s="74"/>
      <c r="T763" s="74"/>
      <c r="U763" s="74"/>
      <c r="V763" s="74"/>
      <c r="W763" s="74"/>
      <c r="X763" s="74"/>
      <c r="Y763" s="74"/>
      <c r="Z763" s="74"/>
      <c r="AA763" s="74"/>
      <c r="AB763" s="74"/>
      <c r="AC763" s="74"/>
      <c r="AD763" s="74"/>
      <c r="AE763" s="74"/>
      <c r="AF763" s="74"/>
      <c r="AG763" s="74"/>
      <c r="AH763" s="74"/>
      <c r="AI763" s="74"/>
      <c r="AJ763" s="74"/>
      <c r="AK763" s="74"/>
      <c r="AL763" s="74"/>
      <c r="AM763" s="74"/>
    </row>
    <row r="764" spans="6:39">
      <c r="F764" s="74"/>
      <c r="G764" s="74"/>
      <c r="H764" s="74"/>
      <c r="I764" s="74"/>
      <c r="J764" s="74"/>
      <c r="K764" s="74"/>
      <c r="L764" s="74"/>
      <c r="M764" s="74"/>
      <c r="N764" s="74"/>
      <c r="O764" s="74"/>
      <c r="P764" s="74"/>
      <c r="Q764" s="74"/>
      <c r="R764" s="74"/>
      <c r="S764" s="74"/>
      <c r="T764" s="74"/>
      <c r="U764" s="74"/>
      <c r="V764" s="74"/>
      <c r="W764" s="74"/>
      <c r="X764" s="74"/>
      <c r="Y764" s="74"/>
      <c r="Z764" s="74"/>
      <c r="AA764" s="74"/>
      <c r="AB764" s="74"/>
      <c r="AC764" s="74"/>
      <c r="AD764" s="74"/>
      <c r="AE764" s="74"/>
      <c r="AF764" s="74"/>
      <c r="AG764" s="74"/>
      <c r="AH764" s="74"/>
      <c r="AI764" s="74"/>
      <c r="AJ764" s="74"/>
      <c r="AK764" s="74"/>
      <c r="AL764" s="74"/>
      <c r="AM764" s="74"/>
    </row>
    <row r="765" spans="6:39">
      <c r="F765" s="74"/>
      <c r="G765" s="74"/>
      <c r="H765" s="74"/>
      <c r="I765" s="74"/>
      <c r="J765" s="74"/>
      <c r="K765" s="74"/>
      <c r="L765" s="74"/>
      <c r="M765" s="74"/>
      <c r="N765" s="74"/>
      <c r="O765" s="74"/>
      <c r="P765" s="74"/>
      <c r="Q765" s="74"/>
      <c r="R765" s="74"/>
      <c r="S765" s="74"/>
      <c r="T765" s="74"/>
      <c r="U765" s="74"/>
      <c r="V765" s="74"/>
      <c r="W765" s="74"/>
      <c r="X765" s="74"/>
      <c r="Y765" s="74"/>
      <c r="Z765" s="74"/>
      <c r="AA765" s="74"/>
      <c r="AB765" s="74"/>
      <c r="AC765" s="74"/>
      <c r="AD765" s="74"/>
      <c r="AE765" s="74"/>
      <c r="AF765" s="74"/>
      <c r="AG765" s="74"/>
      <c r="AH765" s="74"/>
      <c r="AI765" s="74"/>
      <c r="AJ765" s="74"/>
      <c r="AK765" s="74"/>
      <c r="AL765" s="74"/>
      <c r="AM765" s="74"/>
    </row>
    <row r="766" spans="6:39">
      <c r="F766" s="74"/>
      <c r="G766" s="74"/>
      <c r="H766" s="74"/>
      <c r="I766" s="74"/>
      <c r="J766" s="74"/>
      <c r="K766" s="74"/>
      <c r="L766" s="74"/>
      <c r="M766" s="74"/>
      <c r="N766" s="74"/>
      <c r="O766" s="74"/>
      <c r="P766" s="74"/>
      <c r="Q766" s="74"/>
      <c r="R766" s="74"/>
      <c r="S766" s="74"/>
      <c r="T766" s="74"/>
      <c r="U766" s="74"/>
      <c r="V766" s="74"/>
      <c r="W766" s="74"/>
      <c r="X766" s="74"/>
      <c r="Y766" s="74"/>
      <c r="Z766" s="74"/>
      <c r="AA766" s="74"/>
      <c r="AB766" s="74"/>
      <c r="AC766" s="74"/>
      <c r="AD766" s="74"/>
      <c r="AE766" s="74"/>
      <c r="AF766" s="74"/>
      <c r="AG766" s="74"/>
      <c r="AH766" s="74"/>
      <c r="AI766" s="74"/>
      <c r="AJ766" s="74"/>
      <c r="AK766" s="74"/>
      <c r="AL766" s="74"/>
      <c r="AM766" s="74"/>
    </row>
    <row r="767" spans="6:39">
      <c r="F767" s="74"/>
      <c r="G767" s="74"/>
      <c r="H767" s="74"/>
      <c r="I767" s="74"/>
      <c r="J767" s="74"/>
      <c r="K767" s="74"/>
      <c r="L767" s="74"/>
      <c r="M767" s="74"/>
      <c r="N767" s="74"/>
      <c r="O767" s="74"/>
      <c r="P767" s="74"/>
      <c r="Q767" s="74"/>
      <c r="R767" s="74"/>
      <c r="S767" s="74"/>
      <c r="T767" s="74"/>
      <c r="U767" s="74"/>
      <c r="V767" s="74"/>
      <c r="W767" s="74"/>
      <c r="X767" s="74"/>
      <c r="Y767" s="74"/>
      <c r="Z767" s="74"/>
      <c r="AA767" s="74"/>
      <c r="AB767" s="74"/>
      <c r="AC767" s="74"/>
      <c r="AD767" s="74"/>
      <c r="AE767" s="74"/>
      <c r="AF767" s="74"/>
      <c r="AG767" s="74"/>
      <c r="AH767" s="74"/>
      <c r="AI767" s="74"/>
      <c r="AJ767" s="74"/>
      <c r="AK767" s="74"/>
      <c r="AL767" s="74"/>
      <c r="AM767" s="74"/>
    </row>
    <row r="768" spans="6:39">
      <c r="F768" s="74"/>
      <c r="G768" s="74"/>
      <c r="H768" s="74"/>
      <c r="I768" s="74"/>
      <c r="J768" s="74"/>
      <c r="K768" s="74"/>
      <c r="L768" s="74"/>
      <c r="M768" s="74"/>
      <c r="N768" s="74"/>
      <c r="O768" s="74"/>
      <c r="P768" s="74"/>
      <c r="Q768" s="74"/>
      <c r="R768" s="74"/>
      <c r="S768" s="74"/>
      <c r="T768" s="74"/>
      <c r="U768" s="74"/>
      <c r="V768" s="74"/>
      <c r="W768" s="74"/>
      <c r="X768" s="74"/>
      <c r="Y768" s="74"/>
      <c r="Z768" s="74"/>
      <c r="AA768" s="74"/>
      <c r="AB768" s="74"/>
      <c r="AC768" s="74"/>
      <c r="AD768" s="74"/>
      <c r="AE768" s="74"/>
      <c r="AF768" s="74"/>
      <c r="AG768" s="74"/>
      <c r="AH768" s="74"/>
      <c r="AI768" s="74"/>
      <c r="AJ768" s="74"/>
      <c r="AK768" s="74"/>
      <c r="AL768" s="74"/>
      <c r="AM768" s="74"/>
    </row>
    <row r="769" spans="6:39">
      <c r="F769" s="74"/>
      <c r="G769" s="74"/>
      <c r="H769" s="74"/>
      <c r="I769" s="74"/>
      <c r="J769" s="74"/>
      <c r="K769" s="74"/>
      <c r="L769" s="74"/>
      <c r="M769" s="74"/>
      <c r="N769" s="74"/>
      <c r="O769" s="74"/>
      <c r="P769" s="74"/>
      <c r="Q769" s="74"/>
      <c r="R769" s="74"/>
      <c r="S769" s="74"/>
      <c r="T769" s="74"/>
      <c r="U769" s="74"/>
      <c r="V769" s="74"/>
      <c r="W769" s="74"/>
      <c r="X769" s="74"/>
      <c r="Y769" s="74"/>
      <c r="Z769" s="74"/>
      <c r="AA769" s="74"/>
      <c r="AB769" s="74"/>
      <c r="AC769" s="74"/>
      <c r="AD769" s="74"/>
      <c r="AE769" s="74"/>
      <c r="AF769" s="74"/>
      <c r="AG769" s="74"/>
      <c r="AH769" s="74"/>
      <c r="AI769" s="74"/>
      <c r="AJ769" s="74"/>
      <c r="AK769" s="74"/>
      <c r="AL769" s="74"/>
      <c r="AM769" s="74"/>
    </row>
    <row r="770" spans="6:39">
      <c r="F770" s="74"/>
      <c r="G770" s="74"/>
      <c r="H770" s="74"/>
      <c r="I770" s="74"/>
      <c r="J770" s="74"/>
      <c r="K770" s="74"/>
      <c r="L770" s="74"/>
      <c r="M770" s="74"/>
      <c r="N770" s="74"/>
      <c r="O770" s="74"/>
      <c r="P770" s="74"/>
      <c r="Q770" s="74"/>
      <c r="R770" s="74"/>
      <c r="S770" s="74"/>
      <c r="T770" s="74"/>
      <c r="U770" s="74"/>
      <c r="V770" s="74"/>
      <c r="W770" s="74"/>
      <c r="X770" s="74"/>
      <c r="Y770" s="74"/>
      <c r="Z770" s="74"/>
      <c r="AA770" s="74"/>
      <c r="AB770" s="74"/>
      <c r="AC770" s="74"/>
      <c r="AD770" s="74"/>
      <c r="AE770" s="74"/>
      <c r="AF770" s="74"/>
      <c r="AG770" s="74"/>
      <c r="AH770" s="74"/>
      <c r="AI770" s="74"/>
      <c r="AJ770" s="74"/>
      <c r="AK770" s="74"/>
      <c r="AL770" s="74"/>
      <c r="AM770" s="74"/>
    </row>
    <row r="771" spans="6:39">
      <c r="F771" s="74"/>
      <c r="G771" s="74"/>
      <c r="H771" s="74"/>
      <c r="I771" s="74"/>
      <c r="J771" s="74"/>
      <c r="K771" s="74"/>
      <c r="L771" s="74"/>
      <c r="M771" s="74"/>
      <c r="N771" s="74"/>
      <c r="O771" s="74"/>
      <c r="P771" s="74"/>
      <c r="Q771" s="74"/>
      <c r="R771" s="74"/>
      <c r="S771" s="74"/>
      <c r="T771" s="74"/>
      <c r="U771" s="74"/>
      <c r="V771" s="74"/>
      <c r="W771" s="74"/>
      <c r="X771" s="74"/>
      <c r="Y771" s="74"/>
      <c r="Z771" s="74"/>
      <c r="AA771" s="74"/>
      <c r="AB771" s="74"/>
      <c r="AC771" s="74"/>
      <c r="AD771" s="74"/>
      <c r="AE771" s="74"/>
      <c r="AF771" s="74"/>
      <c r="AG771" s="74"/>
      <c r="AH771" s="74"/>
      <c r="AI771" s="74"/>
      <c r="AJ771" s="74"/>
      <c r="AK771" s="74"/>
      <c r="AL771" s="74"/>
      <c r="AM771" s="74"/>
    </row>
    <row r="772" spans="6:39">
      <c r="F772" s="74"/>
      <c r="G772" s="74"/>
      <c r="H772" s="74"/>
      <c r="I772" s="74"/>
      <c r="J772" s="74"/>
      <c r="K772" s="74"/>
      <c r="L772" s="74"/>
      <c r="M772" s="74"/>
      <c r="N772" s="74"/>
      <c r="O772" s="74"/>
      <c r="P772" s="74"/>
      <c r="Q772" s="74"/>
      <c r="R772" s="74"/>
      <c r="S772" s="74"/>
      <c r="T772" s="74"/>
      <c r="U772" s="74"/>
      <c r="V772" s="74"/>
      <c r="W772" s="74"/>
      <c r="X772" s="74"/>
      <c r="Y772" s="74"/>
      <c r="Z772" s="74"/>
      <c r="AA772" s="74"/>
      <c r="AB772" s="74"/>
      <c r="AC772" s="74"/>
      <c r="AD772" s="74"/>
      <c r="AE772" s="74"/>
      <c r="AF772" s="74"/>
      <c r="AG772" s="74"/>
      <c r="AH772" s="74"/>
      <c r="AI772" s="74"/>
      <c r="AJ772" s="74"/>
      <c r="AK772" s="74"/>
      <c r="AL772" s="74"/>
      <c r="AM772" s="74"/>
    </row>
    <row r="773" spans="6:39">
      <c r="F773" s="74"/>
      <c r="G773" s="74"/>
      <c r="H773" s="74"/>
      <c r="I773" s="74"/>
      <c r="J773" s="74"/>
      <c r="K773" s="74"/>
      <c r="L773" s="74"/>
      <c r="M773" s="74"/>
      <c r="N773" s="74"/>
      <c r="O773" s="74"/>
      <c r="P773" s="74"/>
      <c r="Q773" s="74"/>
      <c r="R773" s="74"/>
      <c r="S773" s="74"/>
      <c r="T773" s="74"/>
      <c r="U773" s="74"/>
      <c r="V773" s="74"/>
      <c r="W773" s="74"/>
      <c r="X773" s="74"/>
      <c r="Y773" s="74"/>
      <c r="Z773" s="74"/>
      <c r="AA773" s="74"/>
      <c r="AB773" s="74"/>
      <c r="AC773" s="74"/>
      <c r="AD773" s="74"/>
      <c r="AE773" s="74"/>
      <c r="AF773" s="74"/>
      <c r="AG773" s="74"/>
      <c r="AH773" s="74"/>
      <c r="AI773" s="74"/>
      <c r="AJ773" s="74"/>
      <c r="AK773" s="74"/>
      <c r="AL773" s="74"/>
      <c r="AM773" s="74"/>
    </row>
    <row r="774" spans="6:39">
      <c r="F774" s="74"/>
      <c r="G774" s="74"/>
      <c r="H774" s="74"/>
      <c r="I774" s="74"/>
      <c r="J774" s="74"/>
      <c r="K774" s="74"/>
      <c r="L774" s="74"/>
      <c r="M774" s="74"/>
      <c r="N774" s="74"/>
      <c r="O774" s="74"/>
      <c r="P774" s="74"/>
      <c r="Q774" s="74"/>
      <c r="R774" s="74"/>
      <c r="S774" s="74"/>
      <c r="T774" s="74"/>
      <c r="U774" s="74"/>
      <c r="V774" s="74"/>
      <c r="W774" s="74"/>
      <c r="X774" s="74"/>
      <c r="Y774" s="74"/>
      <c r="Z774" s="74"/>
      <c r="AA774" s="74"/>
      <c r="AB774" s="74"/>
      <c r="AC774" s="74"/>
      <c r="AD774" s="74"/>
      <c r="AE774" s="74"/>
      <c r="AF774" s="74"/>
      <c r="AG774" s="74"/>
      <c r="AH774" s="74"/>
      <c r="AI774" s="74"/>
      <c r="AJ774" s="74"/>
      <c r="AK774" s="74"/>
      <c r="AL774" s="74"/>
      <c r="AM774" s="74"/>
    </row>
    <row r="775" spans="6:39">
      <c r="F775" s="74"/>
      <c r="G775" s="74"/>
      <c r="H775" s="74"/>
      <c r="I775" s="74"/>
      <c r="J775" s="74"/>
      <c r="K775" s="74"/>
      <c r="L775" s="74"/>
      <c r="M775" s="74"/>
      <c r="N775" s="74"/>
      <c r="O775" s="74"/>
      <c r="P775" s="74"/>
      <c r="Q775" s="74"/>
      <c r="R775" s="74"/>
      <c r="S775" s="74"/>
      <c r="T775" s="74"/>
      <c r="U775" s="74"/>
      <c r="V775" s="74"/>
      <c r="W775" s="74"/>
      <c r="X775" s="74"/>
      <c r="Y775" s="74"/>
      <c r="Z775" s="74"/>
      <c r="AA775" s="74"/>
      <c r="AB775" s="74"/>
      <c r="AC775" s="74"/>
      <c r="AD775" s="74"/>
      <c r="AE775" s="74"/>
      <c r="AF775" s="74"/>
      <c r="AG775" s="74"/>
      <c r="AH775" s="74"/>
      <c r="AI775" s="74"/>
      <c r="AJ775" s="74"/>
      <c r="AK775" s="74"/>
      <c r="AL775" s="74"/>
      <c r="AM775" s="74"/>
    </row>
    <row r="776" spans="6:39">
      <c r="F776" s="74"/>
      <c r="G776" s="74"/>
      <c r="H776" s="74"/>
      <c r="I776" s="74"/>
      <c r="J776" s="74"/>
      <c r="K776" s="74"/>
      <c r="L776" s="74"/>
      <c r="M776" s="74"/>
      <c r="N776" s="74"/>
      <c r="O776" s="74"/>
      <c r="P776" s="74"/>
      <c r="Q776" s="74"/>
      <c r="R776" s="74"/>
      <c r="S776" s="74"/>
      <c r="T776" s="74"/>
      <c r="U776" s="74"/>
      <c r="V776" s="74"/>
      <c r="W776" s="74"/>
      <c r="X776" s="74"/>
      <c r="Y776" s="74"/>
      <c r="Z776" s="74"/>
      <c r="AA776" s="74"/>
      <c r="AB776" s="74"/>
      <c r="AC776" s="74"/>
      <c r="AD776" s="74"/>
      <c r="AE776" s="74"/>
      <c r="AF776" s="74"/>
      <c r="AG776" s="74"/>
      <c r="AH776" s="74"/>
      <c r="AI776" s="74"/>
      <c r="AJ776" s="74"/>
      <c r="AK776" s="74"/>
      <c r="AL776" s="74"/>
      <c r="AM776" s="74"/>
    </row>
    <row r="777" spans="6:39">
      <c r="F777" s="74"/>
      <c r="G777" s="74"/>
      <c r="H777" s="74"/>
      <c r="I777" s="74"/>
      <c r="J777" s="74"/>
      <c r="K777" s="74"/>
      <c r="L777" s="74"/>
      <c r="M777" s="74"/>
      <c r="N777" s="74"/>
      <c r="O777" s="74"/>
      <c r="P777" s="74"/>
      <c r="Q777" s="74"/>
      <c r="R777" s="74"/>
      <c r="S777" s="74"/>
      <c r="T777" s="74"/>
      <c r="U777" s="74"/>
      <c r="V777" s="74"/>
      <c r="W777" s="74"/>
      <c r="X777" s="74"/>
      <c r="Y777" s="74"/>
      <c r="Z777" s="74"/>
      <c r="AA777" s="74"/>
      <c r="AB777" s="74"/>
      <c r="AC777" s="74"/>
      <c r="AD777" s="74"/>
      <c r="AE777" s="74"/>
      <c r="AF777" s="74"/>
      <c r="AG777" s="74"/>
      <c r="AH777" s="74"/>
      <c r="AI777" s="74"/>
      <c r="AJ777" s="74"/>
      <c r="AK777" s="74"/>
      <c r="AL777" s="74"/>
      <c r="AM777" s="74"/>
    </row>
    <row r="778" spans="6:39">
      <c r="F778" s="74"/>
      <c r="G778" s="74"/>
      <c r="H778" s="74"/>
      <c r="I778" s="74"/>
      <c r="J778" s="74"/>
      <c r="K778" s="74"/>
      <c r="L778" s="74"/>
      <c r="M778" s="74"/>
      <c r="N778" s="74"/>
      <c r="O778" s="74"/>
      <c r="P778" s="74"/>
      <c r="Q778" s="74"/>
      <c r="R778" s="74"/>
      <c r="S778" s="74"/>
      <c r="T778" s="74"/>
      <c r="U778" s="74"/>
      <c r="V778" s="74"/>
      <c r="W778" s="74"/>
      <c r="X778" s="74"/>
      <c r="Y778" s="74"/>
      <c r="Z778" s="74"/>
      <c r="AA778" s="74"/>
      <c r="AB778" s="74"/>
      <c r="AC778" s="74"/>
      <c r="AD778" s="74"/>
      <c r="AE778" s="74"/>
      <c r="AF778" s="74"/>
      <c r="AG778" s="74"/>
      <c r="AH778" s="74"/>
      <c r="AI778" s="74"/>
      <c r="AJ778" s="74"/>
      <c r="AK778" s="74"/>
      <c r="AL778" s="74"/>
      <c r="AM778" s="74"/>
    </row>
    <row r="779" spans="6:39">
      <c r="F779" s="74"/>
      <c r="G779" s="74"/>
      <c r="H779" s="74"/>
      <c r="I779" s="74"/>
      <c r="J779" s="74"/>
      <c r="K779" s="74"/>
      <c r="L779" s="74"/>
      <c r="M779" s="74"/>
      <c r="N779" s="74"/>
      <c r="O779" s="74"/>
      <c r="P779" s="74"/>
      <c r="Q779" s="74"/>
      <c r="R779" s="74"/>
      <c r="S779" s="74"/>
      <c r="T779" s="74"/>
      <c r="U779" s="74"/>
      <c r="V779" s="74"/>
      <c r="W779" s="74"/>
      <c r="X779" s="74"/>
      <c r="Y779" s="74"/>
      <c r="Z779" s="74"/>
      <c r="AA779" s="74"/>
      <c r="AB779" s="74"/>
      <c r="AC779" s="74"/>
      <c r="AD779" s="74"/>
      <c r="AE779" s="74"/>
      <c r="AF779" s="74"/>
      <c r="AG779" s="74"/>
      <c r="AH779" s="74"/>
      <c r="AI779" s="74"/>
      <c r="AJ779" s="74"/>
      <c r="AK779" s="74"/>
      <c r="AL779" s="74"/>
      <c r="AM779" s="74"/>
    </row>
    <row r="780" spans="6:39">
      <c r="F780" s="74"/>
      <c r="G780" s="74"/>
      <c r="H780" s="74"/>
      <c r="I780" s="74"/>
      <c r="J780" s="74"/>
      <c r="K780" s="74"/>
      <c r="L780" s="74"/>
      <c r="M780" s="74"/>
      <c r="N780" s="74"/>
      <c r="O780" s="74"/>
      <c r="P780" s="74"/>
      <c r="Q780" s="74"/>
      <c r="R780" s="74"/>
      <c r="S780" s="74"/>
      <c r="T780" s="74"/>
      <c r="U780" s="74"/>
      <c r="V780" s="74"/>
      <c r="W780" s="74"/>
      <c r="X780" s="74"/>
      <c r="Y780" s="74"/>
      <c r="Z780" s="74"/>
      <c r="AA780" s="74"/>
      <c r="AB780" s="74"/>
      <c r="AC780" s="74"/>
      <c r="AD780" s="74"/>
      <c r="AE780" s="74"/>
      <c r="AF780" s="74"/>
      <c r="AG780" s="74"/>
      <c r="AH780" s="74"/>
      <c r="AI780" s="74"/>
      <c r="AJ780" s="74"/>
      <c r="AK780" s="74"/>
      <c r="AL780" s="74"/>
      <c r="AM780" s="74"/>
    </row>
    <row r="781" spans="6:39">
      <c r="F781" s="74"/>
      <c r="G781" s="74"/>
      <c r="H781" s="74"/>
      <c r="I781" s="74"/>
      <c r="J781" s="74"/>
      <c r="K781" s="74"/>
      <c r="L781" s="74"/>
      <c r="M781" s="74"/>
      <c r="N781" s="74"/>
      <c r="O781" s="74"/>
      <c r="P781" s="74"/>
      <c r="Q781" s="74"/>
      <c r="R781" s="74"/>
      <c r="S781" s="74"/>
      <c r="T781" s="74"/>
      <c r="U781" s="74"/>
      <c r="V781" s="74"/>
      <c r="W781" s="74"/>
      <c r="X781" s="74"/>
      <c r="Y781" s="74"/>
      <c r="Z781" s="74"/>
      <c r="AA781" s="74"/>
      <c r="AB781" s="74"/>
      <c r="AC781" s="74"/>
      <c r="AD781" s="74"/>
      <c r="AE781" s="74"/>
      <c r="AF781" s="74"/>
      <c r="AG781" s="74"/>
      <c r="AH781" s="74"/>
      <c r="AI781" s="74"/>
      <c r="AJ781" s="74"/>
      <c r="AK781" s="74"/>
      <c r="AL781" s="74"/>
      <c r="AM781" s="74"/>
    </row>
    <row r="782" spans="6:39">
      <c r="F782" s="74"/>
      <c r="G782" s="74"/>
      <c r="H782" s="74"/>
      <c r="I782" s="74"/>
      <c r="J782" s="74"/>
      <c r="K782" s="74"/>
      <c r="L782" s="74"/>
      <c r="M782" s="74"/>
      <c r="N782" s="74"/>
      <c r="O782" s="74"/>
      <c r="P782" s="74"/>
      <c r="Q782" s="74"/>
      <c r="R782" s="74"/>
      <c r="S782" s="74"/>
      <c r="T782" s="74"/>
      <c r="U782" s="74"/>
      <c r="V782" s="74"/>
      <c r="W782" s="74"/>
      <c r="X782" s="74"/>
      <c r="Y782" s="74"/>
      <c r="Z782" s="74"/>
      <c r="AA782" s="74"/>
      <c r="AB782" s="74"/>
      <c r="AC782" s="74"/>
      <c r="AD782" s="74"/>
      <c r="AE782" s="74"/>
      <c r="AF782" s="74"/>
      <c r="AG782" s="74"/>
      <c r="AH782" s="74"/>
      <c r="AI782" s="74"/>
      <c r="AJ782" s="74"/>
      <c r="AK782" s="74"/>
      <c r="AL782" s="74"/>
      <c r="AM782" s="74"/>
    </row>
    <row r="783" spans="6:39">
      <c r="F783" s="74"/>
      <c r="G783" s="74"/>
      <c r="H783" s="74"/>
      <c r="I783" s="74"/>
      <c r="J783" s="74"/>
      <c r="K783" s="74"/>
      <c r="L783" s="74"/>
      <c r="M783" s="74"/>
      <c r="N783" s="74"/>
      <c r="O783" s="74"/>
      <c r="P783" s="74"/>
      <c r="Q783" s="74"/>
      <c r="R783" s="74"/>
      <c r="S783" s="74"/>
      <c r="T783" s="74"/>
      <c r="U783" s="74"/>
      <c r="V783" s="74"/>
      <c r="W783" s="74"/>
      <c r="X783" s="74"/>
      <c r="Y783" s="74"/>
      <c r="Z783" s="74"/>
      <c r="AA783" s="74"/>
      <c r="AB783" s="74"/>
      <c r="AC783" s="74"/>
      <c r="AD783" s="74"/>
      <c r="AE783" s="74"/>
      <c r="AF783" s="74"/>
      <c r="AG783" s="74"/>
      <c r="AH783" s="74"/>
      <c r="AI783" s="74"/>
      <c r="AJ783" s="74"/>
      <c r="AK783" s="74"/>
      <c r="AL783" s="74"/>
      <c r="AM783" s="74"/>
    </row>
    <row r="784" spans="6:39">
      <c r="F784" s="74"/>
      <c r="G784" s="74"/>
      <c r="H784" s="74"/>
      <c r="I784" s="74"/>
      <c r="J784" s="74"/>
      <c r="K784" s="74"/>
      <c r="L784" s="74"/>
      <c r="M784" s="74"/>
      <c r="N784" s="74"/>
      <c r="O784" s="74"/>
      <c r="P784" s="74"/>
      <c r="Q784" s="74"/>
      <c r="R784" s="74"/>
      <c r="S784" s="74"/>
      <c r="T784" s="74"/>
      <c r="U784" s="74"/>
      <c r="V784" s="74"/>
      <c r="W784" s="74"/>
      <c r="X784" s="74"/>
      <c r="Y784" s="74"/>
      <c r="Z784" s="74"/>
      <c r="AA784" s="74"/>
      <c r="AB784" s="74"/>
      <c r="AC784" s="74"/>
      <c r="AD784" s="74"/>
      <c r="AE784" s="74"/>
      <c r="AF784" s="74"/>
      <c r="AG784" s="74"/>
      <c r="AH784" s="74"/>
      <c r="AI784" s="74"/>
      <c r="AJ784" s="74"/>
      <c r="AK784" s="74"/>
      <c r="AL784" s="74"/>
      <c r="AM784" s="74"/>
    </row>
    <row r="785" spans="6:39">
      <c r="F785" s="74"/>
      <c r="G785" s="74"/>
      <c r="H785" s="74"/>
      <c r="I785" s="74"/>
      <c r="J785" s="74"/>
      <c r="K785" s="74"/>
      <c r="L785" s="74"/>
      <c r="M785" s="74"/>
      <c r="N785" s="74"/>
      <c r="O785" s="74"/>
      <c r="P785" s="74"/>
      <c r="Q785" s="74"/>
      <c r="R785" s="74"/>
      <c r="S785" s="74"/>
      <c r="T785" s="74"/>
      <c r="U785" s="74"/>
      <c r="V785" s="74"/>
      <c r="W785" s="74"/>
      <c r="X785" s="74"/>
      <c r="Y785" s="74"/>
      <c r="Z785" s="74"/>
      <c r="AA785" s="74"/>
      <c r="AB785" s="74"/>
      <c r="AC785" s="74"/>
      <c r="AD785" s="74"/>
      <c r="AE785" s="74"/>
      <c r="AF785" s="74"/>
      <c r="AG785" s="74"/>
      <c r="AH785" s="74"/>
      <c r="AI785" s="74"/>
      <c r="AJ785" s="74"/>
      <c r="AK785" s="74"/>
      <c r="AL785" s="74"/>
      <c r="AM785" s="74"/>
    </row>
    <row r="786" spans="6:39">
      <c r="F786" s="74"/>
      <c r="G786" s="74"/>
      <c r="H786" s="74"/>
      <c r="I786" s="74"/>
      <c r="J786" s="74"/>
      <c r="K786" s="74"/>
      <c r="L786" s="74"/>
      <c r="M786" s="74"/>
      <c r="N786" s="74"/>
      <c r="O786" s="74"/>
      <c r="P786" s="74"/>
      <c r="Q786" s="74"/>
      <c r="R786" s="74"/>
      <c r="S786" s="74"/>
      <c r="T786" s="74"/>
      <c r="U786" s="74"/>
      <c r="V786" s="74"/>
      <c r="W786" s="74"/>
      <c r="X786" s="74"/>
      <c r="Y786" s="74"/>
      <c r="Z786" s="74"/>
      <c r="AA786" s="74"/>
      <c r="AB786" s="74"/>
      <c r="AC786" s="74"/>
      <c r="AD786" s="74"/>
      <c r="AE786" s="74"/>
      <c r="AF786" s="74"/>
      <c r="AG786" s="74"/>
      <c r="AH786" s="74"/>
      <c r="AI786" s="74"/>
      <c r="AJ786" s="74"/>
      <c r="AK786" s="74"/>
      <c r="AL786" s="74"/>
      <c r="AM786" s="74"/>
    </row>
    <row r="787" spans="6:39">
      <c r="F787" s="74"/>
      <c r="G787" s="74"/>
      <c r="H787" s="74"/>
      <c r="I787" s="74"/>
      <c r="J787" s="74"/>
      <c r="K787" s="74"/>
      <c r="L787" s="74"/>
      <c r="M787" s="74"/>
      <c r="N787" s="74"/>
      <c r="O787" s="74"/>
      <c r="P787" s="74"/>
      <c r="Q787" s="74"/>
      <c r="R787" s="74"/>
      <c r="S787" s="74"/>
      <c r="T787" s="74"/>
      <c r="U787" s="74"/>
      <c r="V787" s="74"/>
      <c r="W787" s="74"/>
      <c r="X787" s="74"/>
      <c r="Y787" s="74"/>
      <c r="Z787" s="74"/>
      <c r="AA787" s="74"/>
      <c r="AB787" s="74"/>
      <c r="AC787" s="74"/>
      <c r="AD787" s="74"/>
      <c r="AE787" s="74"/>
      <c r="AF787" s="74"/>
      <c r="AG787" s="74"/>
      <c r="AH787" s="74"/>
      <c r="AI787" s="74"/>
      <c r="AJ787" s="74"/>
      <c r="AK787" s="74"/>
      <c r="AL787" s="74"/>
      <c r="AM787" s="74"/>
    </row>
    <row r="788" spans="6:39">
      <c r="F788" s="74"/>
      <c r="G788" s="74"/>
      <c r="H788" s="74"/>
      <c r="I788" s="74"/>
      <c r="J788" s="74"/>
      <c r="K788" s="74"/>
      <c r="L788" s="74"/>
      <c r="M788" s="74"/>
      <c r="N788" s="74"/>
      <c r="O788" s="74"/>
      <c r="P788" s="74"/>
      <c r="Q788" s="74"/>
      <c r="R788" s="74"/>
      <c r="S788" s="74"/>
      <c r="T788" s="74"/>
      <c r="U788" s="74"/>
      <c r="V788" s="74"/>
      <c r="W788" s="74"/>
      <c r="X788" s="74"/>
      <c r="Y788" s="74"/>
      <c r="Z788" s="74"/>
      <c r="AA788" s="74"/>
      <c r="AB788" s="74"/>
      <c r="AC788" s="74"/>
      <c r="AD788" s="74"/>
      <c r="AE788" s="74"/>
      <c r="AF788" s="74"/>
      <c r="AG788" s="74"/>
      <c r="AH788" s="74"/>
      <c r="AI788" s="74"/>
      <c r="AJ788" s="74"/>
      <c r="AK788" s="74"/>
      <c r="AL788" s="74"/>
      <c r="AM788" s="74"/>
    </row>
    <row r="789" spans="6:39">
      <c r="F789" s="74"/>
      <c r="G789" s="74"/>
      <c r="H789" s="74"/>
      <c r="I789" s="74"/>
      <c r="J789" s="74"/>
      <c r="K789" s="74"/>
      <c r="L789" s="74"/>
      <c r="M789" s="74"/>
      <c r="N789" s="74"/>
      <c r="O789" s="74"/>
      <c r="P789" s="74"/>
      <c r="Q789" s="74"/>
      <c r="R789" s="74"/>
      <c r="S789" s="74"/>
      <c r="T789" s="74"/>
      <c r="U789" s="74"/>
      <c r="V789" s="74"/>
      <c r="W789" s="74"/>
      <c r="X789" s="74"/>
      <c r="Y789" s="74"/>
      <c r="Z789" s="74"/>
      <c r="AA789" s="74"/>
      <c r="AB789" s="74"/>
      <c r="AC789" s="74"/>
      <c r="AD789" s="74"/>
      <c r="AE789" s="74"/>
      <c r="AF789" s="74"/>
      <c r="AG789" s="74"/>
      <c r="AH789" s="74"/>
      <c r="AI789" s="74"/>
      <c r="AJ789" s="74"/>
      <c r="AK789" s="74"/>
      <c r="AL789" s="74"/>
      <c r="AM789" s="74"/>
    </row>
    <row r="790" spans="6:39">
      <c r="F790" s="74"/>
      <c r="G790" s="74"/>
      <c r="H790" s="74"/>
      <c r="I790" s="74"/>
      <c r="J790" s="74"/>
      <c r="K790" s="74"/>
      <c r="L790" s="74"/>
      <c r="M790" s="74"/>
      <c r="N790" s="74"/>
      <c r="O790" s="74"/>
      <c r="P790" s="74"/>
      <c r="Q790" s="74"/>
      <c r="R790" s="74"/>
      <c r="S790" s="74"/>
      <c r="T790" s="74"/>
      <c r="U790" s="74"/>
      <c r="V790" s="74"/>
      <c r="W790" s="74"/>
      <c r="X790" s="74"/>
      <c r="Y790" s="74"/>
      <c r="Z790" s="74"/>
      <c r="AA790" s="74"/>
      <c r="AB790" s="74"/>
      <c r="AC790" s="74"/>
      <c r="AD790" s="74"/>
      <c r="AE790" s="74"/>
      <c r="AF790" s="74"/>
      <c r="AG790" s="74"/>
      <c r="AH790" s="74"/>
      <c r="AI790" s="74"/>
      <c r="AJ790" s="74"/>
      <c r="AK790" s="74"/>
      <c r="AL790" s="74"/>
      <c r="AM790" s="74"/>
    </row>
    <row r="791" spans="6:39">
      <c r="F791" s="74"/>
      <c r="G791" s="74"/>
      <c r="H791" s="74"/>
      <c r="I791" s="74"/>
      <c r="J791" s="74"/>
      <c r="K791" s="74"/>
      <c r="L791" s="74"/>
      <c r="M791" s="74"/>
      <c r="N791" s="74"/>
      <c r="O791" s="74"/>
      <c r="P791" s="74"/>
      <c r="Q791" s="74"/>
      <c r="R791" s="74"/>
      <c r="S791" s="74"/>
      <c r="T791" s="74"/>
      <c r="U791" s="74"/>
      <c r="V791" s="74"/>
      <c r="W791" s="74"/>
      <c r="X791" s="74"/>
      <c r="Y791" s="74"/>
      <c r="Z791" s="74"/>
      <c r="AA791" s="74"/>
      <c r="AB791" s="74"/>
      <c r="AC791" s="74"/>
      <c r="AD791" s="74"/>
      <c r="AE791" s="74"/>
      <c r="AF791" s="74"/>
      <c r="AG791" s="74"/>
      <c r="AH791" s="74"/>
      <c r="AI791" s="74"/>
      <c r="AJ791" s="74"/>
      <c r="AK791" s="74"/>
      <c r="AL791" s="74"/>
      <c r="AM791" s="74"/>
    </row>
    <row r="792" spans="6:39">
      <c r="F792" s="74"/>
      <c r="G792" s="74"/>
      <c r="H792" s="74"/>
      <c r="I792" s="74"/>
      <c r="J792" s="74"/>
      <c r="K792" s="74"/>
      <c r="L792" s="74"/>
      <c r="M792" s="74"/>
      <c r="N792" s="74"/>
      <c r="O792" s="74"/>
      <c r="P792" s="74"/>
      <c r="Q792" s="74"/>
      <c r="R792" s="74"/>
      <c r="S792" s="74"/>
      <c r="T792" s="74"/>
      <c r="U792" s="74"/>
      <c r="V792" s="74"/>
      <c r="W792" s="74"/>
      <c r="X792" s="74"/>
      <c r="Y792" s="74"/>
      <c r="Z792" s="74"/>
      <c r="AA792" s="74"/>
      <c r="AB792" s="74"/>
      <c r="AC792" s="74"/>
      <c r="AD792" s="74"/>
      <c r="AE792" s="74"/>
      <c r="AF792" s="74"/>
      <c r="AG792" s="74"/>
      <c r="AH792" s="74"/>
      <c r="AI792" s="74"/>
      <c r="AJ792" s="74"/>
      <c r="AK792" s="74"/>
      <c r="AL792" s="74"/>
      <c r="AM792" s="74"/>
    </row>
    <row r="793" spans="6:39">
      <c r="F793" s="74"/>
      <c r="G793" s="74"/>
      <c r="H793" s="74"/>
      <c r="I793" s="74"/>
      <c r="J793" s="74"/>
      <c r="K793" s="74"/>
      <c r="L793" s="74"/>
      <c r="M793" s="74"/>
      <c r="N793" s="74"/>
      <c r="O793" s="74"/>
      <c r="P793" s="74"/>
      <c r="Q793" s="74"/>
      <c r="R793" s="74"/>
      <c r="S793" s="74"/>
      <c r="T793" s="74"/>
      <c r="U793" s="74"/>
      <c r="V793" s="74"/>
      <c r="W793" s="74"/>
      <c r="X793" s="74"/>
      <c r="Y793" s="74"/>
      <c r="Z793" s="74"/>
      <c r="AA793" s="74"/>
      <c r="AB793" s="74"/>
      <c r="AC793" s="74"/>
      <c r="AD793" s="74"/>
      <c r="AE793" s="74"/>
      <c r="AF793" s="74"/>
      <c r="AG793" s="74"/>
      <c r="AH793" s="74"/>
      <c r="AI793" s="74"/>
      <c r="AJ793" s="74"/>
      <c r="AK793" s="74"/>
      <c r="AL793" s="74"/>
      <c r="AM793" s="74"/>
    </row>
    <row r="794" spans="6:39">
      <c r="F794" s="74"/>
      <c r="G794" s="74"/>
      <c r="H794" s="74"/>
      <c r="I794" s="74"/>
      <c r="J794" s="74"/>
      <c r="K794" s="74"/>
      <c r="L794" s="74"/>
      <c r="M794" s="74"/>
      <c r="N794" s="74"/>
      <c r="O794" s="74"/>
      <c r="P794" s="74"/>
      <c r="Q794" s="74"/>
      <c r="R794" s="74"/>
      <c r="S794" s="74"/>
      <c r="T794" s="74"/>
      <c r="U794" s="74"/>
      <c r="V794" s="74"/>
      <c r="W794" s="74"/>
      <c r="X794" s="74"/>
      <c r="Y794" s="74"/>
      <c r="Z794" s="74"/>
      <c r="AA794" s="74"/>
      <c r="AB794" s="74"/>
      <c r="AC794" s="74"/>
      <c r="AD794" s="74"/>
      <c r="AE794" s="74"/>
      <c r="AF794" s="74"/>
      <c r="AG794" s="74"/>
      <c r="AH794" s="74"/>
      <c r="AI794" s="74"/>
      <c r="AJ794" s="74"/>
      <c r="AK794" s="74"/>
      <c r="AL794" s="74"/>
      <c r="AM794" s="74"/>
    </row>
    <row r="795" spans="6:39">
      <c r="F795" s="74"/>
      <c r="G795" s="74"/>
      <c r="H795" s="74"/>
      <c r="I795" s="74"/>
      <c r="J795" s="74"/>
      <c r="K795" s="74"/>
      <c r="L795" s="74"/>
      <c r="M795" s="74"/>
      <c r="N795" s="74"/>
      <c r="O795" s="74"/>
      <c r="P795" s="74"/>
      <c r="Q795" s="74"/>
      <c r="R795" s="74"/>
      <c r="S795" s="74"/>
      <c r="T795" s="74"/>
      <c r="U795" s="74"/>
      <c r="V795" s="74"/>
      <c r="W795" s="74"/>
      <c r="X795" s="74"/>
      <c r="Y795" s="74"/>
      <c r="Z795" s="74"/>
      <c r="AA795" s="74"/>
      <c r="AB795" s="74"/>
      <c r="AC795" s="74"/>
      <c r="AD795" s="74"/>
      <c r="AE795" s="74"/>
      <c r="AF795" s="74"/>
      <c r="AG795" s="74"/>
      <c r="AH795" s="74"/>
      <c r="AI795" s="74"/>
      <c r="AJ795" s="74"/>
      <c r="AK795" s="74"/>
      <c r="AL795" s="74"/>
      <c r="AM795" s="74"/>
    </row>
    <row r="796" spans="6:39">
      <c r="F796" s="74"/>
      <c r="G796" s="74"/>
      <c r="H796" s="74"/>
      <c r="I796" s="74"/>
      <c r="J796" s="74"/>
      <c r="K796" s="74"/>
      <c r="L796" s="74"/>
      <c r="M796" s="74"/>
      <c r="N796" s="74"/>
      <c r="O796" s="74"/>
      <c r="P796" s="74"/>
      <c r="Q796" s="74"/>
      <c r="R796" s="74"/>
      <c r="S796" s="74"/>
      <c r="T796" s="74"/>
      <c r="U796" s="74"/>
      <c r="V796" s="74"/>
      <c r="W796" s="74"/>
      <c r="X796" s="74"/>
      <c r="Y796" s="74"/>
      <c r="Z796" s="74"/>
      <c r="AA796" s="74"/>
      <c r="AB796" s="74"/>
      <c r="AC796" s="74"/>
      <c r="AD796" s="74"/>
      <c r="AE796" s="74"/>
      <c r="AF796" s="74"/>
      <c r="AG796" s="74"/>
      <c r="AH796" s="74"/>
      <c r="AI796" s="74"/>
      <c r="AJ796" s="74"/>
      <c r="AK796" s="74"/>
      <c r="AL796" s="74"/>
      <c r="AM796" s="74"/>
    </row>
    <row r="797" spans="6:39">
      <c r="F797" s="74"/>
      <c r="G797" s="74"/>
      <c r="H797" s="74"/>
      <c r="I797" s="74"/>
      <c r="J797" s="74"/>
      <c r="K797" s="74"/>
      <c r="L797" s="74"/>
      <c r="M797" s="74"/>
      <c r="N797" s="74"/>
      <c r="O797" s="74"/>
      <c r="P797" s="74"/>
      <c r="Q797" s="74"/>
      <c r="R797" s="74"/>
      <c r="S797" s="74"/>
      <c r="T797" s="74"/>
      <c r="U797" s="74"/>
      <c r="V797" s="74"/>
      <c r="W797" s="74"/>
      <c r="X797" s="74"/>
      <c r="Y797" s="74"/>
      <c r="Z797" s="74"/>
      <c r="AA797" s="74"/>
      <c r="AB797" s="74"/>
      <c r="AC797" s="74"/>
      <c r="AD797" s="74"/>
      <c r="AE797" s="74"/>
      <c r="AF797" s="74"/>
      <c r="AG797" s="74"/>
      <c r="AH797" s="74"/>
      <c r="AI797" s="74"/>
      <c r="AJ797" s="74"/>
      <c r="AK797" s="74"/>
      <c r="AL797" s="74"/>
      <c r="AM797" s="74"/>
    </row>
    <row r="798" spans="6:39">
      <c r="F798" s="74"/>
      <c r="G798" s="74"/>
      <c r="H798" s="74"/>
      <c r="I798" s="74"/>
      <c r="J798" s="74"/>
      <c r="K798" s="74"/>
      <c r="L798" s="74"/>
      <c r="M798" s="74"/>
      <c r="N798" s="74"/>
      <c r="O798" s="74"/>
      <c r="P798" s="74"/>
      <c r="Q798" s="74"/>
      <c r="R798" s="74"/>
      <c r="S798" s="74"/>
      <c r="T798" s="74"/>
      <c r="U798" s="74"/>
      <c r="V798" s="74"/>
      <c r="W798" s="74"/>
      <c r="X798" s="74"/>
      <c r="Y798" s="74"/>
      <c r="Z798" s="74"/>
      <c r="AA798" s="74"/>
      <c r="AB798" s="74"/>
      <c r="AC798" s="74"/>
      <c r="AD798" s="74"/>
      <c r="AE798" s="74"/>
      <c r="AF798" s="74"/>
      <c r="AG798" s="74"/>
      <c r="AH798" s="74"/>
      <c r="AI798" s="74"/>
      <c r="AJ798" s="74"/>
      <c r="AK798" s="74"/>
      <c r="AL798" s="74"/>
      <c r="AM798" s="74"/>
    </row>
    <row r="799" spans="6:39">
      <c r="F799" s="74"/>
      <c r="G799" s="74"/>
      <c r="H799" s="74"/>
      <c r="I799" s="74"/>
      <c r="J799" s="74"/>
      <c r="K799" s="74"/>
      <c r="L799" s="74"/>
      <c r="M799" s="74"/>
      <c r="N799" s="74"/>
      <c r="O799" s="74"/>
      <c r="P799" s="74"/>
      <c r="Q799" s="74"/>
      <c r="R799" s="74"/>
      <c r="S799" s="74"/>
      <c r="T799" s="74"/>
      <c r="U799" s="74"/>
      <c r="V799" s="74"/>
      <c r="W799" s="74"/>
      <c r="X799" s="74"/>
      <c r="Y799" s="74"/>
      <c r="Z799" s="74"/>
      <c r="AA799" s="74"/>
      <c r="AB799" s="74"/>
      <c r="AC799" s="74"/>
      <c r="AD799" s="74"/>
      <c r="AE799" s="74"/>
      <c r="AF799" s="74"/>
      <c r="AG799" s="74"/>
      <c r="AH799" s="74"/>
      <c r="AI799" s="74"/>
      <c r="AJ799" s="74"/>
      <c r="AK799" s="74"/>
      <c r="AL799" s="74"/>
      <c r="AM799" s="74"/>
    </row>
    <row r="800" spans="6:39">
      <c r="F800" s="74"/>
      <c r="G800" s="74"/>
      <c r="H800" s="74"/>
      <c r="I800" s="74"/>
      <c r="J800" s="74"/>
      <c r="K800" s="74"/>
      <c r="L800" s="74"/>
      <c r="M800" s="74"/>
      <c r="N800" s="74"/>
      <c r="O800" s="74"/>
      <c r="P800" s="74"/>
      <c r="Q800" s="74"/>
      <c r="R800" s="74"/>
      <c r="S800" s="74"/>
      <c r="T800" s="74"/>
      <c r="U800" s="74"/>
      <c r="V800" s="74"/>
      <c r="W800" s="74"/>
      <c r="X800" s="74"/>
      <c r="Y800" s="74"/>
      <c r="Z800" s="74"/>
      <c r="AA800" s="74"/>
      <c r="AB800" s="74"/>
      <c r="AC800" s="74"/>
      <c r="AD800" s="74"/>
      <c r="AE800" s="74"/>
      <c r="AF800" s="74"/>
      <c r="AG800" s="74"/>
      <c r="AH800" s="74"/>
      <c r="AI800" s="74"/>
      <c r="AJ800" s="74"/>
      <c r="AK800" s="74"/>
      <c r="AL800" s="74"/>
      <c r="AM800" s="74"/>
    </row>
    <row r="801" spans="6:39">
      <c r="F801" s="74"/>
      <c r="G801" s="74"/>
      <c r="H801" s="74"/>
      <c r="I801" s="74"/>
      <c r="J801" s="74"/>
      <c r="K801" s="74"/>
      <c r="L801" s="74"/>
      <c r="M801" s="74"/>
      <c r="N801" s="74"/>
      <c r="O801" s="74"/>
      <c r="P801" s="74"/>
      <c r="Q801" s="74"/>
      <c r="R801" s="74"/>
      <c r="S801" s="74"/>
      <c r="T801" s="74"/>
      <c r="U801" s="74"/>
      <c r="V801" s="74"/>
      <c r="W801" s="74"/>
      <c r="X801" s="74"/>
      <c r="Y801" s="74"/>
      <c r="Z801" s="74"/>
      <c r="AA801" s="74"/>
      <c r="AB801" s="74"/>
      <c r="AC801" s="74"/>
      <c r="AD801" s="74"/>
      <c r="AE801" s="74"/>
      <c r="AF801" s="74"/>
      <c r="AG801" s="74"/>
      <c r="AH801" s="74"/>
      <c r="AI801" s="74"/>
      <c r="AJ801" s="74"/>
      <c r="AK801" s="74"/>
      <c r="AL801" s="74"/>
      <c r="AM801" s="74"/>
    </row>
    <row r="802" spans="6:39">
      <c r="F802" s="74"/>
      <c r="G802" s="74"/>
      <c r="H802" s="74"/>
      <c r="I802" s="74"/>
      <c r="J802" s="74"/>
      <c r="K802" s="74"/>
      <c r="L802" s="74"/>
      <c r="M802" s="74"/>
      <c r="N802" s="74"/>
      <c r="O802" s="74"/>
      <c r="P802" s="74"/>
      <c r="Q802" s="74"/>
      <c r="R802" s="74"/>
      <c r="S802" s="74"/>
      <c r="T802" s="74"/>
      <c r="U802" s="74"/>
      <c r="V802" s="74"/>
      <c r="W802" s="74"/>
      <c r="X802" s="74"/>
      <c r="Y802" s="74"/>
      <c r="Z802" s="74"/>
      <c r="AA802" s="74"/>
      <c r="AB802" s="74"/>
      <c r="AC802" s="74"/>
      <c r="AD802" s="74"/>
      <c r="AE802" s="74"/>
      <c r="AF802" s="74"/>
      <c r="AG802" s="74"/>
      <c r="AH802" s="74"/>
      <c r="AI802" s="74"/>
      <c r="AJ802" s="74"/>
      <c r="AK802" s="74"/>
      <c r="AL802" s="74"/>
      <c r="AM802" s="74"/>
    </row>
    <row r="803" spans="6:39">
      <c r="F803" s="74"/>
      <c r="G803" s="74"/>
      <c r="H803" s="74"/>
      <c r="I803" s="74"/>
      <c r="J803" s="74"/>
      <c r="K803" s="74"/>
      <c r="L803" s="74"/>
      <c r="M803" s="74"/>
      <c r="N803" s="74"/>
      <c r="O803" s="74"/>
      <c r="P803" s="74"/>
      <c r="Q803" s="74"/>
      <c r="R803" s="74"/>
      <c r="S803" s="74"/>
      <c r="T803" s="74"/>
      <c r="U803" s="74"/>
      <c r="V803" s="74"/>
      <c r="W803" s="74"/>
      <c r="X803" s="74"/>
      <c r="Y803" s="74"/>
      <c r="Z803" s="74"/>
      <c r="AA803" s="74"/>
      <c r="AB803" s="74"/>
      <c r="AC803" s="74"/>
      <c r="AD803" s="74"/>
      <c r="AE803" s="74"/>
      <c r="AF803" s="74"/>
      <c r="AG803" s="74"/>
      <c r="AH803" s="74"/>
      <c r="AI803" s="74"/>
      <c r="AJ803" s="74"/>
      <c r="AK803" s="74"/>
      <c r="AL803" s="74"/>
      <c r="AM803" s="74"/>
    </row>
    <row r="804" spans="6:39">
      <c r="F804" s="74"/>
      <c r="G804" s="74"/>
      <c r="H804" s="74"/>
      <c r="I804" s="74"/>
      <c r="J804" s="74"/>
      <c r="K804" s="74"/>
      <c r="L804" s="74"/>
      <c r="M804" s="74"/>
      <c r="N804" s="74"/>
      <c r="O804" s="74"/>
      <c r="P804" s="74"/>
      <c r="Q804" s="74"/>
      <c r="R804" s="74"/>
      <c r="S804" s="74"/>
      <c r="T804" s="74"/>
      <c r="U804" s="74"/>
      <c r="V804" s="74"/>
      <c r="W804" s="74"/>
      <c r="X804" s="74"/>
      <c r="Y804" s="74"/>
      <c r="Z804" s="74"/>
      <c r="AA804" s="74"/>
      <c r="AB804" s="74"/>
      <c r="AC804" s="74"/>
      <c r="AD804" s="74"/>
      <c r="AE804" s="74"/>
      <c r="AF804" s="74"/>
      <c r="AG804" s="74"/>
      <c r="AH804" s="74"/>
      <c r="AI804" s="74"/>
      <c r="AJ804" s="74"/>
      <c r="AK804" s="74"/>
      <c r="AL804" s="74"/>
      <c r="AM804" s="74"/>
    </row>
    <row r="805" spans="6:39">
      <c r="F805" s="74"/>
      <c r="G805" s="74"/>
      <c r="H805" s="74"/>
      <c r="I805" s="74"/>
      <c r="J805" s="74"/>
      <c r="K805" s="74"/>
      <c r="L805" s="74"/>
      <c r="M805" s="74"/>
      <c r="N805" s="74"/>
      <c r="O805" s="74"/>
      <c r="P805" s="74"/>
      <c r="Q805" s="74"/>
      <c r="R805" s="74"/>
      <c r="S805" s="74"/>
      <c r="T805" s="74"/>
      <c r="U805" s="74"/>
      <c r="V805" s="74"/>
      <c r="W805" s="74"/>
      <c r="X805" s="74"/>
      <c r="Y805" s="74"/>
      <c r="Z805" s="74"/>
      <c r="AA805" s="74"/>
      <c r="AB805" s="74"/>
      <c r="AC805" s="74"/>
      <c r="AD805" s="74"/>
      <c r="AE805" s="74"/>
      <c r="AF805" s="74"/>
      <c r="AG805" s="74"/>
      <c r="AH805" s="74"/>
      <c r="AI805" s="74"/>
      <c r="AJ805" s="74"/>
      <c r="AK805" s="74"/>
      <c r="AL805" s="74"/>
      <c r="AM805" s="74"/>
    </row>
    <row r="806" spans="6:39">
      <c r="F806" s="74"/>
      <c r="G806" s="74"/>
      <c r="H806" s="74"/>
      <c r="I806" s="74"/>
      <c r="J806" s="74"/>
      <c r="K806" s="74"/>
      <c r="L806" s="74"/>
      <c r="M806" s="74"/>
      <c r="N806" s="74"/>
      <c r="O806" s="74"/>
      <c r="P806" s="74"/>
      <c r="Q806" s="74"/>
      <c r="R806" s="74"/>
      <c r="S806" s="74"/>
      <c r="T806" s="74"/>
      <c r="U806" s="74"/>
      <c r="V806" s="74"/>
      <c r="W806" s="74"/>
      <c r="X806" s="74"/>
      <c r="Y806" s="74"/>
      <c r="Z806" s="74"/>
      <c r="AA806" s="74"/>
      <c r="AB806" s="74"/>
      <c r="AC806" s="74"/>
      <c r="AD806" s="74"/>
      <c r="AE806" s="74"/>
      <c r="AF806" s="74"/>
      <c r="AG806" s="74"/>
      <c r="AH806" s="74"/>
      <c r="AI806" s="74"/>
      <c r="AJ806" s="74"/>
      <c r="AK806" s="74"/>
      <c r="AL806" s="74"/>
      <c r="AM806" s="74"/>
    </row>
    <row r="807" spans="6:39">
      <c r="F807" s="74"/>
      <c r="G807" s="74"/>
      <c r="H807" s="74"/>
      <c r="I807" s="74"/>
      <c r="J807" s="74"/>
      <c r="K807" s="74"/>
      <c r="L807" s="74"/>
      <c r="M807" s="74"/>
      <c r="N807" s="74"/>
      <c r="O807" s="74"/>
      <c r="P807" s="74"/>
      <c r="Q807" s="74"/>
      <c r="R807" s="74"/>
      <c r="S807" s="74"/>
      <c r="T807" s="74"/>
      <c r="U807" s="74"/>
      <c r="V807" s="74"/>
      <c r="W807" s="74"/>
      <c r="X807" s="74"/>
      <c r="Y807" s="74"/>
      <c r="Z807" s="74"/>
      <c r="AA807" s="74"/>
      <c r="AB807" s="74"/>
      <c r="AC807" s="74"/>
      <c r="AD807" s="74"/>
      <c r="AE807" s="74"/>
      <c r="AF807" s="74"/>
      <c r="AG807" s="74"/>
      <c r="AH807" s="74"/>
      <c r="AI807" s="74"/>
      <c r="AJ807" s="74"/>
      <c r="AK807" s="74"/>
      <c r="AL807" s="74"/>
      <c r="AM807" s="74"/>
    </row>
    <row r="808" spans="6:39">
      <c r="F808" s="74"/>
      <c r="G808" s="74"/>
      <c r="H808" s="74"/>
      <c r="I808" s="74"/>
      <c r="J808" s="74"/>
      <c r="K808" s="74"/>
      <c r="L808" s="74"/>
      <c r="M808" s="74"/>
      <c r="N808" s="74"/>
      <c r="O808" s="74"/>
      <c r="P808" s="74"/>
      <c r="Q808" s="74"/>
      <c r="R808" s="74"/>
      <c r="S808" s="74"/>
      <c r="T808" s="74"/>
      <c r="U808" s="74"/>
      <c r="V808" s="74"/>
      <c r="W808" s="74"/>
      <c r="X808" s="74"/>
      <c r="Y808" s="74"/>
      <c r="Z808" s="74"/>
      <c r="AA808" s="74"/>
      <c r="AB808" s="74"/>
      <c r="AC808" s="74"/>
      <c r="AD808" s="74"/>
      <c r="AE808" s="74"/>
      <c r="AF808" s="74"/>
      <c r="AG808" s="74"/>
      <c r="AH808" s="74"/>
      <c r="AI808" s="74"/>
      <c r="AJ808" s="74"/>
      <c r="AK808" s="74"/>
      <c r="AL808" s="74"/>
      <c r="AM808" s="74"/>
    </row>
    <row r="809" spans="6:39">
      <c r="F809" s="74"/>
      <c r="G809" s="74"/>
      <c r="H809" s="74"/>
      <c r="I809" s="74"/>
      <c r="J809" s="74"/>
      <c r="K809" s="74"/>
      <c r="L809" s="74"/>
      <c r="M809" s="74"/>
      <c r="N809" s="74"/>
      <c r="O809" s="74"/>
      <c r="P809" s="74"/>
      <c r="Q809" s="74"/>
      <c r="R809" s="74"/>
      <c r="S809" s="74"/>
      <c r="T809" s="74"/>
      <c r="U809" s="74"/>
      <c r="V809" s="74"/>
      <c r="W809" s="74"/>
      <c r="X809" s="74"/>
      <c r="Y809" s="74"/>
      <c r="Z809" s="74"/>
      <c r="AA809" s="74"/>
      <c r="AB809" s="74"/>
      <c r="AC809" s="74"/>
      <c r="AD809" s="74"/>
      <c r="AE809" s="74"/>
      <c r="AF809" s="74"/>
      <c r="AG809" s="74"/>
      <c r="AH809" s="74"/>
      <c r="AI809" s="74"/>
      <c r="AJ809" s="74"/>
      <c r="AK809" s="74"/>
      <c r="AL809" s="74"/>
      <c r="AM809" s="74"/>
    </row>
    <row r="810" spans="6:39">
      <c r="F810" s="74"/>
      <c r="G810" s="74"/>
      <c r="H810" s="74"/>
      <c r="I810" s="74"/>
      <c r="J810" s="74"/>
      <c r="K810" s="74"/>
      <c r="L810" s="74"/>
      <c r="M810" s="74"/>
      <c r="N810" s="74"/>
      <c r="O810" s="74"/>
      <c r="P810" s="74"/>
      <c r="Q810" s="74"/>
      <c r="R810" s="74"/>
      <c r="S810" s="74"/>
      <c r="T810" s="74"/>
      <c r="U810" s="74"/>
      <c r="V810" s="74"/>
      <c r="W810" s="74"/>
      <c r="X810" s="74"/>
      <c r="Y810" s="74"/>
      <c r="Z810" s="74"/>
      <c r="AA810" s="74"/>
      <c r="AB810" s="74"/>
      <c r="AC810" s="74"/>
      <c r="AD810" s="74"/>
      <c r="AE810" s="74"/>
      <c r="AF810" s="74"/>
      <c r="AG810" s="74"/>
      <c r="AH810" s="74"/>
      <c r="AI810" s="74"/>
      <c r="AJ810" s="74"/>
      <c r="AK810" s="74"/>
      <c r="AL810" s="74"/>
      <c r="AM810" s="74"/>
    </row>
    <row r="811" spans="6:39">
      <c r="F811" s="74"/>
      <c r="G811" s="74"/>
      <c r="H811" s="74"/>
      <c r="I811" s="74"/>
      <c r="J811" s="74"/>
      <c r="K811" s="74"/>
      <c r="L811" s="74"/>
      <c r="M811" s="74"/>
      <c r="N811" s="74"/>
      <c r="O811" s="74"/>
      <c r="P811" s="74"/>
      <c r="Q811" s="74"/>
      <c r="R811" s="74"/>
      <c r="S811" s="74"/>
      <c r="T811" s="74"/>
      <c r="U811" s="74"/>
      <c r="V811" s="74"/>
      <c r="W811" s="74"/>
      <c r="X811" s="74"/>
      <c r="Y811" s="74"/>
      <c r="Z811" s="74"/>
      <c r="AA811" s="74"/>
      <c r="AB811" s="74"/>
      <c r="AC811" s="74"/>
      <c r="AD811" s="74"/>
      <c r="AE811" s="74"/>
      <c r="AF811" s="74"/>
      <c r="AG811" s="74"/>
      <c r="AH811" s="74"/>
      <c r="AI811" s="74"/>
      <c r="AJ811" s="74"/>
      <c r="AK811" s="74"/>
      <c r="AL811" s="74"/>
      <c r="AM811" s="74"/>
    </row>
    <row r="812" spans="6:39">
      <c r="F812" s="74"/>
      <c r="G812" s="74"/>
      <c r="H812" s="74"/>
      <c r="I812" s="74"/>
      <c r="J812" s="74"/>
      <c r="K812" s="74"/>
      <c r="L812" s="74"/>
      <c r="M812" s="74"/>
      <c r="N812" s="74"/>
      <c r="O812" s="74"/>
      <c r="P812" s="74"/>
      <c r="Q812" s="74"/>
      <c r="R812" s="74"/>
      <c r="S812" s="74"/>
      <c r="T812" s="74"/>
      <c r="U812" s="74"/>
      <c r="V812" s="74"/>
      <c r="W812" s="74"/>
      <c r="X812" s="74"/>
      <c r="Y812" s="74"/>
      <c r="Z812" s="74"/>
      <c r="AA812" s="74"/>
      <c r="AB812" s="74"/>
      <c r="AC812" s="74"/>
      <c r="AD812" s="74"/>
      <c r="AE812" s="74"/>
      <c r="AF812" s="74"/>
      <c r="AG812" s="74"/>
      <c r="AH812" s="74"/>
      <c r="AI812" s="74"/>
      <c r="AJ812" s="74"/>
      <c r="AK812" s="74"/>
      <c r="AL812" s="74"/>
      <c r="AM812" s="74"/>
    </row>
    <row r="813" spans="6:39">
      <c r="F813" s="74"/>
      <c r="G813" s="74"/>
      <c r="H813" s="74"/>
      <c r="I813" s="74"/>
      <c r="J813" s="74"/>
      <c r="K813" s="74"/>
      <c r="L813" s="74"/>
      <c r="M813" s="74"/>
      <c r="N813" s="74"/>
      <c r="O813" s="74"/>
      <c r="P813" s="74"/>
      <c r="Q813" s="74"/>
      <c r="R813" s="74"/>
      <c r="S813" s="74"/>
      <c r="T813" s="74"/>
      <c r="U813" s="74"/>
      <c r="V813" s="74"/>
      <c r="W813" s="74"/>
      <c r="X813" s="74"/>
      <c r="Y813" s="74"/>
      <c r="Z813" s="74"/>
      <c r="AA813" s="74"/>
      <c r="AB813" s="74"/>
      <c r="AC813" s="74"/>
      <c r="AD813" s="74"/>
      <c r="AE813" s="74"/>
      <c r="AF813" s="74"/>
      <c r="AG813" s="74"/>
      <c r="AH813" s="74"/>
      <c r="AI813" s="74"/>
      <c r="AJ813" s="74"/>
      <c r="AK813" s="74"/>
      <c r="AL813" s="74"/>
      <c r="AM813" s="74"/>
    </row>
    <row r="814" spans="6:39">
      <c r="F814" s="74"/>
      <c r="G814" s="74"/>
      <c r="H814" s="74"/>
      <c r="I814" s="74"/>
      <c r="J814" s="74"/>
      <c r="K814" s="74"/>
      <c r="L814" s="74"/>
      <c r="M814" s="74"/>
      <c r="N814" s="74"/>
      <c r="O814" s="74"/>
      <c r="P814" s="74"/>
      <c r="Q814" s="74"/>
      <c r="R814" s="74"/>
      <c r="S814" s="74"/>
      <c r="T814" s="74"/>
      <c r="U814" s="74"/>
      <c r="V814" s="74"/>
      <c r="W814" s="74"/>
      <c r="X814" s="74"/>
      <c r="Y814" s="74"/>
      <c r="Z814" s="74"/>
      <c r="AA814" s="74"/>
      <c r="AB814" s="74"/>
      <c r="AC814" s="74"/>
      <c r="AD814" s="74"/>
      <c r="AE814" s="74"/>
      <c r="AF814" s="74"/>
      <c r="AG814" s="74"/>
      <c r="AH814" s="74"/>
      <c r="AI814" s="74"/>
      <c r="AJ814" s="74"/>
      <c r="AK814" s="74"/>
      <c r="AL814" s="74"/>
      <c r="AM814" s="74"/>
    </row>
    <row r="815" spans="6:39">
      <c r="F815" s="74"/>
      <c r="G815" s="74"/>
      <c r="H815" s="74"/>
      <c r="I815" s="74"/>
      <c r="J815" s="74"/>
      <c r="K815" s="74"/>
      <c r="L815" s="74"/>
      <c r="M815" s="74"/>
      <c r="N815" s="74"/>
      <c r="O815" s="74"/>
      <c r="P815" s="74"/>
      <c r="Q815" s="74"/>
      <c r="R815" s="74"/>
      <c r="S815" s="74"/>
      <c r="T815" s="74"/>
      <c r="U815" s="74"/>
      <c r="V815" s="74"/>
      <c r="W815" s="74"/>
      <c r="X815" s="74"/>
      <c r="Y815" s="74"/>
      <c r="Z815" s="74"/>
      <c r="AA815" s="74"/>
      <c r="AB815" s="74"/>
      <c r="AC815" s="74"/>
      <c r="AD815" s="74"/>
      <c r="AE815" s="74"/>
      <c r="AF815" s="74"/>
      <c r="AG815" s="74"/>
      <c r="AH815" s="74"/>
      <c r="AI815" s="74"/>
      <c r="AJ815" s="74"/>
      <c r="AK815" s="74"/>
      <c r="AL815" s="74"/>
      <c r="AM815" s="74"/>
    </row>
    <row r="816" spans="6:39">
      <c r="F816" s="74"/>
      <c r="G816" s="74"/>
      <c r="H816" s="74"/>
      <c r="I816" s="74"/>
      <c r="J816" s="74"/>
      <c r="K816" s="74"/>
      <c r="L816" s="74"/>
      <c r="M816" s="74"/>
      <c r="N816" s="74"/>
      <c r="O816" s="74"/>
      <c r="P816" s="74"/>
      <c r="Q816" s="74"/>
      <c r="R816" s="74"/>
      <c r="S816" s="74"/>
      <c r="T816" s="74"/>
      <c r="U816" s="74"/>
      <c r="V816" s="74"/>
      <c r="W816" s="74"/>
      <c r="X816" s="74"/>
      <c r="Y816" s="74"/>
      <c r="Z816" s="74"/>
      <c r="AA816" s="74"/>
      <c r="AB816" s="74"/>
      <c r="AC816" s="74"/>
      <c r="AD816" s="74"/>
      <c r="AE816" s="74"/>
      <c r="AF816" s="74"/>
      <c r="AG816" s="74"/>
      <c r="AH816" s="74"/>
      <c r="AI816" s="74"/>
      <c r="AJ816" s="74"/>
      <c r="AK816" s="74"/>
      <c r="AL816" s="74"/>
      <c r="AM816" s="74"/>
    </row>
    <row r="817" spans="6:39">
      <c r="F817" s="74"/>
      <c r="G817" s="74"/>
      <c r="H817" s="74"/>
      <c r="I817" s="74"/>
      <c r="J817" s="74"/>
      <c r="K817" s="74"/>
      <c r="L817" s="74"/>
      <c r="M817" s="74"/>
      <c r="N817" s="74"/>
      <c r="O817" s="74"/>
      <c r="P817" s="74"/>
      <c r="Q817" s="74"/>
      <c r="R817" s="74"/>
      <c r="S817" s="74"/>
      <c r="T817" s="74"/>
      <c r="U817" s="74"/>
      <c r="V817" s="74"/>
      <c r="W817" s="74"/>
      <c r="X817" s="74"/>
      <c r="Y817" s="74"/>
      <c r="Z817" s="74"/>
      <c r="AA817" s="74"/>
      <c r="AB817" s="74"/>
      <c r="AC817" s="74"/>
      <c r="AD817" s="74"/>
      <c r="AE817" s="74"/>
      <c r="AF817" s="74"/>
      <c r="AG817" s="74"/>
      <c r="AH817" s="74"/>
      <c r="AI817" s="74"/>
      <c r="AJ817" s="74"/>
      <c r="AK817" s="74"/>
      <c r="AL817" s="74"/>
      <c r="AM817" s="74"/>
    </row>
    <row r="818" spans="6:39">
      <c r="F818" s="74"/>
      <c r="G818" s="74"/>
      <c r="H818" s="74"/>
      <c r="I818" s="74"/>
      <c r="J818" s="74"/>
      <c r="K818" s="74"/>
      <c r="L818" s="74"/>
      <c r="M818" s="74"/>
      <c r="N818" s="74"/>
      <c r="O818" s="74"/>
      <c r="P818" s="74"/>
      <c r="Q818" s="74"/>
      <c r="R818" s="74"/>
      <c r="S818" s="74"/>
      <c r="T818" s="74"/>
      <c r="U818" s="74"/>
      <c r="V818" s="74"/>
      <c r="W818" s="74"/>
      <c r="X818" s="74"/>
      <c r="Y818" s="74"/>
      <c r="Z818" s="74"/>
      <c r="AA818" s="74"/>
      <c r="AB818" s="74"/>
      <c r="AC818" s="74"/>
      <c r="AD818" s="74"/>
      <c r="AE818" s="74"/>
      <c r="AF818" s="74"/>
      <c r="AG818" s="74"/>
      <c r="AH818" s="74"/>
      <c r="AI818" s="74"/>
      <c r="AJ818" s="74"/>
      <c r="AK818" s="74"/>
      <c r="AL818" s="74"/>
      <c r="AM818" s="74"/>
    </row>
    <row r="819" spans="6:39">
      <c r="F819" s="74"/>
      <c r="G819" s="74"/>
      <c r="H819" s="74"/>
      <c r="I819" s="74"/>
      <c r="J819" s="74"/>
      <c r="K819" s="74"/>
      <c r="L819" s="74"/>
      <c r="M819" s="74"/>
      <c r="N819" s="74"/>
      <c r="O819" s="74"/>
      <c r="P819" s="74"/>
      <c r="Q819" s="74"/>
      <c r="R819" s="74"/>
      <c r="S819" s="74"/>
      <c r="T819" s="74"/>
      <c r="U819" s="74"/>
      <c r="V819" s="74"/>
      <c r="W819" s="74"/>
      <c r="X819" s="74"/>
      <c r="Y819" s="74"/>
      <c r="Z819" s="74"/>
      <c r="AA819" s="74"/>
      <c r="AB819" s="74"/>
      <c r="AC819" s="74"/>
      <c r="AD819" s="74"/>
      <c r="AE819" s="74"/>
      <c r="AF819" s="74"/>
      <c r="AG819" s="74"/>
      <c r="AH819" s="74"/>
      <c r="AI819" s="74"/>
      <c r="AJ819" s="74"/>
      <c r="AK819" s="74"/>
      <c r="AL819" s="74"/>
      <c r="AM819" s="74"/>
    </row>
    <row r="820" spans="6:39">
      <c r="F820" s="74"/>
      <c r="G820" s="74"/>
      <c r="H820" s="74"/>
      <c r="I820" s="74"/>
      <c r="J820" s="74"/>
      <c r="K820" s="74"/>
      <c r="L820" s="74"/>
      <c r="M820" s="74"/>
      <c r="N820" s="74"/>
      <c r="O820" s="74"/>
      <c r="P820" s="74"/>
      <c r="Q820" s="74"/>
      <c r="R820" s="74"/>
      <c r="S820" s="74"/>
      <c r="T820" s="74"/>
      <c r="U820" s="74"/>
      <c r="V820" s="74"/>
      <c r="W820" s="74"/>
      <c r="X820" s="74"/>
      <c r="Y820" s="74"/>
      <c r="Z820" s="74"/>
      <c r="AA820" s="74"/>
      <c r="AB820" s="74"/>
      <c r="AC820" s="74"/>
      <c r="AD820" s="74"/>
      <c r="AE820" s="74"/>
      <c r="AF820" s="74"/>
      <c r="AG820" s="74"/>
      <c r="AH820" s="74"/>
      <c r="AI820" s="74"/>
      <c r="AJ820" s="74"/>
      <c r="AK820" s="74"/>
      <c r="AL820" s="74"/>
      <c r="AM820" s="74"/>
    </row>
    <row r="821" spans="6:39">
      <c r="F821" s="74"/>
      <c r="G821" s="74"/>
      <c r="H821" s="74"/>
      <c r="I821" s="74"/>
      <c r="J821" s="74"/>
      <c r="K821" s="74"/>
      <c r="L821" s="74"/>
      <c r="M821" s="74"/>
      <c r="N821" s="74"/>
      <c r="O821" s="74"/>
      <c r="P821" s="74"/>
      <c r="Q821" s="74"/>
      <c r="R821" s="74"/>
      <c r="S821" s="74"/>
      <c r="T821" s="74"/>
      <c r="U821" s="74"/>
      <c r="V821" s="74"/>
      <c r="W821" s="74"/>
      <c r="X821" s="74"/>
      <c r="Y821" s="74"/>
      <c r="Z821" s="74"/>
      <c r="AA821" s="74"/>
      <c r="AB821" s="74"/>
      <c r="AC821" s="74"/>
      <c r="AD821" s="74"/>
      <c r="AE821" s="74"/>
      <c r="AF821" s="74"/>
      <c r="AG821" s="74"/>
      <c r="AH821" s="74"/>
      <c r="AI821" s="74"/>
      <c r="AJ821" s="74"/>
      <c r="AK821" s="74"/>
      <c r="AL821" s="74"/>
      <c r="AM821" s="74"/>
    </row>
    <row r="822" spans="6:39">
      <c r="F822" s="74"/>
      <c r="G822" s="74"/>
      <c r="H822" s="74"/>
      <c r="I822" s="74"/>
      <c r="J822" s="74"/>
      <c r="K822" s="74"/>
      <c r="L822" s="74"/>
      <c r="M822" s="74"/>
      <c r="N822" s="74"/>
      <c r="O822" s="74"/>
      <c r="P822" s="74"/>
      <c r="Q822" s="74"/>
      <c r="R822" s="74"/>
      <c r="S822" s="74"/>
      <c r="T822" s="74"/>
      <c r="U822" s="74"/>
      <c r="V822" s="74"/>
      <c r="W822" s="74"/>
      <c r="X822" s="74"/>
      <c r="Y822" s="74"/>
      <c r="Z822" s="74"/>
      <c r="AA822" s="74"/>
      <c r="AB822" s="74"/>
      <c r="AC822" s="74"/>
      <c r="AD822" s="74"/>
      <c r="AE822" s="74"/>
      <c r="AF822" s="74"/>
      <c r="AG822" s="74"/>
      <c r="AH822" s="74"/>
      <c r="AI822" s="74"/>
      <c r="AJ822" s="74"/>
      <c r="AK822" s="74"/>
      <c r="AL822" s="74"/>
      <c r="AM822" s="74"/>
    </row>
    <row r="823" spans="6:39">
      <c r="F823" s="74"/>
      <c r="G823" s="74"/>
      <c r="H823" s="74"/>
      <c r="I823" s="74"/>
      <c r="J823" s="74"/>
      <c r="K823" s="74"/>
      <c r="L823" s="74"/>
      <c r="M823" s="74"/>
      <c r="N823" s="74"/>
      <c r="O823" s="74"/>
      <c r="P823" s="74"/>
      <c r="Q823" s="74"/>
      <c r="R823" s="74"/>
      <c r="S823" s="74"/>
      <c r="T823" s="74"/>
      <c r="U823" s="74"/>
      <c r="V823" s="74"/>
      <c r="W823" s="74"/>
      <c r="X823" s="74"/>
      <c r="Y823" s="74"/>
      <c r="Z823" s="74"/>
      <c r="AA823" s="74"/>
      <c r="AB823" s="74"/>
      <c r="AC823" s="74"/>
      <c r="AD823" s="74"/>
      <c r="AE823" s="74"/>
      <c r="AF823" s="74"/>
      <c r="AG823" s="74"/>
      <c r="AH823" s="74"/>
      <c r="AI823" s="74"/>
      <c r="AJ823" s="74"/>
      <c r="AK823" s="74"/>
      <c r="AL823" s="74"/>
      <c r="AM823" s="74"/>
    </row>
    <row r="824" spans="6:39">
      <c r="F824" s="74"/>
      <c r="G824" s="74"/>
      <c r="H824" s="74"/>
      <c r="I824" s="74"/>
      <c r="J824" s="74"/>
      <c r="K824" s="74"/>
      <c r="L824" s="74"/>
      <c r="M824" s="74"/>
      <c r="N824" s="74"/>
      <c r="O824" s="74"/>
      <c r="P824" s="74"/>
      <c r="Q824" s="74"/>
      <c r="R824" s="74"/>
      <c r="S824" s="74"/>
      <c r="T824" s="74"/>
      <c r="U824" s="74"/>
      <c r="V824" s="74"/>
      <c r="W824" s="74"/>
      <c r="X824" s="74"/>
      <c r="Y824" s="74"/>
      <c r="Z824" s="74"/>
      <c r="AA824" s="74"/>
      <c r="AB824" s="74"/>
      <c r="AC824" s="74"/>
      <c r="AD824" s="74"/>
      <c r="AE824" s="74"/>
      <c r="AF824" s="74"/>
      <c r="AG824" s="74"/>
      <c r="AH824" s="74"/>
      <c r="AI824" s="74"/>
      <c r="AJ824" s="74"/>
      <c r="AK824" s="74"/>
      <c r="AL824" s="74"/>
      <c r="AM824" s="74"/>
    </row>
    <row r="825" spans="6:39">
      <c r="F825" s="74"/>
      <c r="G825" s="74"/>
      <c r="H825" s="74"/>
      <c r="I825" s="74"/>
      <c r="J825" s="74"/>
      <c r="K825" s="74"/>
      <c r="L825" s="74"/>
      <c r="M825" s="74"/>
      <c r="N825" s="74"/>
      <c r="O825" s="74"/>
      <c r="P825" s="74"/>
      <c r="Q825" s="74"/>
      <c r="R825" s="74"/>
      <c r="S825" s="74"/>
      <c r="T825" s="74"/>
      <c r="U825" s="74"/>
      <c r="V825" s="74"/>
      <c r="W825" s="74"/>
      <c r="X825" s="74"/>
      <c r="Y825" s="74"/>
      <c r="Z825" s="74"/>
      <c r="AA825" s="74"/>
      <c r="AB825" s="74"/>
      <c r="AC825" s="74"/>
      <c r="AD825" s="74"/>
      <c r="AE825" s="74"/>
      <c r="AF825" s="74"/>
      <c r="AG825" s="74"/>
      <c r="AH825" s="74"/>
      <c r="AI825" s="74"/>
      <c r="AJ825" s="74"/>
      <c r="AK825" s="74"/>
      <c r="AL825" s="74"/>
      <c r="AM825" s="74"/>
    </row>
    <row r="826" spans="6:39">
      <c r="F826" s="74"/>
      <c r="G826" s="74"/>
      <c r="H826" s="74"/>
      <c r="I826" s="74"/>
      <c r="J826" s="74"/>
      <c r="K826" s="74"/>
      <c r="L826" s="74"/>
      <c r="M826" s="74"/>
      <c r="N826" s="74"/>
      <c r="O826" s="74"/>
      <c r="P826" s="74"/>
      <c r="Q826" s="74"/>
      <c r="R826" s="74"/>
      <c r="S826" s="74"/>
      <c r="T826" s="74"/>
      <c r="U826" s="74"/>
      <c r="V826" s="74"/>
      <c r="W826" s="74"/>
      <c r="X826" s="74"/>
      <c r="Y826" s="74"/>
      <c r="Z826" s="74"/>
      <c r="AA826" s="74"/>
      <c r="AB826" s="74"/>
      <c r="AC826" s="74"/>
      <c r="AD826" s="74"/>
      <c r="AE826" s="74"/>
      <c r="AF826" s="74"/>
      <c r="AG826" s="74"/>
      <c r="AH826" s="74"/>
      <c r="AI826" s="74"/>
      <c r="AJ826" s="74"/>
      <c r="AK826" s="74"/>
      <c r="AL826" s="74"/>
      <c r="AM826" s="74"/>
    </row>
    <row r="827" spans="6:39">
      <c r="F827" s="74"/>
      <c r="G827" s="74"/>
      <c r="H827" s="74"/>
      <c r="I827" s="74"/>
      <c r="J827" s="74"/>
      <c r="K827" s="74"/>
      <c r="L827" s="74"/>
      <c r="M827" s="74"/>
      <c r="N827" s="74"/>
      <c r="O827" s="74"/>
      <c r="P827" s="74"/>
      <c r="Q827" s="74"/>
      <c r="R827" s="74"/>
      <c r="S827" s="74"/>
      <c r="T827" s="74"/>
      <c r="U827" s="74"/>
      <c r="V827" s="74"/>
      <c r="W827" s="74"/>
      <c r="X827" s="74"/>
      <c r="Y827" s="74"/>
      <c r="Z827" s="74"/>
      <c r="AA827" s="74"/>
      <c r="AB827" s="74"/>
      <c r="AC827" s="74"/>
      <c r="AD827" s="74"/>
      <c r="AE827" s="74"/>
      <c r="AF827" s="74"/>
      <c r="AG827" s="74"/>
      <c r="AH827" s="74"/>
      <c r="AI827" s="74"/>
      <c r="AJ827" s="74"/>
      <c r="AK827" s="74"/>
      <c r="AL827" s="74"/>
      <c r="AM827" s="74"/>
    </row>
    <row r="828" spans="6:39">
      <c r="F828" s="74"/>
      <c r="G828" s="74"/>
      <c r="H828" s="74"/>
      <c r="I828" s="74"/>
      <c r="J828" s="74"/>
      <c r="K828" s="74"/>
      <c r="L828" s="74"/>
      <c r="M828" s="74"/>
      <c r="N828" s="74"/>
      <c r="O828" s="74"/>
      <c r="P828" s="74"/>
      <c r="Q828" s="74"/>
      <c r="R828" s="74"/>
      <c r="S828" s="74"/>
      <c r="T828" s="74"/>
      <c r="U828" s="74"/>
      <c r="V828" s="74"/>
      <c r="W828" s="74"/>
      <c r="X828" s="74"/>
      <c r="Y828" s="74"/>
      <c r="Z828" s="74"/>
      <c r="AA828" s="74"/>
      <c r="AB828" s="74"/>
      <c r="AC828" s="74"/>
      <c r="AD828" s="74"/>
      <c r="AE828" s="74"/>
      <c r="AF828" s="74"/>
      <c r="AG828" s="74"/>
      <c r="AH828" s="74"/>
      <c r="AI828" s="74"/>
      <c r="AJ828" s="74"/>
      <c r="AK828" s="74"/>
      <c r="AL828" s="74"/>
      <c r="AM828" s="74"/>
    </row>
    <row r="829" spans="6:39">
      <c r="F829" s="74"/>
      <c r="G829" s="74"/>
      <c r="H829" s="74"/>
      <c r="I829" s="74"/>
      <c r="J829" s="74"/>
      <c r="K829" s="74"/>
      <c r="L829" s="74"/>
      <c r="M829" s="74"/>
      <c r="N829" s="74"/>
      <c r="O829" s="74"/>
      <c r="P829" s="74"/>
      <c r="Q829" s="74"/>
      <c r="R829" s="74"/>
      <c r="S829" s="74"/>
      <c r="T829" s="74"/>
      <c r="U829" s="74"/>
      <c r="V829" s="74"/>
      <c r="W829" s="74"/>
      <c r="X829" s="74"/>
      <c r="Y829" s="74"/>
      <c r="Z829" s="74"/>
      <c r="AA829" s="74"/>
      <c r="AB829" s="74"/>
      <c r="AC829" s="74"/>
      <c r="AD829" s="74"/>
      <c r="AE829" s="74"/>
      <c r="AF829" s="74"/>
      <c r="AG829" s="74"/>
      <c r="AH829" s="74"/>
      <c r="AI829" s="74"/>
      <c r="AJ829" s="74"/>
      <c r="AK829" s="74"/>
      <c r="AL829" s="74"/>
      <c r="AM829" s="74"/>
    </row>
    <row r="830" spans="6:39">
      <c r="F830" s="74"/>
      <c r="G830" s="74"/>
      <c r="H830" s="74"/>
      <c r="I830" s="74"/>
      <c r="J830" s="74"/>
      <c r="K830" s="74"/>
      <c r="L830" s="74"/>
      <c r="M830" s="74"/>
      <c r="N830" s="74"/>
      <c r="O830" s="74"/>
      <c r="P830" s="74"/>
      <c r="Q830" s="74"/>
      <c r="R830" s="74"/>
      <c r="S830" s="74"/>
      <c r="T830" s="74"/>
      <c r="U830" s="74"/>
      <c r="V830" s="74"/>
      <c r="W830" s="74"/>
      <c r="X830" s="74"/>
      <c r="Y830" s="74"/>
      <c r="Z830" s="74"/>
      <c r="AA830" s="74"/>
      <c r="AB830" s="74"/>
      <c r="AC830" s="74"/>
      <c r="AD830" s="74"/>
      <c r="AE830" s="74"/>
      <c r="AF830" s="74"/>
      <c r="AG830" s="74"/>
      <c r="AH830" s="74"/>
      <c r="AI830" s="74"/>
      <c r="AJ830" s="74"/>
      <c r="AK830" s="74"/>
      <c r="AL830" s="74"/>
      <c r="AM830" s="74"/>
    </row>
    <row r="831" spans="6:39">
      <c r="F831" s="74"/>
      <c r="G831" s="74"/>
      <c r="H831" s="74"/>
      <c r="I831" s="74"/>
      <c r="J831" s="74"/>
      <c r="K831" s="74"/>
      <c r="L831" s="74"/>
      <c r="M831" s="74"/>
      <c r="N831" s="74"/>
      <c r="O831" s="74"/>
      <c r="P831" s="74"/>
      <c r="Q831" s="74"/>
      <c r="R831" s="74"/>
      <c r="S831" s="74"/>
      <c r="T831" s="74"/>
      <c r="U831" s="74"/>
      <c r="V831" s="74"/>
      <c r="W831" s="74"/>
      <c r="X831" s="74"/>
      <c r="Y831" s="74"/>
      <c r="Z831" s="74"/>
      <c r="AA831" s="74"/>
      <c r="AB831" s="74"/>
      <c r="AC831" s="74"/>
      <c r="AD831" s="74"/>
      <c r="AE831" s="74"/>
      <c r="AF831" s="74"/>
      <c r="AG831" s="74"/>
      <c r="AH831" s="74"/>
      <c r="AI831" s="74"/>
      <c r="AJ831" s="74"/>
      <c r="AK831" s="74"/>
      <c r="AL831" s="74"/>
      <c r="AM831" s="74"/>
    </row>
    <row r="832" spans="6:39">
      <c r="F832" s="74"/>
      <c r="G832" s="74"/>
      <c r="H832" s="74"/>
      <c r="I832" s="74"/>
      <c r="J832" s="74"/>
      <c r="K832" s="74"/>
      <c r="L832" s="74"/>
      <c r="M832" s="74"/>
      <c r="N832" s="74"/>
      <c r="O832" s="74"/>
      <c r="P832" s="74"/>
      <c r="Q832" s="74"/>
      <c r="R832" s="74"/>
      <c r="S832" s="74"/>
      <c r="T832" s="74"/>
      <c r="U832" s="74"/>
      <c r="V832" s="74"/>
      <c r="W832" s="74"/>
      <c r="X832" s="74"/>
      <c r="Y832" s="74"/>
      <c r="Z832" s="74"/>
      <c r="AA832" s="74"/>
      <c r="AB832" s="74"/>
      <c r="AC832" s="74"/>
      <c r="AD832" s="74"/>
      <c r="AE832" s="74"/>
      <c r="AF832" s="74"/>
      <c r="AG832" s="74"/>
      <c r="AH832" s="74"/>
      <c r="AI832" s="74"/>
      <c r="AJ832" s="74"/>
      <c r="AK832" s="74"/>
      <c r="AL832" s="74"/>
      <c r="AM832" s="74"/>
    </row>
    <row r="833" spans="6:39">
      <c r="F833" s="74"/>
      <c r="G833" s="74"/>
      <c r="H833" s="74"/>
      <c r="I833" s="74"/>
      <c r="J833" s="74"/>
      <c r="K833" s="74"/>
      <c r="L833" s="74"/>
      <c r="M833" s="74"/>
      <c r="N833" s="74"/>
      <c r="O833" s="74"/>
      <c r="P833" s="74"/>
      <c r="Q833" s="74"/>
      <c r="R833" s="74"/>
      <c r="S833" s="74"/>
      <c r="T833" s="74"/>
      <c r="U833" s="74"/>
      <c r="V833" s="74"/>
      <c r="W833" s="74"/>
      <c r="X833" s="74"/>
      <c r="Y833" s="74"/>
      <c r="Z833" s="74"/>
      <c r="AA833" s="74"/>
      <c r="AB833" s="74"/>
      <c r="AC833" s="74"/>
      <c r="AD833" s="74"/>
      <c r="AE833" s="74"/>
      <c r="AF833" s="74"/>
      <c r="AG833" s="74"/>
      <c r="AH833" s="74"/>
      <c r="AI833" s="74"/>
      <c r="AJ833" s="74"/>
      <c r="AK833" s="74"/>
      <c r="AL833" s="74"/>
      <c r="AM833" s="74"/>
    </row>
    <row r="834" spans="6:39">
      <c r="F834" s="74"/>
      <c r="G834" s="74"/>
      <c r="H834" s="74"/>
      <c r="I834" s="74"/>
      <c r="J834" s="74"/>
      <c r="K834" s="74"/>
      <c r="L834" s="74"/>
      <c r="M834" s="74"/>
      <c r="N834" s="74"/>
      <c r="O834" s="74"/>
      <c r="P834" s="74"/>
      <c r="Q834" s="74"/>
      <c r="R834" s="74"/>
      <c r="S834" s="74"/>
      <c r="T834" s="74"/>
      <c r="U834" s="74"/>
      <c r="V834" s="74"/>
      <c r="W834" s="74"/>
      <c r="X834" s="74"/>
      <c r="Y834" s="74"/>
      <c r="Z834" s="74"/>
      <c r="AA834" s="74"/>
      <c r="AB834" s="74"/>
      <c r="AC834" s="74"/>
      <c r="AD834" s="74"/>
      <c r="AE834" s="74"/>
      <c r="AF834" s="74"/>
      <c r="AG834" s="74"/>
      <c r="AH834" s="74"/>
      <c r="AI834" s="74"/>
      <c r="AJ834" s="74"/>
      <c r="AK834" s="74"/>
      <c r="AL834" s="74"/>
      <c r="AM834" s="74"/>
    </row>
    <row r="835" spans="6:39">
      <c r="F835" s="74"/>
      <c r="G835" s="74"/>
      <c r="H835" s="74"/>
      <c r="I835" s="74"/>
      <c r="J835" s="74"/>
      <c r="K835" s="74"/>
      <c r="L835" s="74"/>
      <c r="M835" s="74"/>
      <c r="N835" s="74"/>
      <c r="O835" s="74"/>
      <c r="P835" s="74"/>
      <c r="Q835" s="74"/>
      <c r="R835" s="74"/>
      <c r="S835" s="74"/>
      <c r="T835" s="74"/>
      <c r="U835" s="74"/>
      <c r="V835" s="74"/>
      <c r="W835" s="74"/>
      <c r="X835" s="74"/>
      <c r="Y835" s="74"/>
      <c r="Z835" s="74"/>
      <c r="AA835" s="74"/>
      <c r="AB835" s="74"/>
      <c r="AC835" s="74"/>
      <c r="AD835" s="74"/>
      <c r="AE835" s="74"/>
      <c r="AF835" s="74"/>
      <c r="AG835" s="74"/>
      <c r="AH835" s="74"/>
      <c r="AI835" s="74"/>
      <c r="AJ835" s="74"/>
      <c r="AK835" s="74"/>
      <c r="AL835" s="74"/>
      <c r="AM835" s="74"/>
    </row>
    <row r="836" spans="6:39">
      <c r="F836" s="74"/>
      <c r="G836" s="74"/>
      <c r="H836" s="74"/>
      <c r="I836" s="74"/>
      <c r="J836" s="74"/>
      <c r="K836" s="74"/>
      <c r="L836" s="74"/>
      <c r="M836" s="74"/>
      <c r="N836" s="74"/>
      <c r="O836" s="74"/>
      <c r="P836" s="74"/>
      <c r="Q836" s="74"/>
      <c r="R836" s="74"/>
      <c r="S836" s="74"/>
      <c r="T836" s="74"/>
      <c r="U836" s="74"/>
      <c r="V836" s="74"/>
      <c r="W836" s="74"/>
      <c r="X836" s="74"/>
      <c r="Y836" s="74"/>
      <c r="Z836" s="74"/>
      <c r="AA836" s="74"/>
      <c r="AB836" s="74"/>
      <c r="AC836" s="74"/>
      <c r="AD836" s="74"/>
      <c r="AE836" s="74"/>
      <c r="AF836" s="74"/>
      <c r="AG836" s="74"/>
      <c r="AH836" s="74"/>
      <c r="AI836" s="74"/>
      <c r="AJ836" s="74"/>
      <c r="AK836" s="74"/>
      <c r="AL836" s="74"/>
      <c r="AM836" s="74"/>
    </row>
    <row r="837" spans="6:39">
      <c r="F837" s="74"/>
      <c r="G837" s="74"/>
      <c r="H837" s="74"/>
      <c r="I837" s="74"/>
      <c r="J837" s="74"/>
      <c r="K837" s="74"/>
      <c r="L837" s="74"/>
      <c r="M837" s="74"/>
      <c r="N837" s="74"/>
      <c r="O837" s="74"/>
      <c r="P837" s="74"/>
      <c r="Q837" s="74"/>
      <c r="R837" s="74"/>
      <c r="S837" s="74"/>
      <c r="T837" s="74"/>
      <c r="U837" s="74"/>
      <c r="V837" s="74"/>
      <c r="W837" s="74"/>
      <c r="X837" s="74"/>
      <c r="Y837" s="74"/>
      <c r="Z837" s="74"/>
      <c r="AA837" s="74"/>
      <c r="AB837" s="74"/>
      <c r="AC837" s="74"/>
      <c r="AD837" s="74"/>
      <c r="AE837" s="74"/>
      <c r="AF837" s="74"/>
      <c r="AG837" s="74"/>
      <c r="AH837" s="74"/>
      <c r="AI837" s="74"/>
      <c r="AJ837" s="74"/>
      <c r="AK837" s="74"/>
      <c r="AL837" s="74"/>
      <c r="AM837" s="74"/>
    </row>
    <row r="838" spans="6:39">
      <c r="F838" s="74"/>
      <c r="G838" s="74"/>
      <c r="H838" s="74"/>
      <c r="I838" s="74"/>
      <c r="J838" s="74"/>
      <c r="K838" s="74"/>
      <c r="L838" s="74"/>
      <c r="M838" s="74"/>
      <c r="N838" s="74"/>
      <c r="O838" s="74"/>
      <c r="P838" s="74"/>
      <c r="Q838" s="74"/>
      <c r="R838" s="74"/>
      <c r="S838" s="74"/>
      <c r="T838" s="74"/>
      <c r="U838" s="74"/>
      <c r="V838" s="74"/>
      <c r="W838" s="74"/>
      <c r="X838" s="74"/>
      <c r="Y838" s="74"/>
      <c r="Z838" s="74"/>
      <c r="AA838" s="74"/>
      <c r="AB838" s="74"/>
      <c r="AC838" s="74"/>
      <c r="AD838" s="74"/>
      <c r="AE838" s="74"/>
      <c r="AF838" s="74"/>
      <c r="AG838" s="74"/>
      <c r="AH838" s="74"/>
      <c r="AI838" s="74"/>
      <c r="AJ838" s="74"/>
      <c r="AK838" s="74"/>
      <c r="AL838" s="74"/>
      <c r="AM838" s="74"/>
    </row>
    <row r="839" spans="6:39">
      <c r="F839" s="74"/>
      <c r="G839" s="74"/>
      <c r="H839" s="74"/>
      <c r="I839" s="74"/>
      <c r="J839" s="74"/>
      <c r="K839" s="74"/>
      <c r="L839" s="74"/>
      <c r="M839" s="74"/>
      <c r="N839" s="74"/>
      <c r="O839" s="74"/>
      <c r="P839" s="74"/>
      <c r="Q839" s="74"/>
      <c r="R839" s="74"/>
      <c r="S839" s="74"/>
      <c r="T839" s="74"/>
      <c r="U839" s="74"/>
      <c r="V839" s="74"/>
      <c r="W839" s="74"/>
      <c r="X839" s="74"/>
      <c r="Y839" s="74"/>
      <c r="Z839" s="74"/>
      <c r="AA839" s="74"/>
      <c r="AB839" s="74"/>
      <c r="AC839" s="74"/>
      <c r="AD839" s="74"/>
      <c r="AE839" s="74"/>
      <c r="AF839" s="74"/>
      <c r="AG839" s="74"/>
      <c r="AH839" s="74"/>
      <c r="AI839" s="74"/>
      <c r="AJ839" s="74"/>
      <c r="AK839" s="74"/>
      <c r="AL839" s="74"/>
      <c r="AM839" s="74"/>
    </row>
    <row r="840" spans="6:39">
      <c r="F840" s="74"/>
      <c r="G840" s="74"/>
      <c r="H840" s="74"/>
      <c r="I840" s="74"/>
      <c r="J840" s="74"/>
      <c r="K840" s="74"/>
      <c r="L840" s="74"/>
      <c r="M840" s="74"/>
      <c r="N840" s="74"/>
      <c r="O840" s="74"/>
      <c r="P840" s="74"/>
      <c r="Q840" s="74"/>
      <c r="R840" s="74"/>
      <c r="S840" s="74"/>
      <c r="T840" s="74"/>
      <c r="U840" s="74"/>
      <c r="V840" s="74"/>
      <c r="W840" s="74"/>
      <c r="X840" s="74"/>
      <c r="Y840" s="74"/>
      <c r="Z840" s="74"/>
      <c r="AA840" s="74"/>
      <c r="AB840" s="74"/>
      <c r="AC840" s="74"/>
      <c r="AD840" s="74"/>
      <c r="AE840" s="74"/>
      <c r="AF840" s="74"/>
      <c r="AG840" s="74"/>
      <c r="AH840" s="74"/>
      <c r="AI840" s="74"/>
      <c r="AJ840" s="74"/>
      <c r="AK840" s="74"/>
      <c r="AL840" s="74"/>
      <c r="AM840" s="74"/>
    </row>
    <row r="841" spans="6:39">
      <c r="F841" s="74"/>
      <c r="G841" s="74"/>
      <c r="H841" s="74"/>
      <c r="I841" s="74"/>
      <c r="J841" s="74"/>
      <c r="K841" s="74"/>
      <c r="L841" s="74"/>
      <c r="M841" s="74"/>
      <c r="N841" s="74"/>
      <c r="O841" s="74"/>
      <c r="P841" s="74"/>
      <c r="Q841" s="74"/>
      <c r="R841" s="74"/>
      <c r="S841" s="74"/>
      <c r="T841" s="74"/>
      <c r="U841" s="74"/>
      <c r="V841" s="74"/>
      <c r="W841" s="74"/>
      <c r="X841" s="74"/>
      <c r="Y841" s="74"/>
      <c r="Z841" s="74"/>
      <c r="AA841" s="74"/>
      <c r="AB841" s="74"/>
      <c r="AC841" s="74"/>
      <c r="AD841" s="74"/>
      <c r="AE841" s="74"/>
      <c r="AF841" s="74"/>
      <c r="AG841" s="74"/>
      <c r="AH841" s="74"/>
      <c r="AI841" s="74"/>
      <c r="AJ841" s="74"/>
      <c r="AK841" s="74"/>
      <c r="AL841" s="74"/>
      <c r="AM841" s="74"/>
    </row>
    <row r="842" spans="6:39">
      <c r="F842" s="74"/>
      <c r="G842" s="74"/>
      <c r="H842" s="74"/>
      <c r="I842" s="74"/>
      <c r="J842" s="74"/>
      <c r="K842" s="74"/>
      <c r="L842" s="74"/>
      <c r="M842" s="74"/>
      <c r="N842" s="74"/>
      <c r="O842" s="74"/>
      <c r="P842" s="74"/>
      <c r="Q842" s="74"/>
      <c r="R842" s="74"/>
      <c r="S842" s="74"/>
      <c r="T842" s="74"/>
      <c r="U842" s="74"/>
      <c r="V842" s="74"/>
      <c r="W842" s="74"/>
      <c r="X842" s="74"/>
      <c r="Y842" s="74"/>
      <c r="Z842" s="74"/>
      <c r="AA842" s="74"/>
      <c r="AB842" s="74"/>
      <c r="AC842" s="74"/>
      <c r="AD842" s="74"/>
      <c r="AE842" s="74"/>
      <c r="AF842" s="74"/>
      <c r="AG842" s="74"/>
      <c r="AH842" s="74"/>
      <c r="AI842" s="74"/>
      <c r="AJ842" s="74"/>
      <c r="AK842" s="74"/>
      <c r="AL842" s="74"/>
      <c r="AM842" s="74"/>
    </row>
    <row r="843" spans="6:39">
      <c r="F843" s="74"/>
      <c r="G843" s="74"/>
      <c r="H843" s="74"/>
      <c r="I843" s="74"/>
      <c r="J843" s="74"/>
      <c r="K843" s="74"/>
      <c r="L843" s="74"/>
      <c r="M843" s="74"/>
      <c r="N843" s="74"/>
      <c r="O843" s="74"/>
      <c r="P843" s="74"/>
      <c r="Q843" s="74"/>
      <c r="R843" s="74"/>
      <c r="S843" s="74"/>
      <c r="T843" s="74"/>
      <c r="U843" s="74"/>
      <c r="V843" s="74"/>
      <c r="W843" s="74"/>
      <c r="X843" s="74"/>
      <c r="Y843" s="74"/>
      <c r="Z843" s="74"/>
      <c r="AA843" s="74"/>
      <c r="AB843" s="74"/>
      <c r="AC843" s="74"/>
      <c r="AD843" s="74"/>
      <c r="AE843" s="74"/>
      <c r="AF843" s="74"/>
      <c r="AG843" s="74"/>
      <c r="AH843" s="74"/>
      <c r="AI843" s="74"/>
      <c r="AJ843" s="74"/>
      <c r="AK843" s="74"/>
      <c r="AL843" s="74"/>
      <c r="AM843" s="74"/>
    </row>
    <row r="844" spans="6:39">
      <c r="F844" s="74"/>
      <c r="G844" s="74"/>
      <c r="H844" s="74"/>
      <c r="I844" s="74"/>
      <c r="J844" s="74"/>
      <c r="K844" s="74"/>
      <c r="L844" s="74"/>
      <c r="M844" s="74"/>
      <c r="N844" s="74"/>
      <c r="O844" s="74"/>
      <c r="P844" s="74"/>
      <c r="Q844" s="74"/>
      <c r="R844" s="74"/>
      <c r="S844" s="74"/>
      <c r="T844" s="74"/>
      <c r="U844" s="74"/>
      <c r="V844" s="74"/>
      <c r="W844" s="74"/>
      <c r="X844" s="74"/>
      <c r="Y844" s="74"/>
      <c r="Z844" s="74"/>
      <c r="AA844" s="74"/>
      <c r="AB844" s="74"/>
      <c r="AC844" s="74"/>
      <c r="AD844" s="74"/>
      <c r="AE844" s="74"/>
      <c r="AF844" s="74"/>
      <c r="AG844" s="74"/>
      <c r="AH844" s="74"/>
      <c r="AI844" s="74"/>
      <c r="AJ844" s="74"/>
      <c r="AK844" s="74"/>
      <c r="AL844" s="74"/>
      <c r="AM844" s="74"/>
    </row>
    <row r="845" spans="6:39">
      <c r="F845" s="74"/>
      <c r="G845" s="74"/>
      <c r="H845" s="74"/>
      <c r="I845" s="74"/>
      <c r="J845" s="74"/>
      <c r="K845" s="74"/>
      <c r="L845" s="74"/>
      <c r="M845" s="74"/>
      <c r="N845" s="74"/>
      <c r="O845" s="74"/>
      <c r="P845" s="74"/>
      <c r="Q845" s="74"/>
      <c r="R845" s="74"/>
      <c r="S845" s="74"/>
      <c r="T845" s="74"/>
      <c r="U845" s="74"/>
      <c r="V845" s="74"/>
      <c r="W845" s="74"/>
      <c r="X845" s="74"/>
      <c r="Y845" s="74"/>
      <c r="Z845" s="74"/>
      <c r="AA845" s="74"/>
      <c r="AB845" s="74"/>
      <c r="AC845" s="74"/>
      <c r="AD845" s="74"/>
      <c r="AE845" s="74"/>
      <c r="AF845" s="74"/>
      <c r="AG845" s="74"/>
      <c r="AH845" s="74"/>
      <c r="AI845" s="74"/>
      <c r="AJ845" s="74"/>
      <c r="AK845" s="74"/>
      <c r="AL845" s="74"/>
      <c r="AM845" s="74"/>
    </row>
    <row r="846" spans="6:39">
      <c r="F846" s="74"/>
      <c r="G846" s="74"/>
      <c r="H846" s="74"/>
      <c r="I846" s="74"/>
      <c r="J846" s="74"/>
      <c r="K846" s="74"/>
      <c r="L846" s="74"/>
      <c r="M846" s="74"/>
      <c r="N846" s="74"/>
      <c r="O846" s="74"/>
      <c r="P846" s="74"/>
      <c r="Q846" s="74"/>
      <c r="R846" s="74"/>
      <c r="S846" s="74"/>
      <c r="T846" s="74"/>
      <c r="U846" s="74"/>
      <c r="V846" s="74"/>
      <c r="W846" s="74"/>
      <c r="X846" s="74"/>
      <c r="Y846" s="74"/>
      <c r="Z846" s="74"/>
      <c r="AA846" s="74"/>
      <c r="AB846" s="74"/>
      <c r="AC846" s="74"/>
      <c r="AD846" s="74"/>
      <c r="AE846" s="74"/>
      <c r="AF846" s="74"/>
      <c r="AG846" s="74"/>
      <c r="AH846" s="74"/>
      <c r="AI846" s="74"/>
      <c r="AJ846" s="74"/>
      <c r="AK846" s="74"/>
      <c r="AL846" s="74"/>
      <c r="AM846" s="74"/>
    </row>
    <row r="847" spans="6:39">
      <c r="F847" s="74"/>
      <c r="G847" s="74"/>
      <c r="H847" s="74"/>
      <c r="I847" s="74"/>
      <c r="J847" s="74"/>
      <c r="K847" s="74"/>
      <c r="L847" s="74"/>
      <c r="M847" s="74"/>
      <c r="N847" s="74"/>
      <c r="O847" s="74"/>
      <c r="P847" s="74"/>
      <c r="Q847" s="74"/>
      <c r="R847" s="74"/>
      <c r="S847" s="74"/>
      <c r="T847" s="74"/>
      <c r="U847" s="74"/>
      <c r="V847" s="74"/>
      <c r="W847" s="74"/>
      <c r="X847" s="74"/>
      <c r="Y847" s="74"/>
      <c r="Z847" s="74"/>
      <c r="AA847" s="74"/>
      <c r="AB847" s="74"/>
      <c r="AC847" s="74"/>
      <c r="AD847" s="74"/>
      <c r="AE847" s="74"/>
      <c r="AF847" s="74"/>
      <c r="AG847" s="74"/>
      <c r="AH847" s="74"/>
      <c r="AI847" s="74"/>
      <c r="AJ847" s="74"/>
      <c r="AK847" s="74"/>
      <c r="AL847" s="74"/>
      <c r="AM847" s="74"/>
    </row>
    <row r="848" spans="6:39">
      <c r="F848" s="74"/>
      <c r="G848" s="74"/>
      <c r="H848" s="74"/>
      <c r="I848" s="74"/>
      <c r="J848" s="74"/>
      <c r="K848" s="74"/>
      <c r="L848" s="74"/>
      <c r="M848" s="74"/>
      <c r="N848" s="74"/>
      <c r="O848" s="74"/>
      <c r="P848" s="74"/>
      <c r="Q848" s="74"/>
      <c r="R848" s="74"/>
      <c r="S848" s="74"/>
      <c r="T848" s="74"/>
      <c r="U848" s="74"/>
      <c r="V848" s="74"/>
      <c r="W848" s="74"/>
      <c r="X848" s="74"/>
      <c r="Y848" s="74"/>
      <c r="Z848" s="74"/>
      <c r="AA848" s="74"/>
      <c r="AB848" s="74"/>
      <c r="AC848" s="74"/>
      <c r="AD848" s="74"/>
      <c r="AE848" s="74"/>
      <c r="AF848" s="74"/>
      <c r="AG848" s="74"/>
      <c r="AH848" s="74"/>
      <c r="AI848" s="74"/>
      <c r="AJ848" s="74"/>
      <c r="AK848" s="74"/>
      <c r="AL848" s="74"/>
      <c r="AM848" s="74"/>
    </row>
    <row r="849" spans="6:39">
      <c r="F849" s="74"/>
      <c r="G849" s="74"/>
      <c r="H849" s="74"/>
      <c r="I849" s="74"/>
      <c r="J849" s="74"/>
      <c r="K849" s="74"/>
      <c r="L849" s="74"/>
      <c r="M849" s="74"/>
      <c r="N849" s="74"/>
      <c r="O849" s="74"/>
      <c r="P849" s="74"/>
      <c r="Q849" s="74"/>
      <c r="R849" s="74"/>
      <c r="S849" s="74"/>
      <c r="T849" s="74"/>
      <c r="U849" s="74"/>
      <c r="V849" s="74"/>
      <c r="W849" s="74"/>
      <c r="X849" s="74"/>
      <c r="Y849" s="74"/>
      <c r="Z849" s="74"/>
      <c r="AA849" s="74"/>
      <c r="AB849" s="74"/>
      <c r="AC849" s="74"/>
      <c r="AD849" s="74"/>
      <c r="AE849" s="74"/>
      <c r="AF849" s="74"/>
      <c r="AG849" s="74"/>
      <c r="AH849" s="74"/>
      <c r="AI849" s="74"/>
      <c r="AJ849" s="74"/>
      <c r="AK849" s="74"/>
      <c r="AL849" s="74"/>
      <c r="AM849" s="74"/>
    </row>
    <row r="850" spans="6:39">
      <c r="F850" s="74"/>
      <c r="G850" s="74"/>
      <c r="H850" s="74"/>
      <c r="I850" s="74"/>
      <c r="J850" s="74"/>
      <c r="K850" s="74"/>
      <c r="L850" s="74"/>
      <c r="M850" s="74"/>
      <c r="N850" s="74"/>
      <c r="O850" s="74"/>
      <c r="P850" s="74"/>
      <c r="Q850" s="74"/>
      <c r="R850" s="74"/>
      <c r="S850" s="74"/>
      <c r="T850" s="74"/>
      <c r="U850" s="74"/>
      <c r="V850" s="74"/>
      <c r="W850" s="74"/>
      <c r="X850" s="74"/>
      <c r="Y850" s="74"/>
      <c r="Z850" s="74"/>
      <c r="AA850" s="74"/>
      <c r="AB850" s="74"/>
      <c r="AC850" s="74"/>
      <c r="AD850" s="74"/>
      <c r="AE850" s="74"/>
      <c r="AF850" s="74"/>
      <c r="AG850" s="74"/>
      <c r="AH850" s="74"/>
      <c r="AI850" s="74"/>
      <c r="AJ850" s="74"/>
      <c r="AK850" s="74"/>
      <c r="AL850" s="74"/>
      <c r="AM850" s="74"/>
    </row>
    <row r="851" spans="6:39">
      <c r="F851" s="74"/>
      <c r="G851" s="74"/>
      <c r="H851" s="74"/>
      <c r="I851" s="74"/>
      <c r="J851" s="74"/>
      <c r="K851" s="74"/>
      <c r="L851" s="74"/>
      <c r="M851" s="74"/>
      <c r="N851" s="74"/>
      <c r="O851" s="74"/>
      <c r="P851" s="74"/>
      <c r="Q851" s="74"/>
      <c r="R851" s="74"/>
      <c r="S851" s="74"/>
      <c r="T851" s="74"/>
      <c r="U851" s="74"/>
      <c r="V851" s="74"/>
      <c r="W851" s="74"/>
      <c r="X851" s="74"/>
      <c r="Y851" s="74"/>
      <c r="Z851" s="74"/>
      <c r="AA851" s="74"/>
      <c r="AB851" s="74"/>
      <c r="AC851" s="74"/>
      <c r="AD851" s="74"/>
      <c r="AE851" s="74"/>
      <c r="AF851" s="74"/>
      <c r="AG851" s="74"/>
      <c r="AH851" s="74"/>
      <c r="AI851" s="74"/>
      <c r="AJ851" s="74"/>
      <c r="AK851" s="74"/>
      <c r="AL851" s="74"/>
      <c r="AM851" s="74"/>
    </row>
    <row r="852" spans="6:39">
      <c r="F852" s="74"/>
      <c r="G852" s="74"/>
      <c r="H852" s="74"/>
      <c r="I852" s="74"/>
      <c r="J852" s="74"/>
      <c r="K852" s="74"/>
      <c r="L852" s="74"/>
      <c r="M852" s="74"/>
      <c r="N852" s="74"/>
      <c r="O852" s="74"/>
      <c r="P852" s="74"/>
      <c r="Q852" s="74"/>
      <c r="R852" s="74"/>
      <c r="S852" s="74"/>
      <c r="T852" s="74"/>
      <c r="U852" s="74"/>
      <c r="V852" s="74"/>
      <c r="W852" s="74"/>
      <c r="X852" s="74"/>
      <c r="Y852" s="74"/>
      <c r="Z852" s="74"/>
      <c r="AA852" s="74"/>
      <c r="AB852" s="74"/>
      <c r="AC852" s="74"/>
      <c r="AD852" s="74"/>
      <c r="AE852" s="74"/>
      <c r="AF852" s="74"/>
      <c r="AG852" s="74"/>
      <c r="AH852" s="74"/>
      <c r="AI852" s="74"/>
      <c r="AJ852" s="74"/>
      <c r="AK852" s="74"/>
      <c r="AL852" s="74"/>
      <c r="AM852" s="74"/>
    </row>
    <row r="853" spans="6:39">
      <c r="F853" s="74"/>
      <c r="G853" s="74"/>
      <c r="H853" s="74"/>
      <c r="I853" s="74"/>
      <c r="J853" s="74"/>
      <c r="K853" s="74"/>
      <c r="L853" s="74"/>
      <c r="M853" s="74"/>
      <c r="N853" s="74"/>
      <c r="O853" s="74"/>
      <c r="P853" s="74"/>
      <c r="Q853" s="74"/>
      <c r="R853" s="74"/>
      <c r="S853" s="74"/>
      <c r="T853" s="74"/>
      <c r="U853" s="74"/>
      <c r="V853" s="74"/>
      <c r="W853" s="74"/>
      <c r="X853" s="74"/>
      <c r="Y853" s="74"/>
      <c r="Z853" s="74"/>
      <c r="AA853" s="74"/>
      <c r="AB853" s="74"/>
      <c r="AC853" s="74"/>
      <c r="AD853" s="74"/>
      <c r="AE853" s="74"/>
      <c r="AF853" s="74"/>
      <c r="AG853" s="74"/>
      <c r="AH853" s="74"/>
      <c r="AI853" s="74"/>
      <c r="AJ853" s="74"/>
      <c r="AK853" s="74"/>
      <c r="AL853" s="74"/>
      <c r="AM853" s="74"/>
    </row>
    <row r="854" spans="6:39">
      <c r="F854" s="74"/>
      <c r="G854" s="74"/>
      <c r="H854" s="74"/>
      <c r="I854" s="74"/>
      <c r="J854" s="74"/>
      <c r="K854" s="74"/>
      <c r="L854" s="74"/>
      <c r="M854" s="74"/>
      <c r="N854" s="74"/>
      <c r="O854" s="74"/>
      <c r="P854" s="74"/>
      <c r="Q854" s="74"/>
      <c r="R854" s="74"/>
      <c r="S854" s="74"/>
      <c r="T854" s="74"/>
      <c r="U854" s="74"/>
      <c r="V854" s="74"/>
      <c r="W854" s="74"/>
      <c r="X854" s="74"/>
      <c r="Y854" s="74"/>
      <c r="Z854" s="74"/>
      <c r="AA854" s="74"/>
      <c r="AB854" s="74"/>
      <c r="AC854" s="74"/>
      <c r="AD854" s="74"/>
      <c r="AE854" s="74"/>
      <c r="AF854" s="74"/>
      <c r="AG854" s="74"/>
      <c r="AH854" s="74"/>
      <c r="AI854" s="74"/>
      <c r="AJ854" s="74"/>
      <c r="AK854" s="74"/>
      <c r="AL854" s="74"/>
      <c r="AM854" s="74"/>
    </row>
    <row r="855" spans="6:39">
      <c r="F855" s="74"/>
      <c r="G855" s="74"/>
      <c r="H855" s="74"/>
      <c r="I855" s="74"/>
      <c r="J855" s="74"/>
      <c r="K855" s="74"/>
      <c r="L855" s="74"/>
      <c r="M855" s="74"/>
      <c r="N855" s="74"/>
      <c r="O855" s="74"/>
      <c r="P855" s="74"/>
      <c r="Q855" s="74"/>
      <c r="R855" s="74"/>
      <c r="S855" s="74"/>
      <c r="T855" s="74"/>
      <c r="U855" s="74"/>
      <c r="V855" s="74"/>
      <c r="W855" s="74"/>
      <c r="X855" s="74"/>
      <c r="Y855" s="74"/>
      <c r="Z855" s="74"/>
      <c r="AA855" s="74"/>
      <c r="AB855" s="74"/>
      <c r="AC855" s="74"/>
      <c r="AD855" s="74"/>
      <c r="AE855" s="74"/>
      <c r="AF855" s="74"/>
      <c r="AG855" s="74"/>
      <c r="AH855" s="74"/>
      <c r="AI855" s="74"/>
      <c r="AJ855" s="74"/>
      <c r="AK855" s="74"/>
      <c r="AL855" s="74"/>
      <c r="AM855" s="74"/>
    </row>
    <row r="856" spans="6:39">
      <c r="F856" s="74"/>
      <c r="G856" s="74"/>
      <c r="H856" s="74"/>
      <c r="I856" s="74"/>
      <c r="J856" s="74"/>
      <c r="K856" s="74"/>
      <c r="L856" s="74"/>
      <c r="M856" s="74"/>
      <c r="N856" s="74"/>
      <c r="O856" s="74"/>
      <c r="P856" s="74"/>
      <c r="Q856" s="74"/>
      <c r="R856" s="74"/>
      <c r="S856" s="74"/>
      <c r="T856" s="74"/>
      <c r="U856" s="74"/>
      <c r="V856" s="74"/>
      <c r="W856" s="74"/>
      <c r="X856" s="74"/>
      <c r="Y856" s="74"/>
      <c r="Z856" s="74"/>
      <c r="AA856" s="74"/>
      <c r="AB856" s="74"/>
      <c r="AC856" s="74"/>
      <c r="AD856" s="74"/>
      <c r="AE856" s="74"/>
      <c r="AF856" s="74"/>
      <c r="AG856" s="74"/>
      <c r="AH856" s="74"/>
      <c r="AI856" s="74"/>
      <c r="AJ856" s="74"/>
      <c r="AK856" s="74"/>
      <c r="AL856" s="74"/>
      <c r="AM856" s="74"/>
    </row>
    <row r="857" spans="6:39">
      <c r="F857" s="74"/>
      <c r="G857" s="74"/>
      <c r="H857" s="74"/>
      <c r="I857" s="74"/>
      <c r="J857" s="74"/>
      <c r="K857" s="74"/>
      <c r="L857" s="74"/>
      <c r="M857" s="74"/>
      <c r="N857" s="74"/>
      <c r="O857" s="74"/>
      <c r="P857" s="74"/>
      <c r="Q857" s="74"/>
      <c r="R857" s="74"/>
      <c r="S857" s="74"/>
      <c r="T857" s="74"/>
      <c r="U857" s="74"/>
      <c r="V857" s="74"/>
      <c r="W857" s="74"/>
      <c r="X857" s="74"/>
      <c r="Y857" s="74"/>
      <c r="Z857" s="74"/>
      <c r="AA857" s="74"/>
      <c r="AB857" s="74"/>
      <c r="AC857" s="74"/>
      <c r="AD857" s="74"/>
      <c r="AE857" s="74"/>
      <c r="AF857" s="74"/>
      <c r="AG857" s="74"/>
      <c r="AH857" s="74"/>
      <c r="AI857" s="74"/>
      <c r="AJ857" s="74"/>
      <c r="AK857" s="74"/>
      <c r="AL857" s="74"/>
      <c r="AM857" s="74"/>
    </row>
    <row r="858" spans="6:39">
      <c r="F858" s="74"/>
      <c r="G858" s="74"/>
      <c r="H858" s="74"/>
      <c r="I858" s="74"/>
      <c r="J858" s="74"/>
      <c r="K858" s="74"/>
      <c r="L858" s="74"/>
      <c r="M858" s="74"/>
      <c r="N858" s="74"/>
      <c r="O858" s="74"/>
      <c r="P858" s="74"/>
      <c r="Q858" s="74"/>
      <c r="R858" s="74"/>
      <c r="S858" s="74"/>
      <c r="T858" s="74"/>
      <c r="U858" s="74"/>
      <c r="V858" s="74"/>
      <c r="W858" s="74"/>
      <c r="X858" s="74"/>
      <c r="Y858" s="74"/>
      <c r="Z858" s="74"/>
      <c r="AA858" s="74"/>
      <c r="AB858" s="74"/>
      <c r="AC858" s="74"/>
      <c r="AD858" s="74"/>
      <c r="AE858" s="74"/>
      <c r="AF858" s="74"/>
      <c r="AG858" s="74"/>
      <c r="AH858" s="74"/>
      <c r="AI858" s="74"/>
      <c r="AJ858" s="74"/>
      <c r="AK858" s="74"/>
      <c r="AL858" s="74"/>
      <c r="AM858" s="74"/>
    </row>
    <row r="859" spans="6:39">
      <c r="F859" s="74"/>
      <c r="G859" s="74"/>
      <c r="H859" s="74"/>
      <c r="I859" s="74"/>
      <c r="J859" s="74"/>
      <c r="K859" s="74"/>
      <c r="L859" s="74"/>
      <c r="M859" s="74"/>
      <c r="N859" s="74"/>
      <c r="O859" s="74"/>
      <c r="P859" s="74"/>
      <c r="Q859" s="74"/>
      <c r="R859" s="74"/>
      <c r="S859" s="74"/>
      <c r="T859" s="74"/>
      <c r="U859" s="74"/>
      <c r="V859" s="74"/>
      <c r="W859" s="74"/>
      <c r="X859" s="74"/>
      <c r="Y859" s="74"/>
      <c r="Z859" s="74"/>
      <c r="AA859" s="74"/>
      <c r="AB859" s="74"/>
      <c r="AC859" s="74"/>
      <c r="AD859" s="74"/>
      <c r="AE859" s="74"/>
      <c r="AF859" s="74"/>
      <c r="AG859" s="74"/>
      <c r="AH859" s="74"/>
      <c r="AI859" s="74"/>
      <c r="AJ859" s="74"/>
      <c r="AK859" s="74"/>
      <c r="AL859" s="74"/>
      <c r="AM859" s="74"/>
    </row>
    <row r="860" spans="6:39">
      <c r="F860" s="74"/>
      <c r="G860" s="74"/>
      <c r="H860" s="74"/>
      <c r="I860" s="74"/>
      <c r="J860" s="74"/>
      <c r="K860" s="74"/>
      <c r="L860" s="74"/>
      <c r="M860" s="74"/>
      <c r="N860" s="74"/>
      <c r="O860" s="74"/>
      <c r="P860" s="74"/>
      <c r="Q860" s="74"/>
      <c r="R860" s="74"/>
      <c r="S860" s="74"/>
      <c r="T860" s="74"/>
      <c r="U860" s="74"/>
      <c r="V860" s="74"/>
      <c r="W860" s="74"/>
      <c r="X860" s="74"/>
      <c r="Y860" s="74"/>
      <c r="Z860" s="74"/>
      <c r="AA860" s="74"/>
      <c r="AB860" s="74"/>
      <c r="AC860" s="74"/>
      <c r="AD860" s="74"/>
      <c r="AE860" s="74"/>
      <c r="AF860" s="74"/>
      <c r="AG860" s="74"/>
      <c r="AH860" s="74"/>
      <c r="AI860" s="74"/>
      <c r="AJ860" s="74"/>
      <c r="AK860" s="74"/>
      <c r="AL860" s="74"/>
      <c r="AM860" s="74"/>
    </row>
    <row r="861" spans="6:39">
      <c r="F861" s="74"/>
      <c r="G861" s="74"/>
      <c r="H861" s="74"/>
      <c r="I861" s="74"/>
      <c r="J861" s="74"/>
      <c r="K861" s="74"/>
      <c r="L861" s="74"/>
      <c r="M861" s="74"/>
      <c r="N861" s="74"/>
      <c r="O861" s="74"/>
      <c r="P861" s="74"/>
      <c r="Q861" s="74"/>
      <c r="R861" s="74"/>
      <c r="S861" s="74"/>
      <c r="T861" s="74"/>
      <c r="U861" s="74"/>
      <c r="V861" s="74"/>
      <c r="W861" s="74"/>
      <c r="X861" s="74"/>
      <c r="Y861" s="74"/>
      <c r="Z861" s="74"/>
      <c r="AA861" s="74"/>
      <c r="AB861" s="74"/>
      <c r="AC861" s="74"/>
      <c r="AD861" s="74"/>
      <c r="AE861" s="74"/>
      <c r="AF861" s="74"/>
      <c r="AG861" s="74"/>
      <c r="AH861" s="74"/>
      <c r="AI861" s="74"/>
      <c r="AJ861" s="74"/>
      <c r="AK861" s="74"/>
      <c r="AL861" s="74"/>
      <c r="AM861" s="74"/>
    </row>
    <row r="862" spans="6:39">
      <c r="F862" s="74"/>
      <c r="G862" s="74"/>
      <c r="H862" s="74"/>
      <c r="I862" s="74"/>
      <c r="J862" s="74"/>
      <c r="K862" s="74"/>
      <c r="L862" s="74"/>
      <c r="M862" s="74"/>
      <c r="N862" s="74"/>
      <c r="O862" s="74"/>
      <c r="P862" s="74"/>
      <c r="Q862" s="74"/>
      <c r="R862" s="74"/>
      <c r="S862" s="74"/>
      <c r="T862" s="74"/>
      <c r="U862" s="74"/>
      <c r="V862" s="74"/>
      <c r="W862" s="74"/>
      <c r="X862" s="74"/>
      <c r="Y862" s="74"/>
      <c r="Z862" s="74"/>
      <c r="AA862" s="74"/>
      <c r="AB862" s="74"/>
      <c r="AC862" s="74"/>
      <c r="AD862" s="74"/>
      <c r="AE862" s="74"/>
      <c r="AF862" s="74"/>
      <c r="AG862" s="74"/>
      <c r="AH862" s="74"/>
      <c r="AI862" s="74"/>
      <c r="AJ862" s="74"/>
      <c r="AK862" s="74"/>
      <c r="AL862" s="74"/>
      <c r="AM862" s="74"/>
    </row>
    <row r="863" spans="6:39">
      <c r="F863" s="74"/>
      <c r="G863" s="74"/>
      <c r="H863" s="74"/>
      <c r="I863" s="74"/>
      <c r="J863" s="74"/>
      <c r="K863" s="74"/>
      <c r="L863" s="74"/>
      <c r="M863" s="74"/>
      <c r="N863" s="74"/>
      <c r="O863" s="74"/>
      <c r="P863" s="74"/>
      <c r="Q863" s="74"/>
      <c r="R863" s="74"/>
      <c r="S863" s="74"/>
      <c r="T863" s="74"/>
      <c r="U863" s="74"/>
      <c r="V863" s="74"/>
      <c r="W863" s="74"/>
      <c r="X863" s="74"/>
      <c r="Y863" s="74"/>
      <c r="Z863" s="74"/>
      <c r="AA863" s="74"/>
      <c r="AB863" s="74"/>
      <c r="AC863" s="74"/>
      <c r="AD863" s="74"/>
      <c r="AE863" s="74"/>
      <c r="AF863" s="74"/>
      <c r="AG863" s="74"/>
      <c r="AH863" s="74"/>
      <c r="AI863" s="74"/>
      <c r="AJ863" s="74"/>
      <c r="AK863" s="74"/>
      <c r="AL863" s="74"/>
      <c r="AM863" s="74"/>
    </row>
    <row r="864" spans="6:39">
      <c r="F864" s="74"/>
      <c r="G864" s="74"/>
      <c r="H864" s="74"/>
      <c r="I864" s="74"/>
      <c r="J864" s="74"/>
      <c r="K864" s="74"/>
      <c r="L864" s="74"/>
      <c r="M864" s="74"/>
      <c r="N864" s="74"/>
      <c r="O864" s="74"/>
      <c r="P864" s="74"/>
      <c r="Q864" s="74"/>
      <c r="R864" s="74"/>
      <c r="S864" s="74"/>
      <c r="T864" s="74"/>
      <c r="U864" s="74"/>
      <c r="V864" s="74"/>
      <c r="W864" s="74"/>
      <c r="X864" s="74"/>
      <c r="Y864" s="74"/>
      <c r="Z864" s="74"/>
      <c r="AA864" s="74"/>
      <c r="AB864" s="74"/>
      <c r="AC864" s="74"/>
      <c r="AD864" s="74"/>
      <c r="AE864" s="74"/>
      <c r="AF864" s="74"/>
      <c r="AG864" s="74"/>
      <c r="AH864" s="74"/>
      <c r="AI864" s="74"/>
      <c r="AJ864" s="74"/>
      <c r="AK864" s="74"/>
      <c r="AL864" s="74"/>
      <c r="AM864" s="74"/>
    </row>
    <row r="865" spans="6:39">
      <c r="F865" s="74"/>
      <c r="G865" s="74"/>
      <c r="H865" s="74"/>
      <c r="I865" s="74"/>
      <c r="J865" s="74"/>
      <c r="K865" s="74"/>
      <c r="L865" s="74"/>
      <c r="M865" s="74"/>
      <c r="N865" s="74"/>
      <c r="O865" s="74"/>
      <c r="P865" s="74"/>
      <c r="Q865" s="74"/>
      <c r="R865" s="74"/>
      <c r="S865" s="74"/>
      <c r="T865" s="74"/>
      <c r="U865" s="74"/>
      <c r="V865" s="74"/>
      <c r="W865" s="74"/>
      <c r="X865" s="74"/>
      <c r="Y865" s="74"/>
      <c r="Z865" s="74"/>
      <c r="AA865" s="74"/>
      <c r="AB865" s="74"/>
      <c r="AC865" s="74"/>
      <c r="AD865" s="74"/>
      <c r="AE865" s="74"/>
      <c r="AF865" s="74"/>
      <c r="AG865" s="74"/>
      <c r="AH865" s="74"/>
      <c r="AI865" s="74"/>
      <c r="AJ865" s="74"/>
      <c r="AK865" s="74"/>
      <c r="AL865" s="74"/>
      <c r="AM865" s="74"/>
    </row>
    <row r="866" spans="6:39">
      <c r="F866" s="74"/>
      <c r="G866" s="74"/>
      <c r="H866" s="74"/>
      <c r="I866" s="74"/>
      <c r="J866" s="74"/>
      <c r="K866" s="74"/>
      <c r="L866" s="74"/>
      <c r="M866" s="74"/>
      <c r="N866" s="74"/>
      <c r="O866" s="74"/>
      <c r="P866" s="74"/>
      <c r="Q866" s="74"/>
      <c r="R866" s="74"/>
      <c r="S866" s="74"/>
      <c r="T866" s="74"/>
      <c r="U866" s="74"/>
      <c r="V866" s="74"/>
      <c r="W866" s="74"/>
      <c r="X866" s="74"/>
      <c r="Y866" s="74"/>
      <c r="Z866" s="74"/>
      <c r="AA866" s="74"/>
      <c r="AB866" s="74"/>
      <c r="AC866" s="74"/>
      <c r="AD866" s="74"/>
      <c r="AE866" s="74"/>
      <c r="AF866" s="74"/>
      <c r="AG866" s="74"/>
      <c r="AH866" s="74"/>
      <c r="AI866" s="74"/>
      <c r="AJ866" s="74"/>
      <c r="AK866" s="74"/>
      <c r="AL866" s="74"/>
      <c r="AM866" s="74"/>
    </row>
    <row r="867" spans="6:39">
      <c r="F867" s="74"/>
      <c r="G867" s="74"/>
      <c r="H867" s="74"/>
      <c r="I867" s="74"/>
      <c r="J867" s="74"/>
      <c r="K867" s="74"/>
      <c r="L867" s="74"/>
      <c r="M867" s="74"/>
      <c r="N867" s="74"/>
      <c r="O867" s="74"/>
      <c r="P867" s="74"/>
      <c r="Q867" s="74"/>
      <c r="R867" s="74"/>
      <c r="S867" s="74"/>
      <c r="T867" s="74"/>
      <c r="U867" s="74"/>
      <c r="V867" s="74"/>
      <c r="W867" s="74"/>
      <c r="X867" s="74"/>
      <c r="Y867" s="74"/>
      <c r="Z867" s="74"/>
      <c r="AA867" s="74"/>
      <c r="AB867" s="74"/>
      <c r="AC867" s="74"/>
      <c r="AD867" s="74"/>
      <c r="AE867" s="74"/>
      <c r="AF867" s="74"/>
      <c r="AG867" s="74"/>
      <c r="AH867" s="74"/>
      <c r="AI867" s="74"/>
      <c r="AJ867" s="74"/>
      <c r="AK867" s="74"/>
      <c r="AL867" s="74"/>
      <c r="AM867" s="74"/>
    </row>
    <row r="868" spans="6:39">
      <c r="F868" s="74"/>
      <c r="G868" s="74"/>
      <c r="H868" s="74"/>
      <c r="I868" s="74"/>
      <c r="J868" s="74"/>
      <c r="K868" s="74"/>
      <c r="L868" s="74"/>
      <c r="M868" s="74"/>
      <c r="N868" s="74"/>
      <c r="O868" s="74"/>
      <c r="P868" s="74"/>
      <c r="Q868" s="74"/>
      <c r="R868" s="74"/>
      <c r="S868" s="74"/>
      <c r="T868" s="74"/>
      <c r="U868" s="74"/>
      <c r="V868" s="74"/>
      <c r="W868" s="74"/>
      <c r="X868" s="74"/>
      <c r="Y868" s="74"/>
      <c r="Z868" s="74"/>
      <c r="AA868" s="74"/>
      <c r="AB868" s="74"/>
      <c r="AC868" s="74"/>
      <c r="AD868" s="74"/>
      <c r="AE868" s="74"/>
      <c r="AF868" s="74"/>
      <c r="AG868" s="74"/>
      <c r="AH868" s="74"/>
      <c r="AI868" s="74"/>
      <c r="AJ868" s="74"/>
      <c r="AK868" s="74"/>
      <c r="AL868" s="74"/>
      <c r="AM868" s="74"/>
    </row>
    <row r="869" spans="6:39">
      <c r="F869" s="74"/>
      <c r="G869" s="74"/>
      <c r="H869" s="74"/>
      <c r="I869" s="74"/>
      <c r="J869" s="74"/>
      <c r="K869" s="74"/>
      <c r="L869" s="74"/>
      <c r="M869" s="74"/>
      <c r="N869" s="74"/>
      <c r="O869" s="74"/>
      <c r="P869" s="74"/>
      <c r="Q869" s="74"/>
      <c r="R869" s="74"/>
      <c r="S869" s="74"/>
      <c r="T869" s="74"/>
      <c r="U869" s="74"/>
      <c r="V869" s="74"/>
      <c r="W869" s="74"/>
      <c r="X869" s="74"/>
      <c r="Y869" s="74"/>
      <c r="Z869" s="74"/>
      <c r="AA869" s="74"/>
      <c r="AB869" s="74"/>
      <c r="AC869" s="74"/>
      <c r="AD869" s="74"/>
      <c r="AE869" s="74"/>
      <c r="AF869" s="74"/>
      <c r="AG869" s="74"/>
      <c r="AH869" s="74"/>
      <c r="AI869" s="74"/>
      <c r="AJ869" s="74"/>
      <c r="AK869" s="74"/>
      <c r="AL869" s="74"/>
      <c r="AM869" s="74"/>
    </row>
    <row r="870" spans="6:39">
      <c r="F870" s="74"/>
      <c r="G870" s="74"/>
      <c r="H870" s="74"/>
      <c r="I870" s="74"/>
      <c r="J870" s="74"/>
      <c r="K870" s="74"/>
      <c r="L870" s="74"/>
      <c r="M870" s="74"/>
      <c r="N870" s="74"/>
      <c r="O870" s="74"/>
      <c r="P870" s="74"/>
      <c r="Q870" s="74"/>
      <c r="R870" s="74"/>
      <c r="S870" s="74"/>
      <c r="T870" s="74"/>
      <c r="U870" s="74"/>
      <c r="V870" s="74"/>
      <c r="W870" s="74"/>
      <c r="X870" s="74"/>
      <c r="Y870" s="74"/>
      <c r="Z870" s="74"/>
      <c r="AA870" s="74"/>
      <c r="AB870" s="74"/>
      <c r="AC870" s="74"/>
      <c r="AD870" s="74"/>
      <c r="AE870" s="74"/>
      <c r="AF870" s="74"/>
      <c r="AG870" s="74"/>
      <c r="AH870" s="74"/>
      <c r="AI870" s="74"/>
      <c r="AJ870" s="74"/>
      <c r="AK870" s="74"/>
      <c r="AL870" s="74"/>
      <c r="AM870" s="74"/>
    </row>
    <row r="871" spans="6:39">
      <c r="F871" s="74"/>
      <c r="G871" s="74"/>
      <c r="H871" s="74"/>
      <c r="I871" s="74"/>
      <c r="J871" s="74"/>
      <c r="K871" s="74"/>
      <c r="L871" s="74"/>
      <c r="M871" s="74"/>
      <c r="N871" s="74"/>
      <c r="O871" s="74"/>
      <c r="P871" s="74"/>
      <c r="Q871" s="74"/>
      <c r="R871" s="74"/>
      <c r="S871" s="74"/>
      <c r="T871" s="74"/>
      <c r="U871" s="74"/>
      <c r="V871" s="74"/>
      <c r="W871" s="74"/>
      <c r="X871" s="74"/>
      <c r="Y871" s="74"/>
      <c r="Z871" s="74"/>
      <c r="AA871" s="74"/>
      <c r="AB871" s="74"/>
      <c r="AC871" s="74"/>
      <c r="AD871" s="74"/>
      <c r="AE871" s="74"/>
      <c r="AF871" s="74"/>
      <c r="AG871" s="74"/>
      <c r="AH871" s="74"/>
      <c r="AI871" s="74"/>
      <c r="AJ871" s="74"/>
      <c r="AK871" s="74"/>
      <c r="AL871" s="74"/>
      <c r="AM871" s="74"/>
    </row>
    <row r="872" spans="6:39">
      <c r="F872" s="74"/>
      <c r="G872" s="74"/>
      <c r="H872" s="74"/>
      <c r="I872" s="74"/>
      <c r="J872" s="74"/>
      <c r="K872" s="74"/>
      <c r="L872" s="74"/>
      <c r="M872" s="74"/>
      <c r="N872" s="74"/>
      <c r="O872" s="74"/>
      <c r="P872" s="74"/>
      <c r="Q872" s="74"/>
      <c r="R872" s="74"/>
      <c r="S872" s="74"/>
      <c r="T872" s="74"/>
      <c r="U872" s="74"/>
      <c r="V872" s="74"/>
      <c r="W872" s="74"/>
      <c r="X872" s="74"/>
      <c r="Y872" s="74"/>
      <c r="Z872" s="74"/>
      <c r="AA872" s="74"/>
      <c r="AB872" s="74"/>
      <c r="AC872" s="74"/>
      <c r="AD872" s="74"/>
      <c r="AE872" s="74"/>
      <c r="AF872" s="74"/>
      <c r="AG872" s="74"/>
      <c r="AH872" s="74"/>
      <c r="AI872" s="74"/>
      <c r="AJ872" s="74"/>
      <c r="AK872" s="74"/>
      <c r="AL872" s="74"/>
      <c r="AM872" s="74"/>
    </row>
    <row r="873" spans="6:39">
      <c r="F873" s="74"/>
      <c r="G873" s="74"/>
      <c r="H873" s="74"/>
      <c r="I873" s="74"/>
      <c r="J873" s="74"/>
      <c r="K873" s="74"/>
      <c r="L873" s="74"/>
      <c r="M873" s="74"/>
      <c r="N873" s="74"/>
      <c r="O873" s="74"/>
      <c r="P873" s="74"/>
      <c r="Q873" s="74"/>
      <c r="R873" s="74"/>
      <c r="S873" s="74"/>
      <c r="T873" s="74"/>
      <c r="U873" s="74"/>
      <c r="V873" s="74"/>
      <c r="W873" s="74"/>
      <c r="X873" s="74"/>
      <c r="Y873" s="74"/>
      <c r="Z873" s="74"/>
      <c r="AA873" s="74"/>
      <c r="AB873" s="74"/>
      <c r="AC873" s="74"/>
      <c r="AD873" s="74"/>
      <c r="AE873" s="74"/>
      <c r="AF873" s="74"/>
      <c r="AG873" s="74"/>
      <c r="AH873" s="74"/>
      <c r="AI873" s="74"/>
      <c r="AJ873" s="74"/>
      <c r="AK873" s="74"/>
      <c r="AL873" s="74"/>
      <c r="AM873" s="74"/>
    </row>
    <row r="874" spans="6:39">
      <c r="F874" s="74"/>
      <c r="G874" s="74"/>
      <c r="H874" s="74"/>
      <c r="I874" s="74"/>
      <c r="J874" s="74"/>
      <c r="K874" s="74"/>
      <c r="L874" s="74"/>
      <c r="M874" s="74"/>
      <c r="N874" s="74"/>
      <c r="O874" s="74"/>
      <c r="P874" s="74"/>
      <c r="Q874" s="74"/>
      <c r="R874" s="74"/>
      <c r="S874" s="74"/>
      <c r="T874" s="74"/>
      <c r="U874" s="74"/>
      <c r="V874" s="74"/>
      <c r="W874" s="74"/>
      <c r="X874" s="74"/>
      <c r="Y874" s="74"/>
      <c r="Z874" s="74"/>
      <c r="AA874" s="74"/>
      <c r="AB874" s="74"/>
      <c r="AC874" s="74"/>
      <c r="AD874" s="74"/>
      <c r="AE874" s="74"/>
      <c r="AF874" s="74"/>
      <c r="AG874" s="74"/>
      <c r="AH874" s="74"/>
      <c r="AI874" s="74"/>
      <c r="AJ874" s="74"/>
      <c r="AK874" s="74"/>
      <c r="AL874" s="74"/>
      <c r="AM874" s="74"/>
    </row>
    <row r="875" spans="6:39">
      <c r="F875" s="74"/>
      <c r="G875" s="74"/>
      <c r="H875" s="74"/>
      <c r="I875" s="74"/>
      <c r="J875" s="74"/>
      <c r="K875" s="74"/>
      <c r="L875" s="74"/>
      <c r="M875" s="74"/>
      <c r="N875" s="74"/>
      <c r="O875" s="74"/>
      <c r="P875" s="74"/>
      <c r="Q875" s="74"/>
      <c r="R875" s="74"/>
      <c r="S875" s="74"/>
      <c r="T875" s="74"/>
      <c r="U875" s="74"/>
      <c r="V875" s="74"/>
      <c r="W875" s="74"/>
      <c r="X875" s="74"/>
      <c r="Y875" s="74"/>
      <c r="Z875" s="74"/>
      <c r="AA875" s="74"/>
      <c r="AB875" s="74"/>
      <c r="AC875" s="74"/>
      <c r="AD875" s="74"/>
      <c r="AE875" s="74"/>
      <c r="AF875" s="74"/>
      <c r="AG875" s="74"/>
      <c r="AH875" s="74"/>
      <c r="AI875" s="74"/>
      <c r="AJ875" s="74"/>
      <c r="AK875" s="74"/>
      <c r="AL875" s="74"/>
      <c r="AM875" s="74"/>
    </row>
    <row r="876" spans="6:39">
      <c r="F876" s="74"/>
      <c r="G876" s="74"/>
      <c r="H876" s="74"/>
      <c r="I876" s="74"/>
      <c r="J876" s="74"/>
      <c r="K876" s="74"/>
      <c r="L876" s="74"/>
      <c r="M876" s="74"/>
      <c r="N876" s="74"/>
      <c r="O876" s="74"/>
      <c r="P876" s="74"/>
      <c r="Q876" s="74"/>
      <c r="R876" s="74"/>
      <c r="S876" s="74"/>
      <c r="T876" s="74"/>
      <c r="U876" s="74"/>
      <c r="V876" s="74"/>
      <c r="W876" s="74"/>
      <c r="X876" s="74"/>
      <c r="Y876" s="74"/>
      <c r="Z876" s="74"/>
      <c r="AA876" s="74"/>
      <c r="AB876" s="74"/>
      <c r="AC876" s="74"/>
      <c r="AD876" s="74"/>
      <c r="AE876" s="74"/>
      <c r="AF876" s="74"/>
      <c r="AG876" s="74"/>
      <c r="AH876" s="74"/>
      <c r="AI876" s="74"/>
      <c r="AJ876" s="74"/>
      <c r="AK876" s="74"/>
      <c r="AL876" s="74"/>
      <c r="AM876" s="74"/>
    </row>
    <row r="877" spans="6:39">
      <c r="F877" s="74"/>
      <c r="G877" s="74"/>
      <c r="H877" s="74"/>
      <c r="I877" s="74"/>
      <c r="J877" s="74"/>
      <c r="K877" s="74"/>
      <c r="L877" s="74"/>
      <c r="M877" s="74"/>
      <c r="N877" s="74"/>
      <c r="O877" s="74"/>
      <c r="P877" s="74"/>
      <c r="Q877" s="74"/>
      <c r="R877" s="74"/>
      <c r="S877" s="74"/>
      <c r="T877" s="74"/>
      <c r="U877" s="74"/>
      <c r="V877" s="74"/>
      <c r="W877" s="74"/>
      <c r="X877" s="74"/>
      <c r="Y877" s="74"/>
      <c r="Z877" s="74"/>
      <c r="AA877" s="74"/>
      <c r="AB877" s="74"/>
      <c r="AC877" s="74"/>
      <c r="AD877" s="74"/>
      <c r="AE877" s="74"/>
      <c r="AF877" s="74"/>
      <c r="AG877" s="74"/>
      <c r="AH877" s="74"/>
      <c r="AI877" s="74"/>
      <c r="AJ877" s="74"/>
      <c r="AK877" s="74"/>
      <c r="AL877" s="74"/>
      <c r="AM877" s="74"/>
    </row>
    <row r="878" spans="6:39">
      <c r="F878" s="74"/>
      <c r="G878" s="74"/>
      <c r="H878" s="74"/>
      <c r="I878" s="74"/>
      <c r="J878" s="74"/>
      <c r="K878" s="74"/>
      <c r="L878" s="74"/>
      <c r="M878" s="74"/>
      <c r="N878" s="74"/>
      <c r="O878" s="74"/>
      <c r="P878" s="74"/>
      <c r="Q878" s="74"/>
      <c r="R878" s="74"/>
      <c r="S878" s="74"/>
      <c r="T878" s="74"/>
      <c r="U878" s="74"/>
      <c r="V878" s="74"/>
      <c r="W878" s="74"/>
      <c r="X878" s="74"/>
      <c r="Y878" s="74"/>
      <c r="Z878" s="74"/>
      <c r="AA878" s="74"/>
      <c r="AB878" s="74"/>
      <c r="AC878" s="74"/>
      <c r="AD878" s="74"/>
      <c r="AE878" s="74"/>
      <c r="AF878" s="74"/>
      <c r="AG878" s="74"/>
      <c r="AH878" s="74"/>
      <c r="AI878" s="74"/>
      <c r="AJ878" s="74"/>
      <c r="AK878" s="74"/>
      <c r="AL878" s="74"/>
      <c r="AM878" s="74"/>
    </row>
    <row r="879" spans="6:39">
      <c r="F879" s="74"/>
      <c r="G879" s="74"/>
      <c r="H879" s="74"/>
      <c r="I879" s="74"/>
      <c r="J879" s="74"/>
      <c r="K879" s="74"/>
      <c r="L879" s="74"/>
      <c r="M879" s="74"/>
      <c r="N879" s="74"/>
      <c r="O879" s="74"/>
      <c r="P879" s="74"/>
      <c r="Q879" s="74"/>
      <c r="R879" s="74"/>
      <c r="S879" s="74"/>
      <c r="T879" s="74"/>
      <c r="U879" s="74"/>
      <c r="V879" s="74"/>
      <c r="W879" s="74"/>
      <c r="X879" s="74"/>
      <c r="Y879" s="74"/>
      <c r="Z879" s="74"/>
      <c r="AA879" s="74"/>
      <c r="AB879" s="74"/>
      <c r="AC879" s="74"/>
      <c r="AD879" s="74"/>
      <c r="AE879" s="74"/>
      <c r="AF879" s="74"/>
      <c r="AG879" s="74"/>
      <c r="AH879" s="74"/>
      <c r="AI879" s="74"/>
      <c r="AJ879" s="74"/>
      <c r="AK879" s="74"/>
      <c r="AL879" s="74"/>
      <c r="AM879" s="74"/>
    </row>
    <row r="880" spans="6:39">
      <c r="F880" s="74"/>
      <c r="G880" s="74"/>
      <c r="H880" s="74"/>
      <c r="I880" s="74"/>
      <c r="J880" s="74"/>
      <c r="K880" s="74"/>
      <c r="L880" s="74"/>
      <c r="M880" s="74"/>
      <c r="N880" s="74"/>
      <c r="O880" s="74"/>
      <c r="P880" s="74"/>
      <c r="Q880" s="74"/>
      <c r="R880" s="74"/>
      <c r="S880" s="74"/>
      <c r="T880" s="74"/>
      <c r="U880" s="74"/>
      <c r="V880" s="74"/>
      <c r="W880" s="74"/>
      <c r="X880" s="74"/>
      <c r="Y880" s="74"/>
      <c r="Z880" s="74"/>
      <c r="AA880" s="74"/>
      <c r="AB880" s="74"/>
      <c r="AC880" s="74"/>
      <c r="AD880" s="74"/>
      <c r="AE880" s="74"/>
      <c r="AF880" s="74"/>
      <c r="AG880" s="74"/>
      <c r="AH880" s="74"/>
      <c r="AI880" s="74"/>
      <c r="AJ880" s="74"/>
      <c r="AK880" s="74"/>
      <c r="AL880" s="74"/>
      <c r="AM880" s="74"/>
    </row>
    <row r="881" spans="6:39">
      <c r="F881" s="74"/>
      <c r="G881" s="74"/>
      <c r="H881" s="74"/>
      <c r="I881" s="74"/>
      <c r="J881" s="74"/>
      <c r="K881" s="74"/>
      <c r="L881" s="74"/>
      <c r="M881" s="74"/>
      <c r="N881" s="74"/>
      <c r="O881" s="74"/>
      <c r="P881" s="74"/>
      <c r="Q881" s="74"/>
      <c r="R881" s="74"/>
      <c r="S881" s="74"/>
      <c r="T881" s="74"/>
      <c r="U881" s="74"/>
      <c r="V881" s="74"/>
      <c r="W881" s="74"/>
      <c r="X881" s="74"/>
      <c r="Y881" s="74"/>
      <c r="Z881" s="74"/>
      <c r="AA881" s="74"/>
      <c r="AB881" s="74"/>
      <c r="AC881" s="74"/>
      <c r="AD881" s="74"/>
      <c r="AE881" s="74"/>
      <c r="AF881" s="74"/>
      <c r="AG881" s="74"/>
      <c r="AH881" s="74"/>
      <c r="AI881" s="74"/>
      <c r="AJ881" s="74"/>
      <c r="AK881" s="74"/>
      <c r="AL881" s="74"/>
      <c r="AM881" s="74"/>
    </row>
    <row r="882" spans="6:39">
      <c r="F882" s="74"/>
      <c r="G882" s="74"/>
      <c r="H882" s="74"/>
      <c r="I882" s="74"/>
      <c r="J882" s="74"/>
      <c r="K882" s="74"/>
      <c r="L882" s="74"/>
      <c r="M882" s="74"/>
      <c r="N882" s="74"/>
      <c r="O882" s="74"/>
      <c r="P882" s="74"/>
      <c r="Q882" s="74"/>
      <c r="R882" s="74"/>
      <c r="S882" s="74"/>
      <c r="T882" s="74"/>
      <c r="U882" s="74"/>
      <c r="V882" s="74"/>
      <c r="W882" s="74"/>
      <c r="X882" s="74"/>
      <c r="Y882" s="74"/>
      <c r="Z882" s="74"/>
      <c r="AA882" s="74"/>
      <c r="AB882" s="74"/>
      <c r="AC882" s="74"/>
      <c r="AD882" s="74"/>
      <c r="AE882" s="74"/>
      <c r="AF882" s="74"/>
      <c r="AG882" s="74"/>
      <c r="AH882" s="74"/>
      <c r="AI882" s="74"/>
      <c r="AJ882" s="74"/>
      <c r="AK882" s="74"/>
      <c r="AL882" s="74"/>
      <c r="AM882" s="74"/>
    </row>
    <row r="883" spans="6:39">
      <c r="F883" s="74"/>
      <c r="G883" s="74"/>
      <c r="H883" s="74"/>
      <c r="I883" s="74"/>
      <c r="J883" s="74"/>
      <c r="K883" s="74"/>
      <c r="L883" s="74"/>
      <c r="M883" s="74"/>
      <c r="N883" s="74"/>
      <c r="O883" s="74"/>
      <c r="P883" s="74"/>
      <c r="Q883" s="74"/>
      <c r="R883" s="74"/>
      <c r="S883" s="74"/>
      <c r="T883" s="74"/>
      <c r="U883" s="74"/>
      <c r="V883" s="74"/>
      <c r="W883" s="74"/>
      <c r="X883" s="74"/>
      <c r="Y883" s="74"/>
      <c r="Z883" s="74"/>
      <c r="AA883" s="74"/>
      <c r="AB883" s="74"/>
      <c r="AC883" s="74"/>
      <c r="AD883" s="74"/>
      <c r="AE883" s="74"/>
      <c r="AF883" s="74"/>
      <c r="AG883" s="74"/>
      <c r="AH883" s="74"/>
      <c r="AI883" s="74"/>
      <c r="AJ883" s="74"/>
      <c r="AK883" s="74"/>
      <c r="AL883" s="74"/>
      <c r="AM883" s="74"/>
    </row>
    <row r="884" spans="6:39">
      <c r="F884" s="74"/>
      <c r="G884" s="74"/>
      <c r="H884" s="74"/>
      <c r="I884" s="74"/>
      <c r="J884" s="74"/>
      <c r="K884" s="74"/>
      <c r="L884" s="74"/>
      <c r="M884" s="74"/>
      <c r="N884" s="74"/>
      <c r="O884" s="74"/>
      <c r="P884" s="74"/>
      <c r="Q884" s="74"/>
      <c r="R884" s="74"/>
      <c r="S884" s="74"/>
      <c r="T884" s="74"/>
      <c r="U884" s="74"/>
      <c r="V884" s="74"/>
      <c r="W884" s="74"/>
      <c r="X884" s="74"/>
      <c r="Y884" s="74"/>
      <c r="Z884" s="74"/>
      <c r="AA884" s="74"/>
      <c r="AB884" s="74"/>
      <c r="AC884" s="74"/>
      <c r="AD884" s="74"/>
      <c r="AE884" s="74"/>
      <c r="AF884" s="74"/>
      <c r="AG884" s="74"/>
      <c r="AH884" s="74"/>
      <c r="AI884" s="74"/>
      <c r="AJ884" s="74"/>
      <c r="AK884" s="74"/>
      <c r="AL884" s="74"/>
      <c r="AM884" s="74"/>
    </row>
    <row r="885" spans="6:39">
      <c r="F885" s="74"/>
      <c r="G885" s="74"/>
      <c r="H885" s="74"/>
      <c r="I885" s="74"/>
      <c r="J885" s="74"/>
      <c r="K885" s="74"/>
      <c r="L885" s="74"/>
      <c r="M885" s="74"/>
      <c r="N885" s="74"/>
      <c r="O885" s="74"/>
      <c r="P885" s="74"/>
      <c r="Q885" s="74"/>
      <c r="R885" s="74"/>
      <c r="S885" s="74"/>
      <c r="T885" s="74"/>
      <c r="U885" s="74"/>
      <c r="V885" s="74"/>
      <c r="W885" s="74"/>
      <c r="X885" s="74"/>
      <c r="Y885" s="74"/>
      <c r="Z885" s="74"/>
      <c r="AA885" s="74"/>
      <c r="AB885" s="74"/>
      <c r="AC885" s="74"/>
      <c r="AD885" s="74"/>
      <c r="AE885" s="74"/>
      <c r="AF885" s="74"/>
      <c r="AG885" s="74"/>
      <c r="AH885" s="74"/>
      <c r="AI885" s="74"/>
      <c r="AJ885" s="74"/>
      <c r="AK885" s="74"/>
      <c r="AL885" s="74"/>
      <c r="AM885" s="74"/>
    </row>
    <row r="886" spans="6:39">
      <c r="F886" s="74"/>
      <c r="G886" s="74"/>
      <c r="H886" s="74"/>
      <c r="I886" s="74"/>
      <c r="J886" s="74"/>
      <c r="K886" s="74"/>
      <c r="L886" s="74"/>
      <c r="M886" s="74"/>
      <c r="N886" s="74"/>
      <c r="O886" s="74"/>
      <c r="P886" s="74"/>
      <c r="Q886" s="74"/>
      <c r="R886" s="74"/>
      <c r="S886" s="74"/>
      <c r="T886" s="74"/>
      <c r="U886" s="74"/>
      <c r="V886" s="74"/>
      <c r="W886" s="74"/>
      <c r="X886" s="74"/>
      <c r="Y886" s="74"/>
      <c r="Z886" s="74"/>
      <c r="AA886" s="74"/>
      <c r="AB886" s="74"/>
      <c r="AC886" s="74"/>
      <c r="AD886" s="74"/>
      <c r="AE886" s="74"/>
      <c r="AF886" s="74"/>
      <c r="AG886" s="74"/>
      <c r="AH886" s="74"/>
      <c r="AI886" s="74"/>
      <c r="AJ886" s="74"/>
      <c r="AK886" s="74"/>
      <c r="AL886" s="74"/>
      <c r="AM886" s="74"/>
    </row>
    <row r="887" spans="6:39">
      <c r="F887" s="74"/>
      <c r="G887" s="74"/>
      <c r="H887" s="74"/>
      <c r="I887" s="74"/>
      <c r="J887" s="74"/>
      <c r="K887" s="74"/>
      <c r="L887" s="74"/>
      <c r="M887" s="74"/>
      <c r="N887" s="74"/>
      <c r="O887" s="74"/>
      <c r="P887" s="74"/>
      <c r="Q887" s="74"/>
      <c r="R887" s="74"/>
      <c r="S887" s="74"/>
      <c r="T887" s="74"/>
      <c r="U887" s="74"/>
      <c r="V887" s="74"/>
      <c r="W887" s="74"/>
      <c r="X887" s="74"/>
      <c r="Y887" s="74"/>
      <c r="Z887" s="74"/>
      <c r="AA887" s="74"/>
      <c r="AB887" s="74"/>
      <c r="AC887" s="74"/>
      <c r="AD887" s="74"/>
      <c r="AE887" s="74"/>
      <c r="AF887" s="74"/>
      <c r="AG887" s="74"/>
      <c r="AH887" s="74"/>
      <c r="AI887" s="74"/>
      <c r="AJ887" s="74"/>
      <c r="AK887" s="74"/>
      <c r="AL887" s="74"/>
      <c r="AM887" s="74"/>
    </row>
    <row r="888" spans="6:39">
      <c r="F888" s="74"/>
      <c r="G888" s="74"/>
      <c r="H888" s="74"/>
      <c r="I888" s="74"/>
      <c r="J888" s="74"/>
      <c r="K888" s="74"/>
      <c r="L888" s="74"/>
      <c r="M888" s="74"/>
      <c r="N888" s="74"/>
      <c r="O888" s="74"/>
      <c r="P888" s="74"/>
      <c r="Q888" s="74"/>
      <c r="R888" s="74"/>
      <c r="S888" s="74"/>
      <c r="T888" s="74"/>
      <c r="U888" s="74"/>
      <c r="V888" s="74"/>
      <c r="W888" s="74"/>
      <c r="X888" s="74"/>
      <c r="Y888" s="74"/>
      <c r="Z888" s="74"/>
      <c r="AA888" s="74"/>
      <c r="AB888" s="74"/>
      <c r="AC888" s="74"/>
      <c r="AD888" s="74"/>
      <c r="AE888" s="74"/>
      <c r="AF888" s="74"/>
      <c r="AG888" s="74"/>
      <c r="AH888" s="74"/>
      <c r="AI888" s="74"/>
      <c r="AJ888" s="74"/>
      <c r="AK888" s="74"/>
      <c r="AL888" s="74"/>
      <c r="AM888" s="74"/>
    </row>
    <row r="889" spans="6:39">
      <c r="F889" s="74"/>
      <c r="G889" s="74"/>
      <c r="H889" s="74"/>
      <c r="I889" s="74"/>
      <c r="J889" s="74"/>
      <c r="K889" s="74"/>
      <c r="L889" s="74"/>
      <c r="M889" s="74"/>
      <c r="N889" s="74"/>
      <c r="O889" s="74"/>
      <c r="P889" s="74"/>
      <c r="Q889" s="74"/>
      <c r="R889" s="74"/>
      <c r="S889" s="74"/>
      <c r="T889" s="74"/>
      <c r="U889" s="74"/>
      <c r="V889" s="74"/>
      <c r="W889" s="74"/>
      <c r="X889" s="74"/>
      <c r="Y889" s="74"/>
      <c r="Z889" s="74"/>
      <c r="AA889" s="74"/>
      <c r="AB889" s="74"/>
      <c r="AC889" s="74"/>
      <c r="AD889" s="74"/>
      <c r="AE889" s="74"/>
      <c r="AF889" s="74"/>
      <c r="AG889" s="74"/>
      <c r="AH889" s="74"/>
      <c r="AI889" s="74"/>
      <c r="AJ889" s="74"/>
      <c r="AK889" s="74"/>
      <c r="AL889" s="74"/>
      <c r="AM889" s="74"/>
    </row>
    <row r="890" spans="6:39">
      <c r="F890" s="74"/>
      <c r="G890" s="74"/>
      <c r="H890" s="74"/>
      <c r="I890" s="74"/>
      <c r="J890" s="74"/>
      <c r="K890" s="74"/>
      <c r="L890" s="74"/>
      <c r="M890" s="74"/>
      <c r="N890" s="74"/>
      <c r="O890" s="74"/>
      <c r="P890" s="74"/>
      <c r="Q890" s="74"/>
      <c r="R890" s="74"/>
      <c r="S890" s="74"/>
      <c r="T890" s="74"/>
      <c r="U890" s="74"/>
      <c r="V890" s="74"/>
      <c r="W890" s="74"/>
      <c r="X890" s="74"/>
      <c r="Y890" s="74"/>
      <c r="Z890" s="74"/>
      <c r="AA890" s="74"/>
      <c r="AB890" s="74"/>
      <c r="AC890" s="74"/>
      <c r="AD890" s="74"/>
      <c r="AE890" s="74"/>
      <c r="AF890" s="74"/>
      <c r="AG890" s="74"/>
      <c r="AH890" s="74"/>
      <c r="AI890" s="74"/>
      <c r="AJ890" s="74"/>
      <c r="AK890" s="74"/>
      <c r="AL890" s="74"/>
      <c r="AM890" s="74"/>
    </row>
    <row r="891" spans="6:39">
      <c r="F891" s="74"/>
      <c r="G891" s="74"/>
      <c r="H891" s="74"/>
      <c r="I891" s="74"/>
      <c r="J891" s="74"/>
      <c r="K891" s="74"/>
      <c r="L891" s="74"/>
      <c r="M891" s="74"/>
      <c r="N891" s="74"/>
      <c r="O891" s="74"/>
      <c r="P891" s="74"/>
      <c r="Q891" s="74"/>
      <c r="R891" s="74"/>
      <c r="S891" s="74"/>
      <c r="T891" s="74"/>
      <c r="U891" s="74"/>
      <c r="V891" s="74"/>
      <c r="W891" s="74"/>
      <c r="X891" s="74"/>
      <c r="Y891" s="74"/>
      <c r="Z891" s="74"/>
      <c r="AA891" s="74"/>
      <c r="AB891" s="74"/>
      <c r="AC891" s="74"/>
      <c r="AD891" s="74"/>
      <c r="AE891" s="74"/>
      <c r="AF891" s="74"/>
      <c r="AG891" s="74"/>
      <c r="AH891" s="74"/>
      <c r="AI891" s="74"/>
      <c r="AJ891" s="74"/>
      <c r="AK891" s="74"/>
      <c r="AL891" s="74"/>
      <c r="AM891" s="74"/>
    </row>
    <row r="892" spans="6:39">
      <c r="F892" s="74"/>
      <c r="G892" s="74"/>
      <c r="H892" s="74"/>
      <c r="I892" s="74"/>
      <c r="J892" s="74"/>
      <c r="K892" s="74"/>
      <c r="L892" s="74"/>
      <c r="M892" s="74"/>
      <c r="N892" s="74"/>
      <c r="O892" s="74"/>
      <c r="P892" s="74"/>
      <c r="Q892" s="74"/>
      <c r="R892" s="74"/>
      <c r="S892" s="74"/>
      <c r="T892" s="74"/>
      <c r="U892" s="74"/>
      <c r="V892" s="74"/>
      <c r="W892" s="74"/>
      <c r="X892" s="74"/>
      <c r="Y892" s="74"/>
      <c r="Z892" s="74"/>
      <c r="AA892" s="74"/>
      <c r="AB892" s="74"/>
      <c r="AC892" s="74"/>
      <c r="AD892" s="74"/>
      <c r="AE892" s="74"/>
      <c r="AF892" s="74"/>
      <c r="AG892" s="74"/>
      <c r="AH892" s="74"/>
      <c r="AI892" s="74"/>
      <c r="AJ892" s="74"/>
      <c r="AK892" s="74"/>
      <c r="AL892" s="74"/>
      <c r="AM892" s="74"/>
    </row>
    <row r="893" spans="6:39">
      <c r="F893" s="74"/>
      <c r="G893" s="74"/>
      <c r="H893" s="74"/>
      <c r="I893" s="74"/>
      <c r="J893" s="74"/>
      <c r="K893" s="74"/>
      <c r="L893" s="74"/>
      <c r="M893" s="74"/>
      <c r="N893" s="74"/>
      <c r="O893" s="74"/>
      <c r="P893" s="74"/>
      <c r="Q893" s="74"/>
      <c r="R893" s="74"/>
      <c r="S893" s="74"/>
      <c r="T893" s="74"/>
      <c r="U893" s="74"/>
      <c r="V893" s="74"/>
      <c r="W893" s="74"/>
      <c r="X893" s="74"/>
      <c r="Y893" s="74"/>
      <c r="Z893" s="74"/>
      <c r="AA893" s="74"/>
      <c r="AB893" s="74"/>
      <c r="AC893" s="74"/>
      <c r="AD893" s="74"/>
      <c r="AE893" s="74"/>
      <c r="AF893" s="74"/>
      <c r="AG893" s="74"/>
      <c r="AH893" s="74"/>
      <c r="AI893" s="74"/>
      <c r="AJ893" s="74"/>
      <c r="AK893" s="74"/>
      <c r="AL893" s="74"/>
      <c r="AM893" s="74"/>
    </row>
    <row r="894" spans="6:39">
      <c r="F894" s="74"/>
      <c r="G894" s="74"/>
      <c r="H894" s="74"/>
      <c r="I894" s="74"/>
      <c r="J894" s="74"/>
      <c r="K894" s="74"/>
      <c r="L894" s="74"/>
      <c r="M894" s="74"/>
      <c r="N894" s="74"/>
      <c r="O894" s="74"/>
      <c r="P894" s="74"/>
      <c r="Q894" s="74"/>
      <c r="R894" s="74"/>
      <c r="S894" s="74"/>
      <c r="T894" s="74"/>
      <c r="U894" s="74"/>
      <c r="V894" s="74"/>
      <c r="W894" s="74"/>
      <c r="X894" s="74"/>
      <c r="Y894" s="74"/>
      <c r="Z894" s="74"/>
      <c r="AA894" s="74"/>
      <c r="AB894" s="74"/>
      <c r="AC894" s="74"/>
      <c r="AD894" s="74"/>
      <c r="AE894" s="74"/>
      <c r="AF894" s="74"/>
      <c r="AG894" s="74"/>
      <c r="AH894" s="74"/>
      <c r="AI894" s="74"/>
      <c r="AJ894" s="74"/>
      <c r="AK894" s="74"/>
      <c r="AL894" s="74"/>
      <c r="AM894" s="74"/>
    </row>
    <row r="895" spans="6:39">
      <c r="F895" s="74"/>
      <c r="G895" s="74"/>
      <c r="H895" s="74"/>
      <c r="I895" s="74"/>
      <c r="J895" s="74"/>
      <c r="K895" s="74"/>
      <c r="L895" s="74"/>
      <c r="M895" s="74"/>
      <c r="N895" s="74"/>
      <c r="O895" s="74"/>
      <c r="P895" s="74"/>
      <c r="Q895" s="74"/>
      <c r="R895" s="74"/>
      <c r="S895" s="74"/>
      <c r="T895" s="74"/>
      <c r="U895" s="74"/>
      <c r="V895" s="74"/>
      <c r="W895" s="74"/>
      <c r="X895" s="74"/>
      <c r="Y895" s="74"/>
      <c r="Z895" s="74"/>
      <c r="AA895" s="74"/>
      <c r="AB895" s="74"/>
      <c r="AC895" s="74"/>
      <c r="AD895" s="74"/>
      <c r="AE895" s="74"/>
      <c r="AF895" s="74"/>
      <c r="AG895" s="74"/>
      <c r="AH895" s="74"/>
      <c r="AI895" s="74"/>
      <c r="AJ895" s="74"/>
      <c r="AK895" s="74"/>
      <c r="AL895" s="74"/>
      <c r="AM895" s="74"/>
    </row>
    <row r="896" spans="6:39">
      <c r="F896" s="74"/>
      <c r="G896" s="74"/>
      <c r="H896" s="74"/>
      <c r="I896" s="74"/>
      <c r="J896" s="74"/>
      <c r="K896" s="74"/>
      <c r="L896" s="74"/>
      <c r="M896" s="74"/>
      <c r="N896" s="74"/>
      <c r="O896" s="74"/>
      <c r="P896" s="74"/>
      <c r="Q896" s="74"/>
      <c r="R896" s="74"/>
      <c r="S896" s="74"/>
      <c r="T896" s="74"/>
      <c r="U896" s="74"/>
      <c r="V896" s="74"/>
      <c r="W896" s="74"/>
      <c r="X896" s="74"/>
      <c r="Y896" s="74"/>
      <c r="Z896" s="74"/>
      <c r="AA896" s="74"/>
      <c r="AB896" s="74"/>
      <c r="AC896" s="74"/>
      <c r="AD896" s="74"/>
      <c r="AE896" s="74"/>
      <c r="AF896" s="74"/>
      <c r="AG896" s="74"/>
      <c r="AH896" s="74"/>
      <c r="AI896" s="74"/>
      <c r="AJ896" s="74"/>
      <c r="AK896" s="74"/>
      <c r="AL896" s="74"/>
      <c r="AM896" s="74"/>
    </row>
    <row r="897" spans="6:39">
      <c r="F897" s="74"/>
      <c r="G897" s="74"/>
      <c r="H897" s="74"/>
      <c r="I897" s="74"/>
      <c r="J897" s="74"/>
      <c r="K897" s="74"/>
      <c r="L897" s="74"/>
      <c r="M897" s="74"/>
      <c r="N897" s="74"/>
      <c r="O897" s="74"/>
      <c r="P897" s="74"/>
      <c r="Q897" s="74"/>
      <c r="R897" s="74"/>
      <c r="S897" s="74"/>
      <c r="T897" s="74"/>
      <c r="U897" s="74"/>
      <c r="V897" s="74"/>
      <c r="W897" s="74"/>
      <c r="X897" s="74"/>
      <c r="Y897" s="74"/>
      <c r="Z897" s="74"/>
      <c r="AA897" s="74"/>
      <c r="AB897" s="74"/>
      <c r="AC897" s="74"/>
      <c r="AD897" s="74"/>
      <c r="AE897" s="74"/>
      <c r="AF897" s="74"/>
      <c r="AG897" s="74"/>
      <c r="AH897" s="74"/>
      <c r="AI897" s="74"/>
      <c r="AJ897" s="74"/>
      <c r="AK897" s="74"/>
      <c r="AL897" s="74"/>
      <c r="AM897" s="74"/>
    </row>
    <row r="898" spans="6:39">
      <c r="F898" s="74"/>
      <c r="G898" s="74"/>
      <c r="H898" s="74"/>
      <c r="I898" s="74"/>
      <c r="J898" s="74"/>
      <c r="K898" s="74"/>
      <c r="L898" s="74"/>
      <c r="M898" s="74"/>
      <c r="N898" s="74"/>
      <c r="O898" s="74"/>
      <c r="P898" s="74"/>
      <c r="Q898" s="74"/>
      <c r="R898" s="74"/>
      <c r="S898" s="74"/>
      <c r="T898" s="74"/>
      <c r="U898" s="74"/>
      <c r="V898" s="74"/>
      <c r="W898" s="74"/>
      <c r="X898" s="74"/>
      <c r="Y898" s="74"/>
      <c r="Z898" s="74"/>
      <c r="AA898" s="74"/>
      <c r="AB898" s="74"/>
      <c r="AC898" s="74"/>
      <c r="AD898" s="74"/>
      <c r="AE898" s="74"/>
      <c r="AF898" s="74"/>
      <c r="AG898" s="74"/>
      <c r="AH898" s="74"/>
      <c r="AI898" s="74"/>
      <c r="AJ898" s="74"/>
      <c r="AK898" s="74"/>
      <c r="AL898" s="74"/>
      <c r="AM898" s="74"/>
    </row>
    <row r="899" spans="6:39">
      <c r="F899" s="74"/>
      <c r="G899" s="74"/>
      <c r="H899" s="74"/>
      <c r="I899" s="74"/>
      <c r="J899" s="74"/>
      <c r="K899" s="74"/>
      <c r="L899" s="74"/>
      <c r="M899" s="74"/>
      <c r="N899" s="74"/>
      <c r="O899" s="74"/>
      <c r="P899" s="74"/>
      <c r="Q899" s="74"/>
      <c r="R899" s="74"/>
      <c r="S899" s="74"/>
      <c r="T899" s="74"/>
      <c r="U899" s="74"/>
      <c r="V899" s="74"/>
      <c r="W899" s="74"/>
      <c r="X899" s="74"/>
      <c r="Y899" s="74"/>
      <c r="Z899" s="74"/>
      <c r="AA899" s="74"/>
      <c r="AB899" s="74"/>
      <c r="AC899" s="74"/>
      <c r="AD899" s="74"/>
      <c r="AE899" s="74"/>
      <c r="AF899" s="74"/>
      <c r="AG899" s="74"/>
      <c r="AH899" s="74"/>
      <c r="AI899" s="74"/>
      <c r="AJ899" s="74"/>
      <c r="AK899" s="74"/>
      <c r="AL899" s="74"/>
      <c r="AM899" s="74"/>
    </row>
    <row r="900" spans="6:39">
      <c r="F900" s="74"/>
      <c r="G900" s="74"/>
      <c r="H900" s="74"/>
      <c r="I900" s="74"/>
      <c r="J900" s="74"/>
      <c r="K900" s="74"/>
      <c r="L900" s="74"/>
      <c r="M900" s="74"/>
      <c r="N900" s="74"/>
      <c r="O900" s="74"/>
      <c r="P900" s="74"/>
      <c r="Q900" s="74"/>
      <c r="R900" s="74"/>
      <c r="S900" s="74"/>
      <c r="T900" s="74"/>
      <c r="U900" s="74"/>
      <c r="V900" s="74"/>
      <c r="W900" s="74"/>
      <c r="X900" s="74"/>
      <c r="Y900" s="74"/>
      <c r="Z900" s="74"/>
      <c r="AA900" s="74"/>
      <c r="AB900" s="74"/>
      <c r="AC900" s="74"/>
      <c r="AD900" s="74"/>
      <c r="AE900" s="74"/>
      <c r="AF900" s="74"/>
      <c r="AG900" s="74"/>
      <c r="AH900" s="74"/>
      <c r="AI900" s="74"/>
      <c r="AJ900" s="74"/>
      <c r="AK900" s="74"/>
      <c r="AL900" s="74"/>
      <c r="AM900" s="74"/>
    </row>
    <row r="901" spans="6:39">
      <c r="F901" s="74"/>
      <c r="G901" s="74"/>
      <c r="H901" s="74"/>
      <c r="I901" s="74"/>
      <c r="J901" s="74"/>
      <c r="K901" s="74"/>
      <c r="L901" s="74"/>
      <c r="M901" s="74"/>
      <c r="N901" s="74"/>
      <c r="O901" s="74"/>
      <c r="P901" s="74"/>
      <c r="Q901" s="74"/>
      <c r="R901" s="74"/>
      <c r="S901" s="74"/>
      <c r="T901" s="74"/>
      <c r="U901" s="74"/>
      <c r="V901" s="74"/>
      <c r="W901" s="74"/>
      <c r="X901" s="74"/>
      <c r="Y901" s="74"/>
      <c r="Z901" s="74"/>
      <c r="AA901" s="74"/>
      <c r="AB901" s="74"/>
      <c r="AC901" s="74"/>
      <c r="AD901" s="74"/>
      <c r="AE901" s="74"/>
      <c r="AF901" s="74"/>
      <c r="AG901" s="74"/>
      <c r="AH901" s="74"/>
      <c r="AI901" s="74"/>
      <c r="AJ901" s="74"/>
      <c r="AK901" s="74"/>
      <c r="AL901" s="74"/>
      <c r="AM901" s="74"/>
    </row>
    <row r="902" spans="6:39">
      <c r="F902" s="74"/>
      <c r="G902" s="74"/>
      <c r="H902" s="74"/>
      <c r="I902" s="74"/>
      <c r="J902" s="74"/>
      <c r="K902" s="74"/>
      <c r="L902" s="74"/>
      <c r="M902" s="74"/>
      <c r="N902" s="74"/>
      <c r="O902" s="74"/>
      <c r="P902" s="74"/>
      <c r="Q902" s="74"/>
      <c r="R902" s="74"/>
      <c r="S902" s="74"/>
      <c r="T902" s="74"/>
      <c r="U902" s="74"/>
      <c r="V902" s="74"/>
      <c r="W902" s="74"/>
      <c r="X902" s="74"/>
      <c r="Y902" s="74"/>
      <c r="Z902" s="74"/>
      <c r="AA902" s="74"/>
      <c r="AB902" s="74"/>
      <c r="AC902" s="74"/>
      <c r="AD902" s="74"/>
      <c r="AE902" s="74"/>
      <c r="AF902" s="74"/>
      <c r="AG902" s="74"/>
      <c r="AH902" s="74"/>
      <c r="AI902" s="74"/>
      <c r="AJ902" s="74"/>
      <c r="AK902" s="74"/>
      <c r="AL902" s="74"/>
      <c r="AM902" s="74"/>
    </row>
    <row r="903" spans="6:39">
      <c r="F903" s="74"/>
      <c r="G903" s="74"/>
      <c r="H903" s="74"/>
      <c r="I903" s="74"/>
      <c r="J903" s="74"/>
      <c r="K903" s="74"/>
      <c r="L903" s="74"/>
      <c r="M903" s="74"/>
      <c r="N903" s="74"/>
      <c r="O903" s="74"/>
      <c r="P903" s="74"/>
      <c r="Q903" s="74"/>
      <c r="R903" s="74"/>
      <c r="S903" s="74"/>
      <c r="T903" s="74"/>
      <c r="U903" s="74"/>
      <c r="V903" s="74"/>
      <c r="W903" s="74"/>
      <c r="X903" s="74"/>
      <c r="Y903" s="74"/>
      <c r="Z903" s="74"/>
      <c r="AA903" s="74"/>
      <c r="AB903" s="74"/>
      <c r="AC903" s="74"/>
      <c r="AD903" s="74"/>
      <c r="AE903" s="74"/>
      <c r="AF903" s="74"/>
      <c r="AG903" s="74"/>
      <c r="AH903" s="74"/>
      <c r="AI903" s="74"/>
      <c r="AJ903" s="74"/>
      <c r="AK903" s="74"/>
      <c r="AL903" s="74"/>
      <c r="AM903" s="74"/>
    </row>
    <row r="904" spans="6:39">
      <c r="F904" s="74"/>
      <c r="G904" s="74"/>
      <c r="H904" s="74"/>
      <c r="I904" s="74"/>
      <c r="J904" s="74"/>
      <c r="K904" s="74"/>
      <c r="L904" s="74"/>
      <c r="M904" s="74"/>
      <c r="N904" s="74"/>
      <c r="O904" s="74"/>
      <c r="P904" s="74"/>
      <c r="Q904" s="74"/>
      <c r="R904" s="74"/>
      <c r="S904" s="74"/>
      <c r="T904" s="74"/>
      <c r="U904" s="74"/>
      <c r="V904" s="74"/>
      <c r="W904" s="74"/>
      <c r="X904" s="74"/>
      <c r="Y904" s="74"/>
      <c r="Z904" s="74"/>
      <c r="AA904" s="74"/>
      <c r="AB904" s="74"/>
      <c r="AC904" s="74"/>
      <c r="AD904" s="74"/>
      <c r="AE904" s="74"/>
      <c r="AF904" s="74"/>
      <c r="AG904" s="74"/>
      <c r="AH904" s="74"/>
      <c r="AI904" s="74"/>
      <c r="AJ904" s="74"/>
      <c r="AK904" s="74"/>
      <c r="AL904" s="74"/>
      <c r="AM904" s="74"/>
    </row>
    <row r="905" spans="6:39">
      <c r="F905" s="74"/>
      <c r="G905" s="74"/>
      <c r="H905" s="74"/>
      <c r="I905" s="74"/>
      <c r="J905" s="74"/>
      <c r="K905" s="74"/>
      <c r="L905" s="74"/>
      <c r="M905" s="74"/>
      <c r="N905" s="74"/>
      <c r="O905" s="74"/>
      <c r="P905" s="74"/>
      <c r="Q905" s="74"/>
      <c r="R905" s="74"/>
      <c r="S905" s="74"/>
      <c r="T905" s="74"/>
      <c r="U905" s="74"/>
      <c r="V905" s="74"/>
      <c r="W905" s="74"/>
      <c r="X905" s="74"/>
      <c r="Y905" s="74"/>
      <c r="Z905" s="74"/>
      <c r="AA905" s="74"/>
      <c r="AB905" s="74"/>
      <c r="AC905" s="74"/>
      <c r="AD905" s="74"/>
      <c r="AE905" s="74"/>
      <c r="AF905" s="74"/>
      <c r="AG905" s="74"/>
      <c r="AH905" s="74"/>
      <c r="AI905" s="74"/>
      <c r="AJ905" s="74"/>
      <c r="AK905" s="74"/>
      <c r="AL905" s="74"/>
      <c r="AM905" s="74"/>
    </row>
    <row r="906" spans="6:39">
      <c r="F906" s="74"/>
      <c r="G906" s="74"/>
      <c r="H906" s="74"/>
      <c r="I906" s="74"/>
      <c r="J906" s="74"/>
      <c r="K906" s="74"/>
      <c r="L906" s="74"/>
      <c r="M906" s="74"/>
      <c r="N906" s="74"/>
      <c r="O906" s="74"/>
      <c r="P906" s="74"/>
      <c r="Q906" s="74"/>
      <c r="R906" s="74"/>
      <c r="S906" s="74"/>
      <c r="T906" s="74"/>
      <c r="U906" s="74"/>
      <c r="V906" s="74"/>
      <c r="W906" s="74"/>
      <c r="X906" s="74"/>
      <c r="Y906" s="74"/>
      <c r="Z906" s="74"/>
      <c r="AA906" s="74"/>
      <c r="AB906" s="74"/>
      <c r="AC906" s="74"/>
      <c r="AD906" s="74"/>
      <c r="AE906" s="74"/>
      <c r="AF906" s="74"/>
      <c r="AG906" s="74"/>
      <c r="AH906" s="74"/>
      <c r="AI906" s="74"/>
      <c r="AJ906" s="74"/>
      <c r="AK906" s="74"/>
      <c r="AL906" s="74"/>
      <c r="AM906" s="74"/>
    </row>
    <row r="907" spans="6:39">
      <c r="F907" s="74"/>
      <c r="G907" s="74"/>
      <c r="H907" s="74"/>
      <c r="I907" s="74"/>
      <c r="J907" s="74"/>
      <c r="K907" s="74"/>
      <c r="L907" s="74"/>
      <c r="M907" s="74"/>
      <c r="N907" s="74"/>
      <c r="O907" s="74"/>
      <c r="P907" s="74"/>
      <c r="Q907" s="74"/>
      <c r="R907" s="74"/>
      <c r="S907" s="74"/>
      <c r="T907" s="74"/>
      <c r="U907" s="74"/>
      <c r="V907" s="74"/>
      <c r="W907" s="74"/>
      <c r="X907" s="74"/>
      <c r="Y907" s="74"/>
      <c r="Z907" s="74"/>
      <c r="AA907" s="74"/>
      <c r="AB907" s="74"/>
      <c r="AC907" s="74"/>
      <c r="AD907" s="74"/>
      <c r="AE907" s="74"/>
      <c r="AF907" s="74"/>
      <c r="AG907" s="74"/>
      <c r="AH907" s="74"/>
      <c r="AI907" s="74"/>
      <c r="AJ907" s="74"/>
      <c r="AK907" s="74"/>
      <c r="AL907" s="74"/>
      <c r="AM907" s="74"/>
    </row>
    <row r="908" spans="6:39">
      <c r="F908" s="74"/>
      <c r="G908" s="74"/>
      <c r="H908" s="74"/>
      <c r="I908" s="74"/>
      <c r="J908" s="74"/>
      <c r="K908" s="74"/>
      <c r="L908" s="74"/>
      <c r="M908" s="74"/>
      <c r="N908" s="74"/>
      <c r="O908" s="74"/>
      <c r="P908" s="74"/>
      <c r="Q908" s="74"/>
      <c r="R908" s="74"/>
      <c r="S908" s="74"/>
      <c r="T908" s="74"/>
      <c r="U908" s="74"/>
      <c r="V908" s="74"/>
      <c r="W908" s="74"/>
      <c r="X908" s="74"/>
      <c r="Y908" s="74"/>
      <c r="Z908" s="74"/>
      <c r="AA908" s="74"/>
      <c r="AB908" s="74"/>
      <c r="AC908" s="74"/>
      <c r="AD908" s="74"/>
      <c r="AE908" s="74"/>
      <c r="AF908" s="74"/>
      <c r="AG908" s="74"/>
      <c r="AH908" s="74"/>
      <c r="AI908" s="74"/>
      <c r="AJ908" s="74"/>
      <c r="AK908" s="74"/>
      <c r="AL908" s="74"/>
      <c r="AM908" s="74"/>
    </row>
    <row r="909" spans="6:39">
      <c r="F909" s="74"/>
      <c r="G909" s="74"/>
      <c r="H909" s="74"/>
      <c r="I909" s="74"/>
      <c r="J909" s="74"/>
      <c r="K909" s="74"/>
      <c r="L909" s="74"/>
      <c r="M909" s="74"/>
      <c r="N909" s="74"/>
      <c r="O909" s="74"/>
      <c r="P909" s="74"/>
      <c r="Q909" s="74"/>
      <c r="R909" s="74"/>
      <c r="S909" s="74"/>
      <c r="T909" s="74"/>
      <c r="U909" s="74"/>
      <c r="V909" s="74"/>
      <c r="W909" s="74"/>
      <c r="X909" s="74"/>
      <c r="Y909" s="74"/>
      <c r="Z909" s="74"/>
      <c r="AA909" s="74"/>
      <c r="AB909" s="74"/>
      <c r="AC909" s="74"/>
      <c r="AD909" s="74"/>
      <c r="AE909" s="74"/>
      <c r="AF909" s="74"/>
      <c r="AG909" s="74"/>
      <c r="AH909" s="74"/>
      <c r="AI909" s="74"/>
      <c r="AJ909" s="74"/>
      <c r="AK909" s="74"/>
      <c r="AL909" s="74"/>
      <c r="AM909" s="74"/>
    </row>
    <row r="910" spans="6:39">
      <c r="F910" s="74"/>
      <c r="G910" s="74"/>
      <c r="H910" s="74"/>
      <c r="I910" s="74"/>
      <c r="J910" s="74"/>
      <c r="K910" s="74"/>
      <c r="L910" s="74"/>
      <c r="M910" s="74"/>
      <c r="N910" s="74"/>
      <c r="O910" s="74"/>
      <c r="P910" s="74"/>
      <c r="Q910" s="74"/>
      <c r="R910" s="74"/>
      <c r="S910" s="74"/>
      <c r="T910" s="74"/>
      <c r="U910" s="74"/>
      <c r="V910" s="74"/>
      <c r="W910" s="74"/>
      <c r="X910" s="74"/>
      <c r="Y910" s="74"/>
      <c r="Z910" s="74"/>
      <c r="AA910" s="74"/>
      <c r="AB910" s="74"/>
      <c r="AC910" s="74"/>
      <c r="AD910" s="74"/>
      <c r="AE910" s="74"/>
      <c r="AF910" s="74"/>
      <c r="AG910" s="74"/>
      <c r="AH910" s="74"/>
      <c r="AI910" s="74"/>
      <c r="AJ910" s="74"/>
      <c r="AK910" s="74"/>
      <c r="AL910" s="74"/>
      <c r="AM910" s="74"/>
    </row>
    <row r="911" spans="6:39">
      <c r="F911" s="74"/>
      <c r="G911" s="74"/>
      <c r="H911" s="74"/>
      <c r="I911" s="74"/>
      <c r="J911" s="74"/>
      <c r="K911" s="74"/>
      <c r="L911" s="74"/>
      <c r="M911" s="74"/>
      <c r="N911" s="74"/>
      <c r="O911" s="74"/>
      <c r="P911" s="74"/>
      <c r="Q911" s="74"/>
      <c r="R911" s="74"/>
      <c r="S911" s="74"/>
      <c r="T911" s="74"/>
      <c r="U911" s="74"/>
      <c r="V911" s="74"/>
      <c r="W911" s="74"/>
      <c r="X911" s="74"/>
      <c r="Y911" s="74"/>
      <c r="Z911" s="74"/>
      <c r="AA911" s="74"/>
      <c r="AB911" s="74"/>
      <c r="AC911" s="74"/>
      <c r="AD911" s="74"/>
      <c r="AE911" s="74"/>
      <c r="AF911" s="74"/>
      <c r="AG911" s="74"/>
      <c r="AH911" s="74"/>
      <c r="AI911" s="74"/>
      <c r="AJ911" s="74"/>
      <c r="AK911" s="74"/>
      <c r="AL911" s="74"/>
      <c r="AM911" s="74"/>
    </row>
    <row r="912" spans="6:39">
      <c r="F912" s="74"/>
      <c r="G912" s="74"/>
      <c r="H912" s="74"/>
      <c r="I912" s="74"/>
      <c r="J912" s="74"/>
      <c r="K912" s="74"/>
      <c r="L912" s="74"/>
      <c r="M912" s="74"/>
      <c r="N912" s="74"/>
      <c r="O912" s="74"/>
      <c r="P912" s="74"/>
      <c r="Q912" s="74"/>
      <c r="R912" s="74"/>
      <c r="S912" s="74"/>
      <c r="T912" s="74"/>
      <c r="U912" s="74"/>
      <c r="V912" s="74"/>
      <c r="W912" s="74"/>
      <c r="X912" s="74"/>
      <c r="Y912" s="74"/>
      <c r="Z912" s="74"/>
      <c r="AA912" s="74"/>
      <c r="AB912" s="74"/>
      <c r="AC912" s="74"/>
      <c r="AD912" s="74"/>
      <c r="AE912" s="74"/>
      <c r="AF912" s="74"/>
      <c r="AG912" s="74"/>
      <c r="AH912" s="74"/>
      <c r="AI912" s="74"/>
      <c r="AJ912" s="74"/>
      <c r="AK912" s="74"/>
      <c r="AL912" s="74"/>
      <c r="AM912" s="74"/>
    </row>
    <row r="913" spans="6:39">
      <c r="F913" s="74"/>
      <c r="G913" s="74"/>
      <c r="H913" s="74"/>
      <c r="I913" s="74"/>
      <c r="J913" s="74"/>
      <c r="K913" s="74"/>
      <c r="L913" s="74"/>
      <c r="M913" s="74"/>
      <c r="N913" s="74"/>
      <c r="O913" s="74"/>
      <c r="P913" s="74"/>
      <c r="Q913" s="74"/>
      <c r="R913" s="74"/>
      <c r="S913" s="74"/>
      <c r="T913" s="74"/>
      <c r="U913" s="74"/>
      <c r="V913" s="74"/>
      <c r="W913" s="74"/>
      <c r="X913" s="74"/>
      <c r="Y913" s="74"/>
      <c r="Z913" s="74"/>
      <c r="AA913" s="74"/>
      <c r="AB913" s="74"/>
      <c r="AC913" s="74"/>
      <c r="AD913" s="74"/>
      <c r="AE913" s="74"/>
      <c r="AF913" s="74"/>
      <c r="AG913" s="74"/>
      <c r="AH913" s="74"/>
      <c r="AI913" s="74"/>
      <c r="AJ913" s="74"/>
      <c r="AK913" s="74"/>
      <c r="AL913" s="74"/>
      <c r="AM913" s="74"/>
    </row>
    <row r="914" spans="6:39">
      <c r="F914" s="74"/>
      <c r="G914" s="74"/>
      <c r="H914" s="74"/>
      <c r="I914" s="74"/>
      <c r="J914" s="74"/>
      <c r="K914" s="74"/>
      <c r="L914" s="74"/>
      <c r="M914" s="74"/>
      <c r="N914" s="74"/>
      <c r="O914" s="74"/>
      <c r="P914" s="74"/>
      <c r="Q914" s="74"/>
      <c r="R914" s="74"/>
      <c r="S914" s="74"/>
      <c r="T914" s="74"/>
      <c r="U914" s="74"/>
      <c r="V914" s="74"/>
      <c r="W914" s="74"/>
      <c r="X914" s="74"/>
      <c r="Y914" s="74"/>
      <c r="Z914" s="74"/>
      <c r="AA914" s="74"/>
      <c r="AB914" s="74"/>
      <c r="AC914" s="74"/>
      <c r="AD914" s="74"/>
      <c r="AE914" s="74"/>
      <c r="AF914" s="74"/>
      <c r="AG914" s="74"/>
      <c r="AH914" s="74"/>
      <c r="AI914" s="74"/>
      <c r="AJ914" s="74"/>
      <c r="AK914" s="74"/>
      <c r="AL914" s="74"/>
      <c r="AM914" s="74"/>
    </row>
    <row r="915" spans="6:39">
      <c r="F915" s="74"/>
      <c r="G915" s="74"/>
      <c r="H915" s="74"/>
      <c r="I915" s="74"/>
      <c r="J915" s="74"/>
      <c r="K915" s="74"/>
      <c r="L915" s="74"/>
      <c r="M915" s="74"/>
      <c r="N915" s="74"/>
      <c r="O915" s="74"/>
      <c r="P915" s="74"/>
      <c r="Q915" s="74"/>
      <c r="R915" s="74"/>
      <c r="S915" s="74"/>
      <c r="T915" s="74"/>
      <c r="U915" s="74"/>
      <c r="V915" s="74"/>
      <c r="W915" s="74"/>
      <c r="X915" s="74"/>
      <c r="Y915" s="74"/>
      <c r="Z915" s="74"/>
      <c r="AA915" s="74"/>
      <c r="AB915" s="74"/>
      <c r="AC915" s="74"/>
      <c r="AD915" s="74"/>
      <c r="AE915" s="74"/>
      <c r="AF915" s="74"/>
      <c r="AG915" s="74"/>
      <c r="AH915" s="74"/>
      <c r="AI915" s="74"/>
      <c r="AJ915" s="74"/>
      <c r="AK915" s="74"/>
      <c r="AL915" s="74"/>
      <c r="AM915" s="74"/>
    </row>
    <row r="916" spans="6:39">
      <c r="F916" s="74"/>
      <c r="G916" s="74"/>
      <c r="H916" s="74"/>
      <c r="I916" s="74"/>
      <c r="J916" s="74"/>
      <c r="K916" s="74"/>
      <c r="L916" s="74"/>
      <c r="M916" s="74"/>
      <c r="N916" s="74"/>
      <c r="O916" s="74"/>
      <c r="P916" s="74"/>
      <c r="Q916" s="74"/>
      <c r="R916" s="74"/>
      <c r="S916" s="74"/>
      <c r="T916" s="74"/>
      <c r="U916" s="74"/>
      <c r="V916" s="74"/>
      <c r="W916" s="74"/>
      <c r="X916" s="74"/>
      <c r="Y916" s="74"/>
      <c r="Z916" s="74"/>
      <c r="AA916" s="74"/>
      <c r="AB916" s="74"/>
      <c r="AC916" s="74"/>
      <c r="AD916" s="74"/>
      <c r="AE916" s="74"/>
      <c r="AF916" s="74"/>
      <c r="AG916" s="74"/>
      <c r="AH916" s="74"/>
      <c r="AI916" s="74"/>
      <c r="AJ916" s="74"/>
      <c r="AK916" s="74"/>
      <c r="AL916" s="74"/>
      <c r="AM916" s="74"/>
    </row>
    <row r="917" spans="6:39">
      <c r="F917" s="74"/>
      <c r="G917" s="74"/>
      <c r="H917" s="74"/>
      <c r="I917" s="74"/>
      <c r="J917" s="74"/>
      <c r="K917" s="74"/>
      <c r="L917" s="74"/>
      <c r="M917" s="74"/>
      <c r="N917" s="74"/>
      <c r="O917" s="74"/>
      <c r="P917" s="74"/>
      <c r="Q917" s="74"/>
      <c r="R917" s="74"/>
      <c r="S917" s="74"/>
      <c r="T917" s="74"/>
      <c r="U917" s="74"/>
      <c r="V917" s="74"/>
      <c r="W917" s="74"/>
      <c r="X917" s="74"/>
      <c r="Y917" s="74"/>
      <c r="Z917" s="74"/>
      <c r="AA917" s="74"/>
      <c r="AB917" s="74"/>
      <c r="AC917" s="74"/>
      <c r="AD917" s="74"/>
      <c r="AE917" s="74"/>
      <c r="AF917" s="74"/>
      <c r="AG917" s="74"/>
      <c r="AH917" s="74"/>
      <c r="AI917" s="74"/>
      <c r="AJ917" s="74"/>
      <c r="AK917" s="74"/>
      <c r="AL917" s="74"/>
      <c r="AM917" s="74"/>
    </row>
    <row r="918" spans="6:39">
      <c r="F918" s="74"/>
      <c r="G918" s="74"/>
      <c r="H918" s="74"/>
      <c r="I918" s="74"/>
      <c r="J918" s="74"/>
      <c r="K918" s="74"/>
      <c r="L918" s="74"/>
      <c r="M918" s="74"/>
      <c r="N918" s="74"/>
      <c r="O918" s="74"/>
      <c r="P918" s="74"/>
      <c r="Q918" s="74"/>
      <c r="R918" s="74"/>
      <c r="S918" s="74"/>
      <c r="T918" s="74"/>
      <c r="U918" s="74"/>
      <c r="V918" s="74"/>
      <c r="W918" s="74"/>
      <c r="X918" s="74"/>
      <c r="Y918" s="74"/>
      <c r="Z918" s="74"/>
      <c r="AA918" s="74"/>
      <c r="AB918" s="74"/>
      <c r="AC918" s="74"/>
      <c r="AD918" s="74"/>
      <c r="AE918" s="74"/>
      <c r="AF918" s="74"/>
      <c r="AG918" s="74"/>
      <c r="AH918" s="74"/>
      <c r="AI918" s="74"/>
      <c r="AJ918" s="74"/>
      <c r="AK918" s="74"/>
      <c r="AL918" s="74"/>
      <c r="AM918" s="74"/>
    </row>
    <row r="919" spans="6:39">
      <c r="F919" s="74"/>
      <c r="G919" s="74"/>
      <c r="H919" s="74"/>
      <c r="I919" s="74"/>
      <c r="J919" s="74"/>
      <c r="K919" s="74"/>
      <c r="L919" s="74"/>
      <c r="M919" s="74"/>
      <c r="N919" s="74"/>
      <c r="O919" s="74"/>
      <c r="P919" s="74"/>
      <c r="Q919" s="74"/>
      <c r="R919" s="74"/>
      <c r="S919" s="74"/>
      <c r="T919" s="74"/>
      <c r="U919" s="74"/>
      <c r="V919" s="74"/>
      <c r="W919" s="74"/>
      <c r="X919" s="74"/>
      <c r="Y919" s="74"/>
      <c r="Z919" s="74"/>
      <c r="AA919" s="74"/>
      <c r="AB919" s="74"/>
      <c r="AC919" s="74"/>
      <c r="AD919" s="74"/>
      <c r="AE919" s="74"/>
      <c r="AF919" s="74"/>
      <c r="AG919" s="74"/>
      <c r="AH919" s="74"/>
      <c r="AI919" s="74"/>
      <c r="AJ919" s="74"/>
      <c r="AK919" s="74"/>
      <c r="AL919" s="74"/>
      <c r="AM919" s="74"/>
    </row>
    <row r="920" spans="6:39">
      <c r="F920" s="74"/>
      <c r="G920" s="74"/>
      <c r="H920" s="74"/>
      <c r="I920" s="74"/>
      <c r="J920" s="74"/>
      <c r="K920" s="74"/>
      <c r="L920" s="74"/>
      <c r="M920" s="74"/>
      <c r="N920" s="74"/>
      <c r="O920" s="74"/>
      <c r="P920" s="74"/>
      <c r="Q920" s="74"/>
      <c r="R920" s="74"/>
      <c r="S920" s="74"/>
      <c r="T920" s="74"/>
      <c r="U920" s="74"/>
      <c r="V920" s="74"/>
      <c r="W920" s="74"/>
      <c r="X920" s="74"/>
      <c r="Y920" s="74"/>
      <c r="Z920" s="74"/>
      <c r="AA920" s="74"/>
      <c r="AB920" s="74"/>
      <c r="AC920" s="74"/>
      <c r="AD920" s="74"/>
      <c r="AE920" s="74"/>
      <c r="AF920" s="74"/>
      <c r="AG920" s="74"/>
      <c r="AH920" s="74"/>
      <c r="AI920" s="74"/>
      <c r="AJ920" s="74"/>
      <c r="AK920" s="74"/>
      <c r="AL920" s="74"/>
      <c r="AM920" s="74"/>
    </row>
    <row r="921" spans="6:39">
      <c r="F921" s="74"/>
      <c r="G921" s="74"/>
      <c r="H921" s="74"/>
      <c r="I921" s="74"/>
      <c r="J921" s="74"/>
      <c r="K921" s="74"/>
      <c r="L921" s="74"/>
      <c r="M921" s="74"/>
      <c r="N921" s="74"/>
      <c r="O921" s="74"/>
      <c r="P921" s="74"/>
      <c r="Q921" s="74"/>
      <c r="R921" s="74"/>
      <c r="S921" s="74"/>
      <c r="T921" s="74"/>
      <c r="U921" s="74"/>
      <c r="V921" s="74"/>
      <c r="W921" s="74"/>
      <c r="X921" s="74"/>
      <c r="Y921" s="74"/>
      <c r="Z921" s="74"/>
      <c r="AA921" s="74"/>
      <c r="AB921" s="74"/>
      <c r="AC921" s="74"/>
      <c r="AD921" s="74"/>
      <c r="AE921" s="74"/>
      <c r="AF921" s="74"/>
      <c r="AG921" s="74"/>
      <c r="AH921" s="74"/>
      <c r="AI921" s="74"/>
      <c r="AJ921" s="74"/>
      <c r="AK921" s="74"/>
      <c r="AL921" s="74"/>
      <c r="AM921" s="74"/>
    </row>
    <row r="922" spans="6:39">
      <c r="F922" s="74"/>
      <c r="G922" s="74"/>
      <c r="H922" s="74"/>
      <c r="I922" s="74"/>
      <c r="J922" s="74"/>
      <c r="K922" s="74"/>
      <c r="L922" s="74"/>
      <c r="M922" s="74"/>
      <c r="N922" s="74"/>
      <c r="O922" s="74"/>
      <c r="P922" s="74"/>
      <c r="Q922" s="74"/>
      <c r="R922" s="74"/>
      <c r="S922" s="74"/>
      <c r="T922" s="74"/>
      <c r="U922" s="74"/>
      <c r="V922" s="74"/>
      <c r="W922" s="74"/>
      <c r="X922" s="74"/>
      <c r="Y922" s="74"/>
      <c r="Z922" s="74"/>
      <c r="AA922" s="74"/>
      <c r="AB922" s="74"/>
      <c r="AC922" s="74"/>
      <c r="AD922" s="74"/>
      <c r="AE922" s="74"/>
      <c r="AF922" s="74"/>
      <c r="AG922" s="74"/>
      <c r="AH922" s="74"/>
      <c r="AI922" s="74"/>
      <c r="AJ922" s="74"/>
      <c r="AK922" s="74"/>
      <c r="AL922" s="74"/>
      <c r="AM922" s="74"/>
    </row>
    <row r="923" spans="6:39">
      <c r="F923" s="74"/>
      <c r="G923" s="74"/>
      <c r="H923" s="74"/>
      <c r="I923" s="74"/>
      <c r="J923" s="74"/>
      <c r="K923" s="74"/>
      <c r="L923" s="74"/>
      <c r="M923" s="74"/>
      <c r="N923" s="74"/>
      <c r="O923" s="74"/>
      <c r="P923" s="74"/>
      <c r="Q923" s="74"/>
      <c r="R923" s="74"/>
      <c r="S923" s="74"/>
      <c r="T923" s="74"/>
      <c r="U923" s="74"/>
      <c r="V923" s="74"/>
      <c r="W923" s="74"/>
      <c r="X923" s="74"/>
      <c r="Y923" s="74"/>
      <c r="Z923" s="74"/>
      <c r="AA923" s="74"/>
      <c r="AB923" s="74"/>
      <c r="AC923" s="74"/>
      <c r="AD923" s="74"/>
      <c r="AE923" s="74"/>
      <c r="AF923" s="74"/>
      <c r="AG923" s="74"/>
      <c r="AH923" s="74"/>
      <c r="AI923" s="74"/>
      <c r="AJ923" s="74"/>
      <c r="AK923" s="74"/>
      <c r="AL923" s="74"/>
      <c r="AM923" s="74"/>
    </row>
    <row r="924" spans="6:39">
      <c r="F924" s="74"/>
      <c r="G924" s="74"/>
      <c r="H924" s="74"/>
      <c r="I924" s="74"/>
      <c r="J924" s="74"/>
      <c r="K924" s="74"/>
      <c r="L924" s="74"/>
      <c r="M924" s="74"/>
      <c r="N924" s="74"/>
      <c r="O924" s="74"/>
      <c r="P924" s="74"/>
      <c r="Q924" s="74"/>
      <c r="R924" s="74"/>
      <c r="S924" s="74"/>
      <c r="T924" s="74"/>
      <c r="U924" s="74"/>
      <c r="V924" s="74"/>
      <c r="W924" s="74"/>
      <c r="X924" s="74"/>
      <c r="Y924" s="74"/>
      <c r="Z924" s="74"/>
      <c r="AA924" s="74"/>
      <c r="AB924" s="74"/>
      <c r="AC924" s="74"/>
      <c r="AD924" s="74"/>
      <c r="AE924" s="74"/>
      <c r="AF924" s="74"/>
      <c r="AG924" s="74"/>
      <c r="AH924" s="74"/>
      <c r="AI924" s="74"/>
      <c r="AJ924" s="74"/>
      <c r="AK924" s="74"/>
      <c r="AL924" s="74"/>
      <c r="AM924" s="74"/>
    </row>
    <row r="925" spans="6:39">
      <c r="F925" s="74"/>
      <c r="G925" s="74"/>
      <c r="H925" s="74"/>
      <c r="I925" s="74"/>
      <c r="J925" s="74"/>
      <c r="K925" s="74"/>
      <c r="L925" s="74"/>
      <c r="M925" s="74"/>
      <c r="N925" s="74"/>
      <c r="O925" s="74"/>
      <c r="P925" s="74"/>
      <c r="Q925" s="74"/>
      <c r="R925" s="74"/>
      <c r="S925" s="74"/>
      <c r="T925" s="74"/>
      <c r="U925" s="74"/>
      <c r="V925" s="74"/>
      <c r="W925" s="74"/>
      <c r="X925" s="74"/>
      <c r="Y925" s="74"/>
      <c r="Z925" s="74"/>
      <c r="AA925" s="74"/>
      <c r="AB925" s="74"/>
      <c r="AC925" s="74"/>
      <c r="AD925" s="74"/>
      <c r="AE925" s="74"/>
      <c r="AF925" s="74"/>
      <c r="AG925" s="74"/>
      <c r="AH925" s="74"/>
      <c r="AI925" s="74"/>
      <c r="AJ925" s="74"/>
      <c r="AK925" s="74"/>
      <c r="AL925" s="74"/>
      <c r="AM925" s="74"/>
    </row>
    <row r="926" spans="6:39">
      <c r="F926" s="74"/>
      <c r="G926" s="74"/>
      <c r="H926" s="74"/>
      <c r="I926" s="74"/>
      <c r="J926" s="74"/>
      <c r="K926" s="74"/>
      <c r="L926" s="74"/>
      <c r="M926" s="74"/>
      <c r="N926" s="74"/>
      <c r="O926" s="74"/>
      <c r="P926" s="74"/>
      <c r="Q926" s="74"/>
      <c r="R926" s="74"/>
      <c r="S926" s="74"/>
      <c r="T926" s="74"/>
      <c r="U926" s="74"/>
      <c r="V926" s="74"/>
      <c r="W926" s="74"/>
      <c r="X926" s="74"/>
      <c r="Y926" s="74"/>
      <c r="Z926" s="74"/>
      <c r="AA926" s="74"/>
      <c r="AB926" s="74"/>
      <c r="AC926" s="74"/>
      <c r="AD926" s="74"/>
      <c r="AE926" s="74"/>
      <c r="AF926" s="74"/>
      <c r="AG926" s="74"/>
      <c r="AH926" s="74"/>
      <c r="AI926" s="74"/>
      <c r="AJ926" s="74"/>
      <c r="AK926" s="74"/>
      <c r="AL926" s="74"/>
      <c r="AM926" s="74"/>
    </row>
    <row r="927" spans="6:39">
      <c r="F927" s="74"/>
      <c r="G927" s="74"/>
      <c r="H927" s="74"/>
      <c r="I927" s="74"/>
      <c r="J927" s="74"/>
      <c r="K927" s="74"/>
      <c r="L927" s="74"/>
      <c r="M927" s="74"/>
      <c r="N927" s="74"/>
      <c r="O927" s="74"/>
      <c r="P927" s="74"/>
      <c r="Q927" s="74"/>
      <c r="R927" s="74"/>
      <c r="S927" s="74"/>
      <c r="T927" s="74"/>
      <c r="U927" s="74"/>
      <c r="V927" s="74"/>
      <c r="W927" s="74"/>
      <c r="X927" s="74"/>
      <c r="Y927" s="74"/>
      <c r="Z927" s="74"/>
      <c r="AA927" s="74"/>
      <c r="AB927" s="74"/>
      <c r="AC927" s="74"/>
      <c r="AD927" s="74"/>
      <c r="AE927" s="74"/>
      <c r="AF927" s="74"/>
      <c r="AG927" s="74"/>
      <c r="AH927" s="74"/>
      <c r="AI927" s="74"/>
      <c r="AJ927" s="74"/>
      <c r="AK927" s="74"/>
      <c r="AL927" s="74"/>
      <c r="AM927" s="74"/>
    </row>
    <row r="928" spans="6:39">
      <c r="F928" s="74"/>
      <c r="G928" s="74"/>
      <c r="H928" s="74"/>
      <c r="I928" s="74"/>
      <c r="J928" s="74"/>
      <c r="K928" s="74"/>
      <c r="L928" s="74"/>
      <c r="M928" s="74"/>
      <c r="N928" s="74"/>
      <c r="O928" s="74"/>
      <c r="P928" s="74"/>
      <c r="Q928" s="74"/>
      <c r="R928" s="74"/>
      <c r="S928" s="74"/>
      <c r="T928" s="74"/>
      <c r="U928" s="74"/>
      <c r="V928" s="74"/>
      <c r="W928" s="74"/>
      <c r="X928" s="74"/>
      <c r="Y928" s="74"/>
      <c r="Z928" s="74"/>
      <c r="AA928" s="74"/>
      <c r="AB928" s="74"/>
      <c r="AC928" s="74"/>
      <c r="AD928" s="74"/>
      <c r="AE928" s="74"/>
      <c r="AF928" s="74"/>
      <c r="AG928" s="74"/>
      <c r="AH928" s="74"/>
      <c r="AI928" s="74"/>
      <c r="AJ928" s="74"/>
      <c r="AK928" s="74"/>
      <c r="AL928" s="74"/>
      <c r="AM928" s="74"/>
    </row>
    <row r="929" spans="6:39">
      <c r="F929" s="74"/>
      <c r="G929" s="74"/>
      <c r="H929" s="74"/>
      <c r="I929" s="74"/>
      <c r="J929" s="74"/>
      <c r="K929" s="74"/>
      <c r="L929" s="74"/>
      <c r="M929" s="74"/>
      <c r="N929" s="74"/>
      <c r="O929" s="74"/>
      <c r="P929" s="74"/>
      <c r="Q929" s="74"/>
      <c r="R929" s="74"/>
      <c r="S929" s="74"/>
      <c r="T929" s="74"/>
      <c r="U929" s="74"/>
      <c r="V929" s="74"/>
      <c r="W929" s="74"/>
      <c r="X929" s="74"/>
      <c r="Y929" s="74"/>
      <c r="Z929" s="74"/>
      <c r="AA929" s="74"/>
      <c r="AB929" s="74"/>
      <c r="AC929" s="74"/>
      <c r="AD929" s="74"/>
      <c r="AE929" s="74"/>
      <c r="AF929" s="74"/>
      <c r="AG929" s="74"/>
      <c r="AH929" s="74"/>
      <c r="AI929" s="74"/>
      <c r="AJ929" s="74"/>
      <c r="AK929" s="74"/>
      <c r="AL929" s="74"/>
      <c r="AM929" s="74"/>
    </row>
    <row r="930" spans="6:39">
      <c r="F930" s="74"/>
      <c r="G930" s="74"/>
      <c r="H930" s="74"/>
      <c r="I930" s="74"/>
      <c r="J930" s="74"/>
      <c r="K930" s="74"/>
      <c r="L930" s="74"/>
      <c r="M930" s="74"/>
      <c r="N930" s="74"/>
      <c r="O930" s="74"/>
      <c r="P930" s="74"/>
      <c r="Q930" s="74"/>
      <c r="R930" s="74"/>
      <c r="S930" s="74"/>
      <c r="T930" s="74"/>
      <c r="U930" s="74"/>
      <c r="V930" s="74"/>
      <c r="W930" s="74"/>
      <c r="X930" s="74"/>
      <c r="Y930" s="74"/>
      <c r="Z930" s="74"/>
      <c r="AA930" s="74"/>
      <c r="AB930" s="74"/>
      <c r="AC930" s="74"/>
      <c r="AD930" s="74"/>
      <c r="AE930" s="74"/>
      <c r="AF930" s="74"/>
      <c r="AG930" s="74"/>
      <c r="AH930" s="74"/>
      <c r="AI930" s="74"/>
      <c r="AJ930" s="74"/>
      <c r="AK930" s="74"/>
      <c r="AL930" s="74"/>
      <c r="AM930" s="74"/>
    </row>
    <row r="931" spans="6:39">
      <c r="F931" s="74"/>
      <c r="G931" s="74"/>
      <c r="H931" s="74"/>
      <c r="I931" s="74"/>
      <c r="J931" s="74"/>
      <c r="K931" s="74"/>
      <c r="L931" s="74"/>
      <c r="M931" s="74"/>
      <c r="N931" s="74"/>
      <c r="O931" s="74"/>
      <c r="P931" s="74"/>
      <c r="Q931" s="74"/>
      <c r="R931" s="74"/>
      <c r="S931" s="74"/>
      <c r="T931" s="74"/>
      <c r="U931" s="74"/>
      <c r="V931" s="74"/>
      <c r="W931" s="74"/>
      <c r="X931" s="74"/>
      <c r="Y931" s="74"/>
      <c r="Z931" s="74"/>
      <c r="AA931" s="74"/>
      <c r="AB931" s="74"/>
      <c r="AC931" s="74"/>
      <c r="AD931" s="74"/>
      <c r="AE931" s="74"/>
      <c r="AF931" s="74"/>
      <c r="AG931" s="74"/>
      <c r="AH931" s="74"/>
      <c r="AI931" s="74"/>
      <c r="AJ931" s="74"/>
      <c r="AK931" s="74"/>
      <c r="AL931" s="74"/>
      <c r="AM931" s="74"/>
    </row>
    <row r="932" spans="6:39">
      <c r="F932" s="74"/>
      <c r="G932" s="74"/>
      <c r="H932" s="74"/>
      <c r="I932" s="74"/>
      <c r="J932" s="74"/>
      <c r="K932" s="74"/>
      <c r="L932" s="74"/>
      <c r="M932" s="74"/>
      <c r="N932" s="74"/>
      <c r="O932" s="74"/>
      <c r="P932" s="74"/>
      <c r="Q932" s="74"/>
      <c r="R932" s="74"/>
      <c r="S932" s="74"/>
      <c r="T932" s="74"/>
      <c r="U932" s="74"/>
      <c r="V932" s="74"/>
      <c r="W932" s="74"/>
      <c r="X932" s="74"/>
      <c r="Y932" s="74"/>
      <c r="Z932" s="74"/>
      <c r="AA932" s="74"/>
      <c r="AB932" s="74"/>
      <c r="AC932" s="74"/>
      <c r="AD932" s="74"/>
      <c r="AE932" s="74"/>
      <c r="AF932" s="74"/>
      <c r="AG932" s="74"/>
      <c r="AH932" s="74"/>
      <c r="AI932" s="74"/>
      <c r="AJ932" s="74"/>
      <c r="AK932" s="74"/>
      <c r="AL932" s="74"/>
      <c r="AM932" s="74"/>
    </row>
    <row r="933" spans="6:39">
      <c r="F933" s="74"/>
      <c r="G933" s="74"/>
      <c r="H933" s="74"/>
      <c r="I933" s="74"/>
      <c r="J933" s="74"/>
      <c r="K933" s="74"/>
      <c r="L933" s="74"/>
      <c r="M933" s="74"/>
      <c r="N933" s="74"/>
      <c r="O933" s="74"/>
      <c r="P933" s="74"/>
      <c r="Q933" s="74"/>
      <c r="R933" s="74"/>
      <c r="S933" s="74"/>
      <c r="T933" s="74"/>
      <c r="U933" s="74"/>
      <c r="V933" s="74"/>
      <c r="W933" s="74"/>
      <c r="X933" s="74"/>
      <c r="Y933" s="74"/>
      <c r="Z933" s="74"/>
      <c r="AA933" s="74"/>
      <c r="AB933" s="74"/>
      <c r="AC933" s="74"/>
      <c r="AD933" s="74"/>
      <c r="AE933" s="74"/>
      <c r="AF933" s="74"/>
      <c r="AG933" s="74"/>
      <c r="AH933" s="74"/>
      <c r="AI933" s="74"/>
      <c r="AJ933" s="74"/>
      <c r="AK933" s="74"/>
      <c r="AL933" s="74"/>
      <c r="AM933" s="74"/>
    </row>
    <row r="934" spans="6:39">
      <c r="F934" s="74"/>
      <c r="G934" s="74"/>
      <c r="H934" s="74"/>
      <c r="I934" s="74"/>
      <c r="J934" s="74"/>
      <c r="K934" s="74"/>
      <c r="L934" s="74"/>
      <c r="M934" s="74"/>
      <c r="N934" s="74"/>
      <c r="O934" s="74"/>
      <c r="P934" s="74"/>
      <c r="Q934" s="74"/>
      <c r="R934" s="74"/>
      <c r="S934" s="74"/>
      <c r="T934" s="74"/>
      <c r="U934" s="74"/>
      <c r="V934" s="74"/>
      <c r="W934" s="74"/>
      <c r="X934" s="74"/>
      <c r="Y934" s="74"/>
      <c r="Z934" s="74"/>
      <c r="AA934" s="74"/>
      <c r="AB934" s="74"/>
      <c r="AC934" s="74"/>
      <c r="AD934" s="74"/>
      <c r="AE934" s="74"/>
      <c r="AF934" s="74"/>
      <c r="AG934" s="74"/>
      <c r="AH934" s="74"/>
      <c r="AI934" s="74"/>
      <c r="AJ934" s="74"/>
      <c r="AK934" s="74"/>
      <c r="AL934" s="74"/>
      <c r="AM934" s="74"/>
    </row>
    <row r="935" spans="6:39">
      <c r="F935" s="74"/>
      <c r="G935" s="74"/>
      <c r="H935" s="74"/>
      <c r="I935" s="74"/>
      <c r="J935" s="74"/>
      <c r="K935" s="74"/>
      <c r="L935" s="74"/>
      <c r="M935" s="74"/>
      <c r="N935" s="74"/>
      <c r="O935" s="74"/>
      <c r="P935" s="74"/>
      <c r="Q935" s="74"/>
      <c r="R935" s="74"/>
      <c r="S935" s="74"/>
      <c r="T935" s="74"/>
      <c r="U935" s="74"/>
      <c r="V935" s="74"/>
      <c r="W935" s="74"/>
      <c r="X935" s="74"/>
      <c r="Y935" s="74"/>
      <c r="Z935" s="74"/>
      <c r="AA935" s="74"/>
      <c r="AB935" s="74"/>
      <c r="AC935" s="74"/>
      <c r="AD935" s="74"/>
      <c r="AE935" s="74"/>
      <c r="AF935" s="74"/>
      <c r="AG935" s="74"/>
      <c r="AH935" s="74"/>
      <c r="AI935" s="74"/>
      <c r="AJ935" s="74"/>
      <c r="AK935" s="74"/>
      <c r="AL935" s="74"/>
      <c r="AM935" s="74"/>
    </row>
    <row r="936" spans="6:39">
      <c r="F936" s="74"/>
      <c r="G936" s="74"/>
      <c r="H936" s="74"/>
      <c r="I936" s="74"/>
      <c r="J936" s="74"/>
      <c r="K936" s="74"/>
      <c r="L936" s="74"/>
      <c r="M936" s="74"/>
      <c r="N936" s="74"/>
      <c r="O936" s="74"/>
      <c r="P936" s="74"/>
      <c r="Q936" s="74"/>
      <c r="R936" s="74"/>
      <c r="S936" s="74"/>
      <c r="T936" s="74"/>
      <c r="U936" s="74"/>
      <c r="V936" s="74"/>
      <c r="W936" s="74"/>
      <c r="X936" s="74"/>
      <c r="Y936" s="74"/>
      <c r="Z936" s="74"/>
      <c r="AA936" s="74"/>
      <c r="AB936" s="74"/>
      <c r="AC936" s="74"/>
      <c r="AD936" s="74"/>
      <c r="AE936" s="74"/>
      <c r="AF936" s="74"/>
      <c r="AG936" s="74"/>
      <c r="AH936" s="74"/>
      <c r="AI936" s="74"/>
      <c r="AJ936" s="74"/>
      <c r="AK936" s="74"/>
      <c r="AL936" s="74"/>
      <c r="AM936" s="74"/>
    </row>
    <row r="937" spans="6:39">
      <c r="F937" s="74"/>
      <c r="G937" s="74"/>
      <c r="H937" s="74"/>
      <c r="I937" s="74"/>
      <c r="J937" s="74"/>
      <c r="K937" s="74"/>
      <c r="L937" s="74"/>
      <c r="M937" s="74"/>
      <c r="N937" s="74"/>
      <c r="O937" s="74"/>
      <c r="P937" s="74"/>
      <c r="Q937" s="74"/>
      <c r="R937" s="74"/>
      <c r="S937" s="74"/>
      <c r="T937" s="74"/>
      <c r="U937" s="74"/>
      <c r="V937" s="74"/>
      <c r="W937" s="74"/>
      <c r="X937" s="74"/>
      <c r="Y937" s="74"/>
      <c r="Z937" s="74"/>
      <c r="AA937" s="74"/>
      <c r="AB937" s="74"/>
      <c r="AC937" s="74"/>
      <c r="AD937" s="74"/>
      <c r="AE937" s="74"/>
      <c r="AF937" s="74"/>
      <c r="AG937" s="74"/>
      <c r="AH937" s="74"/>
      <c r="AI937" s="74"/>
      <c r="AJ937" s="74"/>
      <c r="AK937" s="74"/>
      <c r="AL937" s="74"/>
      <c r="AM937" s="74"/>
    </row>
    <row r="938" spans="6:39">
      <c r="F938" s="74"/>
      <c r="G938" s="74"/>
      <c r="H938" s="74"/>
      <c r="I938" s="74"/>
      <c r="J938" s="74"/>
      <c r="K938" s="74"/>
      <c r="L938" s="74"/>
      <c r="M938" s="74"/>
      <c r="N938" s="74"/>
      <c r="O938" s="74"/>
      <c r="P938" s="74"/>
      <c r="Q938" s="74"/>
      <c r="R938" s="74"/>
      <c r="S938" s="74"/>
      <c r="T938" s="74"/>
      <c r="U938" s="74"/>
      <c r="V938" s="74"/>
      <c r="W938" s="74"/>
      <c r="X938" s="74"/>
      <c r="Y938" s="74"/>
      <c r="Z938" s="74"/>
      <c r="AA938" s="74"/>
      <c r="AB938" s="74"/>
      <c r="AC938" s="74"/>
      <c r="AD938" s="74"/>
      <c r="AE938" s="74"/>
      <c r="AF938" s="74"/>
      <c r="AG938" s="74"/>
      <c r="AH938" s="74"/>
      <c r="AI938" s="74"/>
      <c r="AJ938" s="74"/>
      <c r="AK938" s="74"/>
      <c r="AL938" s="74"/>
      <c r="AM938" s="74"/>
    </row>
    <row r="939" spans="6:39">
      <c r="F939" s="74"/>
      <c r="G939" s="74"/>
      <c r="H939" s="74"/>
      <c r="I939" s="74"/>
      <c r="J939" s="74"/>
      <c r="K939" s="74"/>
      <c r="L939" s="74"/>
      <c r="M939" s="74"/>
      <c r="N939" s="74"/>
      <c r="O939" s="74"/>
      <c r="P939" s="74"/>
      <c r="Q939" s="74"/>
      <c r="R939" s="74"/>
      <c r="S939" s="74"/>
      <c r="T939" s="74"/>
      <c r="U939" s="74"/>
      <c r="V939" s="74"/>
      <c r="W939" s="74"/>
      <c r="X939" s="74"/>
      <c r="Y939" s="74"/>
      <c r="Z939" s="74"/>
      <c r="AA939" s="74"/>
      <c r="AB939" s="74"/>
      <c r="AC939" s="74"/>
      <c r="AD939" s="74"/>
      <c r="AE939" s="74"/>
      <c r="AF939" s="74"/>
      <c r="AG939" s="74"/>
      <c r="AH939" s="74"/>
      <c r="AI939" s="74"/>
      <c r="AJ939" s="74"/>
      <c r="AK939" s="74"/>
      <c r="AL939" s="74"/>
      <c r="AM939" s="74"/>
    </row>
    <row r="940" spans="6:39">
      <c r="F940" s="74"/>
      <c r="G940" s="74"/>
      <c r="H940" s="74"/>
      <c r="I940" s="74"/>
      <c r="J940" s="74"/>
      <c r="K940" s="74"/>
      <c r="L940" s="74"/>
      <c r="M940" s="74"/>
      <c r="N940" s="74"/>
      <c r="O940" s="74"/>
      <c r="P940" s="74"/>
      <c r="Q940" s="74"/>
      <c r="R940" s="74"/>
      <c r="S940" s="74"/>
      <c r="T940" s="74"/>
      <c r="U940" s="74"/>
      <c r="V940" s="74"/>
      <c r="W940" s="74"/>
      <c r="X940" s="74"/>
      <c r="Y940" s="74"/>
      <c r="Z940" s="74"/>
      <c r="AA940" s="74"/>
      <c r="AB940" s="74"/>
      <c r="AC940" s="74"/>
      <c r="AD940" s="74"/>
      <c r="AE940" s="74"/>
      <c r="AF940" s="74"/>
      <c r="AG940" s="74"/>
      <c r="AH940" s="74"/>
      <c r="AI940" s="74"/>
      <c r="AJ940" s="74"/>
      <c r="AK940" s="74"/>
      <c r="AL940" s="74"/>
      <c r="AM940" s="74"/>
    </row>
    <row r="941" spans="6:39">
      <c r="F941" s="74"/>
      <c r="G941" s="74"/>
      <c r="H941" s="74"/>
      <c r="I941" s="74"/>
      <c r="J941" s="74"/>
      <c r="K941" s="74"/>
      <c r="L941" s="74"/>
      <c r="M941" s="74"/>
      <c r="N941" s="74"/>
      <c r="O941" s="74"/>
      <c r="P941" s="74"/>
      <c r="Q941" s="74"/>
      <c r="R941" s="74"/>
      <c r="S941" s="74"/>
      <c r="T941" s="74"/>
      <c r="U941" s="74"/>
      <c r="V941" s="74"/>
      <c r="W941" s="74"/>
      <c r="X941" s="74"/>
      <c r="Y941" s="74"/>
      <c r="Z941" s="74"/>
      <c r="AA941" s="74"/>
      <c r="AB941" s="74"/>
      <c r="AC941" s="74"/>
      <c r="AD941" s="74"/>
      <c r="AE941" s="74"/>
      <c r="AF941" s="74"/>
      <c r="AG941" s="74"/>
      <c r="AH941" s="74"/>
      <c r="AI941" s="74"/>
      <c r="AJ941" s="74"/>
      <c r="AK941" s="74"/>
      <c r="AL941" s="74"/>
      <c r="AM941" s="74"/>
    </row>
    <row r="942" spans="6:39">
      <c r="F942" s="74"/>
      <c r="G942" s="74"/>
      <c r="H942" s="74"/>
      <c r="I942" s="74"/>
      <c r="J942" s="74"/>
      <c r="K942" s="74"/>
      <c r="L942" s="74"/>
      <c r="M942" s="74"/>
      <c r="N942" s="74"/>
      <c r="O942" s="74"/>
      <c r="P942" s="74"/>
      <c r="Q942" s="74"/>
      <c r="R942" s="74"/>
      <c r="S942" s="74"/>
      <c r="T942" s="74"/>
      <c r="U942" s="74"/>
      <c r="V942" s="74"/>
      <c r="W942" s="74"/>
      <c r="X942" s="74"/>
      <c r="Y942" s="74"/>
      <c r="Z942" s="74"/>
      <c r="AA942" s="74"/>
      <c r="AB942" s="74"/>
      <c r="AC942" s="74"/>
      <c r="AD942" s="74"/>
      <c r="AE942" s="74"/>
      <c r="AF942" s="74"/>
      <c r="AG942" s="74"/>
      <c r="AH942" s="74"/>
      <c r="AI942" s="74"/>
      <c r="AJ942" s="74"/>
      <c r="AK942" s="74"/>
      <c r="AL942" s="74"/>
      <c r="AM942" s="74"/>
    </row>
    <row r="943" spans="6:39">
      <c r="F943" s="74"/>
      <c r="G943" s="74"/>
      <c r="H943" s="74"/>
      <c r="I943" s="74"/>
      <c r="J943" s="74"/>
      <c r="K943" s="74"/>
      <c r="L943" s="74"/>
      <c r="M943" s="74"/>
      <c r="N943" s="74"/>
      <c r="O943" s="74"/>
      <c r="P943" s="74"/>
      <c r="Q943" s="74"/>
      <c r="R943" s="74"/>
      <c r="S943" s="74"/>
      <c r="T943" s="74"/>
      <c r="U943" s="74"/>
      <c r="V943" s="74"/>
      <c r="W943" s="74"/>
      <c r="X943" s="74"/>
      <c r="Y943" s="74"/>
      <c r="Z943" s="74"/>
      <c r="AA943" s="74"/>
      <c r="AB943" s="74"/>
      <c r="AC943" s="74"/>
      <c r="AD943" s="74"/>
      <c r="AE943" s="74"/>
      <c r="AF943" s="74"/>
      <c r="AG943" s="74"/>
      <c r="AH943" s="74"/>
      <c r="AI943" s="74"/>
      <c r="AJ943" s="74"/>
      <c r="AK943" s="74"/>
      <c r="AL943" s="74"/>
      <c r="AM943" s="74"/>
    </row>
    <row r="944" spans="6:39">
      <c r="F944" s="74"/>
      <c r="G944" s="74"/>
      <c r="H944" s="74"/>
      <c r="I944" s="74"/>
      <c r="J944" s="74"/>
      <c r="K944" s="74"/>
      <c r="L944" s="74"/>
      <c r="M944" s="74"/>
      <c r="N944" s="74"/>
      <c r="O944" s="74"/>
      <c r="P944" s="74"/>
      <c r="Q944" s="74"/>
      <c r="R944" s="74"/>
      <c r="S944" s="74"/>
      <c r="T944" s="74"/>
      <c r="U944" s="74"/>
      <c r="V944" s="74"/>
      <c r="W944" s="74"/>
      <c r="X944" s="74"/>
      <c r="Y944" s="74"/>
      <c r="Z944" s="74"/>
      <c r="AA944" s="74"/>
      <c r="AB944" s="74"/>
      <c r="AC944" s="74"/>
      <c r="AD944" s="74"/>
      <c r="AE944" s="74"/>
      <c r="AF944" s="74"/>
      <c r="AG944" s="74"/>
      <c r="AH944" s="74"/>
      <c r="AI944" s="74"/>
      <c r="AJ944" s="74"/>
      <c r="AK944" s="74"/>
      <c r="AL944" s="74"/>
      <c r="AM944" s="74"/>
    </row>
    <row r="945" spans="6:39">
      <c r="F945" s="74"/>
      <c r="G945" s="74"/>
      <c r="H945" s="74"/>
      <c r="I945" s="74"/>
      <c r="J945" s="74"/>
      <c r="K945" s="74"/>
      <c r="L945" s="74"/>
      <c r="M945" s="74"/>
      <c r="N945" s="74"/>
      <c r="O945" s="74"/>
      <c r="P945" s="74"/>
      <c r="Q945" s="74"/>
      <c r="R945" s="74"/>
      <c r="S945" s="74"/>
      <c r="T945" s="74"/>
      <c r="U945" s="74"/>
      <c r="V945" s="74"/>
      <c r="W945" s="74"/>
      <c r="X945" s="74"/>
      <c r="Y945" s="74"/>
      <c r="Z945" s="74"/>
      <c r="AA945" s="74"/>
      <c r="AB945" s="74"/>
      <c r="AC945" s="74"/>
      <c r="AD945" s="74"/>
      <c r="AE945" s="74"/>
      <c r="AF945" s="74"/>
      <c r="AG945" s="74"/>
      <c r="AH945" s="74"/>
      <c r="AI945" s="74"/>
      <c r="AJ945" s="74"/>
      <c r="AK945" s="74"/>
      <c r="AL945" s="74"/>
      <c r="AM945" s="74"/>
    </row>
    <row r="946" spans="6:39">
      <c r="F946" s="74"/>
      <c r="G946" s="74"/>
      <c r="H946" s="74"/>
      <c r="I946" s="74"/>
      <c r="J946" s="74"/>
      <c r="K946" s="74"/>
      <c r="L946" s="74"/>
      <c r="M946" s="74"/>
      <c r="N946" s="74"/>
      <c r="O946" s="74"/>
      <c r="P946" s="74"/>
      <c r="Q946" s="74"/>
      <c r="R946" s="74"/>
      <c r="S946" s="74"/>
      <c r="T946" s="74"/>
      <c r="U946" s="74"/>
      <c r="V946" s="74"/>
      <c r="W946" s="74"/>
      <c r="X946" s="74"/>
      <c r="Y946" s="74"/>
      <c r="Z946" s="74"/>
      <c r="AA946" s="74"/>
      <c r="AB946" s="74"/>
      <c r="AC946" s="74"/>
      <c r="AD946" s="74"/>
      <c r="AE946" s="74"/>
      <c r="AF946" s="74"/>
      <c r="AG946" s="74"/>
      <c r="AH946" s="74"/>
      <c r="AI946" s="74"/>
      <c r="AJ946" s="74"/>
      <c r="AK946" s="74"/>
      <c r="AL946" s="74"/>
      <c r="AM946" s="74"/>
    </row>
    <row r="947" spans="6:39">
      <c r="F947" s="74"/>
      <c r="G947" s="74"/>
      <c r="H947" s="74"/>
      <c r="I947" s="74"/>
      <c r="J947" s="74"/>
      <c r="K947" s="74"/>
      <c r="L947" s="74"/>
      <c r="M947" s="74"/>
      <c r="N947" s="74"/>
      <c r="O947" s="74"/>
      <c r="P947" s="74"/>
      <c r="Q947" s="74"/>
      <c r="R947" s="74"/>
      <c r="S947" s="74"/>
      <c r="T947" s="74"/>
      <c r="U947" s="74"/>
      <c r="V947" s="74"/>
      <c r="W947" s="74"/>
      <c r="X947" s="74"/>
      <c r="Y947" s="74"/>
      <c r="Z947" s="74"/>
      <c r="AA947" s="74"/>
      <c r="AB947" s="74"/>
      <c r="AC947" s="74"/>
      <c r="AD947" s="74"/>
      <c r="AE947" s="74"/>
      <c r="AF947" s="74"/>
      <c r="AG947" s="74"/>
      <c r="AH947" s="74"/>
      <c r="AI947" s="74"/>
      <c r="AJ947" s="74"/>
      <c r="AK947" s="74"/>
      <c r="AL947" s="74"/>
      <c r="AM947" s="74"/>
    </row>
    <row r="948" spans="6:39">
      <c r="F948" s="74"/>
      <c r="G948" s="74"/>
      <c r="H948" s="74"/>
      <c r="I948" s="74"/>
      <c r="J948" s="74"/>
      <c r="K948" s="74"/>
      <c r="L948" s="74"/>
      <c r="M948" s="74"/>
      <c r="N948" s="74"/>
      <c r="O948" s="74"/>
      <c r="P948" s="74"/>
      <c r="Q948" s="74"/>
      <c r="R948" s="74"/>
      <c r="S948" s="74"/>
      <c r="T948" s="74"/>
      <c r="U948" s="74"/>
      <c r="V948" s="74"/>
      <c r="W948" s="74"/>
      <c r="X948" s="74"/>
      <c r="Y948" s="74"/>
      <c r="Z948" s="74"/>
      <c r="AA948" s="74"/>
      <c r="AB948" s="74"/>
      <c r="AC948" s="74"/>
      <c r="AD948" s="74"/>
      <c r="AE948" s="74"/>
      <c r="AF948" s="74"/>
      <c r="AG948" s="74"/>
      <c r="AH948" s="74"/>
      <c r="AI948" s="74"/>
      <c r="AJ948" s="74"/>
      <c r="AK948" s="74"/>
      <c r="AL948" s="74"/>
      <c r="AM948" s="74"/>
    </row>
    <row r="949" spans="6:39">
      <c r="F949" s="74"/>
      <c r="G949" s="74"/>
      <c r="H949" s="74"/>
      <c r="I949" s="74"/>
      <c r="J949" s="74"/>
      <c r="K949" s="74"/>
      <c r="L949" s="74"/>
      <c r="M949" s="74"/>
      <c r="N949" s="74"/>
      <c r="O949" s="74"/>
      <c r="P949" s="74"/>
      <c r="Q949" s="74"/>
      <c r="R949" s="74"/>
      <c r="S949" s="74"/>
      <c r="T949" s="74"/>
      <c r="U949" s="74"/>
      <c r="V949" s="74"/>
      <c r="W949" s="74"/>
      <c r="X949" s="74"/>
      <c r="Y949" s="74"/>
      <c r="Z949" s="74"/>
      <c r="AA949" s="74"/>
      <c r="AB949" s="74"/>
      <c r="AC949" s="74"/>
      <c r="AD949" s="74"/>
      <c r="AE949" s="74"/>
      <c r="AF949" s="74"/>
      <c r="AG949" s="74"/>
      <c r="AH949" s="74"/>
      <c r="AI949" s="74"/>
      <c r="AJ949" s="74"/>
      <c r="AK949" s="74"/>
      <c r="AL949" s="74"/>
      <c r="AM949" s="74"/>
    </row>
    <row r="950" spans="6:39">
      <c r="F950" s="74"/>
      <c r="G950" s="74"/>
      <c r="H950" s="74"/>
      <c r="I950" s="74"/>
      <c r="J950" s="74"/>
      <c r="K950" s="74"/>
      <c r="L950" s="74"/>
      <c r="M950" s="74"/>
      <c r="N950" s="74"/>
      <c r="O950" s="74"/>
      <c r="P950" s="74"/>
      <c r="Q950" s="74"/>
      <c r="R950" s="74"/>
      <c r="S950" s="74"/>
      <c r="T950" s="74"/>
      <c r="U950" s="74"/>
      <c r="V950" s="74"/>
      <c r="W950" s="74"/>
      <c r="X950" s="74"/>
      <c r="Y950" s="74"/>
      <c r="Z950" s="74"/>
      <c r="AA950" s="74"/>
      <c r="AB950" s="74"/>
      <c r="AC950" s="74"/>
      <c r="AD950" s="74"/>
      <c r="AE950" s="74"/>
      <c r="AF950" s="74"/>
      <c r="AG950" s="74"/>
      <c r="AH950" s="74"/>
      <c r="AI950" s="74"/>
      <c r="AJ950" s="74"/>
      <c r="AK950" s="74"/>
      <c r="AL950" s="74"/>
      <c r="AM950" s="74"/>
    </row>
    <row r="951" spans="6:39">
      <c r="F951" s="74"/>
      <c r="G951" s="74"/>
      <c r="H951" s="74"/>
      <c r="I951" s="74"/>
      <c r="J951" s="74"/>
      <c r="K951" s="74"/>
      <c r="L951" s="74"/>
      <c r="M951" s="74"/>
      <c r="N951" s="74"/>
      <c r="O951" s="74"/>
      <c r="P951" s="74"/>
      <c r="Q951" s="74"/>
      <c r="R951" s="74"/>
      <c r="S951" s="74"/>
      <c r="T951" s="74"/>
      <c r="U951" s="74"/>
      <c r="V951" s="74"/>
      <c r="W951" s="74"/>
      <c r="X951" s="74"/>
      <c r="Y951" s="74"/>
      <c r="Z951" s="74"/>
      <c r="AA951" s="74"/>
      <c r="AB951" s="74"/>
      <c r="AC951" s="74"/>
      <c r="AD951" s="74"/>
      <c r="AE951" s="74"/>
      <c r="AF951" s="74"/>
      <c r="AG951" s="74"/>
      <c r="AH951" s="74"/>
      <c r="AI951" s="74"/>
      <c r="AJ951" s="74"/>
      <c r="AK951" s="74"/>
      <c r="AL951" s="74"/>
      <c r="AM951" s="74"/>
    </row>
    <row r="952" spans="6:39">
      <c r="F952" s="74"/>
      <c r="G952" s="74"/>
      <c r="H952" s="74"/>
      <c r="I952" s="74"/>
      <c r="J952" s="74"/>
      <c r="K952" s="74"/>
      <c r="L952" s="74"/>
      <c r="M952" s="74"/>
      <c r="N952" s="74"/>
      <c r="O952" s="74"/>
      <c r="P952" s="74"/>
      <c r="Q952" s="74"/>
      <c r="R952" s="74"/>
      <c r="S952" s="74"/>
      <c r="T952" s="74"/>
      <c r="U952" s="74"/>
      <c r="V952" s="74"/>
      <c r="W952" s="74"/>
      <c r="X952" s="74"/>
      <c r="Y952" s="74"/>
      <c r="Z952" s="74"/>
      <c r="AA952" s="74"/>
      <c r="AB952" s="74"/>
      <c r="AC952" s="74"/>
      <c r="AD952" s="74"/>
      <c r="AE952" s="74"/>
      <c r="AF952" s="74"/>
      <c r="AG952" s="74"/>
      <c r="AH952" s="74"/>
      <c r="AI952" s="74"/>
      <c r="AJ952" s="74"/>
      <c r="AK952" s="74"/>
      <c r="AL952" s="74"/>
      <c r="AM952" s="74"/>
    </row>
    <row r="953" spans="6:39">
      <c r="F953" s="74"/>
      <c r="G953" s="74"/>
      <c r="H953" s="74"/>
      <c r="I953" s="74"/>
      <c r="J953" s="74"/>
      <c r="K953" s="74"/>
      <c r="L953" s="74"/>
      <c r="M953" s="74"/>
      <c r="N953" s="74"/>
      <c r="O953" s="74"/>
      <c r="P953" s="74"/>
      <c r="Q953" s="74"/>
      <c r="R953" s="74"/>
      <c r="S953" s="74"/>
      <c r="T953" s="74"/>
      <c r="U953" s="74"/>
      <c r="V953" s="74"/>
      <c r="W953" s="74"/>
      <c r="X953" s="74"/>
      <c r="Y953" s="74"/>
      <c r="Z953" s="74"/>
      <c r="AA953" s="74"/>
      <c r="AB953" s="74"/>
      <c r="AC953" s="74"/>
      <c r="AD953" s="74"/>
      <c r="AE953" s="74"/>
      <c r="AF953" s="74"/>
      <c r="AG953" s="74"/>
      <c r="AH953" s="74"/>
      <c r="AI953" s="74"/>
      <c r="AJ953" s="74"/>
      <c r="AK953" s="74"/>
      <c r="AL953" s="74"/>
      <c r="AM953" s="74"/>
    </row>
    <row r="954" spans="6:39">
      <c r="F954" s="74"/>
      <c r="G954" s="74"/>
      <c r="H954" s="74"/>
      <c r="I954" s="74"/>
      <c r="J954" s="74"/>
      <c r="K954" s="74"/>
      <c r="L954" s="74"/>
      <c r="M954" s="74"/>
      <c r="N954" s="74"/>
      <c r="O954" s="74"/>
      <c r="P954" s="74"/>
      <c r="Q954" s="74"/>
      <c r="R954" s="74"/>
      <c r="S954" s="74"/>
      <c r="T954" s="74"/>
      <c r="U954" s="74"/>
      <c r="V954" s="74"/>
      <c r="W954" s="74"/>
      <c r="X954" s="74"/>
      <c r="Y954" s="74"/>
      <c r="Z954" s="74"/>
      <c r="AA954" s="74"/>
      <c r="AB954" s="74"/>
      <c r="AC954" s="74"/>
      <c r="AD954" s="74"/>
      <c r="AE954" s="74"/>
      <c r="AF954" s="74"/>
      <c r="AG954" s="74"/>
      <c r="AH954" s="74"/>
      <c r="AI954" s="74"/>
      <c r="AJ954" s="74"/>
      <c r="AK954" s="74"/>
      <c r="AL954" s="74"/>
      <c r="AM954" s="74"/>
    </row>
    <row r="955" spans="6:39">
      <c r="F955" s="74"/>
      <c r="G955" s="74"/>
      <c r="H955" s="74"/>
      <c r="I955" s="74"/>
      <c r="J955" s="74"/>
      <c r="K955" s="74"/>
      <c r="L955" s="74"/>
      <c r="M955" s="74"/>
      <c r="N955" s="74"/>
      <c r="O955" s="74"/>
      <c r="P955" s="74"/>
      <c r="Q955" s="74"/>
      <c r="R955" s="74"/>
      <c r="S955" s="74"/>
      <c r="T955" s="74"/>
      <c r="U955" s="74"/>
      <c r="V955" s="74"/>
      <c r="W955" s="74"/>
      <c r="X955" s="74"/>
      <c r="Y955" s="74"/>
      <c r="Z955" s="74"/>
      <c r="AA955" s="74"/>
      <c r="AB955" s="74"/>
      <c r="AC955" s="74"/>
      <c r="AD955" s="74"/>
      <c r="AE955" s="74"/>
      <c r="AF955" s="74"/>
      <c r="AG955" s="74"/>
      <c r="AH955" s="74"/>
      <c r="AI955" s="74"/>
      <c r="AJ955" s="74"/>
      <c r="AK955" s="74"/>
      <c r="AL955" s="74"/>
      <c r="AM955" s="74"/>
    </row>
    <row r="956" spans="6:39">
      <c r="F956" s="74"/>
      <c r="G956" s="74"/>
      <c r="H956" s="74"/>
      <c r="I956" s="74"/>
      <c r="J956" s="74"/>
      <c r="K956" s="74"/>
      <c r="L956" s="74"/>
      <c r="M956" s="74"/>
      <c r="N956" s="74"/>
      <c r="O956" s="74"/>
      <c r="P956" s="74"/>
      <c r="Q956" s="74"/>
      <c r="R956" s="74"/>
      <c r="S956" s="74"/>
      <c r="T956" s="74"/>
      <c r="U956" s="74"/>
      <c r="V956" s="74"/>
      <c r="W956" s="74"/>
      <c r="X956" s="74"/>
      <c r="Y956" s="74"/>
      <c r="Z956" s="74"/>
      <c r="AA956" s="74"/>
      <c r="AB956" s="74"/>
      <c r="AC956" s="74"/>
      <c r="AD956" s="74"/>
      <c r="AE956" s="74"/>
      <c r="AF956" s="74"/>
      <c r="AG956" s="74"/>
      <c r="AH956" s="74"/>
      <c r="AI956" s="74"/>
      <c r="AJ956" s="74"/>
      <c r="AK956" s="74"/>
      <c r="AL956" s="74"/>
      <c r="AM956" s="74"/>
    </row>
    <row r="957" spans="6:39">
      <c r="F957" s="74"/>
      <c r="G957" s="74"/>
      <c r="H957" s="74"/>
      <c r="I957" s="74"/>
      <c r="J957" s="74"/>
      <c r="K957" s="74"/>
      <c r="L957" s="74"/>
      <c r="M957" s="74"/>
      <c r="N957" s="74"/>
      <c r="O957" s="74"/>
      <c r="P957" s="74"/>
      <c r="Q957" s="74"/>
      <c r="R957" s="74"/>
      <c r="S957" s="74"/>
      <c r="T957" s="74"/>
      <c r="U957" s="74"/>
      <c r="V957" s="74"/>
      <c r="W957" s="74"/>
      <c r="X957" s="74"/>
      <c r="Y957" s="74"/>
      <c r="Z957" s="74"/>
      <c r="AA957" s="74"/>
      <c r="AB957" s="74"/>
      <c r="AC957" s="74"/>
      <c r="AD957" s="74"/>
      <c r="AE957" s="74"/>
      <c r="AF957" s="74"/>
      <c r="AG957" s="74"/>
      <c r="AH957" s="74"/>
      <c r="AI957" s="74"/>
      <c r="AJ957" s="74"/>
      <c r="AK957" s="74"/>
      <c r="AL957" s="74"/>
      <c r="AM957" s="74"/>
    </row>
    <row r="958" spans="6:39">
      <c r="F958" s="74"/>
      <c r="G958" s="74"/>
      <c r="H958" s="74"/>
      <c r="I958" s="74"/>
      <c r="J958" s="74"/>
      <c r="K958" s="74"/>
      <c r="L958" s="74"/>
      <c r="M958" s="74"/>
      <c r="N958" s="74"/>
      <c r="O958" s="74"/>
      <c r="P958" s="74"/>
      <c r="Q958" s="74"/>
      <c r="R958" s="74"/>
      <c r="S958" s="74"/>
      <c r="T958" s="74"/>
      <c r="U958" s="74"/>
      <c r="V958" s="74"/>
      <c r="W958" s="74"/>
      <c r="X958" s="74"/>
      <c r="Y958" s="74"/>
      <c r="Z958" s="74"/>
      <c r="AA958" s="74"/>
      <c r="AB958" s="74"/>
      <c r="AC958" s="74"/>
      <c r="AD958" s="74"/>
      <c r="AE958" s="74"/>
      <c r="AF958" s="74"/>
      <c r="AG958" s="74"/>
      <c r="AH958" s="74"/>
      <c r="AI958" s="74"/>
      <c r="AJ958" s="74"/>
      <c r="AK958" s="74"/>
      <c r="AL958" s="74"/>
      <c r="AM958" s="74"/>
    </row>
    <row r="959" spans="6:39">
      <c r="F959" s="74"/>
      <c r="G959" s="74"/>
      <c r="H959" s="74"/>
      <c r="I959" s="74"/>
      <c r="J959" s="74"/>
      <c r="K959" s="74"/>
      <c r="L959" s="74"/>
      <c r="M959" s="74"/>
      <c r="N959" s="74"/>
      <c r="O959" s="74"/>
      <c r="P959" s="74"/>
      <c r="Q959" s="74"/>
      <c r="R959" s="74"/>
      <c r="S959" s="74"/>
      <c r="T959" s="74"/>
      <c r="U959" s="74"/>
      <c r="V959" s="74"/>
      <c r="W959" s="74"/>
      <c r="X959" s="74"/>
      <c r="Y959" s="74"/>
      <c r="Z959" s="74"/>
      <c r="AA959" s="74"/>
      <c r="AB959" s="74"/>
      <c r="AC959" s="74"/>
      <c r="AD959" s="74"/>
      <c r="AE959" s="74"/>
      <c r="AF959" s="74"/>
      <c r="AG959" s="74"/>
      <c r="AH959" s="74"/>
      <c r="AI959" s="74"/>
      <c r="AJ959" s="74"/>
      <c r="AK959" s="74"/>
      <c r="AL959" s="74"/>
      <c r="AM959" s="74"/>
    </row>
    <row r="960" spans="6:39">
      <c r="F960" s="74"/>
      <c r="G960" s="74"/>
      <c r="H960" s="74"/>
      <c r="I960" s="74"/>
      <c r="J960" s="74"/>
      <c r="K960" s="74"/>
      <c r="L960" s="74"/>
      <c r="M960" s="74"/>
      <c r="N960" s="74"/>
      <c r="O960" s="74"/>
      <c r="P960" s="74"/>
      <c r="Q960" s="74"/>
      <c r="R960" s="74"/>
      <c r="S960" s="74"/>
      <c r="T960" s="74"/>
      <c r="U960" s="74"/>
      <c r="V960" s="74"/>
      <c r="W960" s="74"/>
      <c r="X960" s="74"/>
      <c r="Y960" s="74"/>
      <c r="Z960" s="74"/>
      <c r="AA960" s="74"/>
      <c r="AB960" s="74"/>
      <c r="AC960" s="74"/>
      <c r="AD960" s="74"/>
      <c r="AE960" s="74"/>
      <c r="AF960" s="74"/>
      <c r="AG960" s="74"/>
      <c r="AH960" s="74"/>
      <c r="AI960" s="74"/>
      <c r="AJ960" s="74"/>
      <c r="AK960" s="74"/>
      <c r="AL960" s="74"/>
      <c r="AM960" s="74"/>
    </row>
    <row r="961" spans="6:39">
      <c r="F961" s="74"/>
      <c r="G961" s="74"/>
      <c r="H961" s="74"/>
      <c r="I961" s="74"/>
      <c r="J961" s="74"/>
      <c r="K961" s="74"/>
      <c r="L961" s="74"/>
      <c r="M961" s="74"/>
      <c r="N961" s="74"/>
      <c r="O961" s="74"/>
      <c r="P961" s="74"/>
      <c r="Q961" s="74"/>
      <c r="R961" s="74"/>
      <c r="S961" s="74"/>
      <c r="T961" s="74"/>
      <c r="U961" s="74"/>
      <c r="V961" s="74"/>
      <c r="W961" s="74"/>
      <c r="X961" s="74"/>
      <c r="Y961" s="74"/>
      <c r="Z961" s="74"/>
      <c r="AA961" s="74"/>
      <c r="AB961" s="74"/>
      <c r="AC961" s="74"/>
      <c r="AD961" s="74"/>
      <c r="AE961" s="74"/>
      <c r="AF961" s="74"/>
      <c r="AG961" s="74"/>
      <c r="AH961" s="74"/>
      <c r="AI961" s="74"/>
      <c r="AJ961" s="74"/>
      <c r="AK961" s="74"/>
      <c r="AL961" s="74"/>
      <c r="AM961" s="74"/>
    </row>
    <row r="962" spans="6:39">
      <c r="F962" s="74"/>
      <c r="G962" s="74"/>
      <c r="H962" s="74"/>
      <c r="I962" s="74"/>
      <c r="J962" s="74"/>
      <c r="K962" s="74"/>
      <c r="L962" s="74"/>
      <c r="M962" s="74"/>
      <c r="N962" s="74"/>
      <c r="O962" s="74"/>
      <c r="P962" s="74"/>
      <c r="Q962" s="74"/>
      <c r="R962" s="74"/>
      <c r="S962" s="74"/>
      <c r="T962" s="74"/>
      <c r="U962" s="74"/>
      <c r="V962" s="74"/>
      <c r="W962" s="74"/>
      <c r="X962" s="74"/>
      <c r="Y962" s="74"/>
      <c r="Z962" s="74"/>
      <c r="AA962" s="74"/>
      <c r="AB962" s="74"/>
      <c r="AC962" s="74"/>
      <c r="AD962" s="74"/>
      <c r="AE962" s="74"/>
      <c r="AF962" s="74"/>
      <c r="AG962" s="74"/>
      <c r="AH962" s="74"/>
      <c r="AI962" s="74"/>
      <c r="AJ962" s="74"/>
      <c r="AK962" s="74"/>
      <c r="AL962" s="74"/>
      <c r="AM962" s="74"/>
    </row>
    <row r="963" spans="6:39">
      <c r="F963" s="74"/>
      <c r="G963" s="74"/>
      <c r="H963" s="74"/>
      <c r="I963" s="74"/>
      <c r="J963" s="74"/>
      <c r="K963" s="74"/>
      <c r="L963" s="74"/>
      <c r="M963" s="74"/>
      <c r="N963" s="74"/>
      <c r="O963" s="74"/>
      <c r="P963" s="74"/>
      <c r="Q963" s="74"/>
      <c r="R963" s="74"/>
      <c r="S963" s="74"/>
      <c r="T963" s="74"/>
      <c r="U963" s="74"/>
      <c r="V963" s="74"/>
      <c r="W963" s="74"/>
      <c r="X963" s="74"/>
      <c r="Y963" s="74"/>
      <c r="Z963" s="74"/>
      <c r="AA963" s="74"/>
      <c r="AB963" s="74"/>
      <c r="AC963" s="74"/>
      <c r="AD963" s="74"/>
      <c r="AE963" s="74"/>
      <c r="AF963" s="74"/>
      <c r="AG963" s="74"/>
      <c r="AH963" s="74"/>
      <c r="AI963" s="74"/>
      <c r="AJ963" s="74"/>
      <c r="AK963" s="74"/>
      <c r="AL963" s="74"/>
      <c r="AM963" s="74"/>
    </row>
    <row r="964" spans="6:39">
      <c r="F964" s="74"/>
      <c r="G964" s="74"/>
      <c r="H964" s="74"/>
      <c r="I964" s="74"/>
      <c r="J964" s="74"/>
      <c r="K964" s="74"/>
      <c r="L964" s="74"/>
      <c r="M964" s="74"/>
      <c r="N964" s="74"/>
      <c r="O964" s="74"/>
      <c r="P964" s="74"/>
      <c r="Q964" s="74"/>
      <c r="R964" s="74"/>
      <c r="S964" s="74"/>
      <c r="T964" s="74"/>
      <c r="U964" s="74"/>
      <c r="V964" s="74"/>
      <c r="W964" s="74"/>
      <c r="X964" s="74"/>
      <c r="Y964" s="74"/>
      <c r="Z964" s="74"/>
      <c r="AA964" s="74"/>
      <c r="AB964" s="74"/>
      <c r="AC964" s="74"/>
      <c r="AD964" s="74"/>
      <c r="AE964" s="74"/>
      <c r="AF964" s="74"/>
      <c r="AG964" s="74"/>
      <c r="AH964" s="74"/>
      <c r="AI964" s="74"/>
      <c r="AJ964" s="74"/>
      <c r="AK964" s="74"/>
      <c r="AL964" s="74"/>
      <c r="AM964" s="74"/>
    </row>
    <row r="965" spans="6:39">
      <c r="F965" s="74"/>
      <c r="G965" s="74"/>
      <c r="H965" s="74"/>
      <c r="I965" s="74"/>
      <c r="J965" s="74"/>
      <c r="K965" s="74"/>
      <c r="L965" s="74"/>
      <c r="M965" s="74"/>
      <c r="N965" s="74"/>
      <c r="O965" s="74"/>
      <c r="P965" s="74"/>
      <c r="Q965" s="74"/>
      <c r="R965" s="74"/>
      <c r="S965" s="74"/>
      <c r="T965" s="74"/>
      <c r="U965" s="74"/>
      <c r="V965" s="74"/>
      <c r="W965" s="74"/>
      <c r="X965" s="74"/>
      <c r="Y965" s="74"/>
      <c r="Z965" s="74"/>
      <c r="AA965" s="74"/>
      <c r="AB965" s="74"/>
      <c r="AC965" s="74"/>
      <c r="AD965" s="74"/>
      <c r="AE965" s="74"/>
      <c r="AF965" s="74"/>
      <c r="AG965" s="74"/>
      <c r="AH965" s="74"/>
      <c r="AI965" s="74"/>
      <c r="AJ965" s="74"/>
      <c r="AK965" s="74"/>
      <c r="AL965" s="74"/>
      <c r="AM965" s="74"/>
    </row>
    <row r="966" spans="6:39">
      <c r="F966" s="74"/>
      <c r="G966" s="74"/>
      <c r="H966" s="74"/>
      <c r="I966" s="74"/>
      <c r="J966" s="74"/>
      <c r="K966" s="74"/>
      <c r="L966" s="74"/>
      <c r="M966" s="74"/>
      <c r="N966" s="74"/>
      <c r="O966" s="74"/>
      <c r="P966" s="74"/>
      <c r="Q966" s="74"/>
      <c r="R966" s="74"/>
      <c r="S966" s="74"/>
      <c r="T966" s="74"/>
      <c r="U966" s="74"/>
      <c r="V966" s="74"/>
      <c r="W966" s="74"/>
      <c r="X966" s="74"/>
      <c r="Y966" s="74"/>
      <c r="Z966" s="74"/>
      <c r="AA966" s="74"/>
      <c r="AB966" s="74"/>
      <c r="AC966" s="74"/>
      <c r="AD966" s="74"/>
      <c r="AE966" s="74"/>
      <c r="AF966" s="74"/>
      <c r="AG966" s="74"/>
      <c r="AH966" s="74"/>
      <c r="AI966" s="74"/>
      <c r="AJ966" s="74"/>
      <c r="AK966" s="74"/>
      <c r="AL966" s="74"/>
      <c r="AM966" s="74"/>
    </row>
    <row r="967" spans="6:39">
      <c r="F967" s="74"/>
      <c r="G967" s="74"/>
      <c r="H967" s="74"/>
      <c r="I967" s="74"/>
      <c r="J967" s="74"/>
      <c r="K967" s="74"/>
      <c r="L967" s="74"/>
      <c r="M967" s="74"/>
      <c r="N967" s="74"/>
      <c r="O967" s="74"/>
      <c r="P967" s="74"/>
      <c r="Q967" s="74"/>
      <c r="R967" s="74"/>
      <c r="S967" s="74"/>
      <c r="T967" s="74"/>
      <c r="U967" s="74"/>
      <c r="V967" s="74"/>
      <c r="W967" s="74"/>
      <c r="X967" s="74"/>
      <c r="Y967" s="74"/>
      <c r="Z967" s="74"/>
      <c r="AA967" s="74"/>
      <c r="AB967" s="74"/>
      <c r="AC967" s="74"/>
      <c r="AD967" s="74"/>
      <c r="AE967" s="74"/>
      <c r="AF967" s="74"/>
      <c r="AG967" s="74"/>
      <c r="AH967" s="74"/>
      <c r="AI967" s="74"/>
      <c r="AJ967" s="74"/>
      <c r="AK967" s="74"/>
      <c r="AL967" s="74"/>
      <c r="AM967" s="74"/>
    </row>
    <row r="968" spans="6:39">
      <c r="F968" s="74"/>
      <c r="G968" s="74"/>
      <c r="H968" s="74"/>
      <c r="I968" s="74"/>
      <c r="J968" s="74"/>
      <c r="K968" s="74"/>
      <c r="L968" s="74"/>
      <c r="M968" s="74"/>
      <c r="N968" s="74"/>
      <c r="O968" s="74"/>
      <c r="P968" s="74"/>
      <c r="Q968" s="74"/>
      <c r="R968" s="74"/>
      <c r="S968" s="74"/>
      <c r="T968" s="74"/>
      <c r="U968" s="74"/>
      <c r="V968" s="74"/>
      <c r="W968" s="74"/>
      <c r="X968" s="74"/>
      <c r="Y968" s="74"/>
      <c r="Z968" s="74"/>
      <c r="AA968" s="74"/>
      <c r="AB968" s="74"/>
      <c r="AC968" s="74"/>
      <c r="AD968" s="74"/>
      <c r="AE968" s="74"/>
      <c r="AF968" s="74"/>
      <c r="AG968" s="74"/>
      <c r="AH968" s="74"/>
      <c r="AI968" s="74"/>
      <c r="AJ968" s="74"/>
      <c r="AK968" s="74"/>
      <c r="AL968" s="74"/>
      <c r="AM968" s="74"/>
    </row>
    <row r="969" spans="6:39">
      <c r="F969" s="74"/>
      <c r="G969" s="74"/>
      <c r="H969" s="74"/>
      <c r="I969" s="74"/>
      <c r="J969" s="74"/>
      <c r="K969" s="74"/>
      <c r="L969" s="74"/>
      <c r="M969" s="74"/>
      <c r="N969" s="74"/>
      <c r="O969" s="74"/>
      <c r="P969" s="74"/>
      <c r="Q969" s="74"/>
      <c r="R969" s="74"/>
      <c r="S969" s="74"/>
      <c r="T969" s="74"/>
      <c r="U969" s="74"/>
      <c r="V969" s="74"/>
      <c r="W969" s="74"/>
      <c r="X969" s="74"/>
      <c r="Y969" s="74"/>
      <c r="Z969" s="74"/>
      <c r="AA969" s="74"/>
      <c r="AB969" s="74"/>
      <c r="AC969" s="74"/>
      <c r="AD969" s="74"/>
      <c r="AE969" s="74"/>
      <c r="AF969" s="74"/>
      <c r="AG969" s="74"/>
      <c r="AH969" s="74"/>
      <c r="AI969" s="74"/>
      <c r="AJ969" s="74"/>
      <c r="AK969" s="74"/>
      <c r="AL969" s="74"/>
      <c r="AM969" s="74"/>
    </row>
    <row r="970" spans="6:39">
      <c r="F970" s="74"/>
      <c r="G970" s="74"/>
      <c r="H970" s="74"/>
      <c r="I970" s="74"/>
      <c r="J970" s="74"/>
      <c r="K970" s="74"/>
      <c r="L970" s="74"/>
      <c r="M970" s="74"/>
      <c r="N970" s="74"/>
      <c r="O970" s="74"/>
      <c r="P970" s="74"/>
      <c r="Q970" s="74"/>
      <c r="R970" s="74"/>
      <c r="S970" s="74"/>
      <c r="T970" s="74"/>
      <c r="U970" s="74"/>
      <c r="V970" s="74"/>
      <c r="W970" s="74"/>
      <c r="X970" s="74"/>
      <c r="Y970" s="74"/>
      <c r="Z970" s="74"/>
      <c r="AA970" s="74"/>
      <c r="AB970" s="74"/>
      <c r="AC970" s="74"/>
      <c r="AD970" s="74"/>
      <c r="AE970" s="74"/>
      <c r="AF970" s="74"/>
      <c r="AG970" s="74"/>
      <c r="AH970" s="74"/>
      <c r="AI970" s="74"/>
      <c r="AJ970" s="74"/>
      <c r="AK970" s="74"/>
      <c r="AL970" s="74"/>
      <c r="AM970" s="74"/>
    </row>
    <row r="971" spans="6:39">
      <c r="F971" s="74"/>
      <c r="G971" s="74"/>
      <c r="H971" s="74"/>
      <c r="I971" s="74"/>
      <c r="J971" s="74"/>
      <c r="K971" s="74"/>
      <c r="L971" s="74"/>
      <c r="M971" s="74"/>
      <c r="N971" s="74"/>
      <c r="O971" s="74"/>
      <c r="P971" s="74"/>
      <c r="Q971" s="74"/>
      <c r="R971" s="74"/>
      <c r="S971" s="74"/>
      <c r="T971" s="74"/>
      <c r="U971" s="74"/>
      <c r="V971" s="74"/>
      <c r="W971" s="74"/>
      <c r="X971" s="74"/>
      <c r="Y971" s="74"/>
      <c r="Z971" s="74"/>
      <c r="AA971" s="74"/>
      <c r="AB971" s="74"/>
      <c r="AC971" s="74"/>
      <c r="AD971" s="74"/>
      <c r="AE971" s="74"/>
      <c r="AF971" s="74"/>
      <c r="AG971" s="74"/>
      <c r="AH971" s="74"/>
      <c r="AI971" s="74"/>
      <c r="AJ971" s="74"/>
      <c r="AK971" s="74"/>
      <c r="AL971" s="74"/>
      <c r="AM971" s="74"/>
    </row>
    <row r="972" spans="6:39">
      <c r="F972" s="74"/>
      <c r="G972" s="74"/>
      <c r="H972" s="74"/>
      <c r="I972" s="74"/>
      <c r="J972" s="74"/>
      <c r="K972" s="74"/>
      <c r="L972" s="74"/>
      <c r="M972" s="74"/>
      <c r="N972" s="74"/>
      <c r="O972" s="74"/>
      <c r="P972" s="74"/>
      <c r="Q972" s="74"/>
      <c r="R972" s="74"/>
      <c r="S972" s="74"/>
      <c r="T972" s="74"/>
      <c r="U972" s="74"/>
      <c r="V972" s="74"/>
      <c r="W972" s="74"/>
      <c r="X972" s="74"/>
      <c r="Y972" s="74"/>
      <c r="Z972" s="74"/>
      <c r="AA972" s="74"/>
      <c r="AB972" s="74"/>
      <c r="AC972" s="74"/>
      <c r="AD972" s="74"/>
      <c r="AE972" s="74"/>
      <c r="AF972" s="74"/>
      <c r="AG972" s="74"/>
      <c r="AH972" s="74"/>
      <c r="AI972" s="74"/>
      <c r="AJ972" s="74"/>
      <c r="AK972" s="74"/>
      <c r="AL972" s="74"/>
      <c r="AM972" s="74"/>
    </row>
    <row r="973" spans="6:39">
      <c r="F973" s="74"/>
      <c r="G973" s="74"/>
      <c r="H973" s="74"/>
      <c r="I973" s="74"/>
      <c r="J973" s="74"/>
      <c r="K973" s="74"/>
      <c r="L973" s="74"/>
      <c r="M973" s="74"/>
      <c r="N973" s="74"/>
      <c r="O973" s="74"/>
      <c r="P973" s="74"/>
      <c r="Q973" s="74"/>
      <c r="R973" s="74"/>
      <c r="S973" s="74"/>
      <c r="T973" s="74"/>
      <c r="U973" s="74"/>
      <c r="V973" s="74"/>
      <c r="W973" s="74"/>
      <c r="X973" s="74"/>
      <c r="Y973" s="74"/>
      <c r="Z973" s="74"/>
      <c r="AA973" s="74"/>
      <c r="AB973" s="74"/>
      <c r="AC973" s="74"/>
      <c r="AD973" s="74"/>
      <c r="AE973" s="74"/>
      <c r="AF973" s="74"/>
      <c r="AG973" s="74"/>
      <c r="AH973" s="74"/>
      <c r="AI973" s="74"/>
      <c r="AJ973" s="74"/>
      <c r="AK973" s="74"/>
      <c r="AL973" s="74"/>
      <c r="AM973" s="74"/>
    </row>
    <row r="974" spans="6:39">
      <c r="F974" s="74"/>
      <c r="G974" s="74"/>
      <c r="H974" s="74"/>
      <c r="I974" s="74"/>
      <c r="J974" s="74"/>
      <c r="K974" s="74"/>
      <c r="L974" s="74"/>
      <c r="M974" s="74"/>
      <c r="N974" s="74"/>
      <c r="O974" s="74"/>
      <c r="P974" s="74"/>
      <c r="Q974" s="74"/>
      <c r="R974" s="74"/>
      <c r="S974" s="74"/>
      <c r="T974" s="74"/>
      <c r="U974" s="74"/>
      <c r="V974" s="74"/>
      <c r="W974" s="74"/>
      <c r="X974" s="74"/>
      <c r="Y974" s="74"/>
      <c r="Z974" s="74"/>
      <c r="AA974" s="74"/>
      <c r="AB974" s="74"/>
      <c r="AC974" s="74"/>
      <c r="AD974" s="74"/>
      <c r="AE974" s="74"/>
      <c r="AF974" s="74"/>
      <c r="AG974" s="74"/>
      <c r="AH974" s="74"/>
      <c r="AI974" s="74"/>
      <c r="AJ974" s="74"/>
      <c r="AK974" s="74"/>
      <c r="AL974" s="74"/>
      <c r="AM974" s="74"/>
    </row>
    <row r="975" spans="6:39">
      <c r="F975" s="74"/>
      <c r="G975" s="74"/>
      <c r="H975" s="74"/>
      <c r="I975" s="74"/>
      <c r="J975" s="74"/>
      <c r="K975" s="74"/>
      <c r="L975" s="74"/>
      <c r="M975" s="74"/>
      <c r="N975" s="74"/>
      <c r="O975" s="74"/>
      <c r="P975" s="74"/>
      <c r="Q975" s="74"/>
      <c r="R975" s="74"/>
      <c r="S975" s="74"/>
      <c r="T975" s="74"/>
      <c r="U975" s="74"/>
      <c r="V975" s="74"/>
      <c r="W975" s="74"/>
      <c r="X975" s="74"/>
      <c r="Y975" s="74"/>
      <c r="Z975" s="74"/>
      <c r="AA975" s="74"/>
      <c r="AB975" s="74"/>
      <c r="AC975" s="74"/>
      <c r="AD975" s="74"/>
      <c r="AE975" s="74"/>
      <c r="AF975" s="74"/>
      <c r="AG975" s="74"/>
      <c r="AH975" s="74"/>
      <c r="AI975" s="74"/>
      <c r="AJ975" s="74"/>
      <c r="AK975" s="74"/>
      <c r="AL975" s="74"/>
      <c r="AM975" s="74"/>
    </row>
    <row r="976" spans="6:39">
      <c r="F976" s="74"/>
      <c r="G976" s="74"/>
      <c r="H976" s="74"/>
      <c r="I976" s="74"/>
      <c r="J976" s="74"/>
      <c r="K976" s="74"/>
      <c r="L976" s="74"/>
      <c r="M976" s="74"/>
      <c r="N976" s="74"/>
      <c r="O976" s="74"/>
      <c r="P976" s="74"/>
      <c r="Q976" s="74"/>
      <c r="R976" s="74"/>
      <c r="S976" s="74"/>
      <c r="T976" s="74"/>
      <c r="U976" s="74"/>
      <c r="V976" s="74"/>
      <c r="W976" s="74"/>
      <c r="X976" s="74"/>
      <c r="Y976" s="74"/>
      <c r="Z976" s="74"/>
      <c r="AA976" s="74"/>
      <c r="AB976" s="74"/>
      <c r="AC976" s="74"/>
      <c r="AD976" s="74"/>
      <c r="AE976" s="74"/>
      <c r="AF976" s="74"/>
      <c r="AG976" s="74"/>
      <c r="AH976" s="74"/>
      <c r="AI976" s="74"/>
      <c r="AJ976" s="74"/>
      <c r="AK976" s="74"/>
      <c r="AL976" s="74"/>
      <c r="AM976" s="74"/>
    </row>
    <row r="977" spans="6:39">
      <c r="F977" s="74"/>
      <c r="G977" s="74"/>
      <c r="H977" s="74"/>
      <c r="I977" s="74"/>
      <c r="J977" s="74"/>
      <c r="K977" s="74"/>
      <c r="L977" s="74"/>
      <c r="M977" s="74"/>
      <c r="N977" s="74"/>
      <c r="O977" s="74"/>
      <c r="P977" s="74"/>
      <c r="Q977" s="74"/>
      <c r="R977" s="74"/>
      <c r="S977" s="74"/>
      <c r="T977" s="74"/>
      <c r="U977" s="74"/>
      <c r="V977" s="74"/>
      <c r="W977" s="74"/>
      <c r="X977" s="74"/>
      <c r="Y977" s="74"/>
      <c r="Z977" s="74"/>
      <c r="AA977" s="74"/>
      <c r="AB977" s="74"/>
      <c r="AC977" s="74"/>
      <c r="AD977" s="74"/>
      <c r="AE977" s="74"/>
      <c r="AF977" s="74"/>
      <c r="AG977" s="74"/>
      <c r="AH977" s="74"/>
      <c r="AI977" s="74"/>
      <c r="AJ977" s="74"/>
      <c r="AK977" s="74"/>
      <c r="AL977" s="74"/>
      <c r="AM977" s="74"/>
    </row>
    <row r="978" spans="6:39">
      <c r="F978" s="74"/>
      <c r="G978" s="74"/>
      <c r="H978" s="74"/>
      <c r="I978" s="74"/>
      <c r="J978" s="74"/>
      <c r="K978" s="74"/>
      <c r="L978" s="74"/>
      <c r="M978" s="74"/>
      <c r="N978" s="74"/>
      <c r="O978" s="74"/>
      <c r="P978" s="74"/>
      <c r="Q978" s="74"/>
      <c r="R978" s="74"/>
      <c r="S978" s="74"/>
      <c r="T978" s="74"/>
      <c r="U978" s="74"/>
      <c r="V978" s="74"/>
      <c r="W978" s="74"/>
      <c r="X978" s="74"/>
      <c r="Y978" s="74"/>
      <c r="Z978" s="74"/>
      <c r="AA978" s="74"/>
      <c r="AB978" s="74"/>
      <c r="AC978" s="74"/>
      <c r="AD978" s="74"/>
      <c r="AE978" s="74"/>
      <c r="AF978" s="74"/>
      <c r="AG978" s="74"/>
      <c r="AH978" s="74"/>
      <c r="AI978" s="74"/>
      <c r="AJ978" s="74"/>
      <c r="AK978" s="74"/>
      <c r="AL978" s="74"/>
      <c r="AM978" s="74"/>
    </row>
    <row r="979" spans="6:39">
      <c r="F979" s="74"/>
      <c r="G979" s="74"/>
      <c r="H979" s="74"/>
      <c r="I979" s="74"/>
      <c r="J979" s="74"/>
      <c r="K979" s="74"/>
      <c r="L979" s="74"/>
      <c r="M979" s="74"/>
      <c r="N979" s="74"/>
      <c r="O979" s="74"/>
      <c r="P979" s="74"/>
      <c r="Q979" s="74"/>
      <c r="R979" s="74"/>
      <c r="S979" s="74"/>
      <c r="T979" s="74"/>
      <c r="U979" s="74"/>
      <c r="V979" s="74"/>
      <c r="W979" s="74"/>
      <c r="X979" s="74"/>
      <c r="Y979" s="74"/>
      <c r="Z979" s="74"/>
      <c r="AA979" s="74"/>
      <c r="AB979" s="74"/>
      <c r="AC979" s="74"/>
      <c r="AD979" s="74"/>
      <c r="AE979" s="74"/>
      <c r="AF979" s="74"/>
      <c r="AG979" s="74"/>
      <c r="AH979" s="74"/>
      <c r="AI979" s="74"/>
      <c r="AJ979" s="74"/>
      <c r="AK979" s="74"/>
      <c r="AL979" s="74"/>
      <c r="AM979" s="74"/>
    </row>
    <row r="980" spans="6:39">
      <c r="F980" s="74"/>
      <c r="G980" s="74"/>
      <c r="H980" s="74"/>
      <c r="I980" s="74"/>
      <c r="J980" s="74"/>
      <c r="K980" s="74"/>
      <c r="L980" s="74"/>
      <c r="M980" s="74"/>
      <c r="N980" s="74"/>
      <c r="O980" s="74"/>
      <c r="P980" s="74"/>
      <c r="Q980" s="74"/>
      <c r="R980" s="74"/>
      <c r="S980" s="74"/>
      <c r="T980" s="74"/>
      <c r="U980" s="74"/>
      <c r="V980" s="74"/>
      <c r="W980" s="74"/>
      <c r="X980" s="74"/>
      <c r="Y980" s="74"/>
      <c r="Z980" s="74"/>
      <c r="AA980" s="74"/>
      <c r="AB980" s="74"/>
      <c r="AC980" s="74"/>
      <c r="AD980" s="74"/>
      <c r="AE980" s="74"/>
      <c r="AF980" s="74"/>
      <c r="AG980" s="74"/>
      <c r="AH980" s="74"/>
      <c r="AI980" s="74"/>
      <c r="AJ980" s="74"/>
      <c r="AK980" s="74"/>
      <c r="AL980" s="74"/>
      <c r="AM980" s="74"/>
    </row>
    <row r="981" spans="6:39">
      <c r="F981" s="74"/>
      <c r="G981" s="74"/>
      <c r="H981" s="74"/>
      <c r="I981" s="74"/>
      <c r="J981" s="74"/>
      <c r="K981" s="74"/>
      <c r="L981" s="74"/>
      <c r="M981" s="74"/>
      <c r="N981" s="74"/>
      <c r="O981" s="74"/>
      <c r="P981" s="74"/>
      <c r="Q981" s="74"/>
      <c r="R981" s="74"/>
      <c r="S981" s="74"/>
      <c r="T981" s="74"/>
      <c r="U981" s="74"/>
      <c r="V981" s="74"/>
      <c r="W981" s="74"/>
      <c r="X981" s="74"/>
      <c r="Y981" s="74"/>
      <c r="Z981" s="74"/>
      <c r="AA981" s="74"/>
      <c r="AB981" s="74"/>
      <c r="AC981" s="74"/>
      <c r="AD981" s="74"/>
      <c r="AE981" s="74"/>
      <c r="AF981" s="74"/>
      <c r="AG981" s="74"/>
      <c r="AH981" s="74"/>
      <c r="AI981" s="74"/>
      <c r="AJ981" s="74"/>
      <c r="AK981" s="74"/>
      <c r="AL981" s="74"/>
      <c r="AM981" s="74"/>
    </row>
    <row r="982" spans="6:39">
      <c r="F982" s="74"/>
      <c r="G982" s="74"/>
      <c r="H982" s="74"/>
      <c r="I982" s="74"/>
      <c r="J982" s="74"/>
      <c r="K982" s="74"/>
      <c r="L982" s="74"/>
      <c r="M982" s="74"/>
      <c r="N982" s="74"/>
      <c r="O982" s="74"/>
      <c r="P982" s="74"/>
      <c r="Q982" s="74"/>
      <c r="R982" s="74"/>
      <c r="S982" s="74"/>
      <c r="T982" s="74"/>
      <c r="U982" s="74"/>
      <c r="V982" s="74"/>
      <c r="W982" s="74"/>
      <c r="X982" s="74"/>
      <c r="Y982" s="74"/>
      <c r="Z982" s="74"/>
      <c r="AA982" s="74"/>
      <c r="AB982" s="74"/>
      <c r="AC982" s="74"/>
      <c r="AD982" s="74"/>
      <c r="AE982" s="74"/>
      <c r="AF982" s="74"/>
      <c r="AG982" s="74"/>
      <c r="AH982" s="74"/>
      <c r="AI982" s="74"/>
      <c r="AJ982" s="74"/>
      <c r="AK982" s="74"/>
      <c r="AL982" s="74"/>
      <c r="AM982" s="74"/>
    </row>
    <row r="983" spans="6:39">
      <c r="F983" s="74"/>
      <c r="G983" s="74"/>
      <c r="H983" s="74"/>
      <c r="I983" s="74"/>
      <c r="J983" s="74"/>
      <c r="K983" s="74"/>
      <c r="L983" s="74"/>
      <c r="M983" s="74"/>
      <c r="N983" s="74"/>
      <c r="O983" s="74"/>
      <c r="P983" s="74"/>
      <c r="Q983" s="74"/>
      <c r="R983" s="74"/>
      <c r="S983" s="74"/>
      <c r="T983" s="74"/>
      <c r="U983" s="74"/>
      <c r="V983" s="74"/>
      <c r="W983" s="74"/>
      <c r="X983" s="74"/>
      <c r="Y983" s="74"/>
      <c r="Z983" s="74"/>
      <c r="AA983" s="74"/>
      <c r="AB983" s="74"/>
      <c r="AC983" s="74"/>
      <c r="AD983" s="74"/>
      <c r="AE983" s="74"/>
      <c r="AF983" s="74"/>
      <c r="AG983" s="74"/>
      <c r="AH983" s="74"/>
      <c r="AI983" s="74"/>
      <c r="AJ983" s="74"/>
      <c r="AK983" s="74"/>
      <c r="AL983" s="74"/>
      <c r="AM983" s="74"/>
    </row>
    <row r="984" spans="6:39">
      <c r="F984" s="74"/>
      <c r="G984" s="74"/>
      <c r="H984" s="74"/>
      <c r="I984" s="74"/>
      <c r="J984" s="74"/>
      <c r="K984" s="74"/>
      <c r="L984" s="74"/>
      <c r="M984" s="74"/>
      <c r="N984" s="74"/>
      <c r="O984" s="74"/>
      <c r="P984" s="74"/>
      <c r="Q984" s="74"/>
      <c r="R984" s="74"/>
      <c r="S984" s="74"/>
      <c r="T984" s="74"/>
      <c r="U984" s="74"/>
      <c r="V984" s="74"/>
      <c r="W984" s="74"/>
      <c r="X984" s="74"/>
      <c r="Y984" s="74"/>
      <c r="Z984" s="74"/>
      <c r="AA984" s="74"/>
      <c r="AB984" s="74"/>
      <c r="AC984" s="74"/>
      <c r="AD984" s="74"/>
      <c r="AE984" s="74"/>
      <c r="AF984" s="74"/>
      <c r="AG984" s="74"/>
      <c r="AH984" s="74"/>
      <c r="AI984" s="74"/>
      <c r="AJ984" s="74"/>
      <c r="AK984" s="74"/>
      <c r="AL984" s="74"/>
      <c r="AM984" s="74"/>
    </row>
    <row r="985" spans="6:39">
      <c r="F985" s="74"/>
      <c r="G985" s="74"/>
      <c r="H985" s="74"/>
      <c r="I985" s="74"/>
      <c r="J985" s="74"/>
      <c r="K985" s="74"/>
      <c r="L985" s="74"/>
      <c r="M985" s="74"/>
      <c r="N985" s="74"/>
      <c r="O985" s="74"/>
      <c r="P985" s="74"/>
      <c r="Q985" s="74"/>
      <c r="R985" s="74"/>
      <c r="S985" s="74"/>
      <c r="T985" s="74"/>
      <c r="U985" s="74"/>
      <c r="V985" s="74"/>
      <c r="W985" s="74"/>
      <c r="X985" s="74"/>
      <c r="Y985" s="74"/>
      <c r="Z985" s="74"/>
      <c r="AA985" s="74"/>
      <c r="AB985" s="74"/>
      <c r="AC985" s="74"/>
      <c r="AD985" s="74"/>
      <c r="AE985" s="74"/>
      <c r="AF985" s="74"/>
      <c r="AG985" s="74"/>
      <c r="AH985" s="74"/>
      <c r="AI985" s="74"/>
      <c r="AJ985" s="74"/>
      <c r="AK985" s="74"/>
      <c r="AL985" s="74"/>
      <c r="AM985" s="74"/>
    </row>
    <row r="986" spans="6:39">
      <c r="F986" s="74"/>
      <c r="G986" s="74"/>
      <c r="H986" s="74"/>
      <c r="I986" s="74"/>
      <c r="J986" s="74"/>
      <c r="K986" s="74"/>
      <c r="L986" s="74"/>
      <c r="M986" s="74"/>
      <c r="N986" s="74"/>
      <c r="O986" s="74"/>
      <c r="P986" s="74"/>
      <c r="Q986" s="74"/>
      <c r="R986" s="74"/>
      <c r="S986" s="74"/>
      <c r="T986" s="74"/>
      <c r="U986" s="74"/>
      <c r="V986" s="74"/>
      <c r="W986" s="74"/>
      <c r="X986" s="74"/>
      <c r="Y986" s="74"/>
      <c r="Z986" s="74"/>
      <c r="AA986" s="74"/>
      <c r="AB986" s="74"/>
      <c r="AC986" s="74"/>
      <c r="AD986" s="74"/>
      <c r="AE986" s="74"/>
      <c r="AF986" s="74"/>
      <c r="AG986" s="74"/>
      <c r="AH986" s="74"/>
      <c r="AI986" s="74"/>
      <c r="AJ986" s="74"/>
      <c r="AK986" s="74"/>
      <c r="AL986" s="74"/>
      <c r="AM986" s="74"/>
    </row>
    <row r="987" spans="6:39">
      <c r="F987" s="74"/>
      <c r="G987" s="74"/>
      <c r="H987" s="74"/>
      <c r="I987" s="74"/>
      <c r="J987" s="74"/>
      <c r="K987" s="74"/>
      <c r="L987" s="74"/>
      <c r="M987" s="74"/>
      <c r="N987" s="74"/>
      <c r="O987" s="74"/>
      <c r="P987" s="74"/>
      <c r="Q987" s="74"/>
      <c r="R987" s="74"/>
      <c r="S987" s="74"/>
      <c r="T987" s="74"/>
      <c r="U987" s="74"/>
      <c r="V987" s="74"/>
      <c r="W987" s="74"/>
      <c r="X987" s="74"/>
      <c r="Y987" s="74"/>
      <c r="Z987" s="74"/>
      <c r="AA987" s="74"/>
      <c r="AB987" s="74"/>
      <c r="AC987" s="74"/>
      <c r="AD987" s="74"/>
      <c r="AE987" s="74"/>
      <c r="AF987" s="74"/>
      <c r="AG987" s="74"/>
      <c r="AH987" s="74"/>
      <c r="AI987" s="74"/>
      <c r="AJ987" s="74"/>
      <c r="AK987" s="74"/>
      <c r="AL987" s="74"/>
      <c r="AM987" s="74"/>
    </row>
    <row r="988" spans="6:39">
      <c r="F988" s="74"/>
      <c r="G988" s="74"/>
      <c r="H988" s="74"/>
      <c r="I988" s="74"/>
      <c r="J988" s="74"/>
      <c r="K988" s="74"/>
      <c r="L988" s="74"/>
      <c r="M988" s="74"/>
      <c r="N988" s="74"/>
      <c r="O988" s="74"/>
      <c r="P988" s="74"/>
      <c r="Q988" s="74"/>
      <c r="R988" s="74"/>
      <c r="S988" s="74"/>
      <c r="T988" s="74"/>
      <c r="U988" s="74"/>
      <c r="V988" s="74"/>
      <c r="W988" s="74"/>
      <c r="X988" s="74"/>
      <c r="Y988" s="74"/>
      <c r="Z988" s="74"/>
      <c r="AA988" s="74"/>
      <c r="AB988" s="74"/>
      <c r="AC988" s="74"/>
      <c r="AD988" s="74"/>
      <c r="AE988" s="74"/>
      <c r="AF988" s="74"/>
      <c r="AG988" s="74"/>
      <c r="AH988" s="74"/>
      <c r="AI988" s="74"/>
      <c r="AJ988" s="74"/>
      <c r="AK988" s="74"/>
      <c r="AL988" s="74"/>
      <c r="AM988" s="74"/>
    </row>
    <row r="989" spans="6:39">
      <c r="F989" s="74"/>
      <c r="G989" s="74"/>
      <c r="H989" s="74"/>
      <c r="I989" s="74"/>
      <c r="J989" s="74"/>
      <c r="K989" s="74"/>
      <c r="L989" s="74"/>
      <c r="M989" s="74"/>
      <c r="N989" s="74"/>
      <c r="O989" s="74"/>
      <c r="P989" s="74"/>
      <c r="Q989" s="74"/>
      <c r="R989" s="74"/>
      <c r="S989" s="74"/>
      <c r="T989" s="74"/>
      <c r="U989" s="74"/>
      <c r="V989" s="74"/>
      <c r="W989" s="74"/>
      <c r="X989" s="74"/>
      <c r="Y989" s="74"/>
      <c r="Z989" s="74"/>
      <c r="AA989" s="74"/>
      <c r="AB989" s="74"/>
      <c r="AC989" s="74"/>
      <c r="AD989" s="74"/>
      <c r="AE989" s="74"/>
      <c r="AF989" s="74"/>
      <c r="AG989" s="74"/>
      <c r="AH989" s="74"/>
      <c r="AI989" s="74"/>
      <c r="AJ989" s="74"/>
      <c r="AK989" s="74"/>
      <c r="AL989" s="74"/>
      <c r="AM989" s="74"/>
    </row>
    <row r="990" spans="6:39">
      <c r="F990" s="74"/>
      <c r="G990" s="74"/>
      <c r="H990" s="74"/>
      <c r="I990" s="74"/>
      <c r="J990" s="74"/>
      <c r="K990" s="74"/>
      <c r="L990" s="74"/>
      <c r="M990" s="74"/>
      <c r="N990" s="74"/>
      <c r="O990" s="74"/>
      <c r="P990" s="74"/>
      <c r="Q990" s="74"/>
      <c r="R990" s="74"/>
      <c r="S990" s="74"/>
      <c r="T990" s="74"/>
      <c r="U990" s="74"/>
      <c r="V990" s="74"/>
      <c r="W990" s="74"/>
      <c r="X990" s="74"/>
      <c r="Y990" s="74"/>
      <c r="Z990" s="74"/>
      <c r="AA990" s="74"/>
      <c r="AB990" s="74"/>
      <c r="AC990" s="74"/>
      <c r="AD990" s="74"/>
      <c r="AE990" s="74"/>
      <c r="AF990" s="74"/>
      <c r="AG990" s="74"/>
      <c r="AH990" s="74"/>
      <c r="AI990" s="74"/>
      <c r="AJ990" s="74"/>
      <c r="AK990" s="74"/>
      <c r="AL990" s="74"/>
      <c r="AM990" s="74"/>
    </row>
    <row r="991" spans="6:39">
      <c r="F991" s="74"/>
      <c r="G991" s="74"/>
      <c r="H991" s="74"/>
      <c r="I991" s="74"/>
      <c r="J991" s="74"/>
      <c r="K991" s="74"/>
      <c r="L991" s="74"/>
      <c r="M991" s="74"/>
      <c r="N991" s="74"/>
      <c r="O991" s="74"/>
      <c r="P991" s="74"/>
      <c r="Q991" s="74"/>
      <c r="R991" s="74"/>
      <c r="S991" s="74"/>
      <c r="T991" s="74"/>
      <c r="U991" s="74"/>
      <c r="V991" s="74"/>
      <c r="W991" s="74"/>
      <c r="X991" s="74"/>
      <c r="Y991" s="74"/>
      <c r="Z991" s="74"/>
      <c r="AA991" s="74"/>
      <c r="AB991" s="74"/>
      <c r="AC991" s="74"/>
      <c r="AD991" s="74"/>
      <c r="AE991" s="74"/>
      <c r="AF991" s="74"/>
      <c r="AG991" s="74"/>
      <c r="AH991" s="74"/>
      <c r="AI991" s="74"/>
      <c r="AJ991" s="74"/>
      <c r="AK991" s="74"/>
      <c r="AL991" s="74"/>
      <c r="AM991" s="74"/>
    </row>
    <row r="992" spans="6:39">
      <c r="F992" s="74"/>
      <c r="G992" s="74"/>
      <c r="H992" s="74"/>
      <c r="I992" s="74"/>
      <c r="J992" s="74"/>
      <c r="K992" s="74"/>
      <c r="L992" s="74"/>
      <c r="M992" s="74"/>
      <c r="N992" s="74"/>
      <c r="O992" s="74"/>
      <c r="P992" s="74"/>
      <c r="Q992" s="74"/>
      <c r="R992" s="74"/>
      <c r="S992" s="74"/>
      <c r="T992" s="74"/>
      <c r="U992" s="74"/>
      <c r="V992" s="74"/>
      <c r="W992" s="74"/>
      <c r="X992" s="74"/>
      <c r="Y992" s="74"/>
      <c r="Z992" s="74"/>
      <c r="AA992" s="74"/>
      <c r="AB992" s="74"/>
      <c r="AC992" s="74"/>
      <c r="AD992" s="74"/>
      <c r="AE992" s="74"/>
      <c r="AF992" s="74"/>
      <c r="AG992" s="74"/>
      <c r="AH992" s="74"/>
      <c r="AI992" s="74"/>
      <c r="AJ992" s="74"/>
      <c r="AK992" s="74"/>
      <c r="AL992" s="74"/>
      <c r="AM992" s="74"/>
    </row>
    <row r="993" spans="6:39">
      <c r="F993" s="74"/>
      <c r="G993" s="74"/>
      <c r="H993" s="74"/>
      <c r="I993" s="74"/>
      <c r="J993" s="74"/>
      <c r="K993" s="74"/>
      <c r="L993" s="74"/>
      <c r="M993" s="74"/>
      <c r="N993" s="74"/>
      <c r="O993" s="74"/>
      <c r="P993" s="74"/>
      <c r="Q993" s="74"/>
      <c r="R993" s="74"/>
      <c r="S993" s="74"/>
      <c r="T993" s="74"/>
      <c r="U993" s="74"/>
      <c r="V993" s="74"/>
      <c r="W993" s="74"/>
      <c r="X993" s="74"/>
      <c r="Y993" s="74"/>
      <c r="Z993" s="74"/>
      <c r="AA993" s="74"/>
      <c r="AB993" s="74"/>
      <c r="AC993" s="74"/>
      <c r="AD993" s="74"/>
      <c r="AE993" s="74"/>
      <c r="AF993" s="74"/>
      <c r="AG993" s="74"/>
      <c r="AH993" s="74"/>
      <c r="AI993" s="74"/>
      <c r="AJ993" s="74"/>
      <c r="AK993" s="74"/>
      <c r="AL993" s="74"/>
      <c r="AM993" s="74"/>
    </row>
    <row r="994" spans="6:39">
      <c r="F994" s="74"/>
      <c r="G994" s="74"/>
      <c r="H994" s="74"/>
      <c r="I994" s="74"/>
      <c r="J994" s="74"/>
      <c r="K994" s="74"/>
      <c r="L994" s="74"/>
      <c r="M994" s="74"/>
      <c r="N994" s="74"/>
      <c r="O994" s="74"/>
      <c r="P994" s="74"/>
      <c r="Q994" s="74"/>
      <c r="R994" s="74"/>
      <c r="S994" s="74"/>
      <c r="T994" s="74"/>
      <c r="U994" s="74"/>
      <c r="V994" s="74"/>
      <c r="W994" s="74"/>
      <c r="X994" s="74"/>
      <c r="Y994" s="74"/>
      <c r="Z994" s="74"/>
      <c r="AA994" s="74"/>
      <c r="AB994" s="74"/>
      <c r="AC994" s="74"/>
      <c r="AD994" s="74"/>
      <c r="AE994" s="74"/>
      <c r="AF994" s="74"/>
      <c r="AG994" s="74"/>
      <c r="AH994" s="74"/>
      <c r="AI994" s="74"/>
      <c r="AJ994" s="74"/>
      <c r="AK994" s="74"/>
      <c r="AL994" s="74"/>
      <c r="AM994" s="74"/>
    </row>
    <row r="995" spans="6:39">
      <c r="F995" s="74"/>
      <c r="G995" s="74"/>
      <c r="H995" s="74"/>
      <c r="I995" s="74"/>
      <c r="J995" s="74"/>
      <c r="K995" s="74"/>
      <c r="L995" s="74"/>
      <c r="M995" s="74"/>
      <c r="N995" s="74"/>
      <c r="O995" s="74"/>
      <c r="P995" s="74"/>
      <c r="Q995" s="74"/>
      <c r="R995" s="74"/>
      <c r="S995" s="74"/>
      <c r="T995" s="74"/>
      <c r="U995" s="74"/>
      <c r="V995" s="74"/>
      <c r="W995" s="74"/>
      <c r="X995" s="74"/>
      <c r="Y995" s="74"/>
      <c r="Z995" s="74"/>
      <c r="AA995" s="74"/>
      <c r="AB995" s="74"/>
      <c r="AC995" s="74"/>
      <c r="AD995" s="74"/>
      <c r="AE995" s="74"/>
      <c r="AF995" s="74"/>
      <c r="AG995" s="74"/>
      <c r="AH995" s="74"/>
      <c r="AI995" s="74"/>
      <c r="AJ995" s="74"/>
      <c r="AK995" s="74"/>
      <c r="AL995" s="74"/>
      <c r="AM995" s="74"/>
    </row>
    <row r="996" spans="6:39">
      <c r="F996" s="74"/>
      <c r="G996" s="74"/>
      <c r="H996" s="74"/>
      <c r="I996" s="74"/>
      <c r="J996" s="74"/>
      <c r="K996" s="74"/>
      <c r="L996" s="74"/>
      <c r="M996" s="74"/>
      <c r="N996" s="74"/>
      <c r="O996" s="74"/>
      <c r="P996" s="74"/>
      <c r="Q996" s="74"/>
      <c r="R996" s="74"/>
      <c r="S996" s="74"/>
      <c r="T996" s="74"/>
      <c r="U996" s="74"/>
      <c r="V996" s="74"/>
      <c r="W996" s="74"/>
      <c r="X996" s="74"/>
      <c r="Y996" s="74"/>
      <c r="Z996" s="74"/>
      <c r="AA996" s="74"/>
      <c r="AB996" s="74"/>
      <c r="AC996" s="74"/>
      <c r="AD996" s="74"/>
      <c r="AE996" s="74"/>
      <c r="AF996" s="74"/>
      <c r="AG996" s="74"/>
      <c r="AH996" s="74"/>
      <c r="AI996" s="74"/>
      <c r="AJ996" s="74"/>
      <c r="AK996" s="74"/>
      <c r="AL996" s="74"/>
      <c r="AM996" s="74"/>
    </row>
    <row r="997" spans="6:39">
      <c r="F997" s="74"/>
      <c r="G997" s="74"/>
      <c r="H997" s="74"/>
      <c r="I997" s="74"/>
      <c r="J997" s="74"/>
      <c r="K997" s="74"/>
      <c r="L997" s="74"/>
      <c r="M997" s="74"/>
      <c r="N997" s="74"/>
      <c r="O997" s="74"/>
      <c r="P997" s="74"/>
      <c r="Q997" s="74"/>
      <c r="R997" s="74"/>
      <c r="S997" s="74"/>
      <c r="T997" s="74"/>
      <c r="U997" s="74"/>
      <c r="V997" s="74"/>
      <c r="W997" s="74"/>
      <c r="X997" s="74"/>
      <c r="Y997" s="74"/>
      <c r="Z997" s="74"/>
      <c r="AA997" s="74"/>
      <c r="AB997" s="74"/>
      <c r="AC997" s="74"/>
      <c r="AD997" s="74"/>
      <c r="AE997" s="74"/>
      <c r="AF997" s="74"/>
      <c r="AG997" s="74"/>
      <c r="AH997" s="74"/>
      <c r="AI997" s="74"/>
      <c r="AJ997" s="74"/>
      <c r="AK997" s="74"/>
      <c r="AL997" s="74"/>
      <c r="AM997" s="74"/>
    </row>
    <row r="998" spans="6:39">
      <c r="F998" s="74"/>
      <c r="G998" s="74"/>
      <c r="H998" s="74"/>
      <c r="I998" s="74"/>
      <c r="J998" s="74"/>
      <c r="K998" s="74"/>
      <c r="L998" s="74"/>
      <c r="M998" s="74"/>
      <c r="N998" s="74"/>
      <c r="O998" s="74"/>
      <c r="P998" s="74"/>
      <c r="Q998" s="74"/>
      <c r="R998" s="74"/>
      <c r="S998" s="74"/>
      <c r="T998" s="74"/>
      <c r="U998" s="74"/>
      <c r="V998" s="74"/>
      <c r="W998" s="74"/>
      <c r="X998" s="74"/>
      <c r="Y998" s="74"/>
      <c r="Z998" s="74"/>
      <c r="AA998" s="74"/>
      <c r="AB998" s="74"/>
      <c r="AC998" s="74"/>
      <c r="AD998" s="74"/>
      <c r="AE998" s="74"/>
      <c r="AF998" s="74"/>
      <c r="AG998" s="74"/>
      <c r="AH998" s="74"/>
      <c r="AI998" s="74"/>
      <c r="AJ998" s="74"/>
      <c r="AK998" s="74"/>
      <c r="AL998" s="74"/>
      <c r="AM998" s="74"/>
    </row>
    <row r="999" spans="6:39">
      <c r="F999" s="74"/>
      <c r="G999" s="74"/>
      <c r="H999" s="74"/>
      <c r="I999" s="74"/>
      <c r="J999" s="74"/>
      <c r="K999" s="74"/>
      <c r="L999" s="74"/>
      <c r="M999" s="74"/>
      <c r="N999" s="74"/>
      <c r="O999" s="74"/>
      <c r="P999" s="74"/>
      <c r="Q999" s="74"/>
      <c r="R999" s="74"/>
      <c r="S999" s="74"/>
      <c r="T999" s="74"/>
      <c r="U999" s="74"/>
      <c r="V999" s="74"/>
      <c r="W999" s="74"/>
      <c r="X999" s="74"/>
      <c r="Y999" s="74"/>
      <c r="Z999" s="74"/>
      <c r="AA999" s="74"/>
      <c r="AB999" s="74"/>
      <c r="AC999" s="74"/>
      <c r="AD999" s="74"/>
      <c r="AE999" s="74"/>
      <c r="AF999" s="74"/>
      <c r="AG999" s="74"/>
      <c r="AH999" s="74"/>
      <c r="AI999" s="74"/>
      <c r="AJ999" s="74"/>
      <c r="AK999" s="74"/>
      <c r="AL999" s="74"/>
      <c r="AM999" s="74"/>
    </row>
    <row r="1000" spans="6:39">
      <c r="F1000" s="74"/>
      <c r="G1000" s="74"/>
      <c r="H1000" s="74"/>
      <c r="I1000" s="74"/>
      <c r="J1000" s="74"/>
      <c r="K1000" s="74"/>
      <c r="L1000" s="74"/>
      <c r="M1000" s="74"/>
      <c r="N1000" s="74"/>
      <c r="O1000" s="74"/>
      <c r="P1000" s="74"/>
      <c r="Q1000" s="74"/>
      <c r="R1000" s="74"/>
      <c r="S1000" s="74"/>
      <c r="T1000" s="74"/>
      <c r="U1000" s="74"/>
      <c r="V1000" s="74"/>
      <c r="W1000" s="74"/>
      <c r="X1000" s="74"/>
      <c r="Y1000" s="74"/>
      <c r="Z1000" s="74"/>
      <c r="AA1000" s="74"/>
      <c r="AB1000" s="74"/>
      <c r="AC1000" s="74"/>
      <c r="AD1000" s="74"/>
      <c r="AE1000" s="74"/>
      <c r="AF1000" s="74"/>
      <c r="AG1000" s="74"/>
      <c r="AH1000" s="74"/>
      <c r="AI1000" s="74"/>
      <c r="AJ1000" s="74"/>
      <c r="AK1000" s="74"/>
      <c r="AL1000" s="74"/>
      <c r="AM1000" s="74"/>
    </row>
    <row r="1001" spans="6:39">
      <c r="F1001" s="74"/>
      <c r="G1001" s="74"/>
      <c r="H1001" s="74"/>
      <c r="I1001" s="74"/>
      <c r="J1001" s="74"/>
      <c r="K1001" s="74"/>
      <c r="L1001" s="74"/>
      <c r="M1001" s="74"/>
      <c r="N1001" s="74"/>
      <c r="O1001" s="74"/>
      <c r="P1001" s="74"/>
      <c r="Q1001" s="74"/>
      <c r="R1001" s="74"/>
      <c r="S1001" s="74"/>
      <c r="T1001" s="74"/>
      <c r="U1001" s="74"/>
      <c r="V1001" s="74"/>
      <c r="W1001" s="74"/>
      <c r="X1001" s="74"/>
      <c r="Y1001" s="74"/>
      <c r="Z1001" s="74"/>
      <c r="AA1001" s="74"/>
      <c r="AB1001" s="74"/>
      <c r="AC1001" s="74"/>
      <c r="AD1001" s="74"/>
      <c r="AE1001" s="74"/>
      <c r="AF1001" s="74"/>
      <c r="AG1001" s="74"/>
      <c r="AH1001" s="74"/>
      <c r="AI1001" s="74"/>
      <c r="AJ1001" s="74"/>
      <c r="AK1001" s="74"/>
      <c r="AL1001" s="74"/>
      <c r="AM1001" s="74"/>
    </row>
    <row r="1002" spans="6:39">
      <c r="F1002" s="74"/>
      <c r="G1002" s="74"/>
      <c r="H1002" s="74"/>
      <c r="I1002" s="74"/>
      <c r="J1002" s="74"/>
      <c r="K1002" s="74"/>
      <c r="L1002" s="74"/>
      <c r="M1002" s="74"/>
      <c r="N1002" s="74"/>
      <c r="O1002" s="74"/>
      <c r="P1002" s="74"/>
      <c r="Q1002" s="74"/>
      <c r="R1002" s="74"/>
      <c r="S1002" s="74"/>
      <c r="T1002" s="74"/>
      <c r="U1002" s="74"/>
      <c r="V1002" s="74"/>
      <c r="W1002" s="74"/>
      <c r="X1002" s="74"/>
      <c r="Y1002" s="74"/>
      <c r="Z1002" s="74"/>
      <c r="AA1002" s="74"/>
      <c r="AB1002" s="74"/>
      <c r="AC1002" s="74"/>
      <c r="AD1002" s="74"/>
      <c r="AE1002" s="74"/>
      <c r="AF1002" s="74"/>
      <c r="AG1002" s="74"/>
      <c r="AH1002" s="74"/>
      <c r="AI1002" s="74"/>
      <c r="AJ1002" s="74"/>
      <c r="AK1002" s="74"/>
      <c r="AL1002" s="74"/>
      <c r="AM1002" s="74"/>
    </row>
    <row r="1003" spans="6:39">
      <c r="F1003" s="74"/>
      <c r="G1003" s="74"/>
      <c r="H1003" s="74"/>
      <c r="I1003" s="74"/>
      <c r="J1003" s="74"/>
      <c r="K1003" s="74"/>
      <c r="L1003" s="74"/>
      <c r="M1003" s="74"/>
      <c r="N1003" s="74"/>
      <c r="O1003" s="74"/>
      <c r="P1003" s="74"/>
      <c r="Q1003" s="74"/>
      <c r="R1003" s="74"/>
      <c r="S1003" s="74"/>
      <c r="T1003" s="74"/>
      <c r="U1003" s="74"/>
      <c r="V1003" s="74"/>
      <c r="W1003" s="74"/>
      <c r="X1003" s="74"/>
      <c r="Y1003" s="74"/>
      <c r="Z1003" s="74"/>
      <c r="AA1003" s="74"/>
      <c r="AB1003" s="74"/>
      <c r="AC1003" s="74"/>
      <c r="AD1003" s="74"/>
      <c r="AE1003" s="74"/>
      <c r="AF1003" s="74"/>
      <c r="AG1003" s="74"/>
      <c r="AH1003" s="74"/>
      <c r="AI1003" s="74"/>
      <c r="AJ1003" s="74"/>
      <c r="AK1003" s="74"/>
      <c r="AL1003" s="74"/>
      <c r="AM1003" s="74"/>
    </row>
    <row r="1004" spans="6:39">
      <c r="F1004" s="74"/>
      <c r="G1004" s="74"/>
      <c r="H1004" s="74"/>
      <c r="I1004" s="74"/>
      <c r="J1004" s="74"/>
      <c r="K1004" s="74"/>
      <c r="L1004" s="74"/>
      <c r="M1004" s="74"/>
      <c r="N1004" s="74"/>
      <c r="O1004" s="74"/>
      <c r="P1004" s="74"/>
      <c r="Q1004" s="74"/>
      <c r="R1004" s="74"/>
      <c r="S1004" s="74"/>
      <c r="T1004" s="74"/>
      <c r="U1004" s="74"/>
      <c r="V1004" s="74"/>
      <c r="W1004" s="74"/>
      <c r="X1004" s="74"/>
      <c r="Y1004" s="74"/>
      <c r="Z1004" s="74"/>
      <c r="AA1004" s="74"/>
      <c r="AB1004" s="74"/>
      <c r="AC1004" s="74"/>
      <c r="AD1004" s="74"/>
      <c r="AE1004" s="74"/>
      <c r="AF1004" s="74"/>
      <c r="AG1004" s="74"/>
      <c r="AH1004" s="74"/>
      <c r="AI1004" s="74"/>
      <c r="AJ1004" s="74"/>
      <c r="AK1004" s="74"/>
      <c r="AL1004" s="74"/>
      <c r="AM1004" s="74"/>
    </row>
    <row r="1005" spans="6:39">
      <c r="F1005" s="74"/>
      <c r="G1005" s="74"/>
      <c r="H1005" s="74"/>
      <c r="I1005" s="74"/>
      <c r="J1005" s="74"/>
      <c r="K1005" s="74"/>
      <c r="L1005" s="74"/>
      <c r="M1005" s="74"/>
      <c r="N1005" s="74"/>
      <c r="O1005" s="74"/>
      <c r="P1005" s="74"/>
      <c r="Q1005" s="74"/>
      <c r="R1005" s="74"/>
      <c r="S1005" s="74"/>
      <c r="T1005" s="74"/>
      <c r="U1005" s="74"/>
      <c r="V1005" s="74"/>
      <c r="W1005" s="74"/>
      <c r="X1005" s="74"/>
      <c r="Y1005" s="74"/>
      <c r="Z1005" s="74"/>
      <c r="AA1005" s="74"/>
      <c r="AB1005" s="74"/>
      <c r="AC1005" s="74"/>
      <c r="AD1005" s="74"/>
      <c r="AE1005" s="74"/>
      <c r="AF1005" s="74"/>
      <c r="AG1005" s="74"/>
      <c r="AH1005" s="74"/>
      <c r="AI1005" s="74"/>
      <c r="AJ1005" s="74"/>
      <c r="AK1005" s="74"/>
      <c r="AL1005" s="74"/>
      <c r="AM1005" s="74"/>
    </row>
    <row r="1006" spans="6:39">
      <c r="F1006" s="74"/>
      <c r="G1006" s="74"/>
      <c r="H1006" s="74"/>
      <c r="I1006" s="74"/>
      <c r="J1006" s="74"/>
      <c r="K1006" s="74"/>
      <c r="L1006" s="74"/>
      <c r="M1006" s="74"/>
      <c r="N1006" s="74"/>
      <c r="O1006" s="74"/>
      <c r="P1006" s="74"/>
      <c r="Q1006" s="74"/>
      <c r="R1006" s="74"/>
      <c r="S1006" s="74"/>
      <c r="T1006" s="74"/>
      <c r="U1006" s="74"/>
      <c r="V1006" s="74"/>
      <c r="W1006" s="74"/>
      <c r="X1006" s="74"/>
      <c r="Y1006" s="74"/>
      <c r="Z1006" s="74"/>
      <c r="AA1006" s="74"/>
      <c r="AB1006" s="74"/>
      <c r="AC1006" s="74"/>
      <c r="AD1006" s="74"/>
      <c r="AE1006" s="74"/>
      <c r="AF1006" s="74"/>
      <c r="AG1006" s="74"/>
      <c r="AH1006" s="74"/>
      <c r="AI1006" s="74"/>
      <c r="AJ1006" s="74"/>
      <c r="AK1006" s="74"/>
      <c r="AL1006" s="74"/>
      <c r="AM1006" s="74"/>
    </row>
    <row r="1007" spans="6:39">
      <c r="F1007" s="74"/>
      <c r="G1007" s="74"/>
      <c r="H1007" s="74"/>
      <c r="I1007" s="74"/>
      <c r="J1007" s="74"/>
      <c r="K1007" s="74"/>
      <c r="L1007" s="74"/>
      <c r="M1007" s="74"/>
      <c r="N1007" s="74"/>
      <c r="O1007" s="74"/>
      <c r="P1007" s="74"/>
      <c r="Q1007" s="74"/>
      <c r="R1007" s="74"/>
      <c r="S1007" s="74"/>
      <c r="T1007" s="74"/>
      <c r="U1007" s="74"/>
      <c r="V1007" s="74"/>
      <c r="W1007" s="74"/>
      <c r="X1007" s="74"/>
      <c r="Y1007" s="74"/>
      <c r="Z1007" s="74"/>
      <c r="AA1007" s="74"/>
      <c r="AB1007" s="74"/>
      <c r="AC1007" s="74"/>
      <c r="AD1007" s="74"/>
      <c r="AE1007" s="74"/>
      <c r="AF1007" s="74"/>
      <c r="AG1007" s="74"/>
      <c r="AH1007" s="74"/>
      <c r="AI1007" s="74"/>
      <c r="AJ1007" s="74"/>
      <c r="AK1007" s="74"/>
      <c r="AL1007" s="74"/>
      <c r="AM1007" s="74"/>
    </row>
    <row r="1008" spans="6:39">
      <c r="F1008" s="74"/>
      <c r="G1008" s="74"/>
      <c r="H1008" s="74"/>
      <c r="I1008" s="74"/>
      <c r="J1008" s="74"/>
      <c r="K1008" s="74"/>
      <c r="L1008" s="74"/>
      <c r="M1008" s="74"/>
      <c r="N1008" s="74"/>
      <c r="O1008" s="74"/>
      <c r="P1008" s="74"/>
      <c r="Q1008" s="74"/>
      <c r="R1008" s="74"/>
      <c r="S1008" s="74"/>
      <c r="T1008" s="74"/>
      <c r="U1008" s="74"/>
      <c r="V1008" s="74"/>
      <c r="W1008" s="74"/>
      <c r="X1008" s="74"/>
      <c r="Y1008" s="74"/>
      <c r="Z1008" s="74"/>
      <c r="AA1008" s="74"/>
      <c r="AB1008" s="74"/>
      <c r="AC1008" s="74"/>
      <c r="AD1008" s="74"/>
      <c r="AE1008" s="74"/>
      <c r="AF1008" s="74"/>
      <c r="AG1008" s="74"/>
      <c r="AH1008" s="74"/>
      <c r="AI1008" s="74"/>
      <c r="AJ1008" s="74"/>
      <c r="AK1008" s="74"/>
      <c r="AL1008" s="74"/>
      <c r="AM1008" s="74"/>
    </row>
    <row r="1009" spans="6:39">
      <c r="F1009" s="74"/>
      <c r="G1009" s="74"/>
      <c r="H1009" s="74"/>
      <c r="I1009" s="74"/>
      <c r="J1009" s="74"/>
      <c r="K1009" s="74"/>
      <c r="L1009" s="74"/>
      <c r="M1009" s="74"/>
      <c r="N1009" s="74"/>
      <c r="O1009" s="74"/>
      <c r="P1009" s="74"/>
      <c r="Q1009" s="74"/>
      <c r="R1009" s="74"/>
      <c r="S1009" s="74"/>
      <c r="T1009" s="74"/>
      <c r="U1009" s="74"/>
      <c r="V1009" s="74"/>
      <c r="W1009" s="74"/>
      <c r="X1009" s="74"/>
      <c r="Y1009" s="74"/>
      <c r="Z1009" s="74"/>
      <c r="AA1009" s="74"/>
      <c r="AB1009" s="74"/>
      <c r="AC1009" s="74"/>
      <c r="AD1009" s="74"/>
      <c r="AE1009" s="74"/>
      <c r="AF1009" s="74"/>
      <c r="AG1009" s="74"/>
      <c r="AH1009" s="74"/>
      <c r="AI1009" s="74"/>
      <c r="AJ1009" s="74"/>
      <c r="AK1009" s="74"/>
      <c r="AL1009" s="74"/>
      <c r="AM1009" s="74"/>
    </row>
    <row r="1010" spans="6:39">
      <c r="F1010" s="74"/>
      <c r="G1010" s="74"/>
      <c r="H1010" s="74"/>
      <c r="I1010" s="74"/>
      <c r="J1010" s="74"/>
      <c r="K1010" s="74"/>
      <c r="L1010" s="74"/>
      <c r="M1010" s="74"/>
      <c r="N1010" s="74"/>
      <c r="O1010" s="74"/>
      <c r="P1010" s="74"/>
      <c r="Q1010" s="74"/>
      <c r="R1010" s="74"/>
      <c r="S1010" s="74"/>
      <c r="T1010" s="74"/>
      <c r="U1010" s="74"/>
      <c r="V1010" s="74"/>
      <c r="W1010" s="74"/>
      <c r="X1010" s="74"/>
      <c r="Y1010" s="74"/>
      <c r="Z1010" s="74"/>
      <c r="AA1010" s="74"/>
      <c r="AB1010" s="74"/>
      <c r="AC1010" s="74"/>
      <c r="AD1010" s="74"/>
      <c r="AE1010" s="74"/>
      <c r="AF1010" s="74"/>
      <c r="AG1010" s="74"/>
      <c r="AH1010" s="74"/>
      <c r="AI1010" s="74"/>
      <c r="AJ1010" s="74"/>
      <c r="AK1010" s="74"/>
      <c r="AL1010" s="74"/>
      <c r="AM1010" s="74"/>
    </row>
    <row r="1011" spans="6:39">
      <c r="F1011" s="74"/>
      <c r="G1011" s="74"/>
      <c r="H1011" s="74"/>
      <c r="I1011" s="74"/>
      <c r="J1011" s="74"/>
      <c r="K1011" s="74"/>
      <c r="L1011" s="74"/>
      <c r="M1011" s="74"/>
      <c r="N1011" s="74"/>
      <c r="O1011" s="74"/>
      <c r="P1011" s="74"/>
      <c r="Q1011" s="74"/>
      <c r="R1011" s="74"/>
      <c r="S1011" s="74"/>
      <c r="T1011" s="74"/>
      <c r="U1011" s="74"/>
      <c r="V1011" s="74"/>
      <c r="W1011" s="74"/>
      <c r="X1011" s="74"/>
      <c r="Y1011" s="74"/>
      <c r="Z1011" s="74"/>
      <c r="AA1011" s="74"/>
      <c r="AB1011" s="74"/>
      <c r="AC1011" s="74"/>
      <c r="AD1011" s="74"/>
      <c r="AE1011" s="74"/>
      <c r="AF1011" s="74"/>
      <c r="AG1011" s="74"/>
      <c r="AH1011" s="74"/>
      <c r="AI1011" s="74"/>
      <c r="AJ1011" s="74"/>
      <c r="AK1011" s="74"/>
      <c r="AL1011" s="74"/>
      <c r="AM1011" s="74"/>
    </row>
    <row r="1012" spans="6:39">
      <c r="F1012" s="74"/>
      <c r="G1012" s="74"/>
      <c r="H1012" s="74"/>
      <c r="I1012" s="74"/>
      <c r="J1012" s="74"/>
      <c r="K1012" s="74"/>
      <c r="L1012" s="74"/>
      <c r="M1012" s="74"/>
      <c r="N1012" s="74"/>
      <c r="O1012" s="74"/>
      <c r="P1012" s="74"/>
      <c r="Q1012" s="74"/>
      <c r="R1012" s="74"/>
      <c r="S1012" s="74"/>
      <c r="T1012" s="74"/>
      <c r="U1012" s="74"/>
      <c r="V1012" s="74"/>
      <c r="W1012" s="74"/>
      <c r="X1012" s="74"/>
      <c r="Y1012" s="74"/>
      <c r="Z1012" s="74"/>
      <c r="AA1012" s="74"/>
      <c r="AB1012" s="74"/>
      <c r="AC1012" s="74"/>
      <c r="AD1012" s="74"/>
      <c r="AE1012" s="74"/>
      <c r="AF1012" s="74"/>
      <c r="AG1012" s="74"/>
      <c r="AH1012" s="74"/>
      <c r="AI1012" s="74"/>
      <c r="AJ1012" s="74"/>
      <c r="AK1012" s="74"/>
      <c r="AL1012" s="74"/>
      <c r="AM1012" s="74"/>
    </row>
    <row r="1013" spans="6:39">
      <c r="F1013" s="74"/>
      <c r="G1013" s="74"/>
      <c r="H1013" s="74"/>
      <c r="I1013" s="74"/>
      <c r="J1013" s="74"/>
      <c r="K1013" s="74"/>
      <c r="L1013" s="74"/>
      <c r="M1013" s="74"/>
      <c r="N1013" s="74"/>
      <c r="O1013" s="74"/>
      <c r="P1013" s="74"/>
      <c r="Q1013" s="74"/>
      <c r="R1013" s="74"/>
      <c r="S1013" s="74"/>
      <c r="T1013" s="74"/>
      <c r="U1013" s="74"/>
      <c r="V1013" s="74"/>
      <c r="W1013" s="74"/>
      <c r="X1013" s="74"/>
      <c r="Y1013" s="74"/>
      <c r="Z1013" s="74"/>
      <c r="AA1013" s="74"/>
      <c r="AB1013" s="74"/>
      <c r="AC1013" s="74"/>
      <c r="AD1013" s="74"/>
      <c r="AE1013" s="74"/>
      <c r="AF1013" s="74"/>
      <c r="AG1013" s="74"/>
      <c r="AH1013" s="74"/>
      <c r="AI1013" s="74"/>
      <c r="AJ1013" s="74"/>
      <c r="AK1013" s="74"/>
      <c r="AL1013" s="74"/>
      <c r="AM1013" s="74"/>
    </row>
    <row r="1014" spans="6:39">
      <c r="F1014" s="74"/>
      <c r="G1014" s="74"/>
      <c r="H1014" s="74"/>
      <c r="I1014" s="74"/>
      <c r="J1014" s="74"/>
      <c r="K1014" s="74"/>
      <c r="L1014" s="74"/>
      <c r="M1014" s="74"/>
      <c r="N1014" s="74"/>
      <c r="O1014" s="74"/>
      <c r="P1014" s="74"/>
      <c r="Q1014" s="74"/>
      <c r="R1014" s="74"/>
      <c r="S1014" s="74"/>
      <c r="T1014" s="74"/>
      <c r="U1014" s="74"/>
      <c r="V1014" s="74"/>
      <c r="W1014" s="74"/>
      <c r="X1014" s="74"/>
      <c r="Y1014" s="74"/>
      <c r="Z1014" s="74"/>
      <c r="AA1014" s="74"/>
      <c r="AB1014" s="74"/>
      <c r="AC1014" s="74"/>
      <c r="AD1014" s="74"/>
      <c r="AE1014" s="74"/>
      <c r="AF1014" s="74"/>
      <c r="AG1014" s="74"/>
      <c r="AH1014" s="74"/>
      <c r="AI1014" s="74"/>
      <c r="AJ1014" s="74"/>
      <c r="AK1014" s="74"/>
      <c r="AL1014" s="74"/>
      <c r="AM1014" s="74"/>
    </row>
    <row r="1015" spans="6:39">
      <c r="F1015" s="74"/>
      <c r="G1015" s="74"/>
      <c r="H1015" s="74"/>
      <c r="I1015" s="74"/>
      <c r="J1015" s="74"/>
      <c r="K1015" s="74"/>
      <c r="L1015" s="74"/>
      <c r="M1015" s="74"/>
      <c r="N1015" s="74"/>
      <c r="O1015" s="74"/>
      <c r="P1015" s="74"/>
      <c r="Q1015" s="74"/>
      <c r="R1015" s="74"/>
      <c r="S1015" s="74"/>
      <c r="T1015" s="74"/>
      <c r="U1015" s="74"/>
      <c r="V1015" s="74"/>
      <c r="W1015" s="74"/>
      <c r="X1015" s="74"/>
      <c r="Y1015" s="74"/>
      <c r="Z1015" s="74"/>
      <c r="AA1015" s="74"/>
      <c r="AB1015" s="74"/>
      <c r="AC1015" s="74"/>
      <c r="AD1015" s="74"/>
      <c r="AE1015" s="74"/>
      <c r="AF1015" s="74"/>
      <c r="AG1015" s="74"/>
      <c r="AH1015" s="74"/>
      <c r="AI1015" s="74"/>
      <c r="AJ1015" s="74"/>
      <c r="AK1015" s="74"/>
      <c r="AL1015" s="74"/>
      <c r="AM1015" s="74"/>
    </row>
    <row r="1016" spans="6:39">
      <c r="F1016" s="74"/>
      <c r="G1016" s="74"/>
      <c r="H1016" s="74"/>
      <c r="I1016" s="74"/>
      <c r="J1016" s="74"/>
      <c r="K1016" s="74"/>
      <c r="L1016" s="74"/>
      <c r="M1016" s="74"/>
      <c r="N1016" s="74"/>
      <c r="O1016" s="74"/>
      <c r="P1016" s="74"/>
      <c r="Q1016" s="74"/>
      <c r="R1016" s="74"/>
      <c r="S1016" s="74"/>
      <c r="T1016" s="74"/>
      <c r="U1016" s="74"/>
      <c r="V1016" s="74"/>
      <c r="W1016" s="74"/>
      <c r="X1016" s="74"/>
      <c r="Y1016" s="74"/>
      <c r="Z1016" s="74"/>
      <c r="AA1016" s="74"/>
      <c r="AB1016" s="74"/>
      <c r="AC1016" s="74"/>
      <c r="AD1016" s="74"/>
      <c r="AE1016" s="74"/>
      <c r="AF1016" s="74"/>
      <c r="AG1016" s="74"/>
      <c r="AH1016" s="74"/>
      <c r="AI1016" s="74"/>
      <c r="AJ1016" s="74"/>
      <c r="AK1016" s="74"/>
      <c r="AL1016" s="74"/>
      <c r="AM1016" s="74"/>
    </row>
    <row r="1017" spans="6:39">
      <c r="F1017" s="74"/>
      <c r="G1017" s="74"/>
      <c r="H1017" s="74"/>
      <c r="I1017" s="74"/>
      <c r="J1017" s="74"/>
      <c r="K1017" s="74"/>
      <c r="L1017" s="74"/>
      <c r="M1017" s="74"/>
      <c r="N1017" s="74"/>
      <c r="O1017" s="74"/>
      <c r="P1017" s="74"/>
      <c r="Q1017" s="74"/>
      <c r="R1017" s="74"/>
      <c r="S1017" s="74"/>
      <c r="T1017" s="74"/>
      <c r="U1017" s="74"/>
      <c r="V1017" s="74"/>
      <c r="W1017" s="74"/>
      <c r="X1017" s="74"/>
      <c r="Y1017" s="74"/>
      <c r="Z1017" s="74"/>
      <c r="AA1017" s="74"/>
      <c r="AB1017" s="74"/>
      <c r="AC1017" s="74"/>
      <c r="AD1017" s="74"/>
      <c r="AE1017" s="74"/>
      <c r="AF1017" s="74"/>
      <c r="AG1017" s="74"/>
      <c r="AH1017" s="74"/>
      <c r="AI1017" s="74"/>
      <c r="AJ1017" s="74"/>
      <c r="AK1017" s="74"/>
      <c r="AL1017" s="74"/>
      <c r="AM1017" s="74"/>
    </row>
    <row r="1018" spans="6:39">
      <c r="F1018" s="74"/>
      <c r="G1018" s="74"/>
      <c r="H1018" s="74"/>
      <c r="I1018" s="74"/>
      <c r="J1018" s="74"/>
      <c r="K1018" s="74"/>
      <c r="L1018" s="74"/>
      <c r="M1018" s="74"/>
      <c r="N1018" s="74"/>
      <c r="O1018" s="74"/>
      <c r="P1018" s="74"/>
      <c r="Q1018" s="74"/>
      <c r="R1018" s="74"/>
      <c r="S1018" s="74"/>
      <c r="T1018" s="74"/>
      <c r="U1018" s="74"/>
      <c r="V1018" s="74"/>
      <c r="W1018" s="74"/>
      <c r="X1018" s="74"/>
      <c r="Y1018" s="74"/>
      <c r="Z1018" s="74"/>
      <c r="AA1018" s="74"/>
      <c r="AB1018" s="74"/>
      <c r="AC1018" s="74"/>
      <c r="AD1018" s="74"/>
      <c r="AE1018" s="74"/>
      <c r="AF1018" s="74"/>
      <c r="AG1018" s="74"/>
      <c r="AH1018" s="74"/>
      <c r="AI1018" s="74"/>
      <c r="AJ1018" s="74"/>
      <c r="AK1018" s="74"/>
      <c r="AL1018" s="74"/>
      <c r="AM1018" s="74"/>
    </row>
    <row r="1019" spans="6:39">
      <c r="F1019" s="74"/>
      <c r="G1019" s="74"/>
      <c r="H1019" s="74"/>
      <c r="I1019" s="74"/>
      <c r="J1019" s="74"/>
      <c r="K1019" s="74"/>
      <c r="L1019" s="74"/>
      <c r="M1019" s="74"/>
      <c r="N1019" s="74"/>
      <c r="O1019" s="74"/>
      <c r="P1019" s="74"/>
      <c r="Q1019" s="74"/>
      <c r="R1019" s="74"/>
      <c r="S1019" s="74"/>
      <c r="T1019" s="74"/>
      <c r="U1019" s="74"/>
      <c r="V1019" s="74"/>
      <c r="W1019" s="74"/>
      <c r="X1019" s="74"/>
      <c r="Y1019" s="74"/>
      <c r="Z1019" s="74"/>
      <c r="AA1019" s="74"/>
      <c r="AB1019" s="74"/>
      <c r="AC1019" s="74"/>
      <c r="AD1019" s="74"/>
      <c r="AE1019" s="74"/>
      <c r="AF1019" s="74"/>
      <c r="AG1019" s="74"/>
      <c r="AH1019" s="74"/>
      <c r="AI1019" s="74"/>
      <c r="AJ1019" s="74"/>
      <c r="AK1019" s="74"/>
      <c r="AL1019" s="74"/>
      <c r="AM1019" s="74"/>
    </row>
    <row r="1020" spans="6:39">
      <c r="F1020" s="74"/>
      <c r="G1020" s="74"/>
      <c r="H1020" s="74"/>
      <c r="I1020" s="74"/>
      <c r="J1020" s="74"/>
      <c r="K1020" s="74"/>
      <c r="L1020" s="74"/>
      <c r="M1020" s="74"/>
      <c r="N1020" s="74"/>
      <c r="O1020" s="74"/>
      <c r="P1020" s="74"/>
      <c r="Q1020" s="74"/>
      <c r="R1020" s="74"/>
      <c r="S1020" s="74"/>
      <c r="T1020" s="74"/>
      <c r="U1020" s="74"/>
      <c r="V1020" s="74"/>
      <c r="W1020" s="74"/>
      <c r="X1020" s="74"/>
      <c r="Y1020" s="74"/>
      <c r="Z1020" s="74"/>
      <c r="AA1020" s="74"/>
      <c r="AB1020" s="74"/>
      <c r="AC1020" s="74"/>
      <c r="AD1020" s="74"/>
      <c r="AE1020" s="74"/>
      <c r="AF1020" s="74"/>
      <c r="AG1020" s="74"/>
      <c r="AH1020" s="74"/>
      <c r="AI1020" s="74"/>
      <c r="AJ1020" s="74"/>
      <c r="AK1020" s="74"/>
      <c r="AL1020" s="74"/>
      <c r="AM1020" s="74"/>
    </row>
    <row r="1021" spans="6:39">
      <c r="F1021" s="74"/>
      <c r="G1021" s="74"/>
      <c r="H1021" s="74"/>
      <c r="I1021" s="74"/>
      <c r="J1021" s="74"/>
      <c r="K1021" s="74"/>
      <c r="L1021" s="74"/>
      <c r="M1021" s="74"/>
      <c r="N1021" s="74"/>
      <c r="O1021" s="74"/>
      <c r="P1021" s="74"/>
      <c r="Q1021" s="74"/>
      <c r="R1021" s="74"/>
      <c r="S1021" s="74"/>
      <c r="T1021" s="74"/>
      <c r="U1021" s="74"/>
      <c r="V1021" s="74"/>
      <c r="W1021" s="74"/>
      <c r="X1021" s="74"/>
      <c r="Y1021" s="74"/>
      <c r="Z1021" s="74"/>
      <c r="AA1021" s="74"/>
      <c r="AB1021" s="74"/>
      <c r="AC1021" s="74"/>
      <c r="AD1021" s="74"/>
      <c r="AE1021" s="74"/>
      <c r="AF1021" s="74"/>
      <c r="AG1021" s="74"/>
      <c r="AH1021" s="74"/>
      <c r="AI1021" s="74"/>
      <c r="AJ1021" s="74"/>
      <c r="AK1021" s="74"/>
      <c r="AL1021" s="74"/>
      <c r="AM1021" s="74"/>
    </row>
    <row r="1022" spans="6:39">
      <c r="F1022" s="74"/>
      <c r="G1022" s="74"/>
      <c r="H1022" s="74"/>
      <c r="I1022" s="74"/>
      <c r="J1022" s="74"/>
      <c r="K1022" s="74"/>
      <c r="L1022" s="74"/>
      <c r="M1022" s="74"/>
      <c r="N1022" s="74"/>
      <c r="O1022" s="74"/>
      <c r="P1022" s="74"/>
      <c r="Q1022" s="74"/>
      <c r="R1022" s="74"/>
      <c r="S1022" s="74"/>
      <c r="T1022" s="74"/>
      <c r="U1022" s="74"/>
      <c r="V1022" s="74"/>
      <c r="W1022" s="74"/>
      <c r="X1022" s="74"/>
      <c r="Y1022" s="74"/>
      <c r="Z1022" s="74"/>
      <c r="AA1022" s="74"/>
      <c r="AB1022" s="74"/>
      <c r="AC1022" s="74"/>
      <c r="AD1022" s="74"/>
      <c r="AE1022" s="74"/>
      <c r="AF1022" s="74"/>
      <c r="AG1022" s="74"/>
      <c r="AH1022" s="74"/>
      <c r="AI1022" s="74"/>
      <c r="AJ1022" s="74"/>
      <c r="AK1022" s="74"/>
      <c r="AL1022" s="74"/>
      <c r="AM1022" s="74"/>
    </row>
    <row r="1023" spans="6:39">
      <c r="F1023" s="74"/>
      <c r="G1023" s="74"/>
      <c r="H1023" s="74"/>
      <c r="I1023" s="74"/>
      <c r="J1023" s="74"/>
      <c r="K1023" s="74"/>
      <c r="L1023" s="74"/>
      <c r="M1023" s="74"/>
      <c r="N1023" s="74"/>
      <c r="O1023" s="74"/>
      <c r="P1023" s="74"/>
      <c r="Q1023" s="74"/>
      <c r="R1023" s="74"/>
      <c r="S1023" s="74"/>
      <c r="T1023" s="74"/>
      <c r="U1023" s="74"/>
      <c r="V1023" s="74"/>
      <c r="W1023" s="74"/>
      <c r="X1023" s="74"/>
      <c r="Y1023" s="74"/>
      <c r="Z1023" s="74"/>
      <c r="AA1023" s="74"/>
      <c r="AB1023" s="74"/>
      <c r="AC1023" s="74"/>
      <c r="AD1023" s="74"/>
      <c r="AE1023" s="74"/>
      <c r="AF1023" s="74"/>
      <c r="AG1023" s="74"/>
      <c r="AH1023" s="74"/>
      <c r="AI1023" s="74"/>
      <c r="AJ1023" s="74"/>
      <c r="AK1023" s="74"/>
      <c r="AL1023" s="74"/>
      <c r="AM1023" s="74"/>
    </row>
    <row r="1024" spans="6:39">
      <c r="F1024" s="74"/>
      <c r="G1024" s="74"/>
      <c r="H1024" s="74"/>
      <c r="I1024" s="74"/>
      <c r="J1024" s="74"/>
      <c r="K1024" s="74"/>
      <c r="L1024" s="74"/>
      <c r="M1024" s="74"/>
      <c r="N1024" s="74"/>
      <c r="O1024" s="74"/>
      <c r="P1024" s="74"/>
      <c r="Q1024" s="74"/>
      <c r="R1024" s="74"/>
      <c r="S1024" s="74"/>
      <c r="T1024" s="74"/>
      <c r="U1024" s="74"/>
      <c r="V1024" s="74"/>
      <c r="W1024" s="74"/>
      <c r="X1024" s="74"/>
      <c r="Y1024" s="74"/>
      <c r="Z1024" s="74"/>
      <c r="AA1024" s="74"/>
      <c r="AB1024" s="74"/>
      <c r="AC1024" s="74"/>
      <c r="AD1024" s="74"/>
      <c r="AE1024" s="74"/>
      <c r="AF1024" s="74"/>
      <c r="AG1024" s="74"/>
      <c r="AH1024" s="74"/>
      <c r="AI1024" s="74"/>
      <c r="AJ1024" s="74"/>
      <c r="AK1024" s="74"/>
      <c r="AL1024" s="74"/>
      <c r="AM1024" s="74"/>
    </row>
    <row r="1025" spans="6:39">
      <c r="F1025" s="74"/>
      <c r="G1025" s="74"/>
      <c r="H1025" s="74"/>
      <c r="I1025" s="74"/>
      <c r="J1025" s="74"/>
      <c r="K1025" s="74"/>
      <c r="L1025" s="74"/>
      <c r="M1025" s="74"/>
      <c r="N1025" s="74"/>
      <c r="O1025" s="74"/>
      <c r="P1025" s="74"/>
      <c r="Q1025" s="74"/>
      <c r="R1025" s="74"/>
      <c r="S1025" s="74"/>
      <c r="T1025" s="74"/>
      <c r="U1025" s="74"/>
      <c r="V1025" s="74"/>
      <c r="W1025" s="74"/>
      <c r="X1025" s="74"/>
      <c r="Y1025" s="74"/>
      <c r="Z1025" s="74"/>
      <c r="AA1025" s="74"/>
      <c r="AB1025" s="74"/>
      <c r="AC1025" s="74"/>
      <c r="AD1025" s="74"/>
      <c r="AE1025" s="74"/>
      <c r="AF1025" s="74"/>
      <c r="AG1025" s="74"/>
      <c r="AH1025" s="74"/>
      <c r="AI1025" s="74"/>
      <c r="AJ1025" s="74"/>
      <c r="AK1025" s="74"/>
      <c r="AL1025" s="74"/>
      <c r="AM1025" s="74"/>
    </row>
    <row r="1026" spans="6:39">
      <c r="F1026" s="74"/>
      <c r="G1026" s="74"/>
      <c r="H1026" s="74"/>
      <c r="I1026" s="74"/>
      <c r="J1026" s="74"/>
      <c r="K1026" s="74"/>
      <c r="L1026" s="74"/>
      <c r="M1026" s="74"/>
      <c r="N1026" s="74"/>
      <c r="O1026" s="74"/>
      <c r="P1026" s="74"/>
      <c r="Q1026" s="74"/>
      <c r="R1026" s="74"/>
      <c r="S1026" s="74"/>
      <c r="T1026" s="74"/>
      <c r="U1026" s="74"/>
      <c r="V1026" s="74"/>
      <c r="W1026" s="74"/>
      <c r="X1026" s="74"/>
      <c r="Y1026" s="74"/>
      <c r="Z1026" s="74"/>
      <c r="AA1026" s="74"/>
      <c r="AB1026" s="74"/>
      <c r="AC1026" s="74"/>
      <c r="AD1026" s="74"/>
      <c r="AE1026" s="74"/>
      <c r="AF1026" s="74"/>
      <c r="AG1026" s="74"/>
      <c r="AH1026" s="74"/>
      <c r="AI1026" s="74"/>
      <c r="AJ1026" s="74"/>
      <c r="AK1026" s="74"/>
      <c r="AL1026" s="74"/>
      <c r="AM1026" s="74"/>
    </row>
    <row r="1027" spans="6:39">
      <c r="F1027" s="74"/>
      <c r="G1027" s="74"/>
      <c r="H1027" s="74"/>
      <c r="I1027" s="74"/>
      <c r="J1027" s="74"/>
      <c r="K1027" s="74"/>
      <c r="L1027" s="74"/>
      <c r="M1027" s="74"/>
      <c r="N1027" s="74"/>
      <c r="O1027" s="74"/>
      <c r="P1027" s="74"/>
      <c r="Q1027" s="74"/>
      <c r="R1027" s="74"/>
      <c r="S1027" s="74"/>
      <c r="T1027" s="74"/>
      <c r="U1027" s="74"/>
      <c r="V1027" s="74"/>
      <c r="W1027" s="74"/>
      <c r="X1027" s="74"/>
      <c r="Y1027" s="74"/>
      <c r="Z1027" s="74"/>
      <c r="AA1027" s="74"/>
      <c r="AB1027" s="74"/>
      <c r="AC1027" s="74"/>
      <c r="AD1027" s="74"/>
      <c r="AE1027" s="74"/>
      <c r="AF1027" s="74"/>
      <c r="AG1027" s="74"/>
      <c r="AH1027" s="74"/>
      <c r="AI1027" s="74"/>
      <c r="AJ1027" s="74"/>
      <c r="AK1027" s="74"/>
      <c r="AL1027" s="74"/>
      <c r="AM1027" s="74"/>
    </row>
    <row r="1028" spans="6:39">
      <c r="F1028" s="74"/>
      <c r="G1028" s="74"/>
      <c r="H1028" s="74"/>
      <c r="I1028" s="74"/>
      <c r="J1028" s="74"/>
      <c r="K1028" s="74"/>
      <c r="L1028" s="74"/>
      <c r="M1028" s="74"/>
      <c r="N1028" s="74"/>
      <c r="O1028" s="74"/>
      <c r="P1028" s="74"/>
      <c r="Q1028" s="74"/>
      <c r="R1028" s="74"/>
      <c r="S1028" s="74"/>
      <c r="T1028" s="74"/>
      <c r="U1028" s="74"/>
      <c r="V1028" s="74"/>
      <c r="W1028" s="74"/>
      <c r="X1028" s="74"/>
      <c r="Y1028" s="74"/>
      <c r="Z1028" s="74"/>
      <c r="AA1028" s="74"/>
      <c r="AB1028" s="74"/>
      <c r="AC1028" s="74"/>
      <c r="AD1028" s="74"/>
      <c r="AE1028" s="74"/>
      <c r="AF1028" s="74"/>
      <c r="AG1028" s="74"/>
      <c r="AH1028" s="74"/>
      <c r="AI1028" s="74"/>
      <c r="AJ1028" s="74"/>
      <c r="AK1028" s="74"/>
      <c r="AL1028" s="74"/>
      <c r="AM1028" s="74"/>
    </row>
    <row r="1029" spans="6:39">
      <c r="F1029" s="74"/>
      <c r="G1029" s="74"/>
      <c r="H1029" s="74"/>
      <c r="I1029" s="74"/>
      <c r="J1029" s="74"/>
      <c r="K1029" s="74"/>
      <c r="L1029" s="74"/>
      <c r="M1029" s="74"/>
      <c r="N1029" s="74"/>
      <c r="O1029" s="74"/>
      <c r="P1029" s="74"/>
      <c r="Q1029" s="74"/>
      <c r="R1029" s="74"/>
      <c r="S1029" s="74"/>
      <c r="T1029" s="74"/>
      <c r="U1029" s="74"/>
      <c r="V1029" s="74"/>
      <c r="W1029" s="74"/>
      <c r="X1029" s="74"/>
      <c r="Y1029" s="74"/>
      <c r="Z1029" s="74"/>
      <c r="AA1029" s="74"/>
      <c r="AB1029" s="74"/>
      <c r="AC1029" s="74"/>
      <c r="AD1029" s="74"/>
      <c r="AE1029" s="74"/>
      <c r="AF1029" s="74"/>
      <c r="AG1029" s="74"/>
      <c r="AH1029" s="74"/>
      <c r="AI1029" s="74"/>
      <c r="AJ1029" s="74"/>
      <c r="AK1029" s="74"/>
      <c r="AL1029" s="74"/>
      <c r="AM1029" s="74"/>
    </row>
    <row r="1030" spans="6:39">
      <c r="F1030" s="74"/>
      <c r="G1030" s="74"/>
      <c r="H1030" s="74"/>
      <c r="I1030" s="74"/>
      <c r="J1030" s="74"/>
      <c r="K1030" s="74"/>
      <c r="L1030" s="74"/>
      <c r="M1030" s="74"/>
      <c r="N1030" s="74"/>
      <c r="O1030" s="74"/>
      <c r="P1030" s="74"/>
      <c r="Q1030" s="74"/>
      <c r="R1030" s="74"/>
      <c r="S1030" s="74"/>
      <c r="T1030" s="74"/>
      <c r="U1030" s="74"/>
      <c r="V1030" s="74"/>
      <c r="W1030" s="74"/>
      <c r="X1030" s="74"/>
      <c r="Y1030" s="74"/>
      <c r="Z1030" s="74"/>
      <c r="AA1030" s="74"/>
      <c r="AB1030" s="74"/>
      <c r="AC1030" s="74"/>
      <c r="AD1030" s="74"/>
      <c r="AE1030" s="74"/>
      <c r="AF1030" s="74"/>
      <c r="AG1030" s="74"/>
      <c r="AH1030" s="74"/>
      <c r="AI1030" s="74"/>
      <c r="AJ1030" s="74"/>
      <c r="AK1030" s="74"/>
      <c r="AL1030" s="74"/>
      <c r="AM1030" s="74"/>
    </row>
    <row r="1031" spans="6:39">
      <c r="F1031" s="74"/>
      <c r="G1031" s="74"/>
      <c r="H1031" s="74"/>
      <c r="I1031" s="74"/>
      <c r="J1031" s="74"/>
      <c r="K1031" s="74"/>
      <c r="L1031" s="74"/>
      <c r="M1031" s="74"/>
      <c r="N1031" s="74"/>
      <c r="O1031" s="74"/>
      <c r="P1031" s="74"/>
      <c r="Q1031" s="74"/>
      <c r="R1031" s="74"/>
      <c r="S1031" s="74"/>
      <c r="T1031" s="74"/>
      <c r="U1031" s="74"/>
      <c r="V1031" s="74"/>
      <c r="W1031" s="74"/>
      <c r="X1031" s="74"/>
      <c r="Y1031" s="74"/>
      <c r="Z1031" s="74"/>
      <c r="AA1031" s="74"/>
      <c r="AB1031" s="74"/>
      <c r="AC1031" s="74"/>
      <c r="AD1031" s="74"/>
      <c r="AE1031" s="74"/>
      <c r="AF1031" s="74"/>
      <c r="AG1031" s="74"/>
      <c r="AH1031" s="74"/>
      <c r="AI1031" s="74"/>
      <c r="AJ1031" s="74"/>
      <c r="AK1031" s="74"/>
      <c r="AL1031" s="74"/>
      <c r="AM1031" s="74"/>
    </row>
    <row r="1032" spans="6:39">
      <c r="F1032" s="74"/>
      <c r="G1032" s="74"/>
      <c r="H1032" s="74"/>
      <c r="I1032" s="74"/>
      <c r="J1032" s="74"/>
      <c r="K1032" s="74"/>
      <c r="L1032" s="74"/>
      <c r="M1032" s="74"/>
      <c r="N1032" s="74"/>
      <c r="O1032" s="74"/>
      <c r="P1032" s="74"/>
      <c r="Q1032" s="74"/>
      <c r="R1032" s="74"/>
      <c r="S1032" s="74"/>
      <c r="T1032" s="74"/>
      <c r="U1032" s="74"/>
      <c r="V1032" s="74"/>
      <c r="W1032" s="74"/>
      <c r="X1032" s="74"/>
      <c r="Y1032" s="74"/>
      <c r="Z1032" s="74"/>
      <c r="AA1032" s="74"/>
      <c r="AB1032" s="74"/>
      <c r="AC1032" s="74"/>
      <c r="AD1032" s="74"/>
      <c r="AE1032" s="74"/>
      <c r="AF1032" s="74"/>
      <c r="AG1032" s="74"/>
      <c r="AH1032" s="74"/>
      <c r="AI1032" s="74"/>
      <c r="AJ1032" s="74"/>
      <c r="AK1032" s="74"/>
      <c r="AL1032" s="74"/>
      <c r="AM1032" s="74"/>
    </row>
    <row r="1033" spans="6:39">
      <c r="F1033" s="74"/>
      <c r="G1033" s="74"/>
      <c r="H1033" s="74"/>
      <c r="I1033" s="74"/>
      <c r="J1033" s="74"/>
      <c r="K1033" s="74"/>
      <c r="L1033" s="74"/>
      <c r="M1033" s="74"/>
      <c r="N1033" s="74"/>
      <c r="O1033" s="74"/>
      <c r="P1033" s="74"/>
      <c r="Q1033" s="74"/>
      <c r="R1033" s="74"/>
      <c r="S1033" s="74"/>
      <c r="T1033" s="74"/>
      <c r="U1033" s="74"/>
      <c r="V1033" s="74"/>
      <c r="W1033" s="74"/>
      <c r="X1033" s="74"/>
      <c r="Y1033" s="74"/>
      <c r="Z1033" s="74"/>
      <c r="AA1033" s="74"/>
      <c r="AB1033" s="74"/>
      <c r="AC1033" s="74"/>
      <c r="AD1033" s="74"/>
      <c r="AE1033" s="74"/>
      <c r="AF1033" s="74"/>
      <c r="AG1033" s="74"/>
      <c r="AH1033" s="74"/>
      <c r="AI1033" s="74"/>
      <c r="AJ1033" s="74"/>
      <c r="AK1033" s="74"/>
      <c r="AL1033" s="74"/>
      <c r="AM1033" s="74"/>
    </row>
    <row r="1034" spans="6:39">
      <c r="F1034" s="74"/>
      <c r="G1034" s="74"/>
      <c r="H1034" s="74"/>
      <c r="I1034" s="74"/>
      <c r="J1034" s="74"/>
      <c r="K1034" s="74"/>
      <c r="L1034" s="74"/>
      <c r="M1034" s="74"/>
      <c r="N1034" s="74"/>
      <c r="O1034" s="74"/>
      <c r="P1034" s="74"/>
      <c r="Q1034" s="74"/>
      <c r="R1034" s="74"/>
      <c r="S1034" s="74"/>
      <c r="T1034" s="74"/>
      <c r="U1034" s="74"/>
      <c r="V1034" s="74"/>
      <c r="W1034" s="74"/>
      <c r="X1034" s="74"/>
      <c r="Y1034" s="74"/>
      <c r="Z1034" s="74"/>
      <c r="AA1034" s="74"/>
      <c r="AB1034" s="74"/>
      <c r="AC1034" s="74"/>
      <c r="AD1034" s="74"/>
      <c r="AE1034" s="74"/>
      <c r="AF1034" s="74"/>
      <c r="AG1034" s="74"/>
      <c r="AH1034" s="74"/>
      <c r="AI1034" s="74"/>
      <c r="AJ1034" s="74"/>
      <c r="AK1034" s="74"/>
      <c r="AL1034" s="74"/>
      <c r="AM1034" s="74"/>
    </row>
    <row r="1035" spans="6:39">
      <c r="F1035" s="74"/>
      <c r="G1035" s="74"/>
      <c r="H1035" s="74"/>
      <c r="I1035" s="74"/>
      <c r="J1035" s="74"/>
      <c r="K1035" s="74"/>
      <c r="L1035" s="74"/>
      <c r="M1035" s="74"/>
      <c r="N1035" s="74"/>
      <c r="O1035" s="74"/>
      <c r="P1035" s="74"/>
      <c r="Q1035" s="74"/>
      <c r="R1035" s="74"/>
      <c r="S1035" s="74"/>
      <c r="T1035" s="74"/>
      <c r="U1035" s="74"/>
      <c r="V1035" s="74"/>
      <c r="W1035" s="74"/>
      <c r="X1035" s="74"/>
      <c r="Y1035" s="74"/>
      <c r="Z1035" s="74"/>
      <c r="AA1035" s="74"/>
      <c r="AB1035" s="74"/>
      <c r="AC1035" s="74"/>
      <c r="AD1035" s="74"/>
      <c r="AE1035" s="74"/>
      <c r="AF1035" s="74"/>
      <c r="AG1035" s="74"/>
      <c r="AH1035" s="74"/>
      <c r="AI1035" s="74"/>
      <c r="AJ1035" s="74"/>
      <c r="AK1035" s="74"/>
      <c r="AL1035" s="74"/>
      <c r="AM1035" s="74"/>
    </row>
    <row r="1036" spans="6:39">
      <c r="F1036" s="74"/>
      <c r="G1036" s="74"/>
      <c r="H1036" s="74"/>
      <c r="I1036" s="74"/>
      <c r="J1036" s="74"/>
      <c r="K1036" s="74"/>
      <c r="L1036" s="74"/>
      <c r="M1036" s="74"/>
      <c r="N1036" s="74"/>
      <c r="O1036" s="74"/>
      <c r="P1036" s="74"/>
      <c r="Q1036" s="74"/>
      <c r="R1036" s="74"/>
      <c r="S1036" s="74"/>
      <c r="T1036" s="74"/>
      <c r="U1036" s="74"/>
      <c r="V1036" s="74"/>
      <c r="W1036" s="74"/>
      <c r="X1036" s="74"/>
      <c r="Y1036" s="74"/>
      <c r="Z1036" s="74"/>
      <c r="AA1036" s="74"/>
      <c r="AB1036" s="74"/>
      <c r="AC1036" s="74"/>
      <c r="AD1036" s="74"/>
      <c r="AE1036" s="74"/>
      <c r="AF1036" s="74"/>
      <c r="AG1036" s="74"/>
      <c r="AH1036" s="74"/>
      <c r="AI1036" s="74"/>
      <c r="AJ1036" s="74"/>
      <c r="AK1036" s="74"/>
      <c r="AL1036" s="74"/>
      <c r="AM1036" s="74"/>
    </row>
    <row r="1037" spans="6:39">
      <c r="F1037" s="74"/>
      <c r="G1037" s="74"/>
      <c r="H1037" s="74"/>
      <c r="I1037" s="74"/>
      <c r="J1037" s="74"/>
      <c r="K1037" s="74"/>
      <c r="L1037" s="74"/>
      <c r="M1037" s="74"/>
      <c r="N1037" s="74"/>
      <c r="O1037" s="74"/>
      <c r="P1037" s="74"/>
      <c r="Q1037" s="74"/>
      <c r="R1037" s="74"/>
      <c r="S1037" s="74"/>
      <c r="T1037" s="74"/>
      <c r="U1037" s="74"/>
      <c r="V1037" s="74"/>
      <c r="W1037" s="74"/>
      <c r="X1037" s="74"/>
      <c r="Y1037" s="74"/>
      <c r="Z1037" s="74"/>
      <c r="AA1037" s="74"/>
      <c r="AB1037" s="74"/>
      <c r="AC1037" s="74"/>
      <c r="AD1037" s="74"/>
      <c r="AE1037" s="74"/>
      <c r="AF1037" s="74"/>
      <c r="AG1037" s="74"/>
      <c r="AH1037" s="74"/>
      <c r="AI1037" s="74"/>
      <c r="AJ1037" s="74"/>
      <c r="AK1037" s="74"/>
      <c r="AL1037" s="74"/>
      <c r="AM1037" s="74"/>
    </row>
    <row r="1038" spans="6:39">
      <c r="F1038" s="74"/>
      <c r="G1038" s="74"/>
      <c r="H1038" s="74"/>
      <c r="I1038" s="74"/>
      <c r="J1038" s="74"/>
      <c r="K1038" s="74"/>
      <c r="L1038" s="74"/>
      <c r="M1038" s="74"/>
      <c r="N1038" s="74"/>
      <c r="O1038" s="74"/>
      <c r="P1038" s="74"/>
      <c r="Q1038" s="74"/>
      <c r="R1038" s="74"/>
      <c r="S1038" s="74"/>
      <c r="T1038" s="74"/>
      <c r="U1038" s="74"/>
      <c r="V1038" s="74"/>
      <c r="W1038" s="74"/>
      <c r="X1038" s="74"/>
      <c r="Y1038" s="74"/>
      <c r="Z1038" s="74"/>
      <c r="AA1038" s="74"/>
      <c r="AB1038" s="74"/>
      <c r="AC1038" s="74"/>
      <c r="AD1038" s="74"/>
      <c r="AE1038" s="74"/>
      <c r="AF1038" s="74"/>
      <c r="AG1038" s="74"/>
      <c r="AH1038" s="74"/>
      <c r="AI1038" s="74"/>
      <c r="AJ1038" s="74"/>
      <c r="AK1038" s="74"/>
      <c r="AL1038" s="74"/>
      <c r="AM1038" s="74"/>
    </row>
    <row r="1039" spans="6:39">
      <c r="F1039" s="74"/>
      <c r="G1039" s="74"/>
      <c r="H1039" s="74"/>
      <c r="I1039" s="74"/>
      <c r="J1039" s="74"/>
      <c r="K1039" s="74"/>
      <c r="L1039" s="74"/>
      <c r="M1039" s="74"/>
      <c r="N1039" s="74"/>
      <c r="O1039" s="74"/>
      <c r="P1039" s="74"/>
      <c r="Q1039" s="74"/>
      <c r="R1039" s="74"/>
      <c r="S1039" s="74"/>
      <c r="T1039" s="74"/>
      <c r="U1039" s="74"/>
      <c r="V1039" s="74"/>
      <c r="W1039" s="74"/>
      <c r="X1039" s="74"/>
      <c r="Y1039" s="74"/>
      <c r="Z1039" s="74"/>
      <c r="AA1039" s="74"/>
      <c r="AB1039" s="74"/>
      <c r="AC1039" s="74"/>
      <c r="AD1039" s="74"/>
      <c r="AE1039" s="74"/>
      <c r="AF1039" s="74"/>
      <c r="AG1039" s="74"/>
      <c r="AH1039" s="74"/>
      <c r="AI1039" s="74"/>
      <c r="AJ1039" s="74"/>
      <c r="AK1039" s="74"/>
      <c r="AL1039" s="74"/>
      <c r="AM1039" s="74"/>
    </row>
    <row r="1040" spans="6:39">
      <c r="F1040" s="74"/>
      <c r="G1040" s="74"/>
      <c r="H1040" s="74"/>
      <c r="I1040" s="74"/>
      <c r="J1040" s="74"/>
      <c r="K1040" s="74"/>
      <c r="L1040" s="74"/>
      <c r="M1040" s="74"/>
      <c r="N1040" s="74"/>
      <c r="O1040" s="74"/>
      <c r="P1040" s="74"/>
      <c r="Q1040" s="74"/>
      <c r="R1040" s="74"/>
      <c r="S1040" s="74"/>
      <c r="T1040" s="74"/>
      <c r="U1040" s="74"/>
      <c r="V1040" s="74"/>
      <c r="W1040" s="74"/>
      <c r="X1040" s="74"/>
      <c r="Y1040" s="74"/>
      <c r="Z1040" s="74"/>
      <c r="AA1040" s="74"/>
      <c r="AB1040" s="74"/>
      <c r="AC1040" s="74"/>
      <c r="AD1040" s="74"/>
      <c r="AE1040" s="74"/>
      <c r="AF1040" s="74"/>
      <c r="AG1040" s="74"/>
      <c r="AH1040" s="74"/>
      <c r="AI1040" s="74"/>
      <c r="AJ1040" s="74"/>
      <c r="AK1040" s="74"/>
      <c r="AL1040" s="74"/>
      <c r="AM1040" s="74"/>
    </row>
    <row r="1041" spans="6:39">
      <c r="F1041" s="74"/>
      <c r="G1041" s="74"/>
      <c r="H1041" s="74"/>
      <c r="I1041" s="74"/>
      <c r="J1041" s="74"/>
      <c r="K1041" s="74"/>
      <c r="L1041" s="74"/>
      <c r="M1041" s="74"/>
      <c r="N1041" s="74"/>
      <c r="O1041" s="74"/>
      <c r="P1041" s="74"/>
      <c r="Q1041" s="74"/>
      <c r="R1041" s="74"/>
      <c r="S1041" s="74"/>
      <c r="T1041" s="74"/>
      <c r="U1041" s="74"/>
      <c r="V1041" s="74"/>
      <c r="W1041" s="74"/>
      <c r="X1041" s="74"/>
      <c r="Y1041" s="74"/>
      <c r="Z1041" s="74"/>
      <c r="AA1041" s="74"/>
      <c r="AB1041" s="74"/>
      <c r="AC1041" s="74"/>
      <c r="AD1041" s="74"/>
      <c r="AE1041" s="74"/>
      <c r="AF1041" s="74"/>
      <c r="AG1041" s="74"/>
      <c r="AH1041" s="74"/>
      <c r="AI1041" s="74"/>
      <c r="AJ1041" s="74"/>
      <c r="AK1041" s="74"/>
      <c r="AL1041" s="74"/>
      <c r="AM1041" s="74"/>
    </row>
    <row r="1042" spans="6:39">
      <c r="F1042" s="74"/>
      <c r="G1042" s="74"/>
      <c r="H1042" s="74"/>
      <c r="I1042" s="74"/>
      <c r="J1042" s="74"/>
      <c r="K1042" s="74"/>
      <c r="L1042" s="74"/>
      <c r="M1042" s="74"/>
      <c r="N1042" s="74"/>
      <c r="O1042" s="74"/>
      <c r="P1042" s="74"/>
      <c r="Q1042" s="74"/>
      <c r="R1042" s="74"/>
      <c r="S1042" s="74"/>
      <c r="T1042" s="74"/>
      <c r="U1042" s="74"/>
      <c r="V1042" s="74"/>
      <c r="W1042" s="74"/>
      <c r="X1042" s="74"/>
      <c r="Y1042" s="74"/>
      <c r="Z1042" s="74"/>
      <c r="AA1042" s="74"/>
      <c r="AB1042" s="74"/>
      <c r="AC1042" s="74"/>
      <c r="AD1042" s="74"/>
      <c r="AE1042" s="74"/>
      <c r="AF1042" s="74"/>
      <c r="AG1042" s="74"/>
      <c r="AH1042" s="74"/>
      <c r="AI1042" s="74"/>
      <c r="AJ1042" s="74"/>
      <c r="AK1042" s="74"/>
      <c r="AL1042" s="74"/>
      <c r="AM1042" s="74"/>
    </row>
    <row r="1043" spans="6:39">
      <c r="F1043" s="74"/>
      <c r="G1043" s="74"/>
      <c r="H1043" s="74"/>
      <c r="I1043" s="74"/>
      <c r="J1043" s="74"/>
      <c r="K1043" s="74"/>
      <c r="L1043" s="74"/>
      <c r="M1043" s="74"/>
      <c r="N1043" s="74"/>
      <c r="O1043" s="74"/>
      <c r="P1043" s="74"/>
      <c r="Q1043" s="74"/>
      <c r="R1043" s="74"/>
      <c r="S1043" s="74"/>
      <c r="T1043" s="74"/>
      <c r="U1043" s="74"/>
      <c r="V1043" s="74"/>
      <c r="W1043" s="74"/>
      <c r="X1043" s="74"/>
      <c r="Y1043" s="74"/>
      <c r="Z1043" s="74"/>
      <c r="AA1043" s="74"/>
      <c r="AB1043" s="74"/>
      <c r="AC1043" s="74"/>
      <c r="AD1043" s="74"/>
      <c r="AE1043" s="74"/>
      <c r="AF1043" s="74"/>
      <c r="AG1043" s="74"/>
      <c r="AH1043" s="74"/>
      <c r="AI1043" s="74"/>
      <c r="AJ1043" s="74"/>
      <c r="AK1043" s="74"/>
      <c r="AL1043" s="74"/>
      <c r="AM1043" s="74"/>
    </row>
    <row r="1044" spans="6:39">
      <c r="F1044" s="74"/>
      <c r="G1044" s="74"/>
      <c r="H1044" s="74"/>
      <c r="I1044" s="74"/>
      <c r="J1044" s="74"/>
      <c r="K1044" s="74"/>
      <c r="L1044" s="74"/>
      <c r="M1044" s="74"/>
      <c r="N1044" s="74"/>
      <c r="O1044" s="74"/>
      <c r="P1044" s="74"/>
      <c r="Q1044" s="74"/>
      <c r="R1044" s="74"/>
      <c r="S1044" s="74"/>
      <c r="T1044" s="74"/>
      <c r="U1044" s="74"/>
      <c r="V1044" s="74"/>
      <c r="W1044" s="74"/>
      <c r="X1044" s="74"/>
      <c r="Y1044" s="74"/>
      <c r="Z1044" s="74"/>
      <c r="AA1044" s="74"/>
      <c r="AB1044" s="74"/>
      <c r="AC1044" s="74"/>
      <c r="AD1044" s="74"/>
      <c r="AE1044" s="74"/>
      <c r="AF1044" s="74"/>
      <c r="AG1044" s="74"/>
      <c r="AH1044" s="74"/>
      <c r="AI1044" s="74"/>
      <c r="AJ1044" s="74"/>
      <c r="AK1044" s="74"/>
      <c r="AL1044" s="74"/>
      <c r="AM1044" s="74"/>
    </row>
    <row r="1045" spans="6:39">
      <c r="F1045" s="74"/>
      <c r="G1045" s="74"/>
      <c r="H1045" s="74"/>
      <c r="I1045" s="74"/>
      <c r="J1045" s="74"/>
      <c r="K1045" s="74"/>
      <c r="L1045" s="74"/>
      <c r="M1045" s="74"/>
      <c r="N1045" s="74"/>
      <c r="O1045" s="74"/>
      <c r="P1045" s="74"/>
      <c r="Q1045" s="74"/>
      <c r="R1045" s="74"/>
      <c r="S1045" s="74"/>
      <c r="T1045" s="74"/>
      <c r="U1045" s="74"/>
      <c r="V1045" s="74"/>
      <c r="W1045" s="74"/>
      <c r="X1045" s="74"/>
      <c r="Y1045" s="74"/>
      <c r="Z1045" s="74"/>
      <c r="AA1045" s="74"/>
      <c r="AB1045" s="74"/>
      <c r="AC1045" s="74"/>
      <c r="AD1045" s="74"/>
      <c r="AE1045" s="74"/>
      <c r="AF1045" s="74"/>
      <c r="AG1045" s="74"/>
      <c r="AH1045" s="74"/>
      <c r="AI1045" s="74"/>
      <c r="AJ1045" s="74"/>
      <c r="AK1045" s="74"/>
      <c r="AL1045" s="74"/>
      <c r="AM1045" s="74"/>
    </row>
    <row r="1046" spans="6:39">
      <c r="F1046" s="74"/>
      <c r="G1046" s="74"/>
      <c r="H1046" s="74"/>
      <c r="I1046" s="74"/>
      <c r="J1046" s="74"/>
      <c r="K1046" s="74"/>
      <c r="L1046" s="74"/>
      <c r="M1046" s="74"/>
      <c r="N1046" s="74"/>
      <c r="O1046" s="74"/>
      <c r="P1046" s="74"/>
      <c r="Q1046" s="74"/>
      <c r="R1046" s="74"/>
      <c r="S1046" s="74"/>
      <c r="T1046" s="74"/>
      <c r="U1046" s="74"/>
      <c r="V1046" s="74"/>
      <c r="W1046" s="74"/>
      <c r="X1046" s="74"/>
      <c r="Y1046" s="74"/>
      <c r="Z1046" s="74"/>
      <c r="AA1046" s="74"/>
      <c r="AB1046" s="74"/>
      <c r="AC1046" s="74"/>
      <c r="AD1046" s="74"/>
      <c r="AE1046" s="74"/>
      <c r="AF1046" s="74"/>
      <c r="AG1046" s="74"/>
      <c r="AH1046" s="74"/>
      <c r="AI1046" s="74"/>
      <c r="AJ1046" s="74"/>
      <c r="AK1046" s="74"/>
      <c r="AL1046" s="74"/>
      <c r="AM1046" s="74"/>
    </row>
    <row r="1047" spans="6:39">
      <c r="F1047" s="74"/>
      <c r="G1047" s="74"/>
      <c r="H1047" s="74"/>
      <c r="I1047" s="74"/>
      <c r="J1047" s="74"/>
      <c r="K1047" s="74"/>
      <c r="L1047" s="74"/>
      <c r="M1047" s="74"/>
      <c r="N1047" s="74"/>
      <c r="O1047" s="74"/>
      <c r="P1047" s="74"/>
      <c r="Q1047" s="74"/>
      <c r="R1047" s="74"/>
      <c r="S1047" s="74"/>
      <c r="T1047" s="74"/>
      <c r="U1047" s="74"/>
      <c r="V1047" s="74"/>
      <c r="W1047" s="74"/>
      <c r="X1047" s="74"/>
      <c r="Y1047" s="74"/>
      <c r="Z1047" s="74"/>
      <c r="AA1047" s="74"/>
      <c r="AB1047" s="74"/>
      <c r="AC1047" s="74"/>
      <c r="AD1047" s="74"/>
      <c r="AE1047" s="74"/>
      <c r="AF1047" s="74"/>
      <c r="AG1047" s="74"/>
      <c r="AH1047" s="74"/>
      <c r="AI1047" s="74"/>
      <c r="AJ1047" s="74"/>
      <c r="AK1047" s="74"/>
      <c r="AL1047" s="74"/>
      <c r="AM1047" s="74"/>
    </row>
    <row r="1048" spans="6:39">
      <c r="F1048" s="74"/>
      <c r="G1048" s="74"/>
      <c r="H1048" s="74"/>
      <c r="I1048" s="74"/>
      <c r="J1048" s="74"/>
      <c r="K1048" s="74"/>
      <c r="L1048" s="74"/>
      <c r="M1048" s="74"/>
      <c r="N1048" s="74"/>
      <c r="O1048" s="74"/>
      <c r="P1048" s="74"/>
      <c r="Q1048" s="74"/>
      <c r="R1048" s="74"/>
      <c r="S1048" s="74"/>
      <c r="T1048" s="74"/>
      <c r="U1048" s="74"/>
      <c r="V1048" s="74"/>
      <c r="W1048" s="74"/>
      <c r="X1048" s="74"/>
      <c r="Y1048" s="74"/>
      <c r="Z1048" s="74"/>
      <c r="AA1048" s="74"/>
      <c r="AB1048" s="74"/>
      <c r="AC1048" s="74"/>
      <c r="AD1048" s="74"/>
      <c r="AE1048" s="74"/>
      <c r="AF1048" s="74"/>
      <c r="AG1048" s="74"/>
      <c r="AH1048" s="74"/>
      <c r="AI1048" s="74"/>
      <c r="AJ1048" s="74"/>
      <c r="AK1048" s="74"/>
      <c r="AL1048" s="74"/>
      <c r="AM1048" s="74"/>
    </row>
    <row r="1049" spans="6:39">
      <c r="F1049" s="74"/>
      <c r="G1049" s="74"/>
      <c r="H1049" s="74"/>
      <c r="I1049" s="74"/>
      <c r="J1049" s="74"/>
      <c r="K1049" s="74"/>
      <c r="L1049" s="74"/>
      <c r="M1049" s="74"/>
      <c r="N1049" s="74"/>
      <c r="O1049" s="74"/>
      <c r="P1049" s="74"/>
      <c r="Q1049" s="74"/>
      <c r="R1049" s="74"/>
      <c r="S1049" s="74"/>
      <c r="T1049" s="74"/>
      <c r="U1049" s="74"/>
      <c r="V1049" s="74"/>
      <c r="W1049" s="74"/>
      <c r="X1049" s="74"/>
      <c r="Y1049" s="74"/>
      <c r="Z1049" s="74"/>
      <c r="AA1049" s="74"/>
      <c r="AB1049" s="74"/>
      <c r="AC1049" s="74"/>
      <c r="AD1049" s="74"/>
      <c r="AE1049" s="74"/>
      <c r="AF1049" s="74"/>
      <c r="AG1049" s="74"/>
      <c r="AH1049" s="74"/>
      <c r="AI1049" s="74"/>
      <c r="AJ1049" s="74"/>
      <c r="AK1049" s="74"/>
      <c r="AL1049" s="74"/>
      <c r="AM1049" s="74"/>
    </row>
    <row r="1050" spans="6:39">
      <c r="F1050" s="74"/>
      <c r="G1050" s="74"/>
      <c r="H1050" s="74"/>
      <c r="I1050" s="74"/>
      <c r="J1050" s="74"/>
      <c r="K1050" s="74"/>
      <c r="L1050" s="74"/>
      <c r="M1050" s="74"/>
      <c r="N1050" s="74"/>
      <c r="O1050" s="74"/>
      <c r="P1050" s="74"/>
      <c r="Q1050" s="74"/>
      <c r="R1050" s="74"/>
      <c r="S1050" s="74"/>
      <c r="T1050" s="74"/>
      <c r="U1050" s="74"/>
      <c r="V1050" s="74"/>
      <c r="W1050" s="74"/>
      <c r="X1050" s="74"/>
      <c r="Y1050" s="74"/>
      <c r="Z1050" s="74"/>
      <c r="AA1050" s="74"/>
      <c r="AB1050" s="74"/>
      <c r="AC1050" s="74"/>
      <c r="AD1050" s="74"/>
      <c r="AE1050" s="74"/>
      <c r="AF1050" s="74"/>
      <c r="AG1050" s="74"/>
      <c r="AH1050" s="74"/>
      <c r="AI1050" s="74"/>
      <c r="AJ1050" s="74"/>
      <c r="AK1050" s="74"/>
      <c r="AL1050" s="74"/>
      <c r="AM1050" s="74"/>
    </row>
    <row r="1051" spans="6:39">
      <c r="F1051" s="74"/>
      <c r="G1051" s="74"/>
      <c r="H1051" s="74"/>
      <c r="I1051" s="74"/>
      <c r="J1051" s="74"/>
      <c r="K1051" s="74"/>
      <c r="L1051" s="74"/>
      <c r="M1051" s="74"/>
      <c r="N1051" s="74"/>
      <c r="O1051" s="74"/>
      <c r="P1051" s="74"/>
      <c r="Q1051" s="74"/>
      <c r="R1051" s="74"/>
      <c r="S1051" s="74"/>
      <c r="T1051" s="74"/>
      <c r="U1051" s="74"/>
      <c r="V1051" s="74"/>
      <c r="W1051" s="74"/>
      <c r="X1051" s="74"/>
      <c r="Y1051" s="74"/>
      <c r="Z1051" s="74"/>
      <c r="AA1051" s="74"/>
      <c r="AB1051" s="74"/>
      <c r="AC1051" s="74"/>
      <c r="AD1051" s="74"/>
      <c r="AE1051" s="74"/>
      <c r="AF1051" s="74"/>
      <c r="AG1051" s="74"/>
      <c r="AH1051" s="74"/>
      <c r="AI1051" s="74"/>
      <c r="AJ1051" s="74"/>
      <c r="AK1051" s="74"/>
      <c r="AL1051" s="74"/>
      <c r="AM1051" s="74"/>
    </row>
  </sheetData>
  <sortState ref="A2:AM722">
    <sortCondition descending="1" ref="E4"/>
  </sortState>
  <pageMargins left="0.75" right="0.75" top="1" bottom="1" header="0.5" footer="0.5"/>
  <pageSetup paperSize="9" scale="69" fitToHeight="3" orientation="portrait" horizontalDpi="300" verticalDpi="300"/>
  <headerFooter alignWithMargins="0">
    <oddHeader>&amp;F</oddHeader>
  </headerFooter>
</worksheet>
</file>

<file path=xl/worksheets/sheet10.xml><?xml version="1.0" encoding="utf-8"?>
<worksheet xmlns="http://schemas.openxmlformats.org/spreadsheetml/2006/main" xmlns:r="http://schemas.openxmlformats.org/officeDocument/2006/relationships">
  <dimension ref="A1:Y30"/>
  <sheetViews>
    <sheetView workbookViewId="0"/>
  </sheetViews>
  <sheetFormatPr defaultRowHeight="12.75"/>
  <cols>
    <col min="1" max="1" width="13.85546875" bestFit="1" customWidth="1"/>
    <col min="2" max="2" width="6.7109375" bestFit="1" customWidth="1"/>
    <col min="3" max="3" width="11.140625" bestFit="1" customWidth="1"/>
    <col min="4" max="4" width="12.85546875" customWidth="1"/>
    <col min="5" max="5" width="14.42578125" customWidth="1"/>
    <col min="6" max="6" width="24.85546875" customWidth="1"/>
    <col min="7" max="7" width="15.42578125" bestFit="1" customWidth="1"/>
    <col min="8" max="8" width="8.7109375" bestFit="1" customWidth="1"/>
    <col min="9" max="9" width="15.85546875" bestFit="1" customWidth="1"/>
    <col min="10" max="10" width="8.140625" bestFit="1" customWidth="1"/>
    <col min="11" max="11" width="4" bestFit="1" customWidth="1"/>
    <col min="12" max="12" width="8.140625" bestFit="1" customWidth="1"/>
    <col min="17" max="17" width="20.42578125" bestFit="1" customWidth="1"/>
  </cols>
  <sheetData>
    <row r="1" spans="1:25" ht="15">
      <c r="A1" s="56" t="s">
        <v>1942</v>
      </c>
      <c r="B1" s="56" t="s">
        <v>146</v>
      </c>
      <c r="C1" s="56" t="s">
        <v>1943</v>
      </c>
      <c r="D1" s="56" t="s">
        <v>150</v>
      </c>
      <c r="E1" s="56" t="s">
        <v>27</v>
      </c>
      <c r="F1" s="56" t="s">
        <v>1944</v>
      </c>
      <c r="G1" s="56" t="s">
        <v>1945</v>
      </c>
      <c r="H1" s="57" t="s">
        <v>1946</v>
      </c>
      <c r="I1" s="56" t="s">
        <v>1947</v>
      </c>
      <c r="J1" s="56" t="s">
        <v>267</v>
      </c>
      <c r="K1" s="58" t="s">
        <v>1949</v>
      </c>
      <c r="L1" s="58" t="s">
        <v>1973</v>
      </c>
      <c r="M1" s="67" t="s">
        <v>2066</v>
      </c>
      <c r="N1" s="67" t="s">
        <v>2067</v>
      </c>
      <c r="O1" s="67" t="s">
        <v>2068</v>
      </c>
      <c r="P1" s="67" t="s">
        <v>162</v>
      </c>
      <c r="Q1" s="11"/>
      <c r="R1" s="11"/>
      <c r="S1" s="11"/>
      <c r="T1" s="11" t="s">
        <v>165</v>
      </c>
      <c r="U1" s="11" t="s">
        <v>196</v>
      </c>
      <c r="V1" s="11" t="s">
        <v>162</v>
      </c>
      <c r="W1" s="11" t="s">
        <v>163</v>
      </c>
      <c r="X1" s="11" t="s">
        <v>79</v>
      </c>
      <c r="Y1" s="11" t="s">
        <v>164</v>
      </c>
    </row>
    <row r="2" spans="1:25" ht="15">
      <c r="A2" s="59" t="s">
        <v>1974</v>
      </c>
      <c r="B2" s="59" t="s">
        <v>1951</v>
      </c>
      <c r="C2" s="59" t="s">
        <v>80</v>
      </c>
      <c r="D2" s="60" t="s">
        <v>52</v>
      </c>
      <c r="E2" s="60" t="s">
        <v>26</v>
      </c>
      <c r="F2" s="60" t="s">
        <v>34</v>
      </c>
      <c r="G2" s="59" t="s">
        <v>1975</v>
      </c>
      <c r="H2" s="61" t="s">
        <v>1976</v>
      </c>
      <c r="I2" s="59">
        <v>22</v>
      </c>
      <c r="J2" s="59" t="s">
        <v>1977</v>
      </c>
      <c r="K2" s="62">
        <v>660</v>
      </c>
      <c r="L2" s="55"/>
      <c r="M2" s="59">
        <v>6</v>
      </c>
      <c r="N2">
        <v>18</v>
      </c>
      <c r="O2">
        <v>34</v>
      </c>
      <c r="P2" s="10">
        <f>TIME(M2,N2,O2)</f>
        <v>0.26289351851851855</v>
      </c>
      <c r="Q2" s="11" t="str">
        <f>E2&amp;" "&amp;D2</f>
        <v>Owczarski Marcin</v>
      </c>
      <c r="R2" s="11" t="str">
        <f>F2</f>
        <v>MMGO</v>
      </c>
      <c r="S2" s="11"/>
      <c r="T2" s="11">
        <v>100</v>
      </c>
      <c r="U2" s="11" t="str">
        <f>VLOOKUP(Q2,'PPM M'!$A$3:$A$358,1,0)</f>
        <v>Owczarski Marcin</v>
      </c>
      <c r="V2" s="11"/>
      <c r="W2" s="11"/>
      <c r="X2" s="11"/>
      <c r="Y2" s="11"/>
    </row>
    <row r="3" spans="1:25" ht="15">
      <c r="A3" s="59" t="s">
        <v>1978</v>
      </c>
      <c r="B3" s="59" t="s">
        <v>1951</v>
      </c>
      <c r="C3" s="59" t="s">
        <v>80</v>
      </c>
      <c r="D3" s="60" t="s">
        <v>52</v>
      </c>
      <c r="E3" s="60" t="s">
        <v>70</v>
      </c>
      <c r="F3" s="60" t="s">
        <v>113</v>
      </c>
      <c r="G3" s="59" t="s">
        <v>1975</v>
      </c>
      <c r="H3" s="61" t="s">
        <v>1976</v>
      </c>
      <c r="I3" s="59">
        <v>22</v>
      </c>
      <c r="J3" s="59" t="s">
        <v>1977</v>
      </c>
      <c r="K3" s="62">
        <v>660</v>
      </c>
      <c r="L3" s="55"/>
      <c r="M3" s="59">
        <v>6</v>
      </c>
      <c r="N3">
        <v>18</v>
      </c>
      <c r="O3">
        <v>34</v>
      </c>
      <c r="P3" s="10">
        <f t="shared" ref="P3:P4" si="0">TIME(M3,N3,O3)</f>
        <v>0.26289351851851855</v>
      </c>
      <c r="Q3" s="11" t="str">
        <f>E3&amp;" "&amp;D3</f>
        <v>Marzejon Marcin</v>
      </c>
      <c r="R3" s="11" t="str">
        <f>F3</f>
        <v>OKI MTB Team Poland</v>
      </c>
      <c r="S3" s="11"/>
      <c r="T3" s="11">
        <f>T2*IF(X3&lt;1,X3,IF(Y3&lt;1,Y3,IF(V3&lt;1,V3,1)))</f>
        <v>100</v>
      </c>
      <c r="U3" s="11" t="str">
        <f>VLOOKUP(Q3,'PPM M'!$A$3:$A$358,1,0)</f>
        <v>Marzejon Marcin</v>
      </c>
      <c r="V3" s="11">
        <f>P2/P3</f>
        <v>1</v>
      </c>
      <c r="W3" s="11">
        <f>I3/I2</f>
        <v>1</v>
      </c>
      <c r="X3" s="11">
        <f>K3/K2</f>
        <v>1</v>
      </c>
      <c r="Y3" s="11">
        <f>(K3/K2)^0.2</f>
        <v>1</v>
      </c>
    </row>
    <row r="4" spans="1:25" ht="15">
      <c r="A4" s="59" t="s">
        <v>1979</v>
      </c>
      <c r="B4" s="59" t="s">
        <v>1951</v>
      </c>
      <c r="C4" s="59" t="s">
        <v>80</v>
      </c>
      <c r="D4" s="60" t="s">
        <v>107</v>
      </c>
      <c r="E4" s="60" t="s">
        <v>114</v>
      </c>
      <c r="F4" s="60" t="s">
        <v>115</v>
      </c>
      <c r="G4" s="59" t="s">
        <v>1980</v>
      </c>
      <c r="H4" s="61" t="s">
        <v>1981</v>
      </c>
      <c r="I4" s="59">
        <v>22</v>
      </c>
      <c r="J4" s="59" t="s">
        <v>1982</v>
      </c>
      <c r="K4" s="62">
        <v>660</v>
      </c>
      <c r="L4" s="55"/>
      <c r="M4" s="59">
        <v>6</v>
      </c>
      <c r="N4">
        <v>28</v>
      </c>
      <c r="O4">
        <v>33</v>
      </c>
      <c r="P4" s="10">
        <f t="shared" si="0"/>
        <v>0.26982638888888888</v>
      </c>
      <c r="Q4" s="11" t="str">
        <f t="shared" ref="Q4" si="1">E4&amp;" "&amp;D4</f>
        <v>Bober Bartłomiej</v>
      </c>
      <c r="R4" s="11" t="str">
        <f t="shared" ref="R4" si="2">F4</f>
        <v>Harpagan</v>
      </c>
      <c r="S4" s="11"/>
      <c r="T4" s="11">
        <f t="shared" ref="T4" si="3">T3*IF(X4&lt;1,X4,IF(Y4&lt;1,Y4,IF(V4&lt;1,V4,1)))</f>
        <v>97.430618110067357</v>
      </c>
      <c r="U4" s="11" t="str">
        <f>VLOOKUP(Q4,'PPM M'!$A$3:$A$358,1,0)</f>
        <v>Bober Bartłomiej</v>
      </c>
      <c r="V4" s="11">
        <f t="shared" ref="V4" si="4">P3/P4</f>
        <v>0.97430618110067357</v>
      </c>
      <c r="W4" s="11">
        <f t="shared" ref="W4" si="5">I4/I3</f>
        <v>1</v>
      </c>
      <c r="X4" s="11">
        <f t="shared" ref="X4" si="6">K4/K3</f>
        <v>1</v>
      </c>
      <c r="Y4" s="11">
        <f t="shared" ref="Y4" si="7">(K4/K3)^0.2</f>
        <v>1</v>
      </c>
    </row>
    <row r="5" spans="1:25" ht="15">
      <c r="A5" s="59"/>
      <c r="B5" s="59" t="s">
        <v>1951</v>
      </c>
      <c r="C5" s="59" t="s">
        <v>80</v>
      </c>
      <c r="D5" s="60" t="s">
        <v>60</v>
      </c>
      <c r="E5" s="60" t="s">
        <v>2060</v>
      </c>
      <c r="F5" s="60" t="s">
        <v>2061</v>
      </c>
      <c r="G5" s="59" t="s">
        <v>2062</v>
      </c>
      <c r="H5" s="61">
        <v>24</v>
      </c>
      <c r="I5" s="59">
        <v>22</v>
      </c>
      <c r="J5" s="59" t="s">
        <v>2063</v>
      </c>
      <c r="K5" s="62">
        <v>660</v>
      </c>
      <c r="L5" s="55" t="s">
        <v>2033</v>
      </c>
      <c r="M5" s="59">
        <v>6</v>
      </c>
      <c r="N5">
        <v>31</v>
      </c>
      <c r="O5">
        <v>43</v>
      </c>
      <c r="P5" s="10">
        <f t="shared" ref="P5:P7" si="8">TIME(M5,N5,O5)</f>
        <v>0.27202546296296298</v>
      </c>
      <c r="Q5" s="11" t="str">
        <f t="shared" ref="Q5:Q7" si="9">E5&amp;" "&amp;D5</f>
        <v>Szawdzin Krzysztof</v>
      </c>
      <c r="R5" s="11" t="str">
        <f t="shared" ref="R5:R7" si="10">F5</f>
        <v>Q4Net</v>
      </c>
      <c r="S5" s="11"/>
      <c r="T5" s="11">
        <f t="shared" ref="T5:T7" si="11">T4*IF(X5&lt;1,X5,IF(Y5&lt;1,Y5,IF(V5&lt;1,V5,1)))</f>
        <v>96.642981747011021</v>
      </c>
      <c r="U5" s="11" t="str">
        <f>VLOOKUP(Q5,'PPM M'!$A$3:$A$358,1,0)</f>
        <v>Szawdzin Krzysztof</v>
      </c>
      <c r="V5" s="11">
        <f t="shared" ref="V5:V7" si="12">P4/P5</f>
        <v>0.99191592562651565</v>
      </c>
      <c r="W5" s="11">
        <f t="shared" ref="W5:W7" si="13">I5/I4</f>
        <v>1</v>
      </c>
      <c r="X5" s="11">
        <f t="shared" ref="X5:X7" si="14">K5/K4</f>
        <v>1</v>
      </c>
      <c r="Y5" s="11">
        <f t="shared" ref="Y5:Y7" si="15">(K5/K4)^0.2</f>
        <v>1</v>
      </c>
    </row>
    <row r="6" spans="1:25" ht="15">
      <c r="A6" s="59"/>
      <c r="B6" s="55" t="s">
        <v>1951</v>
      </c>
      <c r="C6" s="55" t="s">
        <v>80</v>
      </c>
      <c r="D6" s="52" t="s">
        <v>906</v>
      </c>
      <c r="E6" s="52" t="s">
        <v>2064</v>
      </c>
      <c r="F6" s="52"/>
      <c r="G6" s="55" t="s">
        <v>2065</v>
      </c>
      <c r="H6" s="63"/>
      <c r="I6" s="55">
        <v>22</v>
      </c>
      <c r="J6" s="64">
        <v>4.8865740740740736E-3</v>
      </c>
      <c r="K6" s="52">
        <v>660</v>
      </c>
      <c r="L6" s="55"/>
      <c r="M6" s="68">
        <v>7</v>
      </c>
      <c r="N6">
        <v>2</v>
      </c>
      <c r="O6">
        <v>20</v>
      </c>
      <c r="P6" s="10">
        <f t="shared" si="8"/>
        <v>0.29328703703703701</v>
      </c>
      <c r="Q6" s="11" t="str">
        <f t="shared" si="9"/>
        <v>Adamczak Artur</v>
      </c>
      <c r="R6" s="11">
        <f t="shared" si="10"/>
        <v>0</v>
      </c>
      <c r="S6" s="11"/>
      <c r="T6" s="11">
        <f t="shared" si="11"/>
        <v>89.636937647987395</v>
      </c>
      <c r="U6" s="11" t="str">
        <f>VLOOKUP(Q6,'PPM M'!$A$3:$A$358,1,0)</f>
        <v>Adamczak Artur</v>
      </c>
      <c r="V6" s="11">
        <f t="shared" si="12"/>
        <v>0.92750591949486993</v>
      </c>
      <c r="W6" s="11">
        <f t="shared" si="13"/>
        <v>1</v>
      </c>
      <c r="X6" s="11">
        <f t="shared" si="14"/>
        <v>1</v>
      </c>
      <c r="Y6" s="11">
        <f t="shared" si="15"/>
        <v>1</v>
      </c>
    </row>
    <row r="7" spans="1:25" ht="15">
      <c r="A7" s="59" t="s">
        <v>1983</v>
      </c>
      <c r="B7" s="59" t="s">
        <v>1951</v>
      </c>
      <c r="C7" s="59" t="s">
        <v>80</v>
      </c>
      <c r="D7" s="60" t="s">
        <v>578</v>
      </c>
      <c r="E7" s="60" t="s">
        <v>577</v>
      </c>
      <c r="F7" s="60" t="s">
        <v>580</v>
      </c>
      <c r="G7" s="59" t="s">
        <v>1984</v>
      </c>
      <c r="H7" s="61" t="s">
        <v>1985</v>
      </c>
      <c r="I7" s="59">
        <v>22</v>
      </c>
      <c r="J7" s="59" t="s">
        <v>1986</v>
      </c>
      <c r="K7" s="62">
        <v>660</v>
      </c>
      <c r="L7" s="55"/>
      <c r="M7" s="59">
        <v>7</v>
      </c>
      <c r="N7">
        <v>15</v>
      </c>
      <c r="O7">
        <v>20</v>
      </c>
      <c r="P7" s="10">
        <f t="shared" si="8"/>
        <v>0.30231481481481481</v>
      </c>
      <c r="Q7" s="11" t="str">
        <f t="shared" si="9"/>
        <v>Konieczny Tomasz</v>
      </c>
      <c r="R7" s="11" t="str">
        <f t="shared" si="10"/>
        <v>Grupa Rowerowa Lipka</v>
      </c>
      <c r="S7" s="11"/>
      <c r="T7" s="11">
        <f t="shared" si="11"/>
        <v>86.960183767228187</v>
      </c>
      <c r="U7" s="11" t="str">
        <f>VLOOKUP(Q7,'PPM M'!$A$3:$A$358,1,0)</f>
        <v>Konieczny Tomasz</v>
      </c>
      <c r="V7" s="11">
        <f t="shared" si="12"/>
        <v>0.97013782542113314</v>
      </c>
      <c r="W7" s="11">
        <f t="shared" si="13"/>
        <v>1</v>
      </c>
      <c r="X7" s="11">
        <f t="shared" si="14"/>
        <v>1</v>
      </c>
      <c r="Y7" s="11">
        <f t="shared" si="15"/>
        <v>1</v>
      </c>
    </row>
    <row r="8" spans="1:25" ht="15">
      <c r="A8" s="59" t="s">
        <v>1987</v>
      </c>
      <c r="B8" s="59" t="s">
        <v>1951</v>
      </c>
      <c r="C8" s="59" t="s">
        <v>80</v>
      </c>
      <c r="D8" s="60" t="s">
        <v>59</v>
      </c>
      <c r="E8" s="60" t="s">
        <v>58</v>
      </c>
      <c r="F8" s="60"/>
      <c r="G8" s="59" t="s">
        <v>1988</v>
      </c>
      <c r="H8" s="61" t="s">
        <v>1989</v>
      </c>
      <c r="I8" s="59">
        <v>22</v>
      </c>
      <c r="J8" s="59" t="s">
        <v>1990</v>
      </c>
      <c r="K8" s="62">
        <v>660</v>
      </c>
      <c r="L8" s="55"/>
      <c r="M8" s="59">
        <v>7</v>
      </c>
      <c r="N8">
        <v>26</v>
      </c>
      <c r="O8">
        <v>41</v>
      </c>
      <c r="P8" s="10">
        <f t="shared" ref="P8:P30" si="16">TIME(M8,N8,O8)</f>
        <v>0.31019675925925927</v>
      </c>
      <c r="Q8" s="11" t="str">
        <f t="shared" ref="Q8:Q30" si="17">E8&amp;" "&amp;D8</f>
        <v>Nowicki Jacek</v>
      </c>
      <c r="R8" s="11">
        <f t="shared" ref="R8:R30" si="18">F8</f>
        <v>0</v>
      </c>
      <c r="S8" s="11"/>
      <c r="T8" s="11">
        <f t="shared" ref="T8:T30" si="19">T7*IF(X8&lt;1,X8,IF(Y8&lt;1,Y8,IF(V8&lt;1,V8,1)))</f>
        <v>84.750569008619095</v>
      </c>
      <c r="U8" s="11" t="str">
        <f>VLOOKUP(Q8,'PPM M'!$A$3:$A$358,1,0)</f>
        <v>Nowicki Jacek</v>
      </c>
      <c r="V8" s="11">
        <f t="shared" ref="V8:V30" si="20">P7/P8</f>
        <v>0.97459050035446437</v>
      </c>
      <c r="W8" s="11">
        <f t="shared" ref="W8:W30" si="21">I8/I7</f>
        <v>1</v>
      </c>
      <c r="X8" s="11">
        <f t="shared" ref="X8:X30" si="22">K8/K7</f>
        <v>1</v>
      </c>
      <c r="Y8" s="11">
        <f t="shared" ref="Y8:Y30" si="23">(K8/K7)^0.2</f>
        <v>1</v>
      </c>
    </row>
    <row r="9" spans="1:25" ht="15">
      <c r="A9" s="59" t="s">
        <v>1991</v>
      </c>
      <c r="B9" s="59" t="s">
        <v>1951</v>
      </c>
      <c r="C9" s="59" t="s">
        <v>80</v>
      </c>
      <c r="D9" s="60" t="s">
        <v>64</v>
      </c>
      <c r="E9" s="60" t="s">
        <v>1491</v>
      </c>
      <c r="F9" s="60" t="s">
        <v>1992</v>
      </c>
      <c r="G9" s="59" t="s">
        <v>1993</v>
      </c>
      <c r="H9" s="61">
        <v>7</v>
      </c>
      <c r="I9" s="59">
        <v>22</v>
      </c>
      <c r="J9" s="59" t="s">
        <v>1994</v>
      </c>
      <c r="K9" s="62">
        <v>660</v>
      </c>
      <c r="L9" s="55"/>
      <c r="M9" s="59">
        <v>7</v>
      </c>
      <c r="N9">
        <v>48</v>
      </c>
      <c r="O9">
        <v>2</v>
      </c>
      <c r="P9" s="10">
        <f t="shared" si="16"/>
        <v>0.32502314814814814</v>
      </c>
      <c r="Q9" s="11" t="str">
        <f t="shared" si="17"/>
        <v>Gładysiak Przemysław</v>
      </c>
      <c r="R9" s="11" t="str">
        <f t="shared" si="18"/>
        <v>HKS \"Łoś 47\" Komorniki</v>
      </c>
      <c r="S9" s="11"/>
      <c r="T9" s="11">
        <f t="shared" si="19"/>
        <v>80.884552382308968</v>
      </c>
      <c r="U9" s="11" t="str">
        <f>VLOOKUP(Q9,'PPM M'!$A$3:$A$358,1,0)</f>
        <v>Gładysiak Przemysław</v>
      </c>
      <c r="V9" s="11">
        <f t="shared" si="20"/>
        <v>0.95438359091232827</v>
      </c>
      <c r="W9" s="11">
        <f t="shared" si="21"/>
        <v>1</v>
      </c>
      <c r="X9" s="11">
        <f t="shared" si="22"/>
        <v>1</v>
      </c>
      <c r="Y9" s="11">
        <f t="shared" si="23"/>
        <v>1</v>
      </c>
    </row>
    <row r="10" spans="1:25" ht="15">
      <c r="A10" s="59" t="s">
        <v>1995</v>
      </c>
      <c r="B10" s="59" t="s">
        <v>1951</v>
      </c>
      <c r="C10" s="59" t="s">
        <v>80</v>
      </c>
      <c r="D10" s="60" t="s">
        <v>50</v>
      </c>
      <c r="E10" s="60" t="s">
        <v>879</v>
      </c>
      <c r="F10" s="60"/>
      <c r="G10" s="59" t="s">
        <v>1996</v>
      </c>
      <c r="H10" s="61" t="s">
        <v>1997</v>
      </c>
      <c r="I10" s="59">
        <v>22</v>
      </c>
      <c r="J10" s="59" t="s">
        <v>1998</v>
      </c>
      <c r="K10" s="62">
        <v>660</v>
      </c>
      <c r="L10" s="55"/>
      <c r="M10" s="59">
        <v>8</v>
      </c>
      <c r="N10">
        <v>15</v>
      </c>
      <c r="O10">
        <v>40</v>
      </c>
      <c r="P10" s="10">
        <f t="shared" si="16"/>
        <v>0.34421296296296294</v>
      </c>
      <c r="Q10" s="11" t="str">
        <f t="shared" si="17"/>
        <v>Hołdakowski Wojciech</v>
      </c>
      <c r="R10" s="11">
        <f t="shared" si="18"/>
        <v>0</v>
      </c>
      <c r="S10" s="11"/>
      <c r="T10" s="11">
        <f t="shared" si="19"/>
        <v>76.375252185608616</v>
      </c>
      <c r="U10" s="11" t="str">
        <f>VLOOKUP(Q10,'PPM M'!$A$3:$A$358,1,0)</f>
        <v>Hołdakowski Wojciech</v>
      </c>
      <c r="V10" s="11">
        <f t="shared" si="20"/>
        <v>0.94425016812373908</v>
      </c>
      <c r="W10" s="11">
        <f t="shared" si="21"/>
        <v>1</v>
      </c>
      <c r="X10" s="11">
        <f t="shared" si="22"/>
        <v>1</v>
      </c>
      <c r="Y10" s="11">
        <f t="shared" si="23"/>
        <v>1</v>
      </c>
    </row>
    <row r="11" spans="1:25" ht="15">
      <c r="A11" s="59" t="s">
        <v>1974</v>
      </c>
      <c r="B11" s="59" t="s">
        <v>1951</v>
      </c>
      <c r="C11" s="59" t="s">
        <v>80</v>
      </c>
      <c r="D11" s="60" t="s">
        <v>84</v>
      </c>
      <c r="E11" s="60" t="s">
        <v>116</v>
      </c>
      <c r="F11" s="60" t="s">
        <v>677</v>
      </c>
      <c r="G11" s="59" t="s">
        <v>1996</v>
      </c>
      <c r="H11" s="61" t="s">
        <v>1997</v>
      </c>
      <c r="I11" s="59">
        <v>22</v>
      </c>
      <c r="J11" s="59" t="s">
        <v>1998</v>
      </c>
      <c r="K11" s="62">
        <v>660</v>
      </c>
      <c r="L11" s="55"/>
      <c r="M11" s="59">
        <v>8</v>
      </c>
      <c r="N11">
        <v>15</v>
      </c>
      <c r="O11">
        <v>40</v>
      </c>
      <c r="P11" s="10">
        <f t="shared" si="16"/>
        <v>0.34421296296296294</v>
      </c>
      <c r="Q11" s="11" t="str">
        <f t="shared" si="17"/>
        <v>Walentowski Radosław</v>
      </c>
      <c r="R11" s="11" t="str">
        <f t="shared" si="18"/>
        <v>LosMaruderos</v>
      </c>
      <c r="S11" s="11"/>
      <c r="T11" s="11">
        <f t="shared" si="19"/>
        <v>76.375252185608616</v>
      </c>
      <c r="U11" s="11" t="str">
        <f>VLOOKUP(Q11,'PPM M'!$A$3:$A$358,1,0)</f>
        <v>Walentowski Radosław</v>
      </c>
      <c r="V11" s="11">
        <f t="shared" si="20"/>
        <v>1</v>
      </c>
      <c r="W11" s="11">
        <f t="shared" si="21"/>
        <v>1</v>
      </c>
      <c r="X11" s="11">
        <f t="shared" si="22"/>
        <v>1</v>
      </c>
      <c r="Y11" s="11">
        <f t="shared" si="23"/>
        <v>1</v>
      </c>
    </row>
    <row r="12" spans="1:25" ht="15">
      <c r="A12" s="59" t="s">
        <v>1999</v>
      </c>
      <c r="B12" s="59" t="s">
        <v>1951</v>
      </c>
      <c r="C12" s="59" t="s">
        <v>80</v>
      </c>
      <c r="D12" s="60" t="s">
        <v>664</v>
      </c>
      <c r="E12" s="60" t="s">
        <v>832</v>
      </c>
      <c r="F12" s="60" t="s">
        <v>833</v>
      </c>
      <c r="G12" s="59" t="s">
        <v>2000</v>
      </c>
      <c r="H12" s="61" t="s">
        <v>2001</v>
      </c>
      <c r="I12" s="59">
        <v>22</v>
      </c>
      <c r="J12" s="59" t="s">
        <v>2002</v>
      </c>
      <c r="K12" s="62">
        <v>660</v>
      </c>
      <c r="L12" s="55"/>
      <c r="M12" s="59">
        <v>8</v>
      </c>
      <c r="N12">
        <v>27</v>
      </c>
      <c r="O12">
        <v>40</v>
      </c>
      <c r="P12" s="10">
        <f t="shared" si="16"/>
        <v>0.35254629629629625</v>
      </c>
      <c r="Q12" s="11" t="str">
        <f t="shared" si="17"/>
        <v>Stanek Robert</v>
      </c>
      <c r="R12" s="11" t="str">
        <f t="shared" si="18"/>
        <v>RUDY KOT</v>
      </c>
      <c r="S12" s="11"/>
      <c r="T12" s="11">
        <f t="shared" si="19"/>
        <v>74.569927774130022</v>
      </c>
      <c r="U12" s="11" t="str">
        <f>VLOOKUP(Q12,'PPM M'!$A$3:$A$358,1,0)</f>
        <v>Stanek Robert</v>
      </c>
      <c r="V12" s="11">
        <f t="shared" si="20"/>
        <v>0.97636244254760352</v>
      </c>
      <c r="W12" s="11">
        <f t="shared" si="21"/>
        <v>1</v>
      </c>
      <c r="X12" s="11">
        <f t="shared" si="22"/>
        <v>1</v>
      </c>
      <c r="Y12" s="11">
        <f t="shared" si="23"/>
        <v>1</v>
      </c>
    </row>
    <row r="13" spans="1:25" ht="15">
      <c r="A13" s="59" t="s">
        <v>2003</v>
      </c>
      <c r="B13" s="59" t="s">
        <v>1951</v>
      </c>
      <c r="C13" s="59" t="s">
        <v>80</v>
      </c>
      <c r="D13" s="60" t="s">
        <v>783</v>
      </c>
      <c r="E13" s="60" t="s">
        <v>782</v>
      </c>
      <c r="F13" s="60" t="s">
        <v>2004</v>
      </c>
      <c r="G13" s="59" t="s">
        <v>2005</v>
      </c>
      <c r="H13" s="61" t="s">
        <v>1999</v>
      </c>
      <c r="I13" s="59">
        <v>22</v>
      </c>
      <c r="J13" s="59" t="s">
        <v>2006</v>
      </c>
      <c r="K13" s="62">
        <v>660</v>
      </c>
      <c r="L13" s="55"/>
      <c r="M13" s="59">
        <v>8</v>
      </c>
      <c r="N13">
        <v>28</v>
      </c>
      <c r="O13">
        <v>6</v>
      </c>
      <c r="P13" s="10">
        <f t="shared" si="16"/>
        <v>0.35284722222222226</v>
      </c>
      <c r="Q13" s="11" t="str">
        <f t="shared" si="17"/>
        <v>Ścibisz Jerzy</v>
      </c>
      <c r="R13" s="11" t="str">
        <f t="shared" si="18"/>
        <v>-</v>
      </c>
      <c r="S13" s="11"/>
      <c r="T13" s="11">
        <f t="shared" si="19"/>
        <v>74.506330774781858</v>
      </c>
      <c r="U13" s="11" t="str">
        <f>VLOOKUP(Q13,'PPM M'!$A$3:$A$358,1,0)</f>
        <v>Ścibisz Jerzy</v>
      </c>
      <c r="V13" s="11">
        <f t="shared" si="20"/>
        <v>0.99914714951125083</v>
      </c>
      <c r="W13" s="11">
        <f t="shared" si="21"/>
        <v>1</v>
      </c>
      <c r="X13" s="11">
        <f t="shared" si="22"/>
        <v>1</v>
      </c>
      <c r="Y13" s="11">
        <f t="shared" si="23"/>
        <v>1</v>
      </c>
    </row>
    <row r="14" spans="1:25" ht="15">
      <c r="A14" s="59" t="s">
        <v>2007</v>
      </c>
      <c r="B14" s="59" t="s">
        <v>1951</v>
      </c>
      <c r="C14" s="59" t="s">
        <v>80</v>
      </c>
      <c r="D14" s="60" t="s">
        <v>60</v>
      </c>
      <c r="E14" s="60" t="s">
        <v>29</v>
      </c>
      <c r="F14" s="60"/>
      <c r="G14" s="59" t="s">
        <v>1952</v>
      </c>
      <c r="H14" s="61">
        <v>12</v>
      </c>
      <c r="I14" s="59">
        <v>22</v>
      </c>
      <c r="J14" s="59" t="s">
        <v>1954</v>
      </c>
      <c r="K14" s="62">
        <v>660</v>
      </c>
      <c r="L14" s="55"/>
      <c r="M14" s="59">
        <v>8</v>
      </c>
      <c r="N14">
        <v>31</v>
      </c>
      <c r="O14">
        <v>1</v>
      </c>
      <c r="P14" s="10">
        <f t="shared" si="16"/>
        <v>0.35487268518518517</v>
      </c>
      <c r="Q14" s="11" t="str">
        <f t="shared" si="17"/>
        <v>Cecuła Krzysztof</v>
      </c>
      <c r="R14" s="11">
        <f t="shared" si="18"/>
        <v>0</v>
      </c>
      <c r="S14" s="11"/>
      <c r="T14" s="11">
        <f t="shared" si="19"/>
        <v>74.081080199602113</v>
      </c>
      <c r="U14" s="11" t="str">
        <f>VLOOKUP(Q14,'PPM M'!$A$3:$A$358,1,0)</f>
        <v>Cecuła Krzysztof</v>
      </c>
      <c r="V14" s="11">
        <f t="shared" si="20"/>
        <v>0.99429242360001324</v>
      </c>
      <c r="W14" s="11">
        <f t="shared" si="21"/>
        <v>1</v>
      </c>
      <c r="X14" s="11">
        <f t="shared" si="22"/>
        <v>1</v>
      </c>
      <c r="Y14" s="11">
        <f t="shared" si="23"/>
        <v>1</v>
      </c>
    </row>
    <row r="15" spans="1:25" ht="15">
      <c r="A15" s="59" t="s">
        <v>1953</v>
      </c>
      <c r="B15" s="59" t="s">
        <v>1951</v>
      </c>
      <c r="C15" s="59" t="s">
        <v>80</v>
      </c>
      <c r="D15" s="60" t="s">
        <v>522</v>
      </c>
      <c r="E15" s="60" t="s">
        <v>2008</v>
      </c>
      <c r="F15" s="60"/>
      <c r="G15" s="59" t="s">
        <v>2009</v>
      </c>
      <c r="H15" s="61">
        <v>13</v>
      </c>
      <c r="I15" s="59">
        <v>22</v>
      </c>
      <c r="J15" s="59" t="s">
        <v>2010</v>
      </c>
      <c r="K15" s="62">
        <v>660</v>
      </c>
      <c r="L15" s="55"/>
      <c r="M15" s="59">
        <v>8</v>
      </c>
      <c r="N15">
        <v>55</v>
      </c>
      <c r="O15">
        <v>2</v>
      </c>
      <c r="P15" s="10">
        <f t="shared" si="16"/>
        <v>0.37155092592592592</v>
      </c>
      <c r="Q15" s="11" t="str">
        <f t="shared" si="17"/>
        <v>Kucharski Rafał</v>
      </c>
      <c r="R15" s="11">
        <f t="shared" si="18"/>
        <v>0</v>
      </c>
      <c r="S15" s="11"/>
      <c r="T15" s="11">
        <f t="shared" si="19"/>
        <v>70.755716154756726</v>
      </c>
      <c r="U15" s="11" t="str">
        <f>VLOOKUP(Q15,'PPM M'!$A$3:$A$358,1,0)</f>
        <v>Kucharski Rafał</v>
      </c>
      <c r="V15" s="11">
        <f t="shared" si="20"/>
        <v>0.95511183103856456</v>
      </c>
      <c r="W15" s="11">
        <f t="shared" si="21"/>
        <v>1</v>
      </c>
      <c r="X15" s="11">
        <f t="shared" si="22"/>
        <v>1</v>
      </c>
      <c r="Y15" s="11">
        <f t="shared" si="23"/>
        <v>1</v>
      </c>
    </row>
    <row r="16" spans="1:25" ht="15">
      <c r="A16" s="59" t="s">
        <v>2011</v>
      </c>
      <c r="B16" s="59" t="s">
        <v>1951</v>
      </c>
      <c r="C16" s="59" t="s">
        <v>80</v>
      </c>
      <c r="D16" s="60" t="s">
        <v>60</v>
      </c>
      <c r="E16" s="60" t="s">
        <v>2012</v>
      </c>
      <c r="F16" s="60" t="s">
        <v>2013</v>
      </c>
      <c r="G16" s="59" t="s">
        <v>1958</v>
      </c>
      <c r="H16" s="61" t="s">
        <v>1950</v>
      </c>
      <c r="I16" s="59">
        <v>22</v>
      </c>
      <c r="J16" s="59" t="s">
        <v>1960</v>
      </c>
      <c r="K16" s="62">
        <v>660</v>
      </c>
      <c r="L16" s="55"/>
      <c r="M16" s="59">
        <v>9</v>
      </c>
      <c r="N16">
        <v>1</v>
      </c>
      <c r="O16">
        <v>50</v>
      </c>
      <c r="P16" s="10">
        <f t="shared" si="16"/>
        <v>0.37627314814814811</v>
      </c>
      <c r="Q16" s="11" t="str">
        <f t="shared" si="17"/>
        <v>Mierzwicki Krzysztof</v>
      </c>
      <c r="R16" s="11" t="str">
        <f t="shared" si="18"/>
        <v>Tropy.net</v>
      </c>
      <c r="S16" s="11"/>
      <c r="T16" s="11">
        <f t="shared" si="19"/>
        <v>69.867733005229184</v>
      </c>
      <c r="U16" s="11" t="str">
        <f>VLOOKUP(Q16,'PPM M'!$A$3:$A$358,1,0)</f>
        <v>Mierzwicki Krzysztof</v>
      </c>
      <c r="V16" s="11">
        <f t="shared" si="20"/>
        <v>0.98745001537988319</v>
      </c>
      <c r="W16" s="11">
        <f t="shared" si="21"/>
        <v>1</v>
      </c>
      <c r="X16" s="11">
        <f t="shared" si="22"/>
        <v>1</v>
      </c>
      <c r="Y16" s="11">
        <f t="shared" si="23"/>
        <v>1</v>
      </c>
    </row>
    <row r="17" spans="1:25" ht="15">
      <c r="A17" s="59" t="s">
        <v>2014</v>
      </c>
      <c r="B17" s="59" t="s">
        <v>1951</v>
      </c>
      <c r="C17" s="59" t="s">
        <v>80</v>
      </c>
      <c r="D17" s="60" t="s">
        <v>2015</v>
      </c>
      <c r="E17" s="60" t="s">
        <v>2016</v>
      </c>
      <c r="F17" s="60"/>
      <c r="G17" s="59" t="s">
        <v>2017</v>
      </c>
      <c r="H17" s="61" t="s">
        <v>2018</v>
      </c>
      <c r="I17" s="59">
        <v>22</v>
      </c>
      <c r="J17" s="59" t="s">
        <v>2019</v>
      </c>
      <c r="K17" s="62">
        <v>660</v>
      </c>
      <c r="L17" s="55"/>
      <c r="M17" s="59">
        <v>9</v>
      </c>
      <c r="N17">
        <v>2</v>
      </c>
      <c r="O17">
        <v>55</v>
      </c>
      <c r="P17" s="10">
        <f t="shared" si="16"/>
        <v>0.37702546296296297</v>
      </c>
      <c r="Q17" s="11" t="str">
        <f t="shared" si="17"/>
        <v>Mika Bartek</v>
      </c>
      <c r="R17" s="11">
        <f t="shared" si="18"/>
        <v>0</v>
      </c>
      <c r="S17" s="11"/>
      <c r="T17" s="11">
        <f t="shared" si="19"/>
        <v>69.728319263238689</v>
      </c>
      <c r="U17" s="11" t="str">
        <f>VLOOKUP(Q17,'PPM M'!$A$3:$A$358,1,0)</f>
        <v>Mika Bartek</v>
      </c>
      <c r="V17" s="11">
        <f t="shared" si="20"/>
        <v>0.99800460475825004</v>
      </c>
      <c r="W17" s="11">
        <f t="shared" si="21"/>
        <v>1</v>
      </c>
      <c r="X17" s="11">
        <f t="shared" si="22"/>
        <v>1</v>
      </c>
      <c r="Y17" s="11">
        <f t="shared" si="23"/>
        <v>1</v>
      </c>
    </row>
    <row r="18" spans="1:25" ht="15">
      <c r="A18" s="59" t="s">
        <v>2001</v>
      </c>
      <c r="B18" s="59" t="s">
        <v>1951</v>
      </c>
      <c r="C18" s="59" t="s">
        <v>80</v>
      </c>
      <c r="D18" s="60" t="s">
        <v>48</v>
      </c>
      <c r="E18" s="60" t="s">
        <v>2020</v>
      </c>
      <c r="F18" s="60" t="s">
        <v>2021</v>
      </c>
      <c r="G18" s="59" t="s">
        <v>2017</v>
      </c>
      <c r="H18" s="61" t="s">
        <v>2018</v>
      </c>
      <c r="I18" s="59">
        <v>22</v>
      </c>
      <c r="J18" s="59" t="s">
        <v>2019</v>
      </c>
      <c r="K18" s="62">
        <v>660</v>
      </c>
      <c r="L18" s="55"/>
      <c r="M18" s="59">
        <v>9</v>
      </c>
      <c r="N18">
        <v>2</v>
      </c>
      <c r="O18">
        <v>55</v>
      </c>
      <c r="P18" s="10">
        <f t="shared" si="16"/>
        <v>0.37702546296296297</v>
      </c>
      <c r="Q18" s="11" t="str">
        <f t="shared" si="17"/>
        <v>Cichoń Paweł</v>
      </c>
      <c r="R18" s="11" t="str">
        <f t="shared" si="18"/>
        <v>YORK Bolechowo</v>
      </c>
      <c r="S18" s="11"/>
      <c r="T18" s="11">
        <f t="shared" si="19"/>
        <v>69.728319263238689</v>
      </c>
      <c r="U18" s="11" t="str">
        <f>VLOOKUP(Q18,'PPM M'!$A$3:$A$358,1,0)</f>
        <v>Cichoń Paweł</v>
      </c>
      <c r="V18" s="11">
        <f t="shared" si="20"/>
        <v>1</v>
      </c>
      <c r="W18" s="11">
        <f t="shared" si="21"/>
        <v>1</v>
      </c>
      <c r="X18" s="11">
        <f t="shared" si="22"/>
        <v>1</v>
      </c>
      <c r="Y18" s="11">
        <f t="shared" si="23"/>
        <v>1</v>
      </c>
    </row>
    <row r="19" spans="1:25" ht="15">
      <c r="A19" s="59" t="s">
        <v>1959</v>
      </c>
      <c r="B19" s="59" t="s">
        <v>1951</v>
      </c>
      <c r="C19" s="59" t="s">
        <v>80</v>
      </c>
      <c r="D19" s="60" t="s">
        <v>1202</v>
      </c>
      <c r="E19" s="60" t="s">
        <v>1380</v>
      </c>
      <c r="F19" s="60"/>
      <c r="G19" s="59" t="s">
        <v>2022</v>
      </c>
      <c r="H19" s="61" t="s">
        <v>2023</v>
      </c>
      <c r="I19" s="59">
        <v>22</v>
      </c>
      <c r="J19" s="59" t="s">
        <v>2024</v>
      </c>
      <c r="K19" s="62">
        <v>660</v>
      </c>
      <c r="L19" s="55"/>
      <c r="M19" s="59">
        <v>9</v>
      </c>
      <c r="N19">
        <v>17</v>
      </c>
      <c r="O19">
        <v>28</v>
      </c>
      <c r="P19" s="10">
        <f t="shared" si="16"/>
        <v>0.3871296296296296</v>
      </c>
      <c r="Q19" s="11" t="str">
        <f t="shared" si="17"/>
        <v>Walczak Eugeniusz</v>
      </c>
      <c r="R19" s="11">
        <f t="shared" si="18"/>
        <v>0</v>
      </c>
      <c r="S19" s="11"/>
      <c r="T19" s="11">
        <f t="shared" si="19"/>
        <v>67.908395120784519</v>
      </c>
      <c r="U19" s="11" t="str">
        <f>VLOOKUP(Q19,'PPM M'!$A$3:$A$358,1,0)</f>
        <v>Walczak Eugeniusz</v>
      </c>
      <c r="V19" s="11">
        <f t="shared" si="20"/>
        <v>0.97389978474049277</v>
      </c>
      <c r="W19" s="11">
        <f t="shared" si="21"/>
        <v>1</v>
      </c>
      <c r="X19" s="11">
        <f t="shared" si="22"/>
        <v>1</v>
      </c>
      <c r="Y19" s="11">
        <f t="shared" si="23"/>
        <v>1</v>
      </c>
    </row>
    <row r="20" spans="1:25" ht="15">
      <c r="A20" s="59" t="s">
        <v>2025</v>
      </c>
      <c r="B20" s="59" t="s">
        <v>1951</v>
      </c>
      <c r="C20" s="59" t="s">
        <v>80</v>
      </c>
      <c r="D20" s="60" t="s">
        <v>66</v>
      </c>
      <c r="E20" s="60" t="s">
        <v>74</v>
      </c>
      <c r="F20" s="60" t="s">
        <v>72</v>
      </c>
      <c r="G20" s="59" t="s">
        <v>2022</v>
      </c>
      <c r="H20" s="61" t="s">
        <v>2023</v>
      </c>
      <c r="I20" s="59">
        <v>22</v>
      </c>
      <c r="J20" s="59" t="s">
        <v>2024</v>
      </c>
      <c r="K20" s="62">
        <v>660</v>
      </c>
      <c r="L20" s="55"/>
      <c r="M20" s="59">
        <v>9</v>
      </c>
      <c r="N20">
        <v>17</v>
      </c>
      <c r="O20">
        <v>28</v>
      </c>
      <c r="P20" s="10">
        <f t="shared" si="16"/>
        <v>0.3871296296296296</v>
      </c>
      <c r="Q20" s="11" t="str">
        <f t="shared" si="17"/>
        <v>Orłowski Leszek</v>
      </c>
      <c r="R20" s="11" t="str">
        <f t="shared" si="18"/>
        <v>Troll Team</v>
      </c>
      <c r="S20" s="11"/>
      <c r="T20" s="11">
        <f t="shared" si="19"/>
        <v>67.908395120784519</v>
      </c>
      <c r="U20" s="11" t="str">
        <f>VLOOKUP(Q20,'PPM M'!$A$3:$A$358,1,0)</f>
        <v>Orłowski Leszek</v>
      </c>
      <c r="V20" s="11">
        <f t="shared" si="20"/>
        <v>1</v>
      </c>
      <c r="W20" s="11">
        <f t="shared" si="21"/>
        <v>1</v>
      </c>
      <c r="X20" s="11">
        <f t="shared" si="22"/>
        <v>1</v>
      </c>
      <c r="Y20" s="11">
        <f t="shared" si="23"/>
        <v>1</v>
      </c>
    </row>
    <row r="21" spans="1:25" ht="15">
      <c r="A21" s="59" t="s">
        <v>2026</v>
      </c>
      <c r="B21" s="59" t="s">
        <v>1951</v>
      </c>
      <c r="C21" s="59" t="s">
        <v>80</v>
      </c>
      <c r="D21" s="60" t="s">
        <v>66</v>
      </c>
      <c r="E21" s="60" t="s">
        <v>71</v>
      </c>
      <c r="F21" s="60" t="s">
        <v>72</v>
      </c>
      <c r="G21" s="59" t="s">
        <v>2022</v>
      </c>
      <c r="H21" s="61" t="s">
        <v>2023</v>
      </c>
      <c r="I21" s="59">
        <v>22</v>
      </c>
      <c r="J21" s="59" t="s">
        <v>2024</v>
      </c>
      <c r="K21" s="62">
        <v>660</v>
      </c>
      <c r="L21" s="55"/>
      <c r="M21" s="59">
        <v>9</v>
      </c>
      <c r="N21">
        <v>17</v>
      </c>
      <c r="O21">
        <v>28</v>
      </c>
      <c r="P21" s="10">
        <f t="shared" si="16"/>
        <v>0.3871296296296296</v>
      </c>
      <c r="Q21" s="11" t="str">
        <f t="shared" si="17"/>
        <v>Papis Leszek</v>
      </c>
      <c r="R21" s="11" t="str">
        <f t="shared" si="18"/>
        <v>Troll Team</v>
      </c>
      <c r="S21" s="11"/>
      <c r="T21" s="11">
        <f t="shared" si="19"/>
        <v>67.908395120784519</v>
      </c>
      <c r="U21" s="11" t="str">
        <f>VLOOKUP(Q21,'PPM M'!$A$3:$A$358,1,0)</f>
        <v>Papis Leszek</v>
      </c>
      <c r="V21" s="11">
        <f t="shared" si="20"/>
        <v>1</v>
      </c>
      <c r="W21" s="11">
        <f t="shared" si="21"/>
        <v>1</v>
      </c>
      <c r="X21" s="11">
        <f t="shared" si="22"/>
        <v>1</v>
      </c>
      <c r="Y21" s="11">
        <f t="shared" si="23"/>
        <v>1</v>
      </c>
    </row>
    <row r="22" spans="1:25" ht="15">
      <c r="A22" s="59" t="s">
        <v>2027</v>
      </c>
      <c r="B22" s="59" t="s">
        <v>1951</v>
      </c>
      <c r="C22" s="59" t="s">
        <v>80</v>
      </c>
      <c r="D22" s="60" t="s">
        <v>69</v>
      </c>
      <c r="E22" s="60" t="s">
        <v>75</v>
      </c>
      <c r="F22" s="60" t="s">
        <v>2028</v>
      </c>
      <c r="G22" s="59" t="s">
        <v>2029</v>
      </c>
      <c r="H22" s="61" t="s">
        <v>1995</v>
      </c>
      <c r="I22" s="59">
        <v>22</v>
      </c>
      <c r="J22" s="59" t="s">
        <v>2030</v>
      </c>
      <c r="K22" s="62">
        <v>660</v>
      </c>
      <c r="L22" s="55"/>
      <c r="M22" s="59">
        <v>9</v>
      </c>
      <c r="N22">
        <v>35</v>
      </c>
      <c r="O22">
        <v>56</v>
      </c>
      <c r="P22" s="10">
        <f t="shared" si="16"/>
        <v>0.3999537037037037</v>
      </c>
      <c r="Q22" s="11" t="str">
        <f t="shared" si="17"/>
        <v>Smejda Andrzej</v>
      </c>
      <c r="R22" s="11" t="str">
        <f t="shared" si="18"/>
        <v>-----------</v>
      </c>
      <c r="S22" s="11"/>
      <c r="T22" s="11">
        <f t="shared" si="19"/>
        <v>65.730987382798958</v>
      </c>
      <c r="U22" s="11" t="str">
        <f>VLOOKUP(Q22,'PPM M'!$A$3:$A$358,1,0)</f>
        <v>Smejda Andrzej</v>
      </c>
      <c r="V22" s="11">
        <f t="shared" si="20"/>
        <v>0.96793610371570782</v>
      </c>
      <c r="W22" s="11">
        <f t="shared" si="21"/>
        <v>1</v>
      </c>
      <c r="X22" s="11">
        <f t="shared" si="22"/>
        <v>1</v>
      </c>
      <c r="Y22" s="11">
        <f t="shared" si="23"/>
        <v>1</v>
      </c>
    </row>
    <row r="23" spans="1:25" ht="15">
      <c r="A23" s="59" t="s">
        <v>1978</v>
      </c>
      <c r="B23" s="59" t="s">
        <v>1951</v>
      </c>
      <c r="C23" s="59" t="s">
        <v>80</v>
      </c>
      <c r="D23" s="60" t="s">
        <v>1477</v>
      </c>
      <c r="E23" s="60" t="s">
        <v>1476</v>
      </c>
      <c r="F23" s="60"/>
      <c r="G23" s="59" t="s">
        <v>2031</v>
      </c>
      <c r="H23" s="61">
        <v>18</v>
      </c>
      <c r="I23" s="59">
        <v>22</v>
      </c>
      <c r="J23" s="59" t="s">
        <v>2032</v>
      </c>
      <c r="K23" s="62">
        <v>660</v>
      </c>
      <c r="L23" s="55" t="s">
        <v>2033</v>
      </c>
      <c r="M23" s="59">
        <v>10</v>
      </c>
      <c r="N23">
        <v>13</v>
      </c>
      <c r="O23">
        <v>15</v>
      </c>
      <c r="P23" s="10">
        <f t="shared" si="16"/>
        <v>0.42586805555555557</v>
      </c>
      <c r="Q23" s="11" t="str">
        <f t="shared" si="17"/>
        <v>Korzewski Dobromir</v>
      </c>
      <c r="R23" s="11">
        <f t="shared" si="18"/>
        <v>0</v>
      </c>
      <c r="S23" s="11"/>
      <c r="T23" s="11">
        <f t="shared" si="19"/>
        <v>61.731213480092421</v>
      </c>
      <c r="U23" s="11" t="str">
        <f>VLOOKUP(Q23,'PPM M'!$A$3:$A$358,1,0)</f>
        <v>Korzewski Dobromir</v>
      </c>
      <c r="V23" s="11">
        <f t="shared" si="20"/>
        <v>0.9391493409430629</v>
      </c>
      <c r="W23" s="11">
        <f t="shared" si="21"/>
        <v>1</v>
      </c>
      <c r="X23" s="11">
        <f t="shared" si="22"/>
        <v>1</v>
      </c>
      <c r="Y23" s="11">
        <f t="shared" si="23"/>
        <v>1</v>
      </c>
    </row>
    <row r="24" spans="1:25" ht="15">
      <c r="A24" s="59" t="s">
        <v>2034</v>
      </c>
      <c r="B24" s="59" t="s">
        <v>1951</v>
      </c>
      <c r="C24" s="59" t="s">
        <v>80</v>
      </c>
      <c r="D24" s="60" t="s">
        <v>2035</v>
      </c>
      <c r="E24" s="60" t="s">
        <v>2036</v>
      </c>
      <c r="F24" s="60" t="s">
        <v>2037</v>
      </c>
      <c r="G24" s="59" t="s">
        <v>2038</v>
      </c>
      <c r="H24" s="61">
        <v>19</v>
      </c>
      <c r="I24" s="59">
        <v>22</v>
      </c>
      <c r="J24" s="59" t="s">
        <v>2039</v>
      </c>
      <c r="K24" s="62">
        <v>660</v>
      </c>
      <c r="L24" s="55"/>
      <c r="M24" s="59">
        <v>10</v>
      </c>
      <c r="N24">
        <v>39</v>
      </c>
      <c r="O24">
        <v>21</v>
      </c>
      <c r="P24" s="10">
        <f t="shared" si="16"/>
        <v>0.44399305555555557</v>
      </c>
      <c r="Q24" s="11" t="str">
        <f t="shared" si="17"/>
        <v>Karbanovich Alexandr</v>
      </c>
      <c r="R24" s="11" t="str">
        <f t="shared" si="18"/>
        <v>www.poehali.net</v>
      </c>
      <c r="S24" s="11"/>
      <c r="T24" s="11">
        <f t="shared" si="19"/>
        <v>59.211178019342583</v>
      </c>
      <c r="U24" s="11" t="str">
        <f>VLOOKUP(Q24,'PPM M'!$A$3:$A$358,1,0)</f>
        <v>Karbanovich Alexandr</v>
      </c>
      <c r="V24" s="11">
        <f t="shared" si="20"/>
        <v>0.95917728943458203</v>
      </c>
      <c r="W24" s="11">
        <f t="shared" si="21"/>
        <v>1</v>
      </c>
      <c r="X24" s="11">
        <f t="shared" si="22"/>
        <v>1</v>
      </c>
      <c r="Y24" s="11">
        <f t="shared" si="23"/>
        <v>1</v>
      </c>
    </row>
    <row r="25" spans="1:25" ht="15">
      <c r="A25" s="59" t="s">
        <v>2040</v>
      </c>
      <c r="B25" s="59" t="s">
        <v>1951</v>
      </c>
      <c r="C25" s="59" t="s">
        <v>80</v>
      </c>
      <c r="D25" s="60" t="s">
        <v>64</v>
      </c>
      <c r="E25" s="60" t="s">
        <v>2041</v>
      </c>
      <c r="F25" s="60" t="s">
        <v>2004</v>
      </c>
      <c r="G25" s="59" t="s">
        <v>2042</v>
      </c>
      <c r="H25" s="61" t="s">
        <v>2003</v>
      </c>
      <c r="I25" s="59">
        <v>22</v>
      </c>
      <c r="J25" s="59" t="s">
        <v>2043</v>
      </c>
      <c r="K25" s="62">
        <v>660</v>
      </c>
      <c r="L25" s="55" t="s">
        <v>2033</v>
      </c>
      <c r="M25" s="59">
        <v>10</v>
      </c>
      <c r="N25">
        <v>49</v>
      </c>
      <c r="O25">
        <v>34</v>
      </c>
      <c r="P25" s="10">
        <f t="shared" si="16"/>
        <v>0.45108796296296294</v>
      </c>
      <c r="Q25" s="11" t="str">
        <f t="shared" si="17"/>
        <v>Baster Przemysław</v>
      </c>
      <c r="R25" s="11" t="str">
        <f t="shared" si="18"/>
        <v>-</v>
      </c>
      <c r="S25" s="11"/>
      <c r="T25" s="11">
        <f t="shared" si="19"/>
        <v>58.279878893621415</v>
      </c>
      <c r="U25" s="11" t="str">
        <f>VLOOKUP(Q25,'PPM M'!$A$3:$A$358,1,0)</f>
        <v>Baster Przemysław</v>
      </c>
      <c r="V25" s="11">
        <f t="shared" si="20"/>
        <v>0.98427156565915752</v>
      </c>
      <c r="W25" s="11">
        <f t="shared" si="21"/>
        <v>1</v>
      </c>
      <c r="X25" s="11">
        <f t="shared" si="22"/>
        <v>1</v>
      </c>
      <c r="Y25" s="11">
        <f t="shared" si="23"/>
        <v>1</v>
      </c>
    </row>
    <row r="26" spans="1:25" ht="15">
      <c r="A26" s="59" t="s">
        <v>2044</v>
      </c>
      <c r="B26" s="59" t="s">
        <v>1951</v>
      </c>
      <c r="C26" s="59" t="s">
        <v>80</v>
      </c>
      <c r="D26" s="60" t="s">
        <v>69</v>
      </c>
      <c r="E26" s="60" t="s">
        <v>541</v>
      </c>
      <c r="F26" s="60" t="s">
        <v>1091</v>
      </c>
      <c r="G26" s="59" t="s">
        <v>2045</v>
      </c>
      <c r="H26" s="61">
        <v>20</v>
      </c>
      <c r="I26" s="59">
        <v>22</v>
      </c>
      <c r="J26" s="59" t="s">
        <v>2046</v>
      </c>
      <c r="K26" s="62">
        <v>660</v>
      </c>
      <c r="L26" s="55"/>
      <c r="M26" s="59">
        <v>12</v>
      </c>
      <c r="N26">
        <v>32</v>
      </c>
      <c r="O26">
        <v>22</v>
      </c>
      <c r="P26" s="10">
        <f t="shared" si="16"/>
        <v>0.52247685185185189</v>
      </c>
      <c r="Q26" s="11" t="str">
        <f t="shared" si="17"/>
        <v>Piwakowski Andrzej</v>
      </c>
      <c r="R26" s="11" t="str">
        <f t="shared" si="18"/>
        <v>PKO Harpagan</v>
      </c>
      <c r="S26" s="11"/>
      <c r="T26" s="11">
        <f t="shared" si="19"/>
        <v>50.316778166674069</v>
      </c>
      <c r="U26" s="11" t="str">
        <f>VLOOKUP(Q26,'PPM M'!$A$3:$A$358,1,0)</f>
        <v>Piwakowski Andrzej</v>
      </c>
      <c r="V26" s="11">
        <f t="shared" si="20"/>
        <v>0.86336449426254924</v>
      </c>
      <c r="W26" s="11">
        <f t="shared" si="21"/>
        <v>1</v>
      </c>
      <c r="X26" s="11">
        <f t="shared" si="22"/>
        <v>1</v>
      </c>
      <c r="Y26" s="11">
        <f t="shared" si="23"/>
        <v>1</v>
      </c>
    </row>
    <row r="27" spans="1:25" ht="15">
      <c r="A27" s="59" t="s">
        <v>1989</v>
      </c>
      <c r="B27" s="59" t="s">
        <v>1951</v>
      </c>
      <c r="C27" s="59" t="s">
        <v>80</v>
      </c>
      <c r="D27" s="60" t="s">
        <v>526</v>
      </c>
      <c r="E27" s="60" t="s">
        <v>2047</v>
      </c>
      <c r="F27" s="60" t="s">
        <v>2048</v>
      </c>
      <c r="G27" s="59" t="s">
        <v>1971</v>
      </c>
      <c r="H27" s="61" t="s">
        <v>2049</v>
      </c>
      <c r="I27" s="59">
        <v>22</v>
      </c>
      <c r="J27" s="59" t="s">
        <v>2050</v>
      </c>
      <c r="K27" s="62">
        <v>660</v>
      </c>
      <c r="L27" s="55"/>
      <c r="M27" s="59">
        <v>12</v>
      </c>
      <c r="N27">
        <v>46</v>
      </c>
      <c r="O27">
        <v>35</v>
      </c>
      <c r="P27" s="10">
        <f t="shared" si="16"/>
        <v>0.53234953703703702</v>
      </c>
      <c r="Q27" s="11" t="str">
        <f t="shared" si="17"/>
        <v>Zając Bartosz</v>
      </c>
      <c r="R27" s="11" t="str">
        <f t="shared" si="18"/>
        <v>Aparaci</v>
      </c>
      <c r="S27" s="11"/>
      <c r="T27" s="11">
        <f t="shared" si="19"/>
        <v>49.383628655288639</v>
      </c>
      <c r="U27" s="11" t="str">
        <f>VLOOKUP(Q27,'PPM M'!$A$3:$A$358,1,0)</f>
        <v>Zając Bartosz</v>
      </c>
      <c r="V27" s="11">
        <f t="shared" si="20"/>
        <v>0.98145450592455707</v>
      </c>
      <c r="W27" s="11">
        <f t="shared" si="21"/>
        <v>1</v>
      </c>
      <c r="X27" s="11">
        <f t="shared" si="22"/>
        <v>1</v>
      </c>
      <c r="Y27" s="11">
        <f t="shared" si="23"/>
        <v>1</v>
      </c>
    </row>
    <row r="28" spans="1:25" ht="15">
      <c r="A28" s="59" t="s">
        <v>1985</v>
      </c>
      <c r="B28" s="59" t="s">
        <v>1951</v>
      </c>
      <c r="C28" s="59" t="s">
        <v>80</v>
      </c>
      <c r="D28" s="60" t="s">
        <v>578</v>
      </c>
      <c r="E28" s="60" t="s">
        <v>2051</v>
      </c>
      <c r="F28" s="60" t="s">
        <v>2048</v>
      </c>
      <c r="G28" s="59" t="s">
        <v>1971</v>
      </c>
      <c r="H28" s="61" t="s">
        <v>2049</v>
      </c>
      <c r="I28" s="59">
        <v>22</v>
      </c>
      <c r="J28" s="59" t="s">
        <v>2050</v>
      </c>
      <c r="K28" s="62">
        <v>660</v>
      </c>
      <c r="L28" s="55"/>
      <c r="M28" s="59">
        <v>12</v>
      </c>
      <c r="N28">
        <v>46</v>
      </c>
      <c r="O28">
        <v>35</v>
      </c>
      <c r="P28" s="10">
        <f t="shared" si="16"/>
        <v>0.53234953703703702</v>
      </c>
      <c r="Q28" s="11" t="str">
        <f t="shared" si="17"/>
        <v>Skoracki Tomasz</v>
      </c>
      <c r="R28" s="11" t="str">
        <f t="shared" si="18"/>
        <v>Aparaci</v>
      </c>
      <c r="S28" s="11"/>
      <c r="T28" s="11">
        <f t="shared" si="19"/>
        <v>49.383628655288639</v>
      </c>
      <c r="U28" s="11" t="str">
        <f>VLOOKUP(Q28,'PPM M'!$A$3:$A$358,1,0)</f>
        <v>Skoracki Tomasz</v>
      </c>
      <c r="V28" s="11">
        <f t="shared" si="20"/>
        <v>1</v>
      </c>
      <c r="W28" s="11">
        <f t="shared" si="21"/>
        <v>1</v>
      </c>
      <c r="X28" s="11">
        <f t="shared" si="22"/>
        <v>1</v>
      </c>
      <c r="Y28" s="11">
        <f t="shared" si="23"/>
        <v>1</v>
      </c>
    </row>
    <row r="29" spans="1:25" ht="15">
      <c r="A29" s="59" t="s">
        <v>1981</v>
      </c>
      <c r="B29" s="59" t="s">
        <v>1951</v>
      </c>
      <c r="C29" s="59" t="s">
        <v>80</v>
      </c>
      <c r="D29" s="60" t="s">
        <v>1674</v>
      </c>
      <c r="E29" s="60" t="s">
        <v>2052</v>
      </c>
      <c r="F29" s="60" t="s">
        <v>2053</v>
      </c>
      <c r="G29" s="59" t="s">
        <v>2054</v>
      </c>
      <c r="H29" s="61">
        <v>23</v>
      </c>
      <c r="I29" s="59">
        <v>22</v>
      </c>
      <c r="J29" s="59" t="s">
        <v>2055</v>
      </c>
      <c r="K29" s="62">
        <v>660</v>
      </c>
      <c r="L29" s="55"/>
      <c r="M29" s="59">
        <v>13</v>
      </c>
      <c r="N29">
        <v>24</v>
      </c>
      <c r="O29">
        <v>15</v>
      </c>
      <c r="P29" s="10">
        <f t="shared" si="16"/>
        <v>0.55850694444444449</v>
      </c>
      <c r="Q29" s="11" t="str">
        <f t="shared" si="17"/>
        <v>Bulge Kajetan</v>
      </c>
      <c r="R29" s="11" t="str">
        <f t="shared" si="18"/>
        <v>Legion</v>
      </c>
      <c r="S29" s="11"/>
      <c r="T29" s="11">
        <f t="shared" si="19"/>
        <v>47.070769868407432</v>
      </c>
      <c r="U29" s="11" t="str">
        <f>VLOOKUP(Q29,'PPM M'!$A$3:$A$358,1,0)</f>
        <v>Bulge Kajetan</v>
      </c>
      <c r="V29" s="11">
        <f t="shared" si="20"/>
        <v>0.95316547508030247</v>
      </c>
      <c r="W29" s="11">
        <f t="shared" si="21"/>
        <v>1</v>
      </c>
      <c r="X29" s="11">
        <f t="shared" si="22"/>
        <v>1</v>
      </c>
      <c r="Y29" s="11">
        <f t="shared" si="23"/>
        <v>1</v>
      </c>
    </row>
    <row r="30" spans="1:25" ht="15">
      <c r="A30" s="59" t="s">
        <v>2056</v>
      </c>
      <c r="B30" s="59" t="s">
        <v>1951</v>
      </c>
      <c r="C30" s="59" t="s">
        <v>80</v>
      </c>
      <c r="D30" s="60" t="s">
        <v>578</v>
      </c>
      <c r="E30" s="60" t="s">
        <v>602</v>
      </c>
      <c r="F30" s="60"/>
      <c r="G30" s="59" t="s">
        <v>2057</v>
      </c>
      <c r="H30" s="61" t="s">
        <v>2025</v>
      </c>
      <c r="I30" s="59">
        <v>19</v>
      </c>
      <c r="J30" s="59" t="s">
        <v>2058</v>
      </c>
      <c r="K30" s="62">
        <v>570</v>
      </c>
      <c r="L30" s="55" t="s">
        <v>2059</v>
      </c>
      <c r="M30" s="59">
        <v>6</v>
      </c>
      <c r="N30">
        <v>3</v>
      </c>
      <c r="O30">
        <v>55</v>
      </c>
      <c r="P30" s="10">
        <f t="shared" si="16"/>
        <v>0.25271990740740741</v>
      </c>
      <c r="Q30" s="11" t="str">
        <f t="shared" si="17"/>
        <v>Zadworny Tomasz</v>
      </c>
      <c r="R30" s="11">
        <f t="shared" si="18"/>
        <v>0</v>
      </c>
      <c r="S30" s="11"/>
      <c r="T30" s="11">
        <f t="shared" si="19"/>
        <v>40.652028522715511</v>
      </c>
      <c r="U30" s="11" t="str">
        <f>VLOOKUP(Q30,'PPM M'!$A$3:$A$358,1,0)</f>
        <v>Zadworny Tomasz</v>
      </c>
      <c r="V30" s="11">
        <f t="shared" si="20"/>
        <v>2.2099839706892603</v>
      </c>
      <c r="W30" s="11">
        <f t="shared" si="21"/>
        <v>0.86363636363636365</v>
      </c>
      <c r="X30" s="11">
        <f t="shared" si="22"/>
        <v>0.86363636363636365</v>
      </c>
      <c r="Y30" s="11">
        <f t="shared" si="23"/>
        <v>0.9711049861679486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dimension ref="A1:Q6"/>
  <sheetViews>
    <sheetView workbookViewId="0"/>
  </sheetViews>
  <sheetFormatPr defaultRowHeight="12.75"/>
  <cols>
    <col min="1" max="1" width="7.42578125" bestFit="1" customWidth="1"/>
    <col min="3" max="3" width="12.85546875" bestFit="1" customWidth="1"/>
    <col min="4" max="4" width="9.7109375" bestFit="1" customWidth="1"/>
    <col min="5" max="5" width="8.85546875" bestFit="1" customWidth="1"/>
    <col min="6" max="6" width="14.5703125" bestFit="1" customWidth="1"/>
  </cols>
  <sheetData>
    <row r="1" spans="1:17">
      <c r="A1" t="s">
        <v>2448</v>
      </c>
      <c r="B1" t="s">
        <v>2449</v>
      </c>
      <c r="C1" t="s">
        <v>231</v>
      </c>
      <c r="D1" t="s">
        <v>232</v>
      </c>
      <c r="E1" t="s">
        <v>2450</v>
      </c>
      <c r="F1" t="s">
        <v>130</v>
      </c>
      <c r="G1" t="s">
        <v>162</v>
      </c>
      <c r="H1" t="s">
        <v>259</v>
      </c>
      <c r="I1" s="11"/>
      <c r="J1" s="11"/>
      <c r="K1" s="11"/>
      <c r="L1" s="11" t="s">
        <v>165</v>
      </c>
      <c r="M1" s="11" t="s">
        <v>196</v>
      </c>
      <c r="N1" s="11" t="s">
        <v>162</v>
      </c>
      <c r="O1" s="11" t="s">
        <v>163</v>
      </c>
      <c r="P1" s="11" t="s">
        <v>79</v>
      </c>
      <c r="Q1" s="11" t="s">
        <v>164</v>
      </c>
    </row>
    <row r="2" spans="1:17">
      <c r="A2">
        <v>1</v>
      </c>
      <c r="B2">
        <v>416</v>
      </c>
      <c r="C2" t="s">
        <v>879</v>
      </c>
      <c r="D2" t="s">
        <v>50</v>
      </c>
      <c r="E2" t="s">
        <v>80</v>
      </c>
      <c r="G2" s="78">
        <v>1.0166666666666666</v>
      </c>
      <c r="H2">
        <v>35</v>
      </c>
      <c r="I2" s="11"/>
      <c r="J2" s="11"/>
      <c r="K2" s="11"/>
      <c r="L2" s="11"/>
      <c r="M2" s="11">
        <v>100</v>
      </c>
      <c r="N2" s="80"/>
      <c r="O2" s="11"/>
      <c r="P2" s="11"/>
      <c r="Q2" s="11"/>
    </row>
    <row r="3" spans="1:17">
      <c r="A3">
        <v>3</v>
      </c>
      <c r="B3">
        <v>410</v>
      </c>
      <c r="C3" t="s">
        <v>832</v>
      </c>
      <c r="D3" t="s">
        <v>1236</v>
      </c>
      <c r="E3" t="s">
        <v>0</v>
      </c>
      <c r="F3" t="s">
        <v>2459</v>
      </c>
      <c r="G3" s="79">
        <v>0.89236111111111116</v>
      </c>
      <c r="H3">
        <v>30</v>
      </c>
      <c r="I3" s="11" t="str">
        <f t="shared" ref="I3:I6" si="0">C3&amp;" "&amp;D3</f>
        <v>Stanek Asia</v>
      </c>
      <c r="J3" s="11" t="str">
        <f>F3</f>
        <v>Rudy Kot</v>
      </c>
      <c r="K3" s="11"/>
      <c r="L3" s="11">
        <v>100</v>
      </c>
      <c r="M3" s="11">
        <f>M2*IF(P3&lt;1,P3,IF(O3&lt;1,O3,IF(N3&lt;1,N3,1)))</f>
        <v>85.714285714285708</v>
      </c>
      <c r="N3" s="80">
        <f>G2/G3</f>
        <v>1.1392996108949416</v>
      </c>
      <c r="O3" s="11">
        <f>H3/H2</f>
        <v>0.8571428571428571</v>
      </c>
      <c r="P3" s="11">
        <v>1</v>
      </c>
      <c r="Q3" s="11"/>
    </row>
    <row r="4" spans="1:17">
      <c r="A4">
        <v>7</v>
      </c>
      <c r="B4">
        <v>413</v>
      </c>
      <c r="C4" t="s">
        <v>2456</v>
      </c>
      <c r="D4" t="s">
        <v>1342</v>
      </c>
      <c r="E4" t="s">
        <v>0</v>
      </c>
      <c r="F4" t="s">
        <v>2460</v>
      </c>
      <c r="G4" s="79">
        <v>0.99583333333333324</v>
      </c>
      <c r="H4">
        <v>28</v>
      </c>
      <c r="I4" s="11" t="str">
        <f t="shared" si="0"/>
        <v>Czarny Barbara</v>
      </c>
      <c r="J4" s="11" t="str">
        <f>F4</f>
        <v>Szkoła Fechtunku ARAMIS</v>
      </c>
      <c r="K4" s="11"/>
      <c r="L4" s="11">
        <f>L3*IF(P4&lt;1,P4,IF(O4&lt;1,O4,IF(N4&lt;1,N4,1)))</f>
        <v>93.333333333333329</v>
      </c>
      <c r="M4" s="11">
        <f>M3*IF(P4&lt;1,P4,IF(O4&lt;1,O4,IF(N4&lt;1,N4,1)))</f>
        <v>80</v>
      </c>
      <c r="N4" s="80">
        <f>G3/G4</f>
        <v>0.89609483960948411</v>
      </c>
      <c r="O4" s="11">
        <f>H4/H3</f>
        <v>0.93333333333333335</v>
      </c>
      <c r="P4">
        <v>1</v>
      </c>
    </row>
    <row r="5" spans="1:17">
      <c r="A5">
        <v>10</v>
      </c>
      <c r="B5">
        <v>406</v>
      </c>
      <c r="C5" t="s">
        <v>2457</v>
      </c>
      <c r="D5" t="s">
        <v>1342</v>
      </c>
      <c r="E5" t="s">
        <v>2458</v>
      </c>
      <c r="G5" s="79">
        <v>0.83958333333333324</v>
      </c>
      <c r="H5">
        <v>24</v>
      </c>
      <c r="I5" s="11" t="str">
        <f t="shared" si="0"/>
        <v>Nieścioruk Barbara</v>
      </c>
      <c r="J5" s="11">
        <f>F5</f>
        <v>0</v>
      </c>
      <c r="K5" s="11"/>
      <c r="L5" s="11">
        <f>L4*IF(P5&lt;1,P5,IF(O5&lt;1,O5,IF(N5&lt;1,N5,1)))</f>
        <v>79.999999999999986</v>
      </c>
      <c r="M5" s="11">
        <f>M4*IF(P5&lt;1,P5,IF(O5&lt;1,O5,IF(N5&lt;1,N5,1)))</f>
        <v>68.571428571428569</v>
      </c>
      <c r="N5" s="80">
        <f>G4/G5</f>
        <v>1.186104218362283</v>
      </c>
      <c r="O5" s="11">
        <f>H5/H4</f>
        <v>0.8571428571428571</v>
      </c>
      <c r="P5">
        <v>1</v>
      </c>
    </row>
    <row r="6" spans="1:17">
      <c r="I6" s="11" t="str">
        <f t="shared" si="0"/>
        <v xml:space="preserve"> </v>
      </c>
      <c r="J6" s="11"/>
      <c r="K6" s="11"/>
      <c r="L6" s="11"/>
      <c r="M6" s="11"/>
      <c r="N6" s="80"/>
      <c r="O6" s="11"/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dimension ref="A1:Q11"/>
  <sheetViews>
    <sheetView workbookViewId="0"/>
  </sheetViews>
  <sheetFormatPr defaultRowHeight="12.75"/>
  <cols>
    <col min="1" max="1" width="7.42578125" bestFit="1" customWidth="1"/>
    <col min="3" max="3" width="12.85546875" bestFit="1" customWidth="1"/>
    <col min="4" max="4" width="9.7109375" bestFit="1" customWidth="1"/>
    <col min="5" max="5" width="8.85546875" bestFit="1" customWidth="1"/>
    <col min="6" max="6" width="14.5703125" bestFit="1" customWidth="1"/>
  </cols>
  <sheetData>
    <row r="1" spans="1:17">
      <c r="A1" t="s">
        <v>2448</v>
      </c>
      <c r="B1" t="s">
        <v>2449</v>
      </c>
      <c r="C1" t="s">
        <v>231</v>
      </c>
      <c r="D1" t="s">
        <v>232</v>
      </c>
      <c r="E1" t="s">
        <v>2450</v>
      </c>
      <c r="F1" t="s">
        <v>130</v>
      </c>
      <c r="G1" t="s">
        <v>162</v>
      </c>
      <c r="H1" t="s">
        <v>259</v>
      </c>
      <c r="I1" s="11"/>
      <c r="J1" s="11"/>
      <c r="K1" s="11"/>
      <c r="L1" s="11" t="s">
        <v>165</v>
      </c>
      <c r="M1" s="11" t="s">
        <v>196</v>
      </c>
      <c r="N1" s="11" t="s">
        <v>162</v>
      </c>
      <c r="O1" s="11" t="s">
        <v>163</v>
      </c>
      <c r="P1" s="11" t="s">
        <v>79</v>
      </c>
      <c r="Q1" s="11" t="s">
        <v>164</v>
      </c>
    </row>
    <row r="2" spans="1:17">
      <c r="A2">
        <v>1</v>
      </c>
      <c r="B2">
        <v>416</v>
      </c>
      <c r="C2" t="s">
        <v>879</v>
      </c>
      <c r="D2" t="s">
        <v>50</v>
      </c>
      <c r="E2" t="s">
        <v>80</v>
      </c>
      <c r="G2" s="78">
        <v>1.0166666666666666</v>
      </c>
      <c r="H2">
        <v>35</v>
      </c>
      <c r="I2" s="11" t="str">
        <f t="shared" ref="I2" si="0">C2&amp;" "&amp;D2</f>
        <v>Hołdakowski Wojciech</v>
      </c>
      <c r="J2" s="11">
        <f>F2</f>
        <v>0</v>
      </c>
      <c r="K2" s="11"/>
      <c r="L2" s="11">
        <v>100</v>
      </c>
      <c r="M2" s="11"/>
      <c r="N2" s="80"/>
      <c r="O2" s="11"/>
      <c r="P2" s="11"/>
      <c r="Q2" s="11"/>
    </row>
    <row r="3" spans="1:17">
      <c r="A3">
        <v>1</v>
      </c>
      <c r="B3">
        <v>418</v>
      </c>
      <c r="C3" t="s">
        <v>2451</v>
      </c>
      <c r="D3" t="s">
        <v>2452</v>
      </c>
      <c r="E3" t="s">
        <v>80</v>
      </c>
      <c r="F3" t="s">
        <v>2453</v>
      </c>
      <c r="G3" s="78">
        <v>1.0166666666666666</v>
      </c>
      <c r="H3">
        <v>35</v>
      </c>
      <c r="I3" s="11" t="str">
        <f t="shared" ref="I3:I4" si="1">C3&amp;" "&amp;D3</f>
        <v>Wieczorek Jarek</v>
      </c>
      <c r="J3" s="11" t="str">
        <f>F3</f>
        <v>WieczorekTeam</v>
      </c>
      <c r="K3" s="11"/>
      <c r="L3" s="11">
        <f>L2*IF(P3&lt;1,P3,IF(O3&lt;1,O3,IF(N3&lt;1,N3,1)))</f>
        <v>100</v>
      </c>
      <c r="M3" s="11"/>
      <c r="N3" s="80">
        <f>G2/G3</f>
        <v>1</v>
      </c>
      <c r="O3" s="11">
        <f>H3/H2</f>
        <v>1</v>
      </c>
      <c r="P3" s="11">
        <v>1</v>
      </c>
      <c r="Q3" s="11"/>
    </row>
    <row r="4" spans="1:17">
      <c r="A4">
        <v>3</v>
      </c>
      <c r="B4">
        <v>411</v>
      </c>
      <c r="C4" t="s">
        <v>832</v>
      </c>
      <c r="D4" t="s">
        <v>664</v>
      </c>
      <c r="E4" t="s">
        <v>80</v>
      </c>
      <c r="F4" t="s">
        <v>2459</v>
      </c>
      <c r="G4" s="79">
        <v>0.89236111111111116</v>
      </c>
      <c r="H4">
        <v>30</v>
      </c>
      <c r="I4" s="11" t="str">
        <f t="shared" si="1"/>
        <v>Stanek Robert</v>
      </c>
      <c r="J4" s="11" t="str">
        <f>F4</f>
        <v>Rudy Kot</v>
      </c>
      <c r="K4" s="11"/>
      <c r="L4" s="11">
        <f>L3*IF(P4&lt;1,P4,IF(O4&lt;1,O4,IF(N4&lt;1,N4,1)))</f>
        <v>85.714285714285708</v>
      </c>
      <c r="M4" s="11"/>
      <c r="N4" s="80">
        <f>G3/G4</f>
        <v>1.1392996108949416</v>
      </c>
      <c r="O4" s="11">
        <f>H4/H3</f>
        <v>0.8571428571428571</v>
      </c>
      <c r="P4">
        <v>1</v>
      </c>
    </row>
    <row r="5" spans="1:17">
      <c r="A5">
        <v>5</v>
      </c>
      <c r="B5">
        <v>402</v>
      </c>
      <c r="C5" t="s">
        <v>2454</v>
      </c>
      <c r="D5" t="s">
        <v>59</v>
      </c>
      <c r="E5" t="s">
        <v>80</v>
      </c>
      <c r="G5" s="79">
        <v>0.72361111111111109</v>
      </c>
      <c r="H5">
        <v>29</v>
      </c>
      <c r="I5" s="11" t="str">
        <f t="shared" ref="I5:I11" si="2">C5&amp;" "&amp;D5</f>
        <v>Bartkowiak Jacek</v>
      </c>
      <c r="J5" s="11">
        <f t="shared" ref="J5:J11" si="3">F5</f>
        <v>0</v>
      </c>
      <c r="K5" s="11"/>
      <c r="L5" s="11">
        <f t="shared" ref="L5:L11" si="4">L4*IF(P5&lt;1,P5,IF(O5&lt;1,O5,IF(N5&lt;1,N5,1)))</f>
        <v>82.857142857142847</v>
      </c>
      <c r="M5" s="11"/>
      <c r="N5" s="80">
        <f t="shared" ref="N5:N11" si="5">G4/G5</f>
        <v>1.2332053742802305</v>
      </c>
      <c r="O5" s="11">
        <f t="shared" ref="O5:O11" si="6">H5/H4</f>
        <v>0.96666666666666667</v>
      </c>
      <c r="P5">
        <v>1</v>
      </c>
    </row>
    <row r="6" spans="1:17">
      <c r="A6">
        <v>6</v>
      </c>
      <c r="B6">
        <v>415</v>
      </c>
      <c r="C6" t="s">
        <v>10</v>
      </c>
      <c r="D6" t="s">
        <v>66</v>
      </c>
      <c r="E6" t="s">
        <v>2455</v>
      </c>
      <c r="G6" s="78">
        <v>1.0097222222222222</v>
      </c>
      <c r="H6">
        <v>29</v>
      </c>
      <c r="I6" s="11" t="str">
        <f t="shared" si="2"/>
        <v>Herman-Iżycki Leszek</v>
      </c>
      <c r="J6" s="11">
        <f t="shared" si="3"/>
        <v>0</v>
      </c>
      <c r="K6" s="11"/>
      <c r="L6" s="11">
        <f t="shared" si="4"/>
        <v>59.379052859107873</v>
      </c>
      <c r="M6" s="11"/>
      <c r="N6" s="80">
        <f t="shared" si="5"/>
        <v>0.71664374140302611</v>
      </c>
      <c r="O6" s="11">
        <f t="shared" si="6"/>
        <v>1</v>
      </c>
      <c r="P6">
        <v>1</v>
      </c>
    </row>
    <row r="7" spans="1:17">
      <c r="A7">
        <v>7</v>
      </c>
      <c r="B7">
        <v>407</v>
      </c>
      <c r="C7" t="s">
        <v>1380</v>
      </c>
      <c r="D7" t="s">
        <v>1202</v>
      </c>
      <c r="E7" t="s">
        <v>2455</v>
      </c>
      <c r="G7" s="79">
        <v>0.99583333333333324</v>
      </c>
      <c r="H7">
        <v>28</v>
      </c>
      <c r="I7" s="11" t="str">
        <f t="shared" si="2"/>
        <v>Walczak Eugeniusz</v>
      </c>
      <c r="J7" s="11">
        <f t="shared" si="3"/>
        <v>0</v>
      </c>
      <c r="K7" s="11"/>
      <c r="L7" s="11">
        <f t="shared" si="4"/>
        <v>57.331499312242087</v>
      </c>
      <c r="M7" s="11"/>
      <c r="N7" s="80">
        <f t="shared" si="5"/>
        <v>1.0139470013947003</v>
      </c>
      <c r="O7" s="11">
        <f t="shared" si="6"/>
        <v>0.96551724137931039</v>
      </c>
      <c r="P7">
        <v>1</v>
      </c>
    </row>
    <row r="8" spans="1:17">
      <c r="A8">
        <v>7</v>
      </c>
      <c r="B8">
        <v>412</v>
      </c>
      <c r="C8" t="s">
        <v>2456</v>
      </c>
      <c r="D8" t="s">
        <v>55</v>
      </c>
      <c r="E8" t="s">
        <v>80</v>
      </c>
      <c r="F8" t="s">
        <v>2460</v>
      </c>
      <c r="G8" s="79">
        <v>0.99583333333333324</v>
      </c>
      <c r="H8">
        <v>28</v>
      </c>
      <c r="I8" s="11" t="str">
        <f t="shared" si="2"/>
        <v>Czarny Grzegorz</v>
      </c>
      <c r="J8" s="11" t="str">
        <f t="shared" si="3"/>
        <v>Szkoła Fechtunku ARAMIS</v>
      </c>
      <c r="K8" s="11"/>
      <c r="L8" s="11">
        <f t="shared" si="4"/>
        <v>57.331499312242087</v>
      </c>
      <c r="M8" s="11"/>
      <c r="N8" s="80">
        <f t="shared" si="5"/>
        <v>1</v>
      </c>
      <c r="O8" s="11">
        <f t="shared" si="6"/>
        <v>1</v>
      </c>
      <c r="P8">
        <v>1</v>
      </c>
    </row>
    <row r="9" spans="1:17">
      <c r="A9">
        <v>10</v>
      </c>
      <c r="B9">
        <v>403</v>
      </c>
      <c r="C9" t="s">
        <v>782</v>
      </c>
      <c r="D9" t="s">
        <v>783</v>
      </c>
      <c r="E9" t="s">
        <v>2455</v>
      </c>
      <c r="G9" s="79">
        <v>0.83958333333333324</v>
      </c>
      <c r="H9">
        <v>24</v>
      </c>
      <c r="I9" s="11" t="str">
        <f t="shared" si="2"/>
        <v>Ścibisz Jerzy</v>
      </c>
      <c r="J9" s="11">
        <f t="shared" si="3"/>
        <v>0</v>
      </c>
      <c r="K9" s="11"/>
      <c r="L9" s="11">
        <f t="shared" si="4"/>
        <v>49.141285124778932</v>
      </c>
      <c r="M9" s="11"/>
      <c r="N9" s="80">
        <f t="shared" si="5"/>
        <v>1.186104218362283</v>
      </c>
      <c r="O9" s="11">
        <f t="shared" si="6"/>
        <v>0.8571428571428571</v>
      </c>
      <c r="P9">
        <v>1</v>
      </c>
    </row>
    <row r="10" spans="1:17">
      <c r="A10">
        <v>12</v>
      </c>
      <c r="B10">
        <v>401</v>
      </c>
      <c r="C10" t="s">
        <v>1</v>
      </c>
      <c r="D10" t="s">
        <v>90</v>
      </c>
      <c r="E10" t="s">
        <v>80</v>
      </c>
      <c r="F10" t="s">
        <v>2</v>
      </c>
      <c r="G10" s="79">
        <v>0.41666666666666669</v>
      </c>
      <c r="H10">
        <v>16</v>
      </c>
      <c r="I10" s="11" t="str">
        <f t="shared" si="2"/>
        <v>Kawecki Dariusz</v>
      </c>
      <c r="J10" s="11" t="str">
        <f t="shared" si="3"/>
        <v>ETISOFT BIKE TEAM</v>
      </c>
      <c r="K10" s="11"/>
      <c r="L10" s="11">
        <f t="shared" si="4"/>
        <v>32.760856749852621</v>
      </c>
      <c r="M10" s="11"/>
      <c r="N10" s="80">
        <f t="shared" si="5"/>
        <v>2.0149999999999997</v>
      </c>
      <c r="O10" s="11">
        <f t="shared" si="6"/>
        <v>0.66666666666666663</v>
      </c>
      <c r="P10">
        <v>1</v>
      </c>
    </row>
    <row r="11" spans="1:17">
      <c r="A11">
        <v>12</v>
      </c>
      <c r="B11">
        <v>409</v>
      </c>
      <c r="C11" t="s">
        <v>3</v>
      </c>
      <c r="D11" t="s">
        <v>90</v>
      </c>
      <c r="E11" t="s">
        <v>80</v>
      </c>
      <c r="F11" t="s">
        <v>2</v>
      </c>
      <c r="G11" s="79">
        <v>0.41666666666666669</v>
      </c>
      <c r="H11">
        <v>16</v>
      </c>
      <c r="I11" s="11" t="str">
        <f t="shared" si="2"/>
        <v>Kleina Dariusz</v>
      </c>
      <c r="J11" s="11" t="str">
        <f t="shared" si="3"/>
        <v>ETISOFT BIKE TEAM</v>
      </c>
      <c r="K11" s="11"/>
      <c r="L11" s="11">
        <f t="shared" si="4"/>
        <v>32.760856749852621</v>
      </c>
      <c r="M11" s="11"/>
      <c r="N11" s="80">
        <f t="shared" si="5"/>
        <v>1</v>
      </c>
      <c r="O11" s="11">
        <f t="shared" si="6"/>
        <v>1</v>
      </c>
      <c r="P11">
        <v>1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dimension ref="A1:G3"/>
  <sheetViews>
    <sheetView workbookViewId="0"/>
  </sheetViews>
  <sheetFormatPr defaultRowHeight="12.75"/>
  <cols>
    <col min="2" max="2" width="13.5703125" bestFit="1" customWidth="1"/>
    <col min="3" max="3" width="12.140625" bestFit="1" customWidth="1"/>
    <col min="4" max="4" width="9" bestFit="1" customWidth="1"/>
    <col min="5" max="5" width="5.5703125" bestFit="1" customWidth="1"/>
  </cols>
  <sheetData>
    <row r="1" spans="1:7" ht="15">
      <c r="A1" s="81" t="s">
        <v>227</v>
      </c>
      <c r="B1" s="81" t="s">
        <v>2466</v>
      </c>
      <c r="C1" s="81" t="s">
        <v>2467</v>
      </c>
      <c r="D1" s="82" t="s">
        <v>2468</v>
      </c>
      <c r="E1" s="82" t="s">
        <v>118</v>
      </c>
    </row>
    <row r="2" spans="1:7">
      <c r="A2" s="83">
        <v>1</v>
      </c>
      <c r="B2" s="84" t="s">
        <v>296</v>
      </c>
      <c r="C2" s="84" t="s">
        <v>166</v>
      </c>
      <c r="D2" s="85">
        <v>46</v>
      </c>
      <c r="E2" s="86">
        <v>0.4145833333333333</v>
      </c>
      <c r="F2" t="s">
        <v>165</v>
      </c>
      <c r="G2" t="s">
        <v>196</v>
      </c>
    </row>
    <row r="3" spans="1:7">
      <c r="A3" s="83">
        <v>20</v>
      </c>
      <c r="B3" s="84" t="s">
        <v>2485</v>
      </c>
      <c r="C3" s="84" t="s">
        <v>2486</v>
      </c>
      <c r="D3" s="85">
        <v>33</v>
      </c>
      <c r="E3" s="86">
        <v>0.45208333333333334</v>
      </c>
      <c r="F3">
        <v>100</v>
      </c>
      <c r="G3">
        <f>F3*D3/D2</f>
        <v>71.739130434782609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dimension ref="A1:J30"/>
  <sheetViews>
    <sheetView workbookViewId="0"/>
  </sheetViews>
  <sheetFormatPr defaultRowHeight="12.75"/>
  <cols>
    <col min="1" max="1" width="5.5703125" bestFit="1" customWidth="1"/>
    <col min="2" max="2" width="24" bestFit="1" customWidth="1"/>
    <col min="3" max="3" width="20.42578125" bestFit="1" customWidth="1"/>
    <col min="4" max="4" width="9" bestFit="1" customWidth="1"/>
    <col min="5" max="5" width="5.5703125" bestFit="1" customWidth="1"/>
  </cols>
  <sheetData>
    <row r="1" spans="1:10" ht="15">
      <c r="A1" s="81" t="s">
        <v>227</v>
      </c>
      <c r="B1" s="81" t="s">
        <v>2466</v>
      </c>
      <c r="C1" s="81" t="s">
        <v>2467</v>
      </c>
      <c r="D1" s="82" t="s">
        <v>2468</v>
      </c>
      <c r="E1" s="82" t="s">
        <v>118</v>
      </c>
      <c r="F1" s="11" t="s">
        <v>165</v>
      </c>
      <c r="G1" s="11" t="s">
        <v>196</v>
      </c>
      <c r="H1" s="11" t="s">
        <v>162</v>
      </c>
      <c r="I1" s="11" t="s">
        <v>163</v>
      </c>
      <c r="J1" s="11" t="s">
        <v>79</v>
      </c>
    </row>
    <row r="2" spans="1:10">
      <c r="A2" s="83">
        <v>1</v>
      </c>
      <c r="B2" s="84" t="s">
        <v>296</v>
      </c>
      <c r="C2" s="84" t="s">
        <v>166</v>
      </c>
      <c r="D2" s="85">
        <v>46</v>
      </c>
      <c r="E2" s="86">
        <v>0.4145833333333333</v>
      </c>
      <c r="F2" s="11">
        <v>100</v>
      </c>
      <c r="G2" s="11"/>
      <c r="H2" s="80"/>
      <c r="I2" s="11"/>
      <c r="J2" s="11"/>
    </row>
    <row r="3" spans="1:10">
      <c r="A3" s="83">
        <v>2</v>
      </c>
      <c r="B3" s="84" t="s">
        <v>115</v>
      </c>
      <c r="C3" s="84" t="s">
        <v>172</v>
      </c>
      <c r="D3" s="85">
        <v>46</v>
      </c>
      <c r="E3" s="86">
        <v>0.42569444444444449</v>
      </c>
      <c r="F3" s="11">
        <f>F2*IF(J3&lt;1,J3,IF(I3&lt;1,I3,IF(H3&lt;1,H3,1)))</f>
        <v>97.389885807504058</v>
      </c>
      <c r="G3" s="11"/>
      <c r="H3" s="80">
        <f>E2/E3</f>
        <v>0.97389885807504062</v>
      </c>
      <c r="I3" s="11">
        <f>D3/D2</f>
        <v>1</v>
      </c>
      <c r="J3" s="11">
        <v>1</v>
      </c>
    </row>
    <row r="4" spans="1:10">
      <c r="A4" s="83">
        <v>3</v>
      </c>
      <c r="B4" s="84" t="s">
        <v>76</v>
      </c>
      <c r="C4" s="84" t="s">
        <v>175</v>
      </c>
      <c r="D4" s="85">
        <v>46</v>
      </c>
      <c r="E4" s="86">
        <v>0.43541666666666667</v>
      </c>
      <c r="F4" s="11">
        <f t="shared" ref="F4:F28" si="0">F3*IF(J4&lt;1,J4,IF(I4&lt;1,I4,IF(H4&lt;1,H4,1)))</f>
        <v>95.215311004784667</v>
      </c>
      <c r="G4" s="11"/>
      <c r="H4" s="80">
        <f t="shared" ref="H4:H21" si="1">E3/E4</f>
        <v>0.97767145135566191</v>
      </c>
      <c r="I4" s="11">
        <f t="shared" ref="I4:I21" si="2">D4/D3</f>
        <v>1</v>
      </c>
      <c r="J4" s="11">
        <v>1</v>
      </c>
    </row>
    <row r="5" spans="1:10">
      <c r="A5" s="83">
        <v>4</v>
      </c>
      <c r="B5" s="84" t="s">
        <v>388</v>
      </c>
      <c r="C5" s="84" t="s">
        <v>2074</v>
      </c>
      <c r="D5" s="85">
        <v>46</v>
      </c>
      <c r="E5" s="86">
        <v>0.44513888888888892</v>
      </c>
      <c r="F5" s="11">
        <f t="shared" si="0"/>
        <v>93.135725429017128</v>
      </c>
      <c r="G5" s="11"/>
      <c r="H5" s="80">
        <f t="shared" si="1"/>
        <v>0.97815912636505453</v>
      </c>
      <c r="I5" s="11">
        <f t="shared" si="2"/>
        <v>1</v>
      </c>
      <c r="J5" s="11">
        <v>1</v>
      </c>
    </row>
    <row r="6" spans="1:10">
      <c r="A6" s="83">
        <v>5</v>
      </c>
      <c r="B6" s="84" t="s">
        <v>2469</v>
      </c>
      <c r="C6" s="84" t="s">
        <v>2470</v>
      </c>
      <c r="D6" s="85">
        <v>46</v>
      </c>
      <c r="E6" s="86">
        <v>0.47777777777777775</v>
      </c>
      <c r="F6" s="11">
        <f t="shared" si="0"/>
        <v>86.773255813953469</v>
      </c>
      <c r="G6" s="11"/>
      <c r="H6" s="80">
        <f t="shared" si="1"/>
        <v>0.93168604651162801</v>
      </c>
      <c r="I6" s="11">
        <f t="shared" si="2"/>
        <v>1</v>
      </c>
      <c r="J6" s="11">
        <v>1</v>
      </c>
    </row>
    <row r="7" spans="1:10">
      <c r="A7" s="83">
        <v>6</v>
      </c>
      <c r="B7" s="84" t="s">
        <v>2037</v>
      </c>
      <c r="C7" s="84" t="s">
        <v>2471</v>
      </c>
      <c r="D7" s="85">
        <v>42</v>
      </c>
      <c r="E7" s="86">
        <v>0.48124999999999996</v>
      </c>
      <c r="F7" s="11">
        <f t="shared" si="0"/>
        <v>79.22775530839229</v>
      </c>
      <c r="G7" s="11"/>
      <c r="H7" s="80">
        <f t="shared" si="1"/>
        <v>0.99278499278499277</v>
      </c>
      <c r="I7" s="11">
        <f t="shared" si="2"/>
        <v>0.91304347826086951</v>
      </c>
      <c r="J7" s="11">
        <v>1</v>
      </c>
    </row>
    <row r="8" spans="1:10">
      <c r="A8" s="83">
        <v>7</v>
      </c>
      <c r="B8" s="84" t="s">
        <v>100</v>
      </c>
      <c r="C8" s="84" t="s">
        <v>171</v>
      </c>
      <c r="D8" s="85">
        <v>42</v>
      </c>
      <c r="E8" s="86">
        <v>0.48333333333333334</v>
      </c>
      <c r="F8" s="11">
        <f t="shared" si="0"/>
        <v>78.886256363097488</v>
      </c>
      <c r="G8" s="11"/>
      <c r="H8" s="80">
        <f t="shared" si="1"/>
        <v>0.9956896551724137</v>
      </c>
      <c r="I8" s="11">
        <f t="shared" si="2"/>
        <v>1</v>
      </c>
      <c r="J8" s="11">
        <v>1</v>
      </c>
    </row>
    <row r="9" spans="1:10">
      <c r="A9" s="83">
        <v>8</v>
      </c>
      <c r="B9" s="84" t="s">
        <v>2472</v>
      </c>
      <c r="C9" s="84" t="s">
        <v>2473</v>
      </c>
      <c r="D9" s="85">
        <v>41</v>
      </c>
      <c r="E9" s="86">
        <v>0.48958333333333331</v>
      </c>
      <c r="F9" s="11">
        <f t="shared" si="0"/>
        <v>77.008012163976119</v>
      </c>
      <c r="G9" s="11"/>
      <c r="H9" s="80">
        <f t="shared" si="1"/>
        <v>0.98723404255319158</v>
      </c>
      <c r="I9" s="11">
        <f t="shared" si="2"/>
        <v>0.97619047619047616</v>
      </c>
      <c r="J9" s="11">
        <v>1</v>
      </c>
    </row>
    <row r="10" spans="1:10">
      <c r="A10" s="83">
        <v>8</v>
      </c>
      <c r="B10" s="84" t="s">
        <v>2472</v>
      </c>
      <c r="C10" s="84" t="s">
        <v>2474</v>
      </c>
      <c r="D10" s="85">
        <v>41</v>
      </c>
      <c r="E10" s="86">
        <v>0.48958333333333331</v>
      </c>
      <c r="F10" s="11">
        <f t="shared" si="0"/>
        <v>77.008012163976119</v>
      </c>
      <c r="G10" s="11"/>
      <c r="H10" s="80">
        <f t="shared" si="1"/>
        <v>1</v>
      </c>
      <c r="I10" s="11">
        <f t="shared" si="2"/>
        <v>1</v>
      </c>
      <c r="J10" s="11">
        <v>1</v>
      </c>
    </row>
    <row r="11" spans="1:10">
      <c r="A11" s="83">
        <v>10</v>
      </c>
      <c r="B11" s="84" t="s">
        <v>2481</v>
      </c>
      <c r="C11" s="84" t="s">
        <v>2482</v>
      </c>
      <c r="D11" s="85">
        <v>41</v>
      </c>
      <c r="E11" s="86">
        <v>0.49583333333333329</v>
      </c>
      <c r="F11" s="11">
        <f t="shared" si="0"/>
        <v>76.037322935018437</v>
      </c>
      <c r="G11" s="11"/>
      <c r="H11" s="80">
        <f t="shared" si="1"/>
        <v>0.98739495798319332</v>
      </c>
      <c r="I11" s="11">
        <f t="shared" si="2"/>
        <v>1</v>
      </c>
      <c r="J11" s="11">
        <v>1</v>
      </c>
    </row>
    <row r="12" spans="1:10">
      <c r="A12" s="83">
        <v>11</v>
      </c>
      <c r="B12" s="84" t="s">
        <v>2475</v>
      </c>
      <c r="C12" s="84" t="s">
        <v>2476</v>
      </c>
      <c r="D12" s="85">
        <v>40</v>
      </c>
      <c r="E12" s="86">
        <v>0.4982638888888889</v>
      </c>
      <c r="F12" s="11">
        <f t="shared" si="0"/>
        <v>74.182754082944811</v>
      </c>
      <c r="G12" s="11"/>
      <c r="H12" s="80">
        <f t="shared" si="1"/>
        <v>0.99512195121951208</v>
      </c>
      <c r="I12" s="11">
        <f t="shared" si="2"/>
        <v>0.97560975609756095</v>
      </c>
      <c r="J12" s="11">
        <v>1</v>
      </c>
    </row>
    <row r="13" spans="1:10">
      <c r="A13" s="83">
        <v>12</v>
      </c>
      <c r="B13" s="84" t="s">
        <v>2477</v>
      </c>
      <c r="C13" s="84" t="s">
        <v>2478</v>
      </c>
      <c r="D13" s="85">
        <v>39</v>
      </c>
      <c r="E13" s="86">
        <v>0.49374999999999997</v>
      </c>
      <c r="F13" s="11">
        <f t="shared" si="0"/>
        <v>72.328185230871185</v>
      </c>
      <c r="G13" s="11"/>
      <c r="H13" s="80">
        <f t="shared" si="1"/>
        <v>1.0091420534458511</v>
      </c>
      <c r="I13" s="11">
        <f t="shared" si="2"/>
        <v>0.97499999999999998</v>
      </c>
      <c r="J13" s="11">
        <v>1</v>
      </c>
    </row>
    <row r="14" spans="1:10">
      <c r="A14" s="83">
        <v>12</v>
      </c>
      <c r="B14" s="84" t="s">
        <v>2479</v>
      </c>
      <c r="C14" s="84" t="s">
        <v>2480</v>
      </c>
      <c r="D14" s="85">
        <v>39</v>
      </c>
      <c r="E14" s="86">
        <v>0.49374999999999997</v>
      </c>
      <c r="F14" s="11">
        <f t="shared" si="0"/>
        <v>72.328185230871185</v>
      </c>
      <c r="G14" s="11"/>
      <c r="H14" s="80">
        <f t="shared" si="1"/>
        <v>1</v>
      </c>
      <c r="I14" s="11">
        <f t="shared" si="2"/>
        <v>1</v>
      </c>
      <c r="J14" s="11">
        <v>1</v>
      </c>
    </row>
    <row r="15" spans="1:10">
      <c r="A15" s="83">
        <v>14</v>
      </c>
      <c r="B15" s="84" t="s">
        <v>63</v>
      </c>
      <c r="C15" s="84" t="s">
        <v>177</v>
      </c>
      <c r="D15" s="85">
        <v>39</v>
      </c>
      <c r="E15" s="86">
        <v>0.49791666666666667</v>
      </c>
      <c r="F15" s="11">
        <f t="shared" si="0"/>
        <v>71.722928450696514</v>
      </c>
      <c r="G15" s="11"/>
      <c r="H15" s="80">
        <f t="shared" si="1"/>
        <v>0.99163179916317978</v>
      </c>
      <c r="I15" s="11">
        <f t="shared" si="2"/>
        <v>1</v>
      </c>
      <c r="J15" s="11">
        <v>1</v>
      </c>
    </row>
    <row r="16" spans="1:10">
      <c r="A16" s="83">
        <v>15</v>
      </c>
      <c r="B16" s="84" t="s">
        <v>677</v>
      </c>
      <c r="C16" s="84" t="s">
        <v>170</v>
      </c>
      <c r="D16" s="85">
        <v>37</v>
      </c>
      <c r="E16" s="86">
        <v>0.49652777777777773</v>
      </c>
      <c r="F16" s="11">
        <f t="shared" si="0"/>
        <v>68.044829555788994</v>
      </c>
      <c r="G16" s="11"/>
      <c r="H16" s="80">
        <f t="shared" si="1"/>
        <v>1.002797202797203</v>
      </c>
      <c r="I16" s="11">
        <f t="shared" si="2"/>
        <v>0.94871794871794868</v>
      </c>
      <c r="J16" s="11">
        <v>1</v>
      </c>
    </row>
    <row r="17" spans="1:10">
      <c r="A17" s="83">
        <v>16</v>
      </c>
      <c r="B17" s="84" t="s">
        <v>2</v>
      </c>
      <c r="C17" s="84" t="s">
        <v>193</v>
      </c>
      <c r="D17" s="85">
        <v>35</v>
      </c>
      <c r="E17" s="86">
        <v>0.47916666666666663</v>
      </c>
      <c r="F17" s="11">
        <f t="shared" si="0"/>
        <v>64.366730660881487</v>
      </c>
      <c r="G17" s="11"/>
      <c r="H17" s="80">
        <f t="shared" si="1"/>
        <v>1.036231884057971</v>
      </c>
      <c r="I17" s="11">
        <f t="shared" si="2"/>
        <v>0.94594594594594594</v>
      </c>
      <c r="J17" s="11">
        <v>1</v>
      </c>
    </row>
    <row r="18" spans="1:10">
      <c r="A18" s="83">
        <v>16</v>
      </c>
      <c r="B18" s="84" t="s">
        <v>2</v>
      </c>
      <c r="C18" s="84" t="s">
        <v>194</v>
      </c>
      <c r="D18" s="85">
        <v>35</v>
      </c>
      <c r="E18" s="86">
        <v>0.47916666666666663</v>
      </c>
      <c r="F18" s="11">
        <f t="shared" si="0"/>
        <v>64.366730660881487</v>
      </c>
      <c r="G18" s="11"/>
      <c r="H18" s="80">
        <f t="shared" si="1"/>
        <v>1</v>
      </c>
      <c r="I18" s="11">
        <f t="shared" si="2"/>
        <v>1</v>
      </c>
      <c r="J18" s="11">
        <v>1</v>
      </c>
    </row>
    <row r="19" spans="1:10">
      <c r="A19" s="83">
        <v>18</v>
      </c>
      <c r="B19" s="84" t="s">
        <v>47</v>
      </c>
      <c r="C19" s="84" t="s">
        <v>195</v>
      </c>
      <c r="D19" s="85">
        <v>35</v>
      </c>
      <c r="E19" s="86">
        <v>0.4826388888888889</v>
      </c>
      <c r="F19" s="11">
        <f t="shared" si="0"/>
        <v>63.903660656126938</v>
      </c>
      <c r="G19" s="11"/>
      <c r="H19" s="80">
        <f t="shared" si="1"/>
        <v>0.99280575539568339</v>
      </c>
      <c r="I19" s="11">
        <f t="shared" si="2"/>
        <v>1</v>
      </c>
      <c r="J19" s="11">
        <v>1</v>
      </c>
    </row>
    <row r="20" spans="1:10">
      <c r="A20" s="83">
        <v>19</v>
      </c>
      <c r="B20" s="84" t="s">
        <v>2037</v>
      </c>
      <c r="C20" s="84" t="s">
        <v>2443</v>
      </c>
      <c r="D20" s="85">
        <v>34</v>
      </c>
      <c r="E20" s="86">
        <v>0.49930555555555556</v>
      </c>
      <c r="F20" s="11">
        <f t="shared" si="0"/>
        <v>62.077841780237598</v>
      </c>
      <c r="G20" s="11"/>
      <c r="H20" s="80">
        <f t="shared" si="1"/>
        <v>0.9666203059805285</v>
      </c>
      <c r="I20" s="11">
        <f t="shared" si="2"/>
        <v>0.97142857142857142</v>
      </c>
      <c r="J20" s="11">
        <v>1</v>
      </c>
    </row>
    <row r="21" spans="1:10">
      <c r="A21" s="83">
        <v>20</v>
      </c>
      <c r="B21" s="84" t="s">
        <v>2483</v>
      </c>
      <c r="C21" s="84" t="s">
        <v>2484</v>
      </c>
      <c r="D21" s="85">
        <v>33</v>
      </c>
      <c r="E21" s="86">
        <v>0.45208333333333334</v>
      </c>
      <c r="F21" s="11">
        <f t="shared" si="0"/>
        <v>60.252022904348259</v>
      </c>
      <c r="G21" s="11"/>
      <c r="H21" s="80">
        <f t="shared" si="1"/>
        <v>1.1044546850998465</v>
      </c>
      <c r="I21" s="11">
        <f t="shared" si="2"/>
        <v>0.97058823529411764</v>
      </c>
      <c r="J21" s="11">
        <v>1</v>
      </c>
    </row>
    <row r="22" spans="1:10">
      <c r="A22" s="83">
        <v>22</v>
      </c>
      <c r="B22" s="84" t="s">
        <v>1605</v>
      </c>
      <c r="C22" s="84" t="s">
        <v>2257</v>
      </c>
      <c r="D22" s="85">
        <v>33</v>
      </c>
      <c r="E22" s="86">
        <v>0.47881944444444441</v>
      </c>
      <c r="F22" s="11">
        <f t="shared" si="0"/>
        <v>56.887696752328814</v>
      </c>
      <c r="G22" s="11"/>
      <c r="H22" s="80">
        <f t="shared" ref="H22:H28" si="3">E21/E22</f>
        <v>0.9441624365482234</v>
      </c>
      <c r="I22" s="11">
        <f t="shared" ref="I22:I28" si="4">D22/D21</f>
        <v>1</v>
      </c>
      <c r="J22" s="11">
        <v>1</v>
      </c>
    </row>
    <row r="23" spans="1:10">
      <c r="A23" s="83">
        <v>23</v>
      </c>
      <c r="B23" s="84" t="s">
        <v>1605</v>
      </c>
      <c r="C23" s="84" t="s">
        <v>2258</v>
      </c>
      <c r="D23" s="85">
        <v>33</v>
      </c>
      <c r="E23" s="86">
        <v>0.49166666666666664</v>
      </c>
      <c r="F23" s="11">
        <f t="shared" si="0"/>
        <v>55.401224450184628</v>
      </c>
      <c r="G23" s="11"/>
      <c r="H23" s="80">
        <f t="shared" si="3"/>
        <v>0.97387005649717517</v>
      </c>
      <c r="I23" s="11">
        <f t="shared" si="4"/>
        <v>1</v>
      </c>
      <c r="J23" s="11">
        <v>1</v>
      </c>
    </row>
    <row r="24" spans="1:10">
      <c r="A24" s="83">
        <v>24</v>
      </c>
      <c r="B24" s="84" t="s">
        <v>2004</v>
      </c>
      <c r="C24" s="84" t="s">
        <v>2441</v>
      </c>
      <c r="D24" s="85">
        <v>28</v>
      </c>
      <c r="E24" s="86">
        <v>0.47893518518518513</v>
      </c>
      <c r="F24" s="11">
        <f t="shared" si="0"/>
        <v>47.007099533489992</v>
      </c>
      <c r="G24" s="11"/>
      <c r="H24" s="80">
        <f t="shared" si="3"/>
        <v>1.0265828902851619</v>
      </c>
      <c r="I24" s="11">
        <f t="shared" si="4"/>
        <v>0.84848484848484851</v>
      </c>
      <c r="J24" s="11">
        <v>1</v>
      </c>
    </row>
    <row r="25" spans="1:10">
      <c r="A25" s="83">
        <v>25</v>
      </c>
      <c r="B25" s="84" t="s">
        <v>2487</v>
      </c>
      <c r="C25" s="84" t="s">
        <v>2488</v>
      </c>
      <c r="D25" s="85">
        <v>28</v>
      </c>
      <c r="E25" s="86">
        <v>0.49027777777777776</v>
      </c>
      <c r="F25" s="11">
        <f t="shared" si="0"/>
        <v>45.919588732195841</v>
      </c>
      <c r="G25" s="11"/>
      <c r="H25" s="80">
        <f t="shared" si="3"/>
        <v>0.97686496694995273</v>
      </c>
      <c r="I25" s="11">
        <f t="shared" si="4"/>
        <v>1</v>
      </c>
      <c r="J25" s="11">
        <v>1</v>
      </c>
    </row>
    <row r="26" spans="1:10">
      <c r="A26" s="83">
        <v>25</v>
      </c>
      <c r="B26" s="84" t="s">
        <v>2489</v>
      </c>
      <c r="C26" s="84" t="s">
        <v>2490</v>
      </c>
      <c r="D26" s="85">
        <v>28</v>
      </c>
      <c r="E26" s="86">
        <v>0.49027777777777776</v>
      </c>
      <c r="F26" s="11">
        <f t="shared" si="0"/>
        <v>45.919588732195841</v>
      </c>
      <c r="G26" s="11"/>
      <c r="H26" s="80">
        <f t="shared" si="3"/>
        <v>1</v>
      </c>
      <c r="I26" s="11">
        <f t="shared" si="4"/>
        <v>1</v>
      </c>
      <c r="J26" s="11">
        <v>1</v>
      </c>
    </row>
    <row r="27" spans="1:10">
      <c r="A27" s="83">
        <v>27</v>
      </c>
      <c r="B27" s="84" t="s">
        <v>2491</v>
      </c>
      <c r="C27" s="84" t="s">
        <v>2492</v>
      </c>
      <c r="D27" s="85">
        <v>27</v>
      </c>
      <c r="E27" s="86">
        <v>0.39166666666666666</v>
      </c>
      <c r="F27" s="11">
        <f t="shared" si="0"/>
        <v>44.279603420331703</v>
      </c>
      <c r="G27" s="11"/>
      <c r="H27" s="80">
        <f t="shared" si="3"/>
        <v>1.25177304964539</v>
      </c>
      <c r="I27" s="11">
        <f t="shared" si="4"/>
        <v>0.9642857142857143</v>
      </c>
      <c r="J27" s="11">
        <v>1</v>
      </c>
    </row>
    <row r="28" spans="1:10">
      <c r="A28" s="83">
        <v>28</v>
      </c>
      <c r="B28" s="84" t="s">
        <v>1378</v>
      </c>
      <c r="C28" s="84" t="s">
        <v>188</v>
      </c>
      <c r="D28" s="85">
        <v>16</v>
      </c>
      <c r="E28" s="86">
        <v>0.41875000000000001</v>
      </c>
      <c r="F28" s="11">
        <f t="shared" si="0"/>
        <v>26.239764989826192</v>
      </c>
      <c r="G28" s="11"/>
      <c r="H28" s="80">
        <f t="shared" si="3"/>
        <v>0.93532338308457708</v>
      </c>
      <c r="I28" s="11">
        <f t="shared" si="4"/>
        <v>0.59259259259259256</v>
      </c>
      <c r="J28" s="11">
        <v>1</v>
      </c>
    </row>
    <row r="29" spans="1:10">
      <c r="A29" s="83" t="s">
        <v>2493</v>
      </c>
      <c r="B29" s="84" t="s">
        <v>47</v>
      </c>
      <c r="C29" s="84" t="s">
        <v>2112</v>
      </c>
      <c r="D29" s="85"/>
      <c r="E29" s="86"/>
    </row>
    <row r="30" spans="1:10">
      <c r="A30" t="s">
        <v>2493</v>
      </c>
      <c r="B30" t="s">
        <v>2004</v>
      </c>
      <c r="C30" t="s">
        <v>2494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dimension ref="A1:G7"/>
  <sheetViews>
    <sheetView workbookViewId="0"/>
  </sheetViews>
  <sheetFormatPr defaultRowHeight="12.75"/>
  <cols>
    <col min="1" max="1" width="3.85546875" bestFit="1" customWidth="1"/>
    <col min="2" max="2" width="9.5703125" bestFit="1" customWidth="1"/>
    <col min="3" max="3" width="44.7109375" bestFit="1" customWidth="1"/>
    <col min="4" max="4" width="28.42578125" bestFit="1" customWidth="1"/>
    <col min="5" max="5" width="12.85546875" bestFit="1" customWidth="1"/>
  </cols>
  <sheetData>
    <row r="1" spans="1:7">
      <c r="E1" s="87" t="s">
        <v>2495</v>
      </c>
    </row>
    <row r="2" spans="1:7" ht="15.75">
      <c r="A2" s="88">
        <v>1</v>
      </c>
      <c r="B2" s="89">
        <v>38</v>
      </c>
      <c r="C2" s="89" t="s">
        <v>2496</v>
      </c>
      <c r="D2" s="89" t="s">
        <v>2497</v>
      </c>
      <c r="E2" s="90">
        <v>458</v>
      </c>
      <c r="F2" t="s">
        <v>165</v>
      </c>
      <c r="G2" t="s">
        <v>196</v>
      </c>
    </row>
    <row r="3" spans="1:7" ht="15.75">
      <c r="A3" s="91">
        <v>8</v>
      </c>
      <c r="B3" s="91" t="s">
        <v>2508</v>
      </c>
      <c r="C3" s="91" t="s">
        <v>2529</v>
      </c>
      <c r="D3" s="91" t="s">
        <v>2509</v>
      </c>
      <c r="E3" s="92">
        <v>589</v>
      </c>
      <c r="F3">
        <v>100</v>
      </c>
      <c r="G3">
        <f>E2/E3*F3</f>
        <v>77.758913412563672</v>
      </c>
    </row>
    <row r="4" spans="1:7" ht="15.75">
      <c r="A4" s="91">
        <v>12</v>
      </c>
      <c r="B4" s="91" t="s">
        <v>2515</v>
      </c>
      <c r="C4" s="91" t="s">
        <v>2530</v>
      </c>
      <c r="D4" s="91" t="s">
        <v>2516</v>
      </c>
      <c r="E4" s="92">
        <v>615</v>
      </c>
      <c r="F4">
        <f>E3/E4*F3</f>
        <v>95.772357723577244</v>
      </c>
      <c r="G4">
        <f>E3/E4*G3</f>
        <v>74.471544715447166</v>
      </c>
    </row>
    <row r="5" spans="1:7" ht="15.75">
      <c r="A5" s="91">
        <v>14</v>
      </c>
      <c r="B5" s="91" t="s">
        <v>2519</v>
      </c>
      <c r="C5" s="91" t="s">
        <v>2531</v>
      </c>
      <c r="D5" s="91" t="s">
        <v>2520</v>
      </c>
      <c r="E5" s="92">
        <v>641</v>
      </c>
      <c r="F5">
        <f t="shared" ref="F5:F7" si="0">E4/E5*F4</f>
        <v>91.88767550702029</v>
      </c>
      <c r="G5">
        <f t="shared" ref="G5:G7" si="1">E4/E5*G4</f>
        <v>71.450858034321385</v>
      </c>
    </row>
    <row r="6" spans="1:7" ht="15.75">
      <c r="A6" s="88">
        <v>15</v>
      </c>
      <c r="B6" s="89" t="s">
        <v>2521</v>
      </c>
      <c r="C6" s="89" t="s">
        <v>2532</v>
      </c>
      <c r="D6" s="89"/>
      <c r="E6" s="90">
        <v>708</v>
      </c>
      <c r="F6">
        <f t="shared" si="0"/>
        <v>83.192090395480236</v>
      </c>
      <c r="G6">
        <f t="shared" si="1"/>
        <v>64.68926553672317</v>
      </c>
    </row>
    <row r="7" spans="1:7" ht="15.75">
      <c r="A7" s="88">
        <v>19</v>
      </c>
      <c r="B7" s="89" t="s">
        <v>2528</v>
      </c>
      <c r="C7" s="89" t="s">
        <v>2533</v>
      </c>
      <c r="D7" s="89" t="s">
        <v>2460</v>
      </c>
      <c r="E7" s="90">
        <v>885</v>
      </c>
      <c r="F7">
        <f t="shared" si="0"/>
        <v>66.553672316384194</v>
      </c>
      <c r="G7">
        <f t="shared" si="1"/>
        <v>51.75141242937854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dimension ref="A1:J26"/>
  <sheetViews>
    <sheetView workbookViewId="0"/>
  </sheetViews>
  <sheetFormatPr defaultRowHeight="12.75"/>
  <cols>
    <col min="1" max="1" width="3.85546875" bestFit="1" customWidth="1"/>
    <col min="2" max="2" width="9.5703125" bestFit="1" customWidth="1"/>
    <col min="3" max="3" width="44.7109375" bestFit="1" customWidth="1"/>
    <col min="4" max="4" width="28.42578125" bestFit="1" customWidth="1"/>
    <col min="5" max="5" width="12.85546875" bestFit="1" customWidth="1"/>
    <col min="6" max="6" width="24.140625" bestFit="1" customWidth="1"/>
    <col min="7" max="7" width="24.140625" customWidth="1"/>
  </cols>
  <sheetData>
    <row r="1" spans="1:10">
      <c r="E1" s="87" t="s">
        <v>2495</v>
      </c>
      <c r="F1" s="87"/>
      <c r="G1" s="87"/>
      <c r="H1" t="s">
        <v>165</v>
      </c>
    </row>
    <row r="2" spans="1:10" ht="15.75">
      <c r="A2" s="88">
        <v>1</v>
      </c>
      <c r="B2" s="89">
        <v>38</v>
      </c>
      <c r="C2" s="89" t="s">
        <v>2496</v>
      </c>
      <c r="D2" s="89" t="s">
        <v>2497</v>
      </c>
      <c r="E2" s="90">
        <v>458</v>
      </c>
      <c r="F2" s="94" t="s">
        <v>166</v>
      </c>
      <c r="G2" s="94" t="s">
        <v>2497</v>
      </c>
      <c r="H2">
        <v>100</v>
      </c>
    </row>
    <row r="3" spans="1:10" ht="15.75">
      <c r="A3" s="91">
        <v>2</v>
      </c>
      <c r="B3" s="91">
        <v>35</v>
      </c>
      <c r="C3" s="91" t="s">
        <v>2498</v>
      </c>
      <c r="D3" s="91" t="s">
        <v>2499</v>
      </c>
      <c r="E3" s="92">
        <v>495</v>
      </c>
      <c r="F3" s="94" t="s">
        <v>2476</v>
      </c>
      <c r="G3" s="94" t="s">
        <v>2499</v>
      </c>
      <c r="H3">
        <f>E2/E3*H2</f>
        <v>92.525252525252526</v>
      </c>
    </row>
    <row r="4" spans="1:10" ht="15.75">
      <c r="A4" s="88">
        <v>3</v>
      </c>
      <c r="B4" s="89" t="s">
        <v>2500</v>
      </c>
      <c r="C4" s="89" t="s">
        <v>2535</v>
      </c>
      <c r="D4" s="89" t="s">
        <v>2501</v>
      </c>
      <c r="E4" s="93">
        <v>511</v>
      </c>
      <c r="F4" s="94" t="s">
        <v>2555</v>
      </c>
      <c r="G4" s="94" t="s">
        <v>2501</v>
      </c>
      <c r="H4">
        <f t="shared" ref="H4:H26" si="0">E3/E4*H3</f>
        <v>89.62818003913894</v>
      </c>
    </row>
    <row r="5" spans="1:10" ht="15.75">
      <c r="A5" s="88">
        <v>3</v>
      </c>
      <c r="B5" s="89" t="s">
        <v>2500</v>
      </c>
      <c r="C5" s="89" t="s">
        <v>2536</v>
      </c>
      <c r="D5" s="89" t="s">
        <v>2501</v>
      </c>
      <c r="E5" s="93">
        <v>511</v>
      </c>
      <c r="F5" s="94" t="s">
        <v>2556</v>
      </c>
      <c r="G5" s="94" t="s">
        <v>2501</v>
      </c>
      <c r="H5">
        <f t="shared" si="0"/>
        <v>89.62818003913894</v>
      </c>
    </row>
    <row r="6" spans="1:10" ht="15.75">
      <c r="A6" s="91">
        <v>4</v>
      </c>
      <c r="B6" s="91">
        <v>34</v>
      </c>
      <c r="C6" s="91" t="s">
        <v>2502</v>
      </c>
      <c r="D6" s="91" t="s">
        <v>2499</v>
      </c>
      <c r="E6" s="92">
        <v>528</v>
      </c>
      <c r="F6" s="94" t="s">
        <v>2073</v>
      </c>
      <c r="G6" s="94" t="s">
        <v>2499</v>
      </c>
      <c r="H6">
        <f t="shared" si="0"/>
        <v>86.742424242424235</v>
      </c>
      <c r="J6" s="10"/>
    </row>
    <row r="7" spans="1:10" ht="15.75">
      <c r="A7" s="88">
        <v>5</v>
      </c>
      <c r="B7" s="89">
        <v>32</v>
      </c>
      <c r="C7" s="89" t="s">
        <v>2503</v>
      </c>
      <c r="D7" s="89" t="s">
        <v>63</v>
      </c>
      <c r="E7" s="90">
        <v>572</v>
      </c>
      <c r="F7" s="94" t="s">
        <v>177</v>
      </c>
      <c r="G7" s="94" t="s">
        <v>63</v>
      </c>
      <c r="H7">
        <f t="shared" si="0"/>
        <v>80.069930069930066</v>
      </c>
    </row>
    <row r="8" spans="1:10" ht="15.75">
      <c r="A8" s="91">
        <v>6</v>
      </c>
      <c r="B8" s="91" t="s">
        <v>2504</v>
      </c>
      <c r="C8" s="91" t="s">
        <v>2537</v>
      </c>
      <c r="D8" s="91" t="s">
        <v>2505</v>
      </c>
      <c r="E8" s="92">
        <v>583</v>
      </c>
      <c r="F8" s="94" t="s">
        <v>2557</v>
      </c>
      <c r="G8" s="94" t="s">
        <v>2505</v>
      </c>
      <c r="H8">
        <f t="shared" si="0"/>
        <v>78.559176672384211</v>
      </c>
    </row>
    <row r="9" spans="1:10" ht="15.75">
      <c r="A9" s="91">
        <v>6</v>
      </c>
      <c r="B9" s="91" t="s">
        <v>2504</v>
      </c>
      <c r="C9" s="91" t="s">
        <v>2538</v>
      </c>
      <c r="D9" s="91" t="s">
        <v>2505</v>
      </c>
      <c r="E9" s="92">
        <v>583</v>
      </c>
      <c r="F9" s="94" t="s">
        <v>2558</v>
      </c>
      <c r="G9" s="94" t="s">
        <v>2505</v>
      </c>
      <c r="H9">
        <f t="shared" si="0"/>
        <v>78.559176672384211</v>
      </c>
    </row>
    <row r="10" spans="1:10" ht="15.75">
      <c r="A10" s="88">
        <v>7</v>
      </c>
      <c r="B10" s="89">
        <v>33</v>
      </c>
      <c r="C10" s="89" t="s">
        <v>2506</v>
      </c>
      <c r="D10" s="89" t="s">
        <v>2507</v>
      </c>
      <c r="E10" s="90">
        <v>587</v>
      </c>
      <c r="F10" s="94" t="s">
        <v>2559</v>
      </c>
      <c r="G10" s="94" t="s">
        <v>2507</v>
      </c>
      <c r="H10">
        <f t="shared" si="0"/>
        <v>78.023850085178864</v>
      </c>
    </row>
    <row r="11" spans="1:10" ht="15.75">
      <c r="A11" s="91">
        <v>8</v>
      </c>
      <c r="B11" s="91" t="s">
        <v>2508</v>
      </c>
      <c r="C11" s="91" t="s">
        <v>2534</v>
      </c>
      <c r="D11" s="91" t="s">
        <v>2509</v>
      </c>
      <c r="E11" s="92">
        <v>589</v>
      </c>
      <c r="F11" s="94" t="s">
        <v>2560</v>
      </c>
      <c r="G11" s="94" t="s">
        <v>2509</v>
      </c>
      <c r="H11">
        <f t="shared" si="0"/>
        <v>77.758913412563658</v>
      </c>
    </row>
    <row r="12" spans="1:10" ht="15.75">
      <c r="A12" s="88">
        <v>9</v>
      </c>
      <c r="B12" s="89">
        <v>36</v>
      </c>
      <c r="C12" s="89" t="s">
        <v>2510</v>
      </c>
      <c r="D12" s="89"/>
      <c r="E12" s="90">
        <v>593</v>
      </c>
      <c r="F12" s="94" t="s">
        <v>2112</v>
      </c>
      <c r="G12" s="94"/>
      <c r="H12">
        <f t="shared" si="0"/>
        <v>77.234401349072499</v>
      </c>
    </row>
    <row r="13" spans="1:10" ht="15.75">
      <c r="A13" s="91">
        <v>10</v>
      </c>
      <c r="B13" s="91" t="s">
        <v>2511</v>
      </c>
      <c r="C13" s="91" t="s">
        <v>2540</v>
      </c>
      <c r="D13" s="91" t="s">
        <v>2512</v>
      </c>
      <c r="E13" s="92">
        <v>596</v>
      </c>
      <c r="F13" s="94" t="s">
        <v>2561</v>
      </c>
      <c r="G13" s="94" t="s">
        <v>2512</v>
      </c>
      <c r="H13">
        <f t="shared" si="0"/>
        <v>76.845637583892611</v>
      </c>
    </row>
    <row r="14" spans="1:10" ht="15.75">
      <c r="A14" s="91">
        <v>10</v>
      </c>
      <c r="B14" s="91" t="s">
        <v>2511</v>
      </c>
      <c r="C14" s="91" t="s">
        <v>2539</v>
      </c>
      <c r="D14" s="91" t="s">
        <v>2512</v>
      </c>
      <c r="E14" s="92">
        <v>596</v>
      </c>
      <c r="F14" s="94" t="s">
        <v>2562</v>
      </c>
      <c r="G14" s="94" t="s">
        <v>2512</v>
      </c>
      <c r="H14">
        <f t="shared" si="0"/>
        <v>76.845637583892611</v>
      </c>
    </row>
    <row r="15" spans="1:10" ht="15.75">
      <c r="A15" s="88">
        <v>11</v>
      </c>
      <c r="B15" s="89">
        <v>31</v>
      </c>
      <c r="C15" s="89" t="s">
        <v>2513</v>
      </c>
      <c r="D15" s="89" t="s">
        <v>2514</v>
      </c>
      <c r="E15" s="90">
        <v>612</v>
      </c>
      <c r="F15" s="94" t="s">
        <v>175</v>
      </c>
      <c r="G15" s="94" t="s">
        <v>2514</v>
      </c>
      <c r="H15">
        <f t="shared" si="0"/>
        <v>74.83660130718954</v>
      </c>
    </row>
    <row r="16" spans="1:10" ht="15.75">
      <c r="A16" s="91">
        <v>12</v>
      </c>
      <c r="B16" s="91" t="s">
        <v>2515</v>
      </c>
      <c r="C16" s="91" t="s">
        <v>2541</v>
      </c>
      <c r="D16" s="91" t="s">
        <v>2516</v>
      </c>
      <c r="E16" s="92">
        <v>615</v>
      </c>
      <c r="F16" s="94" t="s">
        <v>2563</v>
      </c>
      <c r="G16" s="94" t="s">
        <v>2516</v>
      </c>
      <c r="H16">
        <f t="shared" si="0"/>
        <v>74.471544715447152</v>
      </c>
    </row>
    <row r="17" spans="1:8" ht="15.75">
      <c r="A17" s="88">
        <v>13</v>
      </c>
      <c r="B17" s="89" t="s">
        <v>2517</v>
      </c>
      <c r="C17" s="89" t="s">
        <v>2542</v>
      </c>
      <c r="D17" s="89" t="s">
        <v>2518</v>
      </c>
      <c r="E17" s="93">
        <v>637</v>
      </c>
      <c r="F17" s="94" t="s">
        <v>2564</v>
      </c>
      <c r="G17" s="94" t="s">
        <v>2518</v>
      </c>
      <c r="H17">
        <f t="shared" si="0"/>
        <v>71.899529042386177</v>
      </c>
    </row>
    <row r="18" spans="1:8" ht="15.75">
      <c r="A18" s="88">
        <v>13</v>
      </c>
      <c r="B18" s="89" t="s">
        <v>2517</v>
      </c>
      <c r="C18" s="89" t="s">
        <v>2543</v>
      </c>
      <c r="D18" s="89" t="s">
        <v>2518</v>
      </c>
      <c r="E18" s="93">
        <v>637</v>
      </c>
      <c r="F18" s="94" t="s">
        <v>2565</v>
      </c>
      <c r="G18" s="94" t="s">
        <v>2518</v>
      </c>
      <c r="H18">
        <f t="shared" si="0"/>
        <v>71.899529042386177</v>
      </c>
    </row>
    <row r="19" spans="1:8" ht="15.75">
      <c r="A19" s="91">
        <v>14</v>
      </c>
      <c r="B19" s="91" t="s">
        <v>2519</v>
      </c>
      <c r="C19" s="91" t="s">
        <v>2544</v>
      </c>
      <c r="D19" s="91" t="s">
        <v>2520</v>
      </c>
      <c r="E19" s="92">
        <v>641</v>
      </c>
      <c r="F19" s="94" t="s">
        <v>2566</v>
      </c>
      <c r="G19" s="94" t="s">
        <v>2520</v>
      </c>
      <c r="H19">
        <f t="shared" si="0"/>
        <v>71.450858034321371</v>
      </c>
    </row>
    <row r="20" spans="1:8" ht="15.75">
      <c r="A20" s="88">
        <v>15</v>
      </c>
      <c r="B20" s="89" t="s">
        <v>2521</v>
      </c>
      <c r="C20" s="89" t="s">
        <v>2545</v>
      </c>
      <c r="D20" s="89"/>
      <c r="E20" s="90">
        <v>708</v>
      </c>
      <c r="F20" s="94" t="s">
        <v>2567</v>
      </c>
      <c r="G20" s="94"/>
      <c r="H20">
        <f t="shared" si="0"/>
        <v>64.689265536723155</v>
      </c>
    </row>
    <row r="21" spans="1:8" ht="15.75">
      <c r="A21" s="91">
        <v>16</v>
      </c>
      <c r="B21" s="91" t="s">
        <v>2522</v>
      </c>
      <c r="C21" s="91" t="s">
        <v>2547</v>
      </c>
      <c r="D21" s="91" t="s">
        <v>2523</v>
      </c>
      <c r="E21" s="92">
        <v>778</v>
      </c>
      <c r="F21" s="94" t="s">
        <v>2568</v>
      </c>
      <c r="G21" s="94" t="s">
        <v>2523</v>
      </c>
      <c r="H21">
        <f t="shared" si="0"/>
        <v>58.868894601542408</v>
      </c>
    </row>
    <row r="22" spans="1:8" ht="15.75">
      <c r="A22" s="91">
        <v>16</v>
      </c>
      <c r="B22" s="91" t="s">
        <v>2522</v>
      </c>
      <c r="C22" s="91" t="s">
        <v>2546</v>
      </c>
      <c r="D22" s="91" t="s">
        <v>2523</v>
      </c>
      <c r="E22" s="92">
        <v>778</v>
      </c>
      <c r="F22" s="94" t="s">
        <v>2569</v>
      </c>
      <c r="G22" s="94" t="s">
        <v>2523</v>
      </c>
      <c r="H22">
        <f t="shared" si="0"/>
        <v>58.868894601542408</v>
      </c>
    </row>
    <row r="23" spans="1:8" ht="15.75">
      <c r="A23" s="88">
        <v>17</v>
      </c>
      <c r="B23" s="89" t="s">
        <v>2524</v>
      </c>
      <c r="C23" s="89" t="s">
        <v>2549</v>
      </c>
      <c r="D23" s="89" t="s">
        <v>2525</v>
      </c>
      <c r="E23" s="90">
        <v>801</v>
      </c>
      <c r="F23" s="94" t="s">
        <v>2570</v>
      </c>
      <c r="G23" s="94" t="s">
        <v>2525</v>
      </c>
      <c r="H23">
        <f t="shared" si="0"/>
        <v>57.178526841448182</v>
      </c>
    </row>
    <row r="24" spans="1:8" ht="15.75">
      <c r="A24" s="88">
        <v>17</v>
      </c>
      <c r="B24" s="89" t="s">
        <v>2524</v>
      </c>
      <c r="C24" s="89" t="s">
        <v>2548</v>
      </c>
      <c r="D24" s="89" t="s">
        <v>2525</v>
      </c>
      <c r="E24" s="90">
        <v>801</v>
      </c>
      <c r="F24" s="94" t="s">
        <v>2571</v>
      </c>
      <c r="G24" s="94" t="s">
        <v>2525</v>
      </c>
      <c r="H24">
        <f t="shared" si="0"/>
        <v>57.178526841448182</v>
      </c>
    </row>
    <row r="25" spans="1:8" ht="15.75">
      <c r="A25" s="91">
        <v>18</v>
      </c>
      <c r="B25" s="91">
        <v>37</v>
      </c>
      <c r="C25" s="91" t="s">
        <v>2526</v>
      </c>
      <c r="D25" s="91" t="s">
        <v>2527</v>
      </c>
      <c r="E25" s="92">
        <v>873</v>
      </c>
      <c r="F25" s="94" t="s">
        <v>2572</v>
      </c>
      <c r="G25" s="94" t="s">
        <v>2527</v>
      </c>
      <c r="H25">
        <f t="shared" si="0"/>
        <v>52.462772050400908</v>
      </c>
    </row>
    <row r="26" spans="1:8" ht="15.75">
      <c r="A26" s="88">
        <v>19</v>
      </c>
      <c r="B26" s="89" t="s">
        <v>2528</v>
      </c>
      <c r="C26" s="89" t="s">
        <v>2550</v>
      </c>
      <c r="D26" s="89" t="s">
        <v>2460</v>
      </c>
      <c r="E26" s="90">
        <v>885</v>
      </c>
      <c r="F26" s="94" t="s">
        <v>2463</v>
      </c>
      <c r="G26" s="94" t="s">
        <v>2460</v>
      </c>
      <c r="H26">
        <f t="shared" si="0"/>
        <v>51.751412429378519</v>
      </c>
    </row>
  </sheetData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>
  <dimension ref="A1:BC8"/>
  <sheetViews>
    <sheetView workbookViewId="0"/>
  </sheetViews>
  <sheetFormatPr defaultRowHeight="14.25"/>
  <cols>
    <col min="1" max="1" width="8" style="96" bestFit="1" customWidth="1"/>
    <col min="2" max="2" width="7.42578125" style="96" bestFit="1" customWidth="1"/>
    <col min="3" max="3" width="8.85546875" style="96" bestFit="1" customWidth="1"/>
    <col min="4" max="4" width="9.140625" style="96"/>
    <col min="5" max="5" width="13.42578125" style="96" bestFit="1" customWidth="1"/>
    <col min="6" max="6" width="10.85546875" style="96" bestFit="1" customWidth="1"/>
    <col min="7" max="7" width="16.42578125" style="96" bestFit="1" customWidth="1"/>
    <col min="8" max="8" width="25" style="96" bestFit="1" customWidth="1"/>
    <col min="9" max="9" width="8.5703125" style="96" customWidth="1"/>
    <col min="10" max="10" width="5.85546875" style="96" customWidth="1"/>
    <col min="11" max="11" width="6.85546875" style="96" customWidth="1"/>
    <col min="12" max="48" width="9.140625" style="96"/>
    <col min="49" max="49" width="12.7109375" style="96" bestFit="1" customWidth="1"/>
    <col min="50" max="16384" width="9.140625" style="96"/>
  </cols>
  <sheetData>
    <row r="1" spans="1:55" s="95" customFormat="1" ht="28.5">
      <c r="A1" s="95" t="s">
        <v>41</v>
      </c>
      <c r="B1" s="95" t="s">
        <v>2576</v>
      </c>
      <c r="C1" s="95" t="s">
        <v>2577</v>
      </c>
      <c r="D1" s="95" t="s">
        <v>2578</v>
      </c>
      <c r="E1" s="95" t="s">
        <v>231</v>
      </c>
      <c r="F1" s="95" t="s">
        <v>232</v>
      </c>
      <c r="G1" s="95" t="s">
        <v>234</v>
      </c>
      <c r="H1" s="95" t="s">
        <v>235</v>
      </c>
      <c r="I1" s="95" t="s">
        <v>2579</v>
      </c>
      <c r="J1" s="95" t="s">
        <v>1277</v>
      </c>
      <c r="K1" s="95" t="s">
        <v>2580</v>
      </c>
      <c r="L1" s="95" t="s">
        <v>118</v>
      </c>
      <c r="M1" s="95" t="s">
        <v>2581</v>
      </c>
      <c r="N1" s="95" t="s">
        <v>237</v>
      </c>
      <c r="O1" s="95" t="s">
        <v>238</v>
      </c>
      <c r="P1" s="95" t="s">
        <v>239</v>
      </c>
      <c r="Q1" s="95" t="s">
        <v>240</v>
      </c>
      <c r="R1" s="95" t="s">
        <v>241</v>
      </c>
      <c r="S1" s="95" t="s">
        <v>242</v>
      </c>
      <c r="T1" s="95" t="s">
        <v>243</v>
      </c>
      <c r="U1" s="95" t="s">
        <v>244</v>
      </c>
      <c r="V1" s="95" t="s">
        <v>245</v>
      </c>
      <c r="W1" s="95" t="s">
        <v>246</v>
      </c>
      <c r="X1" s="95" t="s">
        <v>247</v>
      </c>
      <c r="Y1" s="95" t="s">
        <v>248</v>
      </c>
      <c r="Z1" s="95" t="s">
        <v>249</v>
      </c>
      <c r="AA1" s="95" t="s">
        <v>250</v>
      </c>
      <c r="AB1" s="95" t="s">
        <v>251</v>
      </c>
      <c r="AC1" s="95" t="s">
        <v>252</v>
      </c>
      <c r="AD1" s="95" t="s">
        <v>253</v>
      </c>
      <c r="AE1" s="95" t="s">
        <v>254</v>
      </c>
      <c r="AF1" s="95" t="s">
        <v>255</v>
      </c>
      <c r="AG1" s="95" t="s">
        <v>256</v>
      </c>
      <c r="AH1" s="95" t="s">
        <v>2582</v>
      </c>
      <c r="AI1" s="95" t="s">
        <v>2583</v>
      </c>
      <c r="AJ1" s="95" t="s">
        <v>2584</v>
      </c>
      <c r="AK1" s="95" t="s">
        <v>2585</v>
      </c>
      <c r="AL1" s="95" t="s">
        <v>2586</v>
      </c>
      <c r="AM1" s="95" t="s">
        <v>2587</v>
      </c>
      <c r="AN1" s="95" t="s">
        <v>2588</v>
      </c>
      <c r="AO1" s="95" t="s">
        <v>2589</v>
      </c>
      <c r="AP1" s="95" t="s">
        <v>2590</v>
      </c>
      <c r="AQ1" s="95" t="s">
        <v>2591</v>
      </c>
      <c r="AR1" s="95" t="s">
        <v>2592</v>
      </c>
      <c r="AS1" s="95" t="s">
        <v>2593</v>
      </c>
      <c r="AT1" s="95" t="s">
        <v>257</v>
      </c>
      <c r="AX1" s="11" t="s">
        <v>165</v>
      </c>
      <c r="AY1" s="11" t="s">
        <v>196</v>
      </c>
      <c r="AZ1" s="11" t="s">
        <v>162</v>
      </c>
      <c r="BA1" s="11" t="s">
        <v>163</v>
      </c>
      <c r="BB1" s="11" t="s">
        <v>79</v>
      </c>
      <c r="BC1" s="11" t="s">
        <v>164</v>
      </c>
    </row>
    <row r="2" spans="1:55">
      <c r="A2" s="96">
        <v>1</v>
      </c>
      <c r="D2" s="96">
        <v>1</v>
      </c>
      <c r="E2" s="96" t="s">
        <v>117</v>
      </c>
      <c r="F2" s="96" t="s">
        <v>48</v>
      </c>
      <c r="G2" s="96" t="s">
        <v>47</v>
      </c>
      <c r="H2" s="96" t="s">
        <v>296</v>
      </c>
      <c r="I2" s="96">
        <v>253</v>
      </c>
      <c r="J2" s="96">
        <v>32</v>
      </c>
      <c r="K2" s="96">
        <v>253</v>
      </c>
      <c r="L2" s="97">
        <v>0.30760416666666668</v>
      </c>
      <c r="M2" s="96">
        <v>0</v>
      </c>
      <c r="N2" s="97">
        <v>0.3440509259259259</v>
      </c>
      <c r="O2" s="97">
        <v>0.36024305555555558</v>
      </c>
      <c r="P2" s="97">
        <v>0.36412037037037037</v>
      </c>
      <c r="Q2" s="97">
        <v>0.33945601851851853</v>
      </c>
      <c r="R2" s="97">
        <v>0.34915509259259259</v>
      </c>
      <c r="S2" s="97">
        <v>0.35283564814814811</v>
      </c>
      <c r="T2" s="97">
        <v>0.47364583333333332</v>
      </c>
      <c r="U2" s="97">
        <v>0.46547453703703701</v>
      </c>
      <c r="V2" s="97">
        <v>0.41060185185185188</v>
      </c>
      <c r="W2" s="97">
        <v>0.42203703703703704</v>
      </c>
      <c r="X2" s="97">
        <v>0.38362268518518516</v>
      </c>
      <c r="Y2" s="97">
        <v>0.62959490740740742</v>
      </c>
      <c r="Z2" s="97">
        <v>0.44158564814814816</v>
      </c>
      <c r="AA2" s="97">
        <v>0.43355324074074075</v>
      </c>
      <c r="AB2" s="97">
        <v>0.62263888888888885</v>
      </c>
      <c r="AC2" s="97">
        <v>0.49688657407407405</v>
      </c>
      <c r="AD2" s="97">
        <v>0.48607638888888888</v>
      </c>
      <c r="AE2" s="97">
        <v>0.51817129629629632</v>
      </c>
      <c r="AF2" s="97">
        <v>0.54368055555555561</v>
      </c>
      <c r="AG2" s="97">
        <v>0.61534722222222216</v>
      </c>
      <c r="AH2" s="97">
        <v>0.53053240740740748</v>
      </c>
      <c r="AI2" s="97">
        <v>0.63675925925925925</v>
      </c>
      <c r="AJ2" s="97">
        <v>0.45577546296296295</v>
      </c>
      <c r="AK2" s="97">
        <v>0.6071064814814815</v>
      </c>
      <c r="AL2" s="97">
        <v>0.39353009259259258</v>
      </c>
      <c r="AM2" s="97">
        <v>0.40582175925925923</v>
      </c>
      <c r="AN2" s="97">
        <v>0.50626157407407402</v>
      </c>
      <c r="AO2" s="97">
        <v>0.55621527777777779</v>
      </c>
      <c r="AP2" s="97">
        <v>0.5700925925925926</v>
      </c>
      <c r="AQ2" s="97">
        <v>0.5801736111111111</v>
      </c>
      <c r="AR2" s="97">
        <v>0.58739583333333334</v>
      </c>
      <c r="AS2" s="97">
        <v>0.59202546296296299</v>
      </c>
      <c r="AT2" s="97">
        <v>0.64440972222222215</v>
      </c>
      <c r="AX2" s="11"/>
      <c r="AY2" s="11">
        <v>100</v>
      </c>
      <c r="AZ2" s="11"/>
      <c r="BA2" s="11"/>
      <c r="BB2" s="11"/>
      <c r="BC2" s="11"/>
    </row>
    <row r="3" spans="1:55">
      <c r="A3" s="96">
        <v>19</v>
      </c>
      <c r="B3" s="96">
        <v>1</v>
      </c>
      <c r="D3" s="96">
        <v>23</v>
      </c>
      <c r="E3" s="96" t="s">
        <v>1351</v>
      </c>
      <c r="F3" s="96" t="s">
        <v>1240</v>
      </c>
      <c r="G3" s="96" t="s">
        <v>57</v>
      </c>
      <c r="I3" s="96">
        <v>208</v>
      </c>
      <c r="J3" s="96">
        <v>25</v>
      </c>
      <c r="K3" s="96">
        <v>208</v>
      </c>
      <c r="L3" s="97">
        <v>0.38756944444444441</v>
      </c>
      <c r="M3" s="96">
        <v>0</v>
      </c>
      <c r="N3" s="97">
        <v>0.35053240740740743</v>
      </c>
      <c r="O3" s="97">
        <v>0.37887731481481479</v>
      </c>
      <c r="P3" s="97">
        <v>0.34013888888888894</v>
      </c>
      <c r="Q3" s="97">
        <v>0.34399305555555554</v>
      </c>
      <c r="R3" s="97">
        <v>0.3589236111111111</v>
      </c>
      <c r="S3" s="97">
        <v>0.36607638888888888</v>
      </c>
      <c r="T3" s="97">
        <v>0.59681712962962963</v>
      </c>
      <c r="U3" s="97">
        <v>0.61537037037037035</v>
      </c>
      <c r="V3" s="97">
        <v>0.68599537037037039</v>
      </c>
      <c r="X3" s="97">
        <v>0.41335648148148146</v>
      </c>
      <c r="Y3" s="97">
        <v>0.4354513888888889</v>
      </c>
      <c r="Z3" s="97">
        <v>0.65362268518518518</v>
      </c>
      <c r="AA3" s="97">
        <v>0.66767361111111112</v>
      </c>
      <c r="AB3" s="97">
        <v>0.42487268518518517</v>
      </c>
      <c r="AC3" s="97">
        <v>0.47931712962962963</v>
      </c>
      <c r="AD3" s="97">
        <v>0.57899305555555558</v>
      </c>
      <c r="AE3" s="97">
        <v>0.54192129629629626</v>
      </c>
      <c r="AG3" s="97">
        <v>0.46532407407407406</v>
      </c>
      <c r="AH3" s="97">
        <v>0.50957175925925924</v>
      </c>
      <c r="AI3" s="97">
        <v>0.40046296296296297</v>
      </c>
      <c r="AJ3" s="97">
        <v>0.6294791666666667</v>
      </c>
      <c r="AK3" s="97">
        <v>0.44745370370370369</v>
      </c>
      <c r="AL3" s="97">
        <v>0.7115393518518518</v>
      </c>
      <c r="AM3" s="97">
        <v>0.69646990740740744</v>
      </c>
      <c r="AN3" s="97">
        <v>0.49307870370370371</v>
      </c>
      <c r="AT3" s="97">
        <v>0.7243750000000001</v>
      </c>
      <c r="AU3" s="96" t="str">
        <f t="shared" ref="AU3:AU8" si="0">E3&amp;" "&amp;F3</f>
        <v>Kinowska Katarzyna</v>
      </c>
      <c r="AV3" s="96">
        <f>H3</f>
        <v>0</v>
      </c>
      <c r="AW3" s="96" t="str">
        <f>G3</f>
        <v>Gdańsk</v>
      </c>
      <c r="AX3" s="11">
        <v>100</v>
      </c>
      <c r="AY3" s="11">
        <f>MAX(AY2*IF(BB3&lt;1,BB3,IF(BC3&lt;1,BC3,IF(AZ3&lt;1,AZ3,1))),0)</f>
        <v>82.213438735177874</v>
      </c>
      <c r="AZ3" s="11">
        <f>L2/L3</f>
        <v>0.79367496864361231</v>
      </c>
      <c r="BA3" s="11">
        <f>J3/J2</f>
        <v>0.78125</v>
      </c>
      <c r="BB3" s="11">
        <f>I3/I2</f>
        <v>0.82213438735177868</v>
      </c>
      <c r="BC3" s="11">
        <f>BA3^0.2</f>
        <v>0.9518269693579392</v>
      </c>
    </row>
    <row r="4" spans="1:55">
      <c r="A4" s="96">
        <v>19</v>
      </c>
      <c r="B4" s="96">
        <v>1</v>
      </c>
      <c r="D4" s="96">
        <v>37</v>
      </c>
      <c r="E4" s="96" t="s">
        <v>2601</v>
      </c>
      <c r="F4" s="96" t="s">
        <v>2602</v>
      </c>
      <c r="G4" s="96" t="s">
        <v>57</v>
      </c>
      <c r="I4" s="96">
        <v>208</v>
      </c>
      <c r="J4" s="96">
        <v>25</v>
      </c>
      <c r="K4" s="96">
        <v>208</v>
      </c>
      <c r="L4" s="97">
        <v>0.38756944444444441</v>
      </c>
      <c r="M4" s="96">
        <v>0</v>
      </c>
      <c r="N4" s="97">
        <v>0.35060185185185189</v>
      </c>
      <c r="O4" s="97">
        <v>0.37893518518518521</v>
      </c>
      <c r="P4" s="97">
        <v>0.34028935185185188</v>
      </c>
      <c r="Q4" s="97">
        <v>0.34412037037037035</v>
      </c>
      <c r="R4" s="97">
        <v>0.3595949074074074</v>
      </c>
      <c r="S4" s="97">
        <v>0.3661342592592593</v>
      </c>
      <c r="T4" s="97">
        <v>0.59677083333333336</v>
      </c>
      <c r="U4" s="97">
        <v>0.61545138888888895</v>
      </c>
      <c r="V4" s="97">
        <v>0.68611111111111101</v>
      </c>
      <c r="X4" s="97">
        <v>0.41351851851851856</v>
      </c>
      <c r="Y4" s="97">
        <v>0.43532407407407409</v>
      </c>
      <c r="Z4" s="97">
        <v>0.65372685185185186</v>
      </c>
      <c r="AA4" s="97">
        <v>0.66770833333333324</v>
      </c>
      <c r="AB4" s="97">
        <v>0.42496527777777776</v>
      </c>
      <c r="AC4" s="97">
        <v>0.47951388888888885</v>
      </c>
      <c r="AD4" s="97">
        <v>0.57903935185185185</v>
      </c>
      <c r="AE4" s="97">
        <v>0.54185185185185192</v>
      </c>
      <c r="AG4" s="97">
        <v>0.46555555555555556</v>
      </c>
      <c r="AH4" s="97">
        <v>0.50966435185185188</v>
      </c>
      <c r="AI4" s="97">
        <v>0.40053240740740742</v>
      </c>
      <c r="AJ4" s="97">
        <v>0.62927083333333333</v>
      </c>
      <c r="AK4" s="97">
        <v>0.44748842592592591</v>
      </c>
      <c r="AL4" s="97">
        <v>0.71142361111111108</v>
      </c>
      <c r="AM4" s="97">
        <v>0.69652777777777775</v>
      </c>
      <c r="AN4" s="97">
        <v>0.49280092592592589</v>
      </c>
      <c r="AT4" s="97">
        <v>0.7243750000000001</v>
      </c>
      <c r="AU4" s="96" t="str">
        <f t="shared" si="0"/>
        <v>Truszkowska Kamila</v>
      </c>
      <c r="AV4" s="96">
        <f t="shared" ref="AV4:AV8" si="1">H4</f>
        <v>0</v>
      </c>
      <c r="AW4" s="96" t="str">
        <f t="shared" ref="AW4:AW8" si="2">G4</f>
        <v>Gdańsk</v>
      </c>
      <c r="AX4" s="11">
        <f>MAX(AX3*IF(BB4&lt;1,BB4,IF(BC4&lt;1,BC4,IF(AZ4&lt;1,AZ4,1))),0)</f>
        <v>100</v>
      </c>
      <c r="AY4" s="11">
        <f t="shared" ref="AY4:AY8" si="3">MAX(AY3*IF(BB4&lt;1,BB4,IF(BC4&lt;1,BC4,IF(AZ4&lt;1,AZ4,1))),0)</f>
        <v>82.213438735177874</v>
      </c>
      <c r="AZ4" s="11">
        <f t="shared" ref="AZ4:AZ8" si="4">L3/L4</f>
        <v>1</v>
      </c>
      <c r="BA4" s="11">
        <f t="shared" ref="BA4:BA8" si="5">J4/J3</f>
        <v>1</v>
      </c>
      <c r="BB4" s="11">
        <f t="shared" ref="BB4:BB8" si="6">I4/I3</f>
        <v>1</v>
      </c>
      <c r="BC4" s="11">
        <f t="shared" ref="BC4:BC8" si="7">BA4^0.2</f>
        <v>1</v>
      </c>
    </row>
    <row r="5" spans="1:55">
      <c r="A5" s="96">
        <v>32</v>
      </c>
      <c r="B5" s="96">
        <v>3</v>
      </c>
      <c r="D5" s="96">
        <v>52</v>
      </c>
      <c r="E5" s="96" t="s">
        <v>2607</v>
      </c>
      <c r="F5" s="96" t="s">
        <v>2608</v>
      </c>
      <c r="G5" s="96" t="s">
        <v>47</v>
      </c>
      <c r="I5" s="96">
        <v>188</v>
      </c>
      <c r="J5" s="96">
        <v>25</v>
      </c>
      <c r="K5" s="96">
        <v>188</v>
      </c>
      <c r="L5" s="97">
        <v>0.39917824074074071</v>
      </c>
      <c r="M5" s="96">
        <v>0</v>
      </c>
      <c r="N5" s="97">
        <v>0.34465277777777775</v>
      </c>
      <c r="O5" s="97">
        <v>0.36564814814814817</v>
      </c>
      <c r="P5" s="97">
        <v>0.372037037037037</v>
      </c>
      <c r="Q5" s="97">
        <v>0.33986111111111111</v>
      </c>
      <c r="R5" s="97">
        <v>0.35206018518518517</v>
      </c>
      <c r="S5" s="97">
        <v>0.35678240740740735</v>
      </c>
      <c r="T5" s="97">
        <v>0.67858796296296298</v>
      </c>
      <c r="U5" s="97">
        <v>0.68931712962962965</v>
      </c>
      <c r="X5" s="97">
        <v>0.72256944444444438</v>
      </c>
      <c r="Y5" s="97">
        <v>0.40190972222222227</v>
      </c>
      <c r="AB5" s="97">
        <v>0.42056712962962961</v>
      </c>
      <c r="AC5" s="97">
        <v>0.62729166666666669</v>
      </c>
      <c r="AD5" s="97">
        <v>0.64979166666666666</v>
      </c>
      <c r="AE5" s="97">
        <v>0.5955555555555555</v>
      </c>
      <c r="AF5" s="97">
        <v>0.54002314814814811</v>
      </c>
      <c r="AG5" s="97">
        <v>0.44067129629629626</v>
      </c>
      <c r="AH5" s="97">
        <v>0.5696296296296296</v>
      </c>
      <c r="AI5" s="97">
        <v>0.39076388888888891</v>
      </c>
      <c r="AJ5" s="97">
        <v>0.70453703703703707</v>
      </c>
      <c r="AK5" s="97">
        <v>0.44974537037037038</v>
      </c>
      <c r="AN5" s="97">
        <v>0.61421296296296302</v>
      </c>
      <c r="AP5" s="97">
        <v>0.51511574074074074</v>
      </c>
      <c r="AQ5" s="97">
        <v>0.49890046296296298</v>
      </c>
      <c r="AR5" s="97">
        <v>0.47971064814814812</v>
      </c>
      <c r="AS5" s="97">
        <v>0.47484953703703708</v>
      </c>
      <c r="AT5" s="97">
        <v>0.7359837962962964</v>
      </c>
      <c r="AU5" s="96" t="str">
        <f t="shared" si="0"/>
        <v>Pacek Karolina</v>
      </c>
      <c r="AV5" s="96">
        <f t="shared" si="1"/>
        <v>0</v>
      </c>
      <c r="AW5" s="96" t="str">
        <f t="shared" si="2"/>
        <v>Warszawa</v>
      </c>
      <c r="AX5" s="11">
        <f t="shared" ref="AX5:AX8" si="8">MAX(AX4*IF(BB5&lt;1,BB5,IF(BC5&lt;1,BC5,IF(AZ5&lt;1,AZ5,1))),0)</f>
        <v>90.384615384615387</v>
      </c>
      <c r="AY5" s="11">
        <f t="shared" si="3"/>
        <v>74.308300395256921</v>
      </c>
      <c r="AZ5" s="11">
        <f t="shared" si="4"/>
        <v>0.97091826379425328</v>
      </c>
      <c r="BA5" s="11">
        <f t="shared" si="5"/>
        <v>1</v>
      </c>
      <c r="BB5" s="11">
        <f t="shared" si="6"/>
        <v>0.90384615384615385</v>
      </c>
      <c r="BC5" s="11">
        <f t="shared" si="7"/>
        <v>1</v>
      </c>
    </row>
    <row r="6" spans="1:55">
      <c r="A6" s="96">
        <v>40</v>
      </c>
      <c r="B6" s="96">
        <v>4</v>
      </c>
      <c r="D6" s="96">
        <v>11</v>
      </c>
      <c r="E6" s="96" t="s">
        <v>832</v>
      </c>
      <c r="F6" s="96" t="s">
        <v>1236</v>
      </c>
      <c r="G6" s="96" t="s">
        <v>45</v>
      </c>
      <c r="H6" s="96" t="s">
        <v>833</v>
      </c>
      <c r="I6" s="96">
        <v>168</v>
      </c>
      <c r="J6" s="96">
        <v>21</v>
      </c>
      <c r="K6" s="96">
        <v>168</v>
      </c>
      <c r="L6" s="97">
        <v>0.37354166666666666</v>
      </c>
      <c r="M6" s="96">
        <v>0</v>
      </c>
      <c r="N6" s="97">
        <v>0.34641203703703699</v>
      </c>
      <c r="O6" s="97">
        <v>0.37184027777777778</v>
      </c>
      <c r="P6" s="97">
        <v>0.37942129629629634</v>
      </c>
      <c r="Q6" s="97">
        <v>0.34031250000000002</v>
      </c>
      <c r="R6" s="97">
        <v>0.35342592592592598</v>
      </c>
      <c r="S6" s="97">
        <v>0.35851851851851851</v>
      </c>
      <c r="T6" s="97">
        <v>0.60677083333333337</v>
      </c>
      <c r="U6" s="97">
        <v>0.6166666666666667</v>
      </c>
      <c r="V6" s="97">
        <v>0.50123842592592593</v>
      </c>
      <c r="W6" s="97">
        <v>0.52148148148148155</v>
      </c>
      <c r="X6" s="97">
        <v>0.42556712962962967</v>
      </c>
      <c r="Y6" s="97">
        <v>0.69072916666666673</v>
      </c>
      <c r="Z6" s="97">
        <v>0.5560532407407407</v>
      </c>
      <c r="AA6" s="97">
        <v>0.54160879629629632</v>
      </c>
      <c r="AB6" s="97">
        <v>0.63540509259259259</v>
      </c>
      <c r="AG6" s="97">
        <v>0.65668981481481481</v>
      </c>
      <c r="AI6" s="97">
        <v>0.40060185185185188</v>
      </c>
      <c r="AJ6" s="97">
        <v>0.58211805555555551</v>
      </c>
      <c r="AK6" s="97">
        <v>0.67760416666666667</v>
      </c>
      <c r="AL6" s="97">
        <v>0.45252314814814815</v>
      </c>
      <c r="AM6" s="97">
        <v>0.48592592592592593</v>
      </c>
      <c r="AT6" s="97">
        <v>0.71034722222222213</v>
      </c>
      <c r="AU6" s="96" t="str">
        <f t="shared" si="0"/>
        <v>Stanek Asia</v>
      </c>
      <c r="AV6" s="96" t="str">
        <f t="shared" si="1"/>
        <v>RUDY KOT</v>
      </c>
      <c r="AW6" s="96" t="str">
        <f t="shared" si="2"/>
        <v>Szczecin</v>
      </c>
      <c r="AX6" s="11">
        <f t="shared" si="8"/>
        <v>80.769230769230774</v>
      </c>
      <c r="AY6" s="11">
        <f t="shared" si="3"/>
        <v>66.403162055335969</v>
      </c>
      <c r="AZ6" s="11">
        <f t="shared" si="4"/>
        <v>1.0686310962384582</v>
      </c>
      <c r="BA6" s="11">
        <f t="shared" si="5"/>
        <v>0.84</v>
      </c>
      <c r="BB6" s="11">
        <f t="shared" si="6"/>
        <v>0.8936170212765957</v>
      </c>
      <c r="BC6" s="11">
        <f t="shared" si="7"/>
        <v>0.96573029890750994</v>
      </c>
    </row>
    <row r="7" spans="1:55">
      <c r="A7" s="96">
        <v>49</v>
      </c>
      <c r="B7" s="96">
        <v>5</v>
      </c>
      <c r="D7" s="96">
        <v>50</v>
      </c>
      <c r="E7" s="96" t="s">
        <v>1385</v>
      </c>
      <c r="F7" s="96" t="s">
        <v>1386</v>
      </c>
      <c r="G7" s="96" t="s">
        <v>96</v>
      </c>
      <c r="I7" s="96">
        <v>148</v>
      </c>
      <c r="J7" s="96">
        <v>19</v>
      </c>
      <c r="K7" s="96">
        <v>148</v>
      </c>
      <c r="L7" s="97">
        <v>0.40460648148148143</v>
      </c>
      <c r="M7" s="96">
        <v>0</v>
      </c>
      <c r="N7" s="97">
        <v>0.3477777777777778</v>
      </c>
      <c r="O7" s="97">
        <v>0.3742476851851852</v>
      </c>
      <c r="P7" s="97">
        <v>0.38453703703703707</v>
      </c>
      <c r="Q7" s="97">
        <v>0.34155092592592595</v>
      </c>
      <c r="R7" s="97">
        <v>0.35726851851851849</v>
      </c>
      <c r="S7" s="97">
        <v>0.36440972222222223</v>
      </c>
      <c r="T7" s="97">
        <v>0.69827546296296295</v>
      </c>
      <c r="U7" s="97">
        <v>0.71531250000000002</v>
      </c>
      <c r="X7" s="97">
        <v>0.43809027777777776</v>
      </c>
      <c r="Y7" s="97">
        <v>0.47320601851851851</v>
      </c>
      <c r="AB7" s="97">
        <v>0.4594212962962963</v>
      </c>
      <c r="AC7" s="97">
        <v>0.64613425925925927</v>
      </c>
      <c r="AD7" s="97">
        <v>0.67208333333333325</v>
      </c>
      <c r="AE7" s="97">
        <v>0.6091550925925926</v>
      </c>
      <c r="AG7" s="97">
        <v>0.51115740740740734</v>
      </c>
      <c r="AH7" s="97">
        <v>0.57921296296296299</v>
      </c>
      <c r="AI7" s="97">
        <v>0.41903935185185182</v>
      </c>
      <c r="AK7" s="97">
        <v>0.48302083333333329</v>
      </c>
      <c r="AN7" s="97">
        <v>0.62821759259259258</v>
      </c>
      <c r="AT7" s="97">
        <v>0.74141203703703706</v>
      </c>
      <c r="AU7" s="96" t="str">
        <f t="shared" si="0"/>
        <v>Mąkolska Sylwia</v>
      </c>
      <c r="AV7" s="96">
        <f t="shared" si="1"/>
        <v>0</v>
      </c>
      <c r="AW7" s="96" t="str">
        <f t="shared" si="2"/>
        <v>Skierniewice</v>
      </c>
      <c r="AX7" s="11">
        <f t="shared" si="8"/>
        <v>71.15384615384616</v>
      </c>
      <c r="AY7" s="11">
        <f t="shared" si="3"/>
        <v>58.498023715415016</v>
      </c>
      <c r="AZ7" s="11">
        <f t="shared" si="4"/>
        <v>0.9232221522970423</v>
      </c>
      <c r="BA7" s="11">
        <f t="shared" si="5"/>
        <v>0.90476190476190477</v>
      </c>
      <c r="BB7" s="11">
        <f t="shared" si="6"/>
        <v>0.88095238095238093</v>
      </c>
      <c r="BC7" s="11">
        <f t="shared" si="7"/>
        <v>0.98018231224993657</v>
      </c>
    </row>
    <row r="8" spans="1:55">
      <c r="A8" s="96">
        <v>51</v>
      </c>
      <c r="B8" s="96">
        <v>6</v>
      </c>
      <c r="D8" s="96">
        <v>17</v>
      </c>
      <c r="E8" s="96" t="s">
        <v>2620</v>
      </c>
      <c r="F8" s="96" t="s">
        <v>2621</v>
      </c>
      <c r="G8" s="96" t="s">
        <v>2622</v>
      </c>
      <c r="I8" s="96">
        <v>82</v>
      </c>
      <c r="J8" s="96">
        <v>13</v>
      </c>
      <c r="K8" s="96">
        <v>88</v>
      </c>
      <c r="L8" s="97">
        <v>0.42079861111111111</v>
      </c>
      <c r="M8" s="96">
        <v>6</v>
      </c>
      <c r="N8" s="97">
        <v>0.35651620370370374</v>
      </c>
      <c r="O8" s="97">
        <v>0.4502430555555556</v>
      </c>
      <c r="P8" s="97">
        <v>0.34031250000000002</v>
      </c>
      <c r="Q8" s="97">
        <v>0.3474652777777778</v>
      </c>
      <c r="R8" s="97">
        <v>0.42918981481481483</v>
      </c>
      <c r="S8" s="97">
        <v>0.43646990740740743</v>
      </c>
      <c r="T8" s="97">
        <v>0.72707175925925915</v>
      </c>
      <c r="X8" s="97">
        <v>0.49513888888888885</v>
      </c>
      <c r="Y8" s="97">
        <v>0.54597222222222219</v>
      </c>
      <c r="AB8" s="97">
        <v>0.56561342592592589</v>
      </c>
      <c r="AC8" s="97">
        <v>0.66597222222222219</v>
      </c>
      <c r="AG8" s="97">
        <v>0.64373842592592589</v>
      </c>
      <c r="AK8" s="97">
        <v>0.62621527777777775</v>
      </c>
      <c r="AT8" s="97">
        <v>0.75760416666666675</v>
      </c>
      <c r="AU8" s="96" t="str">
        <f t="shared" si="0"/>
        <v>Michałowska Julia</v>
      </c>
      <c r="AV8" s="96">
        <f t="shared" si="1"/>
        <v>0</v>
      </c>
      <c r="AW8" s="96" t="str">
        <f t="shared" si="2"/>
        <v>Szczecinek</v>
      </c>
      <c r="AX8" s="11">
        <f t="shared" si="8"/>
        <v>39.423076923076927</v>
      </c>
      <c r="AY8" s="11">
        <f t="shared" si="3"/>
        <v>32.411067193675891</v>
      </c>
      <c r="AZ8" s="11">
        <f t="shared" si="4"/>
        <v>0.96152047748714131</v>
      </c>
      <c r="BA8" s="11">
        <f t="shared" si="5"/>
        <v>0.68421052631578949</v>
      </c>
      <c r="BB8" s="11">
        <f t="shared" si="6"/>
        <v>0.55405405405405406</v>
      </c>
      <c r="BC8" s="11">
        <f t="shared" si="7"/>
        <v>0.92691081676307385</v>
      </c>
    </row>
  </sheetData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>
  <dimension ref="A1:BC48"/>
  <sheetViews>
    <sheetView workbookViewId="0"/>
  </sheetViews>
  <sheetFormatPr defaultRowHeight="14.25"/>
  <cols>
    <col min="1" max="1" width="8" style="96" bestFit="1" customWidth="1"/>
    <col min="2" max="2" width="7.42578125" style="96" bestFit="1" customWidth="1"/>
    <col min="3" max="3" width="8.85546875" style="96" bestFit="1" customWidth="1"/>
    <col min="4" max="4" width="9.140625" style="96"/>
    <col min="5" max="5" width="13.42578125" style="96" bestFit="1" customWidth="1"/>
    <col min="6" max="6" width="10.85546875" style="96" bestFit="1" customWidth="1"/>
    <col min="7" max="7" width="16.42578125" style="96" bestFit="1" customWidth="1"/>
    <col min="8" max="8" width="25" style="96" bestFit="1" customWidth="1"/>
    <col min="9" max="9" width="8.5703125" style="96" customWidth="1"/>
    <col min="10" max="10" width="5.85546875" style="96" customWidth="1"/>
    <col min="11" max="11" width="6.85546875" style="96" customWidth="1"/>
    <col min="12" max="16384" width="9.140625" style="96"/>
  </cols>
  <sheetData>
    <row r="1" spans="1:55" s="95" customFormat="1" ht="28.5">
      <c r="A1" s="95" t="s">
        <v>41</v>
      </c>
      <c r="B1" s="95" t="s">
        <v>2576</v>
      </c>
      <c r="C1" s="95" t="s">
        <v>2577</v>
      </c>
      <c r="D1" s="95" t="s">
        <v>2578</v>
      </c>
      <c r="E1" s="95" t="s">
        <v>231</v>
      </c>
      <c r="F1" s="95" t="s">
        <v>232</v>
      </c>
      <c r="G1" s="95" t="s">
        <v>234</v>
      </c>
      <c r="H1" s="95" t="s">
        <v>235</v>
      </c>
      <c r="I1" s="95" t="s">
        <v>2579</v>
      </c>
      <c r="J1" s="95" t="s">
        <v>1277</v>
      </c>
      <c r="K1" s="95" t="s">
        <v>2580</v>
      </c>
      <c r="L1" s="95" t="s">
        <v>118</v>
      </c>
      <c r="M1" s="95" t="s">
        <v>2581</v>
      </c>
      <c r="N1" s="95" t="s">
        <v>237</v>
      </c>
      <c r="O1" s="95" t="s">
        <v>238</v>
      </c>
      <c r="P1" s="95" t="s">
        <v>239</v>
      </c>
      <c r="Q1" s="95" t="s">
        <v>240</v>
      </c>
      <c r="R1" s="95" t="s">
        <v>241</v>
      </c>
      <c r="S1" s="95" t="s">
        <v>242</v>
      </c>
      <c r="T1" s="95" t="s">
        <v>243</v>
      </c>
      <c r="U1" s="95" t="s">
        <v>244</v>
      </c>
      <c r="V1" s="95" t="s">
        <v>245</v>
      </c>
      <c r="W1" s="95" t="s">
        <v>246</v>
      </c>
      <c r="X1" s="95" t="s">
        <v>247</v>
      </c>
      <c r="Y1" s="95" t="s">
        <v>248</v>
      </c>
      <c r="Z1" s="95" t="s">
        <v>249</v>
      </c>
      <c r="AA1" s="95" t="s">
        <v>250</v>
      </c>
      <c r="AB1" s="95" t="s">
        <v>251</v>
      </c>
      <c r="AC1" s="95" t="s">
        <v>252</v>
      </c>
      <c r="AD1" s="95" t="s">
        <v>253</v>
      </c>
      <c r="AE1" s="95" t="s">
        <v>254</v>
      </c>
      <c r="AF1" s="95" t="s">
        <v>255</v>
      </c>
      <c r="AG1" s="95" t="s">
        <v>256</v>
      </c>
      <c r="AH1" s="95" t="s">
        <v>2582</v>
      </c>
      <c r="AI1" s="95" t="s">
        <v>2583</v>
      </c>
      <c r="AJ1" s="95" t="s">
        <v>2584</v>
      </c>
      <c r="AK1" s="95" t="s">
        <v>2585</v>
      </c>
      <c r="AL1" s="95" t="s">
        <v>2586</v>
      </c>
      <c r="AM1" s="95" t="s">
        <v>2587</v>
      </c>
      <c r="AN1" s="95" t="s">
        <v>2588</v>
      </c>
      <c r="AO1" s="95" t="s">
        <v>2589</v>
      </c>
      <c r="AP1" s="95" t="s">
        <v>2590</v>
      </c>
      <c r="AQ1" s="95" t="s">
        <v>2591</v>
      </c>
      <c r="AR1" s="95" t="s">
        <v>2592</v>
      </c>
      <c r="AS1" s="95" t="s">
        <v>2593</v>
      </c>
      <c r="AT1" s="95" t="s">
        <v>257</v>
      </c>
      <c r="AX1" s="11" t="s">
        <v>165</v>
      </c>
      <c r="AY1" s="11" t="s">
        <v>196</v>
      </c>
      <c r="AZ1" s="11" t="s">
        <v>162</v>
      </c>
      <c r="BA1" s="11" t="s">
        <v>163</v>
      </c>
      <c r="BB1" s="11" t="s">
        <v>79</v>
      </c>
      <c r="BC1" s="11" t="s">
        <v>164</v>
      </c>
    </row>
    <row r="2" spans="1:55">
      <c r="A2" s="96">
        <v>1</v>
      </c>
      <c r="D2" s="96">
        <v>1</v>
      </c>
      <c r="E2" s="96" t="s">
        <v>117</v>
      </c>
      <c r="F2" s="96" t="s">
        <v>48</v>
      </c>
      <c r="G2" s="96" t="s">
        <v>47</v>
      </c>
      <c r="H2" s="96" t="s">
        <v>296</v>
      </c>
      <c r="I2" s="96">
        <v>253</v>
      </c>
      <c r="J2" s="96">
        <v>32</v>
      </c>
      <c r="K2" s="96">
        <v>253</v>
      </c>
      <c r="L2" s="97">
        <v>0.30760416666666668</v>
      </c>
      <c r="M2" s="96">
        <v>0</v>
      </c>
      <c r="N2" s="97">
        <v>0.3440509259259259</v>
      </c>
      <c r="O2" s="97">
        <v>0.36024305555555558</v>
      </c>
      <c r="P2" s="97">
        <v>0.36412037037037037</v>
      </c>
      <c r="Q2" s="97">
        <v>0.33945601851851853</v>
      </c>
      <c r="R2" s="97">
        <v>0.34915509259259259</v>
      </c>
      <c r="S2" s="97">
        <v>0.35283564814814811</v>
      </c>
      <c r="T2" s="97">
        <v>0.47364583333333332</v>
      </c>
      <c r="U2" s="97">
        <v>0.46547453703703701</v>
      </c>
      <c r="V2" s="97">
        <v>0.41060185185185188</v>
      </c>
      <c r="W2" s="97">
        <v>0.42203703703703704</v>
      </c>
      <c r="X2" s="97">
        <v>0.38362268518518516</v>
      </c>
      <c r="Y2" s="97">
        <v>0.62959490740740742</v>
      </c>
      <c r="Z2" s="97">
        <v>0.44158564814814816</v>
      </c>
      <c r="AA2" s="97">
        <v>0.43355324074074075</v>
      </c>
      <c r="AB2" s="97">
        <v>0.62263888888888885</v>
      </c>
      <c r="AC2" s="97">
        <v>0.49688657407407405</v>
      </c>
      <c r="AD2" s="97">
        <v>0.48607638888888888</v>
      </c>
      <c r="AE2" s="97">
        <v>0.51817129629629632</v>
      </c>
      <c r="AF2" s="97">
        <v>0.54368055555555561</v>
      </c>
      <c r="AG2" s="97">
        <v>0.61534722222222216</v>
      </c>
      <c r="AH2" s="97">
        <v>0.53053240740740748</v>
      </c>
      <c r="AI2" s="97">
        <v>0.63675925925925925</v>
      </c>
      <c r="AJ2" s="97">
        <v>0.45577546296296295</v>
      </c>
      <c r="AK2" s="97">
        <v>0.6071064814814815</v>
      </c>
      <c r="AL2" s="97">
        <v>0.39353009259259258</v>
      </c>
      <c r="AM2" s="97">
        <v>0.40582175925925923</v>
      </c>
      <c r="AN2" s="97">
        <v>0.50626157407407402</v>
      </c>
      <c r="AO2" s="97">
        <v>0.55621527777777779</v>
      </c>
      <c r="AP2" s="97">
        <v>0.5700925925925926</v>
      </c>
      <c r="AQ2" s="97">
        <v>0.5801736111111111</v>
      </c>
      <c r="AR2" s="97">
        <v>0.58739583333333334</v>
      </c>
      <c r="AS2" s="97">
        <v>0.59202546296296299</v>
      </c>
      <c r="AT2" s="97">
        <v>0.64440972222222215</v>
      </c>
      <c r="AU2" s="96" t="str">
        <f t="shared" ref="AU2:AU48" si="0">E2&amp;" "&amp;F2</f>
        <v>Brudło Paweł</v>
      </c>
      <c r="AV2" s="96" t="str">
        <f>H2</f>
        <v>KTE Tramp</v>
      </c>
      <c r="AW2" s="96" t="str">
        <f>G2</f>
        <v>Warszawa</v>
      </c>
      <c r="AX2" s="11">
        <v>100</v>
      </c>
      <c r="AY2" s="11"/>
      <c r="AZ2" s="11"/>
      <c r="BA2" s="11"/>
      <c r="BB2" s="11"/>
      <c r="BC2" s="11"/>
    </row>
    <row r="3" spans="1:55">
      <c r="A3" s="96">
        <v>2</v>
      </c>
      <c r="D3" s="96">
        <v>31</v>
      </c>
      <c r="E3" s="96" t="s">
        <v>332</v>
      </c>
      <c r="F3" s="96" t="s">
        <v>46</v>
      </c>
      <c r="G3" s="96" t="s">
        <v>47</v>
      </c>
      <c r="H3" s="96" t="s">
        <v>2594</v>
      </c>
      <c r="I3" s="96">
        <v>253</v>
      </c>
      <c r="J3" s="96">
        <v>32</v>
      </c>
      <c r="K3" s="96">
        <v>253</v>
      </c>
      <c r="L3" s="97">
        <v>0.30807870370370372</v>
      </c>
      <c r="M3" s="96">
        <v>0</v>
      </c>
      <c r="N3" s="97">
        <v>0.34300925925925929</v>
      </c>
      <c r="O3" s="97">
        <v>0.35871527777777779</v>
      </c>
      <c r="P3" s="97">
        <v>0.36277777777777781</v>
      </c>
      <c r="Q3" s="97">
        <v>0.3397222222222222</v>
      </c>
      <c r="R3" s="97">
        <v>0.3482986111111111</v>
      </c>
      <c r="S3" s="97">
        <v>0.35195601851851849</v>
      </c>
      <c r="T3" s="97">
        <v>0.46031249999999996</v>
      </c>
      <c r="U3" s="97">
        <v>0.45410879629629625</v>
      </c>
      <c r="V3" s="97">
        <v>0.39503472222222219</v>
      </c>
      <c r="W3" s="97">
        <v>0.40756944444444443</v>
      </c>
      <c r="X3" s="97">
        <v>0.62768518518518512</v>
      </c>
      <c r="Y3" s="97">
        <v>0.61258101851851854</v>
      </c>
      <c r="Z3" s="97">
        <v>0.43037037037037035</v>
      </c>
      <c r="AA3" s="97">
        <v>0.42263888888888884</v>
      </c>
      <c r="AB3" s="97">
        <v>0.62164351851851851</v>
      </c>
      <c r="AC3" s="97">
        <v>0.48427083333333337</v>
      </c>
      <c r="AD3" s="97">
        <v>0.47394675925925928</v>
      </c>
      <c r="AE3" s="97">
        <v>0.50719907407407405</v>
      </c>
      <c r="AF3" s="97">
        <v>0.53327546296296291</v>
      </c>
      <c r="AG3" s="97">
        <v>0.59753472222222215</v>
      </c>
      <c r="AH3" s="97">
        <v>0.51953703703703702</v>
      </c>
      <c r="AI3" s="97">
        <v>0.63633101851851859</v>
      </c>
      <c r="AJ3" s="97">
        <v>0.44247685185185182</v>
      </c>
      <c r="AK3" s="97">
        <v>0.60596064814814821</v>
      </c>
      <c r="AL3" s="97">
        <v>0.37844907407407408</v>
      </c>
      <c r="AM3" s="97">
        <v>0.38969907407407406</v>
      </c>
      <c r="AN3" s="97">
        <v>0.49366898148148147</v>
      </c>
      <c r="AO3" s="97">
        <v>0.55030092592592594</v>
      </c>
      <c r="AP3" s="97">
        <v>0.56089120370370371</v>
      </c>
      <c r="AQ3" s="97">
        <v>0.56841435185185185</v>
      </c>
      <c r="AR3" s="97">
        <v>0.57616898148148155</v>
      </c>
      <c r="AS3" s="97">
        <v>0.58127314814814812</v>
      </c>
      <c r="AT3" s="97">
        <v>0.6448842592592593</v>
      </c>
      <c r="AU3" s="96" t="str">
        <f t="shared" si="0"/>
        <v>Buciak Piotr</v>
      </c>
      <c r="AV3" s="96" t="str">
        <f t="shared" ref="AV3:AV48" si="1">H3</f>
        <v>Team 360</v>
      </c>
      <c r="AW3" s="96" t="str">
        <f t="shared" ref="AW3:AW48" si="2">G3</f>
        <v>Warszawa</v>
      </c>
      <c r="AX3" s="11">
        <f>MAX(AX2*IF(BB3&lt;1,BB3,IF(BC3&lt;1,BC3,IF(AZ3&lt;1,AZ3,1))),0)</f>
        <v>99.845968893230136</v>
      </c>
      <c r="AY3" s="11"/>
      <c r="AZ3" s="11">
        <f>L2/L3</f>
        <v>0.99845968893230141</v>
      </c>
      <c r="BA3" s="11">
        <f>J3/J2</f>
        <v>1</v>
      </c>
      <c r="BB3" s="11">
        <f>I3/I2</f>
        <v>1</v>
      </c>
      <c r="BC3" s="11">
        <f>BA3^0.2</f>
        <v>1</v>
      </c>
    </row>
    <row r="4" spans="1:55">
      <c r="A4" s="96">
        <v>3</v>
      </c>
      <c r="D4" s="96">
        <v>54</v>
      </c>
      <c r="E4" s="96" t="s">
        <v>81</v>
      </c>
      <c r="F4" s="96" t="s">
        <v>82</v>
      </c>
      <c r="G4" s="96" t="s">
        <v>45</v>
      </c>
      <c r="H4" s="96" t="s">
        <v>2595</v>
      </c>
      <c r="I4" s="96">
        <v>253</v>
      </c>
      <c r="J4" s="96">
        <v>32</v>
      </c>
      <c r="K4" s="96">
        <v>253</v>
      </c>
      <c r="L4" s="97">
        <v>0.31133101851851852</v>
      </c>
      <c r="M4" s="96">
        <v>0</v>
      </c>
      <c r="N4" s="97">
        <v>0.34557870370370369</v>
      </c>
      <c r="O4" s="97">
        <v>0.36266203703703703</v>
      </c>
      <c r="P4" s="97">
        <v>0.33894675925925927</v>
      </c>
      <c r="Q4" s="97">
        <v>0.34163194444444445</v>
      </c>
      <c r="R4" s="97">
        <v>0.35199074074074077</v>
      </c>
      <c r="S4" s="97">
        <v>0.3558912037037037</v>
      </c>
      <c r="T4" s="97">
        <v>0.46033564814814815</v>
      </c>
      <c r="U4" s="97">
        <v>0.45415509259259257</v>
      </c>
      <c r="V4" s="97">
        <v>0.39907407407407408</v>
      </c>
      <c r="W4" s="97">
        <v>0.40920138888888885</v>
      </c>
      <c r="X4" s="97">
        <v>0.62542824074074077</v>
      </c>
      <c r="Y4" s="97">
        <v>0.63577546296296295</v>
      </c>
      <c r="Z4" s="97">
        <v>0.43042824074074071</v>
      </c>
      <c r="AA4" s="97">
        <v>0.42265046296296299</v>
      </c>
      <c r="AB4" s="97">
        <v>0.61760416666666662</v>
      </c>
      <c r="AC4" s="97">
        <v>0.48430555555555554</v>
      </c>
      <c r="AD4" s="97">
        <v>0.47400462962962964</v>
      </c>
      <c r="AE4" s="97">
        <v>0.50701388888888888</v>
      </c>
      <c r="AF4" s="97">
        <v>0.5334606481481482</v>
      </c>
      <c r="AG4" s="97">
        <v>0.60966435185185186</v>
      </c>
      <c r="AH4" s="97">
        <v>0.51957175925925925</v>
      </c>
      <c r="AI4" s="97">
        <v>0.64431712962962961</v>
      </c>
      <c r="AJ4" s="97">
        <v>0.44246527777777778</v>
      </c>
      <c r="AK4" s="97">
        <v>0.60037037037037033</v>
      </c>
      <c r="AL4" s="97">
        <v>0.38057870370370367</v>
      </c>
      <c r="AM4" s="97">
        <v>0.39332175925925927</v>
      </c>
      <c r="AN4" s="97">
        <v>0.49373842592592593</v>
      </c>
      <c r="AO4" s="97">
        <v>0.55024305555555553</v>
      </c>
      <c r="AP4" s="97">
        <v>0.56216435185185187</v>
      </c>
      <c r="AQ4" s="97">
        <v>0.56846064814814812</v>
      </c>
      <c r="AR4" s="97">
        <v>0.57621527777777781</v>
      </c>
      <c r="AS4" s="97">
        <v>0.58130787037037035</v>
      </c>
      <c r="AT4" s="97">
        <v>0.6481365740740741</v>
      </c>
      <c r="AU4" s="96" t="str">
        <f t="shared" si="0"/>
        <v>Śmieja Daniel</v>
      </c>
      <c r="AV4" s="96" t="str">
        <f t="shared" si="1"/>
        <v>Liro Team</v>
      </c>
      <c r="AW4" s="96" t="str">
        <f t="shared" si="2"/>
        <v>Szczecin</v>
      </c>
      <c r="AX4" s="11">
        <f>MAX(AX3*IF(BB4&lt;1,BB4,IF(BC4&lt;1,BC4,IF(AZ4&lt;1,AZ4,1))),0)</f>
        <v>98.802929476932221</v>
      </c>
      <c r="AY4" s="11"/>
      <c r="AZ4" s="11">
        <f t="shared" ref="AZ4:AZ6" si="3">L3/L4</f>
        <v>0.98955351500055766</v>
      </c>
      <c r="BA4" s="11">
        <f t="shared" ref="BA4:BA6" si="4">J4/J3</f>
        <v>1</v>
      </c>
      <c r="BB4" s="11">
        <f t="shared" ref="BB4:BB6" si="5">I4/I3</f>
        <v>1</v>
      </c>
      <c r="BC4" s="11">
        <f t="shared" ref="BC4:BC6" si="6">BA4^0.2</f>
        <v>1</v>
      </c>
    </row>
    <row r="5" spans="1:55">
      <c r="A5" s="96">
        <v>4</v>
      </c>
      <c r="D5" s="96">
        <v>5</v>
      </c>
      <c r="E5" s="96" t="s">
        <v>114</v>
      </c>
      <c r="F5" s="96" t="s">
        <v>107</v>
      </c>
      <c r="G5" s="96" t="s">
        <v>92</v>
      </c>
      <c r="H5" s="96" t="s">
        <v>115</v>
      </c>
      <c r="I5" s="96">
        <v>253</v>
      </c>
      <c r="J5" s="96">
        <v>32</v>
      </c>
      <c r="K5" s="96">
        <v>253</v>
      </c>
      <c r="L5" s="97">
        <v>0.31685185185185188</v>
      </c>
      <c r="M5" s="96">
        <v>0</v>
      </c>
      <c r="N5" s="97">
        <v>0.34399305555555554</v>
      </c>
      <c r="O5" s="97">
        <v>0.36021990740740745</v>
      </c>
      <c r="P5" s="97">
        <v>0.36405092592592592</v>
      </c>
      <c r="Q5" s="97">
        <v>0.33975694444444443</v>
      </c>
      <c r="R5" s="97">
        <v>0.3492824074074074</v>
      </c>
      <c r="S5" s="97">
        <v>0.35334490740740737</v>
      </c>
      <c r="T5" s="97">
        <v>0.55150462962962965</v>
      </c>
      <c r="U5" s="97">
        <v>0.56015046296296289</v>
      </c>
      <c r="V5" s="97">
        <v>0.62236111111111114</v>
      </c>
      <c r="W5" s="97">
        <v>0.61009259259259252</v>
      </c>
      <c r="X5" s="97">
        <v>0.37769675925925927</v>
      </c>
      <c r="Y5" s="97">
        <v>0.39318287037037036</v>
      </c>
      <c r="Z5" s="97">
        <v>0.58751157407407406</v>
      </c>
      <c r="AA5" s="97">
        <v>0.59611111111111115</v>
      </c>
      <c r="AB5" s="97">
        <v>0.41099537037037037</v>
      </c>
      <c r="AC5" s="97">
        <v>0.53083333333333338</v>
      </c>
      <c r="AD5" s="97">
        <v>0.5393634259259259</v>
      </c>
      <c r="AE5" s="97">
        <v>0.50214120370370374</v>
      </c>
      <c r="AF5" s="97">
        <v>0.47413194444444445</v>
      </c>
      <c r="AG5" s="97">
        <v>0.42372685185185183</v>
      </c>
      <c r="AH5" s="97">
        <v>0.48752314814814812</v>
      </c>
      <c r="AI5" s="97">
        <v>0.38562500000000005</v>
      </c>
      <c r="AJ5" s="97">
        <v>0.57208333333333339</v>
      </c>
      <c r="AK5" s="97">
        <v>0.40372685185185181</v>
      </c>
      <c r="AL5" s="97">
        <v>0.6416898148148148</v>
      </c>
      <c r="AM5" s="97">
        <v>0.62843749999999998</v>
      </c>
      <c r="AN5" s="97">
        <v>0.52143518518518517</v>
      </c>
      <c r="AO5" s="97">
        <v>0.46490740740740738</v>
      </c>
      <c r="AP5" s="97">
        <v>0.45197916666666665</v>
      </c>
      <c r="AQ5" s="97">
        <v>0.44604166666666667</v>
      </c>
      <c r="AR5" s="97">
        <v>0.43893518518518521</v>
      </c>
      <c r="AS5" s="97">
        <v>0.43584490740740739</v>
      </c>
      <c r="AT5" s="97">
        <v>0.65365740740740741</v>
      </c>
      <c r="AU5" s="96" t="str">
        <f t="shared" si="0"/>
        <v>Bober Bartłomiej</v>
      </c>
      <c r="AV5" s="96" t="str">
        <f t="shared" si="1"/>
        <v>Harpagan</v>
      </c>
      <c r="AW5" s="96" t="str">
        <f t="shared" si="2"/>
        <v>Gdynia</v>
      </c>
      <c r="AX5" s="11">
        <f t="shared" ref="AX5:AX6" si="7">MAX(AX4*IF(BB5&lt;1,BB5,IF(BC5&lt;1,BC5,IF(AZ5&lt;1,AZ5,1))),0)</f>
        <v>97.081385154880167</v>
      </c>
      <c r="AY5" s="11"/>
      <c r="AZ5" s="11">
        <f t="shared" si="3"/>
        <v>0.98257597895967264</v>
      </c>
      <c r="BA5" s="11">
        <f t="shared" si="4"/>
        <v>1</v>
      </c>
      <c r="BB5" s="11">
        <f t="shared" si="5"/>
        <v>1</v>
      </c>
      <c r="BC5" s="11">
        <f t="shared" si="6"/>
        <v>1</v>
      </c>
    </row>
    <row r="6" spans="1:55">
      <c r="A6" s="96">
        <v>5</v>
      </c>
      <c r="D6" s="96">
        <v>46</v>
      </c>
      <c r="E6" s="96" t="s">
        <v>116</v>
      </c>
      <c r="F6" s="96" t="s">
        <v>84</v>
      </c>
      <c r="G6" s="96" t="s">
        <v>96</v>
      </c>
      <c r="H6" s="96" t="s">
        <v>677</v>
      </c>
      <c r="I6" s="96">
        <v>253</v>
      </c>
      <c r="J6" s="96">
        <v>32</v>
      </c>
      <c r="K6" s="96">
        <v>253</v>
      </c>
      <c r="L6" s="97">
        <v>0.33037037037037037</v>
      </c>
      <c r="M6" s="96">
        <v>0</v>
      </c>
      <c r="N6" s="97">
        <v>0.34454861111111112</v>
      </c>
      <c r="O6" s="97">
        <v>0.36405092592592592</v>
      </c>
      <c r="P6" s="97">
        <v>0.36767361111111113</v>
      </c>
      <c r="Q6" s="97">
        <v>0.3395023148148148</v>
      </c>
      <c r="R6" s="97">
        <v>0.3543055555555556</v>
      </c>
      <c r="S6" s="97">
        <v>0.35780092592592588</v>
      </c>
      <c r="T6" s="97">
        <v>0.47357638888888887</v>
      </c>
      <c r="U6" s="97">
        <v>0.46553240740740742</v>
      </c>
      <c r="V6" s="97">
        <v>0.40842592592592591</v>
      </c>
      <c r="W6" s="97">
        <v>0.42116898148148146</v>
      </c>
      <c r="X6" s="97">
        <v>0.6504861111111111</v>
      </c>
      <c r="Y6" s="97">
        <v>0.63024305555555549</v>
      </c>
      <c r="Z6" s="97">
        <v>0.44145833333333334</v>
      </c>
      <c r="AA6" s="97">
        <v>0.43346064814814816</v>
      </c>
      <c r="AB6" s="97">
        <v>0.6229513888888889</v>
      </c>
      <c r="AC6" s="97">
        <v>0.49690972222222224</v>
      </c>
      <c r="AD6" s="97">
        <v>0.48613425925925924</v>
      </c>
      <c r="AE6" s="97">
        <v>0.51809027777777772</v>
      </c>
      <c r="AF6" s="97">
        <v>0.54375000000000007</v>
      </c>
      <c r="AG6" s="97">
        <v>0.61555555555555552</v>
      </c>
      <c r="AH6" s="97">
        <v>0.53057870370370364</v>
      </c>
      <c r="AI6" s="97">
        <v>0.65942129629629631</v>
      </c>
      <c r="AJ6" s="97">
        <v>0.45575231481481482</v>
      </c>
      <c r="AK6" s="97">
        <v>0.60714120370370372</v>
      </c>
      <c r="AL6" s="97">
        <v>0.38849537037037035</v>
      </c>
      <c r="AM6" s="97">
        <v>0.40289351851851851</v>
      </c>
      <c r="AN6" s="97">
        <v>0.5060648148148148</v>
      </c>
      <c r="AO6" s="97">
        <v>0.5562731481481481</v>
      </c>
      <c r="AP6" s="97">
        <v>0.57003472222222229</v>
      </c>
      <c r="AQ6" s="97">
        <v>0.58026620370370374</v>
      </c>
      <c r="AR6" s="97">
        <v>0.58734953703703707</v>
      </c>
      <c r="AS6" s="97">
        <v>0.59182870370370366</v>
      </c>
      <c r="AT6" s="97">
        <v>0.66717592592592589</v>
      </c>
      <c r="AU6" s="96" t="str">
        <f t="shared" si="0"/>
        <v>Walentowski Radosław</v>
      </c>
      <c r="AV6" s="96" t="str">
        <f t="shared" si="1"/>
        <v>LosMaruderos</v>
      </c>
      <c r="AW6" s="96" t="str">
        <f t="shared" si="2"/>
        <v>Skierniewice</v>
      </c>
      <c r="AX6" s="11">
        <f t="shared" si="7"/>
        <v>93.108884529147971</v>
      </c>
      <c r="AY6" s="11"/>
      <c r="AZ6" s="11">
        <f t="shared" si="3"/>
        <v>0.95908071748878931</v>
      </c>
      <c r="BA6" s="11">
        <f t="shared" si="4"/>
        <v>1</v>
      </c>
      <c r="BB6" s="11">
        <f t="shared" si="5"/>
        <v>1</v>
      </c>
      <c r="BC6" s="11">
        <f t="shared" si="6"/>
        <v>1</v>
      </c>
    </row>
    <row r="7" spans="1:55">
      <c r="A7" s="96">
        <v>6</v>
      </c>
      <c r="D7" s="96">
        <v>2</v>
      </c>
      <c r="E7" s="96" t="s">
        <v>70</v>
      </c>
      <c r="F7" s="96" t="s">
        <v>52</v>
      </c>
      <c r="G7" s="96" t="s">
        <v>53</v>
      </c>
      <c r="H7" s="96" t="s">
        <v>113</v>
      </c>
      <c r="I7" s="96">
        <v>253</v>
      </c>
      <c r="J7" s="96">
        <v>32</v>
      </c>
      <c r="K7" s="96">
        <v>253</v>
      </c>
      <c r="L7" s="97">
        <v>0.35716435185185186</v>
      </c>
      <c r="M7" s="96">
        <v>0</v>
      </c>
      <c r="N7" s="97">
        <v>0.34664351851851855</v>
      </c>
      <c r="O7" s="97">
        <v>0.36431712962962964</v>
      </c>
      <c r="P7" s="97">
        <v>0.33908564814814812</v>
      </c>
      <c r="Q7" s="97">
        <v>0.3420023148148148</v>
      </c>
      <c r="R7" s="97">
        <v>0.3523958333333333</v>
      </c>
      <c r="S7" s="97">
        <v>0.35660879629629627</v>
      </c>
      <c r="T7" s="97">
        <v>0.48052083333333334</v>
      </c>
      <c r="U7" s="97">
        <v>0.4889236111111111</v>
      </c>
      <c r="V7" s="97">
        <v>0.41562499999999997</v>
      </c>
      <c r="W7" s="97">
        <v>0.42809027777777775</v>
      </c>
      <c r="X7" s="97">
        <v>0.38270833333333337</v>
      </c>
      <c r="Y7" s="97">
        <v>0.67748842592592595</v>
      </c>
      <c r="Z7" s="97">
        <v>0.45135416666666667</v>
      </c>
      <c r="AA7" s="97">
        <v>0.44149305555555557</v>
      </c>
      <c r="AB7" s="97">
        <v>0.66953703703703704</v>
      </c>
      <c r="AC7" s="97">
        <v>0.51967592592592593</v>
      </c>
      <c r="AD7" s="97">
        <v>0.50872685185185185</v>
      </c>
      <c r="AE7" s="97">
        <v>0.5464930555555555</v>
      </c>
      <c r="AF7" s="97">
        <v>0.57703703703703701</v>
      </c>
      <c r="AG7" s="97">
        <v>0.65365740740740741</v>
      </c>
      <c r="AH7" s="97">
        <v>0.56001157407407409</v>
      </c>
      <c r="AI7" s="97">
        <v>0.69015046296296301</v>
      </c>
      <c r="AJ7" s="97">
        <v>0.46785879629629629</v>
      </c>
      <c r="AK7" s="97">
        <v>0.64196759259259262</v>
      </c>
      <c r="AL7" s="97">
        <v>0.39486111111111111</v>
      </c>
      <c r="AM7" s="97">
        <v>0.41006944444444443</v>
      </c>
      <c r="AN7" s="97">
        <v>0.53256944444444443</v>
      </c>
      <c r="AO7" s="97">
        <v>0.59020833333333333</v>
      </c>
      <c r="AP7" s="97">
        <v>0.60054398148148147</v>
      </c>
      <c r="AQ7" s="97">
        <v>0.60672453703703699</v>
      </c>
      <c r="AR7" s="97">
        <v>0.61443287037037042</v>
      </c>
      <c r="AS7" s="97">
        <v>0.62040509259259258</v>
      </c>
      <c r="AT7" s="97">
        <v>0.69396990740740738</v>
      </c>
      <c r="AU7" s="96" t="str">
        <f t="shared" si="0"/>
        <v>Marzejon Marcin</v>
      </c>
      <c r="AV7" s="96" t="str">
        <f t="shared" si="1"/>
        <v>OKI MTB Team Poland</v>
      </c>
      <c r="AW7" s="96" t="str">
        <f t="shared" si="2"/>
        <v>Chojnice</v>
      </c>
      <c r="AX7" s="11">
        <f t="shared" ref="AX7:AX48" si="8">MAX(AX6*IF(BB7&lt;1,BB7,IF(BC7&lt;1,BC7,IF(AZ7&lt;1,AZ7,1))),0)</f>
        <v>86.123983278784138</v>
      </c>
      <c r="AY7" s="11"/>
      <c r="AZ7" s="11">
        <f t="shared" ref="AZ7:AZ48" si="9">L6/L7</f>
        <v>0.92498136686217958</v>
      </c>
      <c r="BA7" s="11">
        <f t="shared" ref="BA7:BA48" si="10">J7/J6</f>
        <v>1</v>
      </c>
      <c r="BB7" s="11">
        <f t="shared" ref="BB7:BB48" si="11">I7/I6</f>
        <v>1</v>
      </c>
      <c r="BC7" s="11">
        <f t="shared" ref="BC7:BC48" si="12">BA7^0.2</f>
        <v>1</v>
      </c>
    </row>
    <row r="8" spans="1:55">
      <c r="A8" s="96">
        <v>7</v>
      </c>
      <c r="D8" s="96">
        <v>21</v>
      </c>
      <c r="E8" s="96" t="s">
        <v>26</v>
      </c>
      <c r="F8" s="96" t="s">
        <v>52</v>
      </c>
      <c r="G8" s="96" t="s">
        <v>53</v>
      </c>
      <c r="H8" s="96" t="s">
        <v>2596</v>
      </c>
      <c r="I8" s="96">
        <v>253</v>
      </c>
      <c r="J8" s="96">
        <v>32</v>
      </c>
      <c r="K8" s="96">
        <v>253</v>
      </c>
      <c r="L8" s="97">
        <v>0.35717592592592595</v>
      </c>
      <c r="M8" s="96">
        <v>0</v>
      </c>
      <c r="N8" s="97">
        <v>0.34667824074074072</v>
      </c>
      <c r="O8" s="97">
        <v>0.36435185185185182</v>
      </c>
      <c r="P8" s="97">
        <v>0.3392013888888889</v>
      </c>
      <c r="Q8" s="97">
        <v>0.34203703703703708</v>
      </c>
      <c r="R8" s="97">
        <v>0.35241898148148149</v>
      </c>
      <c r="S8" s="97">
        <v>0.35653935185185182</v>
      </c>
      <c r="T8" s="97">
        <v>0.48045138888888889</v>
      </c>
      <c r="U8" s="97">
        <v>0.4887037037037037</v>
      </c>
      <c r="V8" s="97">
        <v>0.41550925925925924</v>
      </c>
      <c r="W8" s="97">
        <v>0.42785879629629631</v>
      </c>
      <c r="X8" s="97">
        <v>0.38275462962962964</v>
      </c>
      <c r="Y8" s="97">
        <v>0.67738425925925927</v>
      </c>
      <c r="Z8" s="97">
        <v>0.45122685185185185</v>
      </c>
      <c r="AA8" s="97">
        <v>0.44152777777777774</v>
      </c>
      <c r="AB8" s="97">
        <v>0.66960648148148139</v>
      </c>
      <c r="AC8" s="97">
        <v>0.5198842592592593</v>
      </c>
      <c r="AD8" s="97">
        <v>0.50863425925925931</v>
      </c>
      <c r="AE8" s="97">
        <v>0.54655092592592591</v>
      </c>
      <c r="AF8" s="97">
        <v>0.57708333333333328</v>
      </c>
      <c r="AG8" s="97">
        <v>0.65317129629629633</v>
      </c>
      <c r="AH8" s="97">
        <v>0.56008101851851855</v>
      </c>
      <c r="AI8" s="97">
        <v>0.69021990740740735</v>
      </c>
      <c r="AJ8" s="97">
        <v>0.46788194444444442</v>
      </c>
      <c r="AK8" s="97">
        <v>0.64204861111111111</v>
      </c>
      <c r="AL8" s="97">
        <v>0.39504629629629634</v>
      </c>
      <c r="AM8" s="97">
        <v>0.41</v>
      </c>
      <c r="AN8" s="97">
        <v>0.53267361111111111</v>
      </c>
      <c r="AO8" s="97">
        <v>0.59018518518518526</v>
      </c>
      <c r="AP8" s="97">
        <v>0.60056712962962966</v>
      </c>
      <c r="AQ8" s="97">
        <v>0.60695601851851855</v>
      </c>
      <c r="AR8" s="97">
        <v>0.61423611111111109</v>
      </c>
      <c r="AS8" s="97">
        <v>0.62034722222222227</v>
      </c>
      <c r="AT8" s="97">
        <v>0.69398148148148142</v>
      </c>
      <c r="AU8" s="96" t="str">
        <f t="shared" si="0"/>
        <v>Owczarski Marcin</v>
      </c>
      <c r="AV8" s="96" t="str">
        <f t="shared" si="1"/>
        <v>MMGO Chojnice</v>
      </c>
      <c r="AW8" s="96" t="str">
        <f t="shared" si="2"/>
        <v>Chojnice</v>
      </c>
      <c r="AX8" s="11">
        <f t="shared" si="8"/>
        <v>86.121192482177563</v>
      </c>
      <c r="AY8" s="11"/>
      <c r="AZ8" s="11">
        <f t="shared" si="9"/>
        <v>0.99996759559300064</v>
      </c>
      <c r="BA8" s="11">
        <f t="shared" si="10"/>
        <v>1</v>
      </c>
      <c r="BB8" s="11">
        <f t="shared" si="11"/>
        <v>1</v>
      </c>
      <c r="BC8" s="11">
        <f t="shared" si="12"/>
        <v>1</v>
      </c>
    </row>
    <row r="9" spans="1:55">
      <c r="A9" s="96">
        <v>8</v>
      </c>
      <c r="C9" s="96">
        <v>1</v>
      </c>
      <c r="D9" s="96">
        <v>4</v>
      </c>
      <c r="E9" s="96" t="s">
        <v>54</v>
      </c>
      <c r="F9" s="96" t="s">
        <v>55</v>
      </c>
      <c r="G9" s="96" t="s">
        <v>56</v>
      </c>
      <c r="H9" s="96" t="s">
        <v>2597</v>
      </c>
      <c r="I9" s="96">
        <v>253</v>
      </c>
      <c r="J9" s="96">
        <v>32</v>
      </c>
      <c r="K9" s="96">
        <v>253</v>
      </c>
      <c r="L9" s="97">
        <v>0.35870370370370369</v>
      </c>
      <c r="M9" s="96">
        <v>0</v>
      </c>
      <c r="N9" s="97">
        <v>0.34660879629629626</v>
      </c>
      <c r="O9" s="97">
        <v>0.36582175925925925</v>
      </c>
      <c r="P9" s="97">
        <v>0.37027777777777776</v>
      </c>
      <c r="Q9" s="97">
        <v>0.34133101851851855</v>
      </c>
      <c r="R9" s="97">
        <v>0.35387731481481483</v>
      </c>
      <c r="S9" s="97">
        <v>0.35813657407407407</v>
      </c>
      <c r="T9" s="97">
        <v>0.56576388888888884</v>
      </c>
      <c r="U9" s="97">
        <v>0.57481481481481478</v>
      </c>
      <c r="V9" s="97">
        <v>0.64864583333333337</v>
      </c>
      <c r="W9" s="97">
        <v>0.63416666666666666</v>
      </c>
      <c r="X9" s="97">
        <v>0.68640046296296298</v>
      </c>
      <c r="Y9" s="97">
        <v>0.39575231481481482</v>
      </c>
      <c r="Z9" s="97">
        <v>0.60554398148148147</v>
      </c>
      <c r="AA9" s="97">
        <v>0.61530092592592589</v>
      </c>
      <c r="AB9" s="97">
        <v>0.4045023148148148</v>
      </c>
      <c r="AC9" s="97">
        <v>0.54215277777777782</v>
      </c>
      <c r="AD9" s="97">
        <v>0.55179398148148151</v>
      </c>
      <c r="AE9" s="97">
        <v>0.51927083333333335</v>
      </c>
      <c r="AF9" s="97">
        <v>0.48783564814814812</v>
      </c>
      <c r="AG9" s="97">
        <v>0.42674768518518519</v>
      </c>
      <c r="AH9" s="97">
        <v>0.50589120370370366</v>
      </c>
      <c r="AI9" s="97">
        <v>0.3869097222222222</v>
      </c>
      <c r="AJ9" s="97">
        <v>0.58712962962962967</v>
      </c>
      <c r="AK9" s="97">
        <v>0.41236111111111112</v>
      </c>
      <c r="AL9" s="97">
        <v>0.66857638888888893</v>
      </c>
      <c r="AM9" s="97">
        <v>0.65537037037037038</v>
      </c>
      <c r="AN9" s="97">
        <v>0.53186342592592595</v>
      </c>
      <c r="AO9" s="97">
        <v>0.47714120370370372</v>
      </c>
      <c r="AP9" s="97">
        <v>0.46482638888888889</v>
      </c>
      <c r="AQ9" s="97">
        <v>0.45353009259259264</v>
      </c>
      <c r="AR9" s="97">
        <v>0.4460648148148148</v>
      </c>
      <c r="AS9" s="97">
        <v>0.4430324074074074</v>
      </c>
      <c r="AT9" s="97">
        <v>0.69550925925925933</v>
      </c>
      <c r="AU9" s="96" t="str">
        <f t="shared" si="0"/>
        <v>Liszka Grzegorz</v>
      </c>
      <c r="AV9" s="96" t="str">
        <f t="shared" si="1"/>
        <v>Trezado Bike Tires.pl</v>
      </c>
      <c r="AW9" s="96" t="str">
        <f t="shared" si="2"/>
        <v>Tychy</v>
      </c>
      <c r="AX9" s="11">
        <f t="shared" si="8"/>
        <v>85.754388229220439</v>
      </c>
      <c r="AY9" s="11"/>
      <c r="AZ9" s="11">
        <f t="shared" si="9"/>
        <v>0.99574083634486332</v>
      </c>
      <c r="BA9" s="11">
        <f t="shared" si="10"/>
        <v>1</v>
      </c>
      <c r="BB9" s="11">
        <f t="shared" si="11"/>
        <v>1</v>
      </c>
      <c r="BC9" s="11">
        <f t="shared" si="12"/>
        <v>1</v>
      </c>
    </row>
    <row r="10" spans="1:55">
      <c r="A10" s="96">
        <v>9</v>
      </c>
      <c r="D10" s="96">
        <v>53</v>
      </c>
      <c r="E10" s="96" t="s">
        <v>541</v>
      </c>
      <c r="F10" s="96" t="s">
        <v>50</v>
      </c>
      <c r="G10" s="96" t="s">
        <v>57</v>
      </c>
      <c r="I10" s="96">
        <v>253</v>
      </c>
      <c r="J10" s="96">
        <v>32</v>
      </c>
      <c r="K10" s="96">
        <v>253</v>
      </c>
      <c r="L10" s="97">
        <v>0.37361111111111112</v>
      </c>
      <c r="M10" s="96">
        <v>0</v>
      </c>
      <c r="N10" s="97">
        <v>0.34662037037037036</v>
      </c>
      <c r="O10" s="97">
        <v>0.36512731481481481</v>
      </c>
      <c r="P10" s="97">
        <v>0.33846064814814819</v>
      </c>
      <c r="Q10" s="97">
        <v>0.3414699074074074</v>
      </c>
      <c r="R10" s="97">
        <v>0.35314814814814816</v>
      </c>
      <c r="S10" s="97">
        <v>0.35776620370370371</v>
      </c>
      <c r="T10" s="97">
        <v>0.4853703703703704</v>
      </c>
      <c r="U10" s="97">
        <v>0.49124999999999996</v>
      </c>
      <c r="V10" s="97">
        <v>0.42018518518518522</v>
      </c>
      <c r="W10" s="97">
        <v>0.43267361111111113</v>
      </c>
      <c r="X10" s="97">
        <v>0.38641203703703703</v>
      </c>
      <c r="Y10" s="97">
        <v>0.68894675925925919</v>
      </c>
      <c r="Z10" s="97">
        <v>0.45755787037037038</v>
      </c>
      <c r="AA10" s="97">
        <v>0.44737268518518519</v>
      </c>
      <c r="AB10" s="97">
        <v>0.68038194444444444</v>
      </c>
      <c r="AC10" s="97">
        <v>0.52284722222222224</v>
      </c>
      <c r="AD10" s="97">
        <v>0.51153935185185184</v>
      </c>
      <c r="AE10" s="97">
        <v>0.54817129629629624</v>
      </c>
      <c r="AF10" s="97">
        <v>0.59472222222222226</v>
      </c>
      <c r="AG10" s="97">
        <v>0.66125</v>
      </c>
      <c r="AH10" s="97">
        <v>0.56799768518518523</v>
      </c>
      <c r="AI10" s="97">
        <v>0.7017592592592593</v>
      </c>
      <c r="AJ10" s="97">
        <v>0.47129629629629632</v>
      </c>
      <c r="AK10" s="97">
        <v>0.67167824074074067</v>
      </c>
      <c r="AL10" s="97">
        <v>0.3986574074074074</v>
      </c>
      <c r="AM10" s="97">
        <v>0.41476851851851854</v>
      </c>
      <c r="AN10" s="97">
        <v>0.5335185185185185</v>
      </c>
      <c r="AO10" s="97">
        <v>0.60746527777777781</v>
      </c>
      <c r="AP10" s="97">
        <v>0.6202199074074074</v>
      </c>
      <c r="AQ10" s="97">
        <v>0.62744212962962964</v>
      </c>
      <c r="AR10" s="97">
        <v>0.63638888888888889</v>
      </c>
      <c r="AS10" s="97">
        <v>0.64216435185185183</v>
      </c>
      <c r="AT10" s="97">
        <v>0.7104166666666667</v>
      </c>
      <c r="AU10" s="96" t="str">
        <f t="shared" si="0"/>
        <v>Piwakowski Wojciech</v>
      </c>
      <c r="AV10" s="96">
        <f t="shared" si="1"/>
        <v>0</v>
      </c>
      <c r="AW10" s="96" t="str">
        <f t="shared" si="2"/>
        <v>Gdańsk</v>
      </c>
      <c r="AX10" s="11">
        <f t="shared" si="8"/>
        <v>82.332713754646832</v>
      </c>
      <c r="AY10" s="11"/>
      <c r="AZ10" s="11">
        <f t="shared" si="9"/>
        <v>0.96009913258983881</v>
      </c>
      <c r="BA10" s="11">
        <f t="shared" si="10"/>
        <v>1</v>
      </c>
      <c r="BB10" s="11">
        <f t="shared" si="11"/>
        <v>1</v>
      </c>
      <c r="BC10" s="11">
        <f t="shared" si="12"/>
        <v>1</v>
      </c>
    </row>
    <row r="11" spans="1:55">
      <c r="A11" s="96">
        <v>10</v>
      </c>
      <c r="D11" s="96">
        <v>24</v>
      </c>
      <c r="E11" s="96" t="s">
        <v>879</v>
      </c>
      <c r="F11" s="96" t="s">
        <v>50</v>
      </c>
      <c r="G11" s="96" t="s">
        <v>47</v>
      </c>
      <c r="I11" s="96">
        <v>253</v>
      </c>
      <c r="J11" s="96">
        <v>32</v>
      </c>
      <c r="K11" s="96">
        <v>253</v>
      </c>
      <c r="L11" s="97">
        <v>0.38458333333333333</v>
      </c>
      <c r="M11" s="96">
        <v>0</v>
      </c>
      <c r="N11" s="97">
        <v>0.34672453703703704</v>
      </c>
      <c r="O11" s="97">
        <v>0.36428240740740742</v>
      </c>
      <c r="P11" s="97">
        <v>0.36837962962962961</v>
      </c>
      <c r="Q11" s="97">
        <v>0.34093749999999995</v>
      </c>
      <c r="R11" s="97">
        <v>0.35244212962962962</v>
      </c>
      <c r="S11" s="97">
        <v>0.35671296296296301</v>
      </c>
      <c r="T11" s="97">
        <v>0.48061342592592587</v>
      </c>
      <c r="U11" s="97">
        <v>0.48896990740740742</v>
      </c>
      <c r="V11" s="97">
        <v>0.41567129629629629</v>
      </c>
      <c r="W11" s="97">
        <v>0.42800925925925926</v>
      </c>
      <c r="X11" s="97">
        <v>0.38278935185185187</v>
      </c>
      <c r="Y11" s="97">
        <v>0.70037037037037031</v>
      </c>
      <c r="Z11" s="97">
        <v>0.45143518518518522</v>
      </c>
      <c r="AA11" s="97">
        <v>0.44153935185185184</v>
      </c>
      <c r="AB11" s="97">
        <v>0.69208333333333327</v>
      </c>
      <c r="AC11" s="97">
        <v>0.51981481481481484</v>
      </c>
      <c r="AD11" s="97">
        <v>0.50885416666666672</v>
      </c>
      <c r="AE11" s="97">
        <v>0.54666666666666663</v>
      </c>
      <c r="AF11" s="97">
        <v>0.57887731481481486</v>
      </c>
      <c r="AG11" s="97">
        <v>0.65613425925925928</v>
      </c>
      <c r="AH11" s="97">
        <v>0.56089120370370371</v>
      </c>
      <c r="AI11" s="97">
        <v>0.71262731481481489</v>
      </c>
      <c r="AJ11" s="97">
        <v>0.46796296296296297</v>
      </c>
      <c r="AK11" s="97">
        <v>0.66690972222222211</v>
      </c>
      <c r="AL11" s="97">
        <v>0.39510416666666665</v>
      </c>
      <c r="AM11" s="97">
        <v>0.41015046296296293</v>
      </c>
      <c r="AN11" s="97">
        <v>0.53278935185185183</v>
      </c>
      <c r="AO11" s="97">
        <v>0.59324074074074074</v>
      </c>
      <c r="AP11" s="97">
        <v>0.60805555555555557</v>
      </c>
      <c r="AQ11" s="97">
        <v>0.61584490740740738</v>
      </c>
      <c r="AR11" s="97">
        <v>0.62592592592592589</v>
      </c>
      <c r="AS11" s="97">
        <v>0.63258101851851845</v>
      </c>
      <c r="AT11" s="97">
        <v>0.72138888888888886</v>
      </c>
      <c r="AU11" s="96" t="str">
        <f t="shared" si="0"/>
        <v>Hołdakowski Wojciech</v>
      </c>
      <c r="AV11" s="96">
        <f t="shared" si="1"/>
        <v>0</v>
      </c>
      <c r="AW11" s="96" t="str">
        <f t="shared" si="2"/>
        <v>Warszawa</v>
      </c>
      <c r="AX11" s="11">
        <f t="shared" si="8"/>
        <v>79.983748645720468</v>
      </c>
      <c r="AY11" s="11"/>
      <c r="AZ11" s="11">
        <f t="shared" si="9"/>
        <v>0.97146984470928133</v>
      </c>
      <c r="BA11" s="11">
        <f t="shared" si="10"/>
        <v>1</v>
      </c>
      <c r="BB11" s="11">
        <f t="shared" si="11"/>
        <v>1</v>
      </c>
      <c r="BC11" s="11">
        <f t="shared" si="12"/>
        <v>1</v>
      </c>
    </row>
    <row r="12" spans="1:55">
      <c r="A12" s="96">
        <v>11</v>
      </c>
      <c r="D12" s="96">
        <v>56</v>
      </c>
      <c r="E12" s="96" t="s">
        <v>602</v>
      </c>
      <c r="F12" s="96" t="s">
        <v>578</v>
      </c>
      <c r="G12" s="96" t="s">
        <v>603</v>
      </c>
      <c r="I12" s="96">
        <v>251</v>
      </c>
      <c r="J12" s="96">
        <v>32</v>
      </c>
      <c r="K12" s="96">
        <v>253</v>
      </c>
      <c r="L12" s="97">
        <v>0.41781249999999998</v>
      </c>
      <c r="M12" s="96">
        <v>2</v>
      </c>
      <c r="N12" s="97">
        <v>0.34670138888888885</v>
      </c>
      <c r="O12" s="97">
        <v>0.36866898148148147</v>
      </c>
      <c r="P12" s="97">
        <v>0.37293981481481481</v>
      </c>
      <c r="Q12" s="97">
        <v>0.34135416666666668</v>
      </c>
      <c r="R12" s="97">
        <v>0.35290509259259256</v>
      </c>
      <c r="S12" s="97">
        <v>0.35725694444444445</v>
      </c>
      <c r="T12" s="97">
        <v>0.5271527777777778</v>
      </c>
      <c r="U12" s="97">
        <v>0.51918981481481474</v>
      </c>
      <c r="V12" s="97">
        <v>0.44672453703703702</v>
      </c>
      <c r="W12" s="97">
        <v>0.46068287037037042</v>
      </c>
      <c r="X12" s="97">
        <v>0.39577546296296301</v>
      </c>
      <c r="Y12" s="97">
        <v>0.73509259259259263</v>
      </c>
      <c r="Z12" s="97">
        <v>0.49201388888888892</v>
      </c>
      <c r="AA12" s="97">
        <v>0.48178240740740735</v>
      </c>
      <c r="AB12" s="97">
        <v>0.72628472222222218</v>
      </c>
      <c r="AC12" s="97">
        <v>0.5621990740740741</v>
      </c>
      <c r="AD12" s="97">
        <v>0.54776620370370377</v>
      </c>
      <c r="AE12" s="97">
        <v>0.59561342592592592</v>
      </c>
      <c r="AF12" s="97">
        <v>0.63004629629629627</v>
      </c>
      <c r="AG12" s="97">
        <v>0.7163425925925927</v>
      </c>
      <c r="AH12" s="97">
        <v>0.61077546296296303</v>
      </c>
      <c r="AI12" s="97">
        <v>0.74697916666666664</v>
      </c>
      <c r="AJ12" s="97">
        <v>0.50666666666666671</v>
      </c>
      <c r="AK12" s="97">
        <v>0.70451388888888899</v>
      </c>
      <c r="AL12" s="97">
        <v>0.41986111111111107</v>
      </c>
      <c r="AM12" s="97">
        <v>0.43996527777777777</v>
      </c>
      <c r="AN12" s="97">
        <v>0.57969907407407406</v>
      </c>
      <c r="AO12" s="97">
        <v>0.6441782407407407</v>
      </c>
      <c r="AP12" s="97">
        <v>0.65690972222222221</v>
      </c>
      <c r="AQ12" s="97">
        <v>0.66407407407407404</v>
      </c>
      <c r="AR12" s="97">
        <v>0.671875</v>
      </c>
      <c r="AS12" s="97">
        <v>0.67881944444444453</v>
      </c>
      <c r="AT12" s="97">
        <v>0.7546180555555555</v>
      </c>
      <c r="AU12" s="96" t="str">
        <f t="shared" si="0"/>
        <v>Zadworny Tomasz</v>
      </c>
      <c r="AV12" s="96">
        <f t="shared" si="1"/>
        <v>0</v>
      </c>
      <c r="AW12" s="96" t="str">
        <f t="shared" si="2"/>
        <v>Chlewo</v>
      </c>
      <c r="AX12" s="11">
        <f t="shared" si="8"/>
        <v>79.351466047730582</v>
      </c>
      <c r="AY12" s="11"/>
      <c r="AZ12" s="11">
        <f t="shared" si="9"/>
        <v>0.92046871104462735</v>
      </c>
      <c r="BA12" s="11">
        <f t="shared" si="10"/>
        <v>1</v>
      </c>
      <c r="BB12" s="11">
        <f t="shared" si="11"/>
        <v>0.9920948616600791</v>
      </c>
      <c r="BC12" s="11">
        <f t="shared" si="12"/>
        <v>1</v>
      </c>
    </row>
    <row r="13" spans="1:55">
      <c r="A13" s="96">
        <v>12</v>
      </c>
      <c r="D13" s="96">
        <v>13</v>
      </c>
      <c r="E13" s="96" t="s">
        <v>49</v>
      </c>
      <c r="F13" s="96" t="s">
        <v>50</v>
      </c>
      <c r="G13" s="96" t="s">
        <v>51</v>
      </c>
      <c r="I13" s="96">
        <v>250</v>
      </c>
      <c r="J13" s="96">
        <v>31</v>
      </c>
      <c r="K13" s="96">
        <v>250</v>
      </c>
      <c r="L13" s="97">
        <v>0.37990740740740742</v>
      </c>
      <c r="M13" s="96">
        <v>0</v>
      </c>
      <c r="N13" s="97">
        <v>0.3643865740740741</v>
      </c>
      <c r="O13" s="97">
        <v>0.34412037037037035</v>
      </c>
      <c r="P13" s="97">
        <v>0.33961805555555552</v>
      </c>
      <c r="R13" s="97">
        <v>0.35741898148148149</v>
      </c>
      <c r="S13" s="97">
        <v>0.3520833333333333</v>
      </c>
      <c r="T13" s="97">
        <v>0.51053240740740746</v>
      </c>
      <c r="U13" s="97">
        <v>0.4946875</v>
      </c>
      <c r="V13" s="97">
        <v>0.42106481481481484</v>
      </c>
      <c r="W13" s="97">
        <v>0.4371990740740741</v>
      </c>
      <c r="X13" s="97">
        <v>0.70646990740740734</v>
      </c>
      <c r="Y13" s="97">
        <v>0.68614583333333334</v>
      </c>
      <c r="Z13" s="97">
        <v>0.46349537037037036</v>
      </c>
      <c r="AA13" s="97">
        <v>0.45409722222222221</v>
      </c>
      <c r="AB13" s="97">
        <v>0.69865740740740734</v>
      </c>
      <c r="AC13" s="97">
        <v>0.53975694444444444</v>
      </c>
      <c r="AD13" s="97">
        <v>0.52568287037037031</v>
      </c>
      <c r="AE13" s="97">
        <v>0.56584490740740734</v>
      </c>
      <c r="AF13" s="97">
        <v>0.59826388888888882</v>
      </c>
      <c r="AG13" s="97">
        <v>0.6700462962962962</v>
      </c>
      <c r="AH13" s="97">
        <v>0.58180555555555558</v>
      </c>
      <c r="AI13" s="97">
        <v>0.38803240740740735</v>
      </c>
      <c r="AJ13" s="97">
        <v>0.4777777777777778</v>
      </c>
      <c r="AK13" s="97">
        <v>0.67731481481481481</v>
      </c>
      <c r="AL13" s="97">
        <v>0.40056712962962965</v>
      </c>
      <c r="AM13" s="97">
        <v>0.41562499999999997</v>
      </c>
      <c r="AN13" s="97">
        <v>0.5521759259259259</v>
      </c>
      <c r="AO13" s="97">
        <v>0.6130902777777778</v>
      </c>
      <c r="AP13" s="97">
        <v>0.62535879629629632</v>
      </c>
      <c r="AQ13" s="97">
        <v>0.6333333333333333</v>
      </c>
      <c r="AR13" s="97">
        <v>0.64236111111111105</v>
      </c>
      <c r="AS13" s="97">
        <v>0.64773148148148152</v>
      </c>
      <c r="AT13" s="97">
        <v>0.71671296296296294</v>
      </c>
      <c r="AU13" s="96" t="str">
        <f t="shared" si="0"/>
        <v>Paszkowski Wojciech</v>
      </c>
      <c r="AV13" s="96">
        <f t="shared" si="1"/>
        <v>0</v>
      </c>
      <c r="AW13" s="96" t="str">
        <f t="shared" si="2"/>
        <v>Białystok</v>
      </c>
      <c r="AX13" s="11">
        <f t="shared" si="8"/>
        <v>79.035324748735647</v>
      </c>
      <c r="AY13" s="11"/>
      <c r="AZ13" s="11">
        <f t="shared" si="9"/>
        <v>1.0997745552035096</v>
      </c>
      <c r="BA13" s="11">
        <f t="shared" si="10"/>
        <v>0.96875</v>
      </c>
      <c r="BB13" s="11">
        <f t="shared" si="11"/>
        <v>0.99601593625498008</v>
      </c>
      <c r="BC13" s="11">
        <f t="shared" si="12"/>
        <v>0.99367037733222896</v>
      </c>
    </row>
    <row r="14" spans="1:55">
      <c r="A14" s="96">
        <v>13</v>
      </c>
      <c r="D14" s="96">
        <v>28</v>
      </c>
      <c r="E14" s="96" t="s">
        <v>2598</v>
      </c>
      <c r="F14" s="96" t="s">
        <v>442</v>
      </c>
      <c r="G14" s="96" t="s">
        <v>2573</v>
      </c>
      <c r="H14" s="96" t="s">
        <v>2594</v>
      </c>
      <c r="I14" s="96">
        <v>233</v>
      </c>
      <c r="J14" s="96">
        <v>30</v>
      </c>
      <c r="K14" s="96">
        <v>233</v>
      </c>
      <c r="L14" s="97">
        <v>0.38702546296296297</v>
      </c>
      <c r="M14" s="96">
        <v>0</v>
      </c>
      <c r="N14" s="97">
        <v>0.34370370370370368</v>
      </c>
      <c r="O14" s="97">
        <v>0.36015046296296299</v>
      </c>
      <c r="P14" s="97">
        <v>0.36385416666666665</v>
      </c>
      <c r="Q14" s="97">
        <v>0.33968749999999998</v>
      </c>
      <c r="R14" s="97">
        <v>0.34913194444444445</v>
      </c>
      <c r="S14" s="97">
        <v>0.35290509259259256</v>
      </c>
      <c r="T14" s="97">
        <v>0.62771990740740746</v>
      </c>
      <c r="U14" s="97">
        <v>0.63866898148148155</v>
      </c>
      <c r="V14" s="97">
        <v>0.68570601851851853</v>
      </c>
      <c r="X14" s="97">
        <v>0.3910763888888889</v>
      </c>
      <c r="Y14" s="97">
        <v>0.411099537037037</v>
      </c>
      <c r="Z14" s="97">
        <v>0.67129629629629628</v>
      </c>
      <c r="AB14" s="97">
        <v>0.40106481481481482</v>
      </c>
      <c r="AC14" s="97">
        <v>0.59538194444444448</v>
      </c>
      <c r="AD14" s="97">
        <v>0.6111805555555555</v>
      </c>
      <c r="AE14" s="97">
        <v>0.56593749999999998</v>
      </c>
      <c r="AF14" s="97">
        <v>0.52476851851851858</v>
      </c>
      <c r="AG14" s="97">
        <v>0.43035879629629631</v>
      </c>
      <c r="AH14" s="97">
        <v>0.54609953703703706</v>
      </c>
      <c r="AI14" s="97">
        <v>0.38113425925925926</v>
      </c>
      <c r="AJ14" s="97">
        <v>0.65315972222222218</v>
      </c>
      <c r="AK14" s="97">
        <v>0.4183912037037037</v>
      </c>
      <c r="AL14" s="97">
        <v>0.71177083333333335</v>
      </c>
      <c r="AM14" s="97">
        <v>0.69253472222222223</v>
      </c>
      <c r="AN14" s="97">
        <v>0.58142361111111118</v>
      </c>
      <c r="AO14" s="97">
        <v>0.50559027777777776</v>
      </c>
      <c r="AP14" s="97">
        <v>0.51337962962962969</v>
      </c>
      <c r="AQ14" s="97">
        <v>0.46606481481481482</v>
      </c>
      <c r="AR14" s="97">
        <v>0.45163194444444449</v>
      </c>
      <c r="AS14" s="97">
        <v>0.44804398148148145</v>
      </c>
      <c r="AT14" s="97">
        <v>0.7238310185185185</v>
      </c>
      <c r="AU14" s="96" t="str">
        <f t="shared" si="0"/>
        <v>Senderek Łukasz</v>
      </c>
      <c r="AV14" s="96" t="str">
        <f t="shared" si="1"/>
        <v>Team 360</v>
      </c>
      <c r="AW14" s="96" t="str">
        <f t="shared" si="2"/>
        <v>Tarnów</v>
      </c>
      <c r="AX14" s="11">
        <f t="shared" si="8"/>
        <v>73.66092266582163</v>
      </c>
      <c r="AY14" s="11"/>
      <c r="AZ14" s="11">
        <f t="shared" si="9"/>
        <v>0.98160830168366275</v>
      </c>
      <c r="BA14" s="11">
        <f t="shared" si="10"/>
        <v>0.967741935483871</v>
      </c>
      <c r="BB14" s="11">
        <f t="shared" si="11"/>
        <v>0.93200000000000005</v>
      </c>
      <c r="BC14" s="11">
        <f t="shared" si="12"/>
        <v>0.99346349195569561</v>
      </c>
    </row>
    <row r="15" spans="1:55">
      <c r="A15" s="96">
        <v>14</v>
      </c>
      <c r="D15" s="96">
        <v>44</v>
      </c>
      <c r="E15" s="96" t="s">
        <v>2451</v>
      </c>
      <c r="F15" s="96" t="s">
        <v>2452</v>
      </c>
      <c r="G15" s="96" t="s">
        <v>425</v>
      </c>
      <c r="H15" s="96" t="s">
        <v>2599</v>
      </c>
      <c r="I15" s="96">
        <v>233</v>
      </c>
      <c r="J15" s="96">
        <v>30</v>
      </c>
      <c r="K15" s="96">
        <v>233</v>
      </c>
      <c r="L15" s="97">
        <v>0.39795138888888887</v>
      </c>
      <c r="M15" s="96">
        <v>0</v>
      </c>
      <c r="N15" s="97">
        <v>0.34679398148148149</v>
      </c>
      <c r="O15" s="97">
        <v>0.36836805555555557</v>
      </c>
      <c r="P15" s="97">
        <v>0.33849537037037036</v>
      </c>
      <c r="Q15" s="97">
        <v>0.34128472222222223</v>
      </c>
      <c r="R15" s="97">
        <v>0.35334490740740737</v>
      </c>
      <c r="S15" s="97">
        <v>0.35836805555555556</v>
      </c>
      <c r="T15" s="97">
        <v>0.62924768518518526</v>
      </c>
      <c r="U15" s="97">
        <v>0.63871527777777781</v>
      </c>
      <c r="V15" s="97">
        <v>0.68564814814814812</v>
      </c>
      <c r="X15" s="97">
        <v>0.72543981481481479</v>
      </c>
      <c r="Y15" s="97">
        <v>0.39596064814814813</v>
      </c>
      <c r="Z15" s="97">
        <v>0.67142361111111104</v>
      </c>
      <c r="AB15" s="97">
        <v>0.40629629629629632</v>
      </c>
      <c r="AC15" s="97">
        <v>0.59577546296296291</v>
      </c>
      <c r="AD15" s="97">
        <v>0.61263888888888884</v>
      </c>
      <c r="AE15" s="97">
        <v>0.56549768518518517</v>
      </c>
      <c r="AF15" s="97">
        <v>0.52495370370370364</v>
      </c>
      <c r="AG15" s="97">
        <v>0.42927083333333332</v>
      </c>
      <c r="AH15" s="97">
        <v>0.54638888888888892</v>
      </c>
      <c r="AI15" s="97">
        <v>0.38701388888888894</v>
      </c>
      <c r="AJ15" s="97">
        <v>0.65325231481481483</v>
      </c>
      <c r="AK15" s="97">
        <v>0.41560185185185183</v>
      </c>
      <c r="AL15" s="97">
        <v>0.7119212962962963</v>
      </c>
      <c r="AM15" s="97">
        <v>0.6925</v>
      </c>
      <c r="AN15" s="97">
        <v>0.58181712962962961</v>
      </c>
      <c r="AO15" s="97">
        <v>0.50583333333333336</v>
      </c>
      <c r="AP15" s="97">
        <v>0.51347222222222222</v>
      </c>
      <c r="AQ15" s="97">
        <v>0.46643518518518517</v>
      </c>
      <c r="AR15" s="97">
        <v>0.45155092592592588</v>
      </c>
      <c r="AS15" s="97">
        <v>0.44815972222222222</v>
      </c>
      <c r="AT15" s="97">
        <v>0.73475694444444439</v>
      </c>
      <c r="AU15" s="96" t="str">
        <f t="shared" si="0"/>
        <v>Wieczorek Jarek</v>
      </c>
      <c r="AV15" s="96" t="str">
        <f t="shared" si="1"/>
        <v>Wieczorek Team</v>
      </c>
      <c r="AW15" s="96" t="str">
        <f t="shared" si="2"/>
        <v>Wrocław</v>
      </c>
      <c r="AX15" s="11">
        <f t="shared" si="8"/>
        <v>71.638530466288856</v>
      </c>
      <c r="AY15" s="11"/>
      <c r="AZ15" s="11">
        <f t="shared" si="9"/>
        <v>0.97254457144519102</v>
      </c>
      <c r="BA15" s="11">
        <f t="shared" si="10"/>
        <v>1</v>
      </c>
      <c r="BB15" s="11">
        <f t="shared" si="11"/>
        <v>1</v>
      </c>
      <c r="BC15" s="11">
        <f t="shared" si="12"/>
        <v>1</v>
      </c>
    </row>
    <row r="16" spans="1:55">
      <c r="A16" s="96">
        <v>15</v>
      </c>
      <c r="D16" s="96">
        <v>12</v>
      </c>
      <c r="E16" s="96" t="s">
        <v>832</v>
      </c>
      <c r="F16" s="96" t="s">
        <v>664</v>
      </c>
      <c r="G16" s="96" t="s">
        <v>45</v>
      </c>
      <c r="H16" s="96" t="s">
        <v>833</v>
      </c>
      <c r="I16" s="96">
        <v>233</v>
      </c>
      <c r="J16" s="96">
        <v>30</v>
      </c>
      <c r="K16" s="96">
        <v>233</v>
      </c>
      <c r="L16" s="97">
        <v>0.39802083333333332</v>
      </c>
      <c r="M16" s="96">
        <v>0</v>
      </c>
      <c r="N16" s="97">
        <v>0.34550925925925924</v>
      </c>
      <c r="O16" s="97">
        <v>0.3640856481481482</v>
      </c>
      <c r="P16" s="97">
        <v>0.36832175925925931</v>
      </c>
      <c r="Q16" s="97">
        <v>0.34011574074074075</v>
      </c>
      <c r="R16" s="97">
        <v>0.35202546296296294</v>
      </c>
      <c r="S16" s="97">
        <v>0.35612268518518514</v>
      </c>
      <c r="T16" s="97">
        <v>0.62776620370370373</v>
      </c>
      <c r="U16" s="97">
        <v>0.63876157407407408</v>
      </c>
      <c r="V16" s="97">
        <v>0.68923611111111116</v>
      </c>
      <c r="X16" s="97">
        <v>0.39380787037037041</v>
      </c>
      <c r="Y16" s="97">
        <v>0.41170138888888891</v>
      </c>
      <c r="Z16" s="97">
        <v>0.67104166666666665</v>
      </c>
      <c r="AB16" s="97">
        <v>0.40403935185185186</v>
      </c>
      <c r="AC16" s="97">
        <v>0.5957175925925926</v>
      </c>
      <c r="AD16" s="97">
        <v>0.61214120370370373</v>
      </c>
      <c r="AE16" s="97">
        <v>0.56144675925925924</v>
      </c>
      <c r="AF16" s="97">
        <v>0.51909722222222221</v>
      </c>
      <c r="AG16" s="97">
        <v>0.43133101851851857</v>
      </c>
      <c r="AH16" s="97">
        <v>0.54280092592592599</v>
      </c>
      <c r="AI16" s="97">
        <v>0.38121527777777775</v>
      </c>
      <c r="AJ16" s="97">
        <v>0.65311342592592592</v>
      </c>
      <c r="AK16" s="97">
        <v>0.42136574074074074</v>
      </c>
      <c r="AL16" s="97">
        <v>0.71651620370370372</v>
      </c>
      <c r="AM16" s="97">
        <v>0.69584490740740745</v>
      </c>
      <c r="AN16" s="97">
        <v>0.58143518518518522</v>
      </c>
      <c r="AO16" s="97">
        <v>0.48714120370370373</v>
      </c>
      <c r="AP16" s="97">
        <v>0.5024305555555556</v>
      </c>
      <c r="AQ16" s="97">
        <v>0.47825231481481478</v>
      </c>
      <c r="AR16" s="97">
        <v>0.45174768518518515</v>
      </c>
      <c r="AS16" s="97">
        <v>0.44822916666666668</v>
      </c>
      <c r="AT16" s="97">
        <v>0.73482638888888896</v>
      </c>
      <c r="AU16" s="96" t="str">
        <f t="shared" si="0"/>
        <v>Stanek Robert</v>
      </c>
      <c r="AV16" s="96" t="str">
        <f t="shared" si="1"/>
        <v>RUDY KOT</v>
      </c>
      <c r="AW16" s="96" t="str">
        <f t="shared" si="2"/>
        <v>Szczecin</v>
      </c>
      <c r="AX16" s="11">
        <f t="shared" si="8"/>
        <v>71.626031376963837</v>
      </c>
      <c r="AY16" s="11"/>
      <c r="AZ16" s="11">
        <f t="shared" si="9"/>
        <v>0.99982552560411753</v>
      </c>
      <c r="BA16" s="11">
        <f t="shared" si="10"/>
        <v>1</v>
      </c>
      <c r="BB16" s="11">
        <f t="shared" si="11"/>
        <v>1</v>
      </c>
      <c r="BC16" s="11">
        <f t="shared" si="12"/>
        <v>1</v>
      </c>
    </row>
    <row r="17" spans="1:55">
      <c r="A17" s="96">
        <v>16</v>
      </c>
      <c r="D17" s="96">
        <v>22</v>
      </c>
      <c r="E17" s="96" t="s">
        <v>61</v>
      </c>
      <c r="F17" s="96" t="s">
        <v>472</v>
      </c>
      <c r="G17" s="96" t="s">
        <v>57</v>
      </c>
      <c r="H17" s="96" t="s">
        <v>77</v>
      </c>
      <c r="I17" s="96">
        <v>233</v>
      </c>
      <c r="J17" s="96">
        <v>30</v>
      </c>
      <c r="K17" s="96">
        <v>233</v>
      </c>
      <c r="L17" s="97">
        <v>0.40827546296296297</v>
      </c>
      <c r="M17" s="96">
        <v>0</v>
      </c>
      <c r="N17" s="97">
        <v>0.37071759259259257</v>
      </c>
      <c r="O17" s="97">
        <v>0.34401620370370373</v>
      </c>
      <c r="P17" s="97">
        <v>0.37814814814814812</v>
      </c>
      <c r="Q17" s="97">
        <v>0.37468750000000001</v>
      </c>
      <c r="R17" s="97">
        <v>0.36314814814814816</v>
      </c>
      <c r="S17" s="97">
        <v>0.35193287037037035</v>
      </c>
      <c r="T17" s="97">
        <v>0.52710648148148154</v>
      </c>
      <c r="U17" s="97">
        <v>0.5192592592592592</v>
      </c>
      <c r="V17" s="97">
        <v>0.43870370370370365</v>
      </c>
      <c r="W17" s="97">
        <v>0.45657407407407408</v>
      </c>
      <c r="X17" s="97">
        <v>0.39803240740740736</v>
      </c>
      <c r="Z17" s="97">
        <v>0.48549768518518516</v>
      </c>
      <c r="AA17" s="97">
        <v>0.47402777777777777</v>
      </c>
      <c r="AB17" s="97">
        <v>0.72637731481481482</v>
      </c>
      <c r="AC17" s="97">
        <v>0.56210648148148146</v>
      </c>
      <c r="AD17" s="97">
        <v>0.54774305555555558</v>
      </c>
      <c r="AE17" s="97">
        <v>0.59564814814814815</v>
      </c>
      <c r="AF17" s="97">
        <v>0.62993055555555555</v>
      </c>
      <c r="AG17" s="97">
        <v>0.71630787037037036</v>
      </c>
      <c r="AH17" s="97">
        <v>0.61084490740740738</v>
      </c>
      <c r="AJ17" s="97">
        <v>0.50153935185185183</v>
      </c>
      <c r="AK17" s="97">
        <v>0.70456018518518526</v>
      </c>
      <c r="AL17" s="97">
        <v>0.41513888888888889</v>
      </c>
      <c r="AM17" s="97">
        <v>0.43268518518518517</v>
      </c>
      <c r="AN17" s="97">
        <v>0.57964120370370364</v>
      </c>
      <c r="AO17" s="97">
        <v>0.64400462962962968</v>
      </c>
      <c r="AP17" s="97">
        <v>0.65686342592592595</v>
      </c>
      <c r="AQ17" s="97">
        <v>0.66400462962962969</v>
      </c>
      <c r="AR17" s="97">
        <v>0.67184027777777777</v>
      </c>
      <c r="AS17" s="97">
        <v>0.67878472222222219</v>
      </c>
      <c r="AT17" s="97">
        <v>0.74508101851851849</v>
      </c>
      <c r="AU17" s="96" t="str">
        <f t="shared" si="0"/>
        <v>Nowaczyk Michał</v>
      </c>
      <c r="AV17" s="96" t="str">
        <f t="shared" si="1"/>
        <v>We mgle po łydki</v>
      </c>
      <c r="AW17" s="96" t="str">
        <f t="shared" si="2"/>
        <v>Gdańsk</v>
      </c>
      <c r="AX17" s="11">
        <f t="shared" si="8"/>
        <v>69.827004763215001</v>
      </c>
      <c r="AY17" s="11"/>
      <c r="AZ17" s="11">
        <f t="shared" si="9"/>
        <v>0.97488306165839822</v>
      </c>
      <c r="BA17" s="11">
        <f t="shared" si="10"/>
        <v>1</v>
      </c>
      <c r="BB17" s="11">
        <f t="shared" si="11"/>
        <v>1</v>
      </c>
      <c r="BC17" s="11">
        <f t="shared" si="12"/>
        <v>1</v>
      </c>
    </row>
    <row r="18" spans="1:55">
      <c r="A18" s="96">
        <v>17</v>
      </c>
      <c r="D18" s="96">
        <v>55</v>
      </c>
      <c r="E18" s="96" t="s">
        <v>2012</v>
      </c>
      <c r="F18" s="96" t="s">
        <v>60</v>
      </c>
      <c r="G18" s="96" t="s">
        <v>47</v>
      </c>
      <c r="H18" s="96" t="s">
        <v>1957</v>
      </c>
      <c r="I18" s="96">
        <v>228</v>
      </c>
      <c r="J18" s="96">
        <v>27</v>
      </c>
      <c r="K18" s="96">
        <v>228</v>
      </c>
      <c r="L18" s="97">
        <v>0.39118055555555559</v>
      </c>
      <c r="M18" s="96">
        <v>0</v>
      </c>
      <c r="N18" s="97">
        <v>0.34682870370370367</v>
      </c>
      <c r="O18" s="97">
        <v>0.36576388888888894</v>
      </c>
      <c r="P18" s="97">
        <v>0.33913194444444444</v>
      </c>
      <c r="Q18" s="97">
        <v>0.34209490740740739</v>
      </c>
      <c r="R18" s="97">
        <v>0.35268518518518516</v>
      </c>
      <c r="S18" s="97">
        <v>0.35690972222222223</v>
      </c>
      <c r="T18" s="97">
        <v>0.49798611111111107</v>
      </c>
      <c r="U18" s="97">
        <v>0.50659722222222225</v>
      </c>
      <c r="V18" s="97">
        <v>0.42200231481481482</v>
      </c>
      <c r="W18" s="97">
        <v>0.43571759259259263</v>
      </c>
      <c r="X18" s="97">
        <v>0.38600694444444444</v>
      </c>
      <c r="Y18" s="97">
        <v>0.70362268518518523</v>
      </c>
      <c r="Z18" s="97">
        <v>0.46849537037037042</v>
      </c>
      <c r="AA18" s="97">
        <v>0.45607638888888885</v>
      </c>
      <c r="AB18" s="97">
        <v>0.69534722222222223</v>
      </c>
      <c r="AC18" s="97">
        <v>0.54452546296296289</v>
      </c>
      <c r="AD18" s="97">
        <v>0.52746527777777774</v>
      </c>
      <c r="AE18" s="97">
        <v>0.58143518518518522</v>
      </c>
      <c r="AF18" s="97">
        <v>0.63158564814814822</v>
      </c>
      <c r="AG18" s="97">
        <v>0.67334490740740749</v>
      </c>
      <c r="AH18" s="97">
        <v>0.60567129629629635</v>
      </c>
      <c r="AI18" s="97">
        <v>0.71752314814814822</v>
      </c>
      <c r="AJ18" s="97">
        <v>0.48570601851851852</v>
      </c>
      <c r="AK18" s="97">
        <v>0.68456018518518524</v>
      </c>
      <c r="AL18" s="97">
        <v>0.39805555555555555</v>
      </c>
      <c r="AM18" s="97">
        <v>0.41585648148148152</v>
      </c>
      <c r="AN18" s="97">
        <v>0.55696759259259265</v>
      </c>
      <c r="AT18" s="97">
        <v>0.72798611111111111</v>
      </c>
      <c r="AU18" s="96" t="str">
        <f t="shared" si="0"/>
        <v>Mierzwicki Krzysztof</v>
      </c>
      <c r="AV18" s="96" t="str">
        <f t="shared" si="1"/>
        <v>tropy.net</v>
      </c>
      <c r="AW18" s="96" t="str">
        <f t="shared" si="2"/>
        <v>Warszawa</v>
      </c>
      <c r="AX18" s="11">
        <f t="shared" si="8"/>
        <v>68.328571184605238</v>
      </c>
      <c r="AY18" s="11"/>
      <c r="AZ18" s="11">
        <f t="shared" si="9"/>
        <v>1.0437008106988579</v>
      </c>
      <c r="BA18" s="11">
        <f t="shared" si="10"/>
        <v>0.9</v>
      </c>
      <c r="BB18" s="11">
        <f t="shared" si="11"/>
        <v>0.97854077253218885</v>
      </c>
      <c r="BC18" s="11">
        <f t="shared" si="12"/>
        <v>0.9791483623609768</v>
      </c>
    </row>
    <row r="19" spans="1:55">
      <c r="A19" s="96">
        <v>18</v>
      </c>
      <c r="C19" s="96">
        <v>2</v>
      </c>
      <c r="D19" s="96">
        <v>3</v>
      </c>
      <c r="E19" s="96" t="s">
        <v>782</v>
      </c>
      <c r="F19" s="96" t="s">
        <v>783</v>
      </c>
      <c r="G19" s="96" t="s">
        <v>45</v>
      </c>
      <c r="H19" s="96" t="s">
        <v>2600</v>
      </c>
      <c r="I19" s="96">
        <v>213</v>
      </c>
      <c r="J19" s="96">
        <v>28</v>
      </c>
      <c r="K19" s="96">
        <v>213</v>
      </c>
      <c r="L19" s="97">
        <v>0.40767361111111106</v>
      </c>
      <c r="M19" s="96">
        <v>0</v>
      </c>
      <c r="N19" s="97">
        <v>0.34568287037037032</v>
      </c>
      <c r="O19" s="97">
        <v>0.36450231481481482</v>
      </c>
      <c r="P19" s="97">
        <v>0.36842592592592593</v>
      </c>
      <c r="Q19" s="97">
        <v>0.3404282407407408</v>
      </c>
      <c r="R19" s="97">
        <v>0.35228009259259263</v>
      </c>
      <c r="S19" s="97">
        <v>0.35702546296296295</v>
      </c>
      <c r="T19" s="97">
        <v>0.66952546296296289</v>
      </c>
      <c r="U19" s="97">
        <v>0.6565509259259259</v>
      </c>
      <c r="V19" s="97">
        <v>0.70994212962962966</v>
      </c>
      <c r="X19" s="97">
        <v>0.39401620370370366</v>
      </c>
      <c r="Y19" s="97">
        <v>0.41310185185185189</v>
      </c>
      <c r="AB19" s="97">
        <v>0.40478009259259262</v>
      </c>
      <c r="AC19" s="97">
        <v>0.58719907407407412</v>
      </c>
      <c r="AD19" s="97">
        <v>0.60298611111111111</v>
      </c>
      <c r="AE19" s="97">
        <v>0.55252314814814818</v>
      </c>
      <c r="AF19" s="97">
        <v>0.51454861111111116</v>
      </c>
      <c r="AG19" s="97">
        <v>0.43809027777777776</v>
      </c>
      <c r="AH19" s="97">
        <v>0.53511574074074075</v>
      </c>
      <c r="AI19" s="97">
        <v>0.38116898148148143</v>
      </c>
      <c r="AJ19" s="97">
        <v>0.68396990740740737</v>
      </c>
      <c r="AK19" s="97">
        <v>0.42304398148148148</v>
      </c>
      <c r="AM19" s="97">
        <v>0.72409722222222228</v>
      </c>
      <c r="AN19" s="97">
        <v>0.57349537037037035</v>
      </c>
      <c r="AO19" s="97">
        <v>0.50240740740740741</v>
      </c>
      <c r="AP19" s="97">
        <v>0.48256944444444444</v>
      </c>
      <c r="AQ19" s="97">
        <v>0.47464120370370372</v>
      </c>
      <c r="AR19" s="97">
        <v>0.46380787037037036</v>
      </c>
      <c r="AS19" s="97">
        <v>0.45893518518518522</v>
      </c>
      <c r="AT19" s="97">
        <v>0.74447916666666669</v>
      </c>
      <c r="AU19" s="96" t="str">
        <f t="shared" si="0"/>
        <v>Ścibisz Jerzy</v>
      </c>
      <c r="AV19" s="96" t="str">
        <f t="shared" si="1"/>
        <v>Ekstremalna Sobota</v>
      </c>
      <c r="AW19" s="96" t="str">
        <f t="shared" si="2"/>
        <v>Szczecin</v>
      </c>
      <c r="AX19" s="11">
        <f t="shared" si="8"/>
        <v>63.833270448775949</v>
      </c>
      <c r="AY19" s="11"/>
      <c r="AZ19" s="11">
        <f t="shared" si="9"/>
        <v>0.95954348011242674</v>
      </c>
      <c r="BA19" s="11">
        <f t="shared" si="10"/>
        <v>1.037037037037037</v>
      </c>
      <c r="BB19" s="11">
        <f t="shared" si="11"/>
        <v>0.93421052631578949</v>
      </c>
      <c r="BC19" s="11">
        <f t="shared" si="12"/>
        <v>1.0073000451952117</v>
      </c>
    </row>
    <row r="20" spans="1:55">
      <c r="A20" s="96">
        <v>21</v>
      </c>
      <c r="D20" s="96">
        <v>41</v>
      </c>
      <c r="E20" s="96" t="s">
        <v>36</v>
      </c>
      <c r="F20" s="96" t="s">
        <v>93</v>
      </c>
      <c r="G20" s="96" t="s">
        <v>65</v>
      </c>
      <c r="I20" s="96">
        <v>208</v>
      </c>
      <c r="J20" s="96">
        <v>25</v>
      </c>
      <c r="K20" s="96">
        <v>208</v>
      </c>
      <c r="L20" s="97">
        <v>0.40777777777777779</v>
      </c>
      <c r="M20" s="96">
        <v>0</v>
      </c>
      <c r="N20" s="97">
        <v>0.35350694444444447</v>
      </c>
      <c r="O20" s="97">
        <v>0.37864583333333335</v>
      </c>
      <c r="P20" s="97">
        <v>0.34475694444444444</v>
      </c>
      <c r="Q20" s="97">
        <v>0.34780092592592587</v>
      </c>
      <c r="R20" s="97">
        <v>0.36094907407407412</v>
      </c>
      <c r="S20" s="97">
        <v>0.36798611111111112</v>
      </c>
      <c r="T20" s="97">
        <v>0.54480324074074071</v>
      </c>
      <c r="U20" s="97">
        <v>0.55258101851851849</v>
      </c>
      <c r="V20" s="97">
        <v>0.44589120370370372</v>
      </c>
      <c r="W20" s="97">
        <v>0.4594212962962963</v>
      </c>
      <c r="X20" s="97">
        <v>0.40208333333333335</v>
      </c>
      <c r="Z20" s="97">
        <v>0.49158564814814815</v>
      </c>
      <c r="AA20" s="97">
        <v>0.4788425925925926</v>
      </c>
      <c r="AB20" s="97">
        <v>0.71657407407407403</v>
      </c>
      <c r="AC20" s="97">
        <v>0.60069444444444442</v>
      </c>
      <c r="AD20" s="97">
        <v>0.57643518518518522</v>
      </c>
      <c r="AF20" s="97">
        <v>0.64796296296296296</v>
      </c>
      <c r="AG20" s="97">
        <v>0.68974537037037031</v>
      </c>
      <c r="AH20" s="97">
        <v>0.62400462962962966</v>
      </c>
      <c r="AI20" s="97">
        <v>0.73585648148148142</v>
      </c>
      <c r="AJ20" s="97">
        <v>0.5081134259259259</v>
      </c>
      <c r="AK20" s="97">
        <v>0.70511574074074079</v>
      </c>
      <c r="AL20" s="97">
        <v>0.41818287037037033</v>
      </c>
      <c r="AM20" s="97">
        <v>0.43372685185185184</v>
      </c>
      <c r="AN20" s="97">
        <v>0.61156250000000001</v>
      </c>
      <c r="AT20" s="97">
        <v>0.74458333333333337</v>
      </c>
      <c r="AU20" s="96" t="str">
        <f t="shared" si="0"/>
        <v>Kauss Dawid</v>
      </c>
      <c r="AV20" s="96">
        <f t="shared" si="1"/>
        <v>0</v>
      </c>
      <c r="AW20" s="96" t="str">
        <f t="shared" si="2"/>
        <v>Bydgoszcz</v>
      </c>
      <c r="AX20" s="11">
        <f t="shared" si="8"/>
        <v>62.334836870166185</v>
      </c>
      <c r="AY20" s="11"/>
      <c r="AZ20" s="11">
        <f t="shared" si="9"/>
        <v>0.99974455040871912</v>
      </c>
      <c r="BA20" s="11">
        <f t="shared" si="10"/>
        <v>0.8928571428571429</v>
      </c>
      <c r="BB20" s="11">
        <f t="shared" si="11"/>
        <v>0.97652582159624413</v>
      </c>
      <c r="BC20" s="11">
        <f t="shared" si="12"/>
        <v>0.97758920100457491</v>
      </c>
    </row>
    <row r="21" spans="1:55">
      <c r="A21" s="96">
        <v>22</v>
      </c>
      <c r="D21" s="96">
        <v>42</v>
      </c>
      <c r="E21" s="96" t="s">
        <v>840</v>
      </c>
      <c r="F21" s="96" t="s">
        <v>93</v>
      </c>
      <c r="G21" s="96" t="s">
        <v>65</v>
      </c>
      <c r="I21" s="96">
        <v>208</v>
      </c>
      <c r="J21" s="96">
        <v>25</v>
      </c>
      <c r="K21" s="96">
        <v>208</v>
      </c>
      <c r="L21" s="97">
        <v>0.40780092592592593</v>
      </c>
      <c r="M21" s="96">
        <v>0</v>
      </c>
      <c r="N21" s="97">
        <v>0.35364583333333338</v>
      </c>
      <c r="O21" s="97">
        <v>0.37859953703703703</v>
      </c>
      <c r="P21" s="97">
        <v>0.34484953703703702</v>
      </c>
      <c r="Q21" s="97">
        <v>0.34787037037037033</v>
      </c>
      <c r="R21" s="97">
        <v>0.36090277777777779</v>
      </c>
      <c r="S21" s="97">
        <v>0.36821759259259257</v>
      </c>
      <c r="T21" s="97">
        <v>0.54484953703703709</v>
      </c>
      <c r="U21" s="97">
        <v>0.55319444444444443</v>
      </c>
      <c r="V21" s="97">
        <v>0.44599537037037035</v>
      </c>
      <c r="W21" s="97">
        <v>0.45975694444444443</v>
      </c>
      <c r="X21" s="97">
        <v>0.40217592592592594</v>
      </c>
      <c r="Z21" s="97">
        <v>0.49151620370370369</v>
      </c>
      <c r="AA21" s="97">
        <v>0.47878472222222218</v>
      </c>
      <c r="AB21" s="97">
        <v>0.7169444444444445</v>
      </c>
      <c r="AC21" s="97">
        <v>0.6007986111111111</v>
      </c>
      <c r="AD21" s="97">
        <v>0.57481481481481478</v>
      </c>
      <c r="AF21" s="97">
        <v>0.64828703703703705</v>
      </c>
      <c r="AG21" s="97">
        <v>0.69062499999999993</v>
      </c>
      <c r="AH21" s="97">
        <v>0.62392361111111116</v>
      </c>
      <c r="AI21" s="97">
        <v>0.73594907407407406</v>
      </c>
      <c r="AJ21" s="97">
        <v>0.50783564814814819</v>
      </c>
      <c r="AK21" s="97">
        <v>0.7053124999999999</v>
      </c>
      <c r="AL21" s="97">
        <v>0.41825231481481479</v>
      </c>
      <c r="AM21" s="97">
        <v>0.43353009259259262</v>
      </c>
      <c r="AN21" s="97">
        <v>0.61170138888888892</v>
      </c>
      <c r="AT21" s="97">
        <v>0.74460648148148145</v>
      </c>
      <c r="AU21" s="96" t="str">
        <f t="shared" si="0"/>
        <v>Sobek Dawid</v>
      </c>
      <c r="AV21" s="96">
        <f t="shared" si="1"/>
        <v>0</v>
      </c>
      <c r="AW21" s="96" t="str">
        <f t="shared" si="2"/>
        <v>Bydgoszcz</v>
      </c>
      <c r="AX21" s="11">
        <f t="shared" si="8"/>
        <v>62.331298535780647</v>
      </c>
      <c r="AY21" s="11"/>
      <c r="AZ21" s="11">
        <f t="shared" si="9"/>
        <v>0.99994323664642115</v>
      </c>
      <c r="BA21" s="11">
        <f t="shared" si="10"/>
        <v>1</v>
      </c>
      <c r="BB21" s="11">
        <f t="shared" si="11"/>
        <v>1</v>
      </c>
      <c r="BC21" s="11">
        <f t="shared" si="12"/>
        <v>1</v>
      </c>
    </row>
    <row r="22" spans="1:55">
      <c r="A22" s="96">
        <v>23</v>
      </c>
      <c r="D22" s="96">
        <v>40</v>
      </c>
      <c r="E22" s="96" t="s">
        <v>35</v>
      </c>
      <c r="F22" s="96" t="s">
        <v>55</v>
      </c>
      <c r="G22" s="96" t="s">
        <v>65</v>
      </c>
      <c r="H22" s="96" t="s">
        <v>155</v>
      </c>
      <c r="I22" s="96">
        <v>208</v>
      </c>
      <c r="J22" s="96">
        <v>25</v>
      </c>
      <c r="K22" s="96">
        <v>208</v>
      </c>
      <c r="L22" s="97">
        <v>0.40790509259259261</v>
      </c>
      <c r="M22" s="96">
        <v>0</v>
      </c>
      <c r="N22" s="97">
        <v>0.35358796296296297</v>
      </c>
      <c r="O22" s="97">
        <v>0.37869212962962967</v>
      </c>
      <c r="P22" s="97">
        <v>0.34494212962962961</v>
      </c>
      <c r="Q22" s="97">
        <v>0.34792824074074075</v>
      </c>
      <c r="R22" s="97">
        <v>0.36085648148148147</v>
      </c>
      <c r="S22" s="97">
        <v>0.36803240740740745</v>
      </c>
      <c r="T22" s="97">
        <v>0.54491898148148155</v>
      </c>
      <c r="U22" s="97">
        <v>0.55276620370370366</v>
      </c>
      <c r="V22" s="97">
        <v>0.44611111111111112</v>
      </c>
      <c r="W22" s="97">
        <v>0.45971064814814816</v>
      </c>
      <c r="X22" s="97">
        <v>0.40225694444444443</v>
      </c>
      <c r="Z22" s="97">
        <v>0.49171296296296302</v>
      </c>
      <c r="AA22" s="97">
        <v>0.47868055555555555</v>
      </c>
      <c r="AB22" s="97">
        <v>0.71681712962962962</v>
      </c>
      <c r="AC22" s="97">
        <v>0.60067129629629623</v>
      </c>
      <c r="AD22" s="97">
        <v>0.57473379629629628</v>
      </c>
      <c r="AF22" s="97">
        <v>0.64809027777777783</v>
      </c>
      <c r="AG22" s="97">
        <v>0.69019675925925927</v>
      </c>
      <c r="AH22" s="97">
        <v>0.62407407407407411</v>
      </c>
      <c r="AI22" s="97">
        <v>0.73634259259259249</v>
      </c>
      <c r="AJ22" s="97">
        <v>0.50791666666666668</v>
      </c>
      <c r="AK22" s="97">
        <v>0.70521990740740748</v>
      </c>
      <c r="AL22" s="97">
        <v>0.41836805555555556</v>
      </c>
      <c r="AM22" s="97">
        <v>0.43361111111111111</v>
      </c>
      <c r="AN22" s="97">
        <v>0.61163194444444446</v>
      </c>
      <c r="AT22" s="97">
        <v>0.74471064814814814</v>
      </c>
      <c r="AU22" s="96" t="str">
        <f t="shared" si="0"/>
        <v>Gałązka Grzegorz</v>
      </c>
      <c r="AV22" s="96" t="str">
        <f t="shared" si="1"/>
        <v>Road to Nowhere</v>
      </c>
      <c r="AW22" s="96" t="str">
        <f t="shared" si="2"/>
        <v>Bydgoszcz</v>
      </c>
      <c r="AX22" s="11">
        <f t="shared" si="8"/>
        <v>62.315381000757462</v>
      </c>
      <c r="AY22" s="11"/>
      <c r="AZ22" s="11">
        <f t="shared" si="9"/>
        <v>0.99974463013931836</v>
      </c>
      <c r="BA22" s="11">
        <f t="shared" si="10"/>
        <v>1</v>
      </c>
      <c r="BB22" s="11">
        <f t="shared" si="11"/>
        <v>1</v>
      </c>
      <c r="BC22" s="11">
        <f t="shared" si="12"/>
        <v>1</v>
      </c>
    </row>
    <row r="23" spans="1:55">
      <c r="A23" s="96">
        <v>24</v>
      </c>
      <c r="D23" s="96">
        <v>29</v>
      </c>
      <c r="E23" s="96" t="s">
        <v>129</v>
      </c>
      <c r="F23" s="96" t="s">
        <v>88</v>
      </c>
      <c r="G23" s="96" t="s">
        <v>125</v>
      </c>
      <c r="H23" s="96" t="s">
        <v>1378</v>
      </c>
      <c r="I23" s="96">
        <v>198</v>
      </c>
      <c r="J23" s="96">
        <v>24</v>
      </c>
      <c r="K23" s="96">
        <v>198</v>
      </c>
      <c r="L23" s="97">
        <v>0.40190972222222227</v>
      </c>
      <c r="M23" s="96">
        <v>0</v>
      </c>
      <c r="N23" s="97">
        <v>0.34680555555555559</v>
      </c>
      <c r="O23" s="97">
        <v>0.37406249999999996</v>
      </c>
      <c r="P23" s="97">
        <v>0.37946759259259261</v>
      </c>
      <c r="Q23" s="97">
        <v>0.34082175925925928</v>
      </c>
      <c r="R23" s="97">
        <v>0.35760416666666667</v>
      </c>
      <c r="S23" s="97">
        <v>0.36320601851851847</v>
      </c>
      <c r="T23" s="97">
        <v>0.53622685185185182</v>
      </c>
      <c r="U23" s="97">
        <v>0.54430555555555549</v>
      </c>
      <c r="V23" s="97">
        <v>0.4268055555555556</v>
      </c>
      <c r="W23" s="97">
        <v>0.45153935185185184</v>
      </c>
      <c r="X23" s="97">
        <v>0.71666666666666667</v>
      </c>
      <c r="Z23" s="97">
        <v>0.48466435185185186</v>
      </c>
      <c r="AA23" s="97">
        <v>0.4727777777777778</v>
      </c>
      <c r="AB23" s="97">
        <v>0.7025231481481482</v>
      </c>
      <c r="AC23" s="97">
        <v>0.5736458333333333</v>
      </c>
      <c r="AE23" s="97">
        <v>0.6063425925925926</v>
      </c>
      <c r="AF23" s="97">
        <v>0.64869212962962963</v>
      </c>
      <c r="AG23" s="97">
        <v>0.68504629629629632</v>
      </c>
      <c r="AH23" s="97">
        <v>0.62343749999999998</v>
      </c>
      <c r="AI23" s="97">
        <v>0.72842592592592592</v>
      </c>
      <c r="AJ23" s="97">
        <v>0.52083333333333337</v>
      </c>
      <c r="AL23" s="97">
        <v>0.40178240740740739</v>
      </c>
      <c r="AM23" s="97">
        <v>0.41822916666666665</v>
      </c>
      <c r="AN23" s="97">
        <v>0.58745370370370364</v>
      </c>
      <c r="AT23" s="97">
        <v>0.73871527777777779</v>
      </c>
      <c r="AU23" s="96" t="str">
        <f t="shared" si="0"/>
        <v>Sadowski Marek</v>
      </c>
      <c r="AV23" s="96" t="str">
        <f t="shared" si="1"/>
        <v>GR3miasto</v>
      </c>
      <c r="AW23" s="96" t="str">
        <f t="shared" si="2"/>
        <v>Czaple</v>
      </c>
      <c r="AX23" s="11">
        <f t="shared" si="8"/>
        <v>59.319449221874891</v>
      </c>
      <c r="AY23" s="11"/>
      <c r="AZ23" s="11">
        <f t="shared" si="9"/>
        <v>1.01491720662347</v>
      </c>
      <c r="BA23" s="11">
        <f t="shared" si="10"/>
        <v>0.96</v>
      </c>
      <c r="BB23" s="11">
        <f t="shared" si="11"/>
        <v>0.95192307692307687</v>
      </c>
      <c r="BC23" s="11">
        <f t="shared" si="12"/>
        <v>0.99186883928256631</v>
      </c>
    </row>
    <row r="24" spans="1:55">
      <c r="A24" s="96">
        <v>25</v>
      </c>
      <c r="D24" s="96">
        <v>49</v>
      </c>
      <c r="E24" s="96" t="s">
        <v>2603</v>
      </c>
      <c r="F24" s="96" t="s">
        <v>578</v>
      </c>
      <c r="G24" s="96" t="s">
        <v>2604</v>
      </c>
      <c r="I24" s="96">
        <v>198</v>
      </c>
      <c r="J24" s="96">
        <v>24</v>
      </c>
      <c r="K24" s="96">
        <v>198</v>
      </c>
      <c r="L24" s="97">
        <v>0.4019212962962963</v>
      </c>
      <c r="M24" s="96">
        <v>0</v>
      </c>
      <c r="N24" s="97">
        <v>0.34710648148148149</v>
      </c>
      <c r="O24" s="97">
        <v>0.37445601851851856</v>
      </c>
      <c r="P24" s="97">
        <v>0.37945601851851851</v>
      </c>
      <c r="Q24" s="97">
        <v>0.34067129629629633</v>
      </c>
      <c r="R24" s="97">
        <v>0.35769675925925926</v>
      </c>
      <c r="S24" s="97">
        <v>0.36324074074074075</v>
      </c>
      <c r="T24" s="97">
        <v>0.53628472222222223</v>
      </c>
      <c r="U24" s="97">
        <v>0.54424768518518518</v>
      </c>
      <c r="V24" s="97">
        <v>0.42685185185185182</v>
      </c>
      <c r="W24" s="97">
        <v>0.45141203703703708</v>
      </c>
      <c r="X24" s="97">
        <v>0.71670138888888879</v>
      </c>
      <c r="Z24" s="97">
        <v>0.4848263888888889</v>
      </c>
      <c r="AA24" s="97">
        <v>0.47003472222222226</v>
      </c>
      <c r="AB24" s="97">
        <v>0.70247685185185194</v>
      </c>
      <c r="AC24" s="97">
        <v>0.57381944444444444</v>
      </c>
      <c r="AE24" s="97">
        <v>0.60627314814814814</v>
      </c>
      <c r="AF24" s="97">
        <v>0.64875000000000005</v>
      </c>
      <c r="AG24" s="97">
        <v>0.68508101851851855</v>
      </c>
      <c r="AH24" s="97">
        <v>0.62348379629629636</v>
      </c>
      <c r="AI24" s="97">
        <v>0.72837962962962965</v>
      </c>
      <c r="AJ24" s="97">
        <v>0.52090277777777783</v>
      </c>
      <c r="AL24" s="97">
        <v>0.40181712962962962</v>
      </c>
      <c r="AM24" s="97">
        <v>0.41828703703703707</v>
      </c>
      <c r="AN24" s="97">
        <v>0.58725694444444443</v>
      </c>
      <c r="AT24" s="97">
        <v>0.73872685185185183</v>
      </c>
      <c r="AU24" s="96" t="str">
        <f t="shared" si="0"/>
        <v>Procek Tomasz</v>
      </c>
      <c r="AV24" s="96">
        <f t="shared" si="1"/>
        <v>0</v>
      </c>
      <c r="AW24" s="96" t="str">
        <f t="shared" si="2"/>
        <v>Chodzież</v>
      </c>
      <c r="AX24" s="11">
        <f t="shared" si="8"/>
        <v>59.317741007591017</v>
      </c>
      <c r="AY24" s="11"/>
      <c r="AZ24" s="11">
        <f t="shared" si="9"/>
        <v>0.99997120313309917</v>
      </c>
      <c r="BA24" s="11">
        <f t="shared" si="10"/>
        <v>1</v>
      </c>
      <c r="BB24" s="11">
        <f t="shared" si="11"/>
        <v>1</v>
      </c>
      <c r="BC24" s="11">
        <f t="shared" si="12"/>
        <v>1</v>
      </c>
    </row>
    <row r="25" spans="1:55">
      <c r="A25" s="96">
        <v>26</v>
      </c>
      <c r="D25" s="96">
        <v>39</v>
      </c>
      <c r="E25" s="96" t="s">
        <v>75</v>
      </c>
      <c r="F25" s="96" t="s">
        <v>69</v>
      </c>
      <c r="G25" s="96" t="s">
        <v>47</v>
      </c>
      <c r="I25" s="96">
        <v>198</v>
      </c>
      <c r="J25" s="96">
        <v>24</v>
      </c>
      <c r="K25" s="96">
        <v>198</v>
      </c>
      <c r="L25" s="97">
        <v>0.40436342592592589</v>
      </c>
      <c r="M25" s="96">
        <v>0</v>
      </c>
      <c r="N25" s="97">
        <v>0.34658564814814818</v>
      </c>
      <c r="O25" s="97">
        <v>0.36925925925925923</v>
      </c>
      <c r="P25" s="97">
        <v>0.37482638888888892</v>
      </c>
      <c r="Q25" s="97">
        <v>0.34056712962962959</v>
      </c>
      <c r="R25" s="97">
        <v>0.35454861111111113</v>
      </c>
      <c r="S25" s="97">
        <v>0.36039351851851853</v>
      </c>
      <c r="T25" s="97">
        <v>0.60553240740740744</v>
      </c>
      <c r="U25" s="97">
        <v>0.62170138888888882</v>
      </c>
      <c r="V25" s="97">
        <v>0.6622569444444445</v>
      </c>
      <c r="X25" s="97">
        <v>0.72945601851851849</v>
      </c>
      <c r="Y25" s="97">
        <v>0.40171296296296299</v>
      </c>
      <c r="AB25" s="97">
        <v>0.4306828703703704</v>
      </c>
      <c r="AC25" s="97">
        <v>0.46278935185185183</v>
      </c>
      <c r="AD25" s="97">
        <v>0.58456018518518515</v>
      </c>
      <c r="AE25" s="97">
        <v>0.54591435185185189</v>
      </c>
      <c r="AF25" s="97">
        <v>0.50075231481481486</v>
      </c>
      <c r="AG25" s="97">
        <v>0.44953703703703707</v>
      </c>
      <c r="AH25" s="97">
        <v>0.52378472222222217</v>
      </c>
      <c r="AI25" s="97">
        <v>0.39079861111111108</v>
      </c>
      <c r="AJ25" s="97">
        <v>0.63600694444444439</v>
      </c>
      <c r="AK25" s="97">
        <v>0.41550925925925924</v>
      </c>
      <c r="AL25" s="97">
        <v>0.70011574074074068</v>
      </c>
      <c r="AM25" s="97">
        <v>0.6804513888888889</v>
      </c>
      <c r="AN25" s="97">
        <v>0.47721064814814818</v>
      </c>
      <c r="AT25" s="97">
        <v>0.74116898148148147</v>
      </c>
      <c r="AU25" s="96" t="str">
        <f t="shared" si="0"/>
        <v>Smejda Andrzej</v>
      </c>
      <c r="AV25" s="96">
        <f t="shared" si="1"/>
        <v>0</v>
      </c>
      <c r="AW25" s="96" t="str">
        <f t="shared" si="2"/>
        <v>Warszawa</v>
      </c>
      <c r="AX25" s="11">
        <f t="shared" si="8"/>
        <v>58.959494925998392</v>
      </c>
      <c r="AY25" s="11"/>
      <c r="AZ25" s="11">
        <f t="shared" si="9"/>
        <v>0.99396055757506374</v>
      </c>
      <c r="BA25" s="11">
        <f t="shared" si="10"/>
        <v>1</v>
      </c>
      <c r="BB25" s="11">
        <f t="shared" si="11"/>
        <v>1</v>
      </c>
      <c r="BC25" s="11">
        <f t="shared" si="12"/>
        <v>1</v>
      </c>
    </row>
    <row r="26" spans="1:55">
      <c r="A26" s="96">
        <v>27</v>
      </c>
      <c r="D26" s="96">
        <v>25</v>
      </c>
      <c r="E26" s="96" t="s">
        <v>62</v>
      </c>
      <c r="F26" s="96" t="s">
        <v>52</v>
      </c>
      <c r="G26" s="96" t="s">
        <v>47</v>
      </c>
      <c r="H26" s="96" t="s">
        <v>63</v>
      </c>
      <c r="I26" s="96">
        <v>195</v>
      </c>
      <c r="J26" s="96">
        <v>27</v>
      </c>
      <c r="K26" s="96">
        <v>203</v>
      </c>
      <c r="L26" s="97">
        <v>0.42180555555555554</v>
      </c>
      <c r="M26" s="96">
        <v>8</v>
      </c>
      <c r="N26" s="97">
        <v>0.3464930555555556</v>
      </c>
      <c r="O26" s="97">
        <v>0.36534722222222221</v>
      </c>
      <c r="P26" s="97">
        <v>0.37060185185185185</v>
      </c>
      <c r="Q26" s="97">
        <v>0.34020833333333328</v>
      </c>
      <c r="R26" s="97">
        <v>0.3530787037037037</v>
      </c>
      <c r="S26" s="97">
        <v>0.35749999999999998</v>
      </c>
      <c r="T26" s="97">
        <v>0.50844907407407403</v>
      </c>
      <c r="U26" s="97">
        <v>0.51543981481481482</v>
      </c>
      <c r="V26" s="97">
        <v>0.43247685185185186</v>
      </c>
      <c r="W26" s="97">
        <v>0.44591435185185185</v>
      </c>
      <c r="X26" s="97">
        <v>0.3865277777777778</v>
      </c>
      <c r="Z26" s="97">
        <v>0.47788194444444443</v>
      </c>
      <c r="AA26" s="97">
        <v>0.46708333333333335</v>
      </c>
      <c r="AC26" s="97">
        <v>0.56648148148148147</v>
      </c>
      <c r="AD26" s="97">
        <v>0.54935185185185187</v>
      </c>
      <c r="AE26" s="97">
        <v>0.60106481481481489</v>
      </c>
      <c r="AF26" s="97">
        <v>0.65862268518518519</v>
      </c>
      <c r="AH26" s="97">
        <v>0.61778935185185191</v>
      </c>
      <c r="AJ26" s="97">
        <v>0.49395833333333333</v>
      </c>
      <c r="AL26" s="97">
        <v>0.40434027777777781</v>
      </c>
      <c r="AM26" s="97">
        <v>0.42385416666666664</v>
      </c>
      <c r="AN26" s="97">
        <v>0.58299768518518513</v>
      </c>
      <c r="AO26" s="97">
        <v>0.67312500000000008</v>
      </c>
      <c r="AP26" s="97">
        <v>0.68957175925925929</v>
      </c>
      <c r="AQ26" s="97">
        <v>0.70202546296296298</v>
      </c>
      <c r="AR26" s="97">
        <v>0.71309027777777778</v>
      </c>
      <c r="AS26" s="97">
        <v>0.71953703703703698</v>
      </c>
      <c r="AT26" s="97">
        <v>0.75861111111111112</v>
      </c>
      <c r="AU26" s="96" t="str">
        <f t="shared" si="0"/>
        <v>Witkowski Marcin</v>
      </c>
      <c r="AV26" s="96" t="str">
        <f t="shared" si="1"/>
        <v>SONY MTB TEAM</v>
      </c>
      <c r="AW26" s="96" t="str">
        <f t="shared" si="2"/>
        <v>Warszawa</v>
      </c>
      <c r="AX26" s="11">
        <f t="shared" si="8"/>
        <v>58.066169245301445</v>
      </c>
      <c r="AY26" s="11"/>
      <c r="AZ26" s="11">
        <f t="shared" si="9"/>
        <v>0.95864888596202391</v>
      </c>
      <c r="BA26" s="11">
        <f t="shared" si="10"/>
        <v>1.125</v>
      </c>
      <c r="BB26" s="11">
        <f t="shared" si="11"/>
        <v>0.98484848484848486</v>
      </c>
      <c r="BC26" s="11">
        <f t="shared" si="12"/>
        <v>1.0238362555396097</v>
      </c>
    </row>
    <row r="27" spans="1:55">
      <c r="A27" s="96">
        <v>28</v>
      </c>
      <c r="D27" s="96">
        <v>26</v>
      </c>
      <c r="E27" s="96" t="s">
        <v>2008</v>
      </c>
      <c r="F27" s="96" t="s">
        <v>522</v>
      </c>
      <c r="G27" s="96" t="s">
        <v>2605</v>
      </c>
      <c r="H27" s="96" t="s">
        <v>2606</v>
      </c>
      <c r="I27" s="96">
        <v>195</v>
      </c>
      <c r="J27" s="96">
        <v>24</v>
      </c>
      <c r="K27" s="96">
        <v>195</v>
      </c>
      <c r="L27" s="97">
        <v>0.39219907407407412</v>
      </c>
      <c r="M27" s="96">
        <v>0</v>
      </c>
      <c r="N27" s="97">
        <v>0.34997685185185184</v>
      </c>
      <c r="P27" s="97">
        <v>0.33855324074074072</v>
      </c>
      <c r="Q27" s="97">
        <v>0.34158564814814812</v>
      </c>
      <c r="R27" s="97">
        <v>0.3585416666666667</v>
      </c>
      <c r="S27" s="97">
        <v>0.36349537037037033</v>
      </c>
      <c r="T27" s="97">
        <v>0.61578703703703697</v>
      </c>
      <c r="U27" s="97">
        <v>0.62624999999999997</v>
      </c>
      <c r="V27" s="97">
        <v>0.69703703703703701</v>
      </c>
      <c r="X27" s="97">
        <v>0.38743055555555556</v>
      </c>
      <c r="Y27" s="97">
        <v>0.41350694444444441</v>
      </c>
      <c r="Z27" s="97">
        <v>0.6665740740740741</v>
      </c>
      <c r="AB27" s="97">
        <v>0.42430555555555555</v>
      </c>
      <c r="AC27" s="97">
        <v>0.57618055555555558</v>
      </c>
      <c r="AD27" s="97">
        <v>0.59256944444444448</v>
      </c>
      <c r="AF27" s="97">
        <v>0.5195833333333334</v>
      </c>
      <c r="AG27" s="97">
        <v>0.45003472222222224</v>
      </c>
      <c r="AH27" s="97">
        <v>0.54267361111111112</v>
      </c>
      <c r="AI27" s="97">
        <v>0.39839120370370368</v>
      </c>
      <c r="AJ27" s="97">
        <v>0.64584490740740741</v>
      </c>
      <c r="AK27" s="97">
        <v>0.4362847222222222</v>
      </c>
      <c r="AM27" s="97">
        <v>0.70630787037037035</v>
      </c>
      <c r="AN27" s="97">
        <v>0.56049768518518517</v>
      </c>
      <c r="AR27" s="97">
        <v>0.47538194444444448</v>
      </c>
      <c r="AS27" s="97">
        <v>0.47061342592592598</v>
      </c>
      <c r="AT27" s="97">
        <v>0.72900462962962964</v>
      </c>
      <c r="AU27" s="96" t="str">
        <f t="shared" si="0"/>
        <v>Kucharski Rafał</v>
      </c>
      <c r="AV27" s="96" t="str">
        <f t="shared" si="1"/>
        <v>Rower Janka</v>
      </c>
      <c r="AW27" s="96" t="str">
        <f t="shared" si="2"/>
        <v>Dąbrówka Wlkp.</v>
      </c>
      <c r="AX27" s="11">
        <f t="shared" si="8"/>
        <v>56.714312402131</v>
      </c>
      <c r="AY27" s="11"/>
      <c r="AZ27" s="11">
        <f t="shared" si="9"/>
        <v>1.0754884022900311</v>
      </c>
      <c r="BA27" s="11">
        <f t="shared" si="10"/>
        <v>0.88888888888888884</v>
      </c>
      <c r="BB27" s="11">
        <f t="shared" si="11"/>
        <v>1</v>
      </c>
      <c r="BC27" s="11">
        <f t="shared" si="12"/>
        <v>0.97671868386117389</v>
      </c>
    </row>
    <row r="28" spans="1:55">
      <c r="A28" s="96">
        <v>29</v>
      </c>
      <c r="D28" s="96">
        <v>14</v>
      </c>
      <c r="E28" s="96" t="s">
        <v>2020</v>
      </c>
      <c r="F28" s="96" t="s">
        <v>48</v>
      </c>
      <c r="G28" s="96" t="s">
        <v>68</v>
      </c>
      <c r="I28" s="96">
        <v>193</v>
      </c>
      <c r="J28" s="96">
        <v>26</v>
      </c>
      <c r="K28" s="96">
        <v>193</v>
      </c>
      <c r="L28" s="97">
        <v>0.39920138888888884</v>
      </c>
      <c r="M28" s="96">
        <v>0</v>
      </c>
      <c r="N28" s="97">
        <v>0.3583217592592593</v>
      </c>
      <c r="O28" s="97">
        <v>0.36424768518518519</v>
      </c>
      <c r="P28" s="97">
        <v>0.34250000000000003</v>
      </c>
      <c r="Q28" s="97">
        <v>0.35174768518518523</v>
      </c>
      <c r="R28" s="97">
        <v>0.37482638888888892</v>
      </c>
      <c r="S28" s="97">
        <v>0.37995370370370374</v>
      </c>
      <c r="T28" s="97">
        <v>0.67864583333333339</v>
      </c>
      <c r="U28" s="97">
        <v>0.68921296296296297</v>
      </c>
      <c r="X28" s="97">
        <v>0.72226851851851848</v>
      </c>
      <c r="Y28" s="97">
        <v>0.41334490740740742</v>
      </c>
      <c r="AB28" s="97">
        <v>0.42511574074074071</v>
      </c>
      <c r="AC28" s="97">
        <v>0.62745370370370368</v>
      </c>
      <c r="AD28" s="97">
        <v>0.64961805555555563</v>
      </c>
      <c r="AE28" s="97">
        <v>0.59732638888888889</v>
      </c>
      <c r="AF28" s="97">
        <v>0.53107638888888886</v>
      </c>
      <c r="AG28" s="97">
        <v>0.43942129629629628</v>
      </c>
      <c r="AH28" s="97">
        <v>0.55893518518518526</v>
      </c>
      <c r="AI28" s="97">
        <v>0.40211805555555552</v>
      </c>
      <c r="AJ28" s="97">
        <v>0.70446759259259262</v>
      </c>
      <c r="AK28" s="97">
        <v>0.44756944444444446</v>
      </c>
      <c r="AN28" s="97">
        <v>0.6144560185185185</v>
      </c>
      <c r="AO28" s="97">
        <v>0.5115277777777778</v>
      </c>
      <c r="AP28" s="97">
        <v>0.49390046296296292</v>
      </c>
      <c r="AQ28" s="97">
        <v>0.4848263888888889</v>
      </c>
      <c r="AR28" s="97">
        <v>0.47350694444444441</v>
      </c>
      <c r="AS28" s="97">
        <v>0.46863425925925922</v>
      </c>
      <c r="AT28" s="97">
        <v>0.73600694444444448</v>
      </c>
      <c r="AU28" s="96" t="str">
        <f t="shared" si="0"/>
        <v>Cichoń Paweł</v>
      </c>
      <c r="AV28" s="96">
        <f t="shared" si="1"/>
        <v>0</v>
      </c>
      <c r="AW28" s="96" t="str">
        <f t="shared" si="2"/>
        <v>Toruń</v>
      </c>
      <c r="AX28" s="11">
        <f t="shared" si="8"/>
        <v>56.132627146724531</v>
      </c>
      <c r="AY28" s="11"/>
      <c r="AZ28" s="11">
        <f t="shared" si="9"/>
        <v>0.98245919225305178</v>
      </c>
      <c r="BA28" s="11">
        <f t="shared" si="10"/>
        <v>1.0833333333333333</v>
      </c>
      <c r="BB28" s="11">
        <f t="shared" si="11"/>
        <v>0.98974358974358978</v>
      </c>
      <c r="BC28" s="11">
        <f t="shared" si="12"/>
        <v>1.0161373647415957</v>
      </c>
    </row>
    <row r="29" spans="1:55">
      <c r="A29" s="96">
        <v>30</v>
      </c>
      <c r="D29" s="96">
        <v>8</v>
      </c>
      <c r="E29" s="96" t="s">
        <v>58</v>
      </c>
      <c r="F29" s="96" t="s">
        <v>709</v>
      </c>
      <c r="G29" s="96" t="s">
        <v>57</v>
      </c>
      <c r="I29" s="96">
        <v>193</v>
      </c>
      <c r="J29" s="96">
        <v>24</v>
      </c>
      <c r="K29" s="96">
        <v>193</v>
      </c>
      <c r="L29" s="97">
        <v>0.40600694444444446</v>
      </c>
      <c r="M29" s="96">
        <v>0</v>
      </c>
      <c r="N29" s="97">
        <v>0.34988425925925926</v>
      </c>
      <c r="O29" s="97">
        <v>0.37395833333333334</v>
      </c>
      <c r="P29" s="97">
        <v>0.33879629629629626</v>
      </c>
      <c r="Q29" s="97">
        <v>0.34268518518518515</v>
      </c>
      <c r="R29" s="97">
        <v>0.35995370370370372</v>
      </c>
      <c r="S29" s="97">
        <v>0.36456018518518518</v>
      </c>
      <c r="T29" s="97">
        <v>0.52314814814814814</v>
      </c>
      <c r="U29" s="97">
        <v>0.53561342592592587</v>
      </c>
      <c r="V29" s="97">
        <v>0.426724537037037</v>
      </c>
      <c r="W29" s="97">
        <v>0.44291666666666668</v>
      </c>
      <c r="Y29" s="97">
        <v>0.72687500000000005</v>
      </c>
      <c r="Z29" s="97">
        <v>0.4836226851851852</v>
      </c>
      <c r="AA29" s="97">
        <v>0.46703703703703708</v>
      </c>
      <c r="AB29" s="97">
        <v>0.71521990740740737</v>
      </c>
      <c r="AC29" s="97">
        <v>0.59591435185185182</v>
      </c>
      <c r="AD29" s="97">
        <v>0.57084490740740745</v>
      </c>
      <c r="AF29" s="97">
        <v>0.65692129629629636</v>
      </c>
      <c r="AH29" s="97">
        <v>0.63511574074074073</v>
      </c>
      <c r="AJ29" s="97">
        <v>0.50649305555555557</v>
      </c>
      <c r="AK29" s="97">
        <v>0.70467592592592598</v>
      </c>
      <c r="AL29" s="97">
        <v>0.39854166666666663</v>
      </c>
      <c r="AM29" s="97">
        <v>0.41788194444444443</v>
      </c>
      <c r="AN29" s="97">
        <v>0.61222222222222222</v>
      </c>
      <c r="AO29" s="97">
        <v>0.67328703703703707</v>
      </c>
      <c r="AT29" s="97">
        <v>0.74281249999999999</v>
      </c>
      <c r="AU29" s="96" t="str">
        <f t="shared" si="0"/>
        <v>Nowicki Jakub</v>
      </c>
      <c r="AV29" s="96">
        <f t="shared" si="1"/>
        <v>0</v>
      </c>
      <c r="AW29" s="96" t="str">
        <f t="shared" si="2"/>
        <v>Gdańsk</v>
      </c>
      <c r="AX29" s="11">
        <f t="shared" si="8"/>
        <v>55.24118007509653</v>
      </c>
      <c r="AY29" s="11"/>
      <c r="AZ29" s="11">
        <f t="shared" si="9"/>
        <v>0.9832378346018984</v>
      </c>
      <c r="BA29" s="11">
        <f t="shared" si="10"/>
        <v>0.92307692307692313</v>
      </c>
      <c r="BB29" s="11">
        <f t="shared" si="11"/>
        <v>1</v>
      </c>
      <c r="BC29" s="11">
        <f t="shared" si="12"/>
        <v>0.98411891413352426</v>
      </c>
    </row>
    <row r="30" spans="1:55">
      <c r="A30" s="96">
        <v>31</v>
      </c>
      <c r="D30" s="96">
        <v>7</v>
      </c>
      <c r="E30" s="96" t="s">
        <v>58</v>
      </c>
      <c r="F30" s="96" t="s">
        <v>59</v>
      </c>
      <c r="G30" s="96" t="s">
        <v>57</v>
      </c>
      <c r="I30" s="96">
        <v>193</v>
      </c>
      <c r="J30" s="96">
        <v>24</v>
      </c>
      <c r="K30" s="96">
        <v>193</v>
      </c>
      <c r="L30" s="97">
        <v>0.40604166666666663</v>
      </c>
      <c r="M30" s="96">
        <v>0</v>
      </c>
      <c r="N30" s="97">
        <v>0.34984953703703708</v>
      </c>
      <c r="O30" s="97">
        <v>0.37401620370370375</v>
      </c>
      <c r="P30" s="97">
        <v>0.33876157407407409</v>
      </c>
      <c r="Q30" s="97">
        <v>0.34265046296296298</v>
      </c>
      <c r="R30" s="97">
        <v>0.35925925925925922</v>
      </c>
      <c r="S30" s="97">
        <v>0.36452546296296301</v>
      </c>
      <c r="T30" s="97">
        <v>0.52282407407407405</v>
      </c>
      <c r="U30" s="97">
        <v>0.53532407407407401</v>
      </c>
      <c r="V30" s="97">
        <v>0.42659722222222224</v>
      </c>
      <c r="W30" s="97">
        <v>0.44269675925925928</v>
      </c>
      <c r="Y30" s="97">
        <v>0.72674768518518518</v>
      </c>
      <c r="Z30" s="97">
        <v>0.48341435185185189</v>
      </c>
      <c r="AA30" s="97">
        <v>0.46685185185185185</v>
      </c>
      <c r="AB30" s="97">
        <v>0.71385416666666668</v>
      </c>
      <c r="AC30" s="97">
        <v>0.5953356481481481</v>
      </c>
      <c r="AD30" s="97">
        <v>0.56998842592592591</v>
      </c>
      <c r="AF30" s="97">
        <v>0.65657407407407409</v>
      </c>
      <c r="AH30" s="97">
        <v>0.63535879629629632</v>
      </c>
      <c r="AJ30" s="97">
        <v>0.50630787037037039</v>
      </c>
      <c r="AK30" s="97">
        <v>0.70443287037037028</v>
      </c>
      <c r="AL30" s="97">
        <v>0.3987384259259259</v>
      </c>
      <c r="AM30" s="97">
        <v>0.41767361111111106</v>
      </c>
      <c r="AN30" s="97">
        <v>0.61201388888888886</v>
      </c>
      <c r="AO30" s="97">
        <v>0.67318287037037028</v>
      </c>
      <c r="AT30" s="97">
        <v>0.74284722222222221</v>
      </c>
      <c r="AU30" s="96" t="str">
        <f t="shared" si="0"/>
        <v>Nowicki Jacek</v>
      </c>
      <c r="AV30" s="96">
        <f t="shared" si="1"/>
        <v>0</v>
      </c>
      <c r="AW30" s="96" t="str">
        <f t="shared" si="2"/>
        <v>Gdańsk</v>
      </c>
      <c r="AX30" s="11">
        <f t="shared" si="8"/>
        <v>55.236456184205899</v>
      </c>
      <c r="AY30" s="11"/>
      <c r="AZ30" s="11">
        <f t="shared" si="9"/>
        <v>0.99991448606122812</v>
      </c>
      <c r="BA30" s="11">
        <f t="shared" si="10"/>
        <v>1</v>
      </c>
      <c r="BB30" s="11">
        <f t="shared" si="11"/>
        <v>1</v>
      </c>
      <c r="BC30" s="11">
        <f t="shared" si="12"/>
        <v>1</v>
      </c>
    </row>
    <row r="31" spans="1:55">
      <c r="A31" s="96">
        <v>33</v>
      </c>
      <c r="C31" s="96">
        <v>3</v>
      </c>
      <c r="D31" s="96">
        <v>30</v>
      </c>
      <c r="E31" s="96" t="s">
        <v>74</v>
      </c>
      <c r="F31" s="96" t="s">
        <v>66</v>
      </c>
      <c r="G31" s="96" t="s">
        <v>67</v>
      </c>
      <c r="H31" s="96" t="s">
        <v>72</v>
      </c>
      <c r="I31" s="96">
        <v>183</v>
      </c>
      <c r="J31" s="96">
        <v>25</v>
      </c>
      <c r="K31" s="96">
        <v>183</v>
      </c>
      <c r="L31" s="97">
        <v>0.40047453703703706</v>
      </c>
      <c r="M31" s="96">
        <v>0</v>
      </c>
      <c r="N31" s="97">
        <v>0.38807870370370368</v>
      </c>
      <c r="O31" s="97">
        <v>0.35312499999999997</v>
      </c>
      <c r="P31" s="97">
        <v>0.34017361111111111</v>
      </c>
      <c r="Q31" s="97">
        <v>0.39621527777777782</v>
      </c>
      <c r="R31" s="97">
        <v>0.37515046296296295</v>
      </c>
      <c r="S31" s="97">
        <v>0.36483796296296295</v>
      </c>
      <c r="T31" s="97">
        <v>0.70703703703703702</v>
      </c>
      <c r="U31" s="97">
        <v>0.71670138888888879</v>
      </c>
      <c r="X31" s="97">
        <v>0.42552083333333335</v>
      </c>
      <c r="Y31" s="97">
        <v>0.45234953703703701</v>
      </c>
      <c r="AB31" s="97">
        <v>0.46475694444444443</v>
      </c>
      <c r="AC31" s="97">
        <v>0.66253472222222221</v>
      </c>
      <c r="AD31" s="97">
        <v>0.6832407407407407</v>
      </c>
      <c r="AE31" s="97">
        <v>0.63085648148148155</v>
      </c>
      <c r="AF31" s="97">
        <v>0.58504629629629623</v>
      </c>
      <c r="AG31" s="97">
        <v>0.47988425925925932</v>
      </c>
      <c r="AH31" s="97">
        <v>0.60781249999999998</v>
      </c>
      <c r="AI31" s="97">
        <v>0.43822916666666667</v>
      </c>
      <c r="AK31" s="97">
        <v>0.50201388888888887</v>
      </c>
      <c r="AN31" s="97">
        <v>0.65052083333333333</v>
      </c>
      <c r="AO31" s="97">
        <v>0.57068287037037035</v>
      </c>
      <c r="AP31" s="97">
        <v>0.55342592592592588</v>
      </c>
      <c r="AQ31" s="97">
        <v>0.54479166666666667</v>
      </c>
      <c r="AR31" s="97">
        <v>0.53318287037037038</v>
      </c>
      <c r="AS31" s="97">
        <v>0.52752314814814816</v>
      </c>
      <c r="AT31" s="97">
        <v>0.73728009259259253</v>
      </c>
      <c r="AU31" s="96" t="str">
        <f t="shared" si="0"/>
        <v>Orłowski Leszek</v>
      </c>
      <c r="AV31" s="96" t="str">
        <f t="shared" si="1"/>
        <v>Troll Team</v>
      </c>
      <c r="AW31" s="96" t="str">
        <f t="shared" si="2"/>
        <v>Słupsk</v>
      </c>
      <c r="AX31" s="11">
        <f t="shared" si="8"/>
        <v>52.374463635801447</v>
      </c>
      <c r="AY31" s="11"/>
      <c r="AZ31" s="11">
        <f t="shared" si="9"/>
        <v>1.0139013323314354</v>
      </c>
      <c r="BA31" s="11">
        <f t="shared" si="10"/>
        <v>1.0416666666666667</v>
      </c>
      <c r="BB31" s="11">
        <f t="shared" si="11"/>
        <v>0.94818652849740936</v>
      </c>
      <c r="BC31" s="11">
        <f t="shared" si="12"/>
        <v>1.0081978184971665</v>
      </c>
    </row>
    <row r="32" spans="1:55">
      <c r="A32" s="96">
        <v>34</v>
      </c>
      <c r="C32" s="96">
        <v>4</v>
      </c>
      <c r="D32" s="96">
        <v>9</v>
      </c>
      <c r="E32" s="96" t="s">
        <v>71</v>
      </c>
      <c r="F32" s="96" t="s">
        <v>66</v>
      </c>
      <c r="G32" s="96" t="s">
        <v>67</v>
      </c>
      <c r="H32" s="96" t="s">
        <v>72</v>
      </c>
      <c r="I32" s="96">
        <v>183</v>
      </c>
      <c r="J32" s="96">
        <v>25</v>
      </c>
      <c r="K32" s="96">
        <v>183</v>
      </c>
      <c r="L32" s="97">
        <v>0.40049768518518519</v>
      </c>
      <c r="M32" s="96">
        <v>0</v>
      </c>
      <c r="N32" s="97">
        <v>0.38820601851851855</v>
      </c>
      <c r="O32" s="97">
        <v>0.35271990740740744</v>
      </c>
      <c r="P32" s="97">
        <v>0.3401851851851852</v>
      </c>
      <c r="Q32" s="97">
        <v>0.39486111111111111</v>
      </c>
      <c r="R32" s="97">
        <v>0.37520833333333337</v>
      </c>
      <c r="S32" s="97">
        <v>0.36475694444444445</v>
      </c>
      <c r="T32" s="97">
        <v>0.70708333333333329</v>
      </c>
      <c r="U32" s="97">
        <v>0.7166203703703703</v>
      </c>
      <c r="X32" s="97">
        <v>0.42560185185185184</v>
      </c>
      <c r="Y32" s="97">
        <v>0.45223379629629629</v>
      </c>
      <c r="AB32" s="97">
        <v>0.46468749999999998</v>
      </c>
      <c r="AC32" s="97">
        <v>0.66260416666666666</v>
      </c>
      <c r="AD32" s="97">
        <v>0.68328703703703697</v>
      </c>
      <c r="AE32" s="97">
        <v>0.63078703703703709</v>
      </c>
      <c r="AF32" s="97">
        <v>0.58496527777777774</v>
      </c>
      <c r="AG32" s="97">
        <v>0.47965277777777776</v>
      </c>
      <c r="AH32" s="97">
        <v>0.60790509259259262</v>
      </c>
      <c r="AI32" s="97">
        <v>0.43835648148148149</v>
      </c>
      <c r="AK32" s="97">
        <v>0.50207175925925929</v>
      </c>
      <c r="AN32" s="97">
        <v>0.65037037037037038</v>
      </c>
      <c r="AO32" s="97">
        <v>0.57042824074074072</v>
      </c>
      <c r="AP32" s="97">
        <v>0.55353009259259256</v>
      </c>
      <c r="AQ32" s="97">
        <v>0.54491898148148155</v>
      </c>
      <c r="AR32" s="97">
        <v>0.5334606481481482</v>
      </c>
      <c r="AS32" s="97">
        <v>0.52768518518518526</v>
      </c>
      <c r="AT32" s="97">
        <v>0.73730324074074083</v>
      </c>
      <c r="AU32" s="96" t="str">
        <f t="shared" si="0"/>
        <v>Papis Leszek</v>
      </c>
      <c r="AV32" s="96" t="str">
        <f t="shared" si="1"/>
        <v>Troll Team</v>
      </c>
      <c r="AW32" s="96" t="str">
        <f t="shared" si="2"/>
        <v>Słupsk</v>
      </c>
      <c r="AX32" s="11">
        <f t="shared" si="8"/>
        <v>52.371436472628552</v>
      </c>
      <c r="AY32" s="11"/>
      <c r="AZ32" s="11">
        <f t="shared" si="9"/>
        <v>0.99994220154321878</v>
      </c>
      <c r="BA32" s="11">
        <f t="shared" si="10"/>
        <v>1</v>
      </c>
      <c r="BB32" s="11">
        <f t="shared" si="11"/>
        <v>1</v>
      </c>
      <c r="BC32" s="11">
        <f t="shared" si="12"/>
        <v>1</v>
      </c>
    </row>
    <row r="33" spans="1:55">
      <c r="A33" s="96">
        <v>35</v>
      </c>
      <c r="D33" s="96">
        <v>15</v>
      </c>
      <c r="E33" s="96" t="s">
        <v>1380</v>
      </c>
      <c r="F33" s="96" t="s">
        <v>1202</v>
      </c>
      <c r="G33" s="96" t="s">
        <v>1755</v>
      </c>
      <c r="I33" s="96">
        <v>183</v>
      </c>
      <c r="J33" s="96">
        <v>25</v>
      </c>
      <c r="K33" s="96">
        <v>183</v>
      </c>
      <c r="L33" s="97">
        <v>0.40057870370370369</v>
      </c>
      <c r="M33" s="96">
        <v>0</v>
      </c>
      <c r="N33" s="97">
        <v>0.38814814814814813</v>
      </c>
      <c r="O33" s="97">
        <v>0.35296296296296298</v>
      </c>
      <c r="P33" s="97">
        <v>0.34021990740740743</v>
      </c>
      <c r="Q33" s="97">
        <v>0.39628472222222227</v>
      </c>
      <c r="R33" s="97">
        <v>0.37526620370370373</v>
      </c>
      <c r="S33" s="97">
        <v>0.36488425925925921</v>
      </c>
      <c r="T33" s="97">
        <v>0.70717592592592593</v>
      </c>
      <c r="U33" s="97">
        <v>0.71678240740740751</v>
      </c>
      <c r="X33" s="97">
        <v>0.4256597222222222</v>
      </c>
      <c r="Y33" s="97">
        <v>0.45245370370370369</v>
      </c>
      <c r="AB33" s="97">
        <v>0.46480324074074075</v>
      </c>
      <c r="AC33" s="97">
        <v>0.66267361111111112</v>
      </c>
      <c r="AD33" s="97">
        <v>0.68341435185185195</v>
      </c>
      <c r="AE33" s="97">
        <v>0.6306828703703703</v>
      </c>
      <c r="AF33" s="97">
        <v>0.58512731481481484</v>
      </c>
      <c r="AG33" s="97">
        <v>0.47975694444444444</v>
      </c>
      <c r="AH33" s="97">
        <v>0.60805555555555557</v>
      </c>
      <c r="AI33" s="97">
        <v>0.43831018518518516</v>
      </c>
      <c r="AK33" s="97">
        <v>0.5021296296296297</v>
      </c>
      <c r="AN33" s="97">
        <v>0.65045138888888887</v>
      </c>
      <c r="AO33" s="97">
        <v>0.5708333333333333</v>
      </c>
      <c r="AP33" s="97">
        <v>0.55364583333333328</v>
      </c>
      <c r="AQ33" s="97">
        <v>0.54501157407407408</v>
      </c>
      <c r="AR33" s="97">
        <v>0.53326388888888887</v>
      </c>
      <c r="AS33" s="97">
        <v>0.52758101851851846</v>
      </c>
      <c r="AT33" s="97">
        <v>0.73738425925925932</v>
      </c>
      <c r="AU33" s="96" t="str">
        <f t="shared" si="0"/>
        <v>Walczak Eugeniusz</v>
      </c>
      <c r="AV33" s="96">
        <f t="shared" si="1"/>
        <v>0</v>
      </c>
      <c r="AW33" s="96" t="str">
        <f t="shared" si="2"/>
        <v>Łobez</v>
      </c>
      <c r="AX33" s="11">
        <f t="shared" si="8"/>
        <v>52.360844156670495</v>
      </c>
      <c r="AY33" s="11"/>
      <c r="AZ33" s="11">
        <f t="shared" si="9"/>
        <v>0.99979774631609364</v>
      </c>
      <c r="BA33" s="11">
        <f t="shared" si="10"/>
        <v>1</v>
      </c>
      <c r="BB33" s="11">
        <f t="shared" si="11"/>
        <v>1</v>
      </c>
      <c r="BC33" s="11">
        <f t="shared" si="12"/>
        <v>1</v>
      </c>
    </row>
    <row r="34" spans="1:55">
      <c r="A34" s="96">
        <v>36</v>
      </c>
      <c r="D34" s="96">
        <v>35</v>
      </c>
      <c r="E34" s="96" t="s">
        <v>2609</v>
      </c>
      <c r="F34" s="96" t="s">
        <v>2610</v>
      </c>
      <c r="G34" s="96" t="s">
        <v>1721</v>
      </c>
      <c r="H34" s="96" t="s">
        <v>2611</v>
      </c>
      <c r="I34" s="96">
        <v>183</v>
      </c>
      <c r="J34" s="96">
        <v>25</v>
      </c>
      <c r="K34" s="96">
        <v>183</v>
      </c>
      <c r="L34" s="97">
        <v>0.40457175925925926</v>
      </c>
      <c r="M34" s="96">
        <v>0</v>
      </c>
      <c r="N34" s="97">
        <v>0.34678240740740746</v>
      </c>
      <c r="O34" s="97">
        <v>0.37164351851851851</v>
      </c>
      <c r="P34" s="97">
        <v>0.37653935185185183</v>
      </c>
      <c r="Q34" s="97">
        <v>0.34017361111111111</v>
      </c>
      <c r="R34" s="97">
        <v>0.35468749999999999</v>
      </c>
      <c r="S34" s="97">
        <v>0.36085648148148147</v>
      </c>
      <c r="T34" s="97">
        <v>0.69368055555555552</v>
      </c>
      <c r="U34" s="97">
        <v>0.68199074074074073</v>
      </c>
      <c r="X34" s="97">
        <v>0.39976851851851852</v>
      </c>
      <c r="Y34" s="97">
        <v>0.42656250000000001</v>
      </c>
      <c r="AB34" s="97">
        <v>0.45535879629629633</v>
      </c>
      <c r="AC34" s="97">
        <v>0.65960648148148149</v>
      </c>
      <c r="AE34" s="97">
        <v>0.62359953703703697</v>
      </c>
      <c r="AF34" s="97">
        <v>0.56504629629629632</v>
      </c>
      <c r="AG34" s="97">
        <v>0.48972222222222223</v>
      </c>
      <c r="AH34" s="97">
        <v>0.60427083333333331</v>
      </c>
      <c r="AI34" s="97">
        <v>0.41334490740740742</v>
      </c>
      <c r="AJ34" s="97">
        <v>0.71744212962962972</v>
      </c>
      <c r="AK34" s="97">
        <v>0.47535879629629635</v>
      </c>
      <c r="AN34" s="97">
        <v>0.64346064814814818</v>
      </c>
      <c r="AO34" s="97">
        <v>0.54913194444444446</v>
      </c>
      <c r="AP34" s="97">
        <v>0.53061342592592597</v>
      </c>
      <c r="AQ34" s="97">
        <v>0.52270833333333333</v>
      </c>
      <c r="AR34" s="97">
        <v>0.51428240740740738</v>
      </c>
      <c r="AS34" s="97">
        <v>0.51015046296296296</v>
      </c>
      <c r="AT34" s="97">
        <v>0.74137731481481473</v>
      </c>
      <c r="AU34" s="96" t="str">
        <f t="shared" si="0"/>
        <v>Adamczyk Kasper</v>
      </c>
      <c r="AV34" s="96" t="str">
        <f t="shared" si="1"/>
        <v>Walnięta Szprycha Team</v>
      </c>
      <c r="AW34" s="96" t="str">
        <f t="shared" si="2"/>
        <v>Piaseczno</v>
      </c>
      <c r="AX34" s="11">
        <f t="shared" si="8"/>
        <v>51.844051387851977</v>
      </c>
      <c r="AY34" s="11"/>
      <c r="AZ34" s="11">
        <f t="shared" si="9"/>
        <v>0.99013016735803172</v>
      </c>
      <c r="BA34" s="11">
        <f t="shared" si="10"/>
        <v>1</v>
      </c>
      <c r="BB34" s="11">
        <f t="shared" si="11"/>
        <v>1</v>
      </c>
      <c r="BC34" s="11">
        <f t="shared" si="12"/>
        <v>1</v>
      </c>
    </row>
    <row r="35" spans="1:55">
      <c r="A35" s="96">
        <v>37</v>
      </c>
      <c r="D35" s="96">
        <v>32</v>
      </c>
      <c r="E35" s="96" t="s">
        <v>2609</v>
      </c>
      <c r="F35" s="96" t="s">
        <v>709</v>
      </c>
      <c r="G35" s="96" t="s">
        <v>65</v>
      </c>
      <c r="I35" s="96">
        <v>183</v>
      </c>
      <c r="J35" s="96">
        <v>25</v>
      </c>
      <c r="K35" s="96">
        <v>183</v>
      </c>
      <c r="L35" s="97">
        <v>0.40535879629629629</v>
      </c>
      <c r="M35" s="96">
        <v>0</v>
      </c>
      <c r="N35" s="97">
        <v>0.34689814814814812</v>
      </c>
      <c r="O35" s="97">
        <v>0.3715046296296296</v>
      </c>
      <c r="P35" s="97">
        <v>0.3765162037037037</v>
      </c>
      <c r="Q35" s="97">
        <v>0.33994212962962966</v>
      </c>
      <c r="R35" s="97">
        <v>0.35464120370370367</v>
      </c>
      <c r="S35" s="97">
        <v>0.36078703703703702</v>
      </c>
      <c r="T35" s="97">
        <v>0.70097222222222222</v>
      </c>
      <c r="U35" s="97">
        <v>0.68216435185185187</v>
      </c>
      <c r="X35" s="97">
        <v>0.39969907407407407</v>
      </c>
      <c r="Y35" s="97">
        <v>0.42637731481481483</v>
      </c>
      <c r="AB35" s="97">
        <v>0.45530092592592591</v>
      </c>
      <c r="AC35" s="97">
        <v>0.65940972222222227</v>
      </c>
      <c r="AE35" s="97">
        <v>0.62366898148148142</v>
      </c>
      <c r="AF35" s="97">
        <v>0.56489583333333326</v>
      </c>
      <c r="AG35" s="97">
        <v>0.48961805555555554</v>
      </c>
      <c r="AH35" s="97">
        <v>0.60410879629629632</v>
      </c>
      <c r="AI35" s="97">
        <v>0.41350694444444441</v>
      </c>
      <c r="AJ35" s="97">
        <v>0.71734953703703708</v>
      </c>
      <c r="AK35" s="97">
        <v>0.47541666666666665</v>
      </c>
      <c r="AN35" s="97">
        <v>0.64351851851851849</v>
      </c>
      <c r="AO35" s="97">
        <v>0.54907407407407405</v>
      </c>
      <c r="AP35" s="97">
        <v>0.53070601851851851</v>
      </c>
      <c r="AQ35" s="97">
        <v>0.52253472222222219</v>
      </c>
      <c r="AR35" s="97">
        <v>0.51450231481481479</v>
      </c>
      <c r="AS35" s="97">
        <v>0.51006944444444446</v>
      </c>
      <c r="AT35" s="97">
        <v>0.74216435185185192</v>
      </c>
      <c r="AU35" s="96" t="str">
        <f t="shared" si="0"/>
        <v>Adamczyk Jakub</v>
      </c>
      <c r="AV35" s="96">
        <f t="shared" si="1"/>
        <v>0</v>
      </c>
      <c r="AW35" s="96" t="str">
        <f t="shared" si="2"/>
        <v>Bydgoszcz</v>
      </c>
      <c r="AX35" s="11">
        <f t="shared" si="8"/>
        <v>51.74339194992907</v>
      </c>
      <c r="AY35" s="11"/>
      <c r="AZ35" s="11">
        <f t="shared" si="9"/>
        <v>0.99805841875339063</v>
      </c>
      <c r="BA35" s="11">
        <f t="shared" si="10"/>
        <v>1</v>
      </c>
      <c r="BB35" s="11">
        <f t="shared" si="11"/>
        <v>1</v>
      </c>
      <c r="BC35" s="11">
        <f t="shared" si="12"/>
        <v>1</v>
      </c>
    </row>
    <row r="36" spans="1:55">
      <c r="A36" s="96">
        <v>38</v>
      </c>
      <c r="D36" s="96">
        <v>20</v>
      </c>
      <c r="E36" s="96" t="s">
        <v>1608</v>
      </c>
      <c r="F36" s="96" t="s">
        <v>55</v>
      </c>
      <c r="G36" s="96" t="s">
        <v>2612</v>
      </c>
      <c r="H36" s="96" t="s">
        <v>1605</v>
      </c>
      <c r="I36" s="96">
        <v>183</v>
      </c>
      <c r="J36" s="96">
        <v>25</v>
      </c>
      <c r="K36" s="96">
        <v>183</v>
      </c>
      <c r="L36" s="97">
        <v>0.40828703703703706</v>
      </c>
      <c r="M36" s="96">
        <v>0</v>
      </c>
      <c r="N36" s="97">
        <v>0.37968750000000001</v>
      </c>
      <c r="O36" s="97">
        <v>0.34650462962962963</v>
      </c>
      <c r="P36" s="97">
        <v>0.33979166666666666</v>
      </c>
      <c r="Q36" s="97">
        <v>0.38633101851851853</v>
      </c>
      <c r="R36" s="97">
        <v>0.356875</v>
      </c>
      <c r="S36" s="97">
        <v>0.36403935185185188</v>
      </c>
      <c r="T36" s="97">
        <v>0.70633101851851843</v>
      </c>
      <c r="X36" s="97">
        <v>0.4189930555555556</v>
      </c>
      <c r="Y36" s="97">
        <v>0.44901620370370371</v>
      </c>
      <c r="AB36" s="97">
        <v>0.43952546296296297</v>
      </c>
      <c r="AC36" s="97">
        <v>0.48818287037037034</v>
      </c>
      <c r="AD36" s="97">
        <v>0.68017361111111108</v>
      </c>
      <c r="AE36" s="97">
        <v>0.64688657407407402</v>
      </c>
      <c r="AF36" s="97">
        <v>0.59064814814814814</v>
      </c>
      <c r="AG36" s="97">
        <v>0.47554398148148147</v>
      </c>
      <c r="AH36" s="97">
        <v>0.61868055555555557</v>
      </c>
      <c r="AI36" s="97">
        <v>0.40640046296296295</v>
      </c>
      <c r="AJ36" s="97">
        <v>0.7205555555555555</v>
      </c>
      <c r="AK36" s="97">
        <v>0.46219907407407407</v>
      </c>
      <c r="AN36" s="97">
        <v>0.50375000000000003</v>
      </c>
      <c r="AO36" s="97">
        <v>0.5739467592592592</v>
      </c>
      <c r="AP36" s="97">
        <v>0.55383101851851857</v>
      </c>
      <c r="AQ36" s="97">
        <v>0.53905092592592596</v>
      </c>
      <c r="AR36" s="97">
        <v>0.52886574074074078</v>
      </c>
      <c r="AS36" s="97">
        <v>0.52496527777777779</v>
      </c>
      <c r="AT36" s="97">
        <v>0.74509259259259253</v>
      </c>
      <c r="AU36" s="96" t="str">
        <f t="shared" si="0"/>
        <v>Rygalski Grzegorz</v>
      </c>
      <c r="AV36" s="96" t="str">
        <f t="shared" si="1"/>
        <v>Welocypedy</v>
      </c>
      <c r="AW36" s="96" t="str">
        <f t="shared" si="2"/>
        <v>Józefów</v>
      </c>
      <c r="AX36" s="11">
        <f t="shared" si="8"/>
        <v>51.372287568385467</v>
      </c>
      <c r="AY36" s="11"/>
      <c r="AZ36" s="11">
        <f t="shared" si="9"/>
        <v>0.99282798503231651</v>
      </c>
      <c r="BA36" s="11">
        <f t="shared" si="10"/>
        <v>1</v>
      </c>
      <c r="BB36" s="11">
        <f t="shared" si="11"/>
        <v>1</v>
      </c>
      <c r="BC36" s="11">
        <f t="shared" si="12"/>
        <v>1</v>
      </c>
    </row>
    <row r="37" spans="1:55">
      <c r="A37" s="96">
        <v>39</v>
      </c>
      <c r="D37" s="96">
        <v>38</v>
      </c>
      <c r="E37" s="96" t="s">
        <v>1604</v>
      </c>
      <c r="F37" s="96" t="s">
        <v>578</v>
      </c>
      <c r="G37" s="96" t="s">
        <v>47</v>
      </c>
      <c r="H37" s="96" t="s">
        <v>1605</v>
      </c>
      <c r="I37" s="96">
        <v>183</v>
      </c>
      <c r="J37" s="96">
        <v>25</v>
      </c>
      <c r="K37" s="96">
        <v>183</v>
      </c>
      <c r="L37" s="97">
        <v>0.40854166666666664</v>
      </c>
      <c r="M37" s="96">
        <v>0</v>
      </c>
      <c r="N37" s="97">
        <v>0.37958333333333333</v>
      </c>
      <c r="O37" s="97">
        <v>0.34645833333333331</v>
      </c>
      <c r="P37" s="97">
        <v>0.33990740740740738</v>
      </c>
      <c r="Q37" s="97">
        <v>0.38616898148148149</v>
      </c>
      <c r="R37" s="97">
        <v>0.35680555555555554</v>
      </c>
      <c r="S37" s="97">
        <v>0.36390046296296297</v>
      </c>
      <c r="T37" s="97">
        <v>0.70638888888888884</v>
      </c>
      <c r="X37" s="97">
        <v>0.41888888888888887</v>
      </c>
      <c r="Y37" s="97">
        <v>0.44890046296296293</v>
      </c>
      <c r="AB37" s="97">
        <v>0.43939814814814815</v>
      </c>
      <c r="AC37" s="97">
        <v>0.4880902777777778</v>
      </c>
      <c r="AD37" s="97">
        <v>0.67989583333333325</v>
      </c>
      <c r="AE37" s="97">
        <v>0.64684027777777775</v>
      </c>
      <c r="AF37" s="97">
        <v>0.59091435185185182</v>
      </c>
      <c r="AG37" s="97">
        <v>0.47541666666666665</v>
      </c>
      <c r="AH37" s="97">
        <v>0.61839120370370371</v>
      </c>
      <c r="AI37" s="97">
        <v>0.40625</v>
      </c>
      <c r="AJ37" s="97">
        <v>0.72048611111111116</v>
      </c>
      <c r="AK37" s="97">
        <v>0.46210648148148148</v>
      </c>
      <c r="AN37" s="97">
        <v>0.5038541666666666</v>
      </c>
      <c r="AO37" s="97">
        <v>0.5738078703703704</v>
      </c>
      <c r="AP37" s="97">
        <v>0.5531018518518519</v>
      </c>
      <c r="AQ37" s="97">
        <v>0.53873842592592591</v>
      </c>
      <c r="AR37" s="97">
        <v>0.52878472222222228</v>
      </c>
      <c r="AS37" s="97">
        <v>0.52483796296296303</v>
      </c>
      <c r="AT37" s="97">
        <v>0.74534722222222216</v>
      </c>
      <c r="AU37" s="96" t="str">
        <f t="shared" si="0"/>
        <v>Stefański Tomasz</v>
      </c>
      <c r="AV37" s="96" t="str">
        <f t="shared" si="1"/>
        <v>Welocypedy</v>
      </c>
      <c r="AW37" s="96" t="str">
        <f t="shared" si="2"/>
        <v>Warszawa</v>
      </c>
      <c r="AX37" s="11">
        <f t="shared" si="8"/>
        <v>51.340269031173605</v>
      </c>
      <c r="AY37" s="11"/>
      <c r="AZ37" s="11">
        <f t="shared" si="9"/>
        <v>0.99937673522579196</v>
      </c>
      <c r="BA37" s="11">
        <f t="shared" si="10"/>
        <v>1</v>
      </c>
      <c r="BB37" s="11">
        <f t="shared" si="11"/>
        <v>1</v>
      </c>
      <c r="BC37" s="11">
        <f t="shared" si="12"/>
        <v>1</v>
      </c>
    </row>
    <row r="38" spans="1:55">
      <c r="A38" s="96">
        <v>41</v>
      </c>
      <c r="C38" s="96">
        <v>5</v>
      </c>
      <c r="D38" s="96">
        <v>45</v>
      </c>
      <c r="E38" s="96" t="s">
        <v>73</v>
      </c>
      <c r="F38" s="96" t="s">
        <v>46</v>
      </c>
      <c r="G38" s="96" t="s">
        <v>57</v>
      </c>
      <c r="I38" s="96">
        <v>163</v>
      </c>
      <c r="J38" s="96">
        <v>23</v>
      </c>
      <c r="K38" s="96">
        <v>163</v>
      </c>
      <c r="L38" s="97">
        <v>0.40440972222222221</v>
      </c>
      <c r="M38" s="96">
        <v>0</v>
      </c>
      <c r="N38" s="97">
        <v>0.34638888888888886</v>
      </c>
      <c r="O38" s="97">
        <v>0.36832175925925931</v>
      </c>
      <c r="P38" s="97">
        <v>0.37365740740740744</v>
      </c>
      <c r="Q38" s="97">
        <v>0.34091435185185182</v>
      </c>
      <c r="R38" s="97">
        <v>0.35325231481481478</v>
      </c>
      <c r="S38" s="97">
        <v>0.35864583333333333</v>
      </c>
      <c r="T38" s="97">
        <v>0.66543981481481485</v>
      </c>
      <c r="U38" s="97">
        <v>0.67491898148148144</v>
      </c>
      <c r="X38" s="97">
        <v>0.71520833333333333</v>
      </c>
      <c r="Y38" s="97">
        <v>0.40807870370370369</v>
      </c>
      <c r="AB38" s="97">
        <v>0.42267361111111112</v>
      </c>
      <c r="AC38" s="97">
        <v>0.62601851851851853</v>
      </c>
      <c r="AD38" s="97">
        <v>0.64240740740740743</v>
      </c>
      <c r="AF38" s="97">
        <v>0.59023148148148141</v>
      </c>
      <c r="AG38" s="97">
        <v>0.44101851851851853</v>
      </c>
      <c r="AI38" s="97">
        <v>0.73061342592592593</v>
      </c>
      <c r="AJ38" s="97">
        <v>0.69627314814814811</v>
      </c>
      <c r="AK38" s="97">
        <v>0.44899305555555552</v>
      </c>
      <c r="AO38" s="97">
        <v>0.57366898148148149</v>
      </c>
      <c r="AP38" s="97">
        <v>0.55704861111111115</v>
      </c>
      <c r="AQ38" s="97">
        <v>0.54505787037037035</v>
      </c>
      <c r="AR38" s="97">
        <v>0.53447916666666673</v>
      </c>
      <c r="AS38" s="97">
        <v>0.5272916666666666</v>
      </c>
      <c r="AT38" s="97">
        <v>0.74121527777777774</v>
      </c>
      <c r="AU38" s="96" t="str">
        <f t="shared" si="0"/>
        <v>Morawski Piotr</v>
      </c>
      <c r="AV38" s="96">
        <f t="shared" si="1"/>
        <v>0</v>
      </c>
      <c r="AW38" s="96" t="str">
        <f t="shared" si="2"/>
        <v>Gdańsk</v>
      </c>
      <c r="AX38" s="11">
        <f t="shared" si="8"/>
        <v>45.729310667110916</v>
      </c>
      <c r="AY38" s="11"/>
      <c r="AZ38" s="11">
        <f t="shared" si="9"/>
        <v>1.0102172233193096</v>
      </c>
      <c r="BA38" s="11">
        <f t="shared" si="10"/>
        <v>0.92</v>
      </c>
      <c r="BB38" s="11">
        <f t="shared" si="11"/>
        <v>0.89071038251366119</v>
      </c>
      <c r="BC38" s="11">
        <f t="shared" si="12"/>
        <v>0.9834619583314298</v>
      </c>
    </row>
    <row r="39" spans="1:55">
      <c r="A39" s="96">
        <v>42</v>
      </c>
      <c r="D39" s="96">
        <v>19</v>
      </c>
      <c r="E39" s="96" t="s">
        <v>95</v>
      </c>
      <c r="F39" s="96" t="s">
        <v>472</v>
      </c>
      <c r="G39" s="96" t="s">
        <v>92</v>
      </c>
      <c r="I39" s="96">
        <v>158</v>
      </c>
      <c r="J39" s="96">
        <v>23</v>
      </c>
      <c r="K39" s="96">
        <v>163</v>
      </c>
      <c r="L39" s="97">
        <v>0.41964120370370367</v>
      </c>
      <c r="M39" s="96">
        <v>5</v>
      </c>
      <c r="N39" s="97">
        <v>0.34915509259259259</v>
      </c>
      <c r="O39" s="97">
        <v>0.3743055555555555</v>
      </c>
      <c r="P39" s="97">
        <v>0.33905092592592595</v>
      </c>
      <c r="Q39" s="97">
        <v>0.34258101851851852</v>
      </c>
      <c r="R39" s="97">
        <v>0.35778935185185184</v>
      </c>
      <c r="S39" s="97">
        <v>0.36385416666666665</v>
      </c>
      <c r="T39" s="97">
        <v>0.69810185185185192</v>
      </c>
      <c r="U39" s="97">
        <v>0.71958333333333335</v>
      </c>
      <c r="X39" s="97">
        <v>0.73746527777777782</v>
      </c>
      <c r="Y39" s="97">
        <v>0.41864583333333333</v>
      </c>
      <c r="AB39" s="97">
        <v>0.45938657407407407</v>
      </c>
      <c r="AC39" s="97">
        <v>0.49281250000000004</v>
      </c>
      <c r="AF39" s="97">
        <v>0.59077546296296302</v>
      </c>
      <c r="AG39" s="97">
        <v>0.44092592592592594</v>
      </c>
      <c r="AH39" s="97">
        <v>0.6174074074074074</v>
      </c>
      <c r="AI39" s="97">
        <v>0.39556712962962964</v>
      </c>
      <c r="AK39" s="97">
        <v>0.42865740740740743</v>
      </c>
      <c r="AN39" s="97">
        <v>0.63445601851851852</v>
      </c>
      <c r="AO39" s="97">
        <v>0.57388888888888889</v>
      </c>
      <c r="AP39" s="97">
        <v>0.55326388888888889</v>
      </c>
      <c r="AQ39" s="97">
        <v>0.53881944444444441</v>
      </c>
      <c r="AR39" s="97">
        <v>0.52861111111111114</v>
      </c>
      <c r="AS39" s="97">
        <v>0.52383101851851854</v>
      </c>
      <c r="AT39" s="97">
        <v>0.7564467592592593</v>
      </c>
      <c r="AU39" s="96" t="str">
        <f t="shared" si="0"/>
        <v>Zieliński Michał</v>
      </c>
      <c r="AV39" s="96">
        <f t="shared" si="1"/>
        <v>0</v>
      </c>
      <c r="AW39" s="96" t="str">
        <f t="shared" si="2"/>
        <v>Gdynia</v>
      </c>
      <c r="AX39" s="11">
        <f t="shared" si="8"/>
        <v>44.326571076095242</v>
      </c>
      <c r="AY39" s="11"/>
      <c r="AZ39" s="11">
        <f t="shared" si="9"/>
        <v>0.96370356069172858</v>
      </c>
      <c r="BA39" s="11">
        <f t="shared" si="10"/>
        <v>1</v>
      </c>
      <c r="BB39" s="11">
        <f t="shared" si="11"/>
        <v>0.96932515337423308</v>
      </c>
      <c r="BC39" s="11">
        <f t="shared" si="12"/>
        <v>1</v>
      </c>
    </row>
    <row r="40" spans="1:55">
      <c r="A40" s="96">
        <v>43</v>
      </c>
      <c r="C40" s="96">
        <v>6</v>
      </c>
      <c r="D40" s="96">
        <v>6</v>
      </c>
      <c r="E40" s="96" t="s">
        <v>541</v>
      </c>
      <c r="F40" s="96" t="s">
        <v>69</v>
      </c>
      <c r="G40" s="96" t="s">
        <v>57</v>
      </c>
      <c r="H40" s="96" t="s">
        <v>115</v>
      </c>
      <c r="I40" s="96">
        <v>158</v>
      </c>
      <c r="J40" s="96">
        <v>20</v>
      </c>
      <c r="K40" s="96">
        <v>158</v>
      </c>
      <c r="L40" s="97">
        <v>0.38839120370370367</v>
      </c>
      <c r="M40" s="96">
        <v>0</v>
      </c>
      <c r="N40" s="97">
        <v>0.34937499999999999</v>
      </c>
      <c r="O40" s="97">
        <v>0.37876157407407413</v>
      </c>
      <c r="P40" s="97">
        <v>0.3853935185185185</v>
      </c>
      <c r="Q40" s="97">
        <v>0.34295138888888888</v>
      </c>
      <c r="R40" s="97">
        <v>0.35836805555555556</v>
      </c>
      <c r="S40" s="97">
        <v>0.36424768518518519</v>
      </c>
      <c r="T40" s="97">
        <v>0.60649305555555555</v>
      </c>
      <c r="U40" s="97">
        <v>0.61678240740740742</v>
      </c>
      <c r="V40" s="97">
        <v>0.50309027777777782</v>
      </c>
      <c r="X40" s="97">
        <v>0.42570601851851847</v>
      </c>
      <c r="Y40" s="97">
        <v>0.69112268518518516</v>
      </c>
      <c r="Z40" s="97">
        <v>0.5510532407407408</v>
      </c>
      <c r="AA40" s="97">
        <v>0.52826388888888887</v>
      </c>
      <c r="AB40" s="97">
        <v>0.6371296296296296</v>
      </c>
      <c r="AG40" s="97">
        <v>0.66255787037037039</v>
      </c>
      <c r="AI40" s="97">
        <v>0.71214120370370371</v>
      </c>
      <c r="AJ40" s="97">
        <v>0.57476851851851851</v>
      </c>
      <c r="AK40" s="97">
        <v>0.67778935185185185</v>
      </c>
      <c r="AL40" s="97">
        <v>0.45498842592592598</v>
      </c>
      <c r="AM40" s="97">
        <v>0.48607638888888888</v>
      </c>
      <c r="AT40" s="97">
        <v>0.7251967592592593</v>
      </c>
      <c r="AU40" s="96" t="str">
        <f t="shared" si="0"/>
        <v>Piwakowski Andrzej</v>
      </c>
      <c r="AV40" s="96" t="str">
        <f t="shared" si="1"/>
        <v>Harpagan</v>
      </c>
      <c r="AW40" s="96" t="str">
        <f t="shared" si="2"/>
        <v>Gdańsk</v>
      </c>
      <c r="AX40" s="11">
        <f t="shared" si="8"/>
        <v>43.104694285956569</v>
      </c>
      <c r="AY40" s="11"/>
      <c r="AZ40" s="11">
        <f t="shared" si="9"/>
        <v>1.0804601126441578</v>
      </c>
      <c r="BA40" s="11">
        <f t="shared" si="10"/>
        <v>0.86956521739130432</v>
      </c>
      <c r="BB40" s="11">
        <f t="shared" si="11"/>
        <v>1</v>
      </c>
      <c r="BC40" s="11">
        <f t="shared" si="12"/>
        <v>0.97243466479640206</v>
      </c>
    </row>
    <row r="41" spans="1:55">
      <c r="A41" s="96">
        <v>44</v>
      </c>
      <c r="D41" s="96">
        <v>34</v>
      </c>
      <c r="E41" s="96" t="s">
        <v>2047</v>
      </c>
      <c r="F41" s="96" t="s">
        <v>526</v>
      </c>
      <c r="G41" s="96" t="s">
        <v>816</v>
      </c>
      <c r="H41" s="96" t="s">
        <v>2048</v>
      </c>
      <c r="I41" s="96">
        <v>158</v>
      </c>
      <c r="J41" s="96">
        <v>20</v>
      </c>
      <c r="K41" s="96">
        <v>158</v>
      </c>
      <c r="L41" s="97">
        <v>0.4019328703703704</v>
      </c>
      <c r="M41" s="96">
        <v>0</v>
      </c>
      <c r="N41" s="97">
        <v>0.84781249999999997</v>
      </c>
      <c r="O41" s="97">
        <v>0.88273148148148151</v>
      </c>
      <c r="P41" s="97">
        <v>0.89134259259259263</v>
      </c>
      <c r="Q41" s="97">
        <v>0.84261574074074075</v>
      </c>
      <c r="R41" s="97">
        <v>0.85747685185185185</v>
      </c>
      <c r="S41" s="97">
        <v>0.86789351851851848</v>
      </c>
      <c r="T41" s="97">
        <v>0.6074074074074074</v>
      </c>
      <c r="U41" s="97">
        <v>0.57314814814814818</v>
      </c>
      <c r="V41" s="97">
        <v>0.94891203703703697</v>
      </c>
      <c r="W41" s="97">
        <v>0.97424768518518512</v>
      </c>
      <c r="Y41" s="97">
        <v>0.72260416666666671</v>
      </c>
      <c r="Z41" s="97">
        <v>0.52248842592592593</v>
      </c>
      <c r="AA41" s="97">
        <v>0.99899305555555562</v>
      </c>
      <c r="AC41" s="97">
        <v>0.67201388888888891</v>
      </c>
      <c r="AD41" s="97">
        <v>0.63870370370370366</v>
      </c>
      <c r="AG41" s="97">
        <v>0.68957175925925929</v>
      </c>
      <c r="AJ41" s="97">
        <v>0.55378472222222219</v>
      </c>
      <c r="AK41" s="97">
        <v>0.70784722222222218</v>
      </c>
      <c r="AL41" s="97">
        <v>0.91506944444444438</v>
      </c>
      <c r="AM41" s="97">
        <v>0.93320601851851848</v>
      </c>
      <c r="AT41" s="97">
        <v>0.73873842592592587</v>
      </c>
      <c r="AU41" s="96" t="str">
        <f t="shared" si="0"/>
        <v>Zając Bartosz</v>
      </c>
      <c r="AV41" s="96" t="str">
        <f t="shared" si="1"/>
        <v>Aparaci</v>
      </c>
      <c r="AW41" s="96" t="str">
        <f t="shared" si="2"/>
        <v>Luboń</v>
      </c>
      <c r="AX41" s="11">
        <f t="shared" si="8"/>
        <v>41.652438337715452</v>
      </c>
      <c r="AY41" s="11"/>
      <c r="AZ41" s="11">
        <f t="shared" si="9"/>
        <v>0.96630863593169569</v>
      </c>
      <c r="BA41" s="11">
        <f t="shared" si="10"/>
        <v>1</v>
      </c>
      <c r="BB41" s="11">
        <f t="shared" si="11"/>
        <v>1</v>
      </c>
      <c r="BC41" s="11">
        <f t="shared" si="12"/>
        <v>1</v>
      </c>
    </row>
    <row r="42" spans="1:55">
      <c r="A42" s="96">
        <v>45</v>
      </c>
      <c r="D42" s="96">
        <v>33</v>
      </c>
      <c r="E42" s="96" t="s">
        <v>2051</v>
      </c>
      <c r="F42" s="96" t="s">
        <v>578</v>
      </c>
      <c r="G42" s="96" t="s">
        <v>2613</v>
      </c>
      <c r="H42" s="96" t="s">
        <v>2048</v>
      </c>
      <c r="I42" s="96">
        <v>158</v>
      </c>
      <c r="J42" s="96">
        <v>20</v>
      </c>
      <c r="K42" s="96">
        <v>158</v>
      </c>
      <c r="L42" s="97">
        <v>0.40218749999999998</v>
      </c>
      <c r="M42" s="96">
        <v>0</v>
      </c>
      <c r="N42" s="97">
        <v>0.34787037037037033</v>
      </c>
      <c r="O42" s="97">
        <v>0.38282407407407404</v>
      </c>
      <c r="P42" s="97">
        <v>0.39142361111111112</v>
      </c>
      <c r="Q42" s="97">
        <v>0.34273148148148147</v>
      </c>
      <c r="R42" s="97">
        <v>0.35842592592592593</v>
      </c>
      <c r="S42" s="97">
        <v>0.36785879629629631</v>
      </c>
      <c r="T42" s="97">
        <v>0.60747685185185185</v>
      </c>
      <c r="U42" s="97">
        <v>0.57326388888888891</v>
      </c>
      <c r="V42" s="97">
        <v>0.44901620370370371</v>
      </c>
      <c r="W42" s="97">
        <v>0.47454861111111107</v>
      </c>
      <c r="Y42" s="97">
        <v>0.72288194444444442</v>
      </c>
      <c r="Z42" s="97">
        <v>0.52259259259259261</v>
      </c>
      <c r="AA42" s="97">
        <v>0.49885416666666665</v>
      </c>
      <c r="AC42" s="97">
        <v>0.67212962962962963</v>
      </c>
      <c r="AD42" s="97">
        <v>0.63878472222222216</v>
      </c>
      <c r="AG42" s="97">
        <v>0.68980324074074073</v>
      </c>
      <c r="AJ42" s="97">
        <v>0.55386574074074069</v>
      </c>
      <c r="AK42" s="97">
        <v>0.70765046296296286</v>
      </c>
      <c r="AL42" s="97">
        <v>0.41531249999999997</v>
      </c>
      <c r="AM42" s="97">
        <v>0.43332175925925925</v>
      </c>
      <c r="AT42" s="97">
        <v>0.7389930555555555</v>
      </c>
      <c r="AU42" s="96" t="str">
        <f t="shared" si="0"/>
        <v>Skoracki Tomasz</v>
      </c>
      <c r="AV42" s="96" t="str">
        <f t="shared" si="1"/>
        <v>Aparaci</v>
      </c>
      <c r="AW42" s="96" t="str">
        <f t="shared" si="2"/>
        <v>Puszczykowo</v>
      </c>
      <c r="AX42" s="11">
        <f t="shared" si="8"/>
        <v>41.626067689828332</v>
      </c>
      <c r="AY42" s="11"/>
      <c r="AZ42" s="11">
        <f t="shared" si="9"/>
        <v>0.99936688825577724</v>
      </c>
      <c r="BA42" s="11">
        <f t="shared" si="10"/>
        <v>1</v>
      </c>
      <c r="BB42" s="11">
        <f t="shared" si="11"/>
        <v>1</v>
      </c>
      <c r="BC42" s="11">
        <f t="shared" si="12"/>
        <v>1</v>
      </c>
    </row>
    <row r="43" spans="1:55">
      <c r="A43" s="96">
        <v>46</v>
      </c>
      <c r="C43" s="96">
        <v>7</v>
      </c>
      <c r="D43" s="96">
        <v>51</v>
      </c>
      <c r="E43" s="96" t="s">
        <v>2614</v>
      </c>
      <c r="F43" s="96" t="s">
        <v>726</v>
      </c>
      <c r="G43" s="96" t="s">
        <v>2615</v>
      </c>
      <c r="I43" s="96">
        <v>153</v>
      </c>
      <c r="J43" s="96">
        <v>21</v>
      </c>
      <c r="K43" s="96">
        <v>153</v>
      </c>
      <c r="L43" s="97">
        <v>0.40824074074074074</v>
      </c>
      <c r="M43" s="96">
        <v>0</v>
      </c>
      <c r="N43" s="97">
        <v>0.34745370370370371</v>
      </c>
      <c r="O43" s="97">
        <v>0.38973379629629629</v>
      </c>
      <c r="P43" s="97">
        <v>0.40127314814814818</v>
      </c>
      <c r="Q43" s="97">
        <v>0.34196759259259263</v>
      </c>
      <c r="R43" s="97">
        <v>0.3599074074074074</v>
      </c>
      <c r="S43" s="97">
        <v>0.36549768518518522</v>
      </c>
      <c r="T43" s="97">
        <v>0.68357638888888894</v>
      </c>
      <c r="Y43" s="97">
        <v>0.4314236111111111</v>
      </c>
      <c r="AB43" s="97">
        <v>0.47377314814814814</v>
      </c>
      <c r="AC43" s="97">
        <v>0.49925925925925929</v>
      </c>
      <c r="AD43" s="97">
        <v>0.66450231481481481</v>
      </c>
      <c r="AE43" s="97">
        <v>0.60954861111111114</v>
      </c>
      <c r="AF43" s="97">
        <v>0.55070601851851853</v>
      </c>
      <c r="AG43" s="97">
        <v>0.46150462962962963</v>
      </c>
      <c r="AH43" s="97">
        <v>0.57587962962962969</v>
      </c>
      <c r="AI43" s="97">
        <v>0.4173842592592592</v>
      </c>
      <c r="AK43" s="97">
        <v>0.44707175925925924</v>
      </c>
      <c r="AN43" s="97">
        <v>0.59030092592592587</v>
      </c>
      <c r="AQ43" s="97">
        <v>0.53711805555555558</v>
      </c>
      <c r="AR43" s="97">
        <v>0.52901620370370372</v>
      </c>
      <c r="AS43" s="97">
        <v>0.52515046296296297</v>
      </c>
      <c r="AT43" s="97">
        <v>0.74504629629629626</v>
      </c>
      <c r="AU43" s="96" t="str">
        <f t="shared" si="0"/>
        <v>Kostuch Jan</v>
      </c>
      <c r="AV43" s="96">
        <f t="shared" si="1"/>
        <v>0</v>
      </c>
      <c r="AW43" s="96" t="str">
        <f t="shared" si="2"/>
        <v>Garcz/ Kartuzy</v>
      </c>
      <c r="AX43" s="11">
        <f t="shared" si="8"/>
        <v>40.308787066732499</v>
      </c>
      <c r="AY43" s="11"/>
      <c r="AZ43" s="11">
        <f t="shared" si="9"/>
        <v>0.9851723746881379</v>
      </c>
      <c r="BA43" s="11">
        <f t="shared" si="10"/>
        <v>1.05</v>
      </c>
      <c r="BB43" s="11">
        <f t="shared" si="11"/>
        <v>0.96835443037974689</v>
      </c>
      <c r="BC43" s="11">
        <f t="shared" si="12"/>
        <v>1.0098057976734853</v>
      </c>
    </row>
    <row r="44" spans="1:55">
      <c r="A44" s="96">
        <v>47</v>
      </c>
      <c r="C44" s="96">
        <v>8</v>
      </c>
      <c r="D44" s="96">
        <v>10</v>
      </c>
      <c r="E44" s="96" t="s">
        <v>2616</v>
      </c>
      <c r="F44" s="96" t="s">
        <v>726</v>
      </c>
      <c r="G44" s="96" t="s">
        <v>2617</v>
      </c>
      <c r="I44" s="96">
        <v>153</v>
      </c>
      <c r="J44" s="96">
        <v>21</v>
      </c>
      <c r="K44" s="96">
        <v>153</v>
      </c>
      <c r="L44" s="97">
        <v>0.40843750000000001</v>
      </c>
      <c r="M44" s="96">
        <v>0</v>
      </c>
      <c r="N44" s="97">
        <v>0.34740740740740739</v>
      </c>
      <c r="O44" s="97">
        <v>0.39035879629629627</v>
      </c>
      <c r="P44" s="97">
        <v>0.40133101851851855</v>
      </c>
      <c r="Q44" s="97">
        <v>0.34193287037037035</v>
      </c>
      <c r="R44" s="97">
        <v>0.35987268518518517</v>
      </c>
      <c r="S44" s="97">
        <v>0.36547453703703708</v>
      </c>
      <c r="T44" s="97">
        <v>0.68332175925925931</v>
      </c>
      <c r="Y44" s="97">
        <v>0.43135416666666665</v>
      </c>
      <c r="AB44" s="97">
        <v>0.47371527777777778</v>
      </c>
      <c r="AC44" s="97">
        <v>0.49917824074074074</v>
      </c>
      <c r="AD44" s="97">
        <v>0.66446759259259258</v>
      </c>
      <c r="AE44" s="97">
        <v>0.60960648148148155</v>
      </c>
      <c r="AF44" s="97">
        <v>0.55061342592592599</v>
      </c>
      <c r="AG44" s="97">
        <v>0.46164351851851854</v>
      </c>
      <c r="AH44" s="97">
        <v>0.57582175925925927</v>
      </c>
      <c r="AI44" s="97">
        <v>0.41731481481481486</v>
      </c>
      <c r="AK44" s="97">
        <v>0.44714120370370369</v>
      </c>
      <c r="AN44" s="97">
        <v>0.59039351851851851</v>
      </c>
      <c r="AQ44" s="97">
        <v>0.53733796296296299</v>
      </c>
      <c r="AR44" s="97">
        <v>0.52896990740740735</v>
      </c>
      <c r="AS44" s="97">
        <v>0.52508101851851852</v>
      </c>
      <c r="AT44" s="97">
        <v>0.74524305555555559</v>
      </c>
      <c r="AU44" s="96" t="str">
        <f t="shared" si="0"/>
        <v>Banacki Jan</v>
      </c>
      <c r="AV44" s="96">
        <f t="shared" si="1"/>
        <v>0</v>
      </c>
      <c r="AW44" s="96" t="str">
        <f t="shared" si="2"/>
        <v>Pelplin</v>
      </c>
      <c r="AX44" s="11">
        <f t="shared" si="8"/>
        <v>40.289368851987554</v>
      </c>
      <c r="AY44" s="11"/>
      <c r="AZ44" s="11">
        <f t="shared" si="9"/>
        <v>0.99951826348153816</v>
      </c>
      <c r="BA44" s="11">
        <f t="shared" si="10"/>
        <v>1</v>
      </c>
      <c r="BB44" s="11">
        <f t="shared" si="11"/>
        <v>1</v>
      </c>
      <c r="BC44" s="11">
        <f t="shared" si="12"/>
        <v>1</v>
      </c>
    </row>
    <row r="45" spans="1:55">
      <c r="A45" s="96">
        <v>48</v>
      </c>
      <c r="C45" s="96">
        <v>9</v>
      </c>
      <c r="D45" s="96">
        <v>18</v>
      </c>
      <c r="E45" s="96" t="s">
        <v>1051</v>
      </c>
      <c r="F45" s="96" t="s">
        <v>46</v>
      </c>
      <c r="G45" s="96" t="s">
        <v>45</v>
      </c>
      <c r="H45" s="96" t="s">
        <v>1052</v>
      </c>
      <c r="I45" s="96">
        <v>148</v>
      </c>
      <c r="J45" s="96">
        <v>19</v>
      </c>
      <c r="K45" s="96">
        <v>148</v>
      </c>
      <c r="L45" s="97">
        <v>0.40395833333333336</v>
      </c>
      <c r="M45" s="96">
        <v>0</v>
      </c>
      <c r="N45" s="97">
        <v>0.34631944444444446</v>
      </c>
      <c r="O45" s="97">
        <v>0.37188657407407405</v>
      </c>
      <c r="P45" s="97">
        <v>0.37934027777777773</v>
      </c>
      <c r="Q45" s="97">
        <v>0.34033564814814815</v>
      </c>
      <c r="R45" s="97">
        <v>0.35332175925925924</v>
      </c>
      <c r="S45" s="97">
        <v>0.35849537037037038</v>
      </c>
      <c r="T45" s="97">
        <v>0.61574074074074081</v>
      </c>
      <c r="U45" s="97">
        <v>0.62703703703703706</v>
      </c>
      <c r="V45" s="97">
        <v>0.5012847222222222</v>
      </c>
      <c r="W45" s="97">
        <v>0.52166666666666661</v>
      </c>
      <c r="X45" s="97">
        <v>0.42576388888888889</v>
      </c>
      <c r="Z45" s="97">
        <v>0.55607638888888888</v>
      </c>
      <c r="AA45" s="97">
        <v>0.54159722222222217</v>
      </c>
      <c r="AC45" s="97">
        <v>0.70949074074074081</v>
      </c>
      <c r="AD45" s="97">
        <v>0.69142361111111106</v>
      </c>
      <c r="AI45" s="97">
        <v>0.40056712962962965</v>
      </c>
      <c r="AJ45" s="97">
        <v>0.58228009259259261</v>
      </c>
      <c r="AL45" s="97">
        <v>0.45249999999999996</v>
      </c>
      <c r="AM45" s="97">
        <v>0.48596064814814816</v>
      </c>
      <c r="AT45" s="97">
        <v>0.74076388888888889</v>
      </c>
      <c r="AU45" s="96" t="str">
        <f t="shared" si="0"/>
        <v>Szajduk Piotr</v>
      </c>
      <c r="AV45" s="96" t="str">
        <f t="shared" si="1"/>
        <v>Wrzaskun</v>
      </c>
      <c r="AW45" s="96" t="str">
        <f t="shared" si="2"/>
        <v>Szczecin</v>
      </c>
      <c r="AX45" s="11">
        <f t="shared" si="8"/>
        <v>38.972722811072927</v>
      </c>
      <c r="AY45" s="11"/>
      <c r="AZ45" s="11">
        <f t="shared" si="9"/>
        <v>1.0110881897885506</v>
      </c>
      <c r="BA45" s="11">
        <f t="shared" si="10"/>
        <v>0.90476190476190477</v>
      </c>
      <c r="BB45" s="11">
        <f t="shared" si="11"/>
        <v>0.9673202614379085</v>
      </c>
      <c r="BC45" s="11">
        <f t="shared" si="12"/>
        <v>0.98018231224993657</v>
      </c>
    </row>
    <row r="46" spans="1:55">
      <c r="A46" s="96">
        <v>50</v>
      </c>
      <c r="D46" s="96">
        <v>16</v>
      </c>
      <c r="E46" s="96" t="s">
        <v>2618</v>
      </c>
      <c r="F46" s="96" t="s">
        <v>48</v>
      </c>
      <c r="G46" s="96" t="s">
        <v>2619</v>
      </c>
      <c r="I46" s="96">
        <v>82</v>
      </c>
      <c r="J46" s="96">
        <v>13</v>
      </c>
      <c r="K46" s="96">
        <v>88</v>
      </c>
      <c r="L46" s="97">
        <v>0.42074074074074069</v>
      </c>
      <c r="M46" s="96">
        <v>6</v>
      </c>
      <c r="N46" s="97">
        <v>0.35644675925925928</v>
      </c>
      <c r="O46" s="97">
        <v>0.4505439814814815</v>
      </c>
      <c r="P46" s="97">
        <v>0.3402546296296296</v>
      </c>
      <c r="Q46" s="97">
        <v>0.34756944444444443</v>
      </c>
      <c r="R46" s="97">
        <v>0.42927083333333332</v>
      </c>
      <c r="S46" s="97">
        <v>0.43637731481481484</v>
      </c>
      <c r="T46" s="97">
        <v>0.72701388888888896</v>
      </c>
      <c r="X46" s="97">
        <v>0.49520833333333331</v>
      </c>
      <c r="Y46" s="97">
        <v>0.54615740740740748</v>
      </c>
      <c r="AB46" s="97">
        <v>0.56527777777777777</v>
      </c>
      <c r="AC46" s="97">
        <v>0.66606481481481483</v>
      </c>
      <c r="AG46" s="97">
        <v>0.64370370370370367</v>
      </c>
      <c r="AK46" s="97">
        <v>0.62638888888888888</v>
      </c>
      <c r="AT46" s="97">
        <v>0.75754629629629633</v>
      </c>
      <c r="AU46" s="96" t="str">
        <f t="shared" si="0"/>
        <v>Brankiewicz Paweł</v>
      </c>
      <c r="AV46" s="96">
        <f t="shared" si="1"/>
        <v>0</v>
      </c>
      <c r="AW46" s="96" t="str">
        <f t="shared" si="2"/>
        <v>Borne Sulinowo</v>
      </c>
      <c r="AX46" s="11">
        <f t="shared" si="8"/>
        <v>21.592995070999866</v>
      </c>
      <c r="AY46" s="11"/>
      <c r="AZ46" s="11">
        <f t="shared" si="9"/>
        <v>0.96011223591549311</v>
      </c>
      <c r="BA46" s="11">
        <f t="shared" si="10"/>
        <v>0.68421052631578949</v>
      </c>
      <c r="BB46" s="11">
        <f t="shared" si="11"/>
        <v>0.55405405405405406</v>
      </c>
      <c r="BC46" s="11">
        <f t="shared" si="12"/>
        <v>0.92691081676307385</v>
      </c>
    </row>
    <row r="47" spans="1:55">
      <c r="A47" s="96">
        <v>52</v>
      </c>
      <c r="D47" s="96">
        <v>47</v>
      </c>
      <c r="E47" s="96" t="s">
        <v>2016</v>
      </c>
      <c r="F47" s="96" t="s">
        <v>2015</v>
      </c>
      <c r="G47" s="96" t="s">
        <v>96</v>
      </c>
      <c r="I47" s="96">
        <v>68</v>
      </c>
      <c r="J47" s="96">
        <v>11</v>
      </c>
      <c r="K47" s="96">
        <v>68</v>
      </c>
      <c r="L47" s="97">
        <v>0.20225694444444445</v>
      </c>
      <c r="M47" s="96">
        <v>0</v>
      </c>
      <c r="N47" s="97">
        <v>0.34686342592592595</v>
      </c>
      <c r="O47" s="97">
        <v>0.36859953703703702</v>
      </c>
      <c r="P47" s="97">
        <v>0.3732523148148148</v>
      </c>
      <c r="Q47" s="97">
        <v>0.34206018518518522</v>
      </c>
      <c r="R47" s="97">
        <v>0.35363425925925923</v>
      </c>
      <c r="S47" s="97">
        <v>0.3585416666666667</v>
      </c>
      <c r="V47" s="97">
        <v>0.48749999999999999</v>
      </c>
      <c r="X47" s="97">
        <v>0.39898148148148144</v>
      </c>
      <c r="AI47" s="97">
        <v>0.51552083333333332</v>
      </c>
      <c r="AJ47" s="97"/>
      <c r="AL47" s="97">
        <v>0.4142824074074074</v>
      </c>
      <c r="AM47" s="97">
        <v>0.43341435185185184</v>
      </c>
      <c r="AT47" s="97">
        <v>0.5390625</v>
      </c>
      <c r="AU47" s="96" t="str">
        <f t="shared" si="0"/>
        <v>Mika Bartek</v>
      </c>
      <c r="AV47" s="96">
        <f t="shared" si="1"/>
        <v>0</v>
      </c>
      <c r="AW47" s="96" t="str">
        <f t="shared" si="2"/>
        <v>Skierniewice</v>
      </c>
      <c r="AX47" s="11">
        <f t="shared" si="8"/>
        <v>17.906386156438913</v>
      </c>
      <c r="AY47" s="11"/>
      <c r="AZ47" s="11">
        <f t="shared" si="9"/>
        <v>2.0802288984263231</v>
      </c>
      <c r="BA47" s="11">
        <f t="shared" si="10"/>
        <v>0.84615384615384615</v>
      </c>
      <c r="BB47" s="11">
        <f t="shared" si="11"/>
        <v>0.82926829268292679</v>
      </c>
      <c r="BC47" s="11">
        <f t="shared" si="12"/>
        <v>0.96714116000060635</v>
      </c>
    </row>
    <row r="48" spans="1:55">
      <c r="A48" s="96">
        <v>53</v>
      </c>
      <c r="D48" s="96">
        <v>58</v>
      </c>
      <c r="E48" s="96" t="s">
        <v>2623</v>
      </c>
      <c r="F48" s="96" t="s">
        <v>52</v>
      </c>
      <c r="G48" s="96" t="s">
        <v>47</v>
      </c>
      <c r="H48" s="96" t="s">
        <v>1605</v>
      </c>
      <c r="I48" s="96">
        <v>-999</v>
      </c>
      <c r="J48" s="96">
        <v>6</v>
      </c>
      <c r="K48" s="96">
        <v>18</v>
      </c>
      <c r="L48" s="96" t="s">
        <v>1939</v>
      </c>
      <c r="M48" s="96">
        <v>0</v>
      </c>
      <c r="N48" s="97">
        <v>0.37974537037037037</v>
      </c>
      <c r="O48" s="97">
        <v>0.34640046296296295</v>
      </c>
      <c r="P48" s="97">
        <v>0.34011574074074075</v>
      </c>
      <c r="Q48" s="97">
        <v>0.3862962962962963</v>
      </c>
      <c r="R48" s="97">
        <v>0.35716435185185186</v>
      </c>
      <c r="S48" s="97">
        <v>0.36400462962962959</v>
      </c>
      <c r="AT48" s="96" t="s">
        <v>143</v>
      </c>
      <c r="AU48" s="96" t="str">
        <f t="shared" si="0"/>
        <v>Karkowski Marcin</v>
      </c>
      <c r="AV48" s="96" t="str">
        <f t="shared" si="1"/>
        <v>Welocypedy</v>
      </c>
      <c r="AW48" s="96" t="str">
        <f t="shared" si="2"/>
        <v>Warszawa</v>
      </c>
      <c r="AX48" s="11">
        <f t="shared" si="8"/>
        <v>0</v>
      </c>
      <c r="AY48" s="11"/>
      <c r="AZ48" s="11" t="e">
        <f t="shared" si="9"/>
        <v>#VALUE!</v>
      </c>
      <c r="BA48" s="11">
        <f t="shared" si="10"/>
        <v>0.54545454545454541</v>
      </c>
      <c r="BB48" s="11">
        <f t="shared" si="11"/>
        <v>-14.691176470588236</v>
      </c>
      <c r="BC48" s="11">
        <f t="shared" si="12"/>
        <v>0.88583271034475719</v>
      </c>
    </row>
  </sheetData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>
  <dimension ref="A1:V5"/>
  <sheetViews>
    <sheetView workbookViewId="0"/>
  </sheetViews>
  <sheetFormatPr defaultColWidth="14.140625" defaultRowHeight="15" customHeight="1"/>
  <cols>
    <col min="1" max="1" width="4.140625" style="163" bestFit="1" customWidth="1"/>
    <col min="2" max="3" width="10.28515625" style="163" bestFit="1" customWidth="1"/>
    <col min="4" max="4" width="5.140625" style="163" bestFit="1" customWidth="1"/>
    <col min="5" max="5" width="25" style="113" bestFit="1" customWidth="1"/>
    <col min="6" max="6" width="22.42578125" style="113" bestFit="1" customWidth="1"/>
    <col min="7" max="7" width="44.42578125" style="113" hidden="1" customWidth="1"/>
    <col min="8" max="8" width="11.28515625" style="113" hidden="1" customWidth="1"/>
    <col min="9" max="9" width="11.85546875" style="113" hidden="1" customWidth="1"/>
    <col min="10" max="10" width="42.140625" style="113" hidden="1" customWidth="1"/>
    <col min="11" max="11" width="7.28515625" style="163" bestFit="1" customWidth="1"/>
    <col min="12" max="12" width="7.7109375" style="163" bestFit="1" customWidth="1"/>
    <col min="13" max="13" width="8" style="163" bestFit="1" customWidth="1"/>
    <col min="14" max="14" width="7.7109375" style="163" bestFit="1" customWidth="1"/>
    <col min="15" max="15" width="6.42578125" style="163" bestFit="1" customWidth="1"/>
    <col min="16" max="16" width="6.140625" style="163" bestFit="1" customWidth="1"/>
    <col min="17" max="256" width="14.140625" style="113"/>
    <col min="257" max="257" width="4.140625" style="113" bestFit="1" customWidth="1"/>
    <col min="258" max="259" width="10.28515625" style="113" bestFit="1" customWidth="1"/>
    <col min="260" max="260" width="5.140625" style="113" bestFit="1" customWidth="1"/>
    <col min="261" max="261" width="25" style="113" bestFit="1" customWidth="1"/>
    <col min="262" max="262" width="22.42578125" style="113" bestFit="1" customWidth="1"/>
    <col min="263" max="266" width="0" style="113" hidden="1" customWidth="1"/>
    <col min="267" max="267" width="7.28515625" style="113" bestFit="1" customWidth="1"/>
    <col min="268" max="268" width="7.7109375" style="113" bestFit="1" customWidth="1"/>
    <col min="269" max="269" width="8" style="113" bestFit="1" customWidth="1"/>
    <col min="270" max="270" width="7.7109375" style="113" bestFit="1" customWidth="1"/>
    <col min="271" max="271" width="6.42578125" style="113" bestFit="1" customWidth="1"/>
    <col min="272" max="272" width="6.140625" style="113" bestFit="1" customWidth="1"/>
    <col min="273" max="512" width="14.140625" style="113"/>
    <col min="513" max="513" width="4.140625" style="113" bestFit="1" customWidth="1"/>
    <col min="514" max="515" width="10.28515625" style="113" bestFit="1" customWidth="1"/>
    <col min="516" max="516" width="5.140625" style="113" bestFit="1" customWidth="1"/>
    <col min="517" max="517" width="25" style="113" bestFit="1" customWidth="1"/>
    <col min="518" max="518" width="22.42578125" style="113" bestFit="1" customWidth="1"/>
    <col min="519" max="522" width="0" style="113" hidden="1" customWidth="1"/>
    <col min="523" max="523" width="7.28515625" style="113" bestFit="1" customWidth="1"/>
    <col min="524" max="524" width="7.7109375" style="113" bestFit="1" customWidth="1"/>
    <col min="525" max="525" width="8" style="113" bestFit="1" customWidth="1"/>
    <col min="526" max="526" width="7.7109375" style="113" bestFit="1" customWidth="1"/>
    <col min="527" max="527" width="6.42578125" style="113" bestFit="1" customWidth="1"/>
    <col min="528" max="528" width="6.140625" style="113" bestFit="1" customWidth="1"/>
    <col min="529" max="768" width="14.140625" style="113"/>
    <col min="769" max="769" width="4.140625" style="113" bestFit="1" customWidth="1"/>
    <col min="770" max="771" width="10.28515625" style="113" bestFit="1" customWidth="1"/>
    <col min="772" max="772" width="5.140625" style="113" bestFit="1" customWidth="1"/>
    <col min="773" max="773" width="25" style="113" bestFit="1" customWidth="1"/>
    <col min="774" max="774" width="22.42578125" style="113" bestFit="1" customWidth="1"/>
    <col min="775" max="778" width="0" style="113" hidden="1" customWidth="1"/>
    <col min="779" max="779" width="7.28515625" style="113" bestFit="1" customWidth="1"/>
    <col min="780" max="780" width="7.7109375" style="113" bestFit="1" customWidth="1"/>
    <col min="781" max="781" width="8" style="113" bestFit="1" customWidth="1"/>
    <col min="782" max="782" width="7.7109375" style="113" bestFit="1" customWidth="1"/>
    <col min="783" max="783" width="6.42578125" style="113" bestFit="1" customWidth="1"/>
    <col min="784" max="784" width="6.140625" style="113" bestFit="1" customWidth="1"/>
    <col min="785" max="1024" width="14.140625" style="113"/>
    <col min="1025" max="1025" width="4.140625" style="113" bestFit="1" customWidth="1"/>
    <col min="1026" max="1027" width="10.28515625" style="113" bestFit="1" customWidth="1"/>
    <col min="1028" max="1028" width="5.140625" style="113" bestFit="1" customWidth="1"/>
    <col min="1029" max="1029" width="25" style="113" bestFit="1" customWidth="1"/>
    <col min="1030" max="1030" width="22.42578125" style="113" bestFit="1" customWidth="1"/>
    <col min="1031" max="1034" width="0" style="113" hidden="1" customWidth="1"/>
    <col min="1035" max="1035" width="7.28515625" style="113" bestFit="1" customWidth="1"/>
    <col min="1036" max="1036" width="7.7109375" style="113" bestFit="1" customWidth="1"/>
    <col min="1037" max="1037" width="8" style="113" bestFit="1" customWidth="1"/>
    <col min="1038" max="1038" width="7.7109375" style="113" bestFit="1" customWidth="1"/>
    <col min="1039" max="1039" width="6.42578125" style="113" bestFit="1" customWidth="1"/>
    <col min="1040" max="1040" width="6.140625" style="113" bestFit="1" customWidth="1"/>
    <col min="1041" max="1280" width="14.140625" style="113"/>
    <col min="1281" max="1281" width="4.140625" style="113" bestFit="1" customWidth="1"/>
    <col min="1282" max="1283" width="10.28515625" style="113" bestFit="1" customWidth="1"/>
    <col min="1284" max="1284" width="5.140625" style="113" bestFit="1" customWidth="1"/>
    <col min="1285" max="1285" width="25" style="113" bestFit="1" customWidth="1"/>
    <col min="1286" max="1286" width="22.42578125" style="113" bestFit="1" customWidth="1"/>
    <col min="1287" max="1290" width="0" style="113" hidden="1" customWidth="1"/>
    <col min="1291" max="1291" width="7.28515625" style="113" bestFit="1" customWidth="1"/>
    <col min="1292" max="1292" width="7.7109375" style="113" bestFit="1" customWidth="1"/>
    <col min="1293" max="1293" width="8" style="113" bestFit="1" customWidth="1"/>
    <col min="1294" max="1294" width="7.7109375" style="113" bestFit="1" customWidth="1"/>
    <col min="1295" max="1295" width="6.42578125" style="113" bestFit="1" customWidth="1"/>
    <col min="1296" max="1296" width="6.140625" style="113" bestFit="1" customWidth="1"/>
    <col min="1297" max="1536" width="14.140625" style="113"/>
    <col min="1537" max="1537" width="4.140625" style="113" bestFit="1" customWidth="1"/>
    <col min="1538" max="1539" width="10.28515625" style="113" bestFit="1" customWidth="1"/>
    <col min="1540" max="1540" width="5.140625" style="113" bestFit="1" customWidth="1"/>
    <col min="1541" max="1541" width="25" style="113" bestFit="1" customWidth="1"/>
    <col min="1542" max="1542" width="22.42578125" style="113" bestFit="1" customWidth="1"/>
    <col min="1543" max="1546" width="0" style="113" hidden="1" customWidth="1"/>
    <col min="1547" max="1547" width="7.28515625" style="113" bestFit="1" customWidth="1"/>
    <col min="1548" max="1548" width="7.7109375" style="113" bestFit="1" customWidth="1"/>
    <col min="1549" max="1549" width="8" style="113" bestFit="1" customWidth="1"/>
    <col min="1550" max="1550" width="7.7109375" style="113" bestFit="1" customWidth="1"/>
    <col min="1551" max="1551" width="6.42578125" style="113" bestFit="1" customWidth="1"/>
    <col min="1552" max="1552" width="6.140625" style="113" bestFit="1" customWidth="1"/>
    <col min="1553" max="1792" width="14.140625" style="113"/>
    <col min="1793" max="1793" width="4.140625" style="113" bestFit="1" customWidth="1"/>
    <col min="1794" max="1795" width="10.28515625" style="113" bestFit="1" customWidth="1"/>
    <col min="1796" max="1796" width="5.140625" style="113" bestFit="1" customWidth="1"/>
    <col min="1797" max="1797" width="25" style="113" bestFit="1" customWidth="1"/>
    <col min="1798" max="1798" width="22.42578125" style="113" bestFit="1" customWidth="1"/>
    <col min="1799" max="1802" width="0" style="113" hidden="1" customWidth="1"/>
    <col min="1803" max="1803" width="7.28515625" style="113" bestFit="1" customWidth="1"/>
    <col min="1804" max="1804" width="7.7109375" style="113" bestFit="1" customWidth="1"/>
    <col min="1805" max="1805" width="8" style="113" bestFit="1" customWidth="1"/>
    <col min="1806" max="1806" width="7.7109375" style="113" bestFit="1" customWidth="1"/>
    <col min="1807" max="1807" width="6.42578125" style="113" bestFit="1" customWidth="1"/>
    <col min="1808" max="1808" width="6.140625" style="113" bestFit="1" customWidth="1"/>
    <col min="1809" max="2048" width="14.140625" style="113"/>
    <col min="2049" max="2049" width="4.140625" style="113" bestFit="1" customWidth="1"/>
    <col min="2050" max="2051" width="10.28515625" style="113" bestFit="1" customWidth="1"/>
    <col min="2052" max="2052" width="5.140625" style="113" bestFit="1" customWidth="1"/>
    <col min="2053" max="2053" width="25" style="113" bestFit="1" customWidth="1"/>
    <col min="2054" max="2054" width="22.42578125" style="113" bestFit="1" customWidth="1"/>
    <col min="2055" max="2058" width="0" style="113" hidden="1" customWidth="1"/>
    <col min="2059" max="2059" width="7.28515625" style="113" bestFit="1" customWidth="1"/>
    <col min="2060" max="2060" width="7.7109375" style="113" bestFit="1" customWidth="1"/>
    <col min="2061" max="2061" width="8" style="113" bestFit="1" customWidth="1"/>
    <col min="2062" max="2062" width="7.7109375" style="113" bestFit="1" customWidth="1"/>
    <col min="2063" max="2063" width="6.42578125" style="113" bestFit="1" customWidth="1"/>
    <col min="2064" max="2064" width="6.140625" style="113" bestFit="1" customWidth="1"/>
    <col min="2065" max="2304" width="14.140625" style="113"/>
    <col min="2305" max="2305" width="4.140625" style="113" bestFit="1" customWidth="1"/>
    <col min="2306" max="2307" width="10.28515625" style="113" bestFit="1" customWidth="1"/>
    <col min="2308" max="2308" width="5.140625" style="113" bestFit="1" customWidth="1"/>
    <col min="2309" max="2309" width="25" style="113" bestFit="1" customWidth="1"/>
    <col min="2310" max="2310" width="22.42578125" style="113" bestFit="1" customWidth="1"/>
    <col min="2311" max="2314" width="0" style="113" hidden="1" customWidth="1"/>
    <col min="2315" max="2315" width="7.28515625" style="113" bestFit="1" customWidth="1"/>
    <col min="2316" max="2316" width="7.7109375" style="113" bestFit="1" customWidth="1"/>
    <col min="2317" max="2317" width="8" style="113" bestFit="1" customWidth="1"/>
    <col min="2318" max="2318" width="7.7109375" style="113" bestFit="1" customWidth="1"/>
    <col min="2319" max="2319" width="6.42578125" style="113" bestFit="1" customWidth="1"/>
    <col min="2320" max="2320" width="6.140625" style="113" bestFit="1" customWidth="1"/>
    <col min="2321" max="2560" width="14.140625" style="113"/>
    <col min="2561" max="2561" width="4.140625" style="113" bestFit="1" customWidth="1"/>
    <col min="2562" max="2563" width="10.28515625" style="113" bestFit="1" customWidth="1"/>
    <col min="2564" max="2564" width="5.140625" style="113" bestFit="1" customWidth="1"/>
    <col min="2565" max="2565" width="25" style="113" bestFit="1" customWidth="1"/>
    <col min="2566" max="2566" width="22.42578125" style="113" bestFit="1" customWidth="1"/>
    <col min="2567" max="2570" width="0" style="113" hidden="1" customWidth="1"/>
    <col min="2571" max="2571" width="7.28515625" style="113" bestFit="1" customWidth="1"/>
    <col min="2572" max="2572" width="7.7109375" style="113" bestFit="1" customWidth="1"/>
    <col min="2573" max="2573" width="8" style="113" bestFit="1" customWidth="1"/>
    <col min="2574" max="2574" width="7.7109375" style="113" bestFit="1" customWidth="1"/>
    <col min="2575" max="2575" width="6.42578125" style="113" bestFit="1" customWidth="1"/>
    <col min="2576" max="2576" width="6.140625" style="113" bestFit="1" customWidth="1"/>
    <col min="2577" max="2816" width="14.140625" style="113"/>
    <col min="2817" max="2817" width="4.140625" style="113" bestFit="1" customWidth="1"/>
    <col min="2818" max="2819" width="10.28515625" style="113" bestFit="1" customWidth="1"/>
    <col min="2820" max="2820" width="5.140625" style="113" bestFit="1" customWidth="1"/>
    <col min="2821" max="2821" width="25" style="113" bestFit="1" customWidth="1"/>
    <col min="2822" max="2822" width="22.42578125" style="113" bestFit="1" customWidth="1"/>
    <col min="2823" max="2826" width="0" style="113" hidden="1" customWidth="1"/>
    <col min="2827" max="2827" width="7.28515625" style="113" bestFit="1" customWidth="1"/>
    <col min="2828" max="2828" width="7.7109375" style="113" bestFit="1" customWidth="1"/>
    <col min="2829" max="2829" width="8" style="113" bestFit="1" customWidth="1"/>
    <col min="2830" max="2830" width="7.7109375" style="113" bestFit="1" customWidth="1"/>
    <col min="2831" max="2831" width="6.42578125" style="113" bestFit="1" customWidth="1"/>
    <col min="2832" max="2832" width="6.140625" style="113" bestFit="1" customWidth="1"/>
    <col min="2833" max="3072" width="14.140625" style="113"/>
    <col min="3073" max="3073" width="4.140625" style="113" bestFit="1" customWidth="1"/>
    <col min="3074" max="3075" width="10.28515625" style="113" bestFit="1" customWidth="1"/>
    <col min="3076" max="3076" width="5.140625" style="113" bestFit="1" customWidth="1"/>
    <col min="3077" max="3077" width="25" style="113" bestFit="1" customWidth="1"/>
    <col min="3078" max="3078" width="22.42578125" style="113" bestFit="1" customWidth="1"/>
    <col min="3079" max="3082" width="0" style="113" hidden="1" customWidth="1"/>
    <col min="3083" max="3083" width="7.28515625" style="113" bestFit="1" customWidth="1"/>
    <col min="3084" max="3084" width="7.7109375" style="113" bestFit="1" customWidth="1"/>
    <col min="3085" max="3085" width="8" style="113" bestFit="1" customWidth="1"/>
    <col min="3086" max="3086" width="7.7109375" style="113" bestFit="1" customWidth="1"/>
    <col min="3087" max="3087" width="6.42578125" style="113" bestFit="1" customWidth="1"/>
    <col min="3088" max="3088" width="6.140625" style="113" bestFit="1" customWidth="1"/>
    <col min="3089" max="3328" width="14.140625" style="113"/>
    <col min="3329" max="3329" width="4.140625" style="113" bestFit="1" customWidth="1"/>
    <col min="3330" max="3331" width="10.28515625" style="113" bestFit="1" customWidth="1"/>
    <col min="3332" max="3332" width="5.140625" style="113" bestFit="1" customWidth="1"/>
    <col min="3333" max="3333" width="25" style="113" bestFit="1" customWidth="1"/>
    <col min="3334" max="3334" width="22.42578125" style="113" bestFit="1" customWidth="1"/>
    <col min="3335" max="3338" width="0" style="113" hidden="1" customWidth="1"/>
    <col min="3339" max="3339" width="7.28515625" style="113" bestFit="1" customWidth="1"/>
    <col min="3340" max="3340" width="7.7109375" style="113" bestFit="1" customWidth="1"/>
    <col min="3341" max="3341" width="8" style="113" bestFit="1" customWidth="1"/>
    <col min="3342" max="3342" width="7.7109375" style="113" bestFit="1" customWidth="1"/>
    <col min="3343" max="3343" width="6.42578125" style="113" bestFit="1" customWidth="1"/>
    <col min="3344" max="3344" width="6.140625" style="113" bestFit="1" customWidth="1"/>
    <col min="3345" max="3584" width="14.140625" style="113"/>
    <col min="3585" max="3585" width="4.140625" style="113" bestFit="1" customWidth="1"/>
    <col min="3586" max="3587" width="10.28515625" style="113" bestFit="1" customWidth="1"/>
    <col min="3588" max="3588" width="5.140625" style="113" bestFit="1" customWidth="1"/>
    <col min="3589" max="3589" width="25" style="113" bestFit="1" customWidth="1"/>
    <col min="3590" max="3590" width="22.42578125" style="113" bestFit="1" customWidth="1"/>
    <col min="3591" max="3594" width="0" style="113" hidden="1" customWidth="1"/>
    <col min="3595" max="3595" width="7.28515625" style="113" bestFit="1" customWidth="1"/>
    <col min="3596" max="3596" width="7.7109375" style="113" bestFit="1" customWidth="1"/>
    <col min="3597" max="3597" width="8" style="113" bestFit="1" customWidth="1"/>
    <col min="3598" max="3598" width="7.7109375" style="113" bestFit="1" customWidth="1"/>
    <col min="3599" max="3599" width="6.42578125" style="113" bestFit="1" customWidth="1"/>
    <col min="3600" max="3600" width="6.140625" style="113" bestFit="1" customWidth="1"/>
    <col min="3601" max="3840" width="14.140625" style="113"/>
    <col min="3841" max="3841" width="4.140625" style="113" bestFit="1" customWidth="1"/>
    <col min="3842" max="3843" width="10.28515625" style="113" bestFit="1" customWidth="1"/>
    <col min="3844" max="3844" width="5.140625" style="113" bestFit="1" customWidth="1"/>
    <col min="3845" max="3845" width="25" style="113" bestFit="1" customWidth="1"/>
    <col min="3846" max="3846" width="22.42578125" style="113" bestFit="1" customWidth="1"/>
    <col min="3847" max="3850" width="0" style="113" hidden="1" customWidth="1"/>
    <col min="3851" max="3851" width="7.28515625" style="113" bestFit="1" customWidth="1"/>
    <col min="3852" max="3852" width="7.7109375" style="113" bestFit="1" customWidth="1"/>
    <col min="3853" max="3853" width="8" style="113" bestFit="1" customWidth="1"/>
    <col min="3854" max="3854" width="7.7109375" style="113" bestFit="1" customWidth="1"/>
    <col min="3855" max="3855" width="6.42578125" style="113" bestFit="1" customWidth="1"/>
    <col min="3856" max="3856" width="6.140625" style="113" bestFit="1" customWidth="1"/>
    <col min="3857" max="4096" width="14.140625" style="113"/>
    <col min="4097" max="4097" width="4.140625" style="113" bestFit="1" customWidth="1"/>
    <col min="4098" max="4099" width="10.28515625" style="113" bestFit="1" customWidth="1"/>
    <col min="4100" max="4100" width="5.140625" style="113" bestFit="1" customWidth="1"/>
    <col min="4101" max="4101" width="25" style="113" bestFit="1" customWidth="1"/>
    <col min="4102" max="4102" width="22.42578125" style="113" bestFit="1" customWidth="1"/>
    <col min="4103" max="4106" width="0" style="113" hidden="1" customWidth="1"/>
    <col min="4107" max="4107" width="7.28515625" style="113" bestFit="1" customWidth="1"/>
    <col min="4108" max="4108" width="7.7109375" style="113" bestFit="1" customWidth="1"/>
    <col min="4109" max="4109" width="8" style="113" bestFit="1" customWidth="1"/>
    <col min="4110" max="4110" width="7.7109375" style="113" bestFit="1" customWidth="1"/>
    <col min="4111" max="4111" width="6.42578125" style="113" bestFit="1" customWidth="1"/>
    <col min="4112" max="4112" width="6.140625" style="113" bestFit="1" customWidth="1"/>
    <col min="4113" max="4352" width="14.140625" style="113"/>
    <col min="4353" max="4353" width="4.140625" style="113" bestFit="1" customWidth="1"/>
    <col min="4354" max="4355" width="10.28515625" style="113" bestFit="1" customWidth="1"/>
    <col min="4356" max="4356" width="5.140625" style="113" bestFit="1" customWidth="1"/>
    <col min="4357" max="4357" width="25" style="113" bestFit="1" customWidth="1"/>
    <col min="4358" max="4358" width="22.42578125" style="113" bestFit="1" customWidth="1"/>
    <col min="4359" max="4362" width="0" style="113" hidden="1" customWidth="1"/>
    <col min="4363" max="4363" width="7.28515625" style="113" bestFit="1" customWidth="1"/>
    <col min="4364" max="4364" width="7.7109375" style="113" bestFit="1" customWidth="1"/>
    <col min="4365" max="4365" width="8" style="113" bestFit="1" customWidth="1"/>
    <col min="4366" max="4366" width="7.7109375" style="113" bestFit="1" customWidth="1"/>
    <col min="4367" max="4367" width="6.42578125" style="113" bestFit="1" customWidth="1"/>
    <col min="4368" max="4368" width="6.140625" style="113" bestFit="1" customWidth="1"/>
    <col min="4369" max="4608" width="14.140625" style="113"/>
    <col min="4609" max="4609" width="4.140625" style="113" bestFit="1" customWidth="1"/>
    <col min="4610" max="4611" width="10.28515625" style="113" bestFit="1" customWidth="1"/>
    <col min="4612" max="4612" width="5.140625" style="113" bestFit="1" customWidth="1"/>
    <col min="4613" max="4613" width="25" style="113" bestFit="1" customWidth="1"/>
    <col min="4614" max="4614" width="22.42578125" style="113" bestFit="1" customWidth="1"/>
    <col min="4615" max="4618" width="0" style="113" hidden="1" customWidth="1"/>
    <col min="4619" max="4619" width="7.28515625" style="113" bestFit="1" customWidth="1"/>
    <col min="4620" max="4620" width="7.7109375" style="113" bestFit="1" customWidth="1"/>
    <col min="4621" max="4621" width="8" style="113" bestFit="1" customWidth="1"/>
    <col min="4622" max="4622" width="7.7109375" style="113" bestFit="1" customWidth="1"/>
    <col min="4623" max="4623" width="6.42578125" style="113" bestFit="1" customWidth="1"/>
    <col min="4624" max="4624" width="6.140625" style="113" bestFit="1" customWidth="1"/>
    <col min="4625" max="4864" width="14.140625" style="113"/>
    <col min="4865" max="4865" width="4.140625" style="113" bestFit="1" customWidth="1"/>
    <col min="4866" max="4867" width="10.28515625" style="113" bestFit="1" customWidth="1"/>
    <col min="4868" max="4868" width="5.140625" style="113" bestFit="1" customWidth="1"/>
    <col min="4869" max="4869" width="25" style="113" bestFit="1" customWidth="1"/>
    <col min="4870" max="4870" width="22.42578125" style="113" bestFit="1" customWidth="1"/>
    <col min="4871" max="4874" width="0" style="113" hidden="1" customWidth="1"/>
    <col min="4875" max="4875" width="7.28515625" style="113" bestFit="1" customWidth="1"/>
    <col min="4876" max="4876" width="7.7109375" style="113" bestFit="1" customWidth="1"/>
    <col min="4877" max="4877" width="8" style="113" bestFit="1" customWidth="1"/>
    <col min="4878" max="4878" width="7.7109375" style="113" bestFit="1" customWidth="1"/>
    <col min="4879" max="4879" width="6.42578125" style="113" bestFit="1" customWidth="1"/>
    <col min="4880" max="4880" width="6.140625" style="113" bestFit="1" customWidth="1"/>
    <col min="4881" max="5120" width="14.140625" style="113"/>
    <col min="5121" max="5121" width="4.140625" style="113" bestFit="1" customWidth="1"/>
    <col min="5122" max="5123" width="10.28515625" style="113" bestFit="1" customWidth="1"/>
    <col min="5124" max="5124" width="5.140625" style="113" bestFit="1" customWidth="1"/>
    <col min="5125" max="5125" width="25" style="113" bestFit="1" customWidth="1"/>
    <col min="5126" max="5126" width="22.42578125" style="113" bestFit="1" customWidth="1"/>
    <col min="5127" max="5130" width="0" style="113" hidden="1" customWidth="1"/>
    <col min="5131" max="5131" width="7.28515625" style="113" bestFit="1" customWidth="1"/>
    <col min="5132" max="5132" width="7.7109375" style="113" bestFit="1" customWidth="1"/>
    <col min="5133" max="5133" width="8" style="113" bestFit="1" customWidth="1"/>
    <col min="5134" max="5134" width="7.7109375" style="113" bestFit="1" customWidth="1"/>
    <col min="5135" max="5135" width="6.42578125" style="113" bestFit="1" customWidth="1"/>
    <col min="5136" max="5136" width="6.140625" style="113" bestFit="1" customWidth="1"/>
    <col min="5137" max="5376" width="14.140625" style="113"/>
    <col min="5377" max="5377" width="4.140625" style="113" bestFit="1" customWidth="1"/>
    <col min="5378" max="5379" width="10.28515625" style="113" bestFit="1" customWidth="1"/>
    <col min="5380" max="5380" width="5.140625" style="113" bestFit="1" customWidth="1"/>
    <col min="5381" max="5381" width="25" style="113" bestFit="1" customWidth="1"/>
    <col min="5382" max="5382" width="22.42578125" style="113" bestFit="1" customWidth="1"/>
    <col min="5383" max="5386" width="0" style="113" hidden="1" customWidth="1"/>
    <col min="5387" max="5387" width="7.28515625" style="113" bestFit="1" customWidth="1"/>
    <col min="5388" max="5388" width="7.7109375" style="113" bestFit="1" customWidth="1"/>
    <col min="5389" max="5389" width="8" style="113" bestFit="1" customWidth="1"/>
    <col min="5390" max="5390" width="7.7109375" style="113" bestFit="1" customWidth="1"/>
    <col min="5391" max="5391" width="6.42578125" style="113" bestFit="1" customWidth="1"/>
    <col min="5392" max="5392" width="6.140625" style="113" bestFit="1" customWidth="1"/>
    <col min="5393" max="5632" width="14.140625" style="113"/>
    <col min="5633" max="5633" width="4.140625" style="113" bestFit="1" customWidth="1"/>
    <col min="5634" max="5635" width="10.28515625" style="113" bestFit="1" customWidth="1"/>
    <col min="5636" max="5636" width="5.140625" style="113" bestFit="1" customWidth="1"/>
    <col min="5637" max="5637" width="25" style="113" bestFit="1" customWidth="1"/>
    <col min="5638" max="5638" width="22.42578125" style="113" bestFit="1" customWidth="1"/>
    <col min="5639" max="5642" width="0" style="113" hidden="1" customWidth="1"/>
    <col min="5643" max="5643" width="7.28515625" style="113" bestFit="1" customWidth="1"/>
    <col min="5644" max="5644" width="7.7109375" style="113" bestFit="1" customWidth="1"/>
    <col min="5645" max="5645" width="8" style="113" bestFit="1" customWidth="1"/>
    <col min="5646" max="5646" width="7.7109375" style="113" bestFit="1" customWidth="1"/>
    <col min="5647" max="5647" width="6.42578125" style="113" bestFit="1" customWidth="1"/>
    <col min="5648" max="5648" width="6.140625" style="113" bestFit="1" customWidth="1"/>
    <col min="5649" max="5888" width="14.140625" style="113"/>
    <col min="5889" max="5889" width="4.140625" style="113" bestFit="1" customWidth="1"/>
    <col min="5890" max="5891" width="10.28515625" style="113" bestFit="1" customWidth="1"/>
    <col min="5892" max="5892" width="5.140625" style="113" bestFit="1" customWidth="1"/>
    <col min="5893" max="5893" width="25" style="113" bestFit="1" customWidth="1"/>
    <col min="5894" max="5894" width="22.42578125" style="113" bestFit="1" customWidth="1"/>
    <col min="5895" max="5898" width="0" style="113" hidden="1" customWidth="1"/>
    <col min="5899" max="5899" width="7.28515625" style="113" bestFit="1" customWidth="1"/>
    <col min="5900" max="5900" width="7.7109375" style="113" bestFit="1" customWidth="1"/>
    <col min="5901" max="5901" width="8" style="113" bestFit="1" customWidth="1"/>
    <col min="5902" max="5902" width="7.7109375" style="113" bestFit="1" customWidth="1"/>
    <col min="5903" max="5903" width="6.42578125" style="113" bestFit="1" customWidth="1"/>
    <col min="5904" max="5904" width="6.140625" style="113" bestFit="1" customWidth="1"/>
    <col min="5905" max="6144" width="14.140625" style="113"/>
    <col min="6145" max="6145" width="4.140625" style="113" bestFit="1" customWidth="1"/>
    <col min="6146" max="6147" width="10.28515625" style="113" bestFit="1" customWidth="1"/>
    <col min="6148" max="6148" width="5.140625" style="113" bestFit="1" customWidth="1"/>
    <col min="6149" max="6149" width="25" style="113" bestFit="1" customWidth="1"/>
    <col min="6150" max="6150" width="22.42578125" style="113" bestFit="1" customWidth="1"/>
    <col min="6151" max="6154" width="0" style="113" hidden="1" customWidth="1"/>
    <col min="6155" max="6155" width="7.28515625" style="113" bestFit="1" customWidth="1"/>
    <col min="6156" max="6156" width="7.7109375" style="113" bestFit="1" customWidth="1"/>
    <col min="6157" max="6157" width="8" style="113" bestFit="1" customWidth="1"/>
    <col min="6158" max="6158" width="7.7109375" style="113" bestFit="1" customWidth="1"/>
    <col min="6159" max="6159" width="6.42578125" style="113" bestFit="1" customWidth="1"/>
    <col min="6160" max="6160" width="6.140625" style="113" bestFit="1" customWidth="1"/>
    <col min="6161" max="6400" width="14.140625" style="113"/>
    <col min="6401" max="6401" width="4.140625" style="113" bestFit="1" customWidth="1"/>
    <col min="6402" max="6403" width="10.28515625" style="113" bestFit="1" customWidth="1"/>
    <col min="6404" max="6404" width="5.140625" style="113" bestFit="1" customWidth="1"/>
    <col min="6405" max="6405" width="25" style="113" bestFit="1" customWidth="1"/>
    <col min="6406" max="6406" width="22.42578125" style="113" bestFit="1" customWidth="1"/>
    <col min="6407" max="6410" width="0" style="113" hidden="1" customWidth="1"/>
    <col min="6411" max="6411" width="7.28515625" style="113" bestFit="1" customWidth="1"/>
    <col min="6412" max="6412" width="7.7109375" style="113" bestFit="1" customWidth="1"/>
    <col min="6413" max="6413" width="8" style="113" bestFit="1" customWidth="1"/>
    <col min="6414" max="6414" width="7.7109375" style="113" bestFit="1" customWidth="1"/>
    <col min="6415" max="6415" width="6.42578125" style="113" bestFit="1" customWidth="1"/>
    <col min="6416" max="6416" width="6.140625" style="113" bestFit="1" customWidth="1"/>
    <col min="6417" max="6656" width="14.140625" style="113"/>
    <col min="6657" max="6657" width="4.140625" style="113" bestFit="1" customWidth="1"/>
    <col min="6658" max="6659" width="10.28515625" style="113" bestFit="1" customWidth="1"/>
    <col min="6660" max="6660" width="5.140625" style="113" bestFit="1" customWidth="1"/>
    <col min="6661" max="6661" width="25" style="113" bestFit="1" customWidth="1"/>
    <col min="6662" max="6662" width="22.42578125" style="113" bestFit="1" customWidth="1"/>
    <col min="6663" max="6666" width="0" style="113" hidden="1" customWidth="1"/>
    <col min="6667" max="6667" width="7.28515625" style="113" bestFit="1" customWidth="1"/>
    <col min="6668" max="6668" width="7.7109375" style="113" bestFit="1" customWidth="1"/>
    <col min="6669" max="6669" width="8" style="113" bestFit="1" customWidth="1"/>
    <col min="6670" max="6670" width="7.7109375" style="113" bestFit="1" customWidth="1"/>
    <col min="6671" max="6671" width="6.42578125" style="113" bestFit="1" customWidth="1"/>
    <col min="6672" max="6672" width="6.140625" style="113" bestFit="1" customWidth="1"/>
    <col min="6673" max="6912" width="14.140625" style="113"/>
    <col min="6913" max="6913" width="4.140625" style="113" bestFit="1" customWidth="1"/>
    <col min="6914" max="6915" width="10.28515625" style="113" bestFit="1" customWidth="1"/>
    <col min="6916" max="6916" width="5.140625" style="113" bestFit="1" customWidth="1"/>
    <col min="6917" max="6917" width="25" style="113" bestFit="1" customWidth="1"/>
    <col min="6918" max="6918" width="22.42578125" style="113" bestFit="1" customWidth="1"/>
    <col min="6919" max="6922" width="0" style="113" hidden="1" customWidth="1"/>
    <col min="6923" max="6923" width="7.28515625" style="113" bestFit="1" customWidth="1"/>
    <col min="6924" max="6924" width="7.7109375" style="113" bestFit="1" customWidth="1"/>
    <col min="6925" max="6925" width="8" style="113" bestFit="1" customWidth="1"/>
    <col min="6926" max="6926" width="7.7109375" style="113" bestFit="1" customWidth="1"/>
    <col min="6927" max="6927" width="6.42578125" style="113" bestFit="1" customWidth="1"/>
    <col min="6928" max="6928" width="6.140625" style="113" bestFit="1" customWidth="1"/>
    <col min="6929" max="7168" width="14.140625" style="113"/>
    <col min="7169" max="7169" width="4.140625" style="113" bestFit="1" customWidth="1"/>
    <col min="7170" max="7171" width="10.28515625" style="113" bestFit="1" customWidth="1"/>
    <col min="7172" max="7172" width="5.140625" style="113" bestFit="1" customWidth="1"/>
    <col min="7173" max="7173" width="25" style="113" bestFit="1" customWidth="1"/>
    <col min="7174" max="7174" width="22.42578125" style="113" bestFit="1" customWidth="1"/>
    <col min="7175" max="7178" width="0" style="113" hidden="1" customWidth="1"/>
    <col min="7179" max="7179" width="7.28515625" style="113" bestFit="1" customWidth="1"/>
    <col min="7180" max="7180" width="7.7109375" style="113" bestFit="1" customWidth="1"/>
    <col min="7181" max="7181" width="8" style="113" bestFit="1" customWidth="1"/>
    <col min="7182" max="7182" width="7.7109375" style="113" bestFit="1" customWidth="1"/>
    <col min="7183" max="7183" width="6.42578125" style="113" bestFit="1" customWidth="1"/>
    <col min="7184" max="7184" width="6.140625" style="113" bestFit="1" customWidth="1"/>
    <col min="7185" max="7424" width="14.140625" style="113"/>
    <col min="7425" max="7425" width="4.140625" style="113" bestFit="1" customWidth="1"/>
    <col min="7426" max="7427" width="10.28515625" style="113" bestFit="1" customWidth="1"/>
    <col min="7428" max="7428" width="5.140625" style="113" bestFit="1" customWidth="1"/>
    <col min="7429" max="7429" width="25" style="113" bestFit="1" customWidth="1"/>
    <col min="7430" max="7430" width="22.42578125" style="113" bestFit="1" customWidth="1"/>
    <col min="7431" max="7434" width="0" style="113" hidden="1" customWidth="1"/>
    <col min="7435" max="7435" width="7.28515625" style="113" bestFit="1" customWidth="1"/>
    <col min="7436" max="7436" width="7.7109375" style="113" bestFit="1" customWidth="1"/>
    <col min="7437" max="7437" width="8" style="113" bestFit="1" customWidth="1"/>
    <col min="7438" max="7438" width="7.7109375" style="113" bestFit="1" customWidth="1"/>
    <col min="7439" max="7439" width="6.42578125" style="113" bestFit="1" customWidth="1"/>
    <col min="7440" max="7440" width="6.140625" style="113" bestFit="1" customWidth="1"/>
    <col min="7441" max="7680" width="14.140625" style="113"/>
    <col min="7681" max="7681" width="4.140625" style="113" bestFit="1" customWidth="1"/>
    <col min="7682" max="7683" width="10.28515625" style="113" bestFit="1" customWidth="1"/>
    <col min="7684" max="7684" width="5.140625" style="113" bestFit="1" customWidth="1"/>
    <col min="7685" max="7685" width="25" style="113" bestFit="1" customWidth="1"/>
    <col min="7686" max="7686" width="22.42578125" style="113" bestFit="1" customWidth="1"/>
    <col min="7687" max="7690" width="0" style="113" hidden="1" customWidth="1"/>
    <col min="7691" max="7691" width="7.28515625" style="113" bestFit="1" customWidth="1"/>
    <col min="7692" max="7692" width="7.7109375" style="113" bestFit="1" customWidth="1"/>
    <col min="7693" max="7693" width="8" style="113" bestFit="1" customWidth="1"/>
    <col min="7694" max="7694" width="7.7109375" style="113" bestFit="1" customWidth="1"/>
    <col min="7695" max="7695" width="6.42578125" style="113" bestFit="1" customWidth="1"/>
    <col min="7696" max="7696" width="6.140625" style="113" bestFit="1" customWidth="1"/>
    <col min="7697" max="7936" width="14.140625" style="113"/>
    <col min="7937" max="7937" width="4.140625" style="113" bestFit="1" customWidth="1"/>
    <col min="7938" max="7939" width="10.28515625" style="113" bestFit="1" customWidth="1"/>
    <col min="7940" max="7940" width="5.140625" style="113" bestFit="1" customWidth="1"/>
    <col min="7941" max="7941" width="25" style="113" bestFit="1" customWidth="1"/>
    <col min="7942" max="7942" width="22.42578125" style="113" bestFit="1" customWidth="1"/>
    <col min="7943" max="7946" width="0" style="113" hidden="1" customWidth="1"/>
    <col min="7947" max="7947" width="7.28515625" style="113" bestFit="1" customWidth="1"/>
    <col min="7948" max="7948" width="7.7109375" style="113" bestFit="1" customWidth="1"/>
    <col min="7949" max="7949" width="8" style="113" bestFit="1" customWidth="1"/>
    <col min="7950" max="7950" width="7.7109375" style="113" bestFit="1" customWidth="1"/>
    <col min="7951" max="7951" width="6.42578125" style="113" bestFit="1" customWidth="1"/>
    <col min="7952" max="7952" width="6.140625" style="113" bestFit="1" customWidth="1"/>
    <col min="7953" max="8192" width="14.140625" style="113"/>
    <col min="8193" max="8193" width="4.140625" style="113" bestFit="1" customWidth="1"/>
    <col min="8194" max="8195" width="10.28515625" style="113" bestFit="1" customWidth="1"/>
    <col min="8196" max="8196" width="5.140625" style="113" bestFit="1" customWidth="1"/>
    <col min="8197" max="8197" width="25" style="113" bestFit="1" customWidth="1"/>
    <col min="8198" max="8198" width="22.42578125" style="113" bestFit="1" customWidth="1"/>
    <col min="8199" max="8202" width="0" style="113" hidden="1" customWidth="1"/>
    <col min="8203" max="8203" width="7.28515625" style="113" bestFit="1" customWidth="1"/>
    <col min="8204" max="8204" width="7.7109375" style="113" bestFit="1" customWidth="1"/>
    <col min="8205" max="8205" width="8" style="113" bestFit="1" customWidth="1"/>
    <col min="8206" max="8206" width="7.7109375" style="113" bestFit="1" customWidth="1"/>
    <col min="8207" max="8207" width="6.42578125" style="113" bestFit="1" customWidth="1"/>
    <col min="8208" max="8208" width="6.140625" style="113" bestFit="1" customWidth="1"/>
    <col min="8209" max="8448" width="14.140625" style="113"/>
    <col min="8449" max="8449" width="4.140625" style="113" bestFit="1" customWidth="1"/>
    <col min="8450" max="8451" width="10.28515625" style="113" bestFit="1" customWidth="1"/>
    <col min="8452" max="8452" width="5.140625" style="113" bestFit="1" customWidth="1"/>
    <col min="8453" max="8453" width="25" style="113" bestFit="1" customWidth="1"/>
    <col min="8454" max="8454" width="22.42578125" style="113" bestFit="1" customWidth="1"/>
    <col min="8455" max="8458" width="0" style="113" hidden="1" customWidth="1"/>
    <col min="8459" max="8459" width="7.28515625" style="113" bestFit="1" customWidth="1"/>
    <col min="8460" max="8460" width="7.7109375" style="113" bestFit="1" customWidth="1"/>
    <col min="8461" max="8461" width="8" style="113" bestFit="1" customWidth="1"/>
    <col min="8462" max="8462" width="7.7109375" style="113" bestFit="1" customWidth="1"/>
    <col min="8463" max="8463" width="6.42578125" style="113" bestFit="1" customWidth="1"/>
    <col min="8464" max="8464" width="6.140625" style="113" bestFit="1" customWidth="1"/>
    <col min="8465" max="8704" width="14.140625" style="113"/>
    <col min="8705" max="8705" width="4.140625" style="113" bestFit="1" customWidth="1"/>
    <col min="8706" max="8707" width="10.28515625" style="113" bestFit="1" customWidth="1"/>
    <col min="8708" max="8708" width="5.140625" style="113" bestFit="1" customWidth="1"/>
    <col min="8709" max="8709" width="25" style="113" bestFit="1" customWidth="1"/>
    <col min="8710" max="8710" width="22.42578125" style="113" bestFit="1" customWidth="1"/>
    <col min="8711" max="8714" width="0" style="113" hidden="1" customWidth="1"/>
    <col min="8715" max="8715" width="7.28515625" style="113" bestFit="1" customWidth="1"/>
    <col min="8716" max="8716" width="7.7109375" style="113" bestFit="1" customWidth="1"/>
    <col min="8717" max="8717" width="8" style="113" bestFit="1" customWidth="1"/>
    <col min="8718" max="8718" width="7.7109375" style="113" bestFit="1" customWidth="1"/>
    <col min="8719" max="8719" width="6.42578125" style="113" bestFit="1" customWidth="1"/>
    <col min="8720" max="8720" width="6.140625" style="113" bestFit="1" customWidth="1"/>
    <col min="8721" max="8960" width="14.140625" style="113"/>
    <col min="8961" max="8961" width="4.140625" style="113" bestFit="1" customWidth="1"/>
    <col min="8962" max="8963" width="10.28515625" style="113" bestFit="1" customWidth="1"/>
    <col min="8964" max="8964" width="5.140625" style="113" bestFit="1" customWidth="1"/>
    <col min="8965" max="8965" width="25" style="113" bestFit="1" customWidth="1"/>
    <col min="8966" max="8966" width="22.42578125" style="113" bestFit="1" customWidth="1"/>
    <col min="8967" max="8970" width="0" style="113" hidden="1" customWidth="1"/>
    <col min="8971" max="8971" width="7.28515625" style="113" bestFit="1" customWidth="1"/>
    <col min="8972" max="8972" width="7.7109375" style="113" bestFit="1" customWidth="1"/>
    <col min="8973" max="8973" width="8" style="113" bestFit="1" customWidth="1"/>
    <col min="8974" max="8974" width="7.7109375" style="113" bestFit="1" customWidth="1"/>
    <col min="8975" max="8975" width="6.42578125" style="113" bestFit="1" customWidth="1"/>
    <col min="8976" max="8976" width="6.140625" style="113" bestFit="1" customWidth="1"/>
    <col min="8977" max="9216" width="14.140625" style="113"/>
    <col min="9217" max="9217" width="4.140625" style="113" bestFit="1" customWidth="1"/>
    <col min="9218" max="9219" width="10.28515625" style="113" bestFit="1" customWidth="1"/>
    <col min="9220" max="9220" width="5.140625" style="113" bestFit="1" customWidth="1"/>
    <col min="9221" max="9221" width="25" style="113" bestFit="1" customWidth="1"/>
    <col min="9222" max="9222" width="22.42578125" style="113" bestFit="1" customWidth="1"/>
    <col min="9223" max="9226" width="0" style="113" hidden="1" customWidth="1"/>
    <col min="9227" max="9227" width="7.28515625" style="113" bestFit="1" customWidth="1"/>
    <col min="9228" max="9228" width="7.7109375" style="113" bestFit="1" customWidth="1"/>
    <col min="9229" max="9229" width="8" style="113" bestFit="1" customWidth="1"/>
    <col min="9230" max="9230" width="7.7109375" style="113" bestFit="1" customWidth="1"/>
    <col min="9231" max="9231" width="6.42578125" style="113" bestFit="1" customWidth="1"/>
    <col min="9232" max="9232" width="6.140625" style="113" bestFit="1" customWidth="1"/>
    <col min="9233" max="9472" width="14.140625" style="113"/>
    <col min="9473" max="9473" width="4.140625" style="113" bestFit="1" customWidth="1"/>
    <col min="9474" max="9475" width="10.28515625" style="113" bestFit="1" customWidth="1"/>
    <col min="9476" max="9476" width="5.140625" style="113" bestFit="1" customWidth="1"/>
    <col min="9477" max="9477" width="25" style="113" bestFit="1" customWidth="1"/>
    <col min="9478" max="9478" width="22.42578125" style="113" bestFit="1" customWidth="1"/>
    <col min="9479" max="9482" width="0" style="113" hidden="1" customWidth="1"/>
    <col min="9483" max="9483" width="7.28515625" style="113" bestFit="1" customWidth="1"/>
    <col min="9484" max="9484" width="7.7109375" style="113" bestFit="1" customWidth="1"/>
    <col min="9485" max="9485" width="8" style="113" bestFit="1" customWidth="1"/>
    <col min="9486" max="9486" width="7.7109375" style="113" bestFit="1" customWidth="1"/>
    <col min="9487" max="9487" width="6.42578125" style="113" bestFit="1" customWidth="1"/>
    <col min="9488" max="9488" width="6.140625" style="113" bestFit="1" customWidth="1"/>
    <col min="9489" max="9728" width="14.140625" style="113"/>
    <col min="9729" max="9729" width="4.140625" style="113" bestFit="1" customWidth="1"/>
    <col min="9730" max="9731" width="10.28515625" style="113" bestFit="1" customWidth="1"/>
    <col min="9732" max="9732" width="5.140625" style="113" bestFit="1" customWidth="1"/>
    <col min="9733" max="9733" width="25" style="113" bestFit="1" customWidth="1"/>
    <col min="9734" max="9734" width="22.42578125" style="113" bestFit="1" customWidth="1"/>
    <col min="9735" max="9738" width="0" style="113" hidden="1" customWidth="1"/>
    <col min="9739" max="9739" width="7.28515625" style="113" bestFit="1" customWidth="1"/>
    <col min="9740" max="9740" width="7.7109375" style="113" bestFit="1" customWidth="1"/>
    <col min="9741" max="9741" width="8" style="113" bestFit="1" customWidth="1"/>
    <col min="9742" max="9742" width="7.7109375" style="113" bestFit="1" customWidth="1"/>
    <col min="9743" max="9743" width="6.42578125" style="113" bestFit="1" customWidth="1"/>
    <col min="9744" max="9744" width="6.140625" style="113" bestFit="1" customWidth="1"/>
    <col min="9745" max="9984" width="14.140625" style="113"/>
    <col min="9985" max="9985" width="4.140625" style="113" bestFit="1" customWidth="1"/>
    <col min="9986" max="9987" width="10.28515625" style="113" bestFit="1" customWidth="1"/>
    <col min="9988" max="9988" width="5.140625" style="113" bestFit="1" customWidth="1"/>
    <col min="9989" max="9989" width="25" style="113" bestFit="1" customWidth="1"/>
    <col min="9990" max="9990" width="22.42578125" style="113" bestFit="1" customWidth="1"/>
    <col min="9991" max="9994" width="0" style="113" hidden="1" customWidth="1"/>
    <col min="9995" max="9995" width="7.28515625" style="113" bestFit="1" customWidth="1"/>
    <col min="9996" max="9996" width="7.7109375" style="113" bestFit="1" customWidth="1"/>
    <col min="9997" max="9997" width="8" style="113" bestFit="1" customWidth="1"/>
    <col min="9998" max="9998" width="7.7109375" style="113" bestFit="1" customWidth="1"/>
    <col min="9999" max="9999" width="6.42578125" style="113" bestFit="1" customWidth="1"/>
    <col min="10000" max="10000" width="6.140625" style="113" bestFit="1" customWidth="1"/>
    <col min="10001" max="10240" width="14.140625" style="113"/>
    <col min="10241" max="10241" width="4.140625" style="113" bestFit="1" customWidth="1"/>
    <col min="10242" max="10243" width="10.28515625" style="113" bestFit="1" customWidth="1"/>
    <col min="10244" max="10244" width="5.140625" style="113" bestFit="1" customWidth="1"/>
    <col min="10245" max="10245" width="25" style="113" bestFit="1" customWidth="1"/>
    <col min="10246" max="10246" width="22.42578125" style="113" bestFit="1" customWidth="1"/>
    <col min="10247" max="10250" width="0" style="113" hidden="1" customWidth="1"/>
    <col min="10251" max="10251" width="7.28515625" style="113" bestFit="1" customWidth="1"/>
    <col min="10252" max="10252" width="7.7109375" style="113" bestFit="1" customWidth="1"/>
    <col min="10253" max="10253" width="8" style="113" bestFit="1" customWidth="1"/>
    <col min="10254" max="10254" width="7.7109375" style="113" bestFit="1" customWidth="1"/>
    <col min="10255" max="10255" width="6.42578125" style="113" bestFit="1" customWidth="1"/>
    <col min="10256" max="10256" width="6.140625" style="113" bestFit="1" customWidth="1"/>
    <col min="10257" max="10496" width="14.140625" style="113"/>
    <col min="10497" max="10497" width="4.140625" style="113" bestFit="1" customWidth="1"/>
    <col min="10498" max="10499" width="10.28515625" style="113" bestFit="1" customWidth="1"/>
    <col min="10500" max="10500" width="5.140625" style="113" bestFit="1" customWidth="1"/>
    <col min="10501" max="10501" width="25" style="113" bestFit="1" customWidth="1"/>
    <col min="10502" max="10502" width="22.42578125" style="113" bestFit="1" customWidth="1"/>
    <col min="10503" max="10506" width="0" style="113" hidden="1" customWidth="1"/>
    <col min="10507" max="10507" width="7.28515625" style="113" bestFit="1" customWidth="1"/>
    <col min="10508" max="10508" width="7.7109375" style="113" bestFit="1" customWidth="1"/>
    <col min="10509" max="10509" width="8" style="113" bestFit="1" customWidth="1"/>
    <col min="10510" max="10510" width="7.7109375" style="113" bestFit="1" customWidth="1"/>
    <col min="10511" max="10511" width="6.42578125" style="113" bestFit="1" customWidth="1"/>
    <col min="10512" max="10512" width="6.140625" style="113" bestFit="1" customWidth="1"/>
    <col min="10513" max="10752" width="14.140625" style="113"/>
    <col min="10753" max="10753" width="4.140625" style="113" bestFit="1" customWidth="1"/>
    <col min="10754" max="10755" width="10.28515625" style="113" bestFit="1" customWidth="1"/>
    <col min="10756" max="10756" width="5.140625" style="113" bestFit="1" customWidth="1"/>
    <col min="10757" max="10757" width="25" style="113" bestFit="1" customWidth="1"/>
    <col min="10758" max="10758" width="22.42578125" style="113" bestFit="1" customWidth="1"/>
    <col min="10759" max="10762" width="0" style="113" hidden="1" customWidth="1"/>
    <col min="10763" max="10763" width="7.28515625" style="113" bestFit="1" customWidth="1"/>
    <col min="10764" max="10764" width="7.7109375" style="113" bestFit="1" customWidth="1"/>
    <col min="10765" max="10765" width="8" style="113" bestFit="1" customWidth="1"/>
    <col min="10766" max="10766" width="7.7109375" style="113" bestFit="1" customWidth="1"/>
    <col min="10767" max="10767" width="6.42578125" style="113" bestFit="1" customWidth="1"/>
    <col min="10768" max="10768" width="6.140625" style="113" bestFit="1" customWidth="1"/>
    <col min="10769" max="11008" width="14.140625" style="113"/>
    <col min="11009" max="11009" width="4.140625" style="113" bestFit="1" customWidth="1"/>
    <col min="11010" max="11011" width="10.28515625" style="113" bestFit="1" customWidth="1"/>
    <col min="11012" max="11012" width="5.140625" style="113" bestFit="1" customWidth="1"/>
    <col min="11013" max="11013" width="25" style="113" bestFit="1" customWidth="1"/>
    <col min="11014" max="11014" width="22.42578125" style="113" bestFit="1" customWidth="1"/>
    <col min="11015" max="11018" width="0" style="113" hidden="1" customWidth="1"/>
    <col min="11019" max="11019" width="7.28515625" style="113" bestFit="1" customWidth="1"/>
    <col min="11020" max="11020" width="7.7109375" style="113" bestFit="1" customWidth="1"/>
    <col min="11021" max="11021" width="8" style="113" bestFit="1" customWidth="1"/>
    <col min="11022" max="11022" width="7.7109375" style="113" bestFit="1" customWidth="1"/>
    <col min="11023" max="11023" width="6.42578125" style="113" bestFit="1" customWidth="1"/>
    <col min="11024" max="11024" width="6.140625" style="113" bestFit="1" customWidth="1"/>
    <col min="11025" max="11264" width="14.140625" style="113"/>
    <col min="11265" max="11265" width="4.140625" style="113" bestFit="1" customWidth="1"/>
    <col min="11266" max="11267" width="10.28515625" style="113" bestFit="1" customWidth="1"/>
    <col min="11268" max="11268" width="5.140625" style="113" bestFit="1" customWidth="1"/>
    <col min="11269" max="11269" width="25" style="113" bestFit="1" customWidth="1"/>
    <col min="11270" max="11270" width="22.42578125" style="113" bestFit="1" customWidth="1"/>
    <col min="11271" max="11274" width="0" style="113" hidden="1" customWidth="1"/>
    <col min="11275" max="11275" width="7.28515625" style="113" bestFit="1" customWidth="1"/>
    <col min="11276" max="11276" width="7.7109375" style="113" bestFit="1" customWidth="1"/>
    <col min="11277" max="11277" width="8" style="113" bestFit="1" customWidth="1"/>
    <col min="11278" max="11278" width="7.7109375" style="113" bestFit="1" customWidth="1"/>
    <col min="11279" max="11279" width="6.42578125" style="113" bestFit="1" customWidth="1"/>
    <col min="11280" max="11280" width="6.140625" style="113" bestFit="1" customWidth="1"/>
    <col min="11281" max="11520" width="14.140625" style="113"/>
    <col min="11521" max="11521" width="4.140625" style="113" bestFit="1" customWidth="1"/>
    <col min="11522" max="11523" width="10.28515625" style="113" bestFit="1" customWidth="1"/>
    <col min="11524" max="11524" width="5.140625" style="113" bestFit="1" customWidth="1"/>
    <col min="11525" max="11525" width="25" style="113" bestFit="1" customWidth="1"/>
    <col min="11526" max="11526" width="22.42578125" style="113" bestFit="1" customWidth="1"/>
    <col min="11527" max="11530" width="0" style="113" hidden="1" customWidth="1"/>
    <col min="11531" max="11531" width="7.28515625" style="113" bestFit="1" customWidth="1"/>
    <col min="11532" max="11532" width="7.7109375" style="113" bestFit="1" customWidth="1"/>
    <col min="11533" max="11533" width="8" style="113" bestFit="1" customWidth="1"/>
    <col min="11534" max="11534" width="7.7109375" style="113" bestFit="1" customWidth="1"/>
    <col min="11535" max="11535" width="6.42578125" style="113" bestFit="1" customWidth="1"/>
    <col min="11536" max="11536" width="6.140625" style="113" bestFit="1" customWidth="1"/>
    <col min="11537" max="11776" width="14.140625" style="113"/>
    <col min="11777" max="11777" width="4.140625" style="113" bestFit="1" customWidth="1"/>
    <col min="11778" max="11779" width="10.28515625" style="113" bestFit="1" customWidth="1"/>
    <col min="11780" max="11780" width="5.140625" style="113" bestFit="1" customWidth="1"/>
    <col min="11781" max="11781" width="25" style="113" bestFit="1" customWidth="1"/>
    <col min="11782" max="11782" width="22.42578125" style="113" bestFit="1" customWidth="1"/>
    <col min="11783" max="11786" width="0" style="113" hidden="1" customWidth="1"/>
    <col min="11787" max="11787" width="7.28515625" style="113" bestFit="1" customWidth="1"/>
    <col min="11788" max="11788" width="7.7109375" style="113" bestFit="1" customWidth="1"/>
    <col min="11789" max="11789" width="8" style="113" bestFit="1" customWidth="1"/>
    <col min="11790" max="11790" width="7.7109375" style="113" bestFit="1" customWidth="1"/>
    <col min="11791" max="11791" width="6.42578125" style="113" bestFit="1" customWidth="1"/>
    <col min="11792" max="11792" width="6.140625" style="113" bestFit="1" customWidth="1"/>
    <col min="11793" max="12032" width="14.140625" style="113"/>
    <col min="12033" max="12033" width="4.140625" style="113" bestFit="1" customWidth="1"/>
    <col min="12034" max="12035" width="10.28515625" style="113" bestFit="1" customWidth="1"/>
    <col min="12036" max="12036" width="5.140625" style="113" bestFit="1" customWidth="1"/>
    <col min="12037" max="12037" width="25" style="113" bestFit="1" customWidth="1"/>
    <col min="12038" max="12038" width="22.42578125" style="113" bestFit="1" customWidth="1"/>
    <col min="12039" max="12042" width="0" style="113" hidden="1" customWidth="1"/>
    <col min="12043" max="12043" width="7.28515625" style="113" bestFit="1" customWidth="1"/>
    <col min="12044" max="12044" width="7.7109375" style="113" bestFit="1" customWidth="1"/>
    <col min="12045" max="12045" width="8" style="113" bestFit="1" customWidth="1"/>
    <col min="12046" max="12046" width="7.7109375" style="113" bestFit="1" customWidth="1"/>
    <col min="12047" max="12047" width="6.42578125" style="113" bestFit="1" customWidth="1"/>
    <col min="12048" max="12048" width="6.140625" style="113" bestFit="1" customWidth="1"/>
    <col min="12049" max="12288" width="14.140625" style="113"/>
    <col min="12289" max="12289" width="4.140625" style="113" bestFit="1" customWidth="1"/>
    <col min="12290" max="12291" width="10.28515625" style="113" bestFit="1" customWidth="1"/>
    <col min="12292" max="12292" width="5.140625" style="113" bestFit="1" customWidth="1"/>
    <col min="12293" max="12293" width="25" style="113" bestFit="1" customWidth="1"/>
    <col min="12294" max="12294" width="22.42578125" style="113" bestFit="1" customWidth="1"/>
    <col min="12295" max="12298" width="0" style="113" hidden="1" customWidth="1"/>
    <col min="12299" max="12299" width="7.28515625" style="113" bestFit="1" customWidth="1"/>
    <col min="12300" max="12300" width="7.7109375" style="113" bestFit="1" customWidth="1"/>
    <col min="12301" max="12301" width="8" style="113" bestFit="1" customWidth="1"/>
    <col min="12302" max="12302" width="7.7109375" style="113" bestFit="1" customWidth="1"/>
    <col min="12303" max="12303" width="6.42578125" style="113" bestFit="1" customWidth="1"/>
    <col min="12304" max="12304" width="6.140625" style="113" bestFit="1" customWidth="1"/>
    <col min="12305" max="12544" width="14.140625" style="113"/>
    <col min="12545" max="12545" width="4.140625" style="113" bestFit="1" customWidth="1"/>
    <col min="12546" max="12547" width="10.28515625" style="113" bestFit="1" customWidth="1"/>
    <col min="12548" max="12548" width="5.140625" style="113" bestFit="1" customWidth="1"/>
    <col min="12549" max="12549" width="25" style="113" bestFit="1" customWidth="1"/>
    <col min="12550" max="12550" width="22.42578125" style="113" bestFit="1" customWidth="1"/>
    <col min="12551" max="12554" width="0" style="113" hidden="1" customWidth="1"/>
    <col min="12555" max="12555" width="7.28515625" style="113" bestFit="1" customWidth="1"/>
    <col min="12556" max="12556" width="7.7109375" style="113" bestFit="1" customWidth="1"/>
    <col min="12557" max="12557" width="8" style="113" bestFit="1" customWidth="1"/>
    <col min="12558" max="12558" width="7.7109375" style="113" bestFit="1" customWidth="1"/>
    <col min="12559" max="12559" width="6.42578125" style="113" bestFit="1" customWidth="1"/>
    <col min="12560" max="12560" width="6.140625" style="113" bestFit="1" customWidth="1"/>
    <col min="12561" max="12800" width="14.140625" style="113"/>
    <col min="12801" max="12801" width="4.140625" style="113" bestFit="1" customWidth="1"/>
    <col min="12802" max="12803" width="10.28515625" style="113" bestFit="1" customWidth="1"/>
    <col min="12804" max="12804" width="5.140625" style="113" bestFit="1" customWidth="1"/>
    <col min="12805" max="12805" width="25" style="113" bestFit="1" customWidth="1"/>
    <col min="12806" max="12806" width="22.42578125" style="113" bestFit="1" customWidth="1"/>
    <col min="12807" max="12810" width="0" style="113" hidden="1" customWidth="1"/>
    <col min="12811" max="12811" width="7.28515625" style="113" bestFit="1" customWidth="1"/>
    <col min="12812" max="12812" width="7.7109375" style="113" bestFit="1" customWidth="1"/>
    <col min="12813" max="12813" width="8" style="113" bestFit="1" customWidth="1"/>
    <col min="12814" max="12814" width="7.7109375" style="113" bestFit="1" customWidth="1"/>
    <col min="12815" max="12815" width="6.42578125" style="113" bestFit="1" customWidth="1"/>
    <col min="12816" max="12816" width="6.140625" style="113" bestFit="1" customWidth="1"/>
    <col min="12817" max="13056" width="14.140625" style="113"/>
    <col min="13057" max="13057" width="4.140625" style="113" bestFit="1" customWidth="1"/>
    <col min="13058" max="13059" width="10.28515625" style="113" bestFit="1" customWidth="1"/>
    <col min="13060" max="13060" width="5.140625" style="113" bestFit="1" customWidth="1"/>
    <col min="13061" max="13061" width="25" style="113" bestFit="1" customWidth="1"/>
    <col min="13062" max="13062" width="22.42578125" style="113" bestFit="1" customWidth="1"/>
    <col min="13063" max="13066" width="0" style="113" hidden="1" customWidth="1"/>
    <col min="13067" max="13067" width="7.28515625" style="113" bestFit="1" customWidth="1"/>
    <col min="13068" max="13068" width="7.7109375" style="113" bestFit="1" customWidth="1"/>
    <col min="13069" max="13069" width="8" style="113" bestFit="1" customWidth="1"/>
    <col min="13070" max="13070" width="7.7109375" style="113" bestFit="1" customWidth="1"/>
    <col min="13071" max="13071" width="6.42578125" style="113" bestFit="1" customWidth="1"/>
    <col min="13072" max="13072" width="6.140625" style="113" bestFit="1" customWidth="1"/>
    <col min="13073" max="13312" width="14.140625" style="113"/>
    <col min="13313" max="13313" width="4.140625" style="113" bestFit="1" customWidth="1"/>
    <col min="13314" max="13315" width="10.28515625" style="113" bestFit="1" customWidth="1"/>
    <col min="13316" max="13316" width="5.140625" style="113" bestFit="1" customWidth="1"/>
    <col min="13317" max="13317" width="25" style="113" bestFit="1" customWidth="1"/>
    <col min="13318" max="13318" width="22.42578125" style="113" bestFit="1" customWidth="1"/>
    <col min="13319" max="13322" width="0" style="113" hidden="1" customWidth="1"/>
    <col min="13323" max="13323" width="7.28515625" style="113" bestFit="1" customWidth="1"/>
    <col min="13324" max="13324" width="7.7109375" style="113" bestFit="1" customWidth="1"/>
    <col min="13325" max="13325" width="8" style="113" bestFit="1" customWidth="1"/>
    <col min="13326" max="13326" width="7.7109375" style="113" bestFit="1" customWidth="1"/>
    <col min="13327" max="13327" width="6.42578125" style="113" bestFit="1" customWidth="1"/>
    <col min="13328" max="13328" width="6.140625" style="113" bestFit="1" customWidth="1"/>
    <col min="13329" max="13568" width="14.140625" style="113"/>
    <col min="13569" max="13569" width="4.140625" style="113" bestFit="1" customWidth="1"/>
    <col min="13570" max="13571" width="10.28515625" style="113" bestFit="1" customWidth="1"/>
    <col min="13572" max="13572" width="5.140625" style="113" bestFit="1" customWidth="1"/>
    <col min="13573" max="13573" width="25" style="113" bestFit="1" customWidth="1"/>
    <col min="13574" max="13574" width="22.42578125" style="113" bestFit="1" customWidth="1"/>
    <col min="13575" max="13578" width="0" style="113" hidden="1" customWidth="1"/>
    <col min="13579" max="13579" width="7.28515625" style="113" bestFit="1" customWidth="1"/>
    <col min="13580" max="13580" width="7.7109375" style="113" bestFit="1" customWidth="1"/>
    <col min="13581" max="13581" width="8" style="113" bestFit="1" customWidth="1"/>
    <col min="13582" max="13582" width="7.7109375" style="113" bestFit="1" customWidth="1"/>
    <col min="13583" max="13583" width="6.42578125" style="113" bestFit="1" customWidth="1"/>
    <col min="13584" max="13584" width="6.140625" style="113" bestFit="1" customWidth="1"/>
    <col min="13585" max="13824" width="14.140625" style="113"/>
    <col min="13825" max="13825" width="4.140625" style="113" bestFit="1" customWidth="1"/>
    <col min="13826" max="13827" width="10.28515625" style="113" bestFit="1" customWidth="1"/>
    <col min="13828" max="13828" width="5.140625" style="113" bestFit="1" customWidth="1"/>
    <col min="13829" max="13829" width="25" style="113" bestFit="1" customWidth="1"/>
    <col min="13830" max="13830" width="22.42578125" style="113" bestFit="1" customWidth="1"/>
    <col min="13831" max="13834" width="0" style="113" hidden="1" customWidth="1"/>
    <col min="13835" max="13835" width="7.28515625" style="113" bestFit="1" customWidth="1"/>
    <col min="13836" max="13836" width="7.7109375" style="113" bestFit="1" customWidth="1"/>
    <col min="13837" max="13837" width="8" style="113" bestFit="1" customWidth="1"/>
    <col min="13838" max="13838" width="7.7109375" style="113" bestFit="1" customWidth="1"/>
    <col min="13839" max="13839" width="6.42578125" style="113" bestFit="1" customWidth="1"/>
    <col min="13840" max="13840" width="6.140625" style="113" bestFit="1" customWidth="1"/>
    <col min="13841" max="14080" width="14.140625" style="113"/>
    <col min="14081" max="14081" width="4.140625" style="113" bestFit="1" customWidth="1"/>
    <col min="14082" max="14083" width="10.28515625" style="113" bestFit="1" customWidth="1"/>
    <col min="14084" max="14084" width="5.140625" style="113" bestFit="1" customWidth="1"/>
    <col min="14085" max="14085" width="25" style="113" bestFit="1" customWidth="1"/>
    <col min="14086" max="14086" width="22.42578125" style="113" bestFit="1" customWidth="1"/>
    <col min="14087" max="14090" width="0" style="113" hidden="1" customWidth="1"/>
    <col min="14091" max="14091" width="7.28515625" style="113" bestFit="1" customWidth="1"/>
    <col min="14092" max="14092" width="7.7109375" style="113" bestFit="1" customWidth="1"/>
    <col min="14093" max="14093" width="8" style="113" bestFit="1" customWidth="1"/>
    <col min="14094" max="14094" width="7.7109375" style="113" bestFit="1" customWidth="1"/>
    <col min="14095" max="14095" width="6.42578125" style="113" bestFit="1" customWidth="1"/>
    <col min="14096" max="14096" width="6.140625" style="113" bestFit="1" customWidth="1"/>
    <col min="14097" max="14336" width="14.140625" style="113"/>
    <col min="14337" max="14337" width="4.140625" style="113" bestFit="1" customWidth="1"/>
    <col min="14338" max="14339" width="10.28515625" style="113" bestFit="1" customWidth="1"/>
    <col min="14340" max="14340" width="5.140625" style="113" bestFit="1" customWidth="1"/>
    <col min="14341" max="14341" width="25" style="113" bestFit="1" customWidth="1"/>
    <col min="14342" max="14342" width="22.42578125" style="113" bestFit="1" customWidth="1"/>
    <col min="14343" max="14346" width="0" style="113" hidden="1" customWidth="1"/>
    <col min="14347" max="14347" width="7.28515625" style="113" bestFit="1" customWidth="1"/>
    <col min="14348" max="14348" width="7.7109375" style="113" bestFit="1" customWidth="1"/>
    <col min="14349" max="14349" width="8" style="113" bestFit="1" customWidth="1"/>
    <col min="14350" max="14350" width="7.7109375" style="113" bestFit="1" customWidth="1"/>
    <col min="14351" max="14351" width="6.42578125" style="113" bestFit="1" customWidth="1"/>
    <col min="14352" max="14352" width="6.140625" style="113" bestFit="1" customWidth="1"/>
    <col min="14353" max="14592" width="14.140625" style="113"/>
    <col min="14593" max="14593" width="4.140625" style="113" bestFit="1" customWidth="1"/>
    <col min="14594" max="14595" width="10.28515625" style="113" bestFit="1" customWidth="1"/>
    <col min="14596" max="14596" width="5.140625" style="113" bestFit="1" customWidth="1"/>
    <col min="14597" max="14597" width="25" style="113" bestFit="1" customWidth="1"/>
    <col min="14598" max="14598" width="22.42578125" style="113" bestFit="1" customWidth="1"/>
    <col min="14599" max="14602" width="0" style="113" hidden="1" customWidth="1"/>
    <col min="14603" max="14603" width="7.28515625" style="113" bestFit="1" customWidth="1"/>
    <col min="14604" max="14604" width="7.7109375" style="113" bestFit="1" customWidth="1"/>
    <col min="14605" max="14605" width="8" style="113" bestFit="1" customWidth="1"/>
    <col min="14606" max="14606" width="7.7109375" style="113" bestFit="1" customWidth="1"/>
    <col min="14607" max="14607" width="6.42578125" style="113" bestFit="1" customWidth="1"/>
    <col min="14608" max="14608" width="6.140625" style="113" bestFit="1" customWidth="1"/>
    <col min="14609" max="14848" width="14.140625" style="113"/>
    <col min="14849" max="14849" width="4.140625" style="113" bestFit="1" customWidth="1"/>
    <col min="14850" max="14851" width="10.28515625" style="113" bestFit="1" customWidth="1"/>
    <col min="14852" max="14852" width="5.140625" style="113" bestFit="1" customWidth="1"/>
    <col min="14853" max="14853" width="25" style="113" bestFit="1" customWidth="1"/>
    <col min="14854" max="14854" width="22.42578125" style="113" bestFit="1" customWidth="1"/>
    <col min="14855" max="14858" width="0" style="113" hidden="1" customWidth="1"/>
    <col min="14859" max="14859" width="7.28515625" style="113" bestFit="1" customWidth="1"/>
    <col min="14860" max="14860" width="7.7109375" style="113" bestFit="1" customWidth="1"/>
    <col min="14861" max="14861" width="8" style="113" bestFit="1" customWidth="1"/>
    <col min="14862" max="14862" width="7.7109375" style="113" bestFit="1" customWidth="1"/>
    <col min="14863" max="14863" width="6.42578125" style="113" bestFit="1" customWidth="1"/>
    <col min="14864" max="14864" width="6.140625" style="113" bestFit="1" customWidth="1"/>
    <col min="14865" max="15104" width="14.140625" style="113"/>
    <col min="15105" max="15105" width="4.140625" style="113" bestFit="1" customWidth="1"/>
    <col min="15106" max="15107" width="10.28515625" style="113" bestFit="1" customWidth="1"/>
    <col min="15108" max="15108" width="5.140625" style="113" bestFit="1" customWidth="1"/>
    <col min="15109" max="15109" width="25" style="113" bestFit="1" customWidth="1"/>
    <col min="15110" max="15110" width="22.42578125" style="113" bestFit="1" customWidth="1"/>
    <col min="15111" max="15114" width="0" style="113" hidden="1" customWidth="1"/>
    <col min="15115" max="15115" width="7.28515625" style="113" bestFit="1" customWidth="1"/>
    <col min="15116" max="15116" width="7.7109375" style="113" bestFit="1" customWidth="1"/>
    <col min="15117" max="15117" width="8" style="113" bestFit="1" customWidth="1"/>
    <col min="15118" max="15118" width="7.7109375" style="113" bestFit="1" customWidth="1"/>
    <col min="15119" max="15119" width="6.42578125" style="113" bestFit="1" customWidth="1"/>
    <col min="15120" max="15120" width="6.140625" style="113" bestFit="1" customWidth="1"/>
    <col min="15121" max="15360" width="14.140625" style="113"/>
    <col min="15361" max="15361" width="4.140625" style="113" bestFit="1" customWidth="1"/>
    <col min="15362" max="15363" width="10.28515625" style="113" bestFit="1" customWidth="1"/>
    <col min="15364" max="15364" width="5.140625" style="113" bestFit="1" customWidth="1"/>
    <col min="15365" max="15365" width="25" style="113" bestFit="1" customWidth="1"/>
    <col min="15366" max="15366" width="22.42578125" style="113" bestFit="1" customWidth="1"/>
    <col min="15367" max="15370" width="0" style="113" hidden="1" customWidth="1"/>
    <col min="15371" max="15371" width="7.28515625" style="113" bestFit="1" customWidth="1"/>
    <col min="15372" max="15372" width="7.7109375" style="113" bestFit="1" customWidth="1"/>
    <col min="15373" max="15373" width="8" style="113" bestFit="1" customWidth="1"/>
    <col min="15374" max="15374" width="7.7109375" style="113" bestFit="1" customWidth="1"/>
    <col min="15375" max="15375" width="6.42578125" style="113" bestFit="1" customWidth="1"/>
    <col min="15376" max="15376" width="6.140625" style="113" bestFit="1" customWidth="1"/>
    <col min="15377" max="15616" width="14.140625" style="113"/>
    <col min="15617" max="15617" width="4.140625" style="113" bestFit="1" customWidth="1"/>
    <col min="15618" max="15619" width="10.28515625" style="113" bestFit="1" customWidth="1"/>
    <col min="15620" max="15620" width="5.140625" style="113" bestFit="1" customWidth="1"/>
    <col min="15621" max="15621" width="25" style="113" bestFit="1" customWidth="1"/>
    <col min="15622" max="15622" width="22.42578125" style="113" bestFit="1" customWidth="1"/>
    <col min="15623" max="15626" width="0" style="113" hidden="1" customWidth="1"/>
    <col min="15627" max="15627" width="7.28515625" style="113" bestFit="1" customWidth="1"/>
    <col min="15628" max="15628" width="7.7109375" style="113" bestFit="1" customWidth="1"/>
    <col min="15629" max="15629" width="8" style="113" bestFit="1" customWidth="1"/>
    <col min="15630" max="15630" width="7.7109375" style="113" bestFit="1" customWidth="1"/>
    <col min="15631" max="15631" width="6.42578125" style="113" bestFit="1" customWidth="1"/>
    <col min="15632" max="15632" width="6.140625" style="113" bestFit="1" customWidth="1"/>
    <col min="15633" max="15872" width="14.140625" style="113"/>
    <col min="15873" max="15873" width="4.140625" style="113" bestFit="1" customWidth="1"/>
    <col min="15874" max="15875" width="10.28515625" style="113" bestFit="1" customWidth="1"/>
    <col min="15876" max="15876" width="5.140625" style="113" bestFit="1" customWidth="1"/>
    <col min="15877" max="15877" width="25" style="113" bestFit="1" customWidth="1"/>
    <col min="15878" max="15878" width="22.42578125" style="113" bestFit="1" customWidth="1"/>
    <col min="15879" max="15882" width="0" style="113" hidden="1" customWidth="1"/>
    <col min="15883" max="15883" width="7.28515625" style="113" bestFit="1" customWidth="1"/>
    <col min="15884" max="15884" width="7.7109375" style="113" bestFit="1" customWidth="1"/>
    <col min="15885" max="15885" width="8" style="113" bestFit="1" customWidth="1"/>
    <col min="15886" max="15886" width="7.7109375" style="113" bestFit="1" customWidth="1"/>
    <col min="15887" max="15887" width="6.42578125" style="113" bestFit="1" customWidth="1"/>
    <col min="15888" max="15888" width="6.140625" style="113" bestFit="1" customWidth="1"/>
    <col min="15889" max="16128" width="14.140625" style="113"/>
    <col min="16129" max="16129" width="4.140625" style="113" bestFit="1" customWidth="1"/>
    <col min="16130" max="16131" width="10.28515625" style="113" bestFit="1" customWidth="1"/>
    <col min="16132" max="16132" width="5.140625" style="113" bestFit="1" customWidth="1"/>
    <col min="16133" max="16133" width="25" style="113" bestFit="1" customWidth="1"/>
    <col min="16134" max="16134" width="22.42578125" style="113" bestFit="1" customWidth="1"/>
    <col min="16135" max="16138" width="0" style="113" hidden="1" customWidth="1"/>
    <col min="16139" max="16139" width="7.28515625" style="113" bestFit="1" customWidth="1"/>
    <col min="16140" max="16140" width="7.7109375" style="113" bestFit="1" customWidth="1"/>
    <col min="16141" max="16141" width="8" style="113" bestFit="1" customWidth="1"/>
    <col min="16142" max="16142" width="7.7109375" style="113" bestFit="1" customWidth="1"/>
    <col min="16143" max="16143" width="6.42578125" style="113" bestFit="1" customWidth="1"/>
    <col min="16144" max="16144" width="6.140625" style="113" bestFit="1" customWidth="1"/>
    <col min="16145" max="16384" width="14.140625" style="113"/>
  </cols>
  <sheetData>
    <row r="1" spans="1:22" s="104" customFormat="1" ht="32.25" thickBot="1">
      <c r="A1" s="98" t="s">
        <v>2636</v>
      </c>
      <c r="B1" s="99" t="s">
        <v>2637</v>
      </c>
      <c r="C1" s="99" t="s">
        <v>2638</v>
      </c>
      <c r="D1" s="100" t="s">
        <v>2639</v>
      </c>
      <c r="E1" s="100" t="s">
        <v>2640</v>
      </c>
      <c r="F1" s="100" t="s">
        <v>2641</v>
      </c>
      <c r="G1" s="101" t="s">
        <v>2642</v>
      </c>
      <c r="H1" s="101" t="s">
        <v>2643</v>
      </c>
      <c r="I1" s="101" t="s">
        <v>2644</v>
      </c>
      <c r="J1" s="101" t="s">
        <v>2645</v>
      </c>
      <c r="K1" s="99" t="s">
        <v>2646</v>
      </c>
      <c r="L1" s="99" t="s">
        <v>2647</v>
      </c>
      <c r="M1" s="99" t="s">
        <v>2648</v>
      </c>
      <c r="N1" s="99" t="s">
        <v>2649</v>
      </c>
      <c r="O1" s="102" t="s">
        <v>2650</v>
      </c>
      <c r="P1" s="103" t="s">
        <v>118</v>
      </c>
      <c r="Q1" s="165" t="s">
        <v>2732</v>
      </c>
      <c r="R1" s="11" t="s">
        <v>165</v>
      </c>
      <c r="S1" s="11" t="s">
        <v>196</v>
      </c>
      <c r="T1" s="11" t="s">
        <v>162</v>
      </c>
      <c r="U1" s="11" t="s">
        <v>163</v>
      </c>
      <c r="V1" s="11" t="s">
        <v>79</v>
      </c>
    </row>
    <row r="2" spans="1:22" ht="15" customHeight="1" thickBot="1">
      <c r="A2" s="105">
        <v>61</v>
      </c>
      <c r="B2" s="106">
        <v>1</v>
      </c>
      <c r="C2" s="106">
        <v>1</v>
      </c>
      <c r="D2" s="106" t="s">
        <v>80</v>
      </c>
      <c r="E2" s="107" t="s">
        <v>2660</v>
      </c>
      <c r="F2" s="107" t="s">
        <v>2661</v>
      </c>
      <c r="G2" s="107" t="s">
        <v>2662</v>
      </c>
      <c r="H2" s="108">
        <v>515153550</v>
      </c>
      <c r="I2" s="109">
        <v>25491</v>
      </c>
      <c r="J2" s="110" t="s">
        <v>2663</v>
      </c>
      <c r="K2" s="111">
        <v>0.76180555555555562</v>
      </c>
      <c r="L2" s="106">
        <v>21</v>
      </c>
      <c r="M2" s="111">
        <v>0.86805555555555547</v>
      </c>
      <c r="N2" s="106">
        <v>5</v>
      </c>
      <c r="O2" s="106">
        <f t="shared" ref="O2" si="0">SUM(N2+L2)</f>
        <v>26</v>
      </c>
      <c r="P2" s="112">
        <f t="shared" ref="P2" si="1">MAX(K2,M2)</f>
        <v>0.86805555555555547</v>
      </c>
      <c r="Q2" s="166">
        <f>P2-0.375</f>
        <v>0.49305555555555547</v>
      </c>
      <c r="R2" s="11"/>
      <c r="S2" s="11">
        <v>100</v>
      </c>
      <c r="T2" s="80"/>
      <c r="U2" s="11"/>
      <c r="V2" s="11"/>
    </row>
    <row r="3" spans="1:22" ht="15" customHeight="1">
      <c r="A3" s="105">
        <v>40</v>
      </c>
      <c r="B3" s="106">
        <v>1</v>
      </c>
      <c r="C3" s="106">
        <v>16</v>
      </c>
      <c r="D3" s="106" t="s">
        <v>0</v>
      </c>
      <c r="E3" s="107" t="s">
        <v>2509</v>
      </c>
      <c r="F3" s="107" t="s">
        <v>2529</v>
      </c>
      <c r="G3" s="107" t="s">
        <v>2651</v>
      </c>
      <c r="H3" s="108">
        <v>606434640</v>
      </c>
      <c r="I3" s="109">
        <v>27644</v>
      </c>
      <c r="J3" s="110" t="s">
        <v>2652</v>
      </c>
      <c r="K3" s="111">
        <v>0.875</v>
      </c>
      <c r="L3" s="106">
        <v>16</v>
      </c>
      <c r="M3" s="106"/>
      <c r="N3" s="106"/>
      <c r="O3" s="106">
        <f t="shared" ref="O3:O5" si="2">SUM(N3+L3)</f>
        <v>16</v>
      </c>
      <c r="P3" s="112">
        <f t="shared" ref="P3:P5" si="3">MAX(K3,M3)</f>
        <v>0.875</v>
      </c>
      <c r="Q3" s="166">
        <f t="shared" ref="Q3:Q5" si="4">P3-0.375</f>
        <v>0.5</v>
      </c>
      <c r="R3" s="11">
        <v>100</v>
      </c>
      <c r="S3" s="11">
        <f>S2*IF(V3&lt;1,V3,IF(U3&lt;1,U3,IF(T3&lt;1,T3,1)))</f>
        <v>61.53846153846154</v>
      </c>
      <c r="T3" s="80">
        <f>Q2/Q3</f>
        <v>0.98611111111111094</v>
      </c>
      <c r="U3" s="11">
        <f>O3/O2</f>
        <v>0.61538461538461542</v>
      </c>
      <c r="V3" s="11">
        <v>1</v>
      </c>
    </row>
    <row r="4" spans="1:22" ht="15" customHeight="1">
      <c r="A4" s="114">
        <v>62</v>
      </c>
      <c r="B4" s="115">
        <v>2</v>
      </c>
      <c r="C4" s="116">
        <v>20</v>
      </c>
      <c r="D4" s="115" t="s">
        <v>0</v>
      </c>
      <c r="E4" s="117" t="s">
        <v>2460</v>
      </c>
      <c r="F4" s="117" t="s">
        <v>2653</v>
      </c>
      <c r="G4" s="117" t="s">
        <v>2654</v>
      </c>
      <c r="H4" s="118">
        <v>508113609</v>
      </c>
      <c r="I4" s="119">
        <v>28822</v>
      </c>
      <c r="J4" s="120" t="s">
        <v>2655</v>
      </c>
      <c r="K4" s="121">
        <v>0.90763888888888899</v>
      </c>
      <c r="L4" s="115">
        <v>15</v>
      </c>
      <c r="M4" s="115"/>
      <c r="N4" s="115"/>
      <c r="O4" s="115">
        <f t="shared" si="2"/>
        <v>15</v>
      </c>
      <c r="P4" s="122">
        <f t="shared" si="3"/>
        <v>0.90763888888888899</v>
      </c>
      <c r="Q4" s="166">
        <f t="shared" si="4"/>
        <v>0.53263888888888899</v>
      </c>
      <c r="R4" s="11">
        <f t="shared" ref="R4" si="5">R3*IF(V4&lt;1,V4,IF(U4&lt;1,U4,IF(T4&lt;1,T4,1)))</f>
        <v>93.75</v>
      </c>
      <c r="S4" s="11">
        <f t="shared" ref="S4:S5" si="6">S3*IF(V4&lt;1,V4,IF(U4&lt;1,U4,IF(T4&lt;1,T4,1)))</f>
        <v>57.692307692307693</v>
      </c>
      <c r="T4" s="80">
        <f t="shared" ref="T4" si="7">Q3/Q4</f>
        <v>0.93872229465449786</v>
      </c>
      <c r="U4" s="11">
        <f t="shared" ref="U4" si="8">O4/O3</f>
        <v>0.9375</v>
      </c>
      <c r="V4" s="11">
        <v>1</v>
      </c>
    </row>
    <row r="5" spans="1:22" ht="15" customHeight="1" thickBot="1">
      <c r="A5" s="123">
        <v>60</v>
      </c>
      <c r="B5" s="124">
        <v>3</v>
      </c>
      <c r="C5" s="125">
        <v>24</v>
      </c>
      <c r="D5" s="124" t="s">
        <v>0</v>
      </c>
      <c r="E5" s="126" t="s">
        <v>2656</v>
      </c>
      <c r="F5" s="126" t="s">
        <v>2657</v>
      </c>
      <c r="G5" s="126" t="s">
        <v>2658</v>
      </c>
      <c r="H5" s="127">
        <v>662647475</v>
      </c>
      <c r="I5" s="128">
        <v>29292</v>
      </c>
      <c r="J5" s="129" t="s">
        <v>2659</v>
      </c>
      <c r="K5" s="130">
        <v>0.8930555555555556</v>
      </c>
      <c r="L5" s="124">
        <v>14</v>
      </c>
      <c r="M5" s="124"/>
      <c r="N5" s="124"/>
      <c r="O5" s="124">
        <f t="shared" si="2"/>
        <v>14</v>
      </c>
      <c r="P5" s="131">
        <f t="shared" si="3"/>
        <v>0.8930555555555556</v>
      </c>
      <c r="Q5" s="166">
        <f t="shared" si="4"/>
        <v>0.5180555555555556</v>
      </c>
      <c r="R5" s="11">
        <f t="shared" ref="R5" si="9">R4*IF(V5&lt;1,V5,IF(U5&lt;1,U5,IF(T5&lt;1,T5,1)))</f>
        <v>87.5</v>
      </c>
      <c r="S5" s="11">
        <f t="shared" si="6"/>
        <v>53.846153846153847</v>
      </c>
      <c r="T5" s="80">
        <f t="shared" ref="T5" si="10">Q4/Q5</f>
        <v>1.0281501340482575</v>
      </c>
      <c r="U5" s="11">
        <f t="shared" ref="U5" si="11">O5/O4</f>
        <v>0.93333333333333335</v>
      </c>
      <c r="V5" s="11">
        <v>1</v>
      </c>
    </row>
  </sheetData>
  <pageMargins left="0.78" right="0.33" top="0.85" bottom="0.25" header="0.5" footer="0.5"/>
  <pageSetup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P1081"/>
  <sheetViews>
    <sheetView workbookViewId="0">
      <selection activeCell="E3" sqref="E3"/>
    </sheetView>
  </sheetViews>
  <sheetFormatPr defaultColWidth="8.7109375" defaultRowHeight="12.75"/>
  <cols>
    <col min="1" max="1" width="23.7109375" customWidth="1"/>
    <col min="2" max="2" width="29.42578125" customWidth="1"/>
    <col min="3" max="3" width="20.42578125" customWidth="1"/>
    <col min="4" max="4" width="7.5703125" customWidth="1"/>
    <col min="5" max="5" width="6.28515625" style="10" customWidth="1"/>
    <col min="6" max="10" width="6.5703125" bestFit="1" customWidth="1"/>
    <col min="11" max="11" width="6.7109375" bestFit="1" customWidth="1"/>
    <col min="12" max="21" width="6.5703125" bestFit="1" customWidth="1"/>
    <col min="22" max="23" width="6.42578125" customWidth="1"/>
    <col min="24" max="29" width="8.5703125" bestFit="1" customWidth="1"/>
    <col min="30" max="33" width="5.5703125" hidden="1" customWidth="1"/>
    <col min="34" max="38" width="5.5703125" customWidth="1"/>
    <col min="39" max="39" width="6.28515625" customWidth="1"/>
  </cols>
  <sheetData>
    <row r="1" spans="1:42" s="1" customFormat="1" ht="96.75" customHeight="1">
      <c r="A1" s="4" t="s">
        <v>44</v>
      </c>
      <c r="B1" s="4" t="s">
        <v>39</v>
      </c>
      <c r="C1" s="4" t="s">
        <v>43</v>
      </c>
      <c r="D1" s="5" t="s">
        <v>42</v>
      </c>
      <c r="E1" s="9" t="s">
        <v>40</v>
      </c>
      <c r="F1" s="6" t="s">
        <v>12</v>
      </c>
      <c r="G1" s="6" t="s">
        <v>131</v>
      </c>
      <c r="H1" s="6" t="s">
        <v>86</v>
      </c>
      <c r="I1" s="6" t="s">
        <v>6</v>
      </c>
      <c r="J1" s="6" t="s">
        <v>133</v>
      </c>
      <c r="K1" s="6" t="s">
        <v>134</v>
      </c>
      <c r="L1" s="6" t="s">
        <v>135</v>
      </c>
      <c r="M1" s="6" t="s">
        <v>136</v>
      </c>
      <c r="N1" s="6" t="s">
        <v>11</v>
      </c>
      <c r="O1" s="6" t="s">
        <v>13</v>
      </c>
      <c r="P1" s="6" t="s">
        <v>9</v>
      </c>
      <c r="Q1" s="6" t="s">
        <v>15</v>
      </c>
      <c r="R1" s="6" t="s">
        <v>137</v>
      </c>
      <c r="S1" s="6" t="s">
        <v>139</v>
      </c>
      <c r="T1" s="6" t="s">
        <v>17</v>
      </c>
      <c r="U1" s="6" t="s">
        <v>140</v>
      </c>
      <c r="V1" s="6" t="s">
        <v>21</v>
      </c>
      <c r="W1" s="6" t="s">
        <v>18</v>
      </c>
      <c r="X1" s="6" t="s">
        <v>19</v>
      </c>
      <c r="Y1" s="6" t="s">
        <v>20</v>
      </c>
      <c r="Z1" s="6" t="s">
        <v>141</v>
      </c>
      <c r="AA1" s="6" t="s">
        <v>22</v>
      </c>
      <c r="AB1" s="6" t="s">
        <v>23</v>
      </c>
      <c r="AC1" s="6" t="s">
        <v>24</v>
      </c>
      <c r="AD1" s="6" t="s">
        <v>199</v>
      </c>
      <c r="AE1" s="6" t="s">
        <v>200</v>
      </c>
      <c r="AF1" s="6" t="s">
        <v>201</v>
      </c>
      <c r="AG1" s="6" t="s">
        <v>202</v>
      </c>
      <c r="AH1" s="6" t="s">
        <v>132</v>
      </c>
      <c r="AI1" s="6" t="s">
        <v>14</v>
      </c>
      <c r="AJ1" s="6" t="s">
        <v>16</v>
      </c>
      <c r="AK1" s="6" t="s">
        <v>138</v>
      </c>
      <c r="AL1" s="6" t="s">
        <v>142</v>
      </c>
      <c r="AM1" s="6" t="s">
        <v>25</v>
      </c>
    </row>
    <row r="2" spans="1:42" s="1" customFormat="1">
      <c r="A2" s="4"/>
      <c r="B2" s="7" t="s">
        <v>78</v>
      </c>
      <c r="C2" s="4"/>
      <c r="D2" s="5"/>
      <c r="E2" s="8">
        <f>SUM(F2:AM2)</f>
        <v>2700</v>
      </c>
      <c r="F2" s="8">
        <v>100</v>
      </c>
      <c r="G2" s="8">
        <v>100</v>
      </c>
      <c r="H2" s="8">
        <v>100</v>
      </c>
      <c r="I2" s="8">
        <v>100</v>
      </c>
      <c r="J2" s="8">
        <v>100</v>
      </c>
      <c r="K2" s="8">
        <v>100</v>
      </c>
      <c r="L2" s="8">
        <v>100</v>
      </c>
      <c r="M2" s="8">
        <v>100</v>
      </c>
      <c r="N2" s="8">
        <v>100</v>
      </c>
      <c r="O2" s="8">
        <v>100</v>
      </c>
      <c r="P2" s="8">
        <v>100</v>
      </c>
      <c r="Q2" s="8">
        <v>100</v>
      </c>
      <c r="R2" s="8">
        <v>100</v>
      </c>
      <c r="S2" s="8">
        <v>100</v>
      </c>
      <c r="T2" s="8">
        <v>100</v>
      </c>
      <c r="U2" s="8">
        <v>100</v>
      </c>
      <c r="V2" s="8">
        <v>100</v>
      </c>
      <c r="W2" s="8">
        <v>100</v>
      </c>
      <c r="X2" s="8">
        <v>100</v>
      </c>
      <c r="Y2" s="8">
        <v>100</v>
      </c>
      <c r="Z2" s="8">
        <v>100</v>
      </c>
      <c r="AA2" s="8">
        <v>100</v>
      </c>
      <c r="AB2" s="8">
        <v>100</v>
      </c>
      <c r="AC2" s="8">
        <v>100</v>
      </c>
      <c r="AD2" s="8"/>
      <c r="AE2" s="8"/>
      <c r="AF2" s="8"/>
      <c r="AG2" s="8"/>
      <c r="AH2" s="8">
        <v>50</v>
      </c>
      <c r="AI2" s="8">
        <v>50</v>
      </c>
      <c r="AJ2" s="8">
        <v>50</v>
      </c>
      <c r="AK2" s="8">
        <v>50</v>
      </c>
      <c r="AL2" s="8">
        <v>50</v>
      </c>
      <c r="AM2" s="8">
        <v>50</v>
      </c>
    </row>
    <row r="3" spans="1:42" s="70" customFormat="1">
      <c r="A3" s="3" t="s">
        <v>166</v>
      </c>
      <c r="B3" s="3" t="s">
        <v>160</v>
      </c>
      <c r="C3" s="3" t="s">
        <v>47</v>
      </c>
      <c r="D3" s="2">
        <f ca="1">IF(E2=E3,D2,CELL("wiersz",A1))</f>
        <v>1</v>
      </c>
      <c r="E3" s="23">
        <f>LARGE(F3:AG3,1)+LARGE(F3:AG3,2)+LARGE(F3:AG3,3)+LARGE(F3:AG3,4)+IFERROR(LARGE(F3:AG3,5),0)+IFERROR(LARGE(F3:AG3,6),0)</f>
        <v>600</v>
      </c>
      <c r="F3" s="69">
        <v>100</v>
      </c>
      <c r="G3" s="69">
        <v>100</v>
      </c>
      <c r="H3" s="69"/>
      <c r="I3" s="75"/>
      <c r="J3" s="76">
        <v>100</v>
      </c>
      <c r="K3" s="76">
        <v>100</v>
      </c>
      <c r="L3" s="76">
        <v>100</v>
      </c>
      <c r="M3" s="76">
        <v>80.769230769230774</v>
      </c>
      <c r="N3" s="69">
        <v>96.389167502507533</v>
      </c>
      <c r="O3" s="69">
        <v>100</v>
      </c>
      <c r="P3" s="69">
        <v>95.114192495921714</v>
      </c>
      <c r="Q3" s="69"/>
      <c r="R3" s="69">
        <v>100</v>
      </c>
      <c r="S3" s="69"/>
      <c r="T3" s="75">
        <v>99.126637554585187</v>
      </c>
      <c r="U3" s="75"/>
      <c r="V3" s="69"/>
      <c r="W3" s="69">
        <f>VLOOKUP(A3,'Mordownik M'!$G$2:$H$27,2,0)</f>
        <v>100</v>
      </c>
      <c r="X3" s="69">
        <v>100</v>
      </c>
      <c r="Y3" s="77"/>
      <c r="Z3" s="69">
        <v>97.112150714376028</v>
      </c>
      <c r="AA3" s="69"/>
      <c r="AB3" s="69">
        <v>93.75</v>
      </c>
      <c r="AC3" s="69">
        <v>90.952380952380949</v>
      </c>
      <c r="AD3" s="69">
        <f>IFERROR(LARGE(AH3:AM3,1),0)+IFERROR(LARGE(AH3:AM3,2),0)</f>
        <v>0</v>
      </c>
      <c r="AE3" s="69">
        <f>IFERROR(LARGE(AH3:AM3,3),0)+IFERROR(LARGE(AH3:AM3,4),0)</f>
        <v>0</v>
      </c>
      <c r="AF3" s="69">
        <f>IFERROR(LARGE(AH3:AM3,5),0)+IFERROR(LARGE(AH3:AM3,6),0)</f>
        <v>0</v>
      </c>
      <c r="AG3" s="69">
        <f>IFERROR(LARGE(AH3:AM3,7),0)</f>
        <v>0</v>
      </c>
      <c r="AH3" s="69"/>
      <c r="AI3" s="69"/>
      <c r="AJ3" s="69"/>
      <c r="AK3" s="69"/>
      <c r="AL3" s="69"/>
      <c r="AM3" s="69"/>
    </row>
    <row r="4" spans="1:42" s="70" customFormat="1">
      <c r="A4" s="3" t="s">
        <v>175</v>
      </c>
      <c r="B4" s="3" t="s">
        <v>76</v>
      </c>
      <c r="C4" s="3" t="s">
        <v>56</v>
      </c>
      <c r="D4" s="2">
        <f ca="1">IF(E3=E4,D3,CELL("wiersz",A2))</f>
        <v>2</v>
      </c>
      <c r="E4" s="23">
        <f>LARGE(F4:AG4,1)+LARGE(F4:AG4,2)+LARGE(F4:AG4,3)+LARGE(F4:AG4,4)+IFERROR(LARGE(F4:AG4,5),0)+IFERROR(LARGE(F4:AG4,6),0)</f>
        <v>598.69565217391312</v>
      </c>
      <c r="F4" s="69">
        <v>81.038374717832966</v>
      </c>
      <c r="G4" s="69"/>
      <c r="H4" s="69"/>
      <c r="I4" s="75"/>
      <c r="J4" s="76">
        <v>95.215311004784667</v>
      </c>
      <c r="K4" s="76">
        <v>74.83660130718954</v>
      </c>
      <c r="L4" s="76">
        <v>85.754388229220439</v>
      </c>
      <c r="M4" s="76">
        <v>68.799275516727036</v>
      </c>
      <c r="N4" s="69">
        <v>100</v>
      </c>
      <c r="O4" s="69">
        <v>100</v>
      </c>
      <c r="P4" s="69">
        <v>84.073540014419606</v>
      </c>
      <c r="Q4" s="69"/>
      <c r="R4" s="69"/>
      <c r="S4" s="69">
        <f>VLOOKUP(A4,'Konwalie M'!$J$3:$K$40,2,0)</f>
        <v>100</v>
      </c>
      <c r="T4" s="75">
        <v>98.695652173913075</v>
      </c>
      <c r="U4" s="75">
        <v>100</v>
      </c>
      <c r="V4" s="69">
        <f>VLOOKUP(A4,'Kaczawska M'!$R$2:$S$15,2,0)</f>
        <v>93.35476956055733</v>
      </c>
      <c r="W4" s="69">
        <f>VLOOKUP(A4,'Mordownik M'!$G$2:$H$27,2,0)</f>
        <v>100</v>
      </c>
      <c r="X4" s="69"/>
      <c r="Y4" s="77"/>
      <c r="Z4" s="69">
        <v>90.120932563221956</v>
      </c>
      <c r="AA4" s="69">
        <v>92.44118621603711</v>
      </c>
      <c r="AB4" s="69"/>
      <c r="AC4" s="69">
        <v>67.441466869682117</v>
      </c>
      <c r="AD4" s="69">
        <f>IFERROR(LARGE(AH4:AM4,1),0)+IFERROR(LARGE(AH4:AM4,2),0)</f>
        <v>0</v>
      </c>
      <c r="AE4" s="69">
        <f>IFERROR(LARGE(AH4:AM4,3),0)+IFERROR(LARGE(AH4:AM4,4),0)</f>
        <v>0</v>
      </c>
      <c r="AF4" s="69">
        <f>IFERROR(LARGE(AH4:AM4,5),0)+IFERROR(LARGE(AH4:AM4,6),0)</f>
        <v>0</v>
      </c>
      <c r="AG4" s="69">
        <f>IFERROR(LARGE(AH4:AM4,7),0)</f>
        <v>0</v>
      </c>
      <c r="AH4" s="69"/>
      <c r="AI4" s="69"/>
      <c r="AJ4" s="69"/>
      <c r="AK4" s="69"/>
      <c r="AL4" s="69"/>
      <c r="AM4" s="69"/>
    </row>
    <row r="5" spans="1:42" s="70" customFormat="1">
      <c r="A5" s="3" t="s">
        <v>167</v>
      </c>
      <c r="B5" s="3" t="s">
        <v>83</v>
      </c>
      <c r="C5" s="3" t="s">
        <v>45</v>
      </c>
      <c r="D5" s="2">
        <f ca="1">IF(E4=E5,D4,CELL("wiersz",A3))</f>
        <v>3</v>
      </c>
      <c r="E5" s="23">
        <f>LARGE(F5:AG5,1)+LARGE(F5:AG5,2)+LARGE(F5:AG5,3)+LARGE(F5:AG5,4)+IFERROR(LARGE(F5:AG5,5),0)+IFERROR(LARGE(F5:AG5,6),0)</f>
        <v>578.79660312700071</v>
      </c>
      <c r="F5" s="69">
        <v>97.820163487738427</v>
      </c>
      <c r="G5" s="69">
        <v>91.731953329020826</v>
      </c>
      <c r="H5" s="69"/>
      <c r="I5" s="75"/>
      <c r="J5" s="76"/>
      <c r="K5" s="76"/>
      <c r="L5" s="76">
        <v>98.802929476932221</v>
      </c>
      <c r="M5" s="76"/>
      <c r="N5" s="69"/>
      <c r="O5" s="69"/>
      <c r="P5" s="69"/>
      <c r="Q5" s="69">
        <v>97.287522603978289</v>
      </c>
      <c r="R5" s="69">
        <v>81.818181818181827</v>
      </c>
      <c r="S5" s="69"/>
      <c r="T5" s="75"/>
      <c r="U5" s="75"/>
      <c r="V5" s="69"/>
      <c r="W5" s="69"/>
      <c r="X5" s="69">
        <v>93.154034229330918</v>
      </c>
      <c r="Y5" s="77"/>
      <c r="Z5" s="69">
        <v>100</v>
      </c>
      <c r="AA5" s="69"/>
      <c r="AB5" s="69"/>
      <c r="AC5" s="69"/>
      <c r="AD5" s="69">
        <f>IFERROR(LARGE(AH5:AM5,1),0)+IFERROR(LARGE(AH5:AM5,2),0)</f>
        <v>0</v>
      </c>
      <c r="AE5" s="69">
        <f>IFERROR(LARGE(AH5:AM5,3),0)+IFERROR(LARGE(AH5:AM5,4),0)</f>
        <v>0</v>
      </c>
      <c r="AF5" s="69">
        <f>IFERROR(LARGE(AH5:AM5,5),0)+IFERROR(LARGE(AH5:AM5,6),0)</f>
        <v>0</v>
      </c>
      <c r="AG5" s="69">
        <f>IFERROR(LARGE(AH5:AM5,7),0)</f>
        <v>0</v>
      </c>
      <c r="AH5" s="69"/>
      <c r="AI5" s="69"/>
      <c r="AJ5" s="69"/>
      <c r="AK5" s="69"/>
      <c r="AL5" s="69"/>
      <c r="AM5" s="69"/>
    </row>
    <row r="6" spans="1:42" s="70" customFormat="1">
      <c r="A6" s="3" t="s">
        <v>172</v>
      </c>
      <c r="B6" s="3" t="s">
        <v>115</v>
      </c>
      <c r="C6" s="3" t="s">
        <v>92</v>
      </c>
      <c r="D6" s="2">
        <f ca="1">IF(E5=E6,D5,CELL("wiersz",A4))</f>
        <v>4</v>
      </c>
      <c r="E6" s="23">
        <f>LARGE(F6:AG6,1)+LARGE(F6:AG6,2)+LARGE(F6:AG6,3)+LARGE(F6:AG6,4)+IFERROR(LARGE(F6:AG6,5),0)+IFERROR(LARGE(F6:AG6,6),0)</f>
        <v>577.5762760579704</v>
      </c>
      <c r="F6" s="69">
        <v>82.528735632183938</v>
      </c>
      <c r="G6" s="69">
        <v>83.439494411755561</v>
      </c>
      <c r="H6" s="69">
        <v>97.430618110067357</v>
      </c>
      <c r="I6" s="75"/>
      <c r="J6" s="76">
        <v>97.389885807504058</v>
      </c>
      <c r="K6" s="76"/>
      <c r="L6" s="76">
        <v>97.081385154880167</v>
      </c>
      <c r="M6" s="76"/>
      <c r="N6" s="69">
        <v>1.7917803902974485</v>
      </c>
      <c r="O6" s="69"/>
      <c r="P6" s="69">
        <v>92.375331722580896</v>
      </c>
      <c r="Q6" s="69">
        <v>89.666666666666657</v>
      </c>
      <c r="R6" s="69">
        <v>90.909090909090921</v>
      </c>
      <c r="S6" s="69"/>
      <c r="T6" s="75">
        <v>100</v>
      </c>
      <c r="U6" s="75"/>
      <c r="V6" s="69">
        <f>VLOOKUP(A6,'Kaczawska M'!$R$2:$S$15,2,0)</f>
        <v>91.204188481675388</v>
      </c>
      <c r="W6" s="69"/>
      <c r="X6" s="69">
        <v>65.203511571918568</v>
      </c>
      <c r="Y6" s="77">
        <v>86.614395886889454</v>
      </c>
      <c r="Z6" s="69"/>
      <c r="AA6" s="69">
        <v>93.299055262937884</v>
      </c>
      <c r="AB6" s="69"/>
      <c r="AC6" s="69"/>
      <c r="AD6" s="69">
        <f>IFERROR(LARGE(AH6:AM6,1),0)+IFERROR(LARGE(AH6:AM6,2),0)</f>
        <v>0</v>
      </c>
      <c r="AE6" s="69">
        <f>IFERROR(LARGE(AH6:AM6,3),0)+IFERROR(LARGE(AH6:AM6,4),0)</f>
        <v>0</v>
      </c>
      <c r="AF6" s="69">
        <f>IFERROR(LARGE(AH6:AM6,5),0)+IFERROR(LARGE(AH6:AM6,6),0)</f>
        <v>0</v>
      </c>
      <c r="AG6" s="69">
        <f>IFERROR(LARGE(AH6:AM6,7),0)</f>
        <v>0</v>
      </c>
      <c r="AH6" s="69"/>
      <c r="AI6" s="69"/>
      <c r="AJ6" s="69"/>
      <c r="AK6" s="69"/>
      <c r="AL6" s="69"/>
      <c r="AM6" s="69"/>
      <c r="AP6" s="601"/>
    </row>
    <row r="7" spans="1:42" s="70" customFormat="1">
      <c r="A7" s="3" t="s">
        <v>2074</v>
      </c>
      <c r="B7" s="3" t="s">
        <v>388</v>
      </c>
      <c r="C7" s="3" t="s">
        <v>387</v>
      </c>
      <c r="D7" s="2">
        <f ca="1">IF(E6=E7,D6,CELL("wiersz",A5))</f>
        <v>5</v>
      </c>
      <c r="E7" s="23">
        <f>LARGE(F7:AG7,1)+LARGE(F7:AG7,2)+LARGE(F7:AG7,3)+LARGE(F7:AG7,4)+IFERROR(LARGE(F7:AG7,5),0)+IFERROR(LARGE(F7:AG7,6),0)</f>
        <v>573.8881974774381</v>
      </c>
      <c r="F7" s="69"/>
      <c r="G7" s="69">
        <v>87.909467326671034</v>
      </c>
      <c r="H7" s="69"/>
      <c r="I7" s="75"/>
      <c r="J7" s="76">
        <v>93.135725429017128</v>
      </c>
      <c r="K7" s="76"/>
      <c r="L7" s="76"/>
      <c r="M7" s="76">
        <v>96.15384615384616</v>
      </c>
      <c r="N7" s="69"/>
      <c r="O7" s="69"/>
      <c r="P7" s="69"/>
      <c r="Q7" s="69">
        <v>100</v>
      </c>
      <c r="R7" s="69"/>
      <c r="S7" s="69"/>
      <c r="T7" s="75"/>
      <c r="U7" s="75"/>
      <c r="V7" s="69"/>
      <c r="W7" s="69"/>
      <c r="X7" s="69"/>
      <c r="Y7" s="77">
        <v>100</v>
      </c>
      <c r="Z7" s="69">
        <v>96.689158567903718</v>
      </c>
      <c r="AA7" s="69"/>
      <c r="AB7" s="69"/>
      <c r="AC7" s="69"/>
      <c r="AD7" s="69">
        <f>IFERROR(LARGE(AH7:AM7,1),0)+IFERROR(LARGE(AH7:AM7,2),0)</f>
        <v>0</v>
      </c>
      <c r="AE7" s="69">
        <f>IFERROR(LARGE(AH7:AM7,3),0)+IFERROR(LARGE(AH7:AM7,4),0)</f>
        <v>0</v>
      </c>
      <c r="AF7" s="69">
        <f>IFERROR(LARGE(AH7:AM7,5),0)+IFERROR(LARGE(AH7:AM7,6),0)</f>
        <v>0</v>
      </c>
      <c r="AG7" s="69">
        <f>IFERROR(LARGE(AH7:AM7,7),0)</f>
        <v>0</v>
      </c>
      <c r="AH7" s="69"/>
      <c r="AI7" s="69"/>
      <c r="AJ7" s="69"/>
      <c r="AK7" s="69"/>
      <c r="AL7" s="69"/>
      <c r="AM7" s="69"/>
    </row>
    <row r="8" spans="1:42" s="70" customFormat="1">
      <c r="A8" s="3" t="s">
        <v>2073</v>
      </c>
      <c r="B8" s="3" t="s">
        <v>2475</v>
      </c>
      <c r="C8" s="3" t="s">
        <v>47</v>
      </c>
      <c r="D8" s="2">
        <f ca="1">IF(E7=E8,D7,CELL("wiersz",A6))</f>
        <v>6</v>
      </c>
      <c r="E8" s="23">
        <f>LARGE(F8:AG8,1)+LARGE(F8:AG8,2)+LARGE(F8:AG8,3)+LARGE(F8:AG8,4)+IFERROR(LARGE(F8:AG8,5),0)+IFERROR(LARGE(F8:AG8,6),0)</f>
        <v>572.71686233547507</v>
      </c>
      <c r="F8" s="69"/>
      <c r="G8" s="69">
        <v>93.40131241919353</v>
      </c>
      <c r="H8" s="69"/>
      <c r="I8" s="75"/>
      <c r="J8" s="76"/>
      <c r="K8" s="76">
        <v>86.742424242424235</v>
      </c>
      <c r="L8" s="76">
        <v>99.845968893230136</v>
      </c>
      <c r="M8" s="76"/>
      <c r="N8" s="69"/>
      <c r="O8" s="69"/>
      <c r="P8" s="69">
        <v>100</v>
      </c>
      <c r="Q8" s="69">
        <v>97.287522603978289</v>
      </c>
      <c r="R8" s="69"/>
      <c r="S8" s="69"/>
      <c r="T8" s="75"/>
      <c r="U8" s="75"/>
      <c r="V8" s="69"/>
      <c r="W8" s="69"/>
      <c r="X8" s="69"/>
      <c r="Y8" s="77"/>
      <c r="Z8" s="69">
        <v>95.439634176648937</v>
      </c>
      <c r="AA8" s="69">
        <v>32.480492645954442</v>
      </c>
      <c r="AB8" s="69"/>
      <c r="AC8" s="69"/>
      <c r="AD8" s="69">
        <f>IFERROR(LARGE(AH8:AM8,1),0)+IFERROR(LARGE(AH8:AM8,2),0)</f>
        <v>0</v>
      </c>
      <c r="AE8" s="69">
        <f>IFERROR(LARGE(AH8:AM8,3),0)+IFERROR(LARGE(AH8:AM8,4),0)</f>
        <v>0</v>
      </c>
      <c r="AF8" s="69">
        <f>IFERROR(LARGE(AH8:AM8,5),0)+IFERROR(LARGE(AH8:AM8,6),0)</f>
        <v>0</v>
      </c>
      <c r="AG8" s="69">
        <f>IFERROR(LARGE(AH8:AM8,7),0)</f>
        <v>0</v>
      </c>
      <c r="AH8" s="69"/>
      <c r="AI8" s="69"/>
      <c r="AJ8" s="69"/>
      <c r="AK8" s="69"/>
      <c r="AL8" s="69"/>
      <c r="AM8" s="69"/>
    </row>
    <row r="9" spans="1:42" s="70" customFormat="1">
      <c r="A9" s="3" t="s">
        <v>168</v>
      </c>
      <c r="B9" s="3" t="s">
        <v>2596</v>
      </c>
      <c r="C9" s="3" t="s">
        <v>53</v>
      </c>
      <c r="D9" s="2">
        <f ca="1">IF(E8=E9,D8,CELL("wiersz",A7))</f>
        <v>7</v>
      </c>
      <c r="E9" s="23">
        <f>LARGE(F9:AG9,1)+LARGE(F9:AG9,2)+LARGE(F9:AG9,3)+LARGE(F9:AG9,4)+IFERROR(LARGE(F9:AG9,5),0)+IFERROR(LARGE(F9:AG9,6),0)</f>
        <v>552.87142407096735</v>
      </c>
      <c r="F9" s="69">
        <v>94.225721784776923</v>
      </c>
      <c r="G9" s="69"/>
      <c r="H9" s="69">
        <v>100</v>
      </c>
      <c r="I9" s="75"/>
      <c r="J9" s="76"/>
      <c r="K9" s="76"/>
      <c r="L9" s="76">
        <v>86.121192482177563</v>
      </c>
      <c r="M9" s="76"/>
      <c r="N9" s="69"/>
      <c r="O9" s="69">
        <v>72.916666666666657</v>
      </c>
      <c r="P9" s="69"/>
      <c r="Q9" s="69"/>
      <c r="R9" s="69"/>
      <c r="S9" s="69"/>
      <c r="T9" s="75"/>
      <c r="U9" s="75"/>
      <c r="V9" s="69"/>
      <c r="W9" s="69"/>
      <c r="X9" s="69">
        <v>99.607843137346208</v>
      </c>
      <c r="Y9" s="77"/>
      <c r="Z9" s="69">
        <v>4.9658274956921584</v>
      </c>
      <c r="AA9" s="69">
        <v>100</v>
      </c>
      <c r="AB9" s="69"/>
      <c r="AC9" s="69">
        <v>31.519226086564043</v>
      </c>
      <c r="AD9" s="69">
        <f>IFERROR(LARGE(AH9:AM9,1),0)+IFERROR(LARGE(AH9:AM9,2),0)</f>
        <v>0</v>
      </c>
      <c r="AE9" s="69">
        <f>IFERROR(LARGE(AH9:AM9,3),0)+IFERROR(LARGE(AH9:AM9,4),0)</f>
        <v>0</v>
      </c>
      <c r="AF9" s="69">
        <f>IFERROR(LARGE(AH9:AM9,5),0)+IFERROR(LARGE(AH9:AM9,6),0)</f>
        <v>0</v>
      </c>
      <c r="AG9" s="69">
        <f>IFERROR(LARGE(AH9:AM9,7),0)</f>
        <v>0</v>
      </c>
      <c r="AH9" s="69"/>
      <c r="AI9" s="69"/>
      <c r="AJ9" s="69"/>
      <c r="AK9" s="69"/>
      <c r="AL9" s="69"/>
      <c r="AM9" s="69"/>
    </row>
    <row r="10" spans="1:42" s="70" customFormat="1">
      <c r="A10" s="3" t="s">
        <v>170</v>
      </c>
      <c r="B10" s="3" t="s">
        <v>120</v>
      </c>
      <c r="C10" s="3" t="s">
        <v>96</v>
      </c>
      <c r="D10" s="2">
        <f ca="1">IF(E9=E10,D9,CELL("wiersz",A8))</f>
        <v>8</v>
      </c>
      <c r="E10" s="23">
        <f>LARGE(F10:AG10,1)+LARGE(F10:AG10,2)+LARGE(F10:AG10,3)+LARGE(F10:AG10,4)+IFERROR(LARGE(F10:AG10,5),0)+IFERROR(LARGE(F10:AG10,6),0)</f>
        <v>537.74699253408244</v>
      </c>
      <c r="F10" s="69">
        <v>86.506024096385559</v>
      </c>
      <c r="G10" s="69">
        <v>58.04309627949273</v>
      </c>
      <c r="H10" s="69">
        <v>76.375252185608616</v>
      </c>
      <c r="I10" s="75"/>
      <c r="J10" s="76">
        <v>68.044829555788994</v>
      </c>
      <c r="K10" s="76"/>
      <c r="L10" s="76">
        <v>93.108884529147971</v>
      </c>
      <c r="M10" s="76"/>
      <c r="N10" s="69">
        <v>90.641671824800312</v>
      </c>
      <c r="O10" s="69"/>
      <c r="P10" s="69">
        <v>85.796269727403157</v>
      </c>
      <c r="Q10" s="69">
        <v>80.538922155688624</v>
      </c>
      <c r="R10" s="69">
        <v>90.909090909090921</v>
      </c>
      <c r="S10" s="69">
        <f>VLOOKUP(A10,'Konwalie M'!$J$3:$K$40,2,0)</f>
        <v>85.784313725490193</v>
      </c>
      <c r="T10" s="75">
        <v>85.660377358490592</v>
      </c>
      <c r="U10" s="75">
        <v>77.812718378756074</v>
      </c>
      <c r="V10" s="69"/>
      <c r="W10" s="69"/>
      <c r="X10" s="69"/>
      <c r="Y10" s="77"/>
      <c r="Z10" s="69">
        <v>90.785051447254531</v>
      </c>
      <c r="AA10" s="69">
        <v>83.112385491919269</v>
      </c>
      <c r="AB10" s="69"/>
      <c r="AC10" s="69"/>
      <c r="AD10" s="69">
        <f>IFERROR(LARGE(AH10:AM10,1),0)+IFERROR(LARGE(AH10:AM10,2),0)</f>
        <v>0</v>
      </c>
      <c r="AE10" s="69">
        <f>IFERROR(LARGE(AH10:AM10,3),0)+IFERROR(LARGE(AH10:AM10,4),0)</f>
        <v>0</v>
      </c>
      <c r="AF10" s="69">
        <f>IFERROR(LARGE(AH10:AM10,5),0)+IFERROR(LARGE(AH10:AM10,6),0)</f>
        <v>0</v>
      </c>
      <c r="AG10" s="69">
        <f>IFERROR(LARGE(AH10:AM10,7),0)</f>
        <v>0</v>
      </c>
      <c r="AH10" s="69"/>
      <c r="AI10" s="69"/>
      <c r="AJ10" s="69"/>
      <c r="AK10" s="69"/>
      <c r="AL10" s="69"/>
      <c r="AM10" s="69"/>
    </row>
    <row r="11" spans="1:42" s="70" customFormat="1">
      <c r="A11" s="3" t="s">
        <v>2461</v>
      </c>
      <c r="B11" s="3" t="s">
        <v>2453</v>
      </c>
      <c r="C11" s="3" t="s">
        <v>425</v>
      </c>
      <c r="D11" s="2">
        <f ca="1">IF(E10=E11,D10,CELL("wiersz",A9))</f>
        <v>9</v>
      </c>
      <c r="E11" s="23">
        <f>LARGE(F11:AG11,1)+LARGE(F11:AG11,2)+LARGE(F11:AG11,3)+LARGE(F11:AG11,4)+IFERROR(LARGE(F11:AG11,5),0)+IFERROR(LARGE(F11:AG11,6),0)</f>
        <v>534.81115255558063</v>
      </c>
      <c r="F11" s="69"/>
      <c r="G11" s="69"/>
      <c r="H11" s="69"/>
      <c r="I11" s="75">
        <v>100</v>
      </c>
      <c r="J11" s="76"/>
      <c r="K11" s="76"/>
      <c r="L11" s="76">
        <v>71.638530466288856</v>
      </c>
      <c r="M11" s="76">
        <v>66.407856849033337</v>
      </c>
      <c r="N11" s="69"/>
      <c r="O11" s="69"/>
      <c r="P11" s="69">
        <v>70.748116230374421</v>
      </c>
      <c r="Q11" s="69">
        <v>71.829105473965285</v>
      </c>
      <c r="R11" s="69"/>
      <c r="S11" s="69">
        <f>VLOOKUP(A11,'Konwalie M'!$J$3:$K$40,2,0)</f>
        <v>86.206896551724128</v>
      </c>
      <c r="T11" s="75">
        <v>84.384874331385177</v>
      </c>
      <c r="U11" s="75">
        <v>78.486557244990379</v>
      </c>
      <c r="V11" s="69">
        <f>VLOOKUP(A11,'Kaczawska M'!$R$2:$S$15,2,0)</f>
        <v>100</v>
      </c>
      <c r="W11" s="69"/>
      <c r="X11" s="69">
        <v>77.808193668195358</v>
      </c>
      <c r="Y11" s="77">
        <v>85.732824427480907</v>
      </c>
      <c r="Z11" s="69">
        <v>16.349994846476314</v>
      </c>
      <c r="AA11" s="69"/>
      <c r="AB11" s="69"/>
      <c r="AC11" s="69"/>
      <c r="AD11" s="69">
        <f>IFERROR(LARGE(AH11:AM11,1),0)+IFERROR(LARGE(AH11:AM11,2),0)</f>
        <v>0</v>
      </c>
      <c r="AE11" s="69">
        <f>IFERROR(LARGE(AH11:AM11,3),0)+IFERROR(LARGE(AH11:AM11,4),0)</f>
        <v>0</v>
      </c>
      <c r="AF11" s="69">
        <f>IFERROR(LARGE(AH11:AM11,5),0)+IFERROR(LARGE(AH11:AM11,6),0)</f>
        <v>0</v>
      </c>
      <c r="AG11" s="69">
        <f>IFERROR(LARGE(AH11:AM11,7),0)</f>
        <v>0</v>
      </c>
      <c r="AH11" s="69"/>
      <c r="AI11" s="69"/>
      <c r="AJ11" s="69"/>
      <c r="AK11" s="69"/>
      <c r="AL11" s="69"/>
      <c r="AM11" s="69"/>
    </row>
    <row r="12" spans="1:42" s="70" customFormat="1">
      <c r="A12" s="3" t="s">
        <v>176</v>
      </c>
      <c r="B12" s="3" t="s">
        <v>143</v>
      </c>
      <c r="C12" s="3" t="s">
        <v>51</v>
      </c>
      <c r="D12" s="2">
        <f ca="1">IF(E11=E12,D11,CELL("wiersz",A10))</f>
        <v>10</v>
      </c>
      <c r="E12" s="23">
        <f>LARGE(F12:AG12,1)+LARGE(F12:AG12,2)+LARGE(F12:AG12,3)+LARGE(F12:AG12,4)+IFERROR(LARGE(F12:AG12,5),0)+IFERROR(LARGE(F12:AG12,6),0)</f>
        <v>528.28202914500037</v>
      </c>
      <c r="F12" s="69">
        <v>78.213507625272342</v>
      </c>
      <c r="G12" s="69">
        <v>89.399458298309526</v>
      </c>
      <c r="H12" s="69"/>
      <c r="I12" s="75"/>
      <c r="J12" s="76"/>
      <c r="K12" s="76"/>
      <c r="L12" s="76">
        <v>79.035324748735647</v>
      </c>
      <c r="M12" s="76"/>
      <c r="N12" s="69"/>
      <c r="O12" s="69">
        <v>99.305555555555557</v>
      </c>
      <c r="P12" s="69"/>
      <c r="Q12" s="69"/>
      <c r="R12" s="69">
        <v>76.363636363636374</v>
      </c>
      <c r="S12" s="69"/>
      <c r="T12" s="75"/>
      <c r="U12" s="75"/>
      <c r="V12" s="69"/>
      <c r="W12" s="69"/>
      <c r="X12" s="69">
        <v>74.497206703591303</v>
      </c>
      <c r="Y12" s="77"/>
      <c r="Z12" s="69">
        <v>90.550425816380326</v>
      </c>
      <c r="AA12" s="69">
        <v>79.038883773638361</v>
      </c>
      <c r="AB12" s="69"/>
      <c r="AC12" s="69">
        <v>90.952380952380949</v>
      </c>
      <c r="AD12" s="69">
        <f>IFERROR(LARGE(AH12:AM12,1),0)+IFERROR(LARGE(AH12:AM12,2),0)</f>
        <v>0</v>
      </c>
      <c r="AE12" s="69">
        <f>IFERROR(LARGE(AH12:AM12,3),0)+IFERROR(LARGE(AH12:AM12,4),0)</f>
        <v>0</v>
      </c>
      <c r="AF12" s="69">
        <f>IFERROR(LARGE(AH12:AM12,5),0)+IFERROR(LARGE(AH12:AM12,6),0)</f>
        <v>0</v>
      </c>
      <c r="AG12" s="69">
        <f>IFERROR(LARGE(AH12:AM12,7),0)</f>
        <v>0</v>
      </c>
      <c r="AH12" s="69"/>
      <c r="AI12" s="69"/>
      <c r="AJ12" s="69"/>
      <c r="AK12" s="69"/>
      <c r="AL12" s="69"/>
      <c r="AM12" s="69"/>
    </row>
    <row r="13" spans="1:42" s="70" customFormat="1">
      <c r="A13" s="3" t="s">
        <v>2436</v>
      </c>
      <c r="B13" s="3" t="s">
        <v>2061</v>
      </c>
      <c r="C13" s="3" t="s">
        <v>425</v>
      </c>
      <c r="D13" s="2">
        <f ca="1">IF(E12=E13,D12,CELL("wiersz",A11))</f>
        <v>11</v>
      </c>
      <c r="E13" s="23">
        <f>LARGE(F13:AG13,1)+LARGE(F13:AG13,2)+LARGE(F13:AG13,3)+LARGE(F13:AG13,4)+IFERROR(LARGE(F13:AG13,5),0)+IFERROR(LARGE(F13:AG13,6),0)</f>
        <v>524.73058312661954</v>
      </c>
      <c r="F13" s="69"/>
      <c r="G13" s="69"/>
      <c r="H13" s="69">
        <v>96.642981747011021</v>
      </c>
      <c r="I13" s="75"/>
      <c r="J13" s="76"/>
      <c r="K13" s="76"/>
      <c r="L13" s="76"/>
      <c r="M13" s="76">
        <v>47.707569970372063</v>
      </c>
      <c r="N13" s="69"/>
      <c r="O13" s="69">
        <v>70.138888888888886</v>
      </c>
      <c r="P13" s="69">
        <v>70.748116230374421</v>
      </c>
      <c r="Q13" s="69">
        <v>71.829105473965285</v>
      </c>
      <c r="R13" s="69"/>
      <c r="S13" s="69"/>
      <c r="T13" s="75">
        <v>84.383131634381087</v>
      </c>
      <c r="U13" s="75">
        <v>78.470754052149388</v>
      </c>
      <c r="V13" s="69">
        <f>VLOOKUP(A13,'Kaczawska M'!$R$2:$S$15,2,0)</f>
        <v>100</v>
      </c>
      <c r="W13" s="69">
        <f>VLOOKUP(A13,'Mordownik M'!$G$2:$H$27,2,0)</f>
        <v>79.500891265597147</v>
      </c>
      <c r="X13" s="69">
        <v>77.808193668195358</v>
      </c>
      <c r="Y13" s="77">
        <v>85.732824427480907</v>
      </c>
      <c r="Z13" s="69">
        <v>43.081537660290678</v>
      </c>
      <c r="AA13" s="69"/>
      <c r="AB13" s="69"/>
      <c r="AC13" s="69">
        <v>74.185613556650338</v>
      </c>
      <c r="AD13" s="69">
        <f>IFERROR(LARGE(AH13:AM13,1),0)+IFERROR(LARGE(AH13:AM13,2),0)</f>
        <v>0</v>
      </c>
      <c r="AE13" s="69">
        <f>IFERROR(LARGE(AH13:AM13,3),0)+IFERROR(LARGE(AH13:AM13,4),0)</f>
        <v>0</v>
      </c>
      <c r="AF13" s="69">
        <f>IFERROR(LARGE(AH13:AM13,5),0)+IFERROR(LARGE(AH13:AM13,6),0)</f>
        <v>0</v>
      </c>
      <c r="AG13" s="69">
        <f>IFERROR(LARGE(AH13:AM13,7),0)</f>
        <v>0</v>
      </c>
      <c r="AH13" s="69"/>
      <c r="AI13" s="69"/>
      <c r="AJ13" s="69"/>
      <c r="AK13" s="69"/>
      <c r="AL13" s="69"/>
      <c r="AM13" s="69"/>
    </row>
    <row r="14" spans="1:42" s="70" customFormat="1">
      <c r="A14" s="3" t="s">
        <v>2112</v>
      </c>
      <c r="B14" s="3"/>
      <c r="C14" s="3" t="s">
        <v>47</v>
      </c>
      <c r="D14" s="2">
        <f ca="1">IF(E13=E14,D13,CELL("wiersz",A12))</f>
        <v>12</v>
      </c>
      <c r="E14" s="23">
        <f>LARGE(F14:AG14,1)+LARGE(F14:AG14,2)+LARGE(F14:AG14,3)+LARGE(F14:AG14,4)+IFERROR(LARGE(F14:AG14,5),0)+IFERROR(LARGE(F14:AG14,6),0)</f>
        <v>498.92873520894341</v>
      </c>
      <c r="F14" s="69"/>
      <c r="G14" s="69">
        <v>36.238434332423559</v>
      </c>
      <c r="H14" s="69">
        <v>76.375252185608616</v>
      </c>
      <c r="I14" s="75">
        <v>100</v>
      </c>
      <c r="J14" s="76">
        <v>0</v>
      </c>
      <c r="K14" s="76">
        <v>77.234401349072499</v>
      </c>
      <c r="L14" s="76">
        <v>79.983748645720468</v>
      </c>
      <c r="M14" s="76">
        <v>50.68929309352032</v>
      </c>
      <c r="N14" s="69">
        <v>82.095090632424785</v>
      </c>
      <c r="O14" s="69">
        <v>69.444444444444443</v>
      </c>
      <c r="P14" s="69">
        <v>77.010427528675677</v>
      </c>
      <c r="Q14" s="69"/>
      <c r="R14" s="69">
        <v>61.001855287569576</v>
      </c>
      <c r="S14" s="69"/>
      <c r="T14" s="75">
        <v>76.775648252536655</v>
      </c>
      <c r="U14" s="75"/>
      <c r="V14" s="69">
        <f>VLOOKUP(A14,'Kaczawska M'!$R$2:$S$15,2,0)</f>
        <v>46.453333333333333</v>
      </c>
      <c r="W14" s="69">
        <f>VLOOKUP(A14,'Mordownik M'!$G$2:$H$27,2,0)</f>
        <v>81.53564899451554</v>
      </c>
      <c r="X14" s="69">
        <v>77.808193668195358</v>
      </c>
      <c r="Y14" s="77"/>
      <c r="Z14" s="69"/>
      <c r="AA14" s="69">
        <v>76.608895859406772</v>
      </c>
      <c r="AB14" s="69">
        <v>52.378964941895973</v>
      </c>
      <c r="AC14" s="69">
        <v>77.506053268087186</v>
      </c>
      <c r="AD14" s="69">
        <f>IFERROR(LARGE(AH14:AM14,1),0)+IFERROR(LARGE(AH14:AM14,2),0)</f>
        <v>0</v>
      </c>
      <c r="AE14" s="69">
        <f>IFERROR(LARGE(AH14:AM14,3),0)+IFERROR(LARGE(AH14:AM14,4),0)</f>
        <v>0</v>
      </c>
      <c r="AF14" s="69">
        <f>IFERROR(LARGE(AH14:AM14,5),0)+IFERROR(LARGE(AH14:AM14,6),0)</f>
        <v>0</v>
      </c>
      <c r="AG14" s="69">
        <f>IFERROR(LARGE(AH14:AM14,7),0)</f>
        <v>0</v>
      </c>
      <c r="AH14" s="69"/>
      <c r="AI14" s="69"/>
      <c r="AJ14" s="69"/>
      <c r="AK14" s="69"/>
      <c r="AL14" s="69"/>
      <c r="AM14" s="69"/>
    </row>
    <row r="15" spans="1:42" s="70" customFormat="1">
      <c r="A15" s="3" t="s">
        <v>2476</v>
      </c>
      <c r="B15" s="3" t="s">
        <v>2475</v>
      </c>
      <c r="C15" s="3" t="s">
        <v>2573</v>
      </c>
      <c r="D15" s="2">
        <f ca="1">IF(E14=E15,D14,CELL("wiersz",A13))</f>
        <v>13</v>
      </c>
      <c r="E15" s="23">
        <f>LARGE(F15:AG15,1)+LARGE(F15:AG15,2)+LARGE(F15:AG15,3)+LARGE(F15:AG15,4)+IFERROR(LARGE(F15:AG15,5),0)+IFERROR(LARGE(F15:AG15,6),0)</f>
        <v>495.00277916461596</v>
      </c>
      <c r="F15" s="69"/>
      <c r="G15" s="69"/>
      <c r="H15" s="69"/>
      <c r="I15" s="75"/>
      <c r="J15" s="76">
        <v>74.182754082944811</v>
      </c>
      <c r="K15" s="76">
        <v>92.525252525252526</v>
      </c>
      <c r="L15" s="76">
        <v>73.66092266582163</v>
      </c>
      <c r="M15" s="76"/>
      <c r="N15" s="69">
        <v>82.095090632424785</v>
      </c>
      <c r="O15" s="69"/>
      <c r="P15" s="69">
        <v>77.010427528675677</v>
      </c>
      <c r="Q15" s="69"/>
      <c r="R15" s="69"/>
      <c r="S15" s="69">
        <f>VLOOKUP(A15,'Konwalie M'!$J$3:$K$40,2,0)</f>
        <v>70.422535211267586</v>
      </c>
      <c r="T15" s="75"/>
      <c r="U15" s="75">
        <v>78.317005777442816</v>
      </c>
      <c r="V15" s="69"/>
      <c r="W15" s="69">
        <f>VLOOKUP(A15,'Mordownik M'!$G$2:$H$27,2,0)</f>
        <v>89.919354838709666</v>
      </c>
      <c r="X15" s="69"/>
      <c r="Y15" s="77"/>
      <c r="Z15" s="69"/>
      <c r="AA15" s="69">
        <v>75.135647862110488</v>
      </c>
      <c r="AB15" s="69"/>
      <c r="AC15" s="69"/>
      <c r="AD15" s="69">
        <f>IFERROR(LARGE(AH15:AM15,1),0)+IFERROR(LARGE(AH15:AM15,2),0)</f>
        <v>0</v>
      </c>
      <c r="AE15" s="69">
        <f>IFERROR(LARGE(AH15:AM15,3),0)+IFERROR(LARGE(AH15:AM15,4),0)</f>
        <v>0</v>
      </c>
      <c r="AF15" s="69">
        <f>IFERROR(LARGE(AH15:AM15,5),0)+IFERROR(LARGE(AH15:AM15,6),0)</f>
        <v>0</v>
      </c>
      <c r="AG15" s="69">
        <f>IFERROR(LARGE(AH15:AM15,7),0)</f>
        <v>0</v>
      </c>
      <c r="AH15" s="69"/>
      <c r="AI15" s="69"/>
      <c r="AJ15" s="69"/>
      <c r="AK15" s="69"/>
      <c r="AL15" s="69"/>
      <c r="AM15" s="69"/>
    </row>
    <row r="16" spans="1:42" s="70" customFormat="1">
      <c r="A16" s="3" t="s">
        <v>2085</v>
      </c>
      <c r="B16" s="3" t="s">
        <v>580</v>
      </c>
      <c r="C16" s="3" t="s">
        <v>579</v>
      </c>
      <c r="D16" s="2">
        <f ca="1">IF(E15=E16,D15,CELL("wiersz",A14))</f>
        <v>14</v>
      </c>
      <c r="E16" s="23">
        <f>LARGE(F16:AG16,1)+LARGE(F16:AG16,2)+LARGE(F16:AG16,3)+LARGE(F16:AG16,4)+IFERROR(LARGE(F16:AG16,5),0)+IFERROR(LARGE(F16:AG16,6),0)</f>
        <v>491.51646430379486</v>
      </c>
      <c r="F16" s="69"/>
      <c r="G16" s="69">
        <v>70.06394040269447</v>
      </c>
      <c r="H16" s="69">
        <v>86.960183767228187</v>
      </c>
      <c r="I16" s="75"/>
      <c r="J16" s="76"/>
      <c r="K16" s="76"/>
      <c r="L16" s="76"/>
      <c r="M16" s="76"/>
      <c r="N16" s="69">
        <v>78.699936020473459</v>
      </c>
      <c r="O16" s="69">
        <v>80.555555555555543</v>
      </c>
      <c r="P16" s="69">
        <v>70.025214816058821</v>
      </c>
      <c r="Q16" s="69">
        <v>73.597811217510255</v>
      </c>
      <c r="R16" s="69">
        <v>61.016505108724118</v>
      </c>
      <c r="S16" s="69">
        <f>VLOOKUP(A16,'Konwalie M'!$J$3:$K$40,2,0)</f>
        <v>77.433628318584056</v>
      </c>
      <c r="T16" s="75">
        <v>76.86230248307001</v>
      </c>
      <c r="U16" s="75"/>
      <c r="V16" s="69"/>
      <c r="W16" s="69"/>
      <c r="X16" s="69">
        <v>85.330347144713087</v>
      </c>
      <c r="Y16" s="77"/>
      <c r="Z16" s="69">
        <v>81.888297959121545</v>
      </c>
      <c r="AA16" s="69">
        <v>78.082143856703055</v>
      </c>
      <c r="AB16" s="69"/>
      <c r="AC16" s="69"/>
      <c r="AD16" s="69">
        <f>IFERROR(LARGE(AH16:AM16,1),0)+IFERROR(LARGE(AH16:AM16,2),0)</f>
        <v>0</v>
      </c>
      <c r="AE16" s="69">
        <f>IFERROR(LARGE(AH16:AM16,3),0)+IFERROR(LARGE(AH16:AM16,4),0)</f>
        <v>0</v>
      </c>
      <c r="AF16" s="69">
        <f>IFERROR(LARGE(AH16:AM16,5),0)+IFERROR(LARGE(AH16:AM16,6),0)</f>
        <v>0</v>
      </c>
      <c r="AG16" s="69">
        <f>IFERROR(LARGE(AH16:AM16,7),0)</f>
        <v>0</v>
      </c>
      <c r="AH16" s="69"/>
      <c r="AI16" s="69"/>
      <c r="AJ16" s="69"/>
      <c r="AK16" s="69"/>
      <c r="AL16" s="69"/>
      <c r="AM16" s="69"/>
    </row>
    <row r="17" spans="1:39" s="70" customFormat="1">
      <c r="A17" s="3" t="s">
        <v>2086</v>
      </c>
      <c r="B17" s="3" t="s">
        <v>604</v>
      </c>
      <c r="C17" s="3" t="s">
        <v>603</v>
      </c>
      <c r="D17" s="2">
        <f ca="1">IF(E16=E17,D16,CELL("wiersz",A15))</f>
        <v>15</v>
      </c>
      <c r="E17" s="23">
        <f>LARGE(F17:AG17,1)+LARGE(F17:AG17,2)+LARGE(F17:AG17,3)+LARGE(F17:AG17,4)+IFERROR(LARGE(F17:AG17,5),0)+IFERROR(LARGE(F17:AG17,6),0)</f>
        <v>491.35078008764657</v>
      </c>
      <c r="F17" s="69"/>
      <c r="G17" s="69">
        <v>68.529707950191437</v>
      </c>
      <c r="H17" s="69">
        <v>40.652028522715511</v>
      </c>
      <c r="I17" s="75"/>
      <c r="J17" s="76"/>
      <c r="K17" s="76"/>
      <c r="L17" s="76">
        <v>79.351466047730582</v>
      </c>
      <c r="M17" s="76"/>
      <c r="N17" s="69"/>
      <c r="O17" s="69"/>
      <c r="P17" s="69"/>
      <c r="Q17" s="69"/>
      <c r="R17" s="69"/>
      <c r="S17" s="69"/>
      <c r="T17" s="75">
        <v>82.344168799500252</v>
      </c>
      <c r="U17" s="75">
        <v>79.531656548135302</v>
      </c>
      <c r="V17" s="69">
        <f>VLOOKUP(A17,'Kaczawska M'!$R$2:$S$15,2,0)</f>
        <v>84.5631067961165</v>
      </c>
      <c r="W17" s="69">
        <f>VLOOKUP(A17,'Mordownik M'!$G$2:$H$27,2,0)</f>
        <v>84.790874524714823</v>
      </c>
      <c r="X17" s="69">
        <v>68.635275338861661</v>
      </c>
      <c r="Y17" s="77">
        <v>80.769507371449109</v>
      </c>
      <c r="Z17" s="69">
        <v>79.216767529381073</v>
      </c>
      <c r="AA17" s="69"/>
      <c r="AB17" s="69"/>
      <c r="AC17" s="69"/>
      <c r="AD17" s="69">
        <f>IFERROR(LARGE(AH17:AM17,1),0)+IFERROR(LARGE(AH17:AM17,2),0)</f>
        <v>0</v>
      </c>
      <c r="AE17" s="69">
        <f>IFERROR(LARGE(AH17:AM17,3),0)+IFERROR(LARGE(AH17:AM17,4),0)</f>
        <v>0</v>
      </c>
      <c r="AF17" s="69">
        <f>IFERROR(LARGE(AH17:AM17,5),0)+IFERROR(LARGE(AH17:AM17,6),0)</f>
        <v>0</v>
      </c>
      <c r="AG17" s="69">
        <f>IFERROR(LARGE(AH17:AM17,7),0)</f>
        <v>0</v>
      </c>
      <c r="AH17" s="69"/>
      <c r="AI17" s="69"/>
      <c r="AJ17" s="69"/>
      <c r="AK17" s="69"/>
      <c r="AL17" s="69"/>
      <c r="AM17" s="69"/>
    </row>
    <row r="18" spans="1:39" s="70" customFormat="1">
      <c r="A18" s="3" t="s">
        <v>2076</v>
      </c>
      <c r="B18" s="3"/>
      <c r="C18" s="3" t="s">
        <v>425</v>
      </c>
      <c r="D18" s="2">
        <f ca="1">IF(E17=E18,D17,CELL("wiersz",A16))</f>
        <v>16</v>
      </c>
      <c r="E18" s="23">
        <f>LARGE(F18:AG18,1)+LARGE(F18:AG18,2)+LARGE(F18:AG18,3)+LARGE(F18:AG18,4)+IFERROR(LARGE(F18:AG18,5),0)+IFERROR(LARGE(F18:AG18,6),0)</f>
        <v>491.17713073147735</v>
      </c>
      <c r="F18" s="69"/>
      <c r="G18" s="69">
        <v>80.995551136465309</v>
      </c>
      <c r="H18" s="69"/>
      <c r="I18" s="75"/>
      <c r="J18" s="76"/>
      <c r="K18" s="76"/>
      <c r="L18" s="76"/>
      <c r="M18" s="76"/>
      <c r="N18" s="69"/>
      <c r="O18" s="69"/>
      <c r="P18" s="69"/>
      <c r="Q18" s="69">
        <v>66.093366093366086</v>
      </c>
      <c r="R18" s="69"/>
      <c r="S18" s="69">
        <f>VLOOKUP(A18,'Konwalie M'!$J$3:$K$40,2,0)</f>
        <v>77.26269315673288</v>
      </c>
      <c r="T18" s="75">
        <v>82.342509370843615</v>
      </c>
      <c r="U18" s="75"/>
      <c r="V18" s="69">
        <f>VLOOKUP(A18,'Kaczawska M'!$R$2:$S$15,2,0)</f>
        <v>84.5631067961165</v>
      </c>
      <c r="W18" s="69">
        <f>VLOOKUP(A18,'Mordownik M'!$G$2:$H$27,2,0)</f>
        <v>84.790874524714823</v>
      </c>
      <c r="X18" s="69"/>
      <c r="Y18" s="77">
        <v>79.268321373955999</v>
      </c>
      <c r="Z18" s="69">
        <v>79.216767529381073</v>
      </c>
      <c r="AA18" s="69"/>
      <c r="AB18" s="69"/>
      <c r="AC18" s="69"/>
      <c r="AD18" s="69">
        <f>IFERROR(LARGE(AH18:AM18,1),0)+IFERROR(LARGE(AH18:AM18,2),0)</f>
        <v>0</v>
      </c>
      <c r="AE18" s="69">
        <f>IFERROR(LARGE(AH18:AM18,3),0)+IFERROR(LARGE(AH18:AM18,4),0)</f>
        <v>0</v>
      </c>
      <c r="AF18" s="69">
        <f>IFERROR(LARGE(AH18:AM18,5),0)+IFERROR(LARGE(AH18:AM18,6),0)</f>
        <v>0</v>
      </c>
      <c r="AG18" s="69">
        <f>IFERROR(LARGE(AH18:AM18,7),0)</f>
        <v>0</v>
      </c>
      <c r="AH18" s="69"/>
      <c r="AI18" s="69"/>
      <c r="AJ18" s="69"/>
      <c r="AK18" s="69"/>
      <c r="AL18" s="69"/>
      <c r="AM18" s="69"/>
    </row>
    <row r="19" spans="1:39" s="70" customFormat="1">
      <c r="A19" s="3" t="s">
        <v>177</v>
      </c>
      <c r="B19" s="3" t="s">
        <v>63</v>
      </c>
      <c r="C19" s="3" t="s">
        <v>47</v>
      </c>
      <c r="D19" s="2">
        <f ca="1">IF(E18=E19,D18,CELL("wiersz",A17))</f>
        <v>17</v>
      </c>
      <c r="E19" s="23">
        <f>LARGE(F19:AG19,1)+LARGE(F19:AG19,2)+LARGE(F19:AG19,3)+LARGE(F19:AG19,4)+IFERROR(LARGE(F19:AG19,5),0)+IFERROR(LARGE(F19:AG19,6),0)</f>
        <v>487.75603685720944</v>
      </c>
      <c r="F19" s="69">
        <v>77.537796976241921</v>
      </c>
      <c r="G19" s="69">
        <v>77.105841434483935</v>
      </c>
      <c r="H19" s="69"/>
      <c r="I19" s="75"/>
      <c r="J19" s="76">
        <v>71.722928450696514</v>
      </c>
      <c r="K19" s="76">
        <v>80.069930069930066</v>
      </c>
      <c r="L19" s="76">
        <v>58.066169245301445</v>
      </c>
      <c r="M19" s="76">
        <v>62.493649019408601</v>
      </c>
      <c r="N19" s="69">
        <v>75.591170542254559</v>
      </c>
      <c r="O19" s="69">
        <v>79.166666666666657</v>
      </c>
      <c r="P19" s="69">
        <v>0</v>
      </c>
      <c r="Q19" s="69"/>
      <c r="R19" s="69">
        <v>51.448271616338843</v>
      </c>
      <c r="S19" s="69"/>
      <c r="T19" s="75">
        <v>81.362007168458831</v>
      </c>
      <c r="U19" s="75">
        <v>79.41820775383357</v>
      </c>
      <c r="V19" s="69"/>
      <c r="W19" s="69"/>
      <c r="X19" s="69">
        <v>85.139664804104342</v>
      </c>
      <c r="Y19" s="77">
        <v>77.065416285452883</v>
      </c>
      <c r="Z19" s="69">
        <v>82.599560394215999</v>
      </c>
      <c r="AA19" s="69"/>
      <c r="AB19" s="69">
        <v>62.854757930275163</v>
      </c>
      <c r="AC19" s="69">
        <v>65.397786055596796</v>
      </c>
      <c r="AD19" s="69">
        <f>IFERROR(LARGE(AH19:AM19,1),0)+IFERROR(LARGE(AH19:AM19,2),0)</f>
        <v>0</v>
      </c>
      <c r="AE19" s="69">
        <f>IFERROR(LARGE(AH19:AM19,3),0)+IFERROR(LARGE(AH19:AM19,4),0)</f>
        <v>0</v>
      </c>
      <c r="AF19" s="69">
        <f>IFERROR(LARGE(AH19:AM19,5),0)+IFERROR(LARGE(AH19:AM19,6),0)</f>
        <v>0</v>
      </c>
      <c r="AG19" s="69">
        <f>IFERROR(LARGE(AH19:AM19,7),0)</f>
        <v>0</v>
      </c>
      <c r="AH19" s="69"/>
      <c r="AI19" s="69"/>
      <c r="AJ19" s="69"/>
      <c r="AK19" s="69"/>
      <c r="AL19" s="69"/>
      <c r="AM19" s="69"/>
    </row>
    <row r="20" spans="1:39" s="70" customFormat="1">
      <c r="A20" s="3" t="s">
        <v>169</v>
      </c>
      <c r="B20" s="3" t="s">
        <v>113</v>
      </c>
      <c r="C20" s="3" t="s">
        <v>53</v>
      </c>
      <c r="D20" s="2">
        <f ca="1">IF(E19=E20,D19,CELL("wiersz",A18))</f>
        <v>18</v>
      </c>
      <c r="E20" s="23">
        <f>LARGE(F20:AG20,1)+LARGE(F20:AG20,2)+LARGE(F20:AG20,3)+LARGE(F20:AG20,4)+IFERROR(LARGE(F20:AG20,5),0)+IFERROR(LARGE(F20:AG20,6),0)</f>
        <v>484.66895193645564</v>
      </c>
      <c r="F20" s="69">
        <v>94.225721784776923</v>
      </c>
      <c r="G20" s="69">
        <v>79.522904752165942</v>
      </c>
      <c r="H20" s="69">
        <v>100</v>
      </c>
      <c r="I20" s="75"/>
      <c r="J20" s="76"/>
      <c r="K20" s="76"/>
      <c r="L20" s="76">
        <v>86.123983278784138</v>
      </c>
      <c r="M20" s="76"/>
      <c r="N20" s="69"/>
      <c r="O20" s="69"/>
      <c r="P20" s="69"/>
      <c r="Q20" s="69"/>
      <c r="R20" s="69"/>
      <c r="S20" s="69"/>
      <c r="T20" s="75"/>
      <c r="U20" s="75">
        <v>78.293405655165444</v>
      </c>
      <c r="V20" s="69">
        <f>VLOOKUP(A20,'Kaczawska M'!$R$2:$S$15,2,0)</f>
        <v>46.502936465563266</v>
      </c>
      <c r="W20" s="69"/>
      <c r="X20" s="69"/>
      <c r="Y20" s="77"/>
      <c r="Z20" s="69"/>
      <c r="AA20" s="69"/>
      <c r="AB20" s="69"/>
      <c r="AC20" s="69"/>
      <c r="AD20" s="69">
        <f>IFERROR(LARGE(AH20:AM20,1),0)+IFERROR(LARGE(AH20:AM20,2),0)</f>
        <v>0</v>
      </c>
      <c r="AE20" s="69">
        <f>IFERROR(LARGE(AH20:AM20,3),0)+IFERROR(LARGE(AH20:AM20,4),0)</f>
        <v>0</v>
      </c>
      <c r="AF20" s="69">
        <f>IFERROR(LARGE(AH20:AM20,5),0)+IFERROR(LARGE(AH20:AM20,6),0)</f>
        <v>0</v>
      </c>
      <c r="AG20" s="69">
        <f>IFERROR(LARGE(AH20:AM20,7),0)</f>
        <v>0</v>
      </c>
      <c r="AH20" s="69"/>
      <c r="AI20" s="69"/>
      <c r="AJ20" s="69"/>
      <c r="AK20" s="69"/>
      <c r="AL20" s="69"/>
      <c r="AM20" s="69"/>
    </row>
    <row r="21" spans="1:39" s="70" customFormat="1">
      <c r="A21" s="3" t="s">
        <v>2738</v>
      </c>
      <c r="B21" s="3" t="s">
        <v>2725</v>
      </c>
      <c r="C21" s="3"/>
      <c r="D21" s="2">
        <f ca="1">IF(E20=E21,D20,CELL("wiersz",A19))</f>
        <v>19</v>
      </c>
      <c r="E21" s="23">
        <f>LARGE(F21:AG21,1)+LARGE(F21:AG21,2)+LARGE(F21:AG21,3)+LARGE(F21:AG21,4)+IFERROR(LARGE(F21:AG21,5),0)+IFERROR(LARGE(F21:AG21,6),0)</f>
        <v>479.29064355248943</v>
      </c>
      <c r="F21" s="69"/>
      <c r="G21" s="69"/>
      <c r="H21" s="69"/>
      <c r="I21" s="75"/>
      <c r="J21" s="76"/>
      <c r="K21" s="76"/>
      <c r="L21" s="76"/>
      <c r="M21" s="76">
        <v>65.618331470379033</v>
      </c>
      <c r="N21" s="69"/>
      <c r="O21" s="69"/>
      <c r="P21" s="69">
        <v>81.063607924921769</v>
      </c>
      <c r="Q21" s="69">
        <v>67.08229426433914</v>
      </c>
      <c r="R21" s="69"/>
      <c r="S21" s="69">
        <f>VLOOKUP(A21,'Konwalie M'!$J$3:$K$40,2,0)</f>
        <v>87.939698492462313</v>
      </c>
      <c r="T21" s="75">
        <v>81.166444846149318</v>
      </c>
      <c r="U21" s="75">
        <v>82.805694252629308</v>
      </c>
      <c r="V21" s="69"/>
      <c r="W21" s="69"/>
      <c r="X21" s="69"/>
      <c r="Y21" s="77">
        <v>79.23290377198758</v>
      </c>
      <c r="Z21" s="69"/>
      <c r="AA21" s="69"/>
      <c r="AB21" s="69"/>
      <c r="AC21" s="69"/>
      <c r="AD21" s="69">
        <f>IFERROR(LARGE(AH21:AM21,1),0)+IFERROR(LARGE(AH21:AM21,2),0)</f>
        <v>0</v>
      </c>
      <c r="AE21" s="69">
        <f>IFERROR(LARGE(AH21:AM21,3),0)+IFERROR(LARGE(AH21:AM21,4),0)</f>
        <v>0</v>
      </c>
      <c r="AF21" s="69">
        <f>IFERROR(LARGE(AH21:AM21,5),0)+IFERROR(LARGE(AH21:AM21,6),0)</f>
        <v>0</v>
      </c>
      <c r="AG21" s="69">
        <f>IFERROR(LARGE(AH21:AM21,7),0)</f>
        <v>0</v>
      </c>
      <c r="AH21" s="69"/>
      <c r="AI21" s="69"/>
      <c r="AJ21" s="69"/>
      <c r="AK21" s="69"/>
      <c r="AL21" s="69"/>
      <c r="AM21" s="69"/>
    </row>
    <row r="22" spans="1:39" s="70" customFormat="1">
      <c r="A22" s="3" t="s">
        <v>171</v>
      </c>
      <c r="B22" s="3" t="s">
        <v>100</v>
      </c>
      <c r="C22" s="3" t="s">
        <v>109</v>
      </c>
      <c r="D22" s="2">
        <f ca="1">IF(E21=E22,D21,CELL("wiersz",A20))</f>
        <v>20</v>
      </c>
      <c r="E22" s="23">
        <f>LARGE(F22:AG22,1)+LARGE(F22:AG22,2)+LARGE(F22:AG22,3)+LARGE(F22:AG22,4)+IFERROR(LARGE(F22:AG22,5),0)+IFERROR(LARGE(F22:AG22,6),0)</f>
        <v>476.22481966200132</v>
      </c>
      <c r="F22" s="69">
        <v>84.669811320754746</v>
      </c>
      <c r="G22" s="69">
        <v>25.249180687362752</v>
      </c>
      <c r="H22" s="69"/>
      <c r="I22" s="75"/>
      <c r="J22" s="76">
        <v>78.886256363097488</v>
      </c>
      <c r="K22" s="76"/>
      <c r="L22" s="76"/>
      <c r="M22" s="76"/>
      <c r="N22" s="69"/>
      <c r="O22" s="69"/>
      <c r="P22" s="69"/>
      <c r="Q22" s="69">
        <v>71.070013210039619</v>
      </c>
      <c r="R22" s="69"/>
      <c r="S22" s="69"/>
      <c r="T22" s="75"/>
      <c r="U22" s="75"/>
      <c r="V22" s="69"/>
      <c r="W22" s="69"/>
      <c r="X22" s="69"/>
      <c r="Y22" s="77"/>
      <c r="Z22" s="69">
        <v>83.83069441899903</v>
      </c>
      <c r="AA22" s="69"/>
      <c r="AB22" s="69">
        <v>100</v>
      </c>
      <c r="AC22" s="69">
        <v>57.768044349110511</v>
      </c>
      <c r="AD22" s="69">
        <f>IFERROR(LARGE(AH22:AM22,1),0)+IFERROR(LARGE(AH22:AM22,2),0)</f>
        <v>0</v>
      </c>
      <c r="AE22" s="69">
        <f>IFERROR(LARGE(AH22:AM22,3),0)+IFERROR(LARGE(AH22:AM22,4),0)</f>
        <v>0</v>
      </c>
      <c r="AF22" s="69">
        <f>IFERROR(LARGE(AH22:AM22,5),0)+IFERROR(LARGE(AH22:AM22,6),0)</f>
        <v>0</v>
      </c>
      <c r="AG22" s="69">
        <f>IFERROR(LARGE(AH22:AM22,7),0)</f>
        <v>0</v>
      </c>
      <c r="AH22" s="69"/>
      <c r="AI22" s="69"/>
      <c r="AJ22" s="69"/>
      <c r="AK22" s="69"/>
      <c r="AL22" s="69"/>
      <c r="AM22" s="69"/>
    </row>
    <row r="23" spans="1:39" s="70" customFormat="1">
      <c r="A23" s="3" t="s">
        <v>173</v>
      </c>
      <c r="B23" s="3" t="s">
        <v>143</v>
      </c>
      <c r="C23" s="3" t="s">
        <v>57</v>
      </c>
      <c r="D23" s="2">
        <f ca="1">IF(E22=E23,D22,CELL("wiersz",A21))</f>
        <v>21</v>
      </c>
      <c r="E23" s="23">
        <f>LARGE(F23:AG23,1)+LARGE(F23:AG23,2)+LARGE(F23:AG23,3)+LARGE(F23:AG23,4)+IFERROR(LARGE(F23:AG23,5),0)+IFERROR(LARGE(F23:AG23,6),0)</f>
        <v>468.82488485790486</v>
      </c>
      <c r="F23" s="69">
        <v>81.405895691610013</v>
      </c>
      <c r="G23" s="69">
        <v>64.925679053328764</v>
      </c>
      <c r="H23" s="69">
        <v>84.750569008619095</v>
      </c>
      <c r="I23" s="75"/>
      <c r="J23" s="76"/>
      <c r="K23" s="76"/>
      <c r="L23" s="76">
        <v>55.236456184205899</v>
      </c>
      <c r="M23" s="76"/>
      <c r="N23" s="69"/>
      <c r="O23" s="69"/>
      <c r="P23" s="69"/>
      <c r="Q23" s="69"/>
      <c r="R23" s="69"/>
      <c r="S23" s="69"/>
      <c r="T23" s="75"/>
      <c r="U23" s="75"/>
      <c r="V23" s="69"/>
      <c r="W23" s="69"/>
      <c r="X23" s="69">
        <v>51.956569439902694</v>
      </c>
      <c r="Y23" s="77"/>
      <c r="Z23" s="69"/>
      <c r="AA23" s="69">
        <v>62.844577204451973</v>
      </c>
      <c r="AB23" s="69">
        <v>52.344841837587964</v>
      </c>
      <c r="AC23" s="69">
        <v>84.552058110640573</v>
      </c>
      <c r="AD23" s="69">
        <f>IFERROR(LARGE(AH23:AM23,1),0)+IFERROR(LARGE(AH23:AM23,2),0)</f>
        <v>90.34610578925448</v>
      </c>
      <c r="AE23" s="69">
        <f>IFERROR(LARGE(AH23:AM23,3),0)+IFERROR(LARGE(AH23:AM23,4),0)</f>
        <v>0</v>
      </c>
      <c r="AF23" s="69">
        <f>IFERROR(LARGE(AH23:AM23,5),0)+IFERROR(LARGE(AH23:AM23,6),0)</f>
        <v>0</v>
      </c>
      <c r="AG23" s="69">
        <f>IFERROR(LARGE(AH23:AM23,7),0)</f>
        <v>0</v>
      </c>
      <c r="AH23" s="69"/>
      <c r="AI23" s="69">
        <v>46</v>
      </c>
      <c r="AJ23" s="69"/>
      <c r="AK23" s="69"/>
      <c r="AL23" s="69">
        <v>44.34610578925448</v>
      </c>
      <c r="AM23" s="69"/>
    </row>
    <row r="24" spans="1:39" s="70" customFormat="1">
      <c r="A24" s="3" t="s">
        <v>2083</v>
      </c>
      <c r="B24" s="3"/>
      <c r="C24" s="3" t="s">
        <v>555</v>
      </c>
      <c r="D24" s="2">
        <f ca="1">IF(E23=E24,D23,CELL("wiersz",A22))</f>
        <v>22</v>
      </c>
      <c r="E24" s="23">
        <f>LARGE(F24:AG24,1)+LARGE(F24:AG24,2)+LARGE(F24:AG24,3)+LARGE(F24:AG24,4)+IFERROR(LARGE(F24:AG24,5),0)+IFERROR(LARGE(F24:AG24,6),0)</f>
        <v>467.0475896767187</v>
      </c>
      <c r="F24" s="69"/>
      <c r="G24" s="69">
        <v>72.838121296713837</v>
      </c>
      <c r="H24" s="69"/>
      <c r="I24" s="75"/>
      <c r="J24" s="76"/>
      <c r="K24" s="76"/>
      <c r="L24" s="76"/>
      <c r="M24" s="76"/>
      <c r="N24" s="69"/>
      <c r="O24" s="69">
        <v>85.416666666666657</v>
      </c>
      <c r="P24" s="69"/>
      <c r="Q24" s="69"/>
      <c r="R24" s="69"/>
      <c r="S24" s="69"/>
      <c r="T24" s="75">
        <v>89.960369881109671</v>
      </c>
      <c r="U24" s="75"/>
      <c r="V24" s="69"/>
      <c r="W24" s="69"/>
      <c r="X24" s="69">
        <v>78.044692737095644</v>
      </c>
      <c r="Y24" s="77"/>
      <c r="Z24" s="69">
        <v>63.463838713332279</v>
      </c>
      <c r="AA24" s="69"/>
      <c r="AB24" s="69"/>
      <c r="AC24" s="69">
        <v>77.323900381800627</v>
      </c>
      <c r="AD24" s="69">
        <f>IFERROR(LARGE(AH24:AM24,1),0)+IFERROR(LARGE(AH24:AM24,2),0)</f>
        <v>0</v>
      </c>
      <c r="AE24" s="69">
        <f>IFERROR(LARGE(AH24:AM24,3),0)+IFERROR(LARGE(AH24:AM24,4),0)</f>
        <v>0</v>
      </c>
      <c r="AF24" s="69">
        <f>IFERROR(LARGE(AH24:AM24,5),0)+IFERROR(LARGE(AH24:AM24,6),0)</f>
        <v>0</v>
      </c>
      <c r="AG24" s="69">
        <f>IFERROR(LARGE(AH24:AM24,7),0)</f>
        <v>0</v>
      </c>
      <c r="AH24" s="69"/>
      <c r="AI24" s="69"/>
      <c r="AJ24" s="69"/>
      <c r="AK24" s="69"/>
      <c r="AL24" s="69"/>
      <c r="AM24" s="69"/>
    </row>
    <row r="25" spans="1:39" s="70" customFormat="1">
      <c r="A25" s="3" t="s">
        <v>2105</v>
      </c>
      <c r="B25" s="3" t="s">
        <v>833</v>
      </c>
      <c r="C25" s="3" t="s">
        <v>45</v>
      </c>
      <c r="D25" s="2">
        <f ca="1">IF(E24=E25,D24,CELL("wiersz",A23))</f>
        <v>23</v>
      </c>
      <c r="E25" s="23">
        <f>LARGE(F25:AG25,1)+LARGE(F25:AG25,2)+LARGE(F25:AG25,3)+LARGE(F25:AG25,4)+IFERROR(LARGE(F25:AG25,5),0)+IFERROR(LARGE(F25:AG25,6),0)</f>
        <v>451.41008031299521</v>
      </c>
      <c r="F25" s="69"/>
      <c r="G25" s="69">
        <v>41.189454133614809</v>
      </c>
      <c r="H25" s="69">
        <v>74.569927774130022</v>
      </c>
      <c r="I25" s="75">
        <v>85.714285714285708</v>
      </c>
      <c r="J25" s="76"/>
      <c r="K25" s="76"/>
      <c r="L25" s="76">
        <v>71.626031376963837</v>
      </c>
      <c r="M25" s="76"/>
      <c r="N25" s="69">
        <v>64.419463886859546</v>
      </c>
      <c r="O25" s="69">
        <v>64.383223491631085</v>
      </c>
      <c r="P25" s="69"/>
      <c r="Q25" s="69"/>
      <c r="R25" s="69"/>
      <c r="S25" s="69"/>
      <c r="T25" s="75">
        <v>67.337702064204038</v>
      </c>
      <c r="U25" s="75"/>
      <c r="V25" s="69">
        <f>VLOOKUP(A25,'Kaczawska M'!$R$2:$S$15,2,0)</f>
        <v>54.987373737373737</v>
      </c>
      <c r="W25" s="69"/>
      <c r="X25" s="69">
        <v>70.949720670086947</v>
      </c>
      <c r="Y25" s="77"/>
      <c r="Z25" s="69">
        <v>77.826999677988425</v>
      </c>
      <c r="AA25" s="69">
        <v>70.723115099540266</v>
      </c>
      <c r="AB25" s="69"/>
      <c r="AC25" s="69"/>
      <c r="AD25" s="69">
        <f>IFERROR(LARGE(AH25:AM25,1),0)+IFERROR(LARGE(AH25:AM25,2),0)</f>
        <v>0</v>
      </c>
      <c r="AE25" s="69">
        <f>IFERROR(LARGE(AH25:AM25,3),0)+IFERROR(LARGE(AH25:AM25,4),0)</f>
        <v>0</v>
      </c>
      <c r="AF25" s="69">
        <f>IFERROR(LARGE(AH25:AM25,5),0)+IFERROR(LARGE(AH25:AM25,6),0)</f>
        <v>0</v>
      </c>
      <c r="AG25" s="69">
        <f>IFERROR(LARGE(AH25:AM25,7),0)</f>
        <v>0</v>
      </c>
      <c r="AH25" s="69"/>
      <c r="AI25" s="69"/>
      <c r="AJ25" s="69"/>
      <c r="AK25" s="69"/>
      <c r="AL25" s="69"/>
      <c r="AM25" s="69"/>
    </row>
    <row r="26" spans="1:39" s="70" customFormat="1">
      <c r="A26" s="3" t="s">
        <v>2100</v>
      </c>
      <c r="B26" s="3" t="s">
        <v>2600</v>
      </c>
      <c r="C26" s="3" t="s">
        <v>45</v>
      </c>
      <c r="D26" s="2">
        <f ca="1">IF(E25=E26,D25,CELL("wiersz",A24))</f>
        <v>24</v>
      </c>
      <c r="E26" s="23">
        <f>LARGE(F26:AG26,1)+LARGE(F26:AG26,2)+LARGE(F26:AG26,3)+LARGE(F26:AG26,4)+IFERROR(LARGE(F26:AG26,5),0)+IFERROR(LARGE(F26:AG26,6),0)</f>
        <v>406.61522408563172</v>
      </c>
      <c r="F26" s="69"/>
      <c r="G26" s="69">
        <v>46.861432782399625</v>
      </c>
      <c r="H26" s="69">
        <v>74.506330774781858</v>
      </c>
      <c r="I26" s="75">
        <v>49.141285124778932</v>
      </c>
      <c r="J26" s="76"/>
      <c r="K26" s="76"/>
      <c r="L26" s="76">
        <v>63.833270448775949</v>
      </c>
      <c r="M26" s="76"/>
      <c r="N26" s="69"/>
      <c r="O26" s="69">
        <v>65.277777777777771</v>
      </c>
      <c r="P26" s="69"/>
      <c r="Q26" s="69">
        <v>60.517435320584923</v>
      </c>
      <c r="R26" s="69"/>
      <c r="S26" s="69"/>
      <c r="T26" s="75">
        <v>65.015712337852179</v>
      </c>
      <c r="U26" s="75"/>
      <c r="V26" s="69"/>
      <c r="W26" s="69"/>
      <c r="X26" s="69">
        <v>77.453445064844928</v>
      </c>
      <c r="Y26" s="77"/>
      <c r="Z26" s="69">
        <v>50.808048086735049</v>
      </c>
      <c r="AA26" s="69">
        <v>60.528687681599003</v>
      </c>
      <c r="AB26" s="69"/>
      <c r="AC26" s="69"/>
      <c r="AD26" s="69">
        <f>IFERROR(LARGE(AH26:AM26,1),0)+IFERROR(LARGE(AH26:AM26,2),0)</f>
        <v>0</v>
      </c>
      <c r="AE26" s="69">
        <f>IFERROR(LARGE(AH26:AM26,3),0)+IFERROR(LARGE(AH26:AM26,4),0)</f>
        <v>0</v>
      </c>
      <c r="AF26" s="69">
        <f>IFERROR(LARGE(AH26:AM26,5),0)+IFERROR(LARGE(AH26:AM26,6),0)</f>
        <v>0</v>
      </c>
      <c r="AG26" s="69">
        <f>IFERROR(LARGE(AH26:AM26,7),0)</f>
        <v>0</v>
      </c>
      <c r="AH26" s="69"/>
      <c r="AI26" s="69"/>
      <c r="AJ26" s="69"/>
      <c r="AK26" s="69"/>
      <c r="AL26" s="69"/>
      <c r="AM26" s="69"/>
    </row>
    <row r="27" spans="1:39" s="70" customFormat="1">
      <c r="A27" s="3" t="s">
        <v>182</v>
      </c>
      <c r="B27" s="3" t="s">
        <v>72</v>
      </c>
      <c r="C27" s="3" t="s">
        <v>67</v>
      </c>
      <c r="D27" s="2">
        <f ca="1">IF(E26=E27,D26,CELL("wiersz",A25))</f>
        <v>25</v>
      </c>
      <c r="E27" s="23">
        <f>LARGE(F27:AG27,1)+LARGE(F27:AG27,2)+LARGE(F27:AG27,3)+LARGE(F27:AG27,4)+IFERROR(LARGE(F27:AG27,5),0)+IFERROR(LARGE(F27:AG27,6),0)</f>
        <v>405.18812541752146</v>
      </c>
      <c r="F27" s="69">
        <v>59.707633053221308</v>
      </c>
      <c r="G27" s="69">
        <v>68.71655693341188</v>
      </c>
      <c r="H27" s="69">
        <v>67.908395120784519</v>
      </c>
      <c r="I27" s="75"/>
      <c r="J27" s="76"/>
      <c r="K27" s="76"/>
      <c r="L27" s="76">
        <v>52.374463635801447</v>
      </c>
      <c r="M27" s="76"/>
      <c r="N27" s="69"/>
      <c r="O27" s="69">
        <v>57.533944396776711</v>
      </c>
      <c r="P27" s="69"/>
      <c r="Q27" s="69">
        <v>71.258278145695357</v>
      </c>
      <c r="R27" s="69">
        <v>57.413510858889012</v>
      </c>
      <c r="S27" s="69"/>
      <c r="T27" s="75">
        <v>68.573778254987232</v>
      </c>
      <c r="U27" s="75"/>
      <c r="V27" s="69"/>
      <c r="W27" s="69"/>
      <c r="X27" s="69">
        <v>69.023483909421174</v>
      </c>
      <c r="Y27" s="77"/>
      <c r="Z27" s="69">
        <v>46.809729775844936</v>
      </c>
      <c r="AA27" s="69"/>
      <c r="AB27" s="69"/>
      <c r="AC27" s="69"/>
      <c r="AD27" s="69">
        <f>IFERROR(LARGE(AH27:AM27,1),0)+IFERROR(LARGE(AH27:AM27,2),0)</f>
        <v>0</v>
      </c>
      <c r="AE27" s="69">
        <f>IFERROR(LARGE(AH27:AM27,3),0)+IFERROR(LARGE(AH27:AM27,4),0)</f>
        <v>0</v>
      </c>
      <c r="AF27" s="69">
        <f>IFERROR(LARGE(AH27:AM27,5),0)+IFERROR(LARGE(AH27:AM27,6),0)</f>
        <v>0</v>
      </c>
      <c r="AG27" s="69">
        <f>IFERROR(LARGE(AH27:AM27,7),0)</f>
        <v>0</v>
      </c>
      <c r="AH27" s="69"/>
      <c r="AI27" s="69"/>
      <c r="AJ27" s="69"/>
      <c r="AK27" s="69"/>
      <c r="AL27" s="69"/>
      <c r="AM27" s="69"/>
    </row>
    <row r="28" spans="1:39" s="70" customFormat="1">
      <c r="A28" s="3" t="s">
        <v>2742</v>
      </c>
      <c r="B28" s="3" t="s">
        <v>2509</v>
      </c>
      <c r="C28" s="3"/>
      <c r="D28" s="2">
        <f ca="1">IF(E27=E28,D27,CELL("wiersz",A26))</f>
        <v>26</v>
      </c>
      <c r="E28" s="23">
        <f>LARGE(F28:AG28,1)+LARGE(F28:AG28,2)+LARGE(F28:AG28,3)+LARGE(F28:AG28,4)+IFERROR(LARGE(F28:AG28,5),0)+IFERROR(LARGE(F28:AG28,6),0)</f>
        <v>398.69902615884746</v>
      </c>
      <c r="F28" s="69"/>
      <c r="G28" s="69"/>
      <c r="H28" s="69"/>
      <c r="I28" s="75"/>
      <c r="J28" s="76"/>
      <c r="K28" s="76">
        <v>77.758913412563658</v>
      </c>
      <c r="L28" s="76"/>
      <c r="M28" s="76">
        <v>39.226224197861477</v>
      </c>
      <c r="N28" s="69"/>
      <c r="O28" s="69"/>
      <c r="P28" s="69">
        <v>54.128811261286437</v>
      </c>
      <c r="Q28" s="69"/>
      <c r="R28" s="69"/>
      <c r="S28" s="69"/>
      <c r="T28" s="75"/>
      <c r="U28" s="75">
        <v>71.001093095281405</v>
      </c>
      <c r="V28" s="69"/>
      <c r="W28" s="69">
        <f>VLOOKUP(A28,'Mordownik M'!$G$2:$H$27,2,0)</f>
        <v>74.58193979933111</v>
      </c>
      <c r="X28" s="69"/>
      <c r="Y28" s="77">
        <v>82.002044392523359</v>
      </c>
      <c r="Z28" s="69"/>
      <c r="AA28" s="69"/>
      <c r="AB28" s="69"/>
      <c r="AC28" s="69"/>
      <c r="AD28" s="69">
        <f>IFERROR(LARGE(AH28:AM28,1),0)+IFERROR(LARGE(AH28:AM28,2),0)</f>
        <v>0</v>
      </c>
      <c r="AE28" s="69">
        <f>IFERROR(LARGE(AH28:AM28,3),0)+IFERROR(LARGE(AH28:AM28,4),0)</f>
        <v>0</v>
      </c>
      <c r="AF28" s="69">
        <f>IFERROR(LARGE(AH28:AM28,5),0)+IFERROR(LARGE(AH28:AM28,6),0)</f>
        <v>0</v>
      </c>
      <c r="AG28" s="69">
        <f>IFERROR(LARGE(AH28:AM28,7),0)</f>
        <v>0</v>
      </c>
      <c r="AH28" s="69"/>
      <c r="AI28" s="69"/>
      <c r="AJ28" s="69"/>
      <c r="AK28" s="69"/>
      <c r="AL28" s="69"/>
      <c r="AM28" s="69"/>
    </row>
    <row r="29" spans="1:39" s="70" customFormat="1">
      <c r="A29" s="3" t="s">
        <v>2482</v>
      </c>
      <c r="B29" s="3" t="s">
        <v>2481</v>
      </c>
      <c r="C29" s="3"/>
      <c r="D29" s="2">
        <f ca="1">IF(E28=E29,D28,CELL("wiersz",A27))</f>
        <v>27</v>
      </c>
      <c r="E29" s="23">
        <f>LARGE(F29:AG29,1)+LARGE(F29:AG29,2)+LARGE(F29:AG29,3)+LARGE(F29:AG29,4)+IFERROR(LARGE(F29:AG29,5),0)+IFERROR(LARGE(F29:AG29,6),0)</f>
        <v>398.38638440284933</v>
      </c>
      <c r="F29" s="69"/>
      <c r="G29" s="69"/>
      <c r="H29" s="69"/>
      <c r="I29" s="75"/>
      <c r="J29" s="76">
        <v>76.037322935018437</v>
      </c>
      <c r="K29" s="76"/>
      <c r="L29" s="76"/>
      <c r="M29" s="76"/>
      <c r="N29" s="69">
        <v>35.835607805948975</v>
      </c>
      <c r="O29" s="69"/>
      <c r="P29" s="69">
        <v>62.244635392052288</v>
      </c>
      <c r="Q29" s="69">
        <v>71.258278145695357</v>
      </c>
      <c r="R29" s="69"/>
      <c r="S29" s="69"/>
      <c r="T29" s="75"/>
      <c r="U29" s="75">
        <v>81.639172558261308</v>
      </c>
      <c r="V29" s="69"/>
      <c r="W29" s="69"/>
      <c r="X29" s="69"/>
      <c r="Y29" s="77"/>
      <c r="Z29" s="69">
        <v>65.331101901751637</v>
      </c>
      <c r="AA29" s="69"/>
      <c r="AB29" s="69">
        <v>41.875873470070374</v>
      </c>
      <c r="AC29" s="69"/>
      <c r="AD29" s="69">
        <f>IFERROR(LARGE(AH29:AM29,1),0)+IFERROR(LARGE(AH29:AM29,2),0)</f>
        <v>0</v>
      </c>
      <c r="AE29" s="69">
        <f>IFERROR(LARGE(AH29:AM29,3),0)+IFERROR(LARGE(AH29:AM29,4),0)</f>
        <v>0</v>
      </c>
      <c r="AF29" s="69">
        <f>IFERROR(LARGE(AH29:AM29,5),0)+IFERROR(LARGE(AH29:AM29,6),0)</f>
        <v>0</v>
      </c>
      <c r="AG29" s="69">
        <f>IFERROR(LARGE(AH29:AM29,7),0)</f>
        <v>0</v>
      </c>
      <c r="AH29" s="69"/>
      <c r="AI29" s="69"/>
      <c r="AJ29" s="69"/>
      <c r="AK29" s="69"/>
      <c r="AL29" s="69"/>
      <c r="AM29" s="69"/>
    </row>
    <row r="30" spans="1:39" s="70" customFormat="1">
      <c r="A30" s="3" t="s">
        <v>183</v>
      </c>
      <c r="B30" s="3" t="s">
        <v>72</v>
      </c>
      <c r="C30" s="3" t="s">
        <v>67</v>
      </c>
      <c r="D30" s="2">
        <f ca="1">IF(E29=E30,D29,CELL("wiersz",A28))</f>
        <v>28</v>
      </c>
      <c r="E30" s="23">
        <f>LARGE(F30:AG30,1)+LARGE(F30:AG30,2)+LARGE(F30:AG30,3)+LARGE(F30:AG30,4)+IFERROR(LARGE(F30:AG30,5),0)+IFERROR(LARGE(F30:AG30,6),0)</f>
        <v>393.84109629524681</v>
      </c>
      <c r="F30" s="69">
        <v>59.707633053221308</v>
      </c>
      <c r="G30" s="69">
        <v>56.405439856138337</v>
      </c>
      <c r="H30" s="69">
        <v>67.908395120784519</v>
      </c>
      <c r="I30" s="75"/>
      <c r="J30" s="76"/>
      <c r="K30" s="76"/>
      <c r="L30" s="76">
        <v>52.371436472628552</v>
      </c>
      <c r="M30" s="76"/>
      <c r="N30" s="69"/>
      <c r="O30" s="69">
        <v>18.493053556106801</v>
      </c>
      <c r="P30" s="69"/>
      <c r="Q30" s="69">
        <v>71.258278145695357</v>
      </c>
      <c r="R30" s="69">
        <v>57.370760664653048</v>
      </c>
      <c r="S30" s="69"/>
      <c r="T30" s="75">
        <v>68.57254540147143</v>
      </c>
      <c r="U30" s="75"/>
      <c r="V30" s="69"/>
      <c r="W30" s="69"/>
      <c r="X30" s="69">
        <v>69.023483909421174</v>
      </c>
      <c r="Y30" s="77"/>
      <c r="Z30" s="69">
        <v>46.800746475979111</v>
      </c>
      <c r="AA30" s="69"/>
      <c r="AB30" s="69"/>
      <c r="AC30" s="69"/>
      <c r="AD30" s="69">
        <f>IFERROR(LARGE(AH30:AM30,1),0)+IFERROR(LARGE(AH30:AM30,2),0)</f>
        <v>0</v>
      </c>
      <c r="AE30" s="69">
        <f>IFERROR(LARGE(AH30:AM30,3),0)+IFERROR(LARGE(AH30:AM30,4),0)</f>
        <v>0</v>
      </c>
      <c r="AF30" s="69">
        <f>IFERROR(LARGE(AH30:AM30,5),0)+IFERROR(LARGE(AH30:AM30,6),0)</f>
        <v>0</v>
      </c>
      <c r="AG30" s="69">
        <f>IFERROR(LARGE(AH30:AM30,7),0)</f>
        <v>0</v>
      </c>
      <c r="AH30" s="69"/>
      <c r="AI30" s="69"/>
      <c r="AJ30" s="69"/>
      <c r="AK30" s="69"/>
      <c r="AL30" s="69"/>
      <c r="AM30" s="69"/>
    </row>
    <row r="31" spans="1:39" s="70" customFormat="1">
      <c r="A31" s="3" t="s">
        <v>191</v>
      </c>
      <c r="B31" s="3" t="s">
        <v>143</v>
      </c>
      <c r="C31" s="3" t="s">
        <v>97</v>
      </c>
      <c r="D31" s="2">
        <f ca="1">IF(E30=E31,D30,CELL("wiersz",A29))</f>
        <v>29</v>
      </c>
      <c r="E31" s="23">
        <f>LARGE(F31:AG31,1)+LARGE(F31:AG31,2)+LARGE(F31:AG31,3)+LARGE(F31:AG31,4)+IFERROR(LARGE(F31:AG31,5),0)+IFERROR(LARGE(F31:AG31,6),0)</f>
        <v>381.78918878156594</v>
      </c>
      <c r="F31" s="69">
        <v>51.941581893187461</v>
      </c>
      <c r="G31" s="69">
        <v>32.769116122567723</v>
      </c>
      <c r="H31" s="69">
        <v>74.081080199602113</v>
      </c>
      <c r="I31" s="75"/>
      <c r="J31" s="76"/>
      <c r="K31" s="76"/>
      <c r="L31" s="76"/>
      <c r="M31" s="76"/>
      <c r="N31" s="69"/>
      <c r="O31" s="69">
        <v>49.999737392436906</v>
      </c>
      <c r="P31" s="69"/>
      <c r="Q31" s="69"/>
      <c r="R31" s="69">
        <v>20.106221091442759</v>
      </c>
      <c r="S31" s="69"/>
      <c r="T31" s="75"/>
      <c r="U31" s="75"/>
      <c r="V31" s="69"/>
      <c r="W31" s="69"/>
      <c r="X31" s="69">
        <v>49.222013153592023</v>
      </c>
      <c r="Y31" s="77"/>
      <c r="Z31" s="69">
        <v>54.821602724906001</v>
      </c>
      <c r="AA31" s="69">
        <v>66.393128460792909</v>
      </c>
      <c r="AB31" s="69"/>
      <c r="AC31" s="69">
        <v>84.552058110640573</v>
      </c>
      <c r="AD31" s="69">
        <f>IFERROR(LARGE(AH31:AM31,1),0)+IFERROR(LARGE(AH31:AM31,2),0)</f>
        <v>0</v>
      </c>
      <c r="AE31" s="69">
        <f>IFERROR(LARGE(AH31:AM31,3),0)+IFERROR(LARGE(AH31:AM31,4),0)</f>
        <v>0</v>
      </c>
      <c r="AF31" s="69">
        <f>IFERROR(LARGE(AH31:AM31,5),0)+IFERROR(LARGE(AH31:AM31,6),0)</f>
        <v>0</v>
      </c>
      <c r="AG31" s="69">
        <f>IFERROR(LARGE(AH31:AM31,7),0)</f>
        <v>0</v>
      </c>
      <c r="AH31" s="69"/>
      <c r="AI31" s="69"/>
      <c r="AJ31" s="69"/>
      <c r="AK31" s="69"/>
      <c r="AL31" s="69"/>
      <c r="AM31" s="69"/>
    </row>
    <row r="32" spans="1:39" s="70" customFormat="1">
      <c r="A32" s="3" t="s">
        <v>2439</v>
      </c>
      <c r="B32" s="3"/>
      <c r="C32" s="3"/>
      <c r="D32" s="2">
        <f ca="1">IF(E31=E32,D31,CELL("wiersz",A30))</f>
        <v>30</v>
      </c>
      <c r="E32" s="23">
        <f>LARGE(F32:AG32,1)+LARGE(F32:AG32,2)+LARGE(F32:AG32,3)+LARGE(F32:AG32,4)+IFERROR(LARGE(F32:AG32,5),0)+IFERROR(LARGE(F32:AG32,6),0)</f>
        <v>374.8702477414073</v>
      </c>
      <c r="F32" s="69"/>
      <c r="G32" s="69"/>
      <c r="H32" s="69">
        <v>70.755716154756726</v>
      </c>
      <c r="I32" s="75"/>
      <c r="J32" s="76"/>
      <c r="K32" s="76"/>
      <c r="L32" s="76">
        <v>56.714312402131</v>
      </c>
      <c r="M32" s="76"/>
      <c r="N32" s="69"/>
      <c r="O32" s="69"/>
      <c r="P32" s="69"/>
      <c r="Q32" s="69">
        <v>69.419354838709666</v>
      </c>
      <c r="R32" s="69"/>
      <c r="S32" s="69">
        <f>VLOOKUP(A32,'Konwalie M'!$J$3:$K$40,2,0)</f>
        <v>62.611806797853291</v>
      </c>
      <c r="T32" s="75">
        <v>78.096330275229377</v>
      </c>
      <c r="U32" s="75"/>
      <c r="V32" s="69"/>
      <c r="W32" s="69"/>
      <c r="X32" s="69"/>
      <c r="Y32" s="77"/>
      <c r="Z32" s="69"/>
      <c r="AA32" s="69"/>
      <c r="AB32" s="69"/>
      <c r="AC32" s="69"/>
      <c r="AD32" s="69">
        <f>IFERROR(LARGE(AH32:AM32,1),0)+IFERROR(LARGE(AH32:AM32,2),0)</f>
        <v>37.272727272727273</v>
      </c>
      <c r="AE32" s="69">
        <f>IFERROR(LARGE(AH32:AM32,3),0)+IFERROR(LARGE(AH32:AM32,4),0)</f>
        <v>0</v>
      </c>
      <c r="AF32" s="69">
        <f>IFERROR(LARGE(AH32:AM32,5),0)+IFERROR(LARGE(AH32:AM32,6),0)</f>
        <v>0</v>
      </c>
      <c r="AG32" s="69">
        <f>IFERROR(LARGE(AH32:AM32,7),0)</f>
        <v>0</v>
      </c>
      <c r="AH32" s="69"/>
      <c r="AI32" s="69">
        <v>37.272727272727273</v>
      </c>
      <c r="AJ32" s="69"/>
      <c r="AK32" s="69"/>
      <c r="AL32" s="69"/>
      <c r="AM32" s="69"/>
    </row>
    <row r="33" spans="1:39" s="70" customFormat="1">
      <c r="A33" s="3" t="s">
        <v>195</v>
      </c>
      <c r="B33" s="3" t="s">
        <v>143</v>
      </c>
      <c r="C33" s="3" t="s">
        <v>47</v>
      </c>
      <c r="D33" s="2">
        <f ca="1">IF(E32=E33,D32,CELL("wiersz",A31))</f>
        <v>31</v>
      </c>
      <c r="E33" s="23">
        <f>LARGE(F33:AG33,1)+LARGE(F33:AG33,2)+LARGE(F33:AG33,3)+LARGE(F33:AG33,4)+IFERROR(LARGE(F33:AG33,5),0)+IFERROR(LARGE(F33:AG33,6),0)</f>
        <v>368.8685991341394</v>
      </c>
      <c r="F33" s="69">
        <v>44.357824757267522</v>
      </c>
      <c r="G33" s="69">
        <v>44.289492877553073</v>
      </c>
      <c r="H33" s="69">
        <v>65.730987382798958</v>
      </c>
      <c r="I33" s="75"/>
      <c r="J33" s="76">
        <v>63.903660656126938</v>
      </c>
      <c r="K33" s="76"/>
      <c r="L33" s="76">
        <v>58.959494925998392</v>
      </c>
      <c r="M33" s="76"/>
      <c r="N33" s="69">
        <v>47.997829251967602</v>
      </c>
      <c r="O33" s="69"/>
      <c r="P33" s="69">
        <v>47.634538225568377</v>
      </c>
      <c r="Q33" s="69">
        <v>42.866516685414325</v>
      </c>
      <c r="R33" s="69">
        <v>37.728732518648485</v>
      </c>
      <c r="S33" s="69"/>
      <c r="T33" s="75"/>
      <c r="U33" s="75">
        <v>62.654234154575732</v>
      </c>
      <c r="V33" s="69"/>
      <c r="W33" s="69">
        <f>VLOOKUP(A33,'Mordownik M'!$G$2:$H$27,2,0)</f>
        <v>54.523227383863095</v>
      </c>
      <c r="X33" s="69"/>
      <c r="Y33" s="77"/>
      <c r="Z33" s="69">
        <v>62.594142304094831</v>
      </c>
      <c r="AA33" s="69">
        <v>55.026079710544543</v>
      </c>
      <c r="AB33" s="69">
        <v>17.88270719093229</v>
      </c>
      <c r="AC33" s="69"/>
      <c r="AD33" s="69">
        <f>IFERROR(LARGE(AH33:AM33,1),0)+IFERROR(LARGE(AH33:AM33,2),0)</f>
        <v>0</v>
      </c>
      <c r="AE33" s="69">
        <f>IFERROR(LARGE(AH33:AM33,3),0)+IFERROR(LARGE(AH33:AM33,4),0)</f>
        <v>0</v>
      </c>
      <c r="AF33" s="69">
        <f>IFERROR(LARGE(AH33:AM33,5),0)+IFERROR(LARGE(AH33:AM33,6),0)</f>
        <v>0</v>
      </c>
      <c r="AG33" s="69">
        <f>IFERROR(LARGE(AH33:AM33,7),0)</f>
        <v>0</v>
      </c>
      <c r="AH33" s="69"/>
      <c r="AI33" s="69"/>
      <c r="AJ33" s="69"/>
      <c r="AK33" s="69"/>
      <c r="AL33" s="69"/>
      <c r="AM33" s="69"/>
    </row>
    <row r="34" spans="1:39" s="70" customFormat="1">
      <c r="A34" s="3" t="s">
        <v>178</v>
      </c>
      <c r="B34" s="3" t="s">
        <v>143</v>
      </c>
      <c r="C34" s="3" t="s">
        <v>47</v>
      </c>
      <c r="D34" s="2">
        <f ca="1">IF(E33=E34,D33,CELL("wiersz",A32))</f>
        <v>32</v>
      </c>
      <c r="E34" s="23">
        <f>LARGE(F34:AG34,1)+LARGE(F34:AG34,2)+LARGE(F34:AG34,3)+LARGE(F34:AG34,4)+IFERROR(LARGE(F34:AG34,5),0)+IFERROR(LARGE(F34:AG34,6),0)</f>
        <v>365.12537965001133</v>
      </c>
      <c r="F34" s="69">
        <v>75.420168067226925</v>
      </c>
      <c r="G34" s="69"/>
      <c r="H34" s="69"/>
      <c r="I34" s="75">
        <v>59.379052859107873</v>
      </c>
      <c r="J34" s="76"/>
      <c r="K34" s="76"/>
      <c r="L34" s="76"/>
      <c r="M34" s="76">
        <v>33.28148474571195</v>
      </c>
      <c r="N34" s="69">
        <v>72.471896872716997</v>
      </c>
      <c r="O34" s="69"/>
      <c r="P34" s="69">
        <v>51.191792226830863</v>
      </c>
      <c r="Q34" s="69"/>
      <c r="R34" s="69"/>
      <c r="S34" s="69"/>
      <c r="T34" s="75">
        <v>73.38098487841674</v>
      </c>
      <c r="U34" s="75"/>
      <c r="V34" s="69"/>
      <c r="W34" s="69"/>
      <c r="X34" s="69"/>
      <c r="Y34" s="77"/>
      <c r="Z34" s="69"/>
      <c r="AA34" s="69"/>
      <c r="AB34" s="69"/>
      <c r="AC34" s="69"/>
      <c r="AD34" s="69">
        <f>IFERROR(LARGE(AH34:AM34,1),0)+IFERROR(LARGE(AH34:AM34,2),0)</f>
        <v>0</v>
      </c>
      <c r="AE34" s="69">
        <f>IFERROR(LARGE(AH34:AM34,3),0)+IFERROR(LARGE(AH34:AM34,4),0)</f>
        <v>0</v>
      </c>
      <c r="AF34" s="69">
        <f>IFERROR(LARGE(AH34:AM34,5),0)+IFERROR(LARGE(AH34:AM34,6),0)</f>
        <v>0</v>
      </c>
      <c r="AG34" s="69">
        <f>IFERROR(LARGE(AH34:AM34,7),0)</f>
        <v>0</v>
      </c>
      <c r="AH34" s="69"/>
      <c r="AI34" s="69"/>
      <c r="AJ34" s="69"/>
      <c r="AK34" s="69"/>
      <c r="AL34" s="69"/>
      <c r="AM34" s="69"/>
    </row>
    <row r="35" spans="1:39" s="70" customFormat="1">
      <c r="A35" s="3" t="s">
        <v>2736</v>
      </c>
      <c r="B35" s="3" t="s">
        <v>426</v>
      </c>
      <c r="C35" s="3" t="s">
        <v>425</v>
      </c>
      <c r="D35" s="2">
        <f ca="1">IF(E34=E35,D34,CELL("wiersz",A33))</f>
        <v>33</v>
      </c>
      <c r="E35" s="23">
        <f>LARGE(F35:AG35,1)+LARGE(F35:AG35,2)+LARGE(F35:AG35,3)+LARGE(F35:AG35,4)+IFERROR(LARGE(F35:AG35,5),0)+IFERROR(LARGE(F35:AG35,6),0)</f>
        <v>356.6931839355201</v>
      </c>
      <c r="F35" s="69"/>
      <c r="G35" s="69">
        <v>81.94950344011707</v>
      </c>
      <c r="H35" s="69"/>
      <c r="I35" s="75"/>
      <c r="J35" s="76"/>
      <c r="K35" s="76"/>
      <c r="L35" s="76"/>
      <c r="M35" s="76">
        <v>88.461538461538467</v>
      </c>
      <c r="N35" s="69"/>
      <c r="O35" s="69"/>
      <c r="P35" s="69"/>
      <c r="Q35" s="69"/>
      <c r="R35" s="69"/>
      <c r="S35" s="69"/>
      <c r="T35" s="75"/>
      <c r="U35" s="75"/>
      <c r="V35" s="69"/>
      <c r="W35" s="69"/>
      <c r="X35" s="69"/>
      <c r="Y35" s="77"/>
      <c r="Z35" s="69">
        <v>86.282142033864616</v>
      </c>
      <c r="AA35" s="69"/>
      <c r="AB35" s="69"/>
      <c r="AC35" s="69">
        <v>100</v>
      </c>
      <c r="AD35" s="69">
        <f>IFERROR(LARGE(AH35:AM35,1),0)+IFERROR(LARGE(AH35:AM35,2),0)</f>
        <v>0</v>
      </c>
      <c r="AE35" s="69">
        <f>IFERROR(LARGE(AH35:AM35,3),0)+IFERROR(LARGE(AH35:AM35,4),0)</f>
        <v>0</v>
      </c>
      <c r="AF35" s="69">
        <f>IFERROR(LARGE(AH35:AM35,5),0)+IFERROR(LARGE(AH35:AM35,6),0)</f>
        <v>0</v>
      </c>
      <c r="AG35" s="69">
        <f>IFERROR(LARGE(AH35:AM35,7),0)</f>
        <v>0</v>
      </c>
      <c r="AH35" s="69"/>
      <c r="AI35" s="69"/>
      <c r="AJ35" s="69"/>
      <c r="AK35" s="69"/>
      <c r="AL35" s="69"/>
      <c r="AM35" s="69"/>
    </row>
    <row r="36" spans="1:39" s="70" customFormat="1">
      <c r="A36" s="3" t="s">
        <v>193</v>
      </c>
      <c r="B36" s="3" t="s">
        <v>2</v>
      </c>
      <c r="C36" s="3" t="s">
        <v>101</v>
      </c>
      <c r="D36" s="2">
        <f ca="1">IF(E35=E36,D35,CELL("wiersz",A34))</f>
        <v>34</v>
      </c>
      <c r="E36" s="23">
        <f>LARGE(F36:AG36,1)+LARGE(F36:AG36,2)+LARGE(F36:AG36,3)+LARGE(F36:AG36,4)+IFERROR(LARGE(F36:AG36,5),0)+IFERROR(LARGE(F36:AG36,6),0)</f>
        <v>355.60450863611993</v>
      </c>
      <c r="F36" s="69">
        <v>47.219619902897691</v>
      </c>
      <c r="G36" s="69"/>
      <c r="H36" s="69"/>
      <c r="I36" s="75">
        <v>32.760856749852621</v>
      </c>
      <c r="J36" s="76">
        <v>64.366730660881487</v>
      </c>
      <c r="K36" s="76"/>
      <c r="L36" s="76"/>
      <c r="M36" s="76">
        <v>36.774585185495134</v>
      </c>
      <c r="N36" s="69"/>
      <c r="O36" s="69">
        <v>20.547837284563112</v>
      </c>
      <c r="P36" s="69">
        <v>36.88460504623805</v>
      </c>
      <c r="Q36" s="69">
        <v>57.995875515560556</v>
      </c>
      <c r="R36" s="69"/>
      <c r="S36" s="69"/>
      <c r="T36" s="75">
        <v>19.769477741943451</v>
      </c>
      <c r="U36" s="75">
        <v>77.395492006752022</v>
      </c>
      <c r="V36" s="69">
        <f>VLOOKUP(A36,'Kaczawska M'!$R$2:$S$15,2,0)</f>
        <v>28.399087055754812</v>
      </c>
      <c r="W36" s="69">
        <f>VLOOKUP(A36,'Mordownik M'!$G$2:$H$27,2,0)</f>
        <v>0</v>
      </c>
      <c r="X36" s="69"/>
      <c r="Y36" s="77">
        <v>71.742185503790125</v>
      </c>
      <c r="Z36" s="69">
        <v>17.936500717435145</v>
      </c>
      <c r="AA36" s="69"/>
      <c r="AB36" s="69"/>
      <c r="AC36" s="69"/>
      <c r="AD36" s="69">
        <f>IFERROR(LARGE(AH36:AM36,1),0)+IFERROR(LARGE(AH36:AM36,2),0)</f>
        <v>0</v>
      </c>
      <c r="AE36" s="69">
        <f>IFERROR(LARGE(AH36:AM36,3),0)+IFERROR(LARGE(AH36:AM36,4),0)</f>
        <v>0</v>
      </c>
      <c r="AF36" s="69">
        <f>IFERROR(LARGE(AH36:AM36,5),0)+IFERROR(LARGE(AH36:AM36,6),0)</f>
        <v>0</v>
      </c>
      <c r="AG36" s="69">
        <f>IFERROR(LARGE(AH36:AM36,7),0)</f>
        <v>0</v>
      </c>
      <c r="AH36" s="69"/>
      <c r="AI36" s="69"/>
      <c r="AJ36" s="69"/>
      <c r="AK36" s="69"/>
      <c r="AL36" s="69"/>
      <c r="AM36" s="69"/>
    </row>
    <row r="37" spans="1:39" s="70" customFormat="1">
      <c r="A37" s="3" t="s">
        <v>2257</v>
      </c>
      <c r="B37" s="3" t="s">
        <v>1605</v>
      </c>
      <c r="C37" s="3" t="s">
        <v>47</v>
      </c>
      <c r="D37" s="2">
        <f ca="1">IF(E36=E37,D36,CELL("wiersz",A35))</f>
        <v>35</v>
      </c>
      <c r="E37" s="23">
        <f>LARGE(F37:AG37,1)+LARGE(F37:AG37,2)+LARGE(F37:AG37,3)+LARGE(F37:AG37,4)+IFERROR(LARGE(F37:AG37,5),0)+IFERROR(LARGE(F37:AG37,6),0)</f>
        <v>348.77318146111639</v>
      </c>
      <c r="F37" s="69"/>
      <c r="G37" s="69"/>
      <c r="H37" s="69"/>
      <c r="I37" s="75"/>
      <c r="J37" s="76">
        <v>56.887696752328814</v>
      </c>
      <c r="K37" s="76"/>
      <c r="L37" s="76">
        <v>51.340269031173605</v>
      </c>
      <c r="M37" s="76"/>
      <c r="N37" s="69">
        <v>49.920282176368445</v>
      </c>
      <c r="O37" s="69"/>
      <c r="P37" s="69">
        <v>62.185869259651206</v>
      </c>
      <c r="Q37" s="69"/>
      <c r="R37" s="69"/>
      <c r="S37" s="69"/>
      <c r="T37" s="75"/>
      <c r="U37" s="75">
        <v>66.576980568011919</v>
      </c>
      <c r="V37" s="69"/>
      <c r="W37" s="69"/>
      <c r="X37" s="69"/>
      <c r="Y37" s="77"/>
      <c r="Z37" s="69"/>
      <c r="AA37" s="69"/>
      <c r="AB37" s="69"/>
      <c r="AC37" s="69"/>
      <c r="AD37" s="69">
        <f>IFERROR(LARGE(AH37:AM37,1),0)+IFERROR(LARGE(AH37:AM37,2),0)</f>
        <v>61.862083673582362</v>
      </c>
      <c r="AE37" s="69">
        <f>IFERROR(LARGE(AH37:AM37,3),0)+IFERROR(LARGE(AH37:AM37,4),0)</f>
        <v>0</v>
      </c>
      <c r="AF37" s="69">
        <f>IFERROR(LARGE(AH37:AM37,5),0)+IFERROR(LARGE(AH37:AM37,6),0)</f>
        <v>0</v>
      </c>
      <c r="AG37" s="69">
        <f>IFERROR(LARGE(AH37:AM37,7),0)</f>
        <v>0</v>
      </c>
      <c r="AH37" s="69">
        <v>26.678929173791129</v>
      </c>
      <c r="AI37" s="69"/>
      <c r="AJ37" s="69"/>
      <c r="AK37" s="69"/>
      <c r="AL37" s="69">
        <v>35.183154499791236</v>
      </c>
      <c r="AM37" s="69"/>
    </row>
    <row r="38" spans="1:39" s="70" customFormat="1">
      <c r="A38" s="3" t="s">
        <v>186</v>
      </c>
      <c r="B38" s="3" t="s">
        <v>143</v>
      </c>
      <c r="C38" s="3" t="s">
        <v>65</v>
      </c>
      <c r="D38" s="2">
        <f ca="1">IF(E37=E38,D37,CELL("wiersz",A36))</f>
        <v>36</v>
      </c>
      <c r="E38" s="23">
        <f>LARGE(F38:AG38,1)+LARGE(F38:AG38,2)+LARGE(F38:AG38,3)+LARGE(F38:AG38,4)+IFERROR(LARGE(F38:AG38,5),0)+IFERROR(LARGE(F38:AG38,6),0)</f>
        <v>345.83635364191372</v>
      </c>
      <c r="F38" s="69">
        <v>56.446291751994941</v>
      </c>
      <c r="G38" s="69">
        <v>40.107353387605635</v>
      </c>
      <c r="H38" s="69"/>
      <c r="I38" s="75"/>
      <c r="J38" s="76"/>
      <c r="K38" s="76"/>
      <c r="L38" s="76">
        <v>62.334836870166185</v>
      </c>
      <c r="M38" s="76"/>
      <c r="N38" s="69"/>
      <c r="O38" s="69"/>
      <c r="P38" s="69"/>
      <c r="Q38" s="69"/>
      <c r="R38" s="69">
        <v>61.10455201364293</v>
      </c>
      <c r="S38" s="69"/>
      <c r="T38" s="75"/>
      <c r="U38" s="75"/>
      <c r="V38" s="69"/>
      <c r="W38" s="69"/>
      <c r="X38" s="69"/>
      <c r="Y38" s="77"/>
      <c r="Z38" s="69">
        <v>53.676875639381301</v>
      </c>
      <c r="AA38" s="69">
        <v>72.166443979122718</v>
      </c>
      <c r="AB38" s="69"/>
      <c r="AC38" s="69"/>
      <c r="AD38" s="69">
        <f>IFERROR(LARGE(AH38:AM38,1),0)+IFERROR(LARGE(AH38:AM38,2),0)</f>
        <v>0</v>
      </c>
      <c r="AE38" s="69">
        <f>IFERROR(LARGE(AH38:AM38,3),0)+IFERROR(LARGE(AH38:AM38,4),0)</f>
        <v>0</v>
      </c>
      <c r="AF38" s="69">
        <f>IFERROR(LARGE(AH38:AM38,5),0)+IFERROR(LARGE(AH38:AM38,6),0)</f>
        <v>0</v>
      </c>
      <c r="AG38" s="69">
        <f>IFERROR(LARGE(AH38:AM38,7),0)</f>
        <v>0</v>
      </c>
      <c r="AH38" s="69"/>
      <c r="AI38" s="69"/>
      <c r="AJ38" s="69"/>
      <c r="AK38" s="69"/>
      <c r="AL38" s="69"/>
      <c r="AM38" s="69"/>
    </row>
    <row r="39" spans="1:39" s="70" customFormat="1">
      <c r="A39" s="3" t="s">
        <v>2070</v>
      </c>
      <c r="B39" s="3" t="s">
        <v>295</v>
      </c>
      <c r="C39" s="3" t="s">
        <v>294</v>
      </c>
      <c r="D39" s="2">
        <f ca="1">IF(E38=E39,D38,CELL("wiersz",A37))</f>
        <v>37</v>
      </c>
      <c r="E39" s="23">
        <f>LARGE(F39:AG39,1)+LARGE(F39:AG39,2)+LARGE(F39:AG39,3)+LARGE(F39:AG39,4)+IFERROR(LARGE(F39:AG39,5),0)+IFERROR(LARGE(F39:AG39,6),0)</f>
        <v>334.10271433154696</v>
      </c>
      <c r="F39" s="69"/>
      <c r="G39" s="69">
        <v>100</v>
      </c>
      <c r="H39" s="69"/>
      <c r="I39" s="75"/>
      <c r="J39" s="76"/>
      <c r="K39" s="76"/>
      <c r="L39" s="76"/>
      <c r="M39" s="76"/>
      <c r="N39" s="69">
        <v>61.735319558240398</v>
      </c>
      <c r="O39" s="69"/>
      <c r="P39" s="69"/>
      <c r="Q39" s="69"/>
      <c r="R39" s="69"/>
      <c r="S39" s="69"/>
      <c r="T39" s="75"/>
      <c r="U39" s="75"/>
      <c r="V39" s="69"/>
      <c r="W39" s="69"/>
      <c r="X39" s="69"/>
      <c r="Y39" s="77"/>
      <c r="Z39" s="69">
        <v>92.508370871775114</v>
      </c>
      <c r="AA39" s="69">
        <v>79.859023901531415</v>
      </c>
      <c r="AB39" s="69"/>
      <c r="AC39" s="69"/>
      <c r="AD39" s="69">
        <f>IFERROR(LARGE(AH39:AM39,1),0)+IFERROR(LARGE(AH39:AM39,2),0)</f>
        <v>0</v>
      </c>
      <c r="AE39" s="69">
        <f>IFERROR(LARGE(AH39:AM39,3),0)+IFERROR(LARGE(AH39:AM39,4),0)</f>
        <v>0</v>
      </c>
      <c r="AF39" s="69">
        <f>IFERROR(LARGE(AH39:AM39,5),0)+IFERROR(LARGE(AH39:AM39,6),0)</f>
        <v>0</v>
      </c>
      <c r="AG39" s="69">
        <f>IFERROR(LARGE(AH39:AM39,7),0)</f>
        <v>0</v>
      </c>
      <c r="AH39" s="69"/>
      <c r="AI39" s="69"/>
      <c r="AJ39" s="69"/>
      <c r="AK39" s="69"/>
      <c r="AL39" s="69"/>
      <c r="AM39" s="69"/>
    </row>
    <row r="40" spans="1:39" s="70" customFormat="1">
      <c r="A40" s="3" t="s">
        <v>2258</v>
      </c>
      <c r="B40" s="3" t="s">
        <v>1605</v>
      </c>
      <c r="C40" s="3" t="s">
        <v>47</v>
      </c>
      <c r="D40" s="2">
        <f ca="1">IF(E39=E40,D39,CELL("wiersz",A38))</f>
        <v>38</v>
      </c>
      <c r="E40" s="23">
        <f>LARGE(F40:AG40,1)+LARGE(F40:AG40,2)+LARGE(F40:AG40,3)+LARGE(F40:AG40,4)+IFERROR(LARGE(F40:AG40,5),0)+IFERROR(LARGE(F40:AG40,6),0)</f>
        <v>332.52293130639117</v>
      </c>
      <c r="F40" s="69"/>
      <c r="G40" s="69"/>
      <c r="H40" s="69"/>
      <c r="I40" s="75"/>
      <c r="J40" s="76">
        <v>55.401224450184628</v>
      </c>
      <c r="K40" s="76"/>
      <c r="L40" s="76">
        <v>51.372287568385467</v>
      </c>
      <c r="M40" s="76"/>
      <c r="N40" s="69">
        <v>49.920282176368445</v>
      </c>
      <c r="O40" s="69"/>
      <c r="P40" s="69">
        <v>47.423569024057265</v>
      </c>
      <c r="Q40" s="69"/>
      <c r="R40" s="69"/>
      <c r="S40" s="69"/>
      <c r="T40" s="75"/>
      <c r="U40" s="75">
        <v>66.551400273224004</v>
      </c>
      <c r="V40" s="69"/>
      <c r="W40" s="69"/>
      <c r="X40" s="69"/>
      <c r="Y40" s="77"/>
      <c r="Z40" s="69"/>
      <c r="AA40" s="69"/>
      <c r="AB40" s="69"/>
      <c r="AC40" s="69"/>
      <c r="AD40" s="69">
        <f>IFERROR(LARGE(AH40:AM40,1),0)+IFERROR(LARGE(AH40:AM40,2),0)</f>
        <v>61.854167814171369</v>
      </c>
      <c r="AE40" s="69">
        <f>IFERROR(LARGE(AH40:AM40,3),0)+IFERROR(LARGE(AH40:AM40,4),0)</f>
        <v>0</v>
      </c>
      <c r="AF40" s="69">
        <f>IFERROR(LARGE(AH40:AM40,5),0)+IFERROR(LARGE(AH40:AM40,6),0)</f>
        <v>0</v>
      </c>
      <c r="AG40" s="69">
        <f>IFERROR(LARGE(AH40:AM40,7),0)</f>
        <v>0</v>
      </c>
      <c r="AH40" s="69">
        <v>26.674502898917417</v>
      </c>
      <c r="AI40" s="69"/>
      <c r="AJ40" s="69"/>
      <c r="AK40" s="69"/>
      <c r="AL40" s="69">
        <v>35.179664915253952</v>
      </c>
      <c r="AM40" s="69"/>
    </row>
    <row r="41" spans="1:39" s="70" customFormat="1">
      <c r="A41" s="3" t="s">
        <v>2082</v>
      </c>
      <c r="B41" s="3" t="s">
        <v>115</v>
      </c>
      <c r="C41" s="3" t="s">
        <v>57</v>
      </c>
      <c r="D41" s="2">
        <f ca="1">IF(E40=E41,D40,CELL("wiersz",A39))</f>
        <v>39</v>
      </c>
      <c r="E41" s="23">
        <f>LARGE(F41:AG41,1)+LARGE(F41:AG41,2)+LARGE(F41:AG41,3)+LARGE(F41:AG41,4)+IFERROR(LARGE(F41:AG41,5),0)+IFERROR(LARGE(F41:AG41,6),0)</f>
        <v>331.19925748901136</v>
      </c>
      <c r="F41" s="69"/>
      <c r="G41" s="69">
        <v>74.238854398573721</v>
      </c>
      <c r="H41" s="69"/>
      <c r="I41" s="75"/>
      <c r="J41" s="76"/>
      <c r="K41" s="76"/>
      <c r="L41" s="76">
        <v>82.332713754646832</v>
      </c>
      <c r="M41" s="76"/>
      <c r="N41" s="69"/>
      <c r="O41" s="69"/>
      <c r="P41" s="69"/>
      <c r="Q41" s="69"/>
      <c r="R41" s="69"/>
      <c r="S41" s="69"/>
      <c r="T41" s="75"/>
      <c r="U41" s="75"/>
      <c r="V41" s="69"/>
      <c r="W41" s="69"/>
      <c r="X41" s="69"/>
      <c r="Y41" s="77"/>
      <c r="Z41" s="69">
        <v>88.593459129947007</v>
      </c>
      <c r="AA41" s="69">
        <v>86.034230205843798</v>
      </c>
      <c r="AB41" s="69"/>
      <c r="AC41" s="69"/>
      <c r="AD41" s="69">
        <f>IFERROR(LARGE(AH41:AM41,1),0)+IFERROR(LARGE(AH41:AM41,2),0)</f>
        <v>0</v>
      </c>
      <c r="AE41" s="69">
        <f>IFERROR(LARGE(AH41:AM41,3),0)+IFERROR(LARGE(AH41:AM41,4),0)</f>
        <v>0</v>
      </c>
      <c r="AF41" s="69">
        <f>IFERROR(LARGE(AH41:AM41,5),0)+IFERROR(LARGE(AH41:AM41,6),0)</f>
        <v>0</v>
      </c>
      <c r="AG41" s="69">
        <f>IFERROR(LARGE(AH41:AM41,7),0)</f>
        <v>0</v>
      </c>
      <c r="AH41" s="69"/>
      <c r="AI41" s="69"/>
      <c r="AJ41" s="69"/>
      <c r="AK41" s="69"/>
      <c r="AL41" s="69"/>
      <c r="AM41" s="69"/>
    </row>
    <row r="42" spans="1:39" s="70" customFormat="1">
      <c r="A42" s="3" t="s">
        <v>2559</v>
      </c>
      <c r="B42" s="3" t="s">
        <v>2507</v>
      </c>
      <c r="C42" s="3"/>
      <c r="D42" s="2">
        <f ca="1">IF(E41=E42,D41,CELL("wiersz",A40))</f>
        <v>40</v>
      </c>
      <c r="E42" s="23">
        <f>LARGE(F42:AG42,1)+LARGE(F42:AG42,2)+LARGE(F42:AG42,3)+LARGE(F42:AG42,4)+IFERROR(LARGE(F42:AG42,5),0)+IFERROR(LARGE(F42:AG42,6),0)</f>
        <v>316.75985308938397</v>
      </c>
      <c r="F42" s="69"/>
      <c r="G42" s="69"/>
      <c r="H42" s="69"/>
      <c r="I42" s="75"/>
      <c r="J42" s="76"/>
      <c r="K42" s="76">
        <v>78.023850085178864</v>
      </c>
      <c r="L42" s="76"/>
      <c r="M42" s="76">
        <v>53.11960166649731</v>
      </c>
      <c r="N42" s="69"/>
      <c r="O42" s="69"/>
      <c r="P42" s="69"/>
      <c r="Q42" s="69"/>
      <c r="R42" s="69"/>
      <c r="S42" s="69"/>
      <c r="T42" s="75">
        <v>76.689189189189207</v>
      </c>
      <c r="U42" s="75"/>
      <c r="V42" s="69"/>
      <c r="W42" s="69">
        <f>VLOOKUP(A42,'Mordownik M'!$G$2:$H$27,2,0)</f>
        <v>32.002554614272029</v>
      </c>
      <c r="X42" s="69"/>
      <c r="Y42" s="77">
        <v>76.924657534246563</v>
      </c>
      <c r="Z42" s="69"/>
      <c r="AA42" s="69"/>
      <c r="AB42" s="69"/>
      <c r="AC42" s="69"/>
      <c r="AD42" s="69">
        <f>IFERROR(LARGE(AH42:AM42,1),0)+IFERROR(LARGE(AH42:AM42,2),0)</f>
        <v>0</v>
      </c>
      <c r="AE42" s="69">
        <f>IFERROR(LARGE(AH42:AM42,3),0)+IFERROR(LARGE(AH42:AM42,4),0)</f>
        <v>0</v>
      </c>
      <c r="AF42" s="69">
        <f>IFERROR(LARGE(AH42:AM42,5),0)+IFERROR(LARGE(AH42:AM42,6),0)</f>
        <v>0</v>
      </c>
      <c r="AG42" s="69">
        <f>IFERROR(LARGE(AH42:AM42,7),0)</f>
        <v>0</v>
      </c>
      <c r="AH42" s="69"/>
      <c r="AI42" s="69"/>
      <c r="AJ42" s="69"/>
      <c r="AK42" s="69"/>
      <c r="AL42" s="69"/>
      <c r="AM42" s="69"/>
    </row>
    <row r="43" spans="1:39" s="70" customFormat="1">
      <c r="A43" s="3" t="s">
        <v>188</v>
      </c>
      <c r="B43" s="3" t="s">
        <v>156</v>
      </c>
      <c r="C43" s="3" t="s">
        <v>125</v>
      </c>
      <c r="D43" s="2">
        <f ca="1">IF(E42=E43,D42,CELL("wiersz",A41))</f>
        <v>41</v>
      </c>
      <c r="E43" s="23">
        <f>LARGE(F43:AG43,1)+LARGE(F43:AG43,2)+LARGE(F43:AG43,3)+LARGE(F43:AG43,4)+IFERROR(LARGE(F43:AG43,5),0)+IFERROR(LARGE(F43:AG43,6),0)</f>
        <v>316.58116384138907</v>
      </c>
      <c r="F43" s="69">
        <v>53.475434291363626</v>
      </c>
      <c r="G43" s="69">
        <v>48.642102317104161</v>
      </c>
      <c r="H43" s="69"/>
      <c r="I43" s="75"/>
      <c r="J43" s="76">
        <v>26.239764989826192</v>
      </c>
      <c r="K43" s="76"/>
      <c r="L43" s="76">
        <v>59.319449221874891</v>
      </c>
      <c r="M43" s="76"/>
      <c r="N43" s="69">
        <v>38.339782809256256</v>
      </c>
      <c r="O43" s="69"/>
      <c r="P43" s="69">
        <v>5.5115492446915253</v>
      </c>
      <c r="Q43" s="69">
        <v>50.431196100487441</v>
      </c>
      <c r="R43" s="69">
        <v>33.900023933246516</v>
      </c>
      <c r="S43" s="69"/>
      <c r="T43" s="75">
        <v>42.182566900707336</v>
      </c>
      <c r="U43" s="75"/>
      <c r="V43" s="69"/>
      <c r="W43" s="69"/>
      <c r="X43" s="69">
        <v>45.854974460521824</v>
      </c>
      <c r="Y43" s="77"/>
      <c r="Z43" s="69">
        <v>34.061268991048991</v>
      </c>
      <c r="AA43" s="69"/>
      <c r="AB43" s="69"/>
      <c r="AC43" s="69">
        <v>58.858007450037121</v>
      </c>
      <c r="AD43" s="69">
        <f>IFERROR(LARGE(AH43:AM43,1),0)+IFERROR(LARGE(AH43:AM43,2),0)</f>
        <v>0</v>
      </c>
      <c r="AE43" s="69">
        <f>IFERROR(LARGE(AH43:AM43,3),0)+IFERROR(LARGE(AH43:AM43,4),0)</f>
        <v>0</v>
      </c>
      <c r="AF43" s="69">
        <f>IFERROR(LARGE(AH43:AM43,5),0)+IFERROR(LARGE(AH43:AM43,6),0)</f>
        <v>0</v>
      </c>
      <c r="AG43" s="69">
        <f>IFERROR(LARGE(AH43:AM43,7),0)</f>
        <v>0</v>
      </c>
      <c r="AH43" s="69"/>
      <c r="AI43" s="69"/>
      <c r="AJ43" s="69"/>
      <c r="AK43" s="69"/>
      <c r="AL43" s="69"/>
      <c r="AM43" s="69"/>
    </row>
    <row r="44" spans="1:39" s="70" customFormat="1">
      <c r="A44" s="3" t="s">
        <v>2141</v>
      </c>
      <c r="B44" s="3" t="s">
        <v>1052</v>
      </c>
      <c r="C44" s="3" t="s">
        <v>45</v>
      </c>
      <c r="D44" s="2">
        <f ca="1">IF(E43=E44,D43,CELL("wiersz",A42))</f>
        <v>42</v>
      </c>
      <c r="E44" s="23">
        <f>LARGE(F44:AG44,1)+LARGE(F44:AG44,2)+LARGE(F44:AG44,3)+LARGE(F44:AG44,4)+IFERROR(LARGE(F44:AG44,5),0)+IFERROR(LARGE(F44:AG44,6),0)</f>
        <v>309.52792457970969</v>
      </c>
      <c r="F44" s="69"/>
      <c r="G44" s="69">
        <v>16.321699672610578</v>
      </c>
      <c r="H44" s="69"/>
      <c r="I44" s="75"/>
      <c r="J44" s="76"/>
      <c r="K44" s="76"/>
      <c r="L44" s="76">
        <v>38.972722811072927</v>
      </c>
      <c r="M44" s="76"/>
      <c r="N44" s="69">
        <v>47.203980512428451</v>
      </c>
      <c r="O44" s="69"/>
      <c r="P44" s="69"/>
      <c r="Q44" s="69">
        <v>57.995875515560556</v>
      </c>
      <c r="R44" s="69"/>
      <c r="S44" s="69"/>
      <c r="T44" s="75">
        <v>58.049743158796595</v>
      </c>
      <c r="U44" s="75"/>
      <c r="V44" s="69">
        <f>VLOOKUP(A44,'Kaczawska M'!$R$2:$S$15,2,0)</f>
        <v>54.987373737373737</v>
      </c>
      <c r="W44" s="69"/>
      <c r="X44" s="69"/>
      <c r="Y44" s="77"/>
      <c r="Z44" s="69">
        <v>32.54058037179837</v>
      </c>
      <c r="AA44" s="69">
        <v>24.360369484465831</v>
      </c>
      <c r="AB44" s="69"/>
      <c r="AC44" s="69">
        <v>52.318228844477446</v>
      </c>
      <c r="AD44" s="69">
        <f>IFERROR(LARGE(AH44:AM44,1),0)+IFERROR(LARGE(AH44:AM44,2),0)</f>
        <v>38</v>
      </c>
      <c r="AE44" s="69">
        <f>IFERROR(LARGE(AH44:AM44,3),0)+IFERROR(LARGE(AH44:AM44,4),0)</f>
        <v>0</v>
      </c>
      <c r="AF44" s="69">
        <f>IFERROR(LARGE(AH44:AM44,5),0)+IFERROR(LARGE(AH44:AM44,6),0)</f>
        <v>0</v>
      </c>
      <c r="AG44" s="69">
        <f>IFERROR(LARGE(AH44:AM44,7),0)</f>
        <v>0</v>
      </c>
      <c r="AH44" s="69"/>
      <c r="AI44" s="69">
        <v>38</v>
      </c>
      <c r="AJ44" s="69"/>
      <c r="AK44" s="69"/>
      <c r="AL44" s="69"/>
      <c r="AM44" s="69"/>
    </row>
    <row r="45" spans="1:39" s="70" customFormat="1">
      <c r="A45" s="3" t="s">
        <v>2077</v>
      </c>
      <c r="B45" s="3" t="s">
        <v>77</v>
      </c>
      <c r="C45" s="3" t="s">
        <v>57</v>
      </c>
      <c r="D45" s="2">
        <f ca="1">IF(E44=E45,D44,CELL("wiersz",A43))</f>
        <v>43</v>
      </c>
      <c r="E45" s="23">
        <f>LARGE(F45:AG45,1)+LARGE(F45:AG45,2)+LARGE(F45:AG45,3)+LARGE(F45:AG45,4)+IFERROR(LARGE(F45:AG45,5),0)+IFERROR(LARGE(F45:AG45,6),0)</f>
        <v>303.32684182043147</v>
      </c>
      <c r="F45" s="69">
        <v>75.420168067226925</v>
      </c>
      <c r="G45" s="69">
        <v>78.564517474838013</v>
      </c>
      <c r="H45" s="69"/>
      <c r="I45" s="75"/>
      <c r="J45" s="76"/>
      <c r="K45" s="76"/>
      <c r="L45" s="76">
        <v>69.827004763215001</v>
      </c>
      <c r="M45" s="76"/>
      <c r="N45" s="69"/>
      <c r="O45" s="69"/>
      <c r="P45" s="69"/>
      <c r="Q45" s="69"/>
      <c r="R45" s="69">
        <v>79.51515151515153</v>
      </c>
      <c r="S45" s="69"/>
      <c r="T45" s="75"/>
      <c r="U45" s="75"/>
      <c r="V45" s="69"/>
      <c r="W45" s="69"/>
      <c r="X45" s="69"/>
      <c r="Y45" s="77"/>
      <c r="Z45" s="69"/>
      <c r="AA45" s="69"/>
      <c r="AB45" s="69"/>
      <c r="AC45" s="69"/>
      <c r="AD45" s="69">
        <f>IFERROR(LARGE(AH45:AM45,1),0)+IFERROR(LARGE(AH45:AM45,2),0)</f>
        <v>0</v>
      </c>
      <c r="AE45" s="69">
        <f>IFERROR(LARGE(AH45:AM45,3),0)+IFERROR(LARGE(AH45:AM45,4),0)</f>
        <v>0</v>
      </c>
      <c r="AF45" s="69">
        <f>IFERROR(LARGE(AH45:AM45,5),0)+IFERROR(LARGE(AH45:AM45,6),0)</f>
        <v>0</v>
      </c>
      <c r="AG45" s="69">
        <f>IFERROR(LARGE(AH45:AM45,7),0)</f>
        <v>0</v>
      </c>
      <c r="AH45" s="69"/>
      <c r="AI45" s="69"/>
      <c r="AJ45" s="69"/>
      <c r="AK45" s="69"/>
      <c r="AL45" s="69"/>
      <c r="AM45" s="69"/>
    </row>
    <row r="46" spans="1:39" s="70" customFormat="1">
      <c r="A46" s="3" t="s">
        <v>2463</v>
      </c>
      <c r="B46" s="3" t="s">
        <v>2460</v>
      </c>
      <c r="C46" s="3"/>
      <c r="D46" s="2">
        <f ca="1">IF(E45=E46,D45,CELL("wiersz",A44))</f>
        <v>44</v>
      </c>
      <c r="E46" s="23">
        <f>LARGE(F46:AG46,1)+LARGE(F46:AG46,2)+LARGE(F46:AG46,3)+LARGE(F46:AG46,4)+IFERROR(LARGE(F46:AG46,5),0)+IFERROR(LARGE(F46:AG46,6),0)</f>
        <v>286.34036044321607</v>
      </c>
      <c r="F46" s="69"/>
      <c r="G46" s="69"/>
      <c r="H46" s="69"/>
      <c r="I46" s="75">
        <v>57.331499312242087</v>
      </c>
      <c r="J46" s="76"/>
      <c r="K46" s="76">
        <v>51.751412429378519</v>
      </c>
      <c r="L46" s="76"/>
      <c r="M46" s="76">
        <v>32.8909588490869</v>
      </c>
      <c r="N46" s="69"/>
      <c r="O46" s="69"/>
      <c r="P46" s="69"/>
      <c r="Q46" s="69"/>
      <c r="R46" s="69"/>
      <c r="S46" s="69"/>
      <c r="T46" s="75">
        <v>37.891499005391616</v>
      </c>
      <c r="U46" s="75">
        <v>44.628628605244167</v>
      </c>
      <c r="V46" s="69"/>
      <c r="W46" s="69">
        <f>VLOOKUP(A46,'Mordownik M'!$G$2:$H$27,2,0)</f>
        <v>53.477218225419669</v>
      </c>
      <c r="X46" s="69"/>
      <c r="Y46" s="77">
        <v>41.260102865540034</v>
      </c>
      <c r="Z46" s="69"/>
      <c r="AA46" s="69"/>
      <c r="AB46" s="69"/>
      <c r="AC46" s="69"/>
      <c r="AD46" s="69">
        <f>IFERROR(LARGE(AH46:AM46,1),0)+IFERROR(LARGE(AH46:AM46,2),0)</f>
        <v>0</v>
      </c>
      <c r="AE46" s="69">
        <f>IFERROR(LARGE(AH46:AM46,3),0)+IFERROR(LARGE(AH46:AM46,4),0)</f>
        <v>0</v>
      </c>
      <c r="AF46" s="69">
        <f>IFERROR(LARGE(AH46:AM46,5),0)+IFERROR(LARGE(AH46:AM46,6),0)</f>
        <v>0</v>
      </c>
      <c r="AG46" s="69">
        <f>IFERROR(LARGE(AH46:AM46,7),0)</f>
        <v>0</v>
      </c>
      <c r="AH46" s="69"/>
      <c r="AI46" s="69"/>
      <c r="AJ46" s="69"/>
      <c r="AK46" s="69"/>
      <c r="AL46" s="69"/>
      <c r="AM46" s="69"/>
    </row>
    <row r="47" spans="1:39" s="70" customFormat="1">
      <c r="A47" s="3" t="s">
        <v>2072</v>
      </c>
      <c r="B47" s="3" t="s">
        <v>325</v>
      </c>
      <c r="C47" s="3" t="s">
        <v>324</v>
      </c>
      <c r="D47" s="2">
        <f ca="1">IF(E46=E47,D46,CELL("wiersz",A45))</f>
        <v>45</v>
      </c>
      <c r="E47" s="23">
        <f>LARGE(F47:AG47,1)+LARGE(F47:AG47,2)+LARGE(F47:AG47,3)+LARGE(F47:AG47,4)+IFERROR(LARGE(F47:AG47,5),0)+IFERROR(LARGE(F47:AG47,6),0)</f>
        <v>278.58464984525057</v>
      </c>
      <c r="F47" s="69"/>
      <c r="G47" s="69">
        <v>98.307956967160507</v>
      </c>
      <c r="H47" s="69"/>
      <c r="I47" s="75"/>
      <c r="J47" s="76"/>
      <c r="K47" s="76"/>
      <c r="L47" s="76"/>
      <c r="M47" s="76"/>
      <c r="N47" s="69"/>
      <c r="O47" s="69"/>
      <c r="P47" s="69"/>
      <c r="Q47" s="69"/>
      <c r="R47" s="69"/>
      <c r="S47" s="69"/>
      <c r="T47" s="75"/>
      <c r="U47" s="75"/>
      <c r="V47" s="69"/>
      <c r="W47" s="69"/>
      <c r="X47" s="69"/>
      <c r="Y47" s="77"/>
      <c r="Z47" s="69">
        <v>92.330440218305966</v>
      </c>
      <c r="AA47" s="69">
        <v>87.946252659784065</v>
      </c>
      <c r="AB47" s="69"/>
      <c r="AC47" s="69"/>
      <c r="AD47" s="69">
        <f>IFERROR(LARGE(AH47:AM47,1),0)+IFERROR(LARGE(AH47:AM47,2),0)</f>
        <v>0</v>
      </c>
      <c r="AE47" s="69">
        <f>IFERROR(LARGE(AH47:AM47,3),0)+IFERROR(LARGE(AH47:AM47,4),0)</f>
        <v>0</v>
      </c>
      <c r="AF47" s="69">
        <f>IFERROR(LARGE(AH47:AM47,5),0)+IFERROR(LARGE(AH47:AM47,6),0)</f>
        <v>0</v>
      </c>
      <c r="AG47" s="69">
        <f>IFERROR(LARGE(AH47:AM47,7),0)</f>
        <v>0</v>
      </c>
      <c r="AH47" s="69"/>
      <c r="AI47" s="69"/>
      <c r="AJ47" s="69"/>
      <c r="AK47" s="69"/>
      <c r="AL47" s="69"/>
      <c r="AM47" s="69"/>
    </row>
    <row r="48" spans="1:39" s="70" customFormat="1">
      <c r="A48" s="3" t="s">
        <v>2071</v>
      </c>
      <c r="B48" s="3" t="s">
        <v>269</v>
      </c>
      <c r="C48" s="3" t="s">
        <v>303</v>
      </c>
      <c r="D48" s="2">
        <f ca="1">IF(E47=E48,D47,CELL("wiersz",A46))</f>
        <v>45</v>
      </c>
      <c r="E48" s="23">
        <f>LARGE(F48:AG48,1)+LARGE(F48:AG48,2)+LARGE(F48:AG48,3)+LARGE(F48:AG48,4)+IFERROR(LARGE(F48:AG48,5),0)+IFERROR(LARGE(F48:AG48,6),0)</f>
        <v>278.58464984525057</v>
      </c>
      <c r="F48" s="69"/>
      <c r="G48" s="69">
        <v>98.307956967160507</v>
      </c>
      <c r="H48" s="69"/>
      <c r="I48" s="75"/>
      <c r="J48" s="76"/>
      <c r="K48" s="76"/>
      <c r="L48" s="76"/>
      <c r="M48" s="76"/>
      <c r="N48" s="69"/>
      <c r="O48" s="69"/>
      <c r="P48" s="69"/>
      <c r="Q48" s="69"/>
      <c r="R48" s="69"/>
      <c r="S48" s="69"/>
      <c r="T48" s="75"/>
      <c r="U48" s="75"/>
      <c r="V48" s="69"/>
      <c r="W48" s="69"/>
      <c r="X48" s="69"/>
      <c r="Y48" s="77"/>
      <c r="Z48" s="69">
        <v>92.330440218305966</v>
      </c>
      <c r="AA48" s="69">
        <v>87.946252659784065</v>
      </c>
      <c r="AB48" s="69"/>
      <c r="AC48" s="69"/>
      <c r="AD48" s="69">
        <f>IFERROR(LARGE(AH48:AM48,1),0)+IFERROR(LARGE(AH48:AM48,2),0)</f>
        <v>0</v>
      </c>
      <c r="AE48" s="69">
        <f>IFERROR(LARGE(AH48:AM48,3),0)+IFERROR(LARGE(AH48:AM48,4),0)</f>
        <v>0</v>
      </c>
      <c r="AF48" s="69">
        <f>IFERROR(LARGE(AH48:AM48,5),0)+IFERROR(LARGE(AH48:AM48,6),0)</f>
        <v>0</v>
      </c>
      <c r="AG48" s="69">
        <f>IFERROR(LARGE(AH48:AM48,7),0)</f>
        <v>0</v>
      </c>
      <c r="AH48" s="69"/>
      <c r="AI48" s="69"/>
      <c r="AJ48" s="69"/>
      <c r="AK48" s="69"/>
      <c r="AL48" s="69"/>
      <c r="AM48" s="69"/>
    </row>
    <row r="49" spans="1:39" s="70" customFormat="1">
      <c r="A49" s="3" t="s">
        <v>180</v>
      </c>
      <c r="B49" s="3" t="s">
        <v>112</v>
      </c>
      <c r="C49" s="3" t="s">
        <v>111</v>
      </c>
      <c r="D49" s="2">
        <f ca="1">IF(E48=E49,D48,CELL("wiersz",A47))</f>
        <v>47</v>
      </c>
      <c r="E49" s="23">
        <f>LARGE(F49:AG49,1)+LARGE(F49:AG49,2)+LARGE(F49:AG49,3)+LARGE(F49:AG49,4)+IFERROR(LARGE(F49:AG49,5),0)+IFERROR(LARGE(F49:AG49,6),0)</f>
        <v>277.49604124096129</v>
      </c>
      <c r="F49" s="69">
        <v>72.2776610644258</v>
      </c>
      <c r="G49" s="69">
        <v>66.255555942603138</v>
      </c>
      <c r="H49" s="69"/>
      <c r="I49" s="75"/>
      <c r="J49" s="76"/>
      <c r="K49" s="76"/>
      <c r="L49" s="76"/>
      <c r="M49" s="76"/>
      <c r="N49" s="69"/>
      <c r="O49" s="69"/>
      <c r="P49" s="69"/>
      <c r="Q49" s="69"/>
      <c r="R49" s="69"/>
      <c r="S49" s="69"/>
      <c r="T49" s="75"/>
      <c r="U49" s="75"/>
      <c r="V49" s="69"/>
      <c r="W49" s="69"/>
      <c r="X49" s="69"/>
      <c r="Y49" s="77"/>
      <c r="Z49" s="69">
        <v>76.954129417883678</v>
      </c>
      <c r="AA49" s="69">
        <v>62.008694816048703</v>
      </c>
      <c r="AB49" s="69"/>
      <c r="AC49" s="69"/>
      <c r="AD49" s="69">
        <f>IFERROR(LARGE(AH49:AM49,1),0)+IFERROR(LARGE(AH49:AM49,2),0)</f>
        <v>0</v>
      </c>
      <c r="AE49" s="69">
        <f>IFERROR(LARGE(AH49:AM49,3),0)+IFERROR(LARGE(AH49:AM49,4),0)</f>
        <v>0</v>
      </c>
      <c r="AF49" s="69">
        <f>IFERROR(LARGE(AH49:AM49,5),0)+IFERROR(LARGE(AH49:AM49,6),0)</f>
        <v>0</v>
      </c>
      <c r="AG49" s="69">
        <f>IFERROR(LARGE(AH49:AM49,7),0)</f>
        <v>0</v>
      </c>
      <c r="AH49" s="69"/>
      <c r="AI49" s="69"/>
      <c r="AJ49" s="69"/>
      <c r="AK49" s="69"/>
      <c r="AL49" s="69"/>
      <c r="AM49" s="69"/>
    </row>
    <row r="50" spans="1:39" s="70" customFormat="1">
      <c r="A50" s="3" t="s">
        <v>2069</v>
      </c>
      <c r="B50" s="3" t="s">
        <v>269</v>
      </c>
      <c r="C50" s="3" t="s">
        <v>92</v>
      </c>
      <c r="D50" s="2">
        <f ca="1">IF(E49=E50,D49,CELL("wiersz",A48))</f>
        <v>48</v>
      </c>
      <c r="E50" s="23">
        <f>LARGE(F50:AG50,1)+LARGE(F50:AG50,2)+LARGE(F50:AG50,3)+LARGE(F50:AG50,4)+IFERROR(LARGE(F50:AG50,5),0)+IFERROR(LARGE(F50:AG50,6),0)</f>
        <v>276.19830676911954</v>
      </c>
      <c r="F50" s="69"/>
      <c r="G50" s="69">
        <v>100</v>
      </c>
      <c r="H50" s="69"/>
      <c r="I50" s="75"/>
      <c r="J50" s="76"/>
      <c r="K50" s="76"/>
      <c r="L50" s="76"/>
      <c r="M50" s="76"/>
      <c r="N50" s="69"/>
      <c r="O50" s="69"/>
      <c r="P50" s="69"/>
      <c r="Q50" s="69"/>
      <c r="R50" s="69"/>
      <c r="S50" s="69"/>
      <c r="T50" s="75"/>
      <c r="U50" s="75"/>
      <c r="V50" s="69"/>
      <c r="W50" s="69"/>
      <c r="X50" s="69"/>
      <c r="Y50" s="77"/>
      <c r="Z50" s="69">
        <v>92.490546952144697</v>
      </c>
      <c r="AA50" s="69">
        <v>83.707759816974828</v>
      </c>
      <c r="AB50" s="69"/>
      <c r="AC50" s="69"/>
      <c r="AD50" s="69">
        <f>IFERROR(LARGE(AH50:AM50,1),0)+IFERROR(LARGE(AH50:AM50,2),0)</f>
        <v>0</v>
      </c>
      <c r="AE50" s="69">
        <f>IFERROR(LARGE(AH50:AM50,3),0)+IFERROR(LARGE(AH50:AM50,4),0)</f>
        <v>0</v>
      </c>
      <c r="AF50" s="69">
        <f>IFERROR(LARGE(AH50:AM50,5),0)+IFERROR(LARGE(AH50:AM50,6),0)</f>
        <v>0</v>
      </c>
      <c r="AG50" s="69">
        <f>IFERROR(LARGE(AH50:AM50,7),0)</f>
        <v>0</v>
      </c>
      <c r="AH50" s="69"/>
      <c r="AI50" s="69"/>
      <c r="AJ50" s="69"/>
      <c r="AK50" s="69"/>
      <c r="AL50" s="69"/>
      <c r="AM50" s="69"/>
    </row>
    <row r="51" spans="1:39" s="70" customFormat="1">
      <c r="A51" s="3" t="s">
        <v>2631</v>
      </c>
      <c r="B51" s="3" t="s">
        <v>33</v>
      </c>
      <c r="C51" s="3" t="s">
        <v>92</v>
      </c>
      <c r="D51" s="2">
        <f ca="1">IF(E50=E51,D50,CELL("wiersz",A49))</f>
        <v>49</v>
      </c>
      <c r="E51" s="23">
        <f>LARGE(F51:AG51,1)+LARGE(F51:AG51,2)+LARGE(F51:AG51,3)+LARGE(F51:AG51,4)+IFERROR(LARGE(F51:AG51,5),0)+IFERROR(LARGE(F51:AG51,6),0)</f>
        <v>267.51470471261496</v>
      </c>
      <c r="F51" s="69">
        <v>44.262019520210785</v>
      </c>
      <c r="G51" s="69"/>
      <c r="H51" s="69"/>
      <c r="I51" s="75"/>
      <c r="J51" s="76"/>
      <c r="K51" s="76"/>
      <c r="L51" s="76">
        <v>44.326571076095242</v>
      </c>
      <c r="M51" s="76"/>
      <c r="N51" s="69"/>
      <c r="O51" s="69"/>
      <c r="P51" s="69"/>
      <c r="Q51" s="69"/>
      <c r="R51" s="69"/>
      <c r="S51" s="69">
        <f>VLOOKUP(A51,'Konwalie M'!$J$3:$K$40,2,0)</f>
        <v>50.578034682080911</v>
      </c>
      <c r="T51" s="75"/>
      <c r="U51" s="75"/>
      <c r="V51" s="69"/>
      <c r="W51" s="69"/>
      <c r="X51" s="69">
        <v>43.157623021667597</v>
      </c>
      <c r="Y51" s="77"/>
      <c r="Z51" s="69"/>
      <c r="AA51" s="69">
        <v>47.367385108683564</v>
      </c>
      <c r="AB51" s="69"/>
      <c r="AC51" s="69">
        <v>37.823071303876851</v>
      </c>
      <c r="AD51" s="69">
        <f>IFERROR(LARGE(AH51:AM51,1),0)+IFERROR(LARGE(AH51:AM51,2),0)</f>
        <v>0</v>
      </c>
      <c r="AE51" s="69">
        <f>IFERROR(LARGE(AH51:AM51,3),0)+IFERROR(LARGE(AH51:AM51,4),0)</f>
        <v>0</v>
      </c>
      <c r="AF51" s="69">
        <f>IFERROR(LARGE(AH51:AM51,5),0)+IFERROR(LARGE(AH51:AM51,6),0)</f>
        <v>0</v>
      </c>
      <c r="AG51" s="69">
        <f>IFERROR(LARGE(AH51:AM51,7),0)</f>
        <v>0</v>
      </c>
      <c r="AH51" s="69"/>
      <c r="AI51" s="69"/>
      <c r="AJ51" s="69"/>
      <c r="AK51" s="69"/>
      <c r="AL51" s="69"/>
      <c r="AM51" s="69"/>
    </row>
    <row r="52" spans="1:39" s="70" customFormat="1">
      <c r="A52" s="3" t="s">
        <v>2877</v>
      </c>
      <c r="B52" s="3" t="s">
        <v>2856</v>
      </c>
      <c r="C52" s="3" t="s">
        <v>2857</v>
      </c>
      <c r="D52" s="2">
        <f ca="1">IF(E51=E52,D51,CELL("wiersz",A50))</f>
        <v>50</v>
      </c>
      <c r="E52" s="23">
        <f>LARGE(F52:AG52,1)+LARGE(F52:AG52,2)+LARGE(F52:AG52,3)+LARGE(F52:AG52,4)+IFERROR(LARGE(F52:AG52,5),0)+IFERROR(LARGE(F52:AG52,6),0)</f>
        <v>261.45324716807244</v>
      </c>
      <c r="F52" s="69"/>
      <c r="G52" s="69"/>
      <c r="H52" s="69"/>
      <c r="I52" s="75"/>
      <c r="J52" s="76"/>
      <c r="K52" s="76"/>
      <c r="L52" s="76"/>
      <c r="M52" s="76"/>
      <c r="N52" s="69"/>
      <c r="O52" s="69">
        <v>56.164088577805835</v>
      </c>
      <c r="P52" s="69"/>
      <c r="Q52" s="69">
        <v>66.012269938650306</v>
      </c>
      <c r="R52" s="69"/>
      <c r="S52" s="69"/>
      <c r="T52" s="75">
        <v>81.164832545389572</v>
      </c>
      <c r="U52" s="75"/>
      <c r="V52" s="69"/>
      <c r="W52" s="69"/>
      <c r="X52" s="69"/>
      <c r="Y52" s="77"/>
      <c r="Z52" s="69">
        <v>58.112056106226703</v>
      </c>
      <c r="AA52" s="69"/>
      <c r="AB52" s="69"/>
      <c r="AC52" s="69"/>
      <c r="AD52" s="69">
        <f>IFERROR(LARGE(AH52:AM52,1),0)+IFERROR(LARGE(AH52:AM52,2),0)</f>
        <v>0</v>
      </c>
      <c r="AE52" s="69">
        <f>IFERROR(LARGE(AH52:AM52,3),0)+IFERROR(LARGE(AH52:AM52,4),0)</f>
        <v>0</v>
      </c>
      <c r="AF52" s="69">
        <f>IFERROR(LARGE(AH52:AM52,5),0)+IFERROR(LARGE(AH52:AM52,6),0)</f>
        <v>0</v>
      </c>
      <c r="AG52" s="69">
        <f>IFERROR(LARGE(AH52:AM52,7),0)</f>
        <v>0</v>
      </c>
      <c r="AH52" s="69"/>
      <c r="AI52" s="69"/>
      <c r="AJ52" s="69"/>
      <c r="AK52" s="69"/>
      <c r="AL52" s="69"/>
      <c r="AM52" s="69"/>
    </row>
    <row r="53" spans="1:39" s="70" customFormat="1">
      <c r="A53" s="3" t="s">
        <v>2743</v>
      </c>
      <c r="B53" s="3" t="s">
        <v>2706</v>
      </c>
      <c r="C53" s="3"/>
      <c r="D53" s="2">
        <f ca="1">IF(E52=E53,D52,CELL("wiersz",A51))</f>
        <v>51</v>
      </c>
      <c r="E53" s="23">
        <f>LARGE(F53:AG53,1)+LARGE(F53:AG53,2)+LARGE(F53:AG53,3)+LARGE(F53:AG53,4)+IFERROR(LARGE(F53:AG53,5),0)+IFERROR(LARGE(F53:AG53,6),0)</f>
        <v>261.33078968217933</v>
      </c>
      <c r="F53" s="69"/>
      <c r="G53" s="69"/>
      <c r="H53" s="69"/>
      <c r="I53" s="75"/>
      <c r="J53" s="76"/>
      <c r="K53" s="76"/>
      <c r="L53" s="76"/>
      <c r="M53" s="76">
        <v>30.698228259147772</v>
      </c>
      <c r="N53" s="69"/>
      <c r="O53" s="69"/>
      <c r="P53" s="69"/>
      <c r="Q53" s="69"/>
      <c r="R53" s="69"/>
      <c r="S53" s="69"/>
      <c r="T53" s="75"/>
      <c r="U53" s="75">
        <v>71.010795791008036</v>
      </c>
      <c r="V53" s="69"/>
      <c r="W53" s="69">
        <f>VLOOKUP(A53,'Mordownik M'!$G$2:$H$27,2,0)</f>
        <v>79.218472468916517</v>
      </c>
      <c r="X53" s="69"/>
      <c r="Y53" s="77">
        <v>80.403293163107023</v>
      </c>
      <c r="Z53" s="69"/>
      <c r="AA53" s="69"/>
      <c r="AB53" s="69"/>
      <c r="AC53" s="69"/>
      <c r="AD53" s="69">
        <f>IFERROR(LARGE(AH53:AM53,1),0)+IFERROR(LARGE(AH53:AM53,2),0)</f>
        <v>0</v>
      </c>
      <c r="AE53" s="69">
        <f>IFERROR(LARGE(AH53:AM53,3),0)+IFERROR(LARGE(AH53:AM53,4),0)</f>
        <v>0</v>
      </c>
      <c r="AF53" s="69">
        <f>IFERROR(LARGE(AH53:AM53,5),0)+IFERROR(LARGE(AH53:AM53,6),0)</f>
        <v>0</v>
      </c>
      <c r="AG53" s="69">
        <f>IFERROR(LARGE(AH53:AM53,7),0)</f>
        <v>0</v>
      </c>
      <c r="AH53" s="69"/>
      <c r="AI53" s="69"/>
      <c r="AJ53" s="69"/>
      <c r="AK53" s="69"/>
      <c r="AL53" s="69"/>
      <c r="AM53" s="69"/>
    </row>
    <row r="54" spans="1:39" s="70" customFormat="1">
      <c r="A54" s="3" t="s">
        <v>2628</v>
      </c>
      <c r="B54" s="3"/>
      <c r="C54" s="3" t="s">
        <v>57</v>
      </c>
      <c r="D54" s="2">
        <f ca="1">IF(E53=E54,D53,CELL("wiersz",A52))</f>
        <v>52</v>
      </c>
      <c r="E54" s="23">
        <f>LARGE(F54:AG54,1)+LARGE(F54:AG54,2)+LARGE(F54:AG54,3)+LARGE(F54:AG54,4)+IFERROR(LARGE(F54:AG54,5),0)+IFERROR(LARGE(F54:AG54,6),0)</f>
        <v>260.38843250870571</v>
      </c>
      <c r="F54" s="69"/>
      <c r="G54" s="69"/>
      <c r="H54" s="69"/>
      <c r="I54" s="75"/>
      <c r="J54" s="76"/>
      <c r="K54" s="76"/>
      <c r="L54" s="76">
        <v>55.24118007509653</v>
      </c>
      <c r="M54" s="76"/>
      <c r="N54" s="69"/>
      <c r="O54" s="69"/>
      <c r="P54" s="69"/>
      <c r="Q54" s="69"/>
      <c r="R54" s="69"/>
      <c r="S54" s="69"/>
      <c r="T54" s="75"/>
      <c r="U54" s="75"/>
      <c r="V54" s="69"/>
      <c r="W54" s="69"/>
      <c r="X54" s="69">
        <v>51.956569439902694</v>
      </c>
      <c r="Y54" s="77"/>
      <c r="Z54" s="69"/>
      <c r="AA54" s="69">
        <v>62.844577204451973</v>
      </c>
      <c r="AB54" s="69"/>
      <c r="AC54" s="69"/>
      <c r="AD54" s="69">
        <f>IFERROR(LARGE(AH54:AM54,1),0)+IFERROR(LARGE(AH54:AM54,2),0)</f>
        <v>90.34610578925448</v>
      </c>
      <c r="AE54" s="69">
        <f>IFERROR(LARGE(AH54:AM54,3),0)+IFERROR(LARGE(AH54:AM54,4),0)</f>
        <v>0</v>
      </c>
      <c r="AF54" s="69">
        <f>IFERROR(LARGE(AH54:AM54,5),0)+IFERROR(LARGE(AH54:AM54,6),0)</f>
        <v>0</v>
      </c>
      <c r="AG54" s="69">
        <f>IFERROR(LARGE(AH54:AM54,7),0)</f>
        <v>0</v>
      </c>
      <c r="AH54" s="69"/>
      <c r="AI54" s="69">
        <v>46</v>
      </c>
      <c r="AJ54" s="69"/>
      <c r="AK54" s="69"/>
      <c r="AL54" s="69">
        <v>44.34610578925448</v>
      </c>
      <c r="AM54" s="69"/>
    </row>
    <row r="55" spans="1:39" s="70" customFormat="1">
      <c r="A55" s="3" t="s">
        <v>2311</v>
      </c>
      <c r="B55" s="3"/>
      <c r="C55" s="3" t="s">
        <v>1755</v>
      </c>
      <c r="D55" s="2">
        <f ca="1">IF(E54=E55,D54,CELL("wiersz",A53))</f>
        <v>53</v>
      </c>
      <c r="E55" s="23">
        <f>LARGE(F55:AG55,1)+LARGE(F55:AG55,2)+LARGE(F55:AG55,3)+LARGE(F55:AG55,4)+IFERROR(LARGE(F55:AG55,5),0)+IFERROR(LARGE(F55:AG55,6),0)</f>
        <v>248.05608306654563</v>
      </c>
      <c r="F55" s="69"/>
      <c r="G55" s="69"/>
      <c r="H55" s="69">
        <v>67.908395120784519</v>
      </c>
      <c r="I55" s="75">
        <v>57.331499312242087</v>
      </c>
      <c r="J55" s="76"/>
      <c r="K55" s="76"/>
      <c r="L55" s="76">
        <v>52.360844156670495</v>
      </c>
      <c r="M55" s="76"/>
      <c r="N55" s="69"/>
      <c r="O55" s="69">
        <v>57.533944396776711</v>
      </c>
      <c r="P55" s="69"/>
      <c r="Q55" s="69"/>
      <c r="R55" s="69"/>
      <c r="S55" s="69"/>
      <c r="T55" s="75"/>
      <c r="U55" s="75"/>
      <c r="V55" s="69"/>
      <c r="W55" s="69"/>
      <c r="X55" s="69"/>
      <c r="Y55" s="77"/>
      <c r="Z55" s="69"/>
      <c r="AA55" s="69"/>
      <c r="AB55" s="69"/>
      <c r="AC55" s="69"/>
      <c r="AD55" s="69">
        <f>IFERROR(LARGE(AH55:AM55,1),0)+IFERROR(LARGE(AH55:AM55,2),0)</f>
        <v>12.921400080071797</v>
      </c>
      <c r="AE55" s="69">
        <f>IFERROR(LARGE(AH55:AM55,3),0)+IFERROR(LARGE(AH55:AM55,4),0)</f>
        <v>0</v>
      </c>
      <c r="AF55" s="69">
        <f>IFERROR(LARGE(AH55:AM55,5),0)+IFERROR(LARGE(AH55:AM55,6),0)</f>
        <v>0</v>
      </c>
      <c r="AG55" s="69">
        <f>IFERROR(LARGE(AH55:AM55,7),0)</f>
        <v>0</v>
      </c>
      <c r="AH55" s="69">
        <v>12.921400080071797</v>
      </c>
      <c r="AI55" s="69"/>
      <c r="AJ55" s="69"/>
      <c r="AK55" s="69"/>
      <c r="AL55" s="69"/>
      <c r="AM55" s="69"/>
    </row>
    <row r="56" spans="1:39" s="70" customFormat="1">
      <c r="A56" s="3" t="s">
        <v>2089</v>
      </c>
      <c r="B56" s="3" t="s">
        <v>646</v>
      </c>
      <c r="C56" s="3" t="s">
        <v>294</v>
      </c>
      <c r="D56" s="2">
        <f ca="1">IF(E55=E56,D55,CELL("wiersz",A54))</f>
        <v>54</v>
      </c>
      <c r="E56" s="23">
        <f>LARGE(F56:AG56,1)+LARGE(F56:AG56,2)+LARGE(F56:AG56,3)+LARGE(F56:AG56,4)+IFERROR(LARGE(F56:AG56,5),0)+IFERROR(LARGE(F56:AG56,6),0)</f>
        <v>247.87802437986446</v>
      </c>
      <c r="F56" s="69"/>
      <c r="G56" s="69">
        <v>66.250692911559966</v>
      </c>
      <c r="H56" s="69"/>
      <c r="I56" s="75"/>
      <c r="J56" s="76"/>
      <c r="K56" s="76"/>
      <c r="L56" s="76"/>
      <c r="M56" s="76"/>
      <c r="N56" s="69">
        <v>54.389339475474493</v>
      </c>
      <c r="O56" s="69"/>
      <c r="P56" s="69"/>
      <c r="Q56" s="69"/>
      <c r="R56" s="69"/>
      <c r="S56" s="69"/>
      <c r="T56" s="75"/>
      <c r="U56" s="75"/>
      <c r="V56" s="69"/>
      <c r="W56" s="69"/>
      <c r="X56" s="69"/>
      <c r="Y56" s="77"/>
      <c r="Z56" s="69">
        <v>65.15079963780606</v>
      </c>
      <c r="AA56" s="69">
        <v>62.087192355023937</v>
      </c>
      <c r="AB56" s="69"/>
      <c r="AC56" s="69"/>
      <c r="AD56" s="69">
        <f>IFERROR(LARGE(AH56:AM56,1),0)+IFERROR(LARGE(AH56:AM56,2),0)</f>
        <v>0</v>
      </c>
      <c r="AE56" s="69">
        <f>IFERROR(LARGE(AH56:AM56,3),0)+IFERROR(LARGE(AH56:AM56,4),0)</f>
        <v>0</v>
      </c>
      <c r="AF56" s="69">
        <f>IFERROR(LARGE(AH56:AM56,5),0)+IFERROR(LARGE(AH56:AM56,6),0)</f>
        <v>0</v>
      </c>
      <c r="AG56" s="69">
        <f>IFERROR(LARGE(AH56:AM56,7),0)</f>
        <v>0</v>
      </c>
      <c r="AH56" s="69"/>
      <c r="AI56" s="69"/>
      <c r="AJ56" s="69"/>
      <c r="AK56" s="69"/>
      <c r="AL56" s="69"/>
      <c r="AM56" s="69"/>
    </row>
    <row r="57" spans="1:39" s="70" customFormat="1">
      <c r="A57" s="3" t="s">
        <v>2088</v>
      </c>
      <c r="B57" s="3" t="s">
        <v>632</v>
      </c>
      <c r="C57" s="3" t="s">
        <v>294</v>
      </c>
      <c r="D57" s="2">
        <f ca="1">IF(E56=E57,D56,CELL("wiersz",A55))</f>
        <v>55</v>
      </c>
      <c r="E57" s="23">
        <f>LARGE(F57:AG57,1)+LARGE(F57:AG57,2)+LARGE(F57:AG57,3)+LARGE(F57:AG57,4)+IFERROR(LARGE(F57:AG57,5),0)+IFERROR(LARGE(F57:AG57,6),0)</f>
        <v>247.74983647350783</v>
      </c>
      <c r="F57" s="69"/>
      <c r="G57" s="69">
        <v>66.265284146784225</v>
      </c>
      <c r="H57" s="69"/>
      <c r="I57" s="75"/>
      <c r="J57" s="76"/>
      <c r="K57" s="76"/>
      <c r="L57" s="76"/>
      <c r="M57" s="76"/>
      <c r="N57" s="69">
        <v>54.389339475474493</v>
      </c>
      <c r="O57" s="69"/>
      <c r="P57" s="69"/>
      <c r="Q57" s="69"/>
      <c r="R57" s="69"/>
      <c r="S57" s="69"/>
      <c r="T57" s="75"/>
      <c r="U57" s="75"/>
      <c r="V57" s="69"/>
      <c r="W57" s="69"/>
      <c r="X57" s="69"/>
      <c r="Y57" s="77"/>
      <c r="Z57" s="69">
        <v>65.153954258294519</v>
      </c>
      <c r="AA57" s="69">
        <v>61.941258592954597</v>
      </c>
      <c r="AB57" s="69"/>
      <c r="AC57" s="69"/>
      <c r="AD57" s="69">
        <f>IFERROR(LARGE(AH57:AM57,1),0)+IFERROR(LARGE(AH57:AM57,2),0)</f>
        <v>0</v>
      </c>
      <c r="AE57" s="69">
        <f>IFERROR(LARGE(AH57:AM57,3),0)+IFERROR(LARGE(AH57:AM57,4),0)</f>
        <v>0</v>
      </c>
      <c r="AF57" s="69">
        <f>IFERROR(LARGE(AH57:AM57,5),0)+IFERROR(LARGE(AH57:AM57,6),0)</f>
        <v>0</v>
      </c>
      <c r="AG57" s="69">
        <f>IFERROR(LARGE(AH57:AM57,7),0)</f>
        <v>0</v>
      </c>
      <c r="AH57" s="69"/>
      <c r="AI57" s="69"/>
      <c r="AJ57" s="69"/>
      <c r="AK57" s="69"/>
      <c r="AL57" s="69"/>
      <c r="AM57" s="69"/>
    </row>
    <row r="58" spans="1:39" s="70" customFormat="1">
      <c r="A58" s="3" t="s">
        <v>2092</v>
      </c>
      <c r="B58" s="3" t="s">
        <v>696</v>
      </c>
      <c r="C58" s="3" t="s">
        <v>85</v>
      </c>
      <c r="D58" s="2">
        <f ca="1">IF(E57=E58,D57,CELL("wiersz",A56))</f>
        <v>56</v>
      </c>
      <c r="E58" s="23">
        <f>LARGE(F58:AG58,1)+LARGE(F58:AG58,2)+LARGE(F58:AG58,3)+LARGE(F58:AG58,4)+IFERROR(LARGE(F58:AG58,5),0)+IFERROR(LARGE(F58:AG58,6),0)</f>
        <v>240.94461224008785</v>
      </c>
      <c r="F58" s="69"/>
      <c r="G58" s="69">
        <v>55.23032652580212</v>
      </c>
      <c r="H58" s="69"/>
      <c r="I58" s="75"/>
      <c r="J58" s="76"/>
      <c r="K58" s="76"/>
      <c r="L58" s="76"/>
      <c r="M58" s="76"/>
      <c r="N58" s="69"/>
      <c r="O58" s="69"/>
      <c r="P58" s="69"/>
      <c r="Q58" s="69"/>
      <c r="R58" s="69"/>
      <c r="S58" s="69"/>
      <c r="T58" s="75"/>
      <c r="U58" s="75"/>
      <c r="V58" s="69"/>
      <c r="W58" s="69"/>
      <c r="X58" s="69"/>
      <c r="Y58" s="77"/>
      <c r="Z58" s="69">
        <v>100</v>
      </c>
      <c r="AA58" s="69"/>
      <c r="AB58" s="69"/>
      <c r="AC58" s="69">
        <v>85.714285714285708</v>
      </c>
      <c r="AD58" s="69">
        <f>IFERROR(LARGE(AH58:AM58,1),0)+IFERROR(LARGE(AH58:AM58,2),0)</f>
        <v>0</v>
      </c>
      <c r="AE58" s="69">
        <f>IFERROR(LARGE(AH58:AM58,3),0)+IFERROR(LARGE(AH58:AM58,4),0)</f>
        <v>0</v>
      </c>
      <c r="AF58" s="69">
        <f>IFERROR(LARGE(AH58:AM58,5),0)+IFERROR(LARGE(AH58:AM58,6),0)</f>
        <v>0</v>
      </c>
      <c r="AG58" s="69">
        <f>IFERROR(LARGE(AH58:AM58,7),0)</f>
        <v>0</v>
      </c>
      <c r="AH58" s="69"/>
      <c r="AI58" s="69"/>
      <c r="AJ58" s="69"/>
      <c r="AK58" s="69"/>
      <c r="AL58" s="69"/>
      <c r="AM58" s="69"/>
    </row>
    <row r="59" spans="1:39" s="70" customFormat="1">
      <c r="A59" s="3" t="s">
        <v>2440</v>
      </c>
      <c r="B59" s="3" t="s">
        <v>2013</v>
      </c>
      <c r="C59" s="3"/>
      <c r="D59" s="2">
        <f ca="1">IF(E58=E59,D58,CELL("wiersz",A57))</f>
        <v>57</v>
      </c>
      <c r="E59" s="23">
        <f>LARGE(F59:AG59,1)+LARGE(F59:AG59,2)+LARGE(F59:AG59,3)+LARGE(F59:AG59,4)+IFERROR(LARGE(F59:AG59,5),0)+IFERROR(LARGE(F59:AG59,6),0)</f>
        <v>238.70626123635219</v>
      </c>
      <c r="F59" s="69"/>
      <c r="G59" s="69"/>
      <c r="H59" s="69">
        <v>69.867733005229184</v>
      </c>
      <c r="I59" s="75"/>
      <c r="J59" s="76"/>
      <c r="K59" s="76"/>
      <c r="L59" s="76">
        <v>68.328571184605238</v>
      </c>
      <c r="M59" s="76"/>
      <c r="N59" s="69"/>
      <c r="O59" s="69"/>
      <c r="P59" s="69"/>
      <c r="Q59" s="69"/>
      <c r="R59" s="69"/>
      <c r="S59" s="69">
        <f>VLOOKUP(A59,'Konwalie M'!$J$3:$K$40,2,0)</f>
        <v>65.913370998116747</v>
      </c>
      <c r="T59" s="75">
        <v>34.596586048401036</v>
      </c>
      <c r="U59" s="75"/>
      <c r="V59" s="69"/>
      <c r="W59" s="69"/>
      <c r="X59" s="69"/>
      <c r="Y59" s="77"/>
      <c r="Z59" s="69"/>
      <c r="AA59" s="69"/>
      <c r="AB59" s="69"/>
      <c r="AC59" s="69"/>
      <c r="AD59" s="69">
        <f>IFERROR(LARGE(AH59:AM59,1),0)+IFERROR(LARGE(AH59:AM59,2),0)</f>
        <v>0</v>
      </c>
      <c r="AE59" s="69">
        <f>IFERROR(LARGE(AH59:AM59,3),0)+IFERROR(LARGE(AH59:AM59,4),0)</f>
        <v>0</v>
      </c>
      <c r="AF59" s="69">
        <f>IFERROR(LARGE(AH59:AM59,5),0)+IFERROR(LARGE(AH59:AM59,6),0)</f>
        <v>0</v>
      </c>
      <c r="AG59" s="69">
        <f>IFERROR(LARGE(AH59:AM59,7),0)</f>
        <v>0</v>
      </c>
      <c r="AH59" s="69"/>
      <c r="AI59" s="69"/>
      <c r="AJ59" s="69"/>
      <c r="AK59" s="69"/>
      <c r="AL59" s="69"/>
      <c r="AM59" s="69"/>
    </row>
    <row r="60" spans="1:39" s="70" customFormat="1">
      <c r="A60" s="3" t="s">
        <v>2152</v>
      </c>
      <c r="B60" s="3" t="s">
        <v>1091</v>
      </c>
      <c r="C60" s="3" t="s">
        <v>57</v>
      </c>
      <c r="D60" s="2">
        <f ca="1">IF(E59=E60,D59,CELL("wiersz",A58))</f>
        <v>58</v>
      </c>
      <c r="E60" s="23">
        <f>LARGE(F60:AG60,1)+LARGE(F60:AG60,2)+LARGE(F60:AG60,3)+LARGE(F60:AG60,4)+IFERROR(LARGE(F60:AG60,5),0)+IFERROR(LARGE(F60:AG60,6),0)</f>
        <v>230.51975132301854</v>
      </c>
      <c r="F60" s="69"/>
      <c r="G60" s="69">
        <v>13.251085356438143</v>
      </c>
      <c r="H60" s="69">
        <v>50.316778166674069</v>
      </c>
      <c r="I60" s="75"/>
      <c r="J60" s="76"/>
      <c r="K60" s="76"/>
      <c r="L60" s="76">
        <v>43.104694285956569</v>
      </c>
      <c r="M60" s="76"/>
      <c r="N60" s="69">
        <v>28.668486244759176</v>
      </c>
      <c r="O60" s="69"/>
      <c r="P60" s="69"/>
      <c r="Q60" s="69">
        <v>45.388076490438699</v>
      </c>
      <c r="R60" s="69">
        <v>33.510368485737935</v>
      </c>
      <c r="S60" s="69"/>
      <c r="T60" s="75"/>
      <c r="U60" s="75"/>
      <c r="V60" s="69"/>
      <c r="W60" s="69"/>
      <c r="X60" s="69">
        <v>29.531347649452091</v>
      </c>
      <c r="Y60" s="77"/>
      <c r="Z60" s="69"/>
      <c r="AA60" s="69">
        <v>10.826830881984815</v>
      </c>
      <c r="AB60" s="69"/>
      <c r="AC60" s="69"/>
      <c r="AD60" s="69">
        <f>IFERROR(LARGE(AH60:AM60,1),0)+IFERROR(LARGE(AH60:AM60,2),0)</f>
        <v>0</v>
      </c>
      <c r="AE60" s="69">
        <f>IFERROR(LARGE(AH60:AM60,3),0)+IFERROR(LARGE(AH60:AM60,4),0)</f>
        <v>0</v>
      </c>
      <c r="AF60" s="69">
        <f>IFERROR(LARGE(AH60:AM60,5),0)+IFERROR(LARGE(AH60:AM60,6),0)</f>
        <v>0</v>
      </c>
      <c r="AG60" s="69">
        <f>IFERROR(LARGE(AH60:AM60,7),0)</f>
        <v>0</v>
      </c>
      <c r="AH60" s="69"/>
      <c r="AI60" s="69"/>
      <c r="AJ60" s="69"/>
      <c r="AK60" s="69"/>
      <c r="AL60" s="69"/>
      <c r="AM60" s="69"/>
    </row>
    <row r="61" spans="1:39" s="70" customFormat="1">
      <c r="A61" s="3" t="s">
        <v>174</v>
      </c>
      <c r="B61" s="3" t="s">
        <v>37</v>
      </c>
      <c r="C61" s="3" t="s">
        <v>99</v>
      </c>
      <c r="D61" s="2">
        <f ca="1">IF(E60=E61,D60,CELL("wiersz",A59))</f>
        <v>59</v>
      </c>
      <c r="E61" s="23">
        <f>LARGE(F61:AG61,1)+LARGE(F61:AG61,2)+LARGE(F61:AG61,3)+LARGE(F61:AG61,4)+IFERROR(LARGE(F61:AG61,5),0)+IFERROR(LARGE(F61:AG61,6),0)</f>
        <v>230.14580473570143</v>
      </c>
      <c r="F61" s="69">
        <v>81.405895691610013</v>
      </c>
      <c r="G61" s="69">
        <v>64.925679053328764</v>
      </c>
      <c r="H61" s="69"/>
      <c r="I61" s="75"/>
      <c r="J61" s="76"/>
      <c r="K61" s="76"/>
      <c r="L61" s="76"/>
      <c r="M61" s="76"/>
      <c r="N61" s="69"/>
      <c r="O61" s="69"/>
      <c r="P61" s="69"/>
      <c r="Q61" s="69"/>
      <c r="R61" s="69"/>
      <c r="S61" s="69"/>
      <c r="T61" s="75"/>
      <c r="U61" s="75"/>
      <c r="V61" s="69"/>
      <c r="W61" s="69"/>
      <c r="X61" s="69"/>
      <c r="Y61" s="77"/>
      <c r="Z61" s="69">
        <v>83.814229990762669</v>
      </c>
      <c r="AA61" s="69"/>
      <c r="AB61" s="69"/>
      <c r="AC61" s="69"/>
      <c r="AD61" s="69">
        <f>IFERROR(LARGE(AH61:AM61,1),0)+IFERROR(LARGE(AH61:AM61,2),0)</f>
        <v>0</v>
      </c>
      <c r="AE61" s="69">
        <f>IFERROR(LARGE(AH61:AM61,3),0)+IFERROR(LARGE(AH61:AM61,4),0)</f>
        <v>0</v>
      </c>
      <c r="AF61" s="69">
        <f>IFERROR(LARGE(AH61:AM61,5),0)+IFERROR(LARGE(AH61:AM61,6),0)</f>
        <v>0</v>
      </c>
      <c r="AG61" s="69">
        <f>IFERROR(LARGE(AH61:AM61,7),0)</f>
        <v>0</v>
      </c>
      <c r="AH61" s="69"/>
      <c r="AI61" s="69"/>
      <c r="AJ61" s="69"/>
      <c r="AK61" s="69"/>
      <c r="AL61" s="69"/>
      <c r="AM61" s="69"/>
    </row>
    <row r="62" spans="1:39" s="70" customFormat="1">
      <c r="A62" s="3" t="s">
        <v>194</v>
      </c>
      <c r="B62" s="3" t="s">
        <v>2</v>
      </c>
      <c r="C62" s="3" t="s">
        <v>4</v>
      </c>
      <c r="D62" s="2">
        <f ca="1">IF(E61=E62,D61,CELL("wiersz",A60))</f>
        <v>60</v>
      </c>
      <c r="E62" s="23">
        <f>LARGE(F62:AG62,1)+LARGE(F62:AG62,2)+LARGE(F62:AG62,3)+LARGE(F62:AG62,4)+IFERROR(LARGE(F62:AG62,5),0)+IFERROR(LARGE(F62:AG62,6),0)</f>
        <v>225.01263159671785</v>
      </c>
      <c r="F62" s="69">
        <v>47.219619902897691</v>
      </c>
      <c r="G62" s="69"/>
      <c r="H62" s="69"/>
      <c r="I62" s="75">
        <v>32.760856749852621</v>
      </c>
      <c r="J62" s="76">
        <v>64.366730660881487</v>
      </c>
      <c r="K62" s="76"/>
      <c r="L62" s="76"/>
      <c r="M62" s="76">
        <v>24.055371512147193</v>
      </c>
      <c r="N62" s="69"/>
      <c r="O62" s="69"/>
      <c r="P62" s="69">
        <v>36.88460504623805</v>
      </c>
      <c r="Q62" s="69"/>
      <c r="R62" s="69"/>
      <c r="S62" s="69"/>
      <c r="T62" s="75">
        <v>19.725447724700818</v>
      </c>
      <c r="U62" s="75"/>
      <c r="V62" s="69"/>
      <c r="W62" s="69"/>
      <c r="X62" s="69"/>
      <c r="Y62" s="77"/>
      <c r="Z62" s="69"/>
      <c r="AA62" s="69"/>
      <c r="AB62" s="69"/>
      <c r="AC62" s="69"/>
      <c r="AD62" s="69">
        <f>IFERROR(LARGE(AH62:AM62,1),0)+IFERROR(LARGE(AH62:AM62,2),0)</f>
        <v>0</v>
      </c>
      <c r="AE62" s="69">
        <f>IFERROR(LARGE(AH62:AM62,3),0)+IFERROR(LARGE(AH62:AM62,4),0)</f>
        <v>0</v>
      </c>
      <c r="AF62" s="69">
        <f>IFERROR(LARGE(AH62:AM62,5),0)+IFERROR(LARGE(AH62:AM62,6),0)</f>
        <v>0</v>
      </c>
      <c r="AG62" s="69">
        <f>IFERROR(LARGE(AH62:AM62,7),0)</f>
        <v>0</v>
      </c>
      <c r="AH62" s="69"/>
      <c r="AI62" s="69"/>
      <c r="AJ62" s="69"/>
      <c r="AK62" s="69"/>
      <c r="AL62" s="69"/>
      <c r="AM62" s="69"/>
    </row>
    <row r="63" spans="1:39" s="70" customFormat="1">
      <c r="A63" s="3" t="s">
        <v>2462</v>
      </c>
      <c r="B63" s="3"/>
      <c r="C63" s="3"/>
      <c r="D63" s="2">
        <f ca="1">IF(E62=E63,D62,CELL("wiersz",A61))</f>
        <v>61</v>
      </c>
      <c r="E63" s="23">
        <f>LARGE(F63:AG63,1)+LARGE(F63:AG63,2)+LARGE(F63:AG63,3)+LARGE(F63:AG63,4)+IFERROR(LARGE(F63:AG63,5),0)+IFERROR(LARGE(F63:AG63,6),0)</f>
        <v>217.17430209845861</v>
      </c>
      <c r="F63" s="69"/>
      <c r="G63" s="69"/>
      <c r="H63" s="69"/>
      <c r="I63" s="75">
        <v>82.857142857142847</v>
      </c>
      <c r="J63" s="76"/>
      <c r="K63" s="76"/>
      <c r="L63" s="76"/>
      <c r="M63" s="76"/>
      <c r="N63" s="69"/>
      <c r="O63" s="69"/>
      <c r="P63" s="69"/>
      <c r="Q63" s="69"/>
      <c r="R63" s="69"/>
      <c r="S63" s="69"/>
      <c r="T63" s="75">
        <v>73.620295129817507</v>
      </c>
      <c r="U63" s="75"/>
      <c r="V63" s="69">
        <f>VLOOKUP(A63,'Kaczawska M'!$R$2:$S$15,2,0)</f>
        <v>60.69686411149825</v>
      </c>
      <c r="W63" s="69"/>
      <c r="X63" s="69"/>
      <c r="Y63" s="77"/>
      <c r="Z63" s="69"/>
      <c r="AA63" s="69"/>
      <c r="AB63" s="69"/>
      <c r="AC63" s="69"/>
      <c r="AD63" s="69">
        <f>IFERROR(LARGE(AH63:AM63,1),0)+IFERROR(LARGE(AH63:AM63,2),0)</f>
        <v>0</v>
      </c>
      <c r="AE63" s="69">
        <f>IFERROR(LARGE(AH63:AM63,3),0)+IFERROR(LARGE(AH63:AM63,4),0)</f>
        <v>0</v>
      </c>
      <c r="AF63" s="69">
        <f>IFERROR(LARGE(AH63:AM63,5),0)+IFERROR(LARGE(AH63:AM63,6),0)</f>
        <v>0</v>
      </c>
      <c r="AG63" s="69">
        <f>IFERROR(LARGE(AH63:AM63,7),0)</f>
        <v>0</v>
      </c>
      <c r="AH63" s="69"/>
      <c r="AI63" s="69"/>
      <c r="AJ63" s="69"/>
      <c r="AK63" s="69"/>
      <c r="AL63" s="69"/>
      <c r="AM63" s="69"/>
    </row>
    <row r="64" spans="1:39" s="70" customFormat="1">
      <c r="A64" s="3" t="s">
        <v>190</v>
      </c>
      <c r="B64" s="3" t="s">
        <v>155</v>
      </c>
      <c r="C64" s="3" t="s">
        <v>65</v>
      </c>
      <c r="D64" s="2">
        <f ca="1">IF(E63=E64,D63,CELL("wiersz",A62))</f>
        <v>62</v>
      </c>
      <c r="E64" s="23">
        <f>LARGE(F64:AG64,1)+LARGE(F64:AG64,2)+LARGE(F64:AG64,3)+LARGE(F64:AG64,4)+IFERROR(LARGE(F64:AG64,5),0)+IFERROR(LARGE(F64:AG64,6),0)</f>
        <v>216.58167657638973</v>
      </c>
      <c r="F64" s="69">
        <v>53.122072390759904</v>
      </c>
      <c r="G64" s="69">
        <v>40.039671171229422</v>
      </c>
      <c r="H64" s="69"/>
      <c r="I64" s="75"/>
      <c r="J64" s="76"/>
      <c r="K64" s="76"/>
      <c r="L64" s="76">
        <v>62.315381000757462</v>
      </c>
      <c r="M64" s="76"/>
      <c r="N64" s="69"/>
      <c r="O64" s="69"/>
      <c r="P64" s="69"/>
      <c r="Q64" s="69"/>
      <c r="R64" s="69">
        <v>61.10455201364293</v>
      </c>
      <c r="S64" s="69"/>
      <c r="T64" s="75"/>
      <c r="U64" s="75"/>
      <c r="V64" s="69"/>
      <c r="W64" s="69"/>
      <c r="X64" s="69"/>
      <c r="Y64" s="77"/>
      <c r="Z64" s="69"/>
      <c r="AA64" s="69"/>
      <c r="AB64" s="69"/>
      <c r="AC64" s="69"/>
      <c r="AD64" s="69">
        <f>IFERROR(LARGE(AH64:AM64,1),0)+IFERROR(LARGE(AH64:AM64,2),0)</f>
        <v>0</v>
      </c>
      <c r="AE64" s="69">
        <f>IFERROR(LARGE(AH64:AM64,3),0)+IFERROR(LARGE(AH64:AM64,4),0)</f>
        <v>0</v>
      </c>
      <c r="AF64" s="69">
        <f>IFERROR(LARGE(AH64:AM64,5),0)+IFERROR(LARGE(AH64:AM64,6),0)</f>
        <v>0</v>
      </c>
      <c r="AG64" s="69">
        <f>IFERROR(LARGE(AH64:AM64,7),0)</f>
        <v>0</v>
      </c>
      <c r="AH64" s="69"/>
      <c r="AI64" s="69"/>
      <c r="AJ64" s="69"/>
      <c r="AK64" s="69"/>
      <c r="AL64" s="69"/>
      <c r="AM64" s="69"/>
    </row>
    <row r="65" spans="1:39" s="70" customFormat="1">
      <c r="A65" s="3" t="s">
        <v>2438</v>
      </c>
      <c r="B65" s="3" t="s">
        <v>1489</v>
      </c>
      <c r="C65" s="3" t="s">
        <v>1493</v>
      </c>
      <c r="D65" s="2">
        <f ca="1">IF(E64=E65,D64,CELL("wiersz",A63))</f>
        <v>63</v>
      </c>
      <c r="E65" s="23">
        <f>LARGE(F65:AG65,1)+LARGE(F65:AG65,2)+LARGE(F65:AG65,3)+LARGE(F65:AG65,4)+IFERROR(LARGE(F65:AG65,5),0)+IFERROR(LARGE(F65:AG65,6),0)</f>
        <v>216.06503080745424</v>
      </c>
      <c r="F65" s="69"/>
      <c r="G65" s="69"/>
      <c r="H65" s="69">
        <v>80.884552382308968</v>
      </c>
      <c r="I65" s="75"/>
      <c r="J65" s="76"/>
      <c r="K65" s="76"/>
      <c r="L65" s="76"/>
      <c r="M65" s="76"/>
      <c r="N65" s="69"/>
      <c r="O65" s="69"/>
      <c r="P65" s="69"/>
      <c r="Q65" s="69"/>
      <c r="R65" s="69"/>
      <c r="S65" s="69">
        <f>VLOOKUP(A65,'Konwalie M'!$J$3:$K$40,2,0)</f>
        <v>53.846153846153832</v>
      </c>
      <c r="T65" s="75"/>
      <c r="U65" s="75"/>
      <c r="V65" s="69"/>
      <c r="W65" s="69"/>
      <c r="X65" s="69"/>
      <c r="Y65" s="77"/>
      <c r="Z65" s="69"/>
      <c r="AA65" s="69"/>
      <c r="AB65" s="69"/>
      <c r="AC65" s="69"/>
      <c r="AD65" s="69">
        <f>IFERROR(LARGE(AH65:AM65,1),0)+IFERROR(LARGE(AH65:AM65,2),0)</f>
        <v>71.782947204842827</v>
      </c>
      <c r="AE65" s="69">
        <f>IFERROR(LARGE(AH65:AM65,3),0)+IFERROR(LARGE(AH65:AM65,4),0)</f>
        <v>9.5513773741486236</v>
      </c>
      <c r="AF65" s="69">
        <f>IFERROR(LARGE(AH65:AM65,5),0)+IFERROR(LARGE(AH65:AM65,6),0)</f>
        <v>0</v>
      </c>
      <c r="AG65" s="69">
        <f>IFERROR(LARGE(AH65:AM65,7),0)</f>
        <v>0</v>
      </c>
      <c r="AH65" s="69">
        <v>41.457318031756024</v>
      </c>
      <c r="AI65" s="69"/>
      <c r="AJ65" s="69">
        <v>30.32562917308681</v>
      </c>
      <c r="AK65" s="69"/>
      <c r="AL65" s="69">
        <v>9.5513773741486236</v>
      </c>
      <c r="AM65" s="69"/>
    </row>
    <row r="66" spans="1:39" s="70" customFormat="1">
      <c r="A66" s="3" t="s">
        <v>187</v>
      </c>
      <c r="B66" s="3" t="s">
        <v>143</v>
      </c>
      <c r="C66" s="3" t="s">
        <v>57</v>
      </c>
      <c r="D66" s="2">
        <f ca="1">IF(E65=E66,D65,CELL("wiersz",A64))</f>
        <v>64</v>
      </c>
      <c r="E66" s="23">
        <f>LARGE(F66:AG66,1)+LARGE(F66:AG66,2)+LARGE(F66:AG66,3)+LARGE(F66:AG66,4)+IFERROR(LARGE(F66:AG66,5),0)+IFERROR(LARGE(F66:AG66,6),0)</f>
        <v>215.18642354320866</v>
      </c>
      <c r="F66" s="69">
        <v>56.446291751994941</v>
      </c>
      <c r="G66" s="69"/>
      <c r="H66" s="69"/>
      <c r="I66" s="75"/>
      <c r="J66" s="76"/>
      <c r="K66" s="76"/>
      <c r="L66" s="76">
        <v>45.729310667110916</v>
      </c>
      <c r="M66" s="76"/>
      <c r="N66" s="69">
        <v>47.771663237488248</v>
      </c>
      <c r="O66" s="69"/>
      <c r="P66" s="69"/>
      <c r="Q66" s="69"/>
      <c r="R66" s="69"/>
      <c r="S66" s="69"/>
      <c r="T66" s="75"/>
      <c r="U66" s="75"/>
      <c r="V66" s="69"/>
      <c r="W66" s="69"/>
      <c r="X66" s="69"/>
      <c r="Y66" s="77"/>
      <c r="Z66" s="69"/>
      <c r="AA66" s="69"/>
      <c r="AB66" s="69"/>
      <c r="AC66" s="69"/>
      <c r="AD66" s="69">
        <f>IFERROR(LARGE(AH66:AM66,1),0)+IFERROR(LARGE(AH66:AM66,2),0)</f>
        <v>65.239157886614549</v>
      </c>
      <c r="AE66" s="69">
        <f>IFERROR(LARGE(AH66:AM66,3),0)+IFERROR(LARGE(AH66:AM66,4),0)</f>
        <v>0</v>
      </c>
      <c r="AF66" s="69">
        <f>IFERROR(LARGE(AH66:AM66,5),0)+IFERROR(LARGE(AH66:AM66,6),0)</f>
        <v>0</v>
      </c>
      <c r="AG66" s="69">
        <f>IFERROR(LARGE(AH66:AM66,7),0)</f>
        <v>0</v>
      </c>
      <c r="AH66" s="69">
        <v>27.709638306761857</v>
      </c>
      <c r="AI66" s="69"/>
      <c r="AJ66" s="69"/>
      <c r="AK66" s="69"/>
      <c r="AL66" s="69">
        <v>37.529519579852689</v>
      </c>
      <c r="AM66" s="69"/>
    </row>
    <row r="67" spans="1:39" s="70" customFormat="1">
      <c r="A67" s="3" t="s">
        <v>2445</v>
      </c>
      <c r="B67" s="3" t="s">
        <v>2048</v>
      </c>
      <c r="C67" s="3" t="s">
        <v>816</v>
      </c>
      <c r="D67" s="2">
        <f ca="1">IF(E66=E67,D66,CELL("wiersz",A65))</f>
        <v>65</v>
      </c>
      <c r="E67" s="23">
        <f>LARGE(F67:AG67,1)+LARGE(F67:AG67,2)+LARGE(F67:AG67,3)+LARGE(F67:AG67,4)+IFERROR(LARGE(F67:AG67,5),0)+IFERROR(LARGE(F67:AG67,6),0)</f>
        <v>207.60221009458027</v>
      </c>
      <c r="F67" s="69"/>
      <c r="G67" s="69"/>
      <c r="H67" s="69">
        <v>49.383628655288639</v>
      </c>
      <c r="I67" s="75"/>
      <c r="J67" s="76"/>
      <c r="K67" s="76"/>
      <c r="L67" s="76">
        <v>41.652438337715452</v>
      </c>
      <c r="M67" s="76"/>
      <c r="N67" s="69"/>
      <c r="O67" s="69"/>
      <c r="P67" s="69"/>
      <c r="Q67" s="69">
        <v>40.344956880389951</v>
      </c>
      <c r="R67" s="69"/>
      <c r="S67" s="69">
        <f>VLOOKUP(A67,'Konwalie M'!$J$3:$K$40,2,0)</f>
        <v>49.857549857549849</v>
      </c>
      <c r="T67" s="75"/>
      <c r="U67" s="75"/>
      <c r="V67" s="69"/>
      <c r="W67" s="69"/>
      <c r="X67" s="69"/>
      <c r="Y67" s="77"/>
      <c r="Z67" s="69"/>
      <c r="AA67" s="69"/>
      <c r="AB67" s="69"/>
      <c r="AC67" s="69"/>
      <c r="AD67" s="69">
        <f>IFERROR(LARGE(AH67:AM67,1),0)+IFERROR(LARGE(AH67:AM67,2),0)</f>
        <v>26.363636363636363</v>
      </c>
      <c r="AE67" s="69">
        <f>IFERROR(LARGE(AH67:AM67,3),0)+IFERROR(LARGE(AH67:AM67,4),0)</f>
        <v>0</v>
      </c>
      <c r="AF67" s="69">
        <f>IFERROR(LARGE(AH67:AM67,5),0)+IFERROR(LARGE(AH67:AM67,6),0)</f>
        <v>0</v>
      </c>
      <c r="AG67" s="69">
        <f>IFERROR(LARGE(AH67:AM67,7),0)</f>
        <v>0</v>
      </c>
      <c r="AH67" s="69"/>
      <c r="AI67" s="69">
        <v>26.363636363636363</v>
      </c>
      <c r="AJ67" s="69"/>
      <c r="AK67" s="69"/>
      <c r="AL67" s="69"/>
      <c r="AM67" s="69"/>
    </row>
    <row r="68" spans="1:39" s="70" customFormat="1">
      <c r="A68" s="3" t="s">
        <v>2446</v>
      </c>
      <c r="B68" s="3" t="s">
        <v>2048</v>
      </c>
      <c r="C68" s="3" t="s">
        <v>2613</v>
      </c>
      <c r="D68" s="2">
        <f ca="1">IF(E67=E68,D67,CELL("wiersz",A66))</f>
        <v>66</v>
      </c>
      <c r="E68" s="23">
        <f>LARGE(F68:AG68,1)+LARGE(F68:AG68,2)+LARGE(F68:AG68,3)+LARGE(F68:AG68,4)+IFERROR(LARGE(F68:AG68,5),0)+IFERROR(LARGE(F68:AG68,6),0)</f>
        <v>207.57583944669315</v>
      </c>
      <c r="F68" s="69"/>
      <c r="G68" s="69"/>
      <c r="H68" s="69">
        <v>49.383628655288639</v>
      </c>
      <c r="I68" s="75"/>
      <c r="J68" s="76"/>
      <c r="K68" s="76"/>
      <c r="L68" s="76">
        <v>41.626067689828332</v>
      </c>
      <c r="M68" s="76"/>
      <c r="N68" s="69"/>
      <c r="O68" s="69"/>
      <c r="P68" s="69"/>
      <c r="Q68" s="69">
        <v>40.344956880389951</v>
      </c>
      <c r="R68" s="69"/>
      <c r="S68" s="69">
        <f>VLOOKUP(A68,'Konwalie M'!$J$3:$K$40,2,0)</f>
        <v>49.857549857549849</v>
      </c>
      <c r="T68" s="75"/>
      <c r="U68" s="75"/>
      <c r="V68" s="69"/>
      <c r="W68" s="69"/>
      <c r="X68" s="69"/>
      <c r="Y68" s="77"/>
      <c r="Z68" s="69"/>
      <c r="AA68" s="69"/>
      <c r="AB68" s="69"/>
      <c r="AC68" s="69"/>
      <c r="AD68" s="69">
        <f>IFERROR(LARGE(AH68:AM68,1),0)+IFERROR(LARGE(AH68:AM68,2),0)</f>
        <v>26.363636363636363</v>
      </c>
      <c r="AE68" s="69">
        <f>IFERROR(LARGE(AH68:AM68,3),0)+IFERROR(LARGE(AH68:AM68,4),0)</f>
        <v>0</v>
      </c>
      <c r="AF68" s="69">
        <f>IFERROR(LARGE(AH68:AM68,5),0)+IFERROR(LARGE(AH68:AM68,6),0)</f>
        <v>0</v>
      </c>
      <c r="AG68" s="69">
        <f>IFERROR(LARGE(AH68:AM68,7),0)</f>
        <v>0</v>
      </c>
      <c r="AH68" s="69"/>
      <c r="AI68" s="69">
        <v>26.363636363636363</v>
      </c>
      <c r="AJ68" s="69"/>
      <c r="AK68" s="69"/>
      <c r="AL68" s="69"/>
      <c r="AM68" s="69"/>
    </row>
    <row r="69" spans="1:39" s="70" customFormat="1">
      <c r="A69" s="3" t="s">
        <v>179</v>
      </c>
      <c r="B69" s="3" t="s">
        <v>159</v>
      </c>
      <c r="C69" s="3" t="s">
        <v>85</v>
      </c>
      <c r="D69" s="2">
        <f ca="1">IF(E68=E69,D68,CELL("wiersz",A67))</f>
        <v>67</v>
      </c>
      <c r="E69" s="23">
        <f>LARGE(F69:AG69,1)+LARGE(F69:AG69,2)+LARGE(F69:AG69,3)+LARGE(F69:AG69,4)+IFERROR(LARGE(F69:AG69,5),0)+IFERROR(LARGE(F69:AG69,6),0)</f>
        <v>199.97491231715617</v>
      </c>
      <c r="F69" s="69">
        <v>74.477415966386587</v>
      </c>
      <c r="G69" s="69"/>
      <c r="H69" s="69"/>
      <c r="I69" s="75"/>
      <c r="J69" s="76"/>
      <c r="K69" s="76"/>
      <c r="L69" s="76"/>
      <c r="M69" s="76"/>
      <c r="N69" s="69"/>
      <c r="O69" s="69"/>
      <c r="P69" s="69"/>
      <c r="Q69" s="69"/>
      <c r="R69" s="69"/>
      <c r="S69" s="69"/>
      <c r="T69" s="75">
        <v>75.497496350769595</v>
      </c>
      <c r="U69" s="75"/>
      <c r="V69" s="69"/>
      <c r="W69" s="69"/>
      <c r="X69" s="69"/>
      <c r="Y69" s="77"/>
      <c r="Z69" s="69"/>
      <c r="AA69" s="69"/>
      <c r="AB69" s="69"/>
      <c r="AC69" s="69"/>
      <c r="AD69" s="69">
        <f>IFERROR(LARGE(AH69:AM69,1),0)+IFERROR(LARGE(AH69:AM69,2),0)</f>
        <v>50</v>
      </c>
      <c r="AE69" s="69">
        <f>IFERROR(LARGE(AH69:AM69,3),0)+IFERROR(LARGE(AH69:AM69,4),0)</f>
        <v>0</v>
      </c>
      <c r="AF69" s="69">
        <f>IFERROR(LARGE(AH69:AM69,5),0)+IFERROR(LARGE(AH69:AM69,6),0)</f>
        <v>0</v>
      </c>
      <c r="AG69" s="69">
        <f>IFERROR(LARGE(AH69:AM69,7),0)</f>
        <v>0</v>
      </c>
      <c r="AH69" s="69"/>
      <c r="AI69" s="69"/>
      <c r="AJ69" s="69">
        <v>50</v>
      </c>
      <c r="AK69" s="69"/>
      <c r="AL69" s="69"/>
      <c r="AM69" s="69"/>
    </row>
    <row r="70" spans="1:39" s="70" customFormat="1">
      <c r="A70" s="3" t="s">
        <v>2094</v>
      </c>
      <c r="B70" s="3" t="s">
        <v>89</v>
      </c>
      <c r="C70" s="3" t="s">
        <v>68</v>
      </c>
      <c r="D70" s="2">
        <f ca="1">IF(E69=E70,D69,CELL("wiersz",A68))</f>
        <v>68</v>
      </c>
      <c r="E70" s="23">
        <f>LARGE(F70:AG70,1)+LARGE(F70:AG70,2)+LARGE(F70:AG70,3)+LARGE(F70:AG70,4)+IFERROR(LARGE(F70:AG70,5),0)+IFERROR(LARGE(F70:AG70,6),0)</f>
        <v>198.5639761978664</v>
      </c>
      <c r="F70" s="69">
        <v>79.955456570155917</v>
      </c>
      <c r="G70" s="69">
        <v>51.996415727885285</v>
      </c>
      <c r="H70" s="69"/>
      <c r="I70" s="75"/>
      <c r="J70" s="76"/>
      <c r="K70" s="76"/>
      <c r="L70" s="76"/>
      <c r="M70" s="76"/>
      <c r="N70" s="69"/>
      <c r="O70" s="69"/>
      <c r="P70" s="69"/>
      <c r="Q70" s="69"/>
      <c r="R70" s="69"/>
      <c r="S70" s="69"/>
      <c r="T70" s="75"/>
      <c r="U70" s="75"/>
      <c r="V70" s="69"/>
      <c r="W70" s="69"/>
      <c r="X70" s="69"/>
      <c r="Y70" s="77"/>
      <c r="Z70" s="69">
        <v>66.6121038998252</v>
      </c>
      <c r="AA70" s="69"/>
      <c r="AB70" s="69"/>
      <c r="AC70" s="69"/>
      <c r="AD70" s="69">
        <f>IFERROR(LARGE(AH70:AM70,1),0)+IFERROR(LARGE(AH70:AM70,2),0)</f>
        <v>0</v>
      </c>
      <c r="AE70" s="69">
        <f>IFERROR(LARGE(AH70:AM70,3),0)+IFERROR(LARGE(AH70:AM70,4),0)</f>
        <v>0</v>
      </c>
      <c r="AF70" s="69">
        <f>IFERROR(LARGE(AH70:AM70,5),0)+IFERROR(LARGE(AH70:AM70,6),0)</f>
        <v>0</v>
      </c>
      <c r="AG70" s="69">
        <f>IFERROR(LARGE(AH70:AM70,7),0)</f>
        <v>0</v>
      </c>
      <c r="AH70" s="69"/>
      <c r="AI70" s="69"/>
      <c r="AJ70" s="69"/>
      <c r="AK70" s="69"/>
      <c r="AL70" s="69"/>
      <c r="AM70" s="69"/>
    </row>
    <row r="71" spans="1:39" s="70" customFormat="1">
      <c r="A71" s="3" t="s">
        <v>2737</v>
      </c>
      <c r="B71" s="3" t="s">
        <v>2676</v>
      </c>
      <c r="C71" s="3"/>
      <c r="D71" s="2">
        <f ca="1">IF(E70=E71,D70,CELL("wiersz",A69))</f>
        <v>69</v>
      </c>
      <c r="E71" s="23">
        <f>LARGE(F71:AG71,1)+LARGE(F71:AG71,2)+LARGE(F71:AG71,3)+LARGE(F71:AG71,4)+IFERROR(LARGE(F71:AG71,5),0)+IFERROR(LARGE(F71:AG71,6),0)</f>
        <v>192.8837265118525</v>
      </c>
      <c r="F71" s="69"/>
      <c r="G71" s="69"/>
      <c r="H71" s="69"/>
      <c r="I71" s="75"/>
      <c r="J71" s="76"/>
      <c r="K71" s="76"/>
      <c r="L71" s="76"/>
      <c r="M71" s="76">
        <v>66.407856849033337</v>
      </c>
      <c r="N71" s="69"/>
      <c r="O71" s="69"/>
      <c r="P71" s="69">
        <v>70.748116230374421</v>
      </c>
      <c r="Q71" s="69"/>
      <c r="R71" s="69"/>
      <c r="S71" s="69"/>
      <c r="T71" s="75">
        <v>55.727753432444729</v>
      </c>
      <c r="U71" s="75"/>
      <c r="V71" s="69"/>
      <c r="W71" s="69"/>
      <c r="X71" s="69"/>
      <c r="Y71" s="77"/>
      <c r="Z71" s="69"/>
      <c r="AA71" s="69"/>
      <c r="AB71" s="69"/>
      <c r="AC71" s="69"/>
      <c r="AD71" s="69">
        <f>IFERROR(LARGE(AH71:AM71,1),0)+IFERROR(LARGE(AH71:AM71,2),0)</f>
        <v>0</v>
      </c>
      <c r="AE71" s="69">
        <f>IFERROR(LARGE(AH71:AM71,3),0)+IFERROR(LARGE(AH71:AM71,4),0)</f>
        <v>0</v>
      </c>
      <c r="AF71" s="69">
        <f>IFERROR(LARGE(AH71:AM71,5),0)+IFERROR(LARGE(AH71:AM71,6),0)</f>
        <v>0</v>
      </c>
      <c r="AG71" s="69">
        <f>IFERROR(LARGE(AH71:AM71,7),0)</f>
        <v>0</v>
      </c>
      <c r="AH71" s="69"/>
      <c r="AI71" s="69"/>
      <c r="AJ71" s="69"/>
      <c r="AK71" s="69"/>
      <c r="AL71" s="69"/>
      <c r="AM71" s="69"/>
    </row>
    <row r="72" spans="1:39" s="70" customFormat="1">
      <c r="A72" s="3" t="s">
        <v>2442</v>
      </c>
      <c r="B72" s="3" t="s">
        <v>2021</v>
      </c>
      <c r="C72" s="3"/>
      <c r="D72" s="2">
        <f ca="1">IF(E71=E72,D71,CELL("wiersz",A70))</f>
        <v>70</v>
      </c>
      <c r="E72" s="23">
        <f>LARGE(F72:AG72,1)+LARGE(F72:AG72,2)+LARGE(F72:AG72,3)+LARGE(F72:AG72,4)+IFERROR(LARGE(F72:AG72,5),0)+IFERROR(LARGE(F72:AG72,6),0)</f>
        <v>190.64421697004985</v>
      </c>
      <c r="F72" s="69"/>
      <c r="G72" s="69"/>
      <c r="H72" s="69">
        <v>69.728319263238689</v>
      </c>
      <c r="I72" s="75"/>
      <c r="J72" s="76"/>
      <c r="K72" s="76"/>
      <c r="L72" s="76">
        <v>56.132627146724531</v>
      </c>
      <c r="M72" s="76"/>
      <c r="N72" s="69">
        <v>34.043827415651528</v>
      </c>
      <c r="O72" s="69"/>
      <c r="P72" s="69"/>
      <c r="Q72" s="69"/>
      <c r="R72" s="69"/>
      <c r="S72" s="69"/>
      <c r="T72" s="75"/>
      <c r="U72" s="75"/>
      <c r="V72" s="69"/>
      <c r="W72" s="69"/>
      <c r="X72" s="69"/>
      <c r="Y72" s="77"/>
      <c r="Z72" s="69">
        <v>30.739443144435107</v>
      </c>
      <c r="AA72" s="69"/>
      <c r="AB72" s="69"/>
      <c r="AC72" s="69"/>
      <c r="AD72" s="69">
        <f>IFERROR(LARGE(AH72:AM72,1),0)+IFERROR(LARGE(AH72:AM72,2),0)</f>
        <v>0</v>
      </c>
      <c r="AE72" s="69">
        <f>IFERROR(LARGE(AH72:AM72,3),0)+IFERROR(LARGE(AH72:AM72,4),0)</f>
        <v>0</v>
      </c>
      <c r="AF72" s="69">
        <f>IFERROR(LARGE(AH72:AM72,5),0)+IFERROR(LARGE(AH72:AM72,6),0)</f>
        <v>0</v>
      </c>
      <c r="AG72" s="69">
        <f>IFERROR(LARGE(AH72:AM72,7),0)</f>
        <v>0</v>
      </c>
      <c r="AH72" s="69"/>
      <c r="AI72" s="69"/>
      <c r="AJ72" s="69"/>
      <c r="AK72" s="69"/>
      <c r="AL72" s="69"/>
      <c r="AM72" s="69"/>
    </row>
    <row r="73" spans="1:39" s="70" customFormat="1">
      <c r="A73" s="3" t="s">
        <v>2974</v>
      </c>
      <c r="B73" s="3" t="s">
        <v>2946</v>
      </c>
      <c r="C73" s="3" t="s">
        <v>555</v>
      </c>
      <c r="D73" s="2">
        <f ca="1">IF(E72=E73,D72,CELL("wiersz",A71))</f>
        <v>71</v>
      </c>
      <c r="E73" s="23">
        <f>LARGE(F73:AG73,1)+LARGE(F73:AG73,2)+LARGE(F73:AG73,3)+LARGE(F73:AG73,4)+IFERROR(LARGE(F73:AG73,5),0)+IFERROR(LARGE(F73:AG73,6),0)</f>
        <v>186.31045043850949</v>
      </c>
      <c r="F73" s="69"/>
      <c r="G73" s="69"/>
      <c r="H73" s="69"/>
      <c r="I73" s="75"/>
      <c r="J73" s="76"/>
      <c r="K73" s="76"/>
      <c r="L73" s="76"/>
      <c r="M73" s="76"/>
      <c r="N73" s="69"/>
      <c r="O73" s="69"/>
      <c r="P73" s="69">
        <v>24.801971601111866</v>
      </c>
      <c r="Q73" s="69"/>
      <c r="R73" s="69"/>
      <c r="S73" s="69">
        <f>VLOOKUP(A73,'Konwalie M'!$J$3:$K$40,2,0)</f>
        <v>59.422750424448203</v>
      </c>
      <c r="T73" s="75"/>
      <c r="U73" s="75"/>
      <c r="V73" s="69"/>
      <c r="W73" s="69"/>
      <c r="X73" s="69"/>
      <c r="Y73" s="77">
        <v>60.495556154053297</v>
      </c>
      <c r="Z73" s="69"/>
      <c r="AA73" s="69"/>
      <c r="AB73" s="69"/>
      <c r="AC73" s="69"/>
      <c r="AD73" s="69">
        <f>IFERROR(LARGE(AH73:AM73,1),0)+IFERROR(LARGE(AH73:AM73,2),0)</f>
        <v>41.590172258896139</v>
      </c>
      <c r="AE73" s="69">
        <f>IFERROR(LARGE(AH73:AM73,3),0)+IFERROR(LARGE(AH73:AM73,4),0)</f>
        <v>0</v>
      </c>
      <c r="AF73" s="69">
        <f>IFERROR(LARGE(AH73:AM73,5),0)+IFERROR(LARGE(AH73:AM73,6),0)</f>
        <v>0</v>
      </c>
      <c r="AG73" s="69">
        <f>IFERROR(LARGE(AH73:AM73,7),0)</f>
        <v>0</v>
      </c>
      <c r="AH73" s="69"/>
      <c r="AI73" s="69"/>
      <c r="AJ73" s="69"/>
      <c r="AK73" s="69"/>
      <c r="AL73" s="69">
        <v>41.590172258896139</v>
      </c>
      <c r="AM73" s="69"/>
    </row>
    <row r="74" spans="1:39" s="70" customFormat="1">
      <c r="A74" s="3" t="s">
        <v>2111</v>
      </c>
      <c r="B74" s="3"/>
      <c r="C74" s="3" t="s">
        <v>65</v>
      </c>
      <c r="D74" s="2">
        <f ca="1">IF(E73=E74,D73,CELL("wiersz",A72))</f>
        <v>72</v>
      </c>
      <c r="E74" s="23">
        <f>LARGE(F74:AG74,1)+LARGE(F74:AG74,2)+LARGE(F74:AG74,3)+LARGE(F74:AG74,4)+IFERROR(LARGE(F74:AG74,5),0)+IFERROR(LARGE(F74:AG74,6),0)</f>
        <v>185.83673393025208</v>
      </c>
      <c r="F74" s="69"/>
      <c r="G74" s="69">
        <v>37.363884417809636</v>
      </c>
      <c r="H74" s="69"/>
      <c r="I74" s="75"/>
      <c r="J74" s="76"/>
      <c r="K74" s="76"/>
      <c r="L74" s="76"/>
      <c r="M74" s="76"/>
      <c r="N74" s="69"/>
      <c r="O74" s="69"/>
      <c r="P74" s="69"/>
      <c r="Q74" s="69"/>
      <c r="R74" s="69"/>
      <c r="S74" s="69"/>
      <c r="T74" s="75">
        <v>70.938391298262658</v>
      </c>
      <c r="U74" s="75"/>
      <c r="V74" s="69"/>
      <c r="W74" s="69"/>
      <c r="X74" s="69"/>
      <c r="Y74" s="77"/>
      <c r="Z74" s="69">
        <v>77.534458214179807</v>
      </c>
      <c r="AA74" s="69"/>
      <c r="AB74" s="69"/>
      <c r="AC74" s="69"/>
      <c r="AD74" s="69">
        <f>IFERROR(LARGE(AH74:AM74,1),0)+IFERROR(LARGE(AH74:AM74,2),0)</f>
        <v>0</v>
      </c>
      <c r="AE74" s="69">
        <f>IFERROR(LARGE(AH74:AM74,3),0)+IFERROR(LARGE(AH74:AM74,4),0)</f>
        <v>0</v>
      </c>
      <c r="AF74" s="69">
        <f>IFERROR(LARGE(AH74:AM74,5),0)+IFERROR(LARGE(AH74:AM74,6),0)</f>
        <v>0</v>
      </c>
      <c r="AG74" s="69">
        <f>IFERROR(LARGE(AH74:AM74,7),0)</f>
        <v>0</v>
      </c>
      <c r="AH74" s="69"/>
      <c r="AI74" s="69"/>
      <c r="AJ74" s="69"/>
      <c r="AK74" s="69"/>
      <c r="AL74" s="69"/>
      <c r="AM74" s="69"/>
    </row>
    <row r="75" spans="1:39" s="70" customFormat="1">
      <c r="A75" s="3" t="s">
        <v>2810</v>
      </c>
      <c r="B75" s="3"/>
      <c r="C75" s="3"/>
      <c r="D75" s="2">
        <f ca="1">IF(E74=E75,D74,CELL("wiersz",A73))</f>
        <v>73</v>
      </c>
      <c r="E75" s="23">
        <f>LARGE(F75:AG75,1)+LARGE(F75:AG75,2)+LARGE(F75:AG75,3)+LARGE(F75:AG75,4)+IFERROR(LARGE(F75:AG75,5),0)+IFERROR(LARGE(F75:AG75,6),0)</f>
        <v>181.69696533018563</v>
      </c>
      <c r="F75" s="69"/>
      <c r="G75" s="69"/>
      <c r="H75" s="69"/>
      <c r="I75" s="75"/>
      <c r="J75" s="76"/>
      <c r="K75" s="76"/>
      <c r="L75" s="76"/>
      <c r="M75" s="76"/>
      <c r="N75" s="69">
        <v>52.189385911657922</v>
      </c>
      <c r="O75" s="69"/>
      <c r="P75" s="69">
        <v>59.941779962951863</v>
      </c>
      <c r="Q75" s="69"/>
      <c r="R75" s="69"/>
      <c r="S75" s="69"/>
      <c r="T75" s="75"/>
      <c r="U75" s="75">
        <v>69.565799455575842</v>
      </c>
      <c r="V75" s="69"/>
      <c r="W75" s="69"/>
      <c r="X75" s="69"/>
      <c r="Y75" s="77"/>
      <c r="Z75" s="69"/>
      <c r="AA75" s="69"/>
      <c r="AB75" s="69"/>
      <c r="AC75" s="69"/>
      <c r="AD75" s="69">
        <f>IFERROR(LARGE(AH75:AM75,1),0)+IFERROR(LARGE(AH75:AM75,2),0)</f>
        <v>0</v>
      </c>
      <c r="AE75" s="69">
        <f>IFERROR(LARGE(AH75:AM75,3),0)+IFERROR(LARGE(AH75:AM75,4),0)</f>
        <v>0</v>
      </c>
      <c r="AF75" s="69">
        <f>IFERROR(LARGE(AH75:AM75,5),0)+IFERROR(LARGE(AH75:AM75,6),0)</f>
        <v>0</v>
      </c>
      <c r="AG75" s="69">
        <f>IFERROR(LARGE(AH75:AM75,7),0)</f>
        <v>0</v>
      </c>
      <c r="AH75" s="69"/>
      <c r="AI75" s="69"/>
      <c r="AJ75" s="69"/>
      <c r="AK75" s="69"/>
      <c r="AL75" s="69"/>
      <c r="AM75" s="69"/>
    </row>
    <row r="76" spans="1:39" s="70" customFormat="1">
      <c r="A76" s="3" t="s">
        <v>189</v>
      </c>
      <c r="B76" s="3" t="s">
        <v>143</v>
      </c>
      <c r="C76" s="3" t="s">
        <v>124</v>
      </c>
      <c r="D76" s="2">
        <f ca="1">IF(E75=E76,D75,CELL("wiersz",A74))</f>
        <v>74</v>
      </c>
      <c r="E76" s="23">
        <f>LARGE(F76:AG76,1)+LARGE(F76:AG76,2)+LARGE(F76:AG76,3)+LARGE(F76:AG76,4)+IFERROR(LARGE(F76:AG76,5),0)+IFERROR(LARGE(F76:AG76,6),0)</f>
        <v>172.21323719148796</v>
      </c>
      <c r="F76" s="69">
        <v>53.475434291363626</v>
      </c>
      <c r="G76" s="69">
        <v>37.665494398265984</v>
      </c>
      <c r="H76" s="69"/>
      <c r="I76" s="75"/>
      <c r="J76" s="76"/>
      <c r="K76" s="76"/>
      <c r="L76" s="76"/>
      <c r="M76" s="76"/>
      <c r="N76" s="69"/>
      <c r="O76" s="69"/>
      <c r="P76" s="69"/>
      <c r="Q76" s="69"/>
      <c r="R76" s="69"/>
      <c r="S76" s="69"/>
      <c r="T76" s="75"/>
      <c r="U76" s="75"/>
      <c r="V76" s="69"/>
      <c r="W76" s="69"/>
      <c r="X76" s="69"/>
      <c r="Y76" s="77"/>
      <c r="Z76" s="69">
        <v>24.670576798550204</v>
      </c>
      <c r="AA76" s="69">
        <v>56.401731703308158</v>
      </c>
      <c r="AB76" s="69"/>
      <c r="AC76" s="69"/>
      <c r="AD76" s="69">
        <f>IFERROR(LARGE(AH76:AM76,1),0)+IFERROR(LARGE(AH76:AM76,2),0)</f>
        <v>0</v>
      </c>
      <c r="AE76" s="69">
        <f>IFERROR(LARGE(AH76:AM76,3),0)+IFERROR(LARGE(AH76:AM76,4),0)</f>
        <v>0</v>
      </c>
      <c r="AF76" s="69">
        <f>IFERROR(LARGE(AH76:AM76,5),0)+IFERROR(LARGE(AH76:AM76,6),0)</f>
        <v>0</v>
      </c>
      <c r="AG76" s="69">
        <f>IFERROR(LARGE(AH76:AM76,7),0)</f>
        <v>0</v>
      </c>
      <c r="AH76" s="69"/>
      <c r="AI76" s="69"/>
      <c r="AJ76" s="69"/>
      <c r="AK76" s="69"/>
      <c r="AL76" s="69"/>
      <c r="AM76" s="69"/>
    </row>
    <row r="77" spans="1:39" s="70" customFormat="1">
      <c r="A77" s="3" t="s">
        <v>3095</v>
      </c>
      <c r="B77" s="3" t="s">
        <v>3063</v>
      </c>
      <c r="C77" s="3" t="s">
        <v>65</v>
      </c>
      <c r="D77" s="2">
        <f ca="1">IF(E76=E77,D76,CELL("wiersz",A75))</f>
        <v>75</v>
      </c>
      <c r="E77" s="23">
        <f>LARGE(F77:AG77,1)+LARGE(F77:AG77,2)+LARGE(F77:AG77,3)+LARGE(F77:AG77,4)+IFERROR(LARGE(F77:AG77,5),0)+IFERROR(LARGE(F77:AG77,6),0)</f>
        <v>167.22825298220565</v>
      </c>
      <c r="F77" s="69"/>
      <c r="G77" s="69"/>
      <c r="H77" s="69"/>
      <c r="I77" s="75"/>
      <c r="J77" s="76"/>
      <c r="K77" s="76"/>
      <c r="L77" s="76"/>
      <c r="M77" s="76"/>
      <c r="N77" s="69"/>
      <c r="O77" s="69"/>
      <c r="P77" s="69"/>
      <c r="Q77" s="69"/>
      <c r="R77" s="69">
        <v>61.818181818181827</v>
      </c>
      <c r="S77" s="69"/>
      <c r="T77" s="75"/>
      <c r="U77" s="75"/>
      <c r="V77" s="69"/>
      <c r="W77" s="69"/>
      <c r="X77" s="69">
        <v>40.46027158281337</v>
      </c>
      <c r="Y77" s="77"/>
      <c r="Z77" s="69"/>
      <c r="AA77" s="69">
        <v>64.949799581210456</v>
      </c>
      <c r="AB77" s="69"/>
      <c r="AC77" s="69"/>
      <c r="AD77" s="69">
        <f>IFERROR(LARGE(AH77:AM77,1),0)+IFERROR(LARGE(AH77:AM77,2),0)</f>
        <v>0</v>
      </c>
      <c r="AE77" s="69">
        <f>IFERROR(LARGE(AH77:AM77,3),0)+IFERROR(LARGE(AH77:AM77,4),0)</f>
        <v>0</v>
      </c>
      <c r="AF77" s="69">
        <f>IFERROR(LARGE(AH77:AM77,5),0)+IFERROR(LARGE(AH77:AM77,6),0)</f>
        <v>0</v>
      </c>
      <c r="AG77" s="69">
        <f>IFERROR(LARGE(AH77:AM77,7),0)</f>
        <v>0</v>
      </c>
      <c r="AH77" s="69"/>
      <c r="AI77" s="69"/>
      <c r="AJ77" s="69"/>
      <c r="AK77" s="69"/>
      <c r="AL77" s="69"/>
      <c r="AM77" s="69"/>
    </row>
    <row r="78" spans="1:39" s="70" customFormat="1">
      <c r="A78" s="3" t="s">
        <v>2084</v>
      </c>
      <c r="B78" s="3" t="s">
        <v>569</v>
      </c>
      <c r="C78" s="3" t="s">
        <v>92</v>
      </c>
      <c r="D78" s="2">
        <f ca="1">IF(E77=E78,D77,CELL("wiersz",A76))</f>
        <v>76</v>
      </c>
      <c r="E78" s="23">
        <f>LARGE(F78:AG78,1)+LARGE(F78:AG78,2)+LARGE(F78:AG78,3)+LARGE(F78:AG78,4)+IFERROR(LARGE(F78:AG78,5),0)+IFERROR(LARGE(F78:AG78,6),0)</f>
        <v>164.2840782482582</v>
      </c>
      <c r="F78" s="69"/>
      <c r="G78" s="69">
        <v>71.960297115456953</v>
      </c>
      <c r="H78" s="69"/>
      <c r="I78" s="75"/>
      <c r="J78" s="76"/>
      <c r="K78" s="76"/>
      <c r="L78" s="76"/>
      <c r="M78" s="76"/>
      <c r="N78" s="69"/>
      <c r="O78" s="69"/>
      <c r="P78" s="69"/>
      <c r="Q78" s="69"/>
      <c r="R78" s="69"/>
      <c r="S78" s="69"/>
      <c r="T78" s="75"/>
      <c r="U78" s="75"/>
      <c r="V78" s="69"/>
      <c r="W78" s="69"/>
      <c r="X78" s="69"/>
      <c r="Y78" s="77"/>
      <c r="Z78" s="69">
        <v>92.32378113280123</v>
      </c>
      <c r="AA78" s="69"/>
      <c r="AB78" s="69"/>
      <c r="AC78" s="69"/>
      <c r="AD78" s="69">
        <f>IFERROR(LARGE(AH78:AM78,1),0)+IFERROR(LARGE(AH78:AM78,2),0)</f>
        <v>0</v>
      </c>
      <c r="AE78" s="69">
        <f>IFERROR(LARGE(AH78:AM78,3),0)+IFERROR(LARGE(AH78:AM78,4),0)</f>
        <v>0</v>
      </c>
      <c r="AF78" s="69">
        <f>IFERROR(LARGE(AH78:AM78,5),0)+IFERROR(LARGE(AH78:AM78,6),0)</f>
        <v>0</v>
      </c>
      <c r="AG78" s="69">
        <f>IFERROR(LARGE(AH78:AM78,7),0)</f>
        <v>0</v>
      </c>
      <c r="AH78" s="69"/>
      <c r="AI78" s="69"/>
      <c r="AJ78" s="69"/>
      <c r="AK78" s="69"/>
      <c r="AL78" s="69"/>
      <c r="AM78" s="69"/>
    </row>
    <row r="79" spans="1:39" s="70" customFormat="1">
      <c r="A79" s="3" t="s">
        <v>3333</v>
      </c>
      <c r="B79" s="3" t="s">
        <v>3297</v>
      </c>
      <c r="C79" s="3"/>
      <c r="D79" s="2">
        <f ca="1">IF(E78=E79,D78,CELL("wiersz",A77))</f>
        <v>77</v>
      </c>
      <c r="E79" s="23">
        <f>LARGE(F79:AG79,1)+LARGE(F79:AG79,2)+LARGE(F79:AG79,3)+LARGE(F79:AG79,4)+IFERROR(LARGE(F79:AG79,5),0)+IFERROR(LARGE(F79:AG79,6),0)</f>
        <v>158.98722586493827</v>
      </c>
      <c r="F79" s="69"/>
      <c r="G79" s="69"/>
      <c r="H79" s="69"/>
      <c r="I79" s="75"/>
      <c r="J79" s="76"/>
      <c r="K79" s="76"/>
      <c r="L79" s="76"/>
      <c r="M79" s="76"/>
      <c r="N79" s="69"/>
      <c r="O79" s="69"/>
      <c r="P79" s="69"/>
      <c r="Q79" s="69"/>
      <c r="R79" s="69"/>
      <c r="S79" s="69"/>
      <c r="T79" s="75"/>
      <c r="U79" s="75"/>
      <c r="V79" s="69"/>
      <c r="W79" s="69">
        <v>88.844621513944219</v>
      </c>
      <c r="X79" s="69"/>
      <c r="Y79" s="77">
        <v>70.142604350994048</v>
      </c>
      <c r="Z79" s="69"/>
      <c r="AA79" s="69"/>
      <c r="AB79" s="69"/>
      <c r="AC79" s="69"/>
      <c r="AD79" s="69">
        <f>IFERROR(LARGE(AH79:AM79,1),0)+IFERROR(LARGE(AH79:AM79,2),0)</f>
        <v>0</v>
      </c>
      <c r="AE79" s="69">
        <f>IFERROR(LARGE(AH79:AM79,3),0)+IFERROR(LARGE(AH79:AM79,4),0)</f>
        <v>0</v>
      </c>
      <c r="AF79" s="69">
        <f>IFERROR(LARGE(AH79:AM79,5),0)+IFERROR(LARGE(AH79:AM79,6),0)</f>
        <v>0</v>
      </c>
      <c r="AG79" s="69">
        <f>IFERROR(LARGE(AH79:AM79,7),0)</f>
        <v>0</v>
      </c>
      <c r="AH79" s="69"/>
      <c r="AI79" s="69"/>
      <c r="AJ79" s="69"/>
      <c r="AK79" s="69"/>
      <c r="AL79" s="69"/>
      <c r="AM79" s="69"/>
    </row>
    <row r="80" spans="1:39" s="70" customFormat="1">
      <c r="A80" s="3" t="s">
        <v>2106</v>
      </c>
      <c r="B80" s="3"/>
      <c r="C80" s="3" t="s">
        <v>65</v>
      </c>
      <c r="D80" s="2">
        <f ca="1">IF(E79=E80,D79,CELL("wiersz",A78))</f>
        <v>78</v>
      </c>
      <c r="E80" s="23">
        <f>LARGE(F80:AG80,1)+LARGE(F80:AG80,2)+LARGE(F80:AG80,3)+LARGE(F80:AG80,4)+IFERROR(LARGE(F80:AG80,5),0)+IFERROR(LARGE(F80:AG80,6),0)</f>
        <v>156.11531326443082</v>
      </c>
      <c r="F80" s="69"/>
      <c r="G80" s="69">
        <v>40.104528727179719</v>
      </c>
      <c r="H80" s="69"/>
      <c r="I80" s="75"/>
      <c r="J80" s="76"/>
      <c r="K80" s="76"/>
      <c r="L80" s="76">
        <v>62.331298535780647</v>
      </c>
      <c r="M80" s="76"/>
      <c r="N80" s="69"/>
      <c r="O80" s="69"/>
      <c r="P80" s="69"/>
      <c r="Q80" s="69"/>
      <c r="R80" s="69"/>
      <c r="S80" s="69"/>
      <c r="T80" s="75"/>
      <c r="U80" s="75"/>
      <c r="V80" s="69"/>
      <c r="W80" s="69"/>
      <c r="X80" s="69"/>
      <c r="Y80" s="77"/>
      <c r="Z80" s="69">
        <v>53.679486001470458</v>
      </c>
      <c r="AA80" s="69"/>
      <c r="AB80" s="69"/>
      <c r="AC80" s="69"/>
      <c r="AD80" s="69">
        <f>IFERROR(LARGE(AH80:AM80,1),0)+IFERROR(LARGE(AH80:AM80,2),0)</f>
        <v>0</v>
      </c>
      <c r="AE80" s="69">
        <f>IFERROR(LARGE(AH80:AM80,3),0)+IFERROR(LARGE(AH80:AM80,4),0)</f>
        <v>0</v>
      </c>
      <c r="AF80" s="69">
        <f>IFERROR(LARGE(AH80:AM80,5),0)+IFERROR(LARGE(AH80:AM80,6),0)</f>
        <v>0</v>
      </c>
      <c r="AG80" s="69">
        <f>IFERROR(LARGE(AH80:AM80,7),0)</f>
        <v>0</v>
      </c>
      <c r="AH80" s="69"/>
      <c r="AI80" s="69"/>
      <c r="AJ80" s="69"/>
      <c r="AK80" s="69"/>
      <c r="AL80" s="69"/>
      <c r="AM80" s="69"/>
    </row>
    <row r="81" spans="1:39" s="70" customFormat="1">
      <c r="A81" s="3" t="s">
        <v>2443</v>
      </c>
      <c r="B81" s="3" t="s">
        <v>2037</v>
      </c>
      <c r="C81" s="3"/>
      <c r="D81" s="2">
        <f ca="1">IF(E80=E81,D80,CELL("wiersz",A79))</f>
        <v>79</v>
      </c>
      <c r="E81" s="23">
        <f>LARGE(F81:AG81,1)+LARGE(F81:AG81,2)+LARGE(F81:AG81,3)+LARGE(F81:AG81,4)+IFERROR(LARGE(F81:AG81,5),0)+IFERROR(LARGE(F81:AG81,6),0)</f>
        <v>153.54106682493426</v>
      </c>
      <c r="F81" s="69"/>
      <c r="G81" s="69"/>
      <c r="H81" s="69">
        <v>59.211178019342583</v>
      </c>
      <c r="I81" s="75"/>
      <c r="J81" s="76">
        <v>62.077841780237598</v>
      </c>
      <c r="K81" s="76"/>
      <c r="L81" s="76"/>
      <c r="M81" s="76"/>
      <c r="N81" s="69">
        <v>32.252047025354074</v>
      </c>
      <c r="O81" s="69"/>
      <c r="P81" s="69"/>
      <c r="Q81" s="69"/>
      <c r="R81" s="69"/>
      <c r="S81" s="69"/>
      <c r="T81" s="75"/>
      <c r="U81" s="75"/>
      <c r="V81" s="69"/>
      <c r="W81" s="69"/>
      <c r="X81" s="69"/>
      <c r="Y81" s="77"/>
      <c r="Z81" s="69"/>
      <c r="AA81" s="69"/>
      <c r="AB81" s="69"/>
      <c r="AC81" s="69"/>
      <c r="AD81" s="69">
        <f>IFERROR(LARGE(AH81:AM81,1),0)+IFERROR(LARGE(AH81:AM81,2),0)</f>
        <v>0</v>
      </c>
      <c r="AE81" s="69">
        <f>IFERROR(LARGE(AH81:AM81,3),0)+IFERROR(LARGE(AH81:AM81,4),0)</f>
        <v>0</v>
      </c>
      <c r="AF81" s="69">
        <f>IFERROR(LARGE(AH81:AM81,5),0)+IFERROR(LARGE(AH81:AM81,6),0)</f>
        <v>0</v>
      </c>
      <c r="AG81" s="69">
        <f>IFERROR(LARGE(AH81:AM81,7),0)</f>
        <v>0</v>
      </c>
      <c r="AH81" s="69"/>
      <c r="AI81" s="69"/>
      <c r="AJ81" s="69"/>
      <c r="AK81" s="69"/>
      <c r="AL81" s="69"/>
      <c r="AM81" s="69"/>
    </row>
    <row r="82" spans="1:39" s="70" customFormat="1">
      <c r="A82" s="3" t="s">
        <v>2079</v>
      </c>
      <c r="B82" s="3" t="s">
        <v>509</v>
      </c>
      <c r="C82" s="3" t="s">
        <v>508</v>
      </c>
      <c r="D82" s="2">
        <f ca="1">IF(E81=E82,D81,CELL("wiersz",A80))</f>
        <v>80</v>
      </c>
      <c r="E82" s="23">
        <f>LARGE(F82:AG82,1)+LARGE(F82:AG82,2)+LARGE(F82:AG82,3)+LARGE(F82:AG82,4)+IFERROR(LARGE(F82:AG82,5),0)+IFERROR(LARGE(F82:AG82,6),0)</f>
        <v>150.20235772063296</v>
      </c>
      <c r="F82" s="69"/>
      <c r="G82" s="69">
        <v>75.533277083249061</v>
      </c>
      <c r="H82" s="69"/>
      <c r="I82" s="75"/>
      <c r="J82" s="76"/>
      <c r="K82" s="76"/>
      <c r="L82" s="76"/>
      <c r="M82" s="76"/>
      <c r="N82" s="69"/>
      <c r="O82" s="69"/>
      <c r="P82" s="69"/>
      <c r="Q82" s="69"/>
      <c r="R82" s="69"/>
      <c r="S82" s="69"/>
      <c r="T82" s="75"/>
      <c r="U82" s="75"/>
      <c r="V82" s="69"/>
      <c r="W82" s="69"/>
      <c r="X82" s="69"/>
      <c r="Y82" s="77"/>
      <c r="Z82" s="69">
        <v>74.6690806373839</v>
      </c>
      <c r="AA82" s="69"/>
      <c r="AB82" s="69"/>
      <c r="AC82" s="69"/>
      <c r="AD82" s="69">
        <f>IFERROR(LARGE(AH82:AM82,1),0)+IFERROR(LARGE(AH82:AM82,2),0)</f>
        <v>0</v>
      </c>
      <c r="AE82" s="69">
        <f>IFERROR(LARGE(AH82:AM82,3),0)+IFERROR(LARGE(AH82:AM82,4),0)</f>
        <v>0</v>
      </c>
      <c r="AF82" s="69">
        <f>IFERROR(LARGE(AH82:AM82,5),0)+IFERROR(LARGE(AH82:AM82,6),0)</f>
        <v>0</v>
      </c>
      <c r="AG82" s="69">
        <f>IFERROR(LARGE(AH82:AM82,7),0)</f>
        <v>0</v>
      </c>
      <c r="AH82" s="69"/>
      <c r="AI82" s="69"/>
      <c r="AJ82" s="69"/>
      <c r="AK82" s="69"/>
      <c r="AL82" s="69"/>
      <c r="AM82" s="69"/>
    </row>
    <row r="83" spans="1:39" s="70" customFormat="1">
      <c r="A83" s="3" t="s">
        <v>2080</v>
      </c>
      <c r="B83" s="3" t="s">
        <v>523</v>
      </c>
      <c r="C83" s="3" t="s">
        <v>508</v>
      </c>
      <c r="D83" s="2">
        <f ca="1">IF(E82=E83,D82,CELL("wiersz",A81))</f>
        <v>81</v>
      </c>
      <c r="E83" s="23">
        <f>LARGE(F83:AG83,1)+LARGE(F83:AG83,2)+LARGE(F83:AG83,3)+LARGE(F83:AG83,4)+IFERROR(LARGE(F83:AG83,5),0)+IFERROR(LARGE(F83:AG83,6),0)</f>
        <v>150.1842862382949</v>
      </c>
      <c r="F83" s="69"/>
      <c r="G83" s="69">
        <v>75.518712591054367</v>
      </c>
      <c r="H83" s="69"/>
      <c r="I83" s="75"/>
      <c r="J83" s="76"/>
      <c r="K83" s="76"/>
      <c r="L83" s="76"/>
      <c r="M83" s="76"/>
      <c r="N83" s="69"/>
      <c r="O83" s="69"/>
      <c r="P83" s="69"/>
      <c r="Q83" s="69"/>
      <c r="R83" s="69"/>
      <c r="S83" s="69"/>
      <c r="T83" s="75"/>
      <c r="U83" s="75"/>
      <c r="V83" s="69"/>
      <c r="W83" s="69"/>
      <c r="X83" s="69"/>
      <c r="Y83" s="77"/>
      <c r="Z83" s="69">
        <v>74.665573647240535</v>
      </c>
      <c r="AA83" s="69"/>
      <c r="AB83" s="69"/>
      <c r="AC83" s="69"/>
      <c r="AD83" s="69">
        <f>IFERROR(LARGE(AH83:AM83,1),0)+IFERROR(LARGE(AH83:AM83,2),0)</f>
        <v>0</v>
      </c>
      <c r="AE83" s="69">
        <f>IFERROR(LARGE(AH83:AM83,3),0)+IFERROR(LARGE(AH83:AM83,4),0)</f>
        <v>0</v>
      </c>
      <c r="AF83" s="69">
        <f>IFERROR(LARGE(AH83:AM83,5),0)+IFERROR(LARGE(AH83:AM83,6),0)</f>
        <v>0</v>
      </c>
      <c r="AG83" s="69">
        <f>IFERROR(LARGE(AH83:AM83,7),0)</f>
        <v>0</v>
      </c>
      <c r="AH83" s="69"/>
      <c r="AI83" s="69"/>
      <c r="AJ83" s="69"/>
      <c r="AK83" s="69"/>
      <c r="AL83" s="69"/>
      <c r="AM83" s="69"/>
    </row>
    <row r="84" spans="1:39" s="70" customFormat="1">
      <c r="A84" s="3" t="s">
        <v>2212</v>
      </c>
      <c r="B84" s="3" t="s">
        <v>1471</v>
      </c>
      <c r="C84" s="3" t="s">
        <v>1419</v>
      </c>
      <c r="D84" s="2">
        <f ca="1">IF(E83=E84,D83,CELL("wiersz",A82))</f>
        <v>82</v>
      </c>
      <c r="E84" s="23">
        <f>LARGE(F84:AG84,1)+LARGE(F84:AG84,2)+LARGE(F84:AG84,3)+LARGE(F84:AG84,4)+IFERROR(LARGE(F84:AG84,5),0)+IFERROR(LARGE(F84:AG84,6),0)</f>
        <v>149.88756323228586</v>
      </c>
      <c r="F84" s="69"/>
      <c r="G84" s="69"/>
      <c r="H84" s="69"/>
      <c r="I84" s="75"/>
      <c r="J84" s="76"/>
      <c r="K84" s="76"/>
      <c r="L84" s="76"/>
      <c r="M84" s="76"/>
      <c r="N84" s="69">
        <v>39.321396465602383</v>
      </c>
      <c r="O84" s="69"/>
      <c r="P84" s="69"/>
      <c r="Q84" s="69"/>
      <c r="R84" s="69"/>
      <c r="S84" s="69"/>
      <c r="T84" s="75"/>
      <c r="U84" s="75"/>
      <c r="V84" s="69"/>
      <c r="W84" s="69"/>
      <c r="X84" s="69"/>
      <c r="Y84" s="77"/>
      <c r="Z84" s="69"/>
      <c r="AA84" s="69"/>
      <c r="AB84" s="69"/>
      <c r="AC84" s="69"/>
      <c r="AD84" s="69">
        <f>IFERROR(LARGE(AH84:AM84,1),0)+IFERROR(LARGE(AH84:AM84,2),0)</f>
        <v>77.053069694264337</v>
      </c>
      <c r="AE84" s="69">
        <f>IFERROR(LARGE(AH84:AM84,3),0)+IFERROR(LARGE(AH84:AM84,4),0)</f>
        <v>33.513097072419114</v>
      </c>
      <c r="AF84" s="69">
        <f>IFERROR(LARGE(AH84:AM84,5),0)+IFERROR(LARGE(AH84:AM84,6),0)</f>
        <v>0</v>
      </c>
      <c r="AG84" s="69">
        <f>IFERROR(LARGE(AH84:AM84,7),0)</f>
        <v>0</v>
      </c>
      <c r="AH84" s="69">
        <v>41.901296555230722</v>
      </c>
      <c r="AI84" s="69"/>
      <c r="AJ84" s="69">
        <v>33.513097072419114</v>
      </c>
      <c r="AK84" s="69"/>
      <c r="AL84" s="69">
        <v>35.151773139033608</v>
      </c>
      <c r="AM84" s="69"/>
    </row>
    <row r="85" spans="1:39" s="70" customFormat="1">
      <c r="A85" s="3" t="s">
        <v>2081</v>
      </c>
      <c r="B85" s="3" t="s">
        <v>527</v>
      </c>
      <c r="C85" s="3" t="s">
        <v>57</v>
      </c>
      <c r="D85" s="2">
        <f ca="1">IF(E84=E85,D84,CELL("wiersz",A83))</f>
        <v>83</v>
      </c>
      <c r="E85" s="23">
        <f>LARGE(F85:AG85,1)+LARGE(F85:AG85,2)+LARGE(F85:AG85,3)+LARGE(F85:AG85,4)+IFERROR(LARGE(F85:AG85,5),0)+IFERROR(LARGE(F85:AG85,6),0)</f>
        <v>146.69902220565314</v>
      </c>
      <c r="F85" s="69"/>
      <c r="G85" s="69">
        <v>75.203318692611063</v>
      </c>
      <c r="H85" s="69"/>
      <c r="I85" s="75"/>
      <c r="J85" s="76"/>
      <c r="K85" s="76"/>
      <c r="L85" s="76"/>
      <c r="M85" s="76"/>
      <c r="N85" s="69"/>
      <c r="O85" s="69"/>
      <c r="P85" s="69"/>
      <c r="Q85" s="69"/>
      <c r="R85" s="69"/>
      <c r="S85" s="69"/>
      <c r="T85" s="75"/>
      <c r="U85" s="75"/>
      <c r="V85" s="69"/>
      <c r="W85" s="69"/>
      <c r="X85" s="69"/>
      <c r="Y85" s="77"/>
      <c r="Z85" s="69">
        <v>71.495703513042073</v>
      </c>
      <c r="AA85" s="69"/>
      <c r="AB85" s="69"/>
      <c r="AC85" s="69"/>
      <c r="AD85" s="69">
        <f>IFERROR(LARGE(AH85:AM85,1),0)+IFERROR(LARGE(AH85:AM85,2),0)</f>
        <v>0</v>
      </c>
      <c r="AE85" s="69">
        <f>IFERROR(LARGE(AH85:AM85,3),0)+IFERROR(LARGE(AH85:AM85,4),0)</f>
        <v>0</v>
      </c>
      <c r="AF85" s="69">
        <f>IFERROR(LARGE(AH85:AM85,5),0)+IFERROR(LARGE(AH85:AM85,6),0)</f>
        <v>0</v>
      </c>
      <c r="AG85" s="69">
        <f>IFERROR(LARGE(AH85:AM85,7),0)</f>
        <v>0</v>
      </c>
      <c r="AH85" s="69"/>
      <c r="AI85" s="69"/>
      <c r="AJ85" s="69"/>
      <c r="AK85" s="69"/>
      <c r="AL85" s="69"/>
      <c r="AM85" s="69"/>
    </row>
    <row r="86" spans="1:39" s="70" customFormat="1">
      <c r="A86" s="3" t="s">
        <v>2739</v>
      </c>
      <c r="B86" s="3" t="s">
        <v>2682</v>
      </c>
      <c r="C86" s="3"/>
      <c r="D86" s="2">
        <f ca="1">IF(E85=E86,D85,CELL("wiersz",A84))</f>
        <v>84</v>
      </c>
      <c r="E86" s="23">
        <f>LARGE(F86:AG86,1)+LARGE(F86:AG86,2)+LARGE(F86:AG86,3)+LARGE(F86:AG86,4)+IFERROR(LARGE(F86:AG86,5),0)+IFERROR(LARGE(F86:AG86,6),0)</f>
        <v>144.16348546378788</v>
      </c>
      <c r="F86" s="69"/>
      <c r="G86" s="69"/>
      <c r="H86" s="69"/>
      <c r="I86" s="75"/>
      <c r="J86" s="76"/>
      <c r="K86" s="76"/>
      <c r="L86" s="76"/>
      <c r="M86" s="76">
        <v>59.368966568438168</v>
      </c>
      <c r="N86" s="69"/>
      <c r="O86" s="69"/>
      <c r="P86" s="69"/>
      <c r="Q86" s="69"/>
      <c r="R86" s="69"/>
      <c r="S86" s="69"/>
      <c r="T86" s="75"/>
      <c r="U86" s="75"/>
      <c r="V86" s="69"/>
      <c r="W86" s="69"/>
      <c r="X86" s="69"/>
      <c r="Y86" s="77"/>
      <c r="Z86" s="69">
        <v>84.794518895349711</v>
      </c>
      <c r="AA86" s="69"/>
      <c r="AB86" s="69"/>
      <c r="AC86" s="69"/>
      <c r="AD86" s="69">
        <f>IFERROR(LARGE(AH86:AM86,1),0)+IFERROR(LARGE(AH86:AM86,2),0)</f>
        <v>0</v>
      </c>
      <c r="AE86" s="69">
        <f>IFERROR(LARGE(AH86:AM86,3),0)+IFERROR(LARGE(AH86:AM86,4),0)</f>
        <v>0</v>
      </c>
      <c r="AF86" s="69">
        <f>IFERROR(LARGE(AH86:AM86,5),0)+IFERROR(LARGE(AH86:AM86,6),0)</f>
        <v>0</v>
      </c>
      <c r="AG86" s="69">
        <f>IFERROR(LARGE(AH86:AM86,7),0)</f>
        <v>0</v>
      </c>
      <c r="AH86" s="69"/>
      <c r="AI86" s="69"/>
      <c r="AJ86" s="69"/>
      <c r="AK86" s="69"/>
      <c r="AL86" s="69"/>
      <c r="AM86" s="69"/>
    </row>
    <row r="87" spans="1:39" s="70" customFormat="1">
      <c r="A87" s="3" t="s">
        <v>3360</v>
      </c>
      <c r="B87" s="3" t="s">
        <v>3342</v>
      </c>
      <c r="C87" s="3" t="s">
        <v>65</v>
      </c>
      <c r="D87" s="2">
        <f ca="1">IF(E86=E87,D86,CELL("wiersz",A85))</f>
        <v>85</v>
      </c>
      <c r="E87" s="23">
        <f>LARGE(F87:AG87,1)+LARGE(F87:AG87,2)+LARGE(F87:AG87,3)+LARGE(F87:AG87,4)+IFERROR(LARGE(F87:AG87,5),0)+IFERROR(LARGE(F87:AG87,6),0)</f>
        <v>142.96508393429664</v>
      </c>
      <c r="F87" s="69"/>
      <c r="G87" s="69"/>
      <c r="H87" s="69"/>
      <c r="I87" s="75"/>
      <c r="J87" s="76"/>
      <c r="K87" s="76"/>
      <c r="L87" s="76"/>
      <c r="M87" s="76"/>
      <c r="N87" s="69"/>
      <c r="O87" s="69"/>
      <c r="P87" s="69"/>
      <c r="Q87" s="69"/>
      <c r="R87" s="69"/>
      <c r="S87" s="69"/>
      <c r="T87" s="75"/>
      <c r="U87" s="75"/>
      <c r="V87" s="69"/>
      <c r="W87" s="69"/>
      <c r="X87" s="69">
        <v>37.762920143959143</v>
      </c>
      <c r="Y87" s="77"/>
      <c r="Z87" s="69">
        <v>40.25459401548455</v>
      </c>
      <c r="AA87" s="69">
        <v>64.947569774852951</v>
      </c>
      <c r="AB87" s="69"/>
      <c r="AC87" s="69"/>
      <c r="AD87" s="69">
        <f>IFERROR(LARGE(AH87:AM87,1),0)+IFERROR(LARGE(AH87:AM87,2),0)</f>
        <v>0</v>
      </c>
      <c r="AE87" s="69">
        <f>IFERROR(LARGE(AH87:AM87,3),0)+IFERROR(LARGE(AH87:AM87,4),0)</f>
        <v>0</v>
      </c>
      <c r="AF87" s="69">
        <f>IFERROR(LARGE(AH87:AM87,5),0)+IFERROR(LARGE(AH87:AM87,6),0)</f>
        <v>0</v>
      </c>
      <c r="AG87" s="69">
        <f>IFERROR(LARGE(AH87:AM87,7),0)</f>
        <v>0</v>
      </c>
      <c r="AH87" s="69"/>
      <c r="AI87" s="69"/>
      <c r="AJ87" s="69"/>
      <c r="AK87" s="69"/>
      <c r="AL87" s="69"/>
      <c r="AM87" s="69"/>
    </row>
    <row r="88" spans="1:39" s="70" customFormat="1">
      <c r="A88" s="3" t="s">
        <v>2213</v>
      </c>
      <c r="B88" s="3" t="s">
        <v>1478</v>
      </c>
      <c r="C88" s="3" t="s">
        <v>85</v>
      </c>
      <c r="D88" s="2">
        <f ca="1">IF(E87=E88,D87,CELL("wiersz",A86))</f>
        <v>86</v>
      </c>
      <c r="E88" s="23">
        <f>LARGE(F88:AG88,1)+LARGE(F88:AG88,2)+LARGE(F88:AG88,3)+LARGE(F88:AG88,4)+IFERROR(LARGE(F88:AG88,5),0)+IFERROR(LARGE(F88:AG88,6),0)</f>
        <v>142.88667767903365</v>
      </c>
      <c r="F88" s="69"/>
      <c r="G88" s="69"/>
      <c r="H88" s="69">
        <v>61.731213480092421</v>
      </c>
      <c r="I88" s="75"/>
      <c r="J88" s="76"/>
      <c r="K88" s="76"/>
      <c r="L88" s="76"/>
      <c r="M88" s="76"/>
      <c r="N88" s="69"/>
      <c r="O88" s="69"/>
      <c r="P88" s="69"/>
      <c r="Q88" s="69"/>
      <c r="R88" s="69"/>
      <c r="S88" s="69"/>
      <c r="T88" s="75"/>
      <c r="U88" s="75"/>
      <c r="V88" s="69"/>
      <c r="W88" s="69"/>
      <c r="X88" s="69"/>
      <c r="Y88" s="77"/>
      <c r="Z88" s="69"/>
      <c r="AA88" s="69"/>
      <c r="AB88" s="69"/>
      <c r="AC88" s="69"/>
      <c r="AD88" s="69">
        <f>IFERROR(LARGE(AH88:AM88,1),0)+IFERROR(LARGE(AH88:AM88,2),0)</f>
        <v>81.155464198941218</v>
      </c>
      <c r="AE88" s="69">
        <f>IFERROR(LARGE(AH88:AM88,3),0)+IFERROR(LARGE(AH88:AM88,4),0)</f>
        <v>0</v>
      </c>
      <c r="AF88" s="69">
        <f>IFERROR(LARGE(AH88:AM88,5),0)+IFERROR(LARGE(AH88:AM88,6),0)</f>
        <v>0</v>
      </c>
      <c r="AG88" s="69">
        <f>IFERROR(LARGE(AH88:AM88,7),0)</f>
        <v>0</v>
      </c>
      <c r="AH88" s="69">
        <v>41.899965044964901</v>
      </c>
      <c r="AI88" s="69"/>
      <c r="AJ88" s="69">
        <v>39.255499153976309</v>
      </c>
      <c r="AK88" s="69"/>
      <c r="AL88" s="69"/>
      <c r="AM88" s="69"/>
    </row>
    <row r="89" spans="1:39" s="70" customFormat="1">
      <c r="A89" s="3" t="s">
        <v>2444</v>
      </c>
      <c r="B89" s="3"/>
      <c r="C89" s="3"/>
      <c r="D89" s="2">
        <f ca="1">IF(E88=E89,D88,CELL("wiersz",A87))</f>
        <v>87</v>
      </c>
      <c r="E89" s="23">
        <f>LARGE(F89:AG89,1)+LARGE(F89:AG89,2)+LARGE(F89:AG89,3)+LARGE(F89:AG89,4)+IFERROR(LARGE(F89:AG89,5),0)+IFERROR(LARGE(F89:AG89,6),0)</f>
        <v>140.45377726277579</v>
      </c>
      <c r="F89" s="69"/>
      <c r="G89" s="69"/>
      <c r="H89" s="69">
        <v>58.279878893621415</v>
      </c>
      <c r="I89" s="75"/>
      <c r="J89" s="76"/>
      <c r="K89" s="76"/>
      <c r="L89" s="76"/>
      <c r="M89" s="76"/>
      <c r="N89" s="69"/>
      <c r="O89" s="69"/>
      <c r="P89" s="69"/>
      <c r="Q89" s="69"/>
      <c r="R89" s="69"/>
      <c r="S89" s="69">
        <f>VLOOKUP(A89,'Konwalie M'!$J$3:$K$40,2,0)</f>
        <v>46.542553191489354</v>
      </c>
      <c r="T89" s="75"/>
      <c r="U89" s="75"/>
      <c r="V89" s="69"/>
      <c r="W89" s="69"/>
      <c r="X89" s="69"/>
      <c r="Y89" s="77">
        <v>35.631345177665025</v>
      </c>
      <c r="Z89" s="69"/>
      <c r="AA89" s="69"/>
      <c r="AB89" s="69"/>
      <c r="AC89" s="69"/>
      <c r="AD89" s="69">
        <f>IFERROR(LARGE(AH89:AM89,1),0)+IFERROR(LARGE(AH89:AM89,2),0)</f>
        <v>0</v>
      </c>
      <c r="AE89" s="69">
        <f>IFERROR(LARGE(AH89:AM89,3),0)+IFERROR(LARGE(AH89:AM89,4),0)</f>
        <v>0</v>
      </c>
      <c r="AF89" s="69">
        <f>IFERROR(LARGE(AH89:AM89,5),0)+IFERROR(LARGE(AH89:AM89,6),0)</f>
        <v>0</v>
      </c>
      <c r="AG89" s="69">
        <f>IFERROR(LARGE(AH89:AM89,7),0)</f>
        <v>0</v>
      </c>
      <c r="AH89" s="69"/>
      <c r="AI89" s="69"/>
      <c r="AJ89" s="69"/>
      <c r="AK89" s="69"/>
      <c r="AL89" s="69"/>
      <c r="AM89" s="69"/>
    </row>
    <row r="90" spans="1:39" s="70" customFormat="1">
      <c r="A90" s="3" t="s">
        <v>2191</v>
      </c>
      <c r="B90" s="3" t="s">
        <v>1407</v>
      </c>
      <c r="C90" s="3" t="s">
        <v>85</v>
      </c>
      <c r="D90" s="2">
        <f ca="1">IF(E89=E90,D89,CELL("wiersz",A88))</f>
        <v>88</v>
      </c>
      <c r="E90" s="23">
        <f>LARGE(F90:AG90,1)+LARGE(F90:AG90,2)+LARGE(F90:AG90,3)+LARGE(F90:AG90,4)+IFERROR(LARGE(F90:AG90,5),0)+IFERROR(LARGE(F90:AG90,6),0)</f>
        <v>137.31772068531171</v>
      </c>
      <c r="F90" s="69"/>
      <c r="G90" s="69"/>
      <c r="H90" s="69"/>
      <c r="I90" s="75"/>
      <c r="J90" s="76"/>
      <c r="K90" s="76"/>
      <c r="L90" s="76"/>
      <c r="M90" s="76"/>
      <c r="N90" s="69"/>
      <c r="O90" s="69"/>
      <c r="P90" s="69"/>
      <c r="Q90" s="69"/>
      <c r="R90" s="69"/>
      <c r="S90" s="69">
        <f>VLOOKUP(A90,'Konwalie M'!$J$3:$K$40,2,0)</f>
        <v>90.439276485788113</v>
      </c>
      <c r="T90" s="75"/>
      <c r="U90" s="75"/>
      <c r="V90" s="69"/>
      <c r="W90" s="69"/>
      <c r="X90" s="69"/>
      <c r="Y90" s="77"/>
      <c r="Z90" s="69"/>
      <c r="AA90" s="69"/>
      <c r="AB90" s="69"/>
      <c r="AC90" s="69"/>
      <c r="AD90" s="69">
        <f>IFERROR(LARGE(AH90:AM90,1),0)+IFERROR(LARGE(AH90:AM90,2),0)</f>
        <v>46.878444199523585</v>
      </c>
      <c r="AE90" s="69">
        <f>IFERROR(LARGE(AH90:AM90,3),0)+IFERROR(LARGE(AH90:AM90,4),0)</f>
        <v>0</v>
      </c>
      <c r="AF90" s="69">
        <f>IFERROR(LARGE(AH90:AM90,5),0)+IFERROR(LARGE(AH90:AM90,6),0)</f>
        <v>0</v>
      </c>
      <c r="AG90" s="69">
        <f>IFERROR(LARGE(AH90:AM90,7),0)</f>
        <v>0</v>
      </c>
      <c r="AH90" s="69">
        <v>46.878444199523585</v>
      </c>
      <c r="AI90" s="69"/>
      <c r="AJ90" s="69"/>
      <c r="AK90" s="69"/>
      <c r="AL90" s="69"/>
      <c r="AM90" s="69"/>
    </row>
    <row r="91" spans="1:39" s="70" customFormat="1">
      <c r="A91" s="3" t="s">
        <v>3201</v>
      </c>
      <c r="B91" s="3"/>
      <c r="C91" s="3" t="s">
        <v>57</v>
      </c>
      <c r="D91" s="2">
        <f ca="1">IF(E90=E91,D90,CELL("wiersz",A89))</f>
        <v>89</v>
      </c>
      <c r="E91" s="23">
        <f>LARGE(F91:AG91,1)+LARGE(F91:AG91,2)+LARGE(F91:AG91,3)+LARGE(F91:AG91,4)+IFERROR(LARGE(F91:AG91,5),0)+IFERROR(LARGE(F91:AG91,6),0)</f>
        <v>135.46257163776221</v>
      </c>
      <c r="F91" s="69"/>
      <c r="G91" s="69"/>
      <c r="H91" s="69"/>
      <c r="I91" s="75"/>
      <c r="J91" s="76"/>
      <c r="K91" s="76"/>
      <c r="L91" s="76"/>
      <c r="M91" s="76"/>
      <c r="N91" s="69"/>
      <c r="O91" s="69"/>
      <c r="P91" s="69"/>
      <c r="Q91" s="69"/>
      <c r="R91" s="69"/>
      <c r="S91" s="69"/>
      <c r="T91" s="75">
        <v>0</v>
      </c>
      <c r="U91" s="75"/>
      <c r="V91" s="69"/>
      <c r="W91" s="69"/>
      <c r="X91" s="69"/>
      <c r="Y91" s="77"/>
      <c r="Z91" s="69">
        <v>56.894124224918258</v>
      </c>
      <c r="AA91" s="69"/>
      <c r="AB91" s="69">
        <v>78.568447412843952</v>
      </c>
      <c r="AC91" s="69"/>
      <c r="AD91" s="69">
        <f>IFERROR(LARGE(AH91:AM91,1),0)+IFERROR(LARGE(AH91:AM91,2),0)</f>
        <v>0</v>
      </c>
      <c r="AE91" s="69">
        <f>IFERROR(LARGE(AH91:AM91,3),0)+IFERROR(LARGE(AH91:AM91,4),0)</f>
        <v>0</v>
      </c>
      <c r="AF91" s="69">
        <f>IFERROR(LARGE(AH91:AM91,5),0)+IFERROR(LARGE(AH91:AM91,6),0)</f>
        <v>0</v>
      </c>
      <c r="AG91" s="69">
        <f>IFERROR(LARGE(AH91:AM91,7),0)</f>
        <v>0</v>
      </c>
      <c r="AH91" s="69"/>
      <c r="AI91" s="69"/>
      <c r="AJ91" s="69"/>
      <c r="AK91" s="69"/>
      <c r="AL91" s="69"/>
      <c r="AM91" s="69"/>
    </row>
    <row r="92" spans="1:39" s="70" customFormat="1">
      <c r="A92" s="3" t="s">
        <v>2441</v>
      </c>
      <c r="B92" s="3"/>
      <c r="C92" s="3"/>
      <c r="D92" s="2">
        <f ca="1">IF(E91=E92,D91,CELL("wiersz",A90))</f>
        <v>90</v>
      </c>
      <c r="E92" s="23">
        <f>LARGE(F92:AG92,1)+LARGE(F92:AG92,2)+LARGE(F92:AG92,3)+LARGE(F92:AG92,4)+IFERROR(LARGE(F92:AG92,5),0)+IFERROR(LARGE(F92:AG92,6),0)</f>
        <v>134.64180495316759</v>
      </c>
      <c r="F92" s="69"/>
      <c r="G92" s="69"/>
      <c r="H92" s="69">
        <v>69.728319263238689</v>
      </c>
      <c r="I92" s="75"/>
      <c r="J92" s="76">
        <v>47.007099533489992</v>
      </c>
      <c r="K92" s="76"/>
      <c r="L92" s="76">
        <v>17.906386156438913</v>
      </c>
      <c r="M92" s="76"/>
      <c r="N92" s="69"/>
      <c r="O92" s="69"/>
      <c r="P92" s="69"/>
      <c r="Q92" s="69"/>
      <c r="R92" s="69"/>
      <c r="S92" s="69"/>
      <c r="T92" s="75"/>
      <c r="U92" s="75"/>
      <c r="V92" s="69"/>
      <c r="W92" s="69"/>
      <c r="X92" s="69"/>
      <c r="Y92" s="77"/>
      <c r="Z92" s="69"/>
      <c r="AA92" s="69"/>
      <c r="AB92" s="69"/>
      <c r="AC92" s="69"/>
      <c r="AD92" s="69">
        <f>IFERROR(LARGE(AH92:AM92,1),0)+IFERROR(LARGE(AH92:AM92,2),0)</f>
        <v>0</v>
      </c>
      <c r="AE92" s="69">
        <f>IFERROR(LARGE(AH92:AM92,3),0)+IFERROR(LARGE(AH92:AM92,4),0)</f>
        <v>0</v>
      </c>
      <c r="AF92" s="69">
        <f>IFERROR(LARGE(AH92:AM92,5),0)+IFERROR(LARGE(AH92:AM92,6),0)</f>
        <v>0</v>
      </c>
      <c r="AG92" s="69">
        <f>IFERROR(LARGE(AH92:AM92,7),0)</f>
        <v>0</v>
      </c>
      <c r="AH92" s="69"/>
      <c r="AI92" s="69"/>
      <c r="AJ92" s="69"/>
      <c r="AK92" s="69"/>
      <c r="AL92" s="69"/>
      <c r="AM92" s="69"/>
    </row>
    <row r="93" spans="1:39" s="70" customFormat="1">
      <c r="A93" s="3" t="s">
        <v>2634</v>
      </c>
      <c r="B93" s="3"/>
      <c r="C93" s="3" t="s">
        <v>2619</v>
      </c>
      <c r="D93" s="2">
        <f ca="1">IF(E92=E93,D92,CELL("wiersz",A91))</f>
        <v>91</v>
      </c>
      <c r="E93" s="23">
        <f>LARGE(F93:AG93,1)+LARGE(F93:AG93,2)+LARGE(F93:AG93,3)+LARGE(F93:AG93,4)+IFERROR(LARGE(F93:AG93,5),0)+IFERROR(LARGE(F93:AG93,6),0)</f>
        <v>133.97463270058128</v>
      </c>
      <c r="F93" s="69"/>
      <c r="G93" s="69"/>
      <c r="H93" s="69"/>
      <c r="I93" s="75"/>
      <c r="J93" s="76"/>
      <c r="K93" s="76"/>
      <c r="L93" s="76">
        <v>21.592995070999866</v>
      </c>
      <c r="M93" s="76"/>
      <c r="N93" s="69"/>
      <c r="O93" s="69"/>
      <c r="P93" s="69"/>
      <c r="Q93" s="69"/>
      <c r="R93" s="69"/>
      <c r="S93" s="69"/>
      <c r="T93" s="75"/>
      <c r="U93" s="75"/>
      <c r="V93" s="69"/>
      <c r="W93" s="69"/>
      <c r="X93" s="69">
        <v>46.487456867281352</v>
      </c>
      <c r="Y93" s="77"/>
      <c r="Z93" s="69"/>
      <c r="AA93" s="69"/>
      <c r="AB93" s="69"/>
      <c r="AC93" s="69">
        <v>44.126916521189663</v>
      </c>
      <c r="AD93" s="69">
        <f>IFERROR(LARGE(AH93:AM93,1),0)+IFERROR(LARGE(AH93:AM93,2),0)</f>
        <v>21.7672642411104</v>
      </c>
      <c r="AE93" s="69">
        <f>IFERROR(LARGE(AH93:AM93,3),0)+IFERROR(LARGE(AH93:AM93,4),0)</f>
        <v>0</v>
      </c>
      <c r="AF93" s="69">
        <f>IFERROR(LARGE(AH93:AM93,5),0)+IFERROR(LARGE(AH93:AM93,6),0)</f>
        <v>0</v>
      </c>
      <c r="AG93" s="69">
        <f>IFERROR(LARGE(AH93:AM93,7),0)</f>
        <v>0</v>
      </c>
      <c r="AH93" s="69"/>
      <c r="AI93" s="69">
        <v>21.7672642411104</v>
      </c>
      <c r="AJ93" s="69"/>
      <c r="AK93" s="69"/>
      <c r="AL93" s="69"/>
      <c r="AM93" s="69"/>
    </row>
    <row r="94" spans="1:39" s="70" customFormat="1">
      <c r="A94" s="3" t="s">
        <v>3838</v>
      </c>
      <c r="B94" s="3"/>
      <c r="C94" s="3" t="s">
        <v>1259</v>
      </c>
      <c r="D94" s="2">
        <f ca="1">IF(E93=E94,D93,CELL("wiersz",A92))</f>
        <v>92</v>
      </c>
      <c r="E94" s="23">
        <f>LARGE(F94:AG94,1)+LARGE(F94:AG94,2)+LARGE(F94:AG94,3)+LARGE(F94:AG94,4)+IFERROR(LARGE(F94:AG94,5),0)+IFERROR(LARGE(F94:AG94,6),0)</f>
        <v>133.66681347186545</v>
      </c>
      <c r="F94" s="69"/>
      <c r="G94" s="69"/>
      <c r="H94" s="69"/>
      <c r="I94" s="75"/>
      <c r="J94" s="76"/>
      <c r="K94" s="76"/>
      <c r="L94" s="76"/>
      <c r="M94" s="76"/>
      <c r="N94" s="69"/>
      <c r="O94" s="69"/>
      <c r="P94" s="69"/>
      <c r="Q94" s="69"/>
      <c r="R94" s="69"/>
      <c r="S94" s="69"/>
      <c r="T94" s="75"/>
      <c r="U94" s="75"/>
      <c r="V94" s="69"/>
      <c r="W94" s="69"/>
      <c r="X94" s="69"/>
      <c r="Y94" s="77"/>
      <c r="Z94" s="69">
        <v>59.298016434925209</v>
      </c>
      <c r="AA94" s="69">
        <v>74.368797036940236</v>
      </c>
      <c r="AB94" s="69"/>
      <c r="AC94" s="69"/>
      <c r="AD94" s="69">
        <f>IFERROR(LARGE(AH94:AM94,1),0)+IFERROR(LARGE(AH94:AM94,2),0)</f>
        <v>0</v>
      </c>
      <c r="AE94" s="69">
        <f>IFERROR(LARGE(AH94:AM94,3),0)+IFERROR(LARGE(AH94:AM94,4),0)</f>
        <v>0</v>
      </c>
      <c r="AF94" s="69">
        <f>IFERROR(LARGE(AH94:AM94,5),0)+IFERROR(LARGE(AH94:AM94,6),0)</f>
        <v>0</v>
      </c>
      <c r="AG94" s="69">
        <f>IFERROR(LARGE(AH94:AM94,7),0)</f>
        <v>0</v>
      </c>
      <c r="AH94" s="69"/>
      <c r="AI94" s="69"/>
      <c r="AJ94" s="69"/>
      <c r="AK94" s="69"/>
      <c r="AL94" s="69"/>
      <c r="AM94" s="69"/>
    </row>
    <row r="95" spans="1:39" s="70" customFormat="1">
      <c r="A95" s="3" t="s">
        <v>2215</v>
      </c>
      <c r="B95" s="3"/>
      <c r="C95" s="3" t="s">
        <v>1023</v>
      </c>
      <c r="D95" s="2">
        <f ca="1">IF(E94=E95,D94,CELL("wiersz",A93))</f>
        <v>93</v>
      </c>
      <c r="E95" s="23">
        <f>LARGE(F95:AG95,1)+LARGE(F95:AG95,2)+LARGE(F95:AG95,3)+LARGE(F95:AG95,4)+IFERROR(LARGE(F95:AG95,5),0)+IFERROR(LARGE(F95:AG95,6),0)</f>
        <v>131.59726165688687</v>
      </c>
      <c r="F95" s="69"/>
      <c r="G95" s="69"/>
      <c r="H95" s="69"/>
      <c r="I95" s="75"/>
      <c r="J95" s="76"/>
      <c r="K95" s="76"/>
      <c r="L95" s="76"/>
      <c r="M95" s="76"/>
      <c r="N95" s="69"/>
      <c r="O95" s="69"/>
      <c r="P95" s="69"/>
      <c r="Q95" s="69"/>
      <c r="R95" s="69"/>
      <c r="S95" s="69"/>
      <c r="T95" s="75"/>
      <c r="U95" s="75"/>
      <c r="V95" s="69"/>
      <c r="W95" s="69"/>
      <c r="X95" s="69"/>
      <c r="Y95" s="77"/>
      <c r="Z95" s="69"/>
      <c r="AA95" s="69"/>
      <c r="AB95" s="69"/>
      <c r="AC95" s="69"/>
      <c r="AD95" s="69">
        <f>IFERROR(LARGE(AH95:AM95,1),0)+IFERROR(LARGE(AH95:AM95,2),0)</f>
        <v>91.597261656886872</v>
      </c>
      <c r="AE95" s="69">
        <f>IFERROR(LARGE(AH95:AM95,3),0)+IFERROR(LARGE(AH95:AM95,4),0)</f>
        <v>40.000000000000007</v>
      </c>
      <c r="AF95" s="69">
        <f>IFERROR(LARGE(AH95:AM95,5),0)+IFERROR(LARGE(AH95:AM95,6),0)</f>
        <v>0</v>
      </c>
      <c r="AG95" s="69">
        <f>IFERROR(LARGE(AH95:AM95,7),0)</f>
        <v>0</v>
      </c>
      <c r="AH95" s="69">
        <v>41.597261656886879</v>
      </c>
      <c r="AI95" s="69">
        <v>50</v>
      </c>
      <c r="AJ95" s="69">
        <v>40.000000000000007</v>
      </c>
      <c r="AK95" s="69"/>
      <c r="AL95" s="69"/>
      <c r="AM95" s="69"/>
    </row>
    <row r="96" spans="1:39" s="70" customFormat="1">
      <c r="A96" s="3" t="s">
        <v>2958</v>
      </c>
      <c r="B96" s="3" t="s">
        <v>2902</v>
      </c>
      <c r="C96" s="3" t="s">
        <v>2654</v>
      </c>
      <c r="D96" s="2">
        <f ca="1">IF(E95=E96,D95,CELL("wiersz",A94))</f>
        <v>94</v>
      </c>
      <c r="E96" s="23">
        <f>LARGE(F96:AG96,1)+LARGE(F96:AG96,2)+LARGE(F96:AG96,3)+LARGE(F96:AG96,4)+IFERROR(LARGE(F96:AG96,5),0)+IFERROR(LARGE(F96:AG96,6),0)</f>
        <v>131.56067377403679</v>
      </c>
      <c r="F96" s="69"/>
      <c r="G96" s="69"/>
      <c r="H96" s="69"/>
      <c r="I96" s="75"/>
      <c r="J96" s="76"/>
      <c r="K96" s="76"/>
      <c r="L96" s="76"/>
      <c r="M96" s="76"/>
      <c r="N96" s="69"/>
      <c r="O96" s="69"/>
      <c r="P96" s="69">
        <v>54.796474118270851</v>
      </c>
      <c r="Q96" s="69"/>
      <c r="R96" s="69"/>
      <c r="S96" s="69"/>
      <c r="T96" s="75"/>
      <c r="U96" s="75"/>
      <c r="V96" s="69"/>
      <c r="W96" s="69">
        <v>76.764199655765921</v>
      </c>
      <c r="X96" s="69"/>
      <c r="Y96" s="77"/>
      <c r="Z96" s="69"/>
      <c r="AA96" s="69"/>
      <c r="AB96" s="69"/>
      <c r="AC96" s="69"/>
      <c r="AD96" s="69">
        <f>IFERROR(LARGE(AH96:AM96,1),0)+IFERROR(LARGE(AH96:AM96,2),0)</f>
        <v>0</v>
      </c>
      <c r="AE96" s="69">
        <f>IFERROR(LARGE(AH96:AM96,3),0)+IFERROR(LARGE(AH96:AM96,4),0)</f>
        <v>0</v>
      </c>
      <c r="AF96" s="69">
        <f>IFERROR(LARGE(AH96:AM96,5),0)+IFERROR(LARGE(AH96:AM96,6),0)</f>
        <v>0</v>
      </c>
      <c r="AG96" s="69">
        <f>IFERROR(LARGE(AH96:AM96,7),0)</f>
        <v>0</v>
      </c>
      <c r="AH96" s="69"/>
      <c r="AI96" s="69"/>
      <c r="AJ96" s="69"/>
      <c r="AK96" s="69"/>
      <c r="AL96" s="69"/>
      <c r="AM96" s="69"/>
    </row>
    <row r="97" spans="1:39" s="70" customFormat="1">
      <c r="A97" s="3" t="s">
        <v>2211</v>
      </c>
      <c r="B97" s="3" t="s">
        <v>1471</v>
      </c>
      <c r="C97" s="3" t="s">
        <v>1419</v>
      </c>
      <c r="D97" s="2">
        <f ca="1">IF(E96=E97,D96,CELL("wiersz",A95))</f>
        <v>95</v>
      </c>
      <c r="E97" s="23">
        <f>LARGE(F97:AG97,1)+LARGE(F97:AG97,2)+LARGE(F97:AG97,3)+LARGE(F97:AG97,4)+IFERROR(LARGE(F97:AG97,5),0)+IFERROR(LARGE(F97:AG97,6),0)</f>
        <v>127.41346399636657</v>
      </c>
      <c r="F97" s="69"/>
      <c r="G97" s="69"/>
      <c r="H97" s="69"/>
      <c r="I97" s="75"/>
      <c r="J97" s="76"/>
      <c r="K97" s="76"/>
      <c r="L97" s="76"/>
      <c r="M97" s="76"/>
      <c r="N97" s="69">
        <v>39.321396465602383</v>
      </c>
      <c r="O97" s="69"/>
      <c r="P97" s="69"/>
      <c r="Q97" s="69"/>
      <c r="R97" s="69"/>
      <c r="S97" s="69"/>
      <c r="T97" s="75"/>
      <c r="U97" s="75"/>
      <c r="V97" s="69"/>
      <c r="W97" s="69"/>
      <c r="X97" s="69"/>
      <c r="Y97" s="77"/>
      <c r="Z97" s="69"/>
      <c r="AA97" s="69"/>
      <c r="AB97" s="69"/>
      <c r="AC97" s="69"/>
      <c r="AD97" s="69">
        <f>IFERROR(LARGE(AH97:AM97,1),0)+IFERROR(LARGE(AH97:AM97,2),0)</f>
        <v>75.417056902076524</v>
      </c>
      <c r="AE97" s="69">
        <f>IFERROR(LARGE(AH97:AM97,3),0)+IFERROR(LARGE(AH97:AM97,4),0)</f>
        <v>12.675010628687662</v>
      </c>
      <c r="AF97" s="69">
        <f>IFERROR(LARGE(AH97:AM97,5),0)+IFERROR(LARGE(AH97:AM97,6),0)</f>
        <v>0</v>
      </c>
      <c r="AG97" s="69">
        <f>IFERROR(LARGE(AH97:AM97,7),0)</f>
        <v>0</v>
      </c>
      <c r="AH97" s="69">
        <v>41.903959829657417</v>
      </c>
      <c r="AI97" s="69"/>
      <c r="AJ97" s="69">
        <v>33.513097072419114</v>
      </c>
      <c r="AK97" s="69"/>
      <c r="AL97" s="69">
        <v>12.675010628687662</v>
      </c>
      <c r="AM97" s="69"/>
    </row>
    <row r="98" spans="1:39" s="70" customFormat="1">
      <c r="A98" s="3" t="s">
        <v>2093</v>
      </c>
      <c r="B98" s="3"/>
      <c r="C98" s="3" t="s">
        <v>57</v>
      </c>
      <c r="D98" s="2">
        <f ca="1">IF(E97=E98,D97,CELL("wiersz",A96))</f>
        <v>96</v>
      </c>
      <c r="E98" s="23">
        <f>LARGE(F98:AG98,1)+LARGE(F98:AG98,2)+LARGE(F98:AG98,3)+LARGE(F98:AG98,4)+IFERROR(LARGE(F98:AG98,5),0)+IFERROR(LARGE(F98:AG98,6),0)</f>
        <v>125.55130311536581</v>
      </c>
      <c r="F98" s="69"/>
      <c r="G98" s="69">
        <v>53.126772591534966</v>
      </c>
      <c r="H98" s="69"/>
      <c r="I98" s="75"/>
      <c r="J98" s="76"/>
      <c r="K98" s="76"/>
      <c r="L98" s="76"/>
      <c r="M98" s="76"/>
      <c r="N98" s="69"/>
      <c r="O98" s="69"/>
      <c r="P98" s="69"/>
      <c r="Q98" s="69"/>
      <c r="R98" s="69"/>
      <c r="S98" s="69"/>
      <c r="T98" s="75"/>
      <c r="U98" s="75"/>
      <c r="V98" s="69"/>
      <c r="W98" s="69"/>
      <c r="X98" s="69"/>
      <c r="Y98" s="77"/>
      <c r="Z98" s="69">
        <v>72.424530523830839</v>
      </c>
      <c r="AA98" s="69"/>
      <c r="AB98" s="69"/>
      <c r="AC98" s="69"/>
      <c r="AD98" s="69">
        <f>IFERROR(LARGE(AH98:AM98,1),0)+IFERROR(LARGE(AH98:AM98,2),0)</f>
        <v>0</v>
      </c>
      <c r="AE98" s="69">
        <f>IFERROR(LARGE(AH98:AM98,3),0)+IFERROR(LARGE(AH98:AM98,4),0)</f>
        <v>0</v>
      </c>
      <c r="AF98" s="69">
        <f>IFERROR(LARGE(AH98:AM98,5),0)+IFERROR(LARGE(AH98:AM98,6),0)</f>
        <v>0</v>
      </c>
      <c r="AG98" s="69">
        <f>IFERROR(LARGE(AH98:AM98,7),0)</f>
        <v>0</v>
      </c>
      <c r="AH98" s="69"/>
      <c r="AI98" s="69"/>
      <c r="AJ98" s="69"/>
      <c r="AK98" s="69"/>
      <c r="AL98" s="69"/>
      <c r="AM98" s="69"/>
    </row>
    <row r="99" spans="1:39" s="70" customFormat="1">
      <c r="A99" s="3" t="s">
        <v>3191</v>
      </c>
      <c r="B99" s="3"/>
      <c r="C99" s="3" t="s">
        <v>3180</v>
      </c>
      <c r="D99" s="2">
        <f ca="1">IF(E98=E99,D98,CELL("wiersz",A97))</f>
        <v>97</v>
      </c>
      <c r="E99" s="23">
        <f>LARGE(F99:AG99,1)+LARGE(F99:AG99,2)+LARGE(F99:AG99,3)+LARGE(F99:AG99,4)+IFERROR(LARGE(F99:AG99,5),0)+IFERROR(LARGE(F99:AG99,6),0)</f>
        <v>125.28176910653735</v>
      </c>
      <c r="F99" s="69"/>
      <c r="G99" s="69"/>
      <c r="H99" s="69"/>
      <c r="I99" s="75"/>
      <c r="J99" s="76"/>
      <c r="K99" s="76"/>
      <c r="L99" s="76"/>
      <c r="M99" s="76"/>
      <c r="N99" s="69"/>
      <c r="O99" s="69"/>
      <c r="P99" s="69"/>
      <c r="Q99" s="69"/>
      <c r="R99" s="69"/>
      <c r="S99" s="69"/>
      <c r="T99" s="75">
        <v>71.013856333951679</v>
      </c>
      <c r="U99" s="75"/>
      <c r="V99" s="69">
        <f>VLOOKUP(A99,'Kaczawska M'!$R$2:$S$15,2,0)</f>
        <v>54.267912772585667</v>
      </c>
      <c r="W99" s="69"/>
      <c r="X99" s="69"/>
      <c r="Y99" s="77"/>
      <c r="Z99" s="69"/>
      <c r="AA99" s="69"/>
      <c r="AB99" s="69"/>
      <c r="AC99" s="69"/>
      <c r="AD99" s="69">
        <f>IFERROR(LARGE(AH99:AM99,1),0)+IFERROR(LARGE(AH99:AM99,2),0)</f>
        <v>0</v>
      </c>
      <c r="AE99" s="69">
        <f>IFERROR(LARGE(AH99:AM99,3),0)+IFERROR(LARGE(AH99:AM99,4),0)</f>
        <v>0</v>
      </c>
      <c r="AF99" s="69">
        <f>IFERROR(LARGE(AH99:AM99,5),0)+IFERROR(LARGE(AH99:AM99,6),0)</f>
        <v>0</v>
      </c>
      <c r="AG99" s="69">
        <f>IFERROR(LARGE(AH99:AM99,7),0)</f>
        <v>0</v>
      </c>
      <c r="AH99" s="69"/>
      <c r="AI99" s="69"/>
      <c r="AJ99" s="69"/>
      <c r="AK99" s="69"/>
      <c r="AL99" s="69"/>
      <c r="AM99" s="69"/>
    </row>
    <row r="100" spans="1:39" s="70" customFormat="1">
      <c r="A100" s="3" t="s">
        <v>2572</v>
      </c>
      <c r="B100" s="3" t="s">
        <v>2527</v>
      </c>
      <c r="C100" s="3"/>
      <c r="D100" s="2">
        <f ca="1">IF(E99=E100,D99,CELL("wiersz",A98))</f>
        <v>98</v>
      </c>
      <c r="E100" s="23">
        <f>LARGE(F100:AG100,1)+LARGE(F100:AG100,2)+LARGE(F100:AG100,3)+LARGE(F100:AG100,4)+IFERROR(LARGE(F100:AG100,5),0)+IFERROR(LARGE(F100:AG100,6),0)</f>
        <v>125.02362299303817</v>
      </c>
      <c r="F100" s="69"/>
      <c r="G100" s="69"/>
      <c r="H100" s="69"/>
      <c r="I100" s="75"/>
      <c r="J100" s="76"/>
      <c r="K100" s="76">
        <v>52.462772050400908</v>
      </c>
      <c r="L100" s="76"/>
      <c r="M100" s="76">
        <v>32.8909588490869</v>
      </c>
      <c r="N100" s="69"/>
      <c r="O100" s="69"/>
      <c r="P100" s="69"/>
      <c r="Q100" s="69"/>
      <c r="R100" s="69"/>
      <c r="S100" s="69"/>
      <c r="T100" s="75"/>
      <c r="U100" s="75">
        <v>39.669892093550366</v>
      </c>
      <c r="V100" s="69"/>
      <c r="W100" s="69"/>
      <c r="X100" s="69"/>
      <c r="Y100" s="77"/>
      <c r="Z100" s="69"/>
      <c r="AA100" s="69"/>
      <c r="AB100" s="69"/>
      <c r="AC100" s="69"/>
      <c r="AD100" s="69">
        <f>IFERROR(LARGE(AH100:AM100,1),0)+IFERROR(LARGE(AH100:AM100,2),0)</f>
        <v>0</v>
      </c>
      <c r="AE100" s="69">
        <f>IFERROR(LARGE(AH100:AM100,3),0)+IFERROR(LARGE(AH100:AM100,4),0)</f>
        <v>0</v>
      </c>
      <c r="AF100" s="69">
        <f>IFERROR(LARGE(AH100:AM100,5),0)+IFERROR(LARGE(AH100:AM100,6),0)</f>
        <v>0</v>
      </c>
      <c r="AG100" s="69">
        <f>IFERROR(LARGE(AH100:AM100,7),0)</f>
        <v>0</v>
      </c>
      <c r="AH100" s="69"/>
      <c r="AI100" s="69"/>
      <c r="AJ100" s="69"/>
      <c r="AK100" s="69"/>
      <c r="AL100" s="69"/>
      <c r="AM100" s="69"/>
    </row>
    <row r="101" spans="1:39" s="70" customFormat="1">
      <c r="A101" s="3" t="s">
        <v>3884</v>
      </c>
      <c r="B101" s="3"/>
      <c r="C101" s="3" t="s">
        <v>68</v>
      </c>
      <c r="D101" s="2">
        <f ca="1">IF(E100=E101,D100,CELL("wiersz",A99))</f>
        <v>99</v>
      </c>
      <c r="E101" s="23">
        <f>LARGE(F101:AG101,1)+LARGE(F101:AG101,2)+LARGE(F101:AG101,3)+LARGE(F101:AG101,4)+IFERROR(LARGE(F101:AG101,5),0)+IFERROR(LARGE(F101:AG101,6),0)</f>
        <v>122.89415494820982</v>
      </c>
      <c r="F101" s="69"/>
      <c r="G101" s="69"/>
      <c r="H101" s="69"/>
      <c r="I101" s="75"/>
      <c r="J101" s="76"/>
      <c r="K101" s="76"/>
      <c r="L101" s="76"/>
      <c r="M101" s="76"/>
      <c r="N101" s="69"/>
      <c r="O101" s="69"/>
      <c r="P101" s="69"/>
      <c r="Q101" s="69"/>
      <c r="R101" s="69"/>
      <c r="S101" s="69"/>
      <c r="T101" s="75"/>
      <c r="U101" s="75"/>
      <c r="V101" s="69"/>
      <c r="W101" s="69"/>
      <c r="X101" s="69"/>
      <c r="Y101" s="77"/>
      <c r="Z101" s="69"/>
      <c r="AA101" s="69">
        <v>72.910585330333561</v>
      </c>
      <c r="AB101" s="69"/>
      <c r="AC101" s="69"/>
      <c r="AD101" s="69">
        <f>IFERROR(LARGE(AH101:AM101,1),0)+IFERROR(LARGE(AH101:AM101,2),0)</f>
        <v>49.983569617876256</v>
      </c>
      <c r="AE101" s="69">
        <f>IFERROR(LARGE(AH101:AM101,3),0)+IFERROR(LARGE(AH101:AM101,4),0)</f>
        <v>0</v>
      </c>
      <c r="AF101" s="69">
        <f>IFERROR(LARGE(AH101:AM101,5),0)+IFERROR(LARGE(AH101:AM101,6),0)</f>
        <v>0</v>
      </c>
      <c r="AG101" s="69">
        <f>IFERROR(LARGE(AH101:AM101,7),0)</f>
        <v>0</v>
      </c>
      <c r="AH101" s="69"/>
      <c r="AI101" s="69"/>
      <c r="AJ101" s="69"/>
      <c r="AK101" s="69"/>
      <c r="AL101" s="69">
        <v>49.983569617876256</v>
      </c>
      <c r="AM101" s="69"/>
    </row>
    <row r="102" spans="1:39" s="70" customFormat="1">
      <c r="A102" s="3" t="s">
        <v>2097</v>
      </c>
      <c r="B102" s="3" t="s">
        <v>744</v>
      </c>
      <c r="C102" s="3" t="s">
        <v>743</v>
      </c>
      <c r="D102" s="2">
        <f ca="1">IF(E101=E102,D101,CELL("wiersz",A100))</f>
        <v>100</v>
      </c>
      <c r="E102" s="23">
        <f>LARGE(F102:AG102,1)+LARGE(F102:AG102,2)+LARGE(F102:AG102,3)+LARGE(F102:AG102,4)+IFERROR(LARGE(F102:AG102,5),0)+IFERROR(LARGE(F102:AG102,6),0)</f>
        <v>120.63721028307666</v>
      </c>
      <c r="F102" s="69"/>
      <c r="G102" s="69">
        <v>50.465501279535353</v>
      </c>
      <c r="H102" s="69"/>
      <c r="I102" s="75"/>
      <c r="J102" s="76"/>
      <c r="K102" s="76"/>
      <c r="L102" s="76"/>
      <c r="M102" s="76"/>
      <c r="N102" s="69"/>
      <c r="O102" s="69"/>
      <c r="P102" s="69"/>
      <c r="Q102" s="69"/>
      <c r="R102" s="69"/>
      <c r="S102" s="69"/>
      <c r="T102" s="75"/>
      <c r="U102" s="75"/>
      <c r="V102" s="69"/>
      <c r="W102" s="69"/>
      <c r="X102" s="69"/>
      <c r="Y102" s="77"/>
      <c r="Z102" s="69">
        <v>70.171709003541295</v>
      </c>
      <c r="AA102" s="69"/>
      <c r="AB102" s="69"/>
      <c r="AC102" s="69"/>
      <c r="AD102" s="69">
        <f>IFERROR(LARGE(AH102:AM102,1),0)+IFERROR(LARGE(AH102:AM102,2),0)</f>
        <v>0</v>
      </c>
      <c r="AE102" s="69">
        <f>IFERROR(LARGE(AH102:AM102,3),0)+IFERROR(LARGE(AH102:AM102,4),0)</f>
        <v>0</v>
      </c>
      <c r="AF102" s="69">
        <f>IFERROR(LARGE(AH102:AM102,5),0)+IFERROR(LARGE(AH102:AM102,6),0)</f>
        <v>0</v>
      </c>
      <c r="AG102" s="69">
        <f>IFERROR(LARGE(AH102:AM102,7),0)</f>
        <v>0</v>
      </c>
      <c r="AH102" s="69"/>
      <c r="AI102" s="69"/>
      <c r="AJ102" s="69"/>
      <c r="AK102" s="69"/>
      <c r="AL102" s="69"/>
      <c r="AM102" s="69"/>
    </row>
    <row r="103" spans="1:39" s="70" customFormat="1">
      <c r="A103" s="3" t="s">
        <v>3101</v>
      </c>
      <c r="B103" s="3" t="s">
        <v>3089</v>
      </c>
      <c r="C103" s="3" t="s">
        <v>3088</v>
      </c>
      <c r="D103" s="2">
        <f ca="1">IF(E102=E103,D102,CELL("wiersz",A101))</f>
        <v>101</v>
      </c>
      <c r="E103" s="23">
        <f>LARGE(F103:AG103,1)+LARGE(F103:AG103,2)+LARGE(F103:AG103,3)+LARGE(F103:AG103,4)+IFERROR(LARGE(F103:AG103,5),0)+IFERROR(LARGE(F103:AG103,6),0)</f>
        <v>119.06535796384803</v>
      </c>
      <c r="F103" s="69"/>
      <c r="G103" s="69"/>
      <c r="H103" s="69"/>
      <c r="I103" s="75"/>
      <c r="J103" s="76"/>
      <c r="K103" s="76"/>
      <c r="L103" s="76"/>
      <c r="M103" s="76"/>
      <c r="N103" s="69"/>
      <c r="O103" s="69"/>
      <c r="P103" s="69"/>
      <c r="Q103" s="69"/>
      <c r="R103" s="69"/>
      <c r="S103" s="69">
        <f>VLOOKUP(A103,'Konwalie M'!$J$3:$K$40,2,0)</f>
        <v>69.169960474308283</v>
      </c>
      <c r="T103" s="75"/>
      <c r="U103" s="75"/>
      <c r="V103" s="69"/>
      <c r="W103" s="69"/>
      <c r="X103" s="69"/>
      <c r="Y103" s="77"/>
      <c r="Z103" s="69"/>
      <c r="AA103" s="69"/>
      <c r="AB103" s="69"/>
      <c r="AC103" s="69"/>
      <c r="AD103" s="69">
        <f>IFERROR(LARGE(AH103:AM103,1),0)+IFERROR(LARGE(AH103:AM103,2),0)</f>
        <v>49.895397489539747</v>
      </c>
      <c r="AE103" s="69">
        <f>IFERROR(LARGE(AH103:AM103,3),0)+IFERROR(LARGE(AH103:AM103,4),0)</f>
        <v>0</v>
      </c>
      <c r="AF103" s="69">
        <f>IFERROR(LARGE(AH103:AM103,5),0)+IFERROR(LARGE(AH103:AM103,6),0)</f>
        <v>0</v>
      </c>
      <c r="AG103" s="69">
        <f>IFERROR(LARGE(AH103:AM103,7),0)</f>
        <v>0</v>
      </c>
      <c r="AH103" s="69"/>
      <c r="AI103" s="69"/>
      <c r="AJ103" s="69"/>
      <c r="AK103" s="69">
        <v>49.895397489539747</v>
      </c>
      <c r="AL103" s="69"/>
      <c r="AM103" s="69"/>
    </row>
    <row r="104" spans="1:39" s="70" customFormat="1">
      <c r="A104" s="3" t="s">
        <v>4078</v>
      </c>
      <c r="B104" s="3" t="s">
        <v>4069</v>
      </c>
      <c r="C104" s="3"/>
      <c r="D104" s="2">
        <f ca="1">IF(E103=E104,D103,CELL("wiersz",A102))</f>
        <v>102</v>
      </c>
      <c r="E104" s="23">
        <f>LARGE(F104:AG104,1)+LARGE(F104:AG104,2)+LARGE(F104:AG104,3)+LARGE(F104:AG104,4)+IFERROR(LARGE(F104:AG104,5),0)+IFERROR(LARGE(F104:AG104,6),0)</f>
        <v>118.52341616296724</v>
      </c>
      <c r="F104" s="69"/>
      <c r="G104" s="69"/>
      <c r="H104" s="69"/>
      <c r="I104" s="75"/>
      <c r="J104" s="76"/>
      <c r="K104" s="76"/>
      <c r="L104" s="76"/>
      <c r="M104" s="76"/>
      <c r="N104" s="69"/>
      <c r="O104" s="69"/>
      <c r="P104" s="69"/>
      <c r="Q104" s="69"/>
      <c r="R104" s="69"/>
      <c r="S104" s="69"/>
      <c r="T104" s="75"/>
      <c r="U104" s="75"/>
      <c r="V104" s="69"/>
      <c r="W104" s="69"/>
      <c r="X104" s="69"/>
      <c r="Y104" s="77"/>
      <c r="Z104" s="69"/>
      <c r="AA104" s="69"/>
      <c r="AB104" s="69">
        <v>68.092654424464754</v>
      </c>
      <c r="AC104" s="69">
        <v>50.430761738502476</v>
      </c>
      <c r="AD104" s="69">
        <f>IFERROR(LARGE(AH104:AM104,1),0)+IFERROR(LARGE(AH104:AM104,2),0)</f>
        <v>0</v>
      </c>
      <c r="AE104" s="69">
        <f>IFERROR(LARGE(AH104:AM104,3),0)+IFERROR(LARGE(AH104:AM104,4),0)</f>
        <v>0</v>
      </c>
      <c r="AF104" s="69">
        <f>IFERROR(LARGE(AH104:AM104,5),0)+IFERROR(LARGE(AH104:AM104,6),0)</f>
        <v>0</v>
      </c>
      <c r="AG104" s="69">
        <f>IFERROR(LARGE(AH104:AM104,7),0)</f>
        <v>0</v>
      </c>
      <c r="AH104" s="69"/>
      <c r="AI104" s="69"/>
      <c r="AJ104" s="69"/>
      <c r="AK104" s="69"/>
      <c r="AL104" s="69"/>
      <c r="AM104" s="69"/>
    </row>
    <row r="105" spans="1:39" s="70" customFormat="1">
      <c r="A105" s="3" t="s">
        <v>2206</v>
      </c>
      <c r="B105" s="3" t="s">
        <v>1452</v>
      </c>
      <c r="C105" s="3" t="s">
        <v>47</v>
      </c>
      <c r="D105" s="2">
        <f ca="1">IF(E104=E105,D104,CELL("wiersz",A103))</f>
        <v>103</v>
      </c>
      <c r="E105" s="23">
        <f>LARGE(F105:AG105,1)+LARGE(F105:AG105,2)+LARGE(F105:AG105,3)+LARGE(F105:AG105,4)+IFERROR(LARGE(F105:AG105,5),0)+IFERROR(LARGE(F105:AG105,6),0)</f>
        <v>117.88633244765276</v>
      </c>
      <c r="F105" s="69"/>
      <c r="G105" s="69"/>
      <c r="H105" s="69"/>
      <c r="I105" s="75"/>
      <c r="J105" s="76"/>
      <c r="K105" s="76"/>
      <c r="L105" s="76"/>
      <c r="M105" s="76"/>
      <c r="N105" s="69">
        <v>35.835607805948975</v>
      </c>
      <c r="O105" s="69"/>
      <c r="P105" s="69"/>
      <c r="Q105" s="69"/>
      <c r="R105" s="69"/>
      <c r="S105" s="69"/>
      <c r="T105" s="75"/>
      <c r="U105" s="75"/>
      <c r="V105" s="69"/>
      <c r="W105" s="69"/>
      <c r="X105" s="69"/>
      <c r="Y105" s="77"/>
      <c r="Z105" s="69"/>
      <c r="AA105" s="69"/>
      <c r="AB105" s="69"/>
      <c r="AC105" s="69"/>
      <c r="AD105" s="69">
        <f>IFERROR(LARGE(AH105:AM105,1),0)+IFERROR(LARGE(AH105:AM105,2),0)</f>
        <v>82.050724641703795</v>
      </c>
      <c r="AE105" s="69">
        <f>IFERROR(LARGE(AH105:AM105,3),0)+IFERROR(LARGE(AH105:AM105,4),0)</f>
        <v>0</v>
      </c>
      <c r="AF105" s="69">
        <f>IFERROR(LARGE(AH105:AM105,5),0)+IFERROR(LARGE(AH105:AM105,6),0)</f>
        <v>0</v>
      </c>
      <c r="AG105" s="69">
        <f>IFERROR(LARGE(AH105:AM105,7),0)</f>
        <v>0</v>
      </c>
      <c r="AH105" s="69">
        <v>42.882463900091075</v>
      </c>
      <c r="AI105" s="69"/>
      <c r="AJ105" s="69"/>
      <c r="AK105" s="69"/>
      <c r="AL105" s="69">
        <v>39.168260741612727</v>
      </c>
      <c r="AM105" s="69"/>
    </row>
    <row r="106" spans="1:39" s="70" customFormat="1">
      <c r="A106" s="3" t="s">
        <v>2118</v>
      </c>
      <c r="B106" s="3" t="s">
        <v>921</v>
      </c>
      <c r="C106" s="3" t="s">
        <v>920</v>
      </c>
      <c r="D106" s="2">
        <f ca="1">IF(E105=E106,D105,CELL("wiersz",A104))</f>
        <v>104</v>
      </c>
      <c r="E106" s="23">
        <f>LARGE(F106:AG106,1)+LARGE(F106:AG106,2)+LARGE(F106:AG106,3)+LARGE(F106:AG106,4)+IFERROR(LARGE(F106:AG106,5),0)+IFERROR(LARGE(F106:AG106,6),0)</f>
        <v>116.68324510820966</v>
      </c>
      <c r="F106" s="69"/>
      <c r="G106" s="69">
        <v>27.565013227943723</v>
      </c>
      <c r="H106" s="69"/>
      <c r="I106" s="75"/>
      <c r="J106" s="76"/>
      <c r="K106" s="76"/>
      <c r="L106" s="76"/>
      <c r="M106" s="76"/>
      <c r="N106" s="69">
        <v>41.287466288882506</v>
      </c>
      <c r="O106" s="69"/>
      <c r="P106" s="69"/>
      <c r="Q106" s="69"/>
      <c r="R106" s="69"/>
      <c r="S106" s="69"/>
      <c r="T106" s="75"/>
      <c r="U106" s="75"/>
      <c r="V106" s="69"/>
      <c r="W106" s="69"/>
      <c r="X106" s="69"/>
      <c r="Y106" s="77"/>
      <c r="Z106" s="69">
        <v>47.830765591383425</v>
      </c>
      <c r="AA106" s="69"/>
      <c r="AB106" s="69"/>
      <c r="AC106" s="69"/>
      <c r="AD106" s="69">
        <f>IFERROR(LARGE(AH106:AM106,1),0)+IFERROR(LARGE(AH106:AM106,2),0)</f>
        <v>0</v>
      </c>
      <c r="AE106" s="69">
        <f>IFERROR(LARGE(AH106:AM106,3),0)+IFERROR(LARGE(AH106:AM106,4),0)</f>
        <v>0</v>
      </c>
      <c r="AF106" s="69">
        <f>IFERROR(LARGE(AH106:AM106,5),0)+IFERROR(LARGE(AH106:AM106,6),0)</f>
        <v>0</v>
      </c>
      <c r="AG106" s="69">
        <f>IFERROR(LARGE(AH106:AM106,7),0)</f>
        <v>0</v>
      </c>
      <c r="AH106" s="69"/>
      <c r="AI106" s="69"/>
      <c r="AJ106" s="69"/>
      <c r="AK106" s="69"/>
      <c r="AL106" s="69"/>
      <c r="AM106" s="69"/>
    </row>
    <row r="107" spans="1:39" s="70" customFormat="1">
      <c r="A107" s="3" t="s">
        <v>3359</v>
      </c>
      <c r="B107" s="3" t="s">
        <v>3350</v>
      </c>
      <c r="C107" s="3" t="s">
        <v>3349</v>
      </c>
      <c r="D107" s="2">
        <f ca="1">IF(E106=E107,D106,CELL("wiersz",A105))</f>
        <v>105</v>
      </c>
      <c r="E107" s="23">
        <f>LARGE(F107:AG107,1)+LARGE(F107:AG107,2)+LARGE(F107:AG107,3)+LARGE(F107:AG107,4)+IFERROR(LARGE(F107:AG107,5),0)+IFERROR(LARGE(F107:AG107,6),0)</f>
        <v>112.69476246246347</v>
      </c>
      <c r="F107" s="69"/>
      <c r="G107" s="69"/>
      <c r="H107" s="69"/>
      <c r="I107" s="75"/>
      <c r="J107" s="76"/>
      <c r="K107" s="76"/>
      <c r="L107" s="76"/>
      <c r="M107" s="76"/>
      <c r="N107" s="69"/>
      <c r="O107" s="69"/>
      <c r="P107" s="69"/>
      <c r="Q107" s="69"/>
      <c r="R107" s="69"/>
      <c r="S107" s="69"/>
      <c r="T107" s="75"/>
      <c r="U107" s="75"/>
      <c r="V107" s="69"/>
      <c r="W107" s="69"/>
      <c r="X107" s="69">
        <v>77.808193668195358</v>
      </c>
      <c r="Y107" s="77"/>
      <c r="Z107" s="69">
        <v>34.886568794268115</v>
      </c>
      <c r="AA107" s="69"/>
      <c r="AB107" s="69"/>
      <c r="AC107" s="69"/>
      <c r="AD107" s="69">
        <f>IFERROR(LARGE(AH107:AM107,1),0)+IFERROR(LARGE(AH107:AM107,2),0)</f>
        <v>0</v>
      </c>
      <c r="AE107" s="69">
        <f>IFERROR(LARGE(AH107:AM107,3),0)+IFERROR(LARGE(AH107:AM107,4),0)</f>
        <v>0</v>
      </c>
      <c r="AF107" s="69">
        <f>IFERROR(LARGE(AH107:AM107,5),0)+IFERROR(LARGE(AH107:AM107,6),0)</f>
        <v>0</v>
      </c>
      <c r="AG107" s="69">
        <f>IFERROR(LARGE(AH107:AM107,7),0)</f>
        <v>0</v>
      </c>
      <c r="AH107" s="69"/>
      <c r="AI107" s="69"/>
      <c r="AJ107" s="69"/>
      <c r="AK107" s="69"/>
      <c r="AL107" s="69"/>
      <c r="AM107" s="69"/>
    </row>
    <row r="108" spans="1:39" s="70" customFormat="1">
      <c r="A108" s="3" t="s">
        <v>2884</v>
      </c>
      <c r="B108" s="3"/>
      <c r="C108" s="3" t="s">
        <v>2622</v>
      </c>
      <c r="D108" s="2">
        <f ca="1">IF(E107=E108,D107,CELL("wiersz",A106))</f>
        <v>106</v>
      </c>
      <c r="E108" s="23">
        <f>LARGE(F108:AG108,1)+LARGE(F108:AG108,2)+LARGE(F108:AG108,3)+LARGE(F108:AG108,4)+IFERROR(LARGE(F108:AG108,5),0)+IFERROR(LARGE(F108:AG108,6),0)</f>
        <v>112.43255520665284</v>
      </c>
      <c r="F108" s="69"/>
      <c r="G108" s="69"/>
      <c r="H108" s="69"/>
      <c r="I108" s="75"/>
      <c r="J108" s="76"/>
      <c r="K108" s="76"/>
      <c r="L108" s="76"/>
      <c r="M108" s="76"/>
      <c r="N108" s="69"/>
      <c r="O108" s="69"/>
      <c r="P108" s="69"/>
      <c r="Q108" s="69"/>
      <c r="R108" s="69"/>
      <c r="S108" s="69"/>
      <c r="T108" s="75"/>
      <c r="U108" s="75"/>
      <c r="V108" s="69"/>
      <c r="W108" s="69"/>
      <c r="X108" s="69">
        <v>46.487456867281352</v>
      </c>
      <c r="Y108" s="77"/>
      <c r="Z108" s="69"/>
      <c r="AA108" s="69"/>
      <c r="AB108" s="69"/>
      <c r="AC108" s="69">
        <v>44.126916521189663</v>
      </c>
      <c r="AD108" s="69">
        <f>IFERROR(LARGE(AH108:AM108,1),0)+IFERROR(LARGE(AH108:AM108,2),0)</f>
        <v>21.818181818181817</v>
      </c>
      <c r="AE108" s="69">
        <f>IFERROR(LARGE(AH108:AM108,3),0)+IFERROR(LARGE(AH108:AM108,4),0)</f>
        <v>0</v>
      </c>
      <c r="AF108" s="69">
        <f>IFERROR(LARGE(AH108:AM108,5),0)+IFERROR(LARGE(AH108:AM108,6),0)</f>
        <v>0</v>
      </c>
      <c r="AG108" s="69">
        <f>IFERROR(LARGE(AH108:AM108,7),0)</f>
        <v>0</v>
      </c>
      <c r="AH108" s="69"/>
      <c r="AI108" s="69">
        <v>21.818181818181817</v>
      </c>
      <c r="AJ108" s="69"/>
      <c r="AK108" s="69"/>
      <c r="AL108" s="69"/>
      <c r="AM108" s="69"/>
    </row>
    <row r="109" spans="1:39" s="70" customFormat="1">
      <c r="A109" s="3" t="s">
        <v>2101</v>
      </c>
      <c r="B109" s="3" t="s">
        <v>793</v>
      </c>
      <c r="C109" s="3" t="s">
        <v>57</v>
      </c>
      <c r="D109" s="2">
        <f ca="1">IF(E108=E109,D108,CELL("wiersz",A107))</f>
        <v>107</v>
      </c>
      <c r="E109" s="23">
        <f>LARGE(F109:AG109,1)+LARGE(F109:AG109,2)+LARGE(F109:AG109,3)+LARGE(F109:AG109,4)+IFERROR(LARGE(F109:AG109,5),0)+IFERROR(LARGE(F109:AG109,6),0)</f>
        <v>110.48988036625465</v>
      </c>
      <c r="F109" s="69"/>
      <c r="G109" s="69">
        <v>45.796400219163267</v>
      </c>
      <c r="H109" s="69"/>
      <c r="I109" s="75"/>
      <c r="J109" s="76"/>
      <c r="K109" s="76"/>
      <c r="L109" s="76"/>
      <c r="M109" s="76"/>
      <c r="N109" s="69"/>
      <c r="O109" s="69"/>
      <c r="P109" s="69"/>
      <c r="Q109" s="69"/>
      <c r="R109" s="69"/>
      <c r="S109" s="69"/>
      <c r="T109" s="75"/>
      <c r="U109" s="75"/>
      <c r="V109" s="69"/>
      <c r="W109" s="69"/>
      <c r="X109" s="69"/>
      <c r="Y109" s="77"/>
      <c r="Z109" s="69">
        <v>64.693480147091392</v>
      </c>
      <c r="AA109" s="69"/>
      <c r="AB109" s="69"/>
      <c r="AC109" s="69"/>
      <c r="AD109" s="69">
        <f>IFERROR(LARGE(AH109:AM109,1),0)+IFERROR(LARGE(AH109:AM109,2),0)</f>
        <v>0</v>
      </c>
      <c r="AE109" s="69">
        <f>IFERROR(LARGE(AH109:AM109,3),0)+IFERROR(LARGE(AH109:AM109,4),0)</f>
        <v>0</v>
      </c>
      <c r="AF109" s="69">
        <f>IFERROR(LARGE(AH109:AM109,5),0)+IFERROR(LARGE(AH109:AM109,6),0)</f>
        <v>0</v>
      </c>
      <c r="AG109" s="69">
        <f>IFERROR(LARGE(AH109:AM109,7),0)</f>
        <v>0</v>
      </c>
      <c r="AH109" s="69"/>
      <c r="AI109" s="69"/>
      <c r="AJ109" s="69"/>
      <c r="AK109" s="69"/>
      <c r="AL109" s="69"/>
      <c r="AM109" s="69"/>
    </row>
    <row r="110" spans="1:39" s="70" customFormat="1">
      <c r="A110" s="3" t="s">
        <v>2745</v>
      </c>
      <c r="B110" s="3" t="s">
        <v>2717</v>
      </c>
      <c r="C110" s="3"/>
      <c r="D110" s="2">
        <f ca="1">IF(E109=E110,D109,CELL("wiersz",A108))</f>
        <v>108</v>
      </c>
      <c r="E110" s="23">
        <f>LARGE(F110:AG110,1)+LARGE(F110:AG110,2)+LARGE(F110:AG110,3)+LARGE(F110:AG110,4)+IFERROR(LARGE(F110:AG110,5),0)+IFERROR(LARGE(F110:AG110,6),0)</f>
        <v>109.72813835189316</v>
      </c>
      <c r="F110" s="69"/>
      <c r="G110" s="69"/>
      <c r="H110" s="69"/>
      <c r="I110" s="75"/>
      <c r="J110" s="76"/>
      <c r="K110" s="76"/>
      <c r="L110" s="76"/>
      <c r="M110" s="76">
        <v>21.868519556497446</v>
      </c>
      <c r="N110" s="69"/>
      <c r="O110" s="69"/>
      <c r="P110" s="69"/>
      <c r="Q110" s="69"/>
      <c r="R110" s="69"/>
      <c r="S110" s="69"/>
      <c r="T110" s="75"/>
      <c r="U110" s="75"/>
      <c r="V110" s="69"/>
      <c r="W110" s="69">
        <f>VLOOKUP(A110,'Mordownik M'!$G$2:$H$27,2,0)</f>
        <v>21.390887290167868</v>
      </c>
      <c r="X110" s="69"/>
      <c r="Y110" s="77">
        <v>66.468731505227851</v>
      </c>
      <c r="Z110" s="69"/>
      <c r="AA110" s="69"/>
      <c r="AB110" s="69"/>
      <c r="AC110" s="69"/>
      <c r="AD110" s="69">
        <f>IFERROR(LARGE(AH110:AM110,1),0)+IFERROR(LARGE(AH110:AM110,2),0)</f>
        <v>0</v>
      </c>
      <c r="AE110" s="69">
        <f>IFERROR(LARGE(AH110:AM110,3),0)+IFERROR(LARGE(AH110:AM110,4),0)</f>
        <v>0</v>
      </c>
      <c r="AF110" s="69">
        <f>IFERROR(LARGE(AH110:AM110,5),0)+IFERROR(LARGE(AH110:AM110,6),0)</f>
        <v>0</v>
      </c>
      <c r="AG110" s="69">
        <f>IFERROR(LARGE(AH110:AM110,7),0)</f>
        <v>0</v>
      </c>
      <c r="AH110" s="69"/>
      <c r="AI110" s="69"/>
      <c r="AJ110" s="69"/>
      <c r="AK110" s="69"/>
      <c r="AL110" s="69"/>
      <c r="AM110" s="69"/>
    </row>
    <row r="111" spans="1:39" s="70" customFormat="1">
      <c r="A111" s="3" t="s">
        <v>2095</v>
      </c>
      <c r="B111" s="3"/>
      <c r="C111" s="3" t="s">
        <v>727</v>
      </c>
      <c r="D111" s="2">
        <f ca="1">IF(E110=E111,D110,CELL("wiersz",A109))</f>
        <v>109</v>
      </c>
      <c r="E111" s="23">
        <f>LARGE(F111:AG111,1)+LARGE(F111:AG111,2)+LARGE(F111:AG111,3)+LARGE(F111:AG111,4)+IFERROR(LARGE(F111:AG111,5),0)+IFERROR(LARGE(F111:AG111,6),0)</f>
        <v>106.31909437383644</v>
      </c>
      <c r="F111" s="69"/>
      <c r="G111" s="69">
        <v>51.349829455935023</v>
      </c>
      <c r="H111" s="69"/>
      <c r="I111" s="75"/>
      <c r="J111" s="76"/>
      <c r="K111" s="76"/>
      <c r="L111" s="76"/>
      <c r="M111" s="76"/>
      <c r="N111" s="69"/>
      <c r="O111" s="69"/>
      <c r="P111" s="69"/>
      <c r="Q111" s="69"/>
      <c r="R111" s="69"/>
      <c r="S111" s="69"/>
      <c r="T111" s="75"/>
      <c r="U111" s="75"/>
      <c r="V111" s="69"/>
      <c r="W111" s="69"/>
      <c r="X111" s="69"/>
      <c r="Y111" s="77"/>
      <c r="Z111" s="69">
        <v>54.969264917901413</v>
      </c>
      <c r="AA111" s="69"/>
      <c r="AB111" s="69"/>
      <c r="AC111" s="69"/>
      <c r="AD111" s="69">
        <f>IFERROR(LARGE(AH111:AM111,1),0)+IFERROR(LARGE(AH111:AM111,2),0)</f>
        <v>0</v>
      </c>
      <c r="AE111" s="69">
        <f>IFERROR(LARGE(AH111:AM111,3),0)+IFERROR(LARGE(AH111:AM111,4),0)</f>
        <v>0</v>
      </c>
      <c r="AF111" s="69">
        <f>IFERROR(LARGE(AH111:AM111,5),0)+IFERROR(LARGE(AH111:AM111,6),0)</f>
        <v>0</v>
      </c>
      <c r="AG111" s="69">
        <f>IFERROR(LARGE(AH111:AM111,7),0)</f>
        <v>0</v>
      </c>
      <c r="AH111" s="69"/>
      <c r="AI111" s="69"/>
      <c r="AJ111" s="69"/>
      <c r="AK111" s="69"/>
      <c r="AL111" s="69"/>
      <c r="AM111" s="69"/>
    </row>
    <row r="112" spans="1:39" s="70" customFormat="1">
      <c r="A112" s="3" t="s">
        <v>2627</v>
      </c>
      <c r="B112" s="3"/>
      <c r="C112" s="3" t="s">
        <v>2604</v>
      </c>
      <c r="D112" s="2">
        <f ca="1">IF(E111=E112,D111,CELL("wiersz",A110))</f>
        <v>110</v>
      </c>
      <c r="E112" s="23">
        <f>LARGE(F112:AG112,1)+LARGE(F112:AG112,2)+LARGE(F112:AG112,3)+LARGE(F112:AG112,4)+IFERROR(LARGE(F112:AG112,5),0)+IFERROR(LARGE(F112:AG112,6),0)</f>
        <v>105.17271546811284</v>
      </c>
      <c r="F112" s="69"/>
      <c r="G112" s="69"/>
      <c r="H112" s="69"/>
      <c r="I112" s="75"/>
      <c r="J112" s="76"/>
      <c r="K112" s="76"/>
      <c r="L112" s="76">
        <v>59.317741007591017</v>
      </c>
      <c r="M112" s="76"/>
      <c r="N112" s="69"/>
      <c r="O112" s="69"/>
      <c r="P112" s="69"/>
      <c r="Q112" s="69"/>
      <c r="R112" s="69"/>
      <c r="S112" s="69"/>
      <c r="T112" s="75"/>
      <c r="U112" s="75"/>
      <c r="V112" s="69"/>
      <c r="W112" s="69"/>
      <c r="X112" s="69">
        <v>45.854974460521824</v>
      </c>
      <c r="Y112" s="77"/>
      <c r="Z112" s="69"/>
      <c r="AA112" s="69"/>
      <c r="AB112" s="69"/>
      <c r="AC112" s="69"/>
      <c r="AD112" s="69">
        <f>IFERROR(LARGE(AH112:AM112,1),0)+IFERROR(LARGE(AH112:AM112,2),0)</f>
        <v>0</v>
      </c>
      <c r="AE112" s="69">
        <f>IFERROR(LARGE(AH112:AM112,3),0)+IFERROR(LARGE(AH112:AM112,4),0)</f>
        <v>0</v>
      </c>
      <c r="AF112" s="69">
        <f>IFERROR(LARGE(AH112:AM112,5),0)+IFERROR(LARGE(AH112:AM112,6),0)</f>
        <v>0</v>
      </c>
      <c r="AG112" s="69">
        <f>IFERROR(LARGE(AH112:AM112,7),0)</f>
        <v>0</v>
      </c>
      <c r="AH112" s="69"/>
      <c r="AI112" s="69"/>
      <c r="AJ112" s="69"/>
      <c r="AK112" s="69"/>
      <c r="AL112" s="69"/>
      <c r="AM112" s="69"/>
    </row>
    <row r="113" spans="1:39" s="70" customFormat="1">
      <c r="A113" s="3" t="s">
        <v>2740</v>
      </c>
      <c r="B113" s="3" t="s">
        <v>2004</v>
      </c>
      <c r="C113" s="3"/>
      <c r="D113" s="2">
        <f ca="1">IF(E112=E113,D112,CELL("wiersz",A111))</f>
        <v>111</v>
      </c>
      <c r="E113" s="23">
        <f>LARGE(F113:AG113,1)+LARGE(F113:AG113,2)+LARGE(F113:AG113,3)+LARGE(F113:AG113,4)+IFERROR(LARGE(F113:AG113,5),0)+IFERROR(LARGE(F113:AG113,6),0)</f>
        <v>103.74870812743129</v>
      </c>
      <c r="F113" s="69"/>
      <c r="G113" s="69"/>
      <c r="H113" s="69"/>
      <c r="I113" s="75"/>
      <c r="J113" s="76"/>
      <c r="K113" s="76"/>
      <c r="L113" s="76"/>
      <c r="M113" s="76">
        <v>39.778706228817278</v>
      </c>
      <c r="N113" s="69"/>
      <c r="O113" s="69"/>
      <c r="P113" s="69"/>
      <c r="Q113" s="69"/>
      <c r="R113" s="69"/>
      <c r="S113" s="69"/>
      <c r="T113" s="75"/>
      <c r="U113" s="75"/>
      <c r="V113" s="69"/>
      <c r="W113" s="69"/>
      <c r="X113" s="69"/>
      <c r="Y113" s="77">
        <v>63.970001898614008</v>
      </c>
      <c r="Z113" s="69"/>
      <c r="AA113" s="69"/>
      <c r="AB113" s="69"/>
      <c r="AC113" s="69"/>
      <c r="AD113" s="69">
        <f>IFERROR(LARGE(AH113:AM113,1),0)+IFERROR(LARGE(AH113:AM113,2),0)</f>
        <v>0</v>
      </c>
      <c r="AE113" s="69">
        <f>IFERROR(LARGE(AH113:AM113,3),0)+IFERROR(LARGE(AH113:AM113,4),0)</f>
        <v>0</v>
      </c>
      <c r="AF113" s="69">
        <f>IFERROR(LARGE(AH113:AM113,5),0)+IFERROR(LARGE(AH113:AM113,6),0)</f>
        <v>0</v>
      </c>
      <c r="AG113" s="69">
        <f>IFERROR(LARGE(AH113:AM113,7),0)</f>
        <v>0</v>
      </c>
      <c r="AH113" s="69"/>
      <c r="AI113" s="69"/>
      <c r="AJ113" s="69"/>
      <c r="AK113" s="69"/>
      <c r="AL113" s="69"/>
      <c r="AM113" s="69"/>
    </row>
    <row r="114" spans="1:39" s="70" customFormat="1">
      <c r="A114" s="3" t="s">
        <v>2741</v>
      </c>
      <c r="B114" s="3" t="s">
        <v>2004</v>
      </c>
      <c r="C114" s="3"/>
      <c r="D114" s="2">
        <f ca="1">IF(E113=E114,D113,CELL("wiersz",A112))</f>
        <v>111</v>
      </c>
      <c r="E114" s="23">
        <f>LARGE(F114:AG114,1)+LARGE(F114:AG114,2)+LARGE(F114:AG114,3)+LARGE(F114:AG114,4)+IFERROR(LARGE(F114:AG114,5),0)+IFERROR(LARGE(F114:AG114,6),0)</f>
        <v>103.74870812743129</v>
      </c>
      <c r="F114" s="69"/>
      <c r="G114" s="69"/>
      <c r="H114" s="69"/>
      <c r="I114" s="75"/>
      <c r="J114" s="76"/>
      <c r="K114" s="76"/>
      <c r="L114" s="76"/>
      <c r="M114" s="76">
        <v>39.778706228817278</v>
      </c>
      <c r="N114" s="69"/>
      <c r="O114" s="69"/>
      <c r="P114" s="69"/>
      <c r="Q114" s="69"/>
      <c r="R114" s="69"/>
      <c r="S114" s="69"/>
      <c r="T114" s="75"/>
      <c r="U114" s="75"/>
      <c r="V114" s="69"/>
      <c r="W114" s="69"/>
      <c r="X114" s="69"/>
      <c r="Y114" s="77">
        <v>63.970001898614008</v>
      </c>
      <c r="Z114" s="69"/>
      <c r="AA114" s="69"/>
      <c r="AB114" s="69"/>
      <c r="AC114" s="69"/>
      <c r="AD114" s="69">
        <f>IFERROR(LARGE(AH114:AM114,1),0)+IFERROR(LARGE(AH114:AM114,2),0)</f>
        <v>0</v>
      </c>
      <c r="AE114" s="69">
        <f>IFERROR(LARGE(AH114:AM114,3),0)+IFERROR(LARGE(AH114:AM114,4),0)</f>
        <v>0</v>
      </c>
      <c r="AF114" s="69">
        <f>IFERROR(LARGE(AH114:AM114,5),0)+IFERROR(LARGE(AH114:AM114,6),0)</f>
        <v>0</v>
      </c>
      <c r="AG114" s="69">
        <f>IFERROR(LARGE(AH114:AM114,7),0)</f>
        <v>0</v>
      </c>
      <c r="AH114" s="69"/>
      <c r="AI114" s="69"/>
      <c r="AJ114" s="69"/>
      <c r="AK114" s="69"/>
      <c r="AL114" s="69"/>
      <c r="AM114" s="69"/>
    </row>
    <row r="115" spans="1:39" s="70" customFormat="1">
      <c r="A115" s="3" t="s">
        <v>2813</v>
      </c>
      <c r="B115" s="3" t="s">
        <v>2777</v>
      </c>
      <c r="C115" s="3"/>
      <c r="D115" s="2">
        <f ca="1">IF(E114=E115,D114,CELL("wiersz",A113))</f>
        <v>113</v>
      </c>
      <c r="E115" s="23">
        <f>LARGE(F115:AG115,1)+LARGE(F115:AG115,2)+LARGE(F115:AG115,3)+LARGE(F115:AG115,4)+IFERROR(LARGE(F115:AG115,5),0)+IFERROR(LARGE(F115:AG115,6),0)</f>
        <v>102.95421458648772</v>
      </c>
      <c r="F115" s="69"/>
      <c r="G115" s="69"/>
      <c r="H115" s="69"/>
      <c r="I115" s="75"/>
      <c r="J115" s="76"/>
      <c r="K115" s="76"/>
      <c r="L115" s="76"/>
      <c r="M115" s="76"/>
      <c r="N115" s="69">
        <v>37.222219309037918</v>
      </c>
      <c r="O115" s="69"/>
      <c r="P115" s="69"/>
      <c r="Q115" s="69"/>
      <c r="R115" s="69"/>
      <c r="S115" s="69"/>
      <c r="T115" s="75"/>
      <c r="U115" s="75">
        <v>65.731995277449798</v>
      </c>
      <c r="V115" s="69"/>
      <c r="W115" s="69"/>
      <c r="X115" s="69"/>
      <c r="Y115" s="77"/>
      <c r="Z115" s="69"/>
      <c r="AA115" s="69"/>
      <c r="AB115" s="69"/>
      <c r="AC115" s="69"/>
      <c r="AD115" s="69">
        <f>IFERROR(LARGE(AH115:AM115,1),0)+IFERROR(LARGE(AH115:AM115,2),0)</f>
        <v>0</v>
      </c>
      <c r="AE115" s="69">
        <f>IFERROR(LARGE(AH115:AM115,3),0)+IFERROR(LARGE(AH115:AM115,4),0)</f>
        <v>0</v>
      </c>
      <c r="AF115" s="69">
        <f>IFERROR(LARGE(AH115:AM115,5),0)+IFERROR(LARGE(AH115:AM115,6),0)</f>
        <v>0</v>
      </c>
      <c r="AG115" s="69">
        <f>IFERROR(LARGE(AH115:AM115,7),0)</f>
        <v>0</v>
      </c>
      <c r="AH115" s="69"/>
      <c r="AI115" s="69"/>
      <c r="AJ115" s="69"/>
      <c r="AK115" s="69"/>
      <c r="AL115" s="69"/>
      <c r="AM115" s="69"/>
    </row>
    <row r="116" spans="1:39" s="70" customFormat="1">
      <c r="A116" s="3" t="s">
        <v>2815</v>
      </c>
      <c r="B116" s="3" t="s">
        <v>2781</v>
      </c>
      <c r="C116" s="3"/>
      <c r="D116" s="2">
        <f ca="1">IF(E115=E116,D115,CELL("wiersz",A114))</f>
        <v>114</v>
      </c>
      <c r="E116" s="23">
        <f>LARGE(F116:AG116,1)+LARGE(F116:AG116,2)+LARGE(F116:AG116,3)+LARGE(F116:AG116,4)+IFERROR(LARGE(F116:AG116,5),0)+IFERROR(LARGE(F116:AG116,6),0)</f>
        <v>102.92501383299145</v>
      </c>
      <c r="F116" s="69"/>
      <c r="G116" s="69"/>
      <c r="H116" s="69"/>
      <c r="I116" s="75"/>
      <c r="J116" s="76"/>
      <c r="K116" s="76"/>
      <c r="L116" s="76"/>
      <c r="M116" s="76"/>
      <c r="N116" s="69">
        <v>37.201332396168681</v>
      </c>
      <c r="O116" s="69"/>
      <c r="P116" s="69"/>
      <c r="Q116" s="69"/>
      <c r="R116" s="69"/>
      <c r="S116" s="69"/>
      <c r="T116" s="75"/>
      <c r="U116" s="75">
        <v>65.723681436822773</v>
      </c>
      <c r="V116" s="69"/>
      <c r="W116" s="69"/>
      <c r="X116" s="69"/>
      <c r="Y116" s="77"/>
      <c r="Z116" s="69"/>
      <c r="AA116" s="69"/>
      <c r="AB116" s="69"/>
      <c r="AC116" s="69"/>
      <c r="AD116" s="69">
        <f>IFERROR(LARGE(AH116:AM116,1),0)+IFERROR(LARGE(AH116:AM116,2),0)</f>
        <v>0</v>
      </c>
      <c r="AE116" s="69">
        <f>IFERROR(LARGE(AH116:AM116,3),0)+IFERROR(LARGE(AH116:AM116,4),0)</f>
        <v>0</v>
      </c>
      <c r="AF116" s="69">
        <f>IFERROR(LARGE(AH116:AM116,5),0)+IFERROR(LARGE(AH116:AM116,6),0)</f>
        <v>0</v>
      </c>
      <c r="AG116" s="69">
        <f>IFERROR(LARGE(AH116:AM116,7),0)</f>
        <v>0</v>
      </c>
      <c r="AH116" s="69"/>
      <c r="AI116" s="69"/>
      <c r="AJ116" s="69"/>
      <c r="AK116" s="69"/>
      <c r="AL116" s="69"/>
      <c r="AM116" s="69"/>
    </row>
    <row r="117" spans="1:39" s="70" customFormat="1">
      <c r="A117" s="3" t="s">
        <v>3291</v>
      </c>
      <c r="B117" s="3" t="s">
        <v>3207</v>
      </c>
      <c r="C117" s="3" t="s">
        <v>3263</v>
      </c>
      <c r="D117" s="2">
        <f ca="1">IF(E116=E117,D116,CELL("wiersz",A115))</f>
        <v>115</v>
      </c>
      <c r="E117" s="23">
        <f>LARGE(F117:AG117,1)+LARGE(F117:AG117,2)+LARGE(F117:AG117,3)+LARGE(F117:AG117,4)+IFERROR(LARGE(F117:AG117,5),0)+IFERROR(LARGE(F117:AG117,6),0)</f>
        <v>102.69429703604902</v>
      </c>
      <c r="F117" s="69"/>
      <c r="G117" s="69"/>
      <c r="H117" s="69"/>
      <c r="I117" s="75"/>
      <c r="J117" s="76"/>
      <c r="K117" s="76"/>
      <c r="L117" s="76"/>
      <c r="M117" s="76"/>
      <c r="N117" s="69"/>
      <c r="O117" s="69"/>
      <c r="P117" s="69"/>
      <c r="Q117" s="69"/>
      <c r="R117" s="69"/>
      <c r="S117" s="69"/>
      <c r="T117" s="75"/>
      <c r="U117" s="75">
        <v>49.617737489735234</v>
      </c>
      <c r="V117" s="69"/>
      <c r="W117" s="69"/>
      <c r="X117" s="69"/>
      <c r="Y117" s="77">
        <v>53.076559546313781</v>
      </c>
      <c r="Z117" s="69"/>
      <c r="AA117" s="69"/>
      <c r="AB117" s="69"/>
      <c r="AC117" s="69"/>
      <c r="AD117" s="69">
        <f>IFERROR(LARGE(AH117:AM117,1),0)+IFERROR(LARGE(AH117:AM117,2),0)</f>
        <v>0</v>
      </c>
      <c r="AE117" s="69">
        <f>IFERROR(LARGE(AH117:AM117,3),0)+IFERROR(LARGE(AH117:AM117,4),0)</f>
        <v>0</v>
      </c>
      <c r="AF117" s="69">
        <f>IFERROR(LARGE(AH117:AM117,5),0)+IFERROR(LARGE(AH117:AM117,6),0)</f>
        <v>0</v>
      </c>
      <c r="AG117" s="69">
        <f>IFERROR(LARGE(AH117:AM117,7),0)</f>
        <v>0</v>
      </c>
      <c r="AH117" s="69"/>
      <c r="AI117" s="69"/>
      <c r="AJ117" s="69"/>
      <c r="AK117" s="69"/>
      <c r="AL117" s="69"/>
      <c r="AM117" s="69"/>
    </row>
    <row r="118" spans="1:39" s="70" customFormat="1">
      <c r="A118" s="3" t="s">
        <v>3098</v>
      </c>
      <c r="B118" s="3" t="s">
        <v>3063</v>
      </c>
      <c r="C118" s="3" t="s">
        <v>65</v>
      </c>
      <c r="D118" s="2">
        <f ca="1">IF(E117=E118,D117,CELL("wiersz",A116))</f>
        <v>116</v>
      </c>
      <c r="E118" s="23">
        <f>LARGE(F118:AG118,1)+LARGE(F118:AG118,2)+LARGE(F118:AG118,3)+LARGE(F118:AG118,4)+IFERROR(LARGE(F118:AG118,5),0)+IFERROR(LARGE(F118:AG118,6),0)</f>
        <v>101.80131449086576</v>
      </c>
      <c r="F118" s="69"/>
      <c r="G118" s="69"/>
      <c r="H118" s="69"/>
      <c r="I118" s="75"/>
      <c r="J118" s="76"/>
      <c r="K118" s="76"/>
      <c r="L118" s="76"/>
      <c r="M118" s="76"/>
      <c r="N118" s="69"/>
      <c r="O118" s="69"/>
      <c r="P118" s="69"/>
      <c r="Q118" s="69"/>
      <c r="R118" s="69">
        <v>61.548625792811833</v>
      </c>
      <c r="S118" s="69"/>
      <c r="T118" s="75"/>
      <c r="U118" s="75"/>
      <c r="V118" s="69"/>
      <c r="W118" s="69"/>
      <c r="X118" s="69"/>
      <c r="Y118" s="77"/>
      <c r="Z118" s="69">
        <v>40.252688698053923</v>
      </c>
      <c r="AA118" s="69"/>
      <c r="AB118" s="69"/>
      <c r="AC118" s="69"/>
      <c r="AD118" s="69">
        <f>IFERROR(LARGE(AH118:AM118,1),0)+IFERROR(LARGE(AH118:AM118,2),0)</f>
        <v>0</v>
      </c>
      <c r="AE118" s="69">
        <f>IFERROR(LARGE(AH118:AM118,3),0)+IFERROR(LARGE(AH118:AM118,4),0)</f>
        <v>0</v>
      </c>
      <c r="AF118" s="69">
        <f>IFERROR(LARGE(AH118:AM118,5),0)+IFERROR(LARGE(AH118:AM118,6),0)</f>
        <v>0</v>
      </c>
      <c r="AG118" s="69">
        <f>IFERROR(LARGE(AH118:AM118,7),0)</f>
        <v>0</v>
      </c>
      <c r="AH118" s="69"/>
      <c r="AI118" s="69"/>
      <c r="AJ118" s="69"/>
      <c r="AK118" s="69"/>
      <c r="AL118" s="69"/>
      <c r="AM118" s="69"/>
    </row>
    <row r="119" spans="1:39" s="70" customFormat="1">
      <c r="A119" s="3" t="s">
        <v>2735</v>
      </c>
      <c r="B119" s="3" t="s">
        <v>2660</v>
      </c>
      <c r="C119" s="3"/>
      <c r="D119" s="2">
        <f ca="1">IF(E118=E119,D118,CELL("wiersz",A117))</f>
        <v>117</v>
      </c>
      <c r="E119" s="23">
        <f>LARGE(F119:AG119,1)+LARGE(F119:AG119,2)+LARGE(F119:AG119,3)+LARGE(F119:AG119,4)+IFERROR(LARGE(F119:AG119,5),0)+IFERROR(LARGE(F119:AG119,6),0)</f>
        <v>100</v>
      </c>
      <c r="F119" s="69"/>
      <c r="G119" s="69"/>
      <c r="H119" s="69"/>
      <c r="I119" s="75"/>
      <c r="J119" s="76"/>
      <c r="K119" s="76"/>
      <c r="L119" s="76"/>
      <c r="M119" s="76">
        <v>100</v>
      </c>
      <c r="N119" s="69"/>
      <c r="O119" s="69"/>
      <c r="P119" s="69"/>
      <c r="Q119" s="69"/>
      <c r="R119" s="69"/>
      <c r="S119" s="69"/>
      <c r="T119" s="75"/>
      <c r="U119" s="75"/>
      <c r="V119" s="69"/>
      <c r="W119" s="69"/>
      <c r="X119" s="69"/>
      <c r="Y119" s="77"/>
      <c r="Z119" s="69"/>
      <c r="AA119" s="69"/>
      <c r="AB119" s="69">
        <v>0</v>
      </c>
      <c r="AC119" s="69"/>
      <c r="AD119" s="69">
        <f>IFERROR(LARGE(AH119:AM119,1),0)+IFERROR(LARGE(AH119:AM119,2),0)</f>
        <v>0</v>
      </c>
      <c r="AE119" s="69">
        <f>IFERROR(LARGE(AH119:AM119,3),0)+IFERROR(LARGE(AH119:AM119,4),0)</f>
        <v>0</v>
      </c>
      <c r="AF119" s="69">
        <f>IFERROR(LARGE(AH119:AM119,5),0)+IFERROR(LARGE(AH119:AM119,6),0)</f>
        <v>0</v>
      </c>
      <c r="AG119" s="69">
        <f>IFERROR(LARGE(AH119:AM119,7),0)</f>
        <v>0</v>
      </c>
      <c r="AH119" s="69"/>
      <c r="AI119" s="69"/>
      <c r="AJ119" s="69"/>
      <c r="AK119" s="69"/>
      <c r="AL119" s="69"/>
      <c r="AM119" s="69"/>
    </row>
    <row r="120" spans="1:39" s="70" customFormat="1">
      <c r="A120" s="3" t="s">
        <v>2812</v>
      </c>
      <c r="B120" s="3" t="s">
        <v>2773</v>
      </c>
      <c r="C120" s="3"/>
      <c r="D120" s="2">
        <f ca="1">IF(E119=E120,D119,CELL("wiersz",A118))</f>
        <v>118</v>
      </c>
      <c r="E120" s="23">
        <f>LARGE(F120:AG120,1)+LARGE(F120:AG120,2)+LARGE(F120:AG120,3)+LARGE(F120:AG120,4)+IFERROR(LARGE(F120:AG120,5),0)+IFERROR(LARGE(F120:AG120,6),0)</f>
        <v>99.936501425352219</v>
      </c>
      <c r="F120" s="69"/>
      <c r="G120" s="69"/>
      <c r="H120" s="69"/>
      <c r="I120" s="75"/>
      <c r="J120" s="76"/>
      <c r="K120" s="76"/>
      <c r="L120" s="76"/>
      <c r="M120" s="76"/>
      <c r="N120" s="69">
        <v>45.058345034590793</v>
      </c>
      <c r="O120" s="69"/>
      <c r="P120" s="69"/>
      <c r="Q120" s="69"/>
      <c r="R120" s="69">
        <v>54.878156390761433</v>
      </c>
      <c r="S120" s="69"/>
      <c r="T120" s="75"/>
      <c r="U120" s="75"/>
      <c r="V120" s="69"/>
      <c r="W120" s="69"/>
      <c r="X120" s="69"/>
      <c r="Y120" s="77"/>
      <c r="Z120" s="69"/>
      <c r="AA120" s="69"/>
      <c r="AB120" s="69"/>
      <c r="AC120" s="69"/>
      <c r="AD120" s="69">
        <f>IFERROR(LARGE(AH120:AM120,1),0)+IFERROR(LARGE(AH120:AM120,2),0)</f>
        <v>0</v>
      </c>
      <c r="AE120" s="69">
        <f>IFERROR(LARGE(AH120:AM120,3),0)+IFERROR(LARGE(AH120:AM120,4),0)</f>
        <v>0</v>
      </c>
      <c r="AF120" s="69">
        <f>IFERROR(LARGE(AH120:AM120,5),0)+IFERROR(LARGE(AH120:AM120,6),0)</f>
        <v>0</v>
      </c>
      <c r="AG120" s="69">
        <f>IFERROR(LARGE(AH120:AM120,7),0)</f>
        <v>0</v>
      </c>
      <c r="AH120" s="69"/>
      <c r="AI120" s="69"/>
      <c r="AJ120" s="69"/>
      <c r="AK120" s="69"/>
      <c r="AL120" s="69"/>
      <c r="AM120" s="69"/>
    </row>
    <row r="121" spans="1:39" s="70" customFormat="1">
      <c r="A121" s="3" t="s">
        <v>2109</v>
      </c>
      <c r="B121" s="3" t="s">
        <v>859</v>
      </c>
      <c r="C121" s="3" t="s">
        <v>858</v>
      </c>
      <c r="D121" s="2">
        <f ca="1">IF(E120=E121,D120,CELL("wiersz",A119))</f>
        <v>119</v>
      </c>
      <c r="E121" s="23">
        <f>LARGE(F121:AG121,1)+LARGE(F121:AG121,2)+LARGE(F121:AG121,3)+LARGE(F121:AG121,4)+IFERROR(LARGE(F121:AG121,5),0)+IFERROR(LARGE(F121:AG121,6),0)</f>
        <v>99.037846282326228</v>
      </c>
      <c r="F121" s="69"/>
      <c r="G121" s="69">
        <v>37.671040101841093</v>
      </c>
      <c r="H121" s="69"/>
      <c r="I121" s="75"/>
      <c r="J121" s="76"/>
      <c r="K121" s="76"/>
      <c r="L121" s="76"/>
      <c r="M121" s="76"/>
      <c r="N121" s="69"/>
      <c r="O121" s="69"/>
      <c r="P121" s="69"/>
      <c r="Q121" s="69"/>
      <c r="R121" s="69"/>
      <c r="S121" s="69"/>
      <c r="T121" s="75"/>
      <c r="U121" s="75"/>
      <c r="V121" s="69"/>
      <c r="W121" s="69"/>
      <c r="X121" s="69"/>
      <c r="Y121" s="77"/>
      <c r="Z121" s="69">
        <v>61.366806180485128</v>
      </c>
      <c r="AA121" s="69"/>
      <c r="AB121" s="69"/>
      <c r="AC121" s="69"/>
      <c r="AD121" s="69">
        <f>IFERROR(LARGE(AH121:AM121,1),0)+IFERROR(LARGE(AH121:AM121,2),0)</f>
        <v>0</v>
      </c>
      <c r="AE121" s="69">
        <f>IFERROR(LARGE(AH121:AM121,3),0)+IFERROR(LARGE(AH121:AM121,4),0)</f>
        <v>0</v>
      </c>
      <c r="AF121" s="69">
        <f>IFERROR(LARGE(AH121:AM121,5),0)+IFERROR(LARGE(AH121:AM121,6),0)</f>
        <v>0</v>
      </c>
      <c r="AG121" s="69">
        <f>IFERROR(LARGE(AH121:AM121,7),0)</f>
        <v>0</v>
      </c>
      <c r="AH121" s="69"/>
      <c r="AI121" s="69"/>
      <c r="AJ121" s="69"/>
      <c r="AK121" s="69"/>
      <c r="AL121" s="69"/>
      <c r="AM121" s="69"/>
    </row>
    <row r="122" spans="1:39" s="70" customFormat="1">
      <c r="A122" s="3" t="s">
        <v>2219</v>
      </c>
      <c r="B122" s="3" t="s">
        <v>1501</v>
      </c>
      <c r="C122" s="3" t="s">
        <v>927</v>
      </c>
      <c r="D122" s="2">
        <f ca="1">IF(E121=E122,D121,CELL("wiersz",A120))</f>
        <v>120</v>
      </c>
      <c r="E122" s="23">
        <f>LARGE(F122:AG122,1)+LARGE(F122:AG122,2)+LARGE(F122:AG122,3)+LARGE(F122:AG122,4)+IFERROR(LARGE(F122:AG122,5),0)+IFERROR(LARGE(F122:AG122,6),0)</f>
        <v>96.829828026907251</v>
      </c>
      <c r="F122" s="69"/>
      <c r="G122" s="69"/>
      <c r="H122" s="69"/>
      <c r="I122" s="75"/>
      <c r="J122" s="76"/>
      <c r="K122" s="76"/>
      <c r="L122" s="76"/>
      <c r="M122" s="76"/>
      <c r="N122" s="69"/>
      <c r="O122" s="69"/>
      <c r="P122" s="69"/>
      <c r="Q122" s="69"/>
      <c r="R122" s="69"/>
      <c r="S122" s="69"/>
      <c r="T122" s="75"/>
      <c r="U122" s="75"/>
      <c r="V122" s="69"/>
      <c r="W122" s="69"/>
      <c r="X122" s="69"/>
      <c r="Y122" s="77"/>
      <c r="Z122" s="69">
        <v>55.733019648899514</v>
      </c>
      <c r="AA122" s="69"/>
      <c r="AB122" s="69"/>
      <c r="AC122" s="69"/>
      <c r="AD122" s="69">
        <f>IFERROR(LARGE(AH122:AM122,1),0)+IFERROR(LARGE(AH122:AM122,2),0)</f>
        <v>41.096808378007744</v>
      </c>
      <c r="AE122" s="69">
        <f>IFERROR(LARGE(AH122:AM122,3),0)+IFERROR(LARGE(AH122:AM122,4),0)</f>
        <v>0</v>
      </c>
      <c r="AF122" s="69">
        <f>IFERROR(LARGE(AH122:AM122,5),0)+IFERROR(LARGE(AH122:AM122,6),0)</f>
        <v>0</v>
      </c>
      <c r="AG122" s="69">
        <f>IFERROR(LARGE(AH122:AM122,7),0)</f>
        <v>0</v>
      </c>
      <c r="AH122" s="69">
        <v>41.096808378007744</v>
      </c>
      <c r="AI122" s="69"/>
      <c r="AJ122" s="69"/>
      <c r="AK122" s="69"/>
      <c r="AL122" s="69"/>
      <c r="AM122" s="69"/>
    </row>
    <row r="123" spans="1:39" s="70" customFormat="1">
      <c r="A123" s="3" t="s">
        <v>2190</v>
      </c>
      <c r="B123" s="3" t="s">
        <v>115</v>
      </c>
      <c r="C123" s="3" t="s">
        <v>57</v>
      </c>
      <c r="D123" s="2">
        <f ca="1">IF(E122=E123,D122,CELL("wiersz",A121))</f>
        <v>121</v>
      </c>
      <c r="E123" s="23">
        <f>LARGE(F123:AG123,1)+LARGE(F123:AG123,2)+LARGE(F123:AG123,3)+LARGE(F123:AG123,4)+IFERROR(LARGE(F123:AG123,5),0)+IFERROR(LARGE(F123:AG123,6),0)</f>
        <v>92.723838110920639</v>
      </c>
      <c r="F123" s="69"/>
      <c r="G123" s="69"/>
      <c r="H123" s="69"/>
      <c r="I123" s="75"/>
      <c r="J123" s="76"/>
      <c r="K123" s="76"/>
      <c r="L123" s="76"/>
      <c r="M123" s="76"/>
      <c r="N123" s="69"/>
      <c r="O123" s="69"/>
      <c r="P123" s="69"/>
      <c r="Q123" s="69"/>
      <c r="R123" s="69"/>
      <c r="S123" s="69"/>
      <c r="T123" s="75"/>
      <c r="U123" s="75"/>
      <c r="V123" s="69"/>
      <c r="W123" s="69"/>
      <c r="X123" s="69"/>
      <c r="Y123" s="77"/>
      <c r="Z123" s="69"/>
      <c r="AA123" s="69"/>
      <c r="AB123" s="69"/>
      <c r="AC123" s="69"/>
      <c r="AD123" s="69">
        <f>IFERROR(LARGE(AH123:AM123,1),0)+IFERROR(LARGE(AH123:AM123,2),0)</f>
        <v>92.723838110920639</v>
      </c>
      <c r="AE123" s="69">
        <f>IFERROR(LARGE(AH123:AM123,3),0)+IFERROR(LARGE(AH123:AM123,4),0)</f>
        <v>0</v>
      </c>
      <c r="AF123" s="69">
        <f>IFERROR(LARGE(AH123:AM123,5),0)+IFERROR(LARGE(AH123:AM123,6),0)</f>
        <v>0</v>
      </c>
      <c r="AG123" s="69">
        <f>IFERROR(LARGE(AH123:AM123,7),0)</f>
        <v>0</v>
      </c>
      <c r="AH123" s="69">
        <v>48.136317172897193</v>
      </c>
      <c r="AI123" s="69"/>
      <c r="AJ123" s="69"/>
      <c r="AK123" s="69"/>
      <c r="AL123" s="69">
        <v>44.587520938023452</v>
      </c>
      <c r="AM123" s="69"/>
    </row>
    <row r="124" spans="1:39" s="70" customFormat="1">
      <c r="A124" s="3" t="s">
        <v>2965</v>
      </c>
      <c r="B124" s="3" t="s">
        <v>2919</v>
      </c>
      <c r="C124" s="3" t="s">
        <v>2920</v>
      </c>
      <c r="D124" s="2">
        <f ca="1">IF(E123=E124,D123,CELL("wiersz",A122))</f>
        <v>122</v>
      </c>
      <c r="E124" s="23">
        <f>LARGE(F124:AG124,1)+LARGE(F124:AG124,2)+LARGE(F124:AG124,3)+LARGE(F124:AG124,4)+IFERROR(LARGE(F124:AG124,5),0)+IFERROR(LARGE(F124:AG124,6),0)</f>
        <v>92.286914134672074</v>
      </c>
      <c r="F124" s="69"/>
      <c r="G124" s="69"/>
      <c r="H124" s="69"/>
      <c r="I124" s="75"/>
      <c r="J124" s="76"/>
      <c r="K124" s="76"/>
      <c r="L124" s="76"/>
      <c r="M124" s="76"/>
      <c r="N124" s="69"/>
      <c r="O124" s="69"/>
      <c r="P124" s="69">
        <v>47.637849513895205</v>
      </c>
      <c r="Q124" s="69"/>
      <c r="R124" s="69"/>
      <c r="S124" s="69"/>
      <c r="T124" s="75"/>
      <c r="U124" s="75"/>
      <c r="V124" s="69"/>
      <c r="W124" s="69"/>
      <c r="X124" s="69"/>
      <c r="Y124" s="77"/>
      <c r="Z124" s="69">
        <v>44.649064620776869</v>
      </c>
      <c r="AA124" s="69"/>
      <c r="AB124" s="69"/>
      <c r="AC124" s="69"/>
      <c r="AD124" s="69">
        <f>IFERROR(LARGE(AH124:AM124,1),0)+IFERROR(LARGE(AH124:AM124,2),0)</f>
        <v>0</v>
      </c>
      <c r="AE124" s="69">
        <f>IFERROR(LARGE(AH124:AM124,3),0)+IFERROR(LARGE(AH124:AM124,4),0)</f>
        <v>0</v>
      </c>
      <c r="AF124" s="69">
        <f>IFERROR(LARGE(AH124:AM124,5),0)+IFERROR(LARGE(AH124:AM124,6),0)</f>
        <v>0</v>
      </c>
      <c r="AG124" s="69">
        <f>IFERROR(LARGE(AH124:AM124,7),0)</f>
        <v>0</v>
      </c>
      <c r="AH124" s="69"/>
      <c r="AI124" s="69"/>
      <c r="AJ124" s="69"/>
      <c r="AK124" s="69"/>
      <c r="AL124" s="69"/>
      <c r="AM124" s="69"/>
    </row>
    <row r="125" spans="1:39" s="70" customFormat="1">
      <c r="A125" s="3" t="s">
        <v>2113</v>
      </c>
      <c r="B125" s="3"/>
      <c r="C125" s="3" t="s">
        <v>885</v>
      </c>
      <c r="D125" s="2">
        <f ca="1">IF(E124=E125,D124,CELL("wiersz",A123))</f>
        <v>123</v>
      </c>
      <c r="E125" s="23">
        <f>LARGE(F125:AG125,1)+LARGE(F125:AG125,2)+LARGE(F125:AG125,3)+LARGE(F125:AG125,4)+IFERROR(LARGE(F125:AG125,5),0)+IFERROR(LARGE(F125:AG125,6),0)</f>
        <v>91.883102684872043</v>
      </c>
      <c r="F125" s="69"/>
      <c r="G125" s="69">
        <v>35.354570080413225</v>
      </c>
      <c r="H125" s="69"/>
      <c r="I125" s="75"/>
      <c r="J125" s="76"/>
      <c r="K125" s="76"/>
      <c r="L125" s="76"/>
      <c r="M125" s="76"/>
      <c r="N125" s="69">
        <v>56.528532604458817</v>
      </c>
      <c r="O125" s="69"/>
      <c r="P125" s="69"/>
      <c r="Q125" s="69"/>
      <c r="R125" s="69"/>
      <c r="S125" s="69"/>
      <c r="T125" s="75"/>
      <c r="U125" s="75"/>
      <c r="V125" s="69"/>
      <c r="W125" s="69"/>
      <c r="X125" s="69"/>
      <c r="Y125" s="77"/>
      <c r="Z125" s="69"/>
      <c r="AA125" s="69"/>
      <c r="AB125" s="69"/>
      <c r="AC125" s="69"/>
      <c r="AD125" s="69">
        <f>IFERROR(LARGE(AH125:AM125,1),0)+IFERROR(LARGE(AH125:AM125,2),0)</f>
        <v>0</v>
      </c>
      <c r="AE125" s="69">
        <f>IFERROR(LARGE(AH125:AM125,3),0)+IFERROR(LARGE(AH125:AM125,4),0)</f>
        <v>0</v>
      </c>
      <c r="AF125" s="69">
        <f>IFERROR(LARGE(AH125:AM125,5),0)+IFERROR(LARGE(AH125:AM125,6),0)</f>
        <v>0</v>
      </c>
      <c r="AG125" s="69">
        <f>IFERROR(LARGE(AH125:AM125,7),0)</f>
        <v>0</v>
      </c>
      <c r="AH125" s="69"/>
      <c r="AI125" s="69"/>
      <c r="AJ125" s="69"/>
      <c r="AK125" s="69"/>
      <c r="AL125" s="69"/>
      <c r="AM125" s="69"/>
    </row>
    <row r="126" spans="1:39" s="70" customFormat="1">
      <c r="A126" s="3" t="s">
        <v>2192</v>
      </c>
      <c r="B126" s="3"/>
      <c r="C126" s="3" t="s">
        <v>85</v>
      </c>
      <c r="D126" s="2">
        <f ca="1">IF(E125=E126,D125,CELL("wiersz",A124))</f>
        <v>124</v>
      </c>
      <c r="E126" s="23">
        <f>LARGE(F126:AG126,1)+LARGE(F126:AG126,2)+LARGE(F126:AG126,3)+LARGE(F126:AG126,4)+IFERROR(LARGE(F126:AG126,5),0)+IFERROR(LARGE(F126:AG126,6),0)</f>
        <v>91.277098842567312</v>
      </c>
      <c r="F126" s="69"/>
      <c r="G126" s="69"/>
      <c r="H126" s="69"/>
      <c r="I126" s="75"/>
      <c r="J126" s="76"/>
      <c r="K126" s="76"/>
      <c r="L126" s="76"/>
      <c r="M126" s="76"/>
      <c r="N126" s="69"/>
      <c r="O126" s="69"/>
      <c r="P126" s="69"/>
      <c r="Q126" s="69"/>
      <c r="R126" s="69"/>
      <c r="S126" s="69"/>
      <c r="T126" s="75"/>
      <c r="U126" s="75"/>
      <c r="V126" s="69"/>
      <c r="W126" s="69"/>
      <c r="X126" s="69"/>
      <c r="Y126" s="77"/>
      <c r="Z126" s="69"/>
      <c r="AA126" s="69"/>
      <c r="AB126" s="69"/>
      <c r="AC126" s="69"/>
      <c r="AD126" s="69">
        <f>IFERROR(LARGE(AH126:AM126,1),0)+IFERROR(LARGE(AH126:AM126,2),0)</f>
        <v>71.246080037273586</v>
      </c>
      <c r="AE126" s="69">
        <f>IFERROR(LARGE(AH126:AM126,3),0)+IFERROR(LARGE(AH126:AM126,4),0)</f>
        <v>20.031018805293733</v>
      </c>
      <c r="AF126" s="69">
        <f>IFERROR(LARGE(AH126:AM126,5),0)+IFERROR(LARGE(AH126:AM126,6),0)</f>
        <v>0</v>
      </c>
      <c r="AG126" s="69">
        <f>IFERROR(LARGE(AH126:AM126,7),0)</f>
        <v>0</v>
      </c>
      <c r="AH126" s="69">
        <v>46.873444720938494</v>
      </c>
      <c r="AI126" s="69"/>
      <c r="AJ126" s="69">
        <v>24.372635316335096</v>
      </c>
      <c r="AK126" s="69"/>
      <c r="AL126" s="69"/>
      <c r="AM126" s="69">
        <v>20.031018805293733</v>
      </c>
    </row>
    <row r="127" spans="1:39" s="70" customFormat="1">
      <c r="A127" s="3" t="s">
        <v>2125</v>
      </c>
      <c r="B127" s="3"/>
      <c r="C127" s="3" t="s">
        <v>57</v>
      </c>
      <c r="D127" s="2">
        <f ca="1">IF(E126=E127,D126,CELL("wiersz",A125))</f>
        <v>125</v>
      </c>
      <c r="E127" s="23">
        <f>LARGE(F127:AG127,1)+LARGE(F127:AG127,2)+LARGE(F127:AG127,3)+LARGE(F127:AG127,4)+IFERROR(LARGE(F127:AG127,5),0)+IFERROR(LARGE(F127:AG127,6),0)</f>
        <v>90.782964408932642</v>
      </c>
      <c r="F127" s="69"/>
      <c r="G127" s="69">
        <v>23.72651626706941</v>
      </c>
      <c r="H127" s="69"/>
      <c r="I127" s="75"/>
      <c r="J127" s="76"/>
      <c r="K127" s="76"/>
      <c r="L127" s="76"/>
      <c r="M127" s="76"/>
      <c r="N127" s="69"/>
      <c r="O127" s="69"/>
      <c r="P127" s="69"/>
      <c r="Q127" s="69"/>
      <c r="R127" s="69"/>
      <c r="S127" s="69"/>
      <c r="T127" s="75"/>
      <c r="U127" s="75"/>
      <c r="V127" s="69"/>
      <c r="W127" s="69"/>
      <c r="X127" s="69"/>
      <c r="Y127" s="77"/>
      <c r="Z127" s="69">
        <v>67.056448141863228</v>
      </c>
      <c r="AA127" s="69"/>
      <c r="AB127" s="69"/>
      <c r="AC127" s="69"/>
      <c r="AD127" s="69">
        <f>IFERROR(LARGE(AH127:AM127,1),0)+IFERROR(LARGE(AH127:AM127,2),0)</f>
        <v>0</v>
      </c>
      <c r="AE127" s="69">
        <f>IFERROR(LARGE(AH127:AM127,3),0)+IFERROR(LARGE(AH127:AM127,4),0)</f>
        <v>0</v>
      </c>
      <c r="AF127" s="69">
        <f>IFERROR(LARGE(AH127:AM127,5),0)+IFERROR(LARGE(AH127:AM127,6),0)</f>
        <v>0</v>
      </c>
      <c r="AG127" s="69">
        <f>IFERROR(LARGE(AH127:AM127,7),0)</f>
        <v>0</v>
      </c>
      <c r="AH127" s="69"/>
      <c r="AI127" s="69"/>
      <c r="AJ127" s="69"/>
      <c r="AK127" s="69"/>
      <c r="AL127" s="69"/>
      <c r="AM127" s="69"/>
    </row>
    <row r="128" spans="1:39" s="70" customFormat="1">
      <c r="A128" s="3" t="s">
        <v>2124</v>
      </c>
      <c r="B128" s="3"/>
      <c r="C128" s="3" t="s">
        <v>57</v>
      </c>
      <c r="D128" s="2">
        <f ca="1">IF(E127=E128,D127,CELL("wiersz",A126))</f>
        <v>126</v>
      </c>
      <c r="E128" s="23">
        <f>LARGE(F128:AG128,1)+LARGE(F128:AG128,2)+LARGE(F128:AG128,3)+LARGE(F128:AG128,4)+IFERROR(LARGE(F128:AG128,5),0)+IFERROR(LARGE(F128:AG128,6),0)</f>
        <v>90.779027379905457</v>
      </c>
      <c r="F128" s="69"/>
      <c r="G128" s="69">
        <v>23.730537515770916</v>
      </c>
      <c r="H128" s="69"/>
      <c r="I128" s="75"/>
      <c r="J128" s="76"/>
      <c r="K128" s="76"/>
      <c r="L128" s="76"/>
      <c r="M128" s="76"/>
      <c r="N128" s="69"/>
      <c r="O128" s="69"/>
      <c r="P128" s="69"/>
      <c r="Q128" s="69"/>
      <c r="R128" s="69"/>
      <c r="S128" s="69"/>
      <c r="T128" s="75"/>
      <c r="U128" s="75"/>
      <c r="V128" s="69"/>
      <c r="W128" s="69"/>
      <c r="X128" s="69"/>
      <c r="Y128" s="77"/>
      <c r="Z128" s="69">
        <v>67.048489864134538</v>
      </c>
      <c r="AA128" s="69"/>
      <c r="AB128" s="69"/>
      <c r="AC128" s="69"/>
      <c r="AD128" s="69">
        <f>IFERROR(LARGE(AH128:AM128,1),0)+IFERROR(LARGE(AH128:AM128,2),0)</f>
        <v>0</v>
      </c>
      <c r="AE128" s="69">
        <f>IFERROR(LARGE(AH128:AM128,3),0)+IFERROR(LARGE(AH128:AM128,4),0)</f>
        <v>0</v>
      </c>
      <c r="AF128" s="69">
        <f>IFERROR(LARGE(AH128:AM128,5),0)+IFERROR(LARGE(AH128:AM128,6),0)</f>
        <v>0</v>
      </c>
      <c r="AG128" s="69">
        <f>IFERROR(LARGE(AH128:AM128,7),0)</f>
        <v>0</v>
      </c>
      <c r="AH128" s="69"/>
      <c r="AI128" s="69"/>
      <c r="AJ128" s="69"/>
      <c r="AK128" s="69"/>
      <c r="AL128" s="69"/>
      <c r="AM128" s="69"/>
    </row>
    <row r="129" spans="1:39" s="70" customFormat="1">
      <c r="A129" s="3" t="s">
        <v>2126</v>
      </c>
      <c r="B129" s="3"/>
      <c r="C129" s="3" t="s">
        <v>57</v>
      </c>
      <c r="D129" s="2">
        <f ca="1">IF(E128=E129,D128,CELL("wiersz",A127))</f>
        <v>127</v>
      </c>
      <c r="E129" s="23">
        <f>LARGE(F129:AG129,1)+LARGE(F129:AG129,2)+LARGE(F129:AG129,3)+LARGE(F129:AG129,4)+IFERROR(LARGE(F129:AG129,5),0)+IFERROR(LARGE(F129:AG129,6),0)</f>
        <v>90.754765291608408</v>
      </c>
      <c r="F129" s="69"/>
      <c r="G129" s="69">
        <v>23.725367589174073</v>
      </c>
      <c r="H129" s="69"/>
      <c r="I129" s="75"/>
      <c r="J129" s="76"/>
      <c r="K129" s="76"/>
      <c r="L129" s="76"/>
      <c r="M129" s="76"/>
      <c r="N129" s="69"/>
      <c r="O129" s="69"/>
      <c r="P129" s="69"/>
      <c r="Q129" s="69"/>
      <c r="R129" s="69"/>
      <c r="S129" s="69"/>
      <c r="T129" s="75"/>
      <c r="U129" s="75"/>
      <c r="V129" s="69"/>
      <c r="W129" s="69"/>
      <c r="X129" s="69"/>
      <c r="Y129" s="77"/>
      <c r="Z129" s="69">
        <v>67.029397702434338</v>
      </c>
      <c r="AA129" s="69"/>
      <c r="AB129" s="69"/>
      <c r="AC129" s="69"/>
      <c r="AD129" s="69">
        <f>IFERROR(LARGE(AH129:AM129,1),0)+IFERROR(LARGE(AH129:AM129,2),0)</f>
        <v>0</v>
      </c>
      <c r="AE129" s="69">
        <f>IFERROR(LARGE(AH129:AM129,3),0)+IFERROR(LARGE(AH129:AM129,4),0)</f>
        <v>0</v>
      </c>
      <c r="AF129" s="69">
        <f>IFERROR(LARGE(AH129:AM129,5),0)+IFERROR(LARGE(AH129:AM129,6),0)</f>
        <v>0</v>
      </c>
      <c r="AG129" s="69">
        <f>IFERROR(LARGE(AH129:AM129,7),0)</f>
        <v>0</v>
      </c>
      <c r="AH129" s="69"/>
      <c r="AI129" s="69"/>
      <c r="AJ129" s="69"/>
      <c r="AK129" s="69"/>
      <c r="AL129" s="69"/>
      <c r="AM129" s="69"/>
    </row>
    <row r="130" spans="1:39" s="70" customFormat="1">
      <c r="A130" s="3" t="s">
        <v>2437</v>
      </c>
      <c r="B130" s="3"/>
      <c r="C130" s="3"/>
      <c r="D130" s="2">
        <f ca="1">IF(E129=E130,D129,CELL("wiersz",A128))</f>
        <v>128</v>
      </c>
      <c r="E130" s="23">
        <f>LARGE(F130:AG130,1)+LARGE(F130:AG130,2)+LARGE(F130:AG130,3)+LARGE(F130:AG130,4)+IFERROR(LARGE(F130:AG130,5),0)+IFERROR(LARGE(F130:AG130,6),0)</f>
        <v>89.636937647987395</v>
      </c>
      <c r="F130" s="69"/>
      <c r="G130" s="69"/>
      <c r="H130" s="69">
        <v>89.636937647987395</v>
      </c>
      <c r="I130" s="75"/>
      <c r="J130" s="76"/>
      <c r="K130" s="76"/>
      <c r="L130" s="76"/>
      <c r="M130" s="76"/>
      <c r="N130" s="69"/>
      <c r="O130" s="69"/>
      <c r="P130" s="69"/>
      <c r="Q130" s="69"/>
      <c r="R130" s="69"/>
      <c r="S130" s="69"/>
      <c r="T130" s="75"/>
      <c r="U130" s="75"/>
      <c r="V130" s="69"/>
      <c r="W130" s="69"/>
      <c r="X130" s="69"/>
      <c r="Y130" s="77"/>
      <c r="Z130" s="69"/>
      <c r="AA130" s="69"/>
      <c r="AB130" s="69"/>
      <c r="AC130" s="69"/>
      <c r="AD130" s="69">
        <f>IFERROR(LARGE(AH130:AM130,1),0)+IFERROR(LARGE(AH130:AM130,2),0)</f>
        <v>0</v>
      </c>
      <c r="AE130" s="69">
        <f>IFERROR(LARGE(AH130:AM130,3),0)+IFERROR(LARGE(AH130:AM130,4),0)</f>
        <v>0</v>
      </c>
      <c r="AF130" s="69">
        <f>IFERROR(LARGE(AH130:AM130,5),0)+IFERROR(LARGE(AH130:AM130,6),0)</f>
        <v>0</v>
      </c>
      <c r="AG130" s="69">
        <f>IFERROR(LARGE(AH130:AM130,7),0)</f>
        <v>0</v>
      </c>
      <c r="AH130" s="69"/>
      <c r="AI130" s="69"/>
      <c r="AJ130" s="69"/>
      <c r="AK130" s="69"/>
      <c r="AL130" s="69"/>
      <c r="AM130" s="69"/>
    </row>
    <row r="131" spans="1:39" s="70" customFormat="1">
      <c r="A131" s="3" t="s">
        <v>2556</v>
      </c>
      <c r="B131" s="3" t="s">
        <v>2501</v>
      </c>
      <c r="C131" s="3"/>
      <c r="D131" s="2">
        <f ca="1">IF(E130=E131,D130,CELL("wiersz",A129))</f>
        <v>129</v>
      </c>
      <c r="E131" s="23">
        <f>LARGE(F131:AG131,1)+LARGE(F131:AG131,2)+LARGE(F131:AG131,3)+LARGE(F131:AG131,4)+IFERROR(LARGE(F131:AG131,5),0)+IFERROR(LARGE(F131:AG131,6),0)</f>
        <v>89.62818003913894</v>
      </c>
      <c r="F131" s="69"/>
      <c r="G131" s="69"/>
      <c r="H131" s="69"/>
      <c r="I131" s="75"/>
      <c r="J131" s="76"/>
      <c r="K131" s="76">
        <v>89.62818003913894</v>
      </c>
      <c r="L131" s="76"/>
      <c r="M131" s="76"/>
      <c r="N131" s="69"/>
      <c r="O131" s="69"/>
      <c r="P131" s="69"/>
      <c r="Q131" s="69"/>
      <c r="R131" s="69"/>
      <c r="S131" s="69"/>
      <c r="T131" s="75"/>
      <c r="U131" s="75"/>
      <c r="V131" s="69"/>
      <c r="W131" s="69"/>
      <c r="X131" s="69"/>
      <c r="Y131" s="77"/>
      <c r="Z131" s="69"/>
      <c r="AA131" s="69"/>
      <c r="AB131" s="69"/>
      <c r="AC131" s="69"/>
      <c r="AD131" s="69">
        <f>IFERROR(LARGE(AH131:AM131,1),0)+IFERROR(LARGE(AH131:AM131,2),0)</f>
        <v>0</v>
      </c>
      <c r="AE131" s="69">
        <f>IFERROR(LARGE(AH131:AM131,3),0)+IFERROR(LARGE(AH131:AM131,4),0)</f>
        <v>0</v>
      </c>
      <c r="AF131" s="69">
        <f>IFERROR(LARGE(AH131:AM131,5),0)+IFERROR(LARGE(AH131:AM131,6),0)</f>
        <v>0</v>
      </c>
      <c r="AG131" s="69">
        <f>IFERROR(LARGE(AH131:AM131,7),0)</f>
        <v>0</v>
      </c>
      <c r="AH131" s="69"/>
      <c r="AI131" s="69"/>
      <c r="AJ131" s="69"/>
      <c r="AK131" s="69"/>
      <c r="AL131" s="69"/>
      <c r="AM131" s="69"/>
    </row>
    <row r="132" spans="1:39" s="70" customFormat="1">
      <c r="A132" s="3" t="s">
        <v>2555</v>
      </c>
      <c r="B132" s="3" t="s">
        <v>2501</v>
      </c>
      <c r="C132" s="3"/>
      <c r="D132" s="2">
        <f ca="1">IF(E131=E132,D131,CELL("wiersz",A130))</f>
        <v>129</v>
      </c>
      <c r="E132" s="23">
        <f>LARGE(F132:AG132,1)+LARGE(F132:AG132,2)+LARGE(F132:AG132,3)+LARGE(F132:AG132,4)+IFERROR(LARGE(F132:AG132,5),0)+IFERROR(LARGE(F132:AG132,6),0)</f>
        <v>89.62818003913894</v>
      </c>
      <c r="F132" s="69"/>
      <c r="G132" s="69"/>
      <c r="H132" s="69"/>
      <c r="I132" s="75"/>
      <c r="J132" s="76"/>
      <c r="K132" s="76">
        <v>89.62818003913894</v>
      </c>
      <c r="L132" s="76"/>
      <c r="M132" s="76"/>
      <c r="N132" s="69"/>
      <c r="O132" s="69"/>
      <c r="P132" s="69"/>
      <c r="Q132" s="69"/>
      <c r="R132" s="69"/>
      <c r="S132" s="69"/>
      <c r="T132" s="75"/>
      <c r="U132" s="75"/>
      <c r="V132" s="69"/>
      <c r="W132" s="69"/>
      <c r="X132" s="69"/>
      <c r="Y132" s="77"/>
      <c r="Z132" s="69"/>
      <c r="AA132" s="69"/>
      <c r="AB132" s="69"/>
      <c r="AC132" s="69"/>
      <c r="AD132" s="69">
        <f>IFERROR(LARGE(AH132:AM132,1),0)+IFERROR(LARGE(AH132:AM132,2),0)</f>
        <v>0</v>
      </c>
      <c r="AE132" s="69">
        <f>IFERROR(LARGE(AH132:AM132,3),0)+IFERROR(LARGE(AH132:AM132,4),0)</f>
        <v>0</v>
      </c>
      <c r="AF132" s="69">
        <f>IFERROR(LARGE(AH132:AM132,5),0)+IFERROR(LARGE(AH132:AM132,6),0)</f>
        <v>0</v>
      </c>
      <c r="AG132" s="69">
        <f>IFERROR(LARGE(AH132:AM132,7),0)</f>
        <v>0</v>
      </c>
      <c r="AH132" s="69"/>
      <c r="AI132" s="69"/>
      <c r="AJ132" s="69"/>
      <c r="AK132" s="69"/>
      <c r="AL132" s="69"/>
      <c r="AM132" s="69"/>
    </row>
    <row r="133" spans="1:39" s="70" customFormat="1">
      <c r="A133" s="3" t="s">
        <v>3045</v>
      </c>
      <c r="B133" s="3" t="s">
        <v>3009</v>
      </c>
      <c r="C133" s="3"/>
      <c r="D133" s="2">
        <f ca="1">IF(E132=E133,D132,CELL("wiersz",A131))</f>
        <v>131</v>
      </c>
      <c r="E133" s="23">
        <f>LARGE(F133:AG133,1)+LARGE(F133:AG133,2)+LARGE(F133:AG133,3)+LARGE(F133:AG133,4)+IFERROR(LARGE(F133:AG133,5),0)+IFERROR(LARGE(F133:AG133,6),0)</f>
        <v>88.655939781252357</v>
      </c>
      <c r="F133" s="69"/>
      <c r="G133" s="69"/>
      <c r="H133" s="69"/>
      <c r="I133" s="75"/>
      <c r="J133" s="76"/>
      <c r="K133" s="76"/>
      <c r="L133" s="76"/>
      <c r="M133" s="76"/>
      <c r="N133" s="69"/>
      <c r="O133" s="69"/>
      <c r="P133" s="69"/>
      <c r="Q133" s="69"/>
      <c r="R133" s="69"/>
      <c r="S133" s="69">
        <f>VLOOKUP(A133,'Konwalie M'!$J$3:$K$40,2,0)</f>
        <v>57.377049180327852</v>
      </c>
      <c r="T133" s="75"/>
      <c r="U133" s="75"/>
      <c r="V133" s="69"/>
      <c r="W133" s="69"/>
      <c r="X133" s="69"/>
      <c r="Y133" s="77"/>
      <c r="Z133" s="69"/>
      <c r="AA133" s="69"/>
      <c r="AB133" s="69"/>
      <c r="AC133" s="69"/>
      <c r="AD133" s="69">
        <f>IFERROR(LARGE(AH133:AM133,1),0)+IFERROR(LARGE(AH133:AM133,2),0)</f>
        <v>31.278890600924509</v>
      </c>
      <c r="AE133" s="69">
        <f>IFERROR(LARGE(AH133:AM133,3),0)+IFERROR(LARGE(AH133:AM133,4),0)</f>
        <v>0</v>
      </c>
      <c r="AF133" s="69">
        <f>IFERROR(LARGE(AH133:AM133,5),0)+IFERROR(LARGE(AH133:AM133,6),0)</f>
        <v>0</v>
      </c>
      <c r="AG133" s="69">
        <f>IFERROR(LARGE(AH133:AM133,7),0)</f>
        <v>0</v>
      </c>
      <c r="AH133" s="69"/>
      <c r="AI133" s="69"/>
      <c r="AJ133" s="69">
        <v>31.278890600924509</v>
      </c>
      <c r="AK133" s="69"/>
      <c r="AL133" s="69"/>
      <c r="AM133" s="69"/>
    </row>
    <row r="134" spans="1:39" s="70" customFormat="1">
      <c r="A134" s="3" t="s">
        <v>3046</v>
      </c>
      <c r="B134" s="3" t="s">
        <v>3009</v>
      </c>
      <c r="C134" s="3"/>
      <c r="D134" s="2">
        <f ca="1">IF(E133=E134,D133,CELL("wiersz",A132))</f>
        <v>132</v>
      </c>
      <c r="E134" s="23">
        <f>LARGE(F134:AG134,1)+LARGE(F134:AG134,2)+LARGE(F134:AG134,3)+LARGE(F134:AG134,4)+IFERROR(LARGE(F134:AG134,5),0)+IFERROR(LARGE(F134:AG134,6),0)</f>
        <v>88.594608623211343</v>
      </c>
      <c r="F134" s="69"/>
      <c r="G134" s="69"/>
      <c r="H134" s="69"/>
      <c r="I134" s="75"/>
      <c r="J134" s="76"/>
      <c r="K134" s="76"/>
      <c r="L134" s="76"/>
      <c r="M134" s="76"/>
      <c r="N134" s="69"/>
      <c r="O134" s="69"/>
      <c r="P134" s="69"/>
      <c r="Q134" s="69"/>
      <c r="R134" s="69"/>
      <c r="S134" s="69">
        <f>VLOOKUP(A134,'Konwalie M'!$J$3:$K$40,2,0)</f>
        <v>57.377049180327852</v>
      </c>
      <c r="T134" s="75"/>
      <c r="U134" s="75"/>
      <c r="V134" s="69"/>
      <c r="W134" s="69"/>
      <c r="X134" s="69"/>
      <c r="Y134" s="77"/>
      <c r="Z134" s="69"/>
      <c r="AA134" s="69"/>
      <c r="AB134" s="69"/>
      <c r="AC134" s="69"/>
      <c r="AD134" s="69">
        <f>IFERROR(LARGE(AH134:AM134,1),0)+IFERROR(LARGE(AH134:AM134,2),0)</f>
        <v>31.217559442883491</v>
      </c>
      <c r="AE134" s="69">
        <f>IFERROR(LARGE(AH134:AM134,3),0)+IFERROR(LARGE(AH134:AM134,4),0)</f>
        <v>0</v>
      </c>
      <c r="AF134" s="69">
        <f>IFERROR(LARGE(AH134:AM134,5),0)+IFERROR(LARGE(AH134:AM134,6),0)</f>
        <v>0</v>
      </c>
      <c r="AG134" s="69">
        <f>IFERROR(LARGE(AH134:AM134,7),0)</f>
        <v>0</v>
      </c>
      <c r="AH134" s="69"/>
      <c r="AI134" s="69"/>
      <c r="AJ134" s="69">
        <v>31.217559442883491</v>
      </c>
      <c r="AK134" s="69"/>
      <c r="AL134" s="69"/>
      <c r="AM134" s="69"/>
    </row>
    <row r="135" spans="1:39" s="70" customFormat="1">
      <c r="A135" s="3" t="s">
        <v>3049</v>
      </c>
      <c r="B135" s="3" t="s">
        <v>3003</v>
      </c>
      <c r="C135" s="3"/>
      <c r="D135" s="2">
        <f ca="1">IF(E134=E135,D134,CELL("wiersz",A133))</f>
        <v>133</v>
      </c>
      <c r="E135" s="23">
        <f>LARGE(F135:AG135,1)+LARGE(F135:AG135,2)+LARGE(F135:AG135,3)+LARGE(F135:AG135,4)+IFERROR(LARGE(F135:AG135,5),0)+IFERROR(LARGE(F135:AG135,6),0)</f>
        <v>88.292859345597009</v>
      </c>
      <c r="F135" s="69"/>
      <c r="G135" s="69"/>
      <c r="H135" s="69"/>
      <c r="I135" s="75"/>
      <c r="J135" s="76"/>
      <c r="K135" s="76"/>
      <c r="L135" s="76"/>
      <c r="M135" s="76"/>
      <c r="N135" s="69"/>
      <c r="O135" s="69"/>
      <c r="P135" s="69"/>
      <c r="Q135" s="69"/>
      <c r="R135" s="69"/>
      <c r="S135" s="69">
        <f>VLOOKUP(A135,'Konwalie M'!$J$3:$K$40,2,0)</f>
        <v>58.139534883720913</v>
      </c>
      <c r="T135" s="75"/>
      <c r="U135" s="75"/>
      <c r="V135" s="69"/>
      <c r="W135" s="69"/>
      <c r="X135" s="69"/>
      <c r="Y135" s="77"/>
      <c r="Z135" s="69"/>
      <c r="AA135" s="69"/>
      <c r="AB135" s="69"/>
      <c r="AC135" s="69"/>
      <c r="AD135" s="69">
        <f>IFERROR(LARGE(AH135:AM135,1),0)+IFERROR(LARGE(AH135:AM135,2),0)</f>
        <v>30.153324461876092</v>
      </c>
      <c r="AE135" s="69">
        <f>IFERROR(LARGE(AH135:AM135,3),0)+IFERROR(LARGE(AH135:AM135,4),0)</f>
        <v>0</v>
      </c>
      <c r="AF135" s="69">
        <f>IFERROR(LARGE(AH135:AM135,5),0)+IFERROR(LARGE(AH135:AM135,6),0)</f>
        <v>0</v>
      </c>
      <c r="AG135" s="69">
        <f>IFERROR(LARGE(AH135:AM135,7),0)</f>
        <v>0</v>
      </c>
      <c r="AH135" s="69"/>
      <c r="AI135" s="69"/>
      <c r="AJ135" s="69">
        <v>30.153324461876092</v>
      </c>
      <c r="AK135" s="69"/>
      <c r="AL135" s="69"/>
      <c r="AM135" s="69"/>
    </row>
    <row r="136" spans="1:39" s="70" customFormat="1">
      <c r="A136" s="3" t="s">
        <v>2470</v>
      </c>
      <c r="B136" s="3" t="s">
        <v>2469</v>
      </c>
      <c r="C136" s="3"/>
      <c r="D136" s="2">
        <f ca="1">IF(E135=E136,D135,CELL("wiersz",A134))</f>
        <v>134</v>
      </c>
      <c r="E136" s="23">
        <f>LARGE(F136:AG136,1)+LARGE(F136:AG136,2)+LARGE(F136:AG136,3)+LARGE(F136:AG136,4)+IFERROR(LARGE(F136:AG136,5),0)+IFERROR(LARGE(F136:AG136,6),0)</f>
        <v>86.773255813953469</v>
      </c>
      <c r="F136" s="69"/>
      <c r="G136" s="69"/>
      <c r="H136" s="69"/>
      <c r="I136" s="75"/>
      <c r="J136" s="76">
        <v>86.773255813953469</v>
      </c>
      <c r="K136" s="76"/>
      <c r="L136" s="76"/>
      <c r="M136" s="76"/>
      <c r="N136" s="69"/>
      <c r="O136" s="69"/>
      <c r="P136" s="69"/>
      <c r="Q136" s="69"/>
      <c r="R136" s="69"/>
      <c r="S136" s="69"/>
      <c r="T136" s="75"/>
      <c r="U136" s="75"/>
      <c r="V136" s="69"/>
      <c r="W136" s="69"/>
      <c r="X136" s="69"/>
      <c r="Y136" s="77"/>
      <c r="Z136" s="69"/>
      <c r="AA136" s="69"/>
      <c r="AB136" s="69"/>
      <c r="AC136" s="69"/>
      <c r="AD136" s="69">
        <f>IFERROR(LARGE(AH136:AM136,1),0)+IFERROR(LARGE(AH136:AM136,2),0)</f>
        <v>0</v>
      </c>
      <c r="AE136" s="69">
        <f>IFERROR(LARGE(AH136:AM136,3),0)+IFERROR(LARGE(AH136:AM136,4),0)</f>
        <v>0</v>
      </c>
      <c r="AF136" s="69">
        <f>IFERROR(LARGE(AH136:AM136,5),0)+IFERROR(LARGE(AH136:AM136,6),0)</f>
        <v>0</v>
      </c>
      <c r="AG136" s="69">
        <f>IFERROR(LARGE(AH136:AM136,7),0)</f>
        <v>0</v>
      </c>
      <c r="AH136" s="69"/>
      <c r="AI136" s="69"/>
      <c r="AJ136" s="69"/>
      <c r="AK136" s="69"/>
      <c r="AL136" s="69"/>
      <c r="AM136" s="69"/>
    </row>
    <row r="137" spans="1:39" s="70" customFormat="1">
      <c r="A137" s="3" t="s">
        <v>2195</v>
      </c>
      <c r="B137" s="3"/>
      <c r="C137" s="3" t="s">
        <v>1419</v>
      </c>
      <c r="D137" s="2">
        <f ca="1">IF(E136=E137,D136,CELL("wiersz",A135))</f>
        <v>135</v>
      </c>
      <c r="E137" s="23">
        <f>LARGE(F137:AG137,1)+LARGE(F137:AG137,2)+LARGE(F137:AG137,3)+LARGE(F137:AG137,4)+IFERROR(LARGE(F137:AG137,5),0)+IFERROR(LARGE(F137:AG137,6),0)</f>
        <v>86.192366245126124</v>
      </c>
      <c r="F137" s="69"/>
      <c r="G137" s="69"/>
      <c r="H137" s="69"/>
      <c r="I137" s="75"/>
      <c r="J137" s="76"/>
      <c r="K137" s="76"/>
      <c r="L137" s="76"/>
      <c r="M137" s="76"/>
      <c r="N137" s="69"/>
      <c r="O137" s="69"/>
      <c r="P137" s="69"/>
      <c r="Q137" s="69"/>
      <c r="R137" s="69"/>
      <c r="S137" s="69"/>
      <c r="T137" s="75"/>
      <c r="U137" s="75"/>
      <c r="V137" s="69"/>
      <c r="W137" s="69"/>
      <c r="X137" s="69"/>
      <c r="Y137" s="77"/>
      <c r="Z137" s="69"/>
      <c r="AA137" s="69"/>
      <c r="AB137" s="69"/>
      <c r="AC137" s="69"/>
      <c r="AD137" s="69">
        <f>IFERROR(LARGE(AH137:AM137,1),0)+IFERROR(LARGE(AH137:AM137,2),0)</f>
        <v>86.192366245126124</v>
      </c>
      <c r="AE137" s="69">
        <f>IFERROR(LARGE(AH137:AM137,3),0)+IFERROR(LARGE(AH137:AM137,4),0)</f>
        <v>0</v>
      </c>
      <c r="AF137" s="69">
        <f>IFERROR(LARGE(AH137:AM137,5),0)+IFERROR(LARGE(AH137:AM137,6),0)</f>
        <v>0</v>
      </c>
      <c r="AG137" s="69">
        <f>IFERROR(LARGE(AH137:AM137,7),0)</f>
        <v>0</v>
      </c>
      <c r="AH137" s="69">
        <v>45.67830665835239</v>
      </c>
      <c r="AI137" s="69"/>
      <c r="AJ137" s="69"/>
      <c r="AK137" s="69"/>
      <c r="AL137" s="69">
        <v>40.514059586773726</v>
      </c>
      <c r="AM137" s="69"/>
    </row>
    <row r="138" spans="1:39" s="70" customFormat="1">
      <c r="A138" s="3" t="s">
        <v>2103</v>
      </c>
      <c r="B138" s="3"/>
      <c r="C138" s="3" t="s">
        <v>816</v>
      </c>
      <c r="D138" s="2">
        <f ca="1">IF(E137=E138,D137,CELL("wiersz",A136))</f>
        <v>136</v>
      </c>
      <c r="E138" s="23">
        <f>LARGE(F138:AG138,1)+LARGE(F138:AG138,2)+LARGE(F138:AG138,3)+LARGE(F138:AG138,4)+IFERROR(LARGE(F138:AG138,5),0)+IFERROR(LARGE(F138:AG138,6),0)</f>
        <v>84.709944816740233</v>
      </c>
      <c r="F138" s="69"/>
      <c r="G138" s="69">
        <v>43.259504671098348</v>
      </c>
      <c r="H138" s="69"/>
      <c r="I138" s="75"/>
      <c r="J138" s="76"/>
      <c r="K138" s="76"/>
      <c r="L138" s="76"/>
      <c r="M138" s="76"/>
      <c r="N138" s="69"/>
      <c r="O138" s="69"/>
      <c r="P138" s="69"/>
      <c r="Q138" s="69"/>
      <c r="R138" s="69"/>
      <c r="S138" s="69"/>
      <c r="T138" s="75"/>
      <c r="U138" s="75"/>
      <c r="V138" s="69"/>
      <c r="W138" s="69"/>
      <c r="X138" s="69"/>
      <c r="Y138" s="77"/>
      <c r="Z138" s="69">
        <v>41.450440145641878</v>
      </c>
      <c r="AA138" s="69"/>
      <c r="AB138" s="69"/>
      <c r="AC138" s="69"/>
      <c r="AD138" s="69">
        <f>IFERROR(LARGE(AH138:AM138,1),0)+IFERROR(LARGE(AH138:AM138,2),0)</f>
        <v>0</v>
      </c>
      <c r="AE138" s="69">
        <f>IFERROR(LARGE(AH138:AM138,3),0)+IFERROR(LARGE(AH138:AM138,4),0)</f>
        <v>0</v>
      </c>
      <c r="AF138" s="69">
        <f>IFERROR(LARGE(AH138:AM138,5),0)+IFERROR(LARGE(AH138:AM138,6),0)</f>
        <v>0</v>
      </c>
      <c r="AG138" s="69">
        <f>IFERROR(LARGE(AH138:AM138,7),0)</f>
        <v>0</v>
      </c>
      <c r="AH138" s="69"/>
      <c r="AI138" s="69"/>
      <c r="AJ138" s="69"/>
      <c r="AK138" s="69"/>
      <c r="AL138" s="69"/>
      <c r="AM138" s="69"/>
    </row>
    <row r="139" spans="1:39" s="70" customFormat="1">
      <c r="A139" s="3" t="s">
        <v>2352</v>
      </c>
      <c r="B139" s="3" t="s">
        <v>1360</v>
      </c>
      <c r="C139" s="3" t="s">
        <v>1848</v>
      </c>
      <c r="D139" s="2">
        <f ca="1">IF(E138=E139,D138,CELL("wiersz",A137))</f>
        <v>137</v>
      </c>
      <c r="E139" s="23">
        <f>LARGE(F139:AG139,1)+LARGE(F139:AG139,2)+LARGE(F139:AG139,3)+LARGE(F139:AG139,4)+IFERROR(LARGE(F139:AG139,5),0)+IFERROR(LARGE(F139:AG139,6),0)</f>
        <v>84.376784220923128</v>
      </c>
      <c r="F139" s="69"/>
      <c r="G139" s="69"/>
      <c r="H139" s="69"/>
      <c r="I139" s="75"/>
      <c r="J139" s="76"/>
      <c r="K139" s="76"/>
      <c r="L139" s="76"/>
      <c r="M139" s="76"/>
      <c r="N139" s="69"/>
      <c r="O139" s="69"/>
      <c r="P139" s="69"/>
      <c r="Q139" s="69">
        <v>32.780277465316836</v>
      </c>
      <c r="R139" s="69"/>
      <c r="S139" s="69"/>
      <c r="T139" s="75">
        <v>46.491451695587934</v>
      </c>
      <c r="U139" s="75"/>
      <c r="V139" s="69"/>
      <c r="W139" s="69"/>
      <c r="X139" s="69"/>
      <c r="Y139" s="77"/>
      <c r="Z139" s="69"/>
      <c r="AA139" s="69"/>
      <c r="AB139" s="69"/>
      <c r="AC139" s="69"/>
      <c r="AD139" s="69">
        <f>IFERROR(LARGE(AH139:AM139,1),0)+IFERROR(LARGE(AH139:AM139,2),0)</f>
        <v>5.105055060018354</v>
      </c>
      <c r="AE139" s="69">
        <f>IFERROR(LARGE(AH139:AM139,3),0)+IFERROR(LARGE(AH139:AM139,4),0)</f>
        <v>0</v>
      </c>
      <c r="AF139" s="69">
        <f>IFERROR(LARGE(AH139:AM139,5),0)+IFERROR(LARGE(AH139:AM139,6),0)</f>
        <v>0</v>
      </c>
      <c r="AG139" s="69">
        <f>IFERROR(LARGE(AH139:AM139,7),0)</f>
        <v>0</v>
      </c>
      <c r="AH139" s="69">
        <v>5.105055060018354</v>
      </c>
      <c r="AI139" s="69"/>
      <c r="AJ139" s="69"/>
      <c r="AK139" s="69"/>
      <c r="AL139" s="69"/>
      <c r="AM139" s="69"/>
    </row>
    <row r="140" spans="1:39" s="70" customFormat="1">
      <c r="A140" s="3" t="s">
        <v>2199</v>
      </c>
      <c r="B140" s="3"/>
      <c r="C140" s="3" t="s">
        <v>92</v>
      </c>
      <c r="D140" s="2">
        <f ca="1">IF(E139=E140,D139,CELL("wiersz",A138))</f>
        <v>138</v>
      </c>
      <c r="E140" s="23">
        <f>LARGE(F140:AG140,1)+LARGE(F140:AG140,2)+LARGE(F140:AG140,3)+LARGE(F140:AG140,4)+IFERROR(LARGE(F140:AG140,5),0)+IFERROR(LARGE(F140:AG140,6),0)</f>
        <v>83.784865434457856</v>
      </c>
      <c r="F140" s="69"/>
      <c r="G140" s="69"/>
      <c r="H140" s="69"/>
      <c r="I140" s="75"/>
      <c r="J140" s="76"/>
      <c r="K140" s="76"/>
      <c r="L140" s="76"/>
      <c r="M140" s="76"/>
      <c r="N140" s="69"/>
      <c r="O140" s="69"/>
      <c r="P140" s="69"/>
      <c r="Q140" s="69"/>
      <c r="R140" s="69"/>
      <c r="S140" s="69"/>
      <c r="T140" s="75"/>
      <c r="U140" s="75"/>
      <c r="V140" s="69"/>
      <c r="W140" s="69"/>
      <c r="X140" s="69"/>
      <c r="Y140" s="77"/>
      <c r="Z140" s="69"/>
      <c r="AA140" s="69"/>
      <c r="AB140" s="69"/>
      <c r="AC140" s="69"/>
      <c r="AD140" s="69">
        <f>IFERROR(LARGE(AH140:AM140,1),0)+IFERROR(LARGE(AH140:AM140,2),0)</f>
        <v>83.784865434457856</v>
      </c>
      <c r="AE140" s="69">
        <f>IFERROR(LARGE(AH140:AM140,3),0)+IFERROR(LARGE(AH140:AM140,4),0)</f>
        <v>0</v>
      </c>
      <c r="AF140" s="69">
        <f>IFERROR(LARGE(AH140:AM140,5),0)+IFERROR(LARGE(AH140:AM140,6),0)</f>
        <v>0</v>
      </c>
      <c r="AG140" s="69">
        <f>IFERROR(LARGE(AH140:AM140,7),0)</f>
        <v>0</v>
      </c>
      <c r="AH140" s="69">
        <v>43.387627509049032</v>
      </c>
      <c r="AI140" s="69"/>
      <c r="AJ140" s="69"/>
      <c r="AK140" s="69"/>
      <c r="AL140" s="69">
        <v>40.397237925408824</v>
      </c>
      <c r="AM140" s="69"/>
    </row>
    <row r="141" spans="1:39" s="70" customFormat="1">
      <c r="A141" s="3" t="s">
        <v>2207</v>
      </c>
      <c r="B141" s="3" t="s">
        <v>1455</v>
      </c>
      <c r="C141" s="3" t="s">
        <v>57</v>
      </c>
      <c r="D141" s="2">
        <f ca="1">IF(E140=E141,D140,CELL("wiersz",A139))</f>
        <v>139</v>
      </c>
      <c r="E141" s="23">
        <f>LARGE(F141:AG141,1)+LARGE(F141:AG141,2)+LARGE(F141:AG141,3)+LARGE(F141:AG141,4)+IFERROR(LARGE(F141:AG141,5),0)+IFERROR(LARGE(F141:AG141,6),0)</f>
        <v>83.731066729729832</v>
      </c>
      <c r="F141" s="69"/>
      <c r="G141" s="69"/>
      <c r="H141" s="69"/>
      <c r="I141" s="75"/>
      <c r="J141" s="76"/>
      <c r="K141" s="76"/>
      <c r="L141" s="76"/>
      <c r="M141" s="76"/>
      <c r="N141" s="69"/>
      <c r="O141" s="69"/>
      <c r="P141" s="69"/>
      <c r="Q141" s="69"/>
      <c r="R141" s="69"/>
      <c r="S141" s="69"/>
      <c r="T141" s="75"/>
      <c r="U141" s="75"/>
      <c r="V141" s="69"/>
      <c r="W141" s="69"/>
      <c r="X141" s="69"/>
      <c r="Y141" s="77"/>
      <c r="Z141" s="69"/>
      <c r="AA141" s="69"/>
      <c r="AB141" s="69"/>
      <c r="AC141" s="69"/>
      <c r="AD141" s="69">
        <f>IFERROR(LARGE(AH141:AM141,1),0)+IFERROR(LARGE(AH141:AM141,2),0)</f>
        <v>83.731066729729832</v>
      </c>
      <c r="AE141" s="69">
        <f>IFERROR(LARGE(AH141:AM141,3),0)+IFERROR(LARGE(AH141:AM141,4),0)</f>
        <v>0</v>
      </c>
      <c r="AF141" s="69">
        <f>IFERROR(LARGE(AH141:AM141,5),0)+IFERROR(LARGE(AH141:AM141,6),0)</f>
        <v>0</v>
      </c>
      <c r="AG141" s="69">
        <f>IFERROR(LARGE(AH141:AM141,7),0)</f>
        <v>0</v>
      </c>
      <c r="AH141" s="69">
        <v>42.627376180007772</v>
      </c>
      <c r="AI141" s="69"/>
      <c r="AJ141" s="69"/>
      <c r="AK141" s="69"/>
      <c r="AL141" s="69">
        <v>41.103690549722053</v>
      </c>
      <c r="AM141" s="69"/>
    </row>
    <row r="142" spans="1:39" s="70" customFormat="1">
      <c r="A142" s="3" t="s">
        <v>2205</v>
      </c>
      <c r="B142" s="3"/>
      <c r="C142" s="3" t="s">
        <v>57</v>
      </c>
      <c r="D142" s="2">
        <f ca="1">IF(E141=E142,D141,CELL("wiersz",A140))</f>
        <v>140</v>
      </c>
      <c r="E142" s="23">
        <f>LARGE(F142:AG142,1)+LARGE(F142:AG142,2)+LARGE(F142:AG142,3)+LARGE(F142:AG142,4)+IFERROR(LARGE(F142:AG142,5),0)+IFERROR(LARGE(F142:AG142,6),0)</f>
        <v>83.727217309521336</v>
      </c>
      <c r="F142" s="69"/>
      <c r="G142" s="69"/>
      <c r="H142" s="69"/>
      <c r="I142" s="75"/>
      <c r="J142" s="76"/>
      <c r="K142" s="76"/>
      <c r="L142" s="76"/>
      <c r="M142" s="76"/>
      <c r="N142" s="69"/>
      <c r="O142" s="69"/>
      <c r="P142" s="69"/>
      <c r="Q142" s="69"/>
      <c r="R142" s="69"/>
      <c r="S142" s="69"/>
      <c r="T142" s="75"/>
      <c r="U142" s="75"/>
      <c r="V142" s="69"/>
      <c r="W142" s="69"/>
      <c r="X142" s="69"/>
      <c r="Y142" s="77"/>
      <c r="Z142" s="69"/>
      <c r="AA142" s="69"/>
      <c r="AB142" s="69"/>
      <c r="AC142" s="69"/>
      <c r="AD142" s="69">
        <f>IFERROR(LARGE(AH142:AM142,1),0)+IFERROR(LARGE(AH142:AM142,2),0)</f>
        <v>83.727217309521336</v>
      </c>
      <c r="AE142" s="69">
        <f>IFERROR(LARGE(AH142:AM142,3),0)+IFERROR(LARGE(AH142:AM142,4),0)</f>
        <v>0</v>
      </c>
      <c r="AF142" s="69">
        <f>IFERROR(LARGE(AH142:AM142,5),0)+IFERROR(LARGE(AH142:AM142,6),0)</f>
        <v>0</v>
      </c>
      <c r="AG142" s="69">
        <f>IFERROR(LARGE(AH142:AM142,7),0)</f>
        <v>0</v>
      </c>
      <c r="AH142" s="69">
        <v>42.885253366291558</v>
      </c>
      <c r="AI142" s="69"/>
      <c r="AJ142" s="69"/>
      <c r="AK142" s="69"/>
      <c r="AL142" s="69">
        <v>40.841963943229771</v>
      </c>
      <c r="AM142" s="69"/>
    </row>
    <row r="143" spans="1:39" s="70" customFormat="1">
      <c r="A143" s="3" t="s">
        <v>2200</v>
      </c>
      <c r="B143" s="3"/>
      <c r="C143" s="3" t="s">
        <v>92</v>
      </c>
      <c r="D143" s="2">
        <f ca="1">IF(E142=E143,D142,CELL("wiersz",A141))</f>
        <v>141</v>
      </c>
      <c r="E143" s="23">
        <f>LARGE(F143:AG143,1)+LARGE(F143:AG143,2)+LARGE(F143:AG143,3)+LARGE(F143:AG143,4)+IFERROR(LARGE(F143:AG143,5),0)+IFERROR(LARGE(F143:AG143,6),0)</f>
        <v>83.657007083139547</v>
      </c>
      <c r="F143" s="69"/>
      <c r="G143" s="69"/>
      <c r="H143" s="69"/>
      <c r="I143" s="75"/>
      <c r="J143" s="76"/>
      <c r="K143" s="76"/>
      <c r="L143" s="76"/>
      <c r="M143" s="76"/>
      <c r="N143" s="69"/>
      <c r="O143" s="69"/>
      <c r="P143" s="69"/>
      <c r="Q143" s="69"/>
      <c r="R143" s="69"/>
      <c r="S143" s="69"/>
      <c r="T143" s="75"/>
      <c r="U143" s="75"/>
      <c r="V143" s="69"/>
      <c r="W143" s="69"/>
      <c r="X143" s="69"/>
      <c r="Y143" s="77"/>
      <c r="Z143" s="69"/>
      <c r="AA143" s="69"/>
      <c r="AB143" s="69"/>
      <c r="AC143" s="69"/>
      <c r="AD143" s="69">
        <f>IFERROR(LARGE(AH143:AM143,1),0)+IFERROR(LARGE(AH143:AM143,2),0)</f>
        <v>83.657007083139547</v>
      </c>
      <c r="AE143" s="69">
        <f>IFERROR(LARGE(AH143:AM143,3),0)+IFERROR(LARGE(AH143:AM143,4),0)</f>
        <v>0</v>
      </c>
      <c r="AF143" s="69">
        <f>IFERROR(LARGE(AH143:AM143,5),0)+IFERROR(LARGE(AH143:AM143,6),0)</f>
        <v>0</v>
      </c>
      <c r="AG143" s="69">
        <f>IFERROR(LARGE(AH143:AM143,7),0)</f>
        <v>0</v>
      </c>
      <c r="AH143" s="69">
        <v>43.380490212205956</v>
      </c>
      <c r="AI143" s="69"/>
      <c r="AJ143" s="69"/>
      <c r="AK143" s="69"/>
      <c r="AL143" s="69">
        <v>40.276516870933591</v>
      </c>
      <c r="AM143" s="69"/>
    </row>
    <row r="144" spans="1:39" s="70" customFormat="1">
      <c r="A144" s="3" t="s">
        <v>3285</v>
      </c>
      <c r="B144" s="3" t="s">
        <v>3211</v>
      </c>
      <c r="C144" s="3" t="s">
        <v>3265</v>
      </c>
      <c r="D144" s="2">
        <f ca="1">IF(E143=E144,D143,CELL("wiersz",A142))</f>
        <v>142</v>
      </c>
      <c r="E144" s="23">
        <f>LARGE(F144:AG144,1)+LARGE(F144:AG144,2)+LARGE(F144:AG144,3)+LARGE(F144:AG144,4)+IFERROR(LARGE(F144:AG144,5),0)+IFERROR(LARGE(F144:AG144,6),0)</f>
        <v>83.330368811767443</v>
      </c>
      <c r="F144" s="69"/>
      <c r="G144" s="69"/>
      <c r="H144" s="69"/>
      <c r="I144" s="75"/>
      <c r="J144" s="76"/>
      <c r="K144" s="76"/>
      <c r="L144" s="76"/>
      <c r="M144" s="76"/>
      <c r="N144" s="69"/>
      <c r="O144" s="69"/>
      <c r="P144" s="69"/>
      <c r="Q144" s="69"/>
      <c r="R144" s="69"/>
      <c r="S144" s="69"/>
      <c r="T144" s="75"/>
      <c r="U144" s="75">
        <v>59.484107299576422</v>
      </c>
      <c r="V144" s="69"/>
      <c r="W144" s="69">
        <f>VLOOKUP(A144,'Mordownik M'!$G$2:$H$27,2,0)</f>
        <v>23.846261512191028</v>
      </c>
      <c r="X144" s="69"/>
      <c r="Y144" s="77"/>
      <c r="Z144" s="69"/>
      <c r="AA144" s="69"/>
      <c r="AB144" s="69"/>
      <c r="AC144" s="69"/>
      <c r="AD144" s="69">
        <f>IFERROR(LARGE(AH144:AM144,1),0)+IFERROR(LARGE(AH144:AM144,2),0)</f>
        <v>0</v>
      </c>
      <c r="AE144" s="69">
        <f>IFERROR(LARGE(AH144:AM144,3),0)+IFERROR(LARGE(AH144:AM144,4),0)</f>
        <v>0</v>
      </c>
      <c r="AF144" s="69">
        <f>IFERROR(LARGE(AH144:AM144,5),0)+IFERROR(LARGE(AH144:AM144,6),0)</f>
        <v>0</v>
      </c>
      <c r="AG144" s="69">
        <f>IFERROR(LARGE(AH144:AM144,7),0)</f>
        <v>0</v>
      </c>
      <c r="AH144" s="69"/>
      <c r="AI144" s="69"/>
      <c r="AJ144" s="69"/>
      <c r="AK144" s="69"/>
      <c r="AL144" s="69"/>
      <c r="AM144" s="69"/>
    </row>
    <row r="145" spans="1:39" s="70" customFormat="1">
      <c r="A145" s="3" t="s">
        <v>3286</v>
      </c>
      <c r="B145" s="3" t="s">
        <v>3210</v>
      </c>
      <c r="C145" s="3" t="s">
        <v>3265</v>
      </c>
      <c r="D145" s="2">
        <f ca="1">IF(E144=E145,D144,CELL("wiersz",A143))</f>
        <v>143</v>
      </c>
      <c r="E145" s="23">
        <f>LARGE(F145:AG145,1)+LARGE(F145:AG145,2)+LARGE(F145:AG145,3)+LARGE(F145:AG145,4)+IFERROR(LARGE(F145:AG145,5),0)+IFERROR(LARGE(F145:AG145,6),0)</f>
        <v>83.307679675977852</v>
      </c>
      <c r="F145" s="69"/>
      <c r="G145" s="69"/>
      <c r="H145" s="69"/>
      <c r="I145" s="75"/>
      <c r="J145" s="76"/>
      <c r="K145" s="76"/>
      <c r="L145" s="76"/>
      <c r="M145" s="76"/>
      <c r="N145" s="69"/>
      <c r="O145" s="69"/>
      <c r="P145" s="69"/>
      <c r="Q145" s="69"/>
      <c r="R145" s="69"/>
      <c r="S145" s="69"/>
      <c r="T145" s="75"/>
      <c r="U145" s="75">
        <v>59.461418163786831</v>
      </c>
      <c r="V145" s="69"/>
      <c r="W145" s="69">
        <f>VLOOKUP(A145,'Mordownik M'!$G$2:$H$27,2,0)</f>
        <v>23.846261512191028</v>
      </c>
      <c r="X145" s="69"/>
      <c r="Y145" s="77"/>
      <c r="Z145" s="69"/>
      <c r="AA145" s="69"/>
      <c r="AB145" s="69"/>
      <c r="AC145" s="69"/>
      <c r="AD145" s="69">
        <f>IFERROR(LARGE(AH145:AM145,1),0)+IFERROR(LARGE(AH145:AM145,2),0)</f>
        <v>0</v>
      </c>
      <c r="AE145" s="69">
        <f>IFERROR(LARGE(AH145:AM145,3),0)+IFERROR(LARGE(AH145:AM145,4),0)</f>
        <v>0</v>
      </c>
      <c r="AF145" s="69">
        <f>IFERROR(LARGE(AH145:AM145,5),0)+IFERROR(LARGE(AH145:AM145,6),0)</f>
        <v>0</v>
      </c>
      <c r="AG145" s="69">
        <f>IFERROR(LARGE(AH145:AM145,7),0)</f>
        <v>0</v>
      </c>
      <c r="AH145" s="69"/>
      <c r="AI145" s="69"/>
      <c r="AJ145" s="69"/>
      <c r="AK145" s="69"/>
      <c r="AL145" s="69"/>
      <c r="AM145" s="69"/>
    </row>
    <row r="146" spans="1:39" s="70" customFormat="1">
      <c r="A146" s="3" t="s">
        <v>3144</v>
      </c>
      <c r="B146" s="3" t="s">
        <v>3105</v>
      </c>
      <c r="C146" s="3"/>
      <c r="D146" s="2">
        <f ca="1">IF(E145=E146,D145,CELL("wiersz",A144))</f>
        <v>144</v>
      </c>
      <c r="E146" s="23">
        <f>LARGE(F146:AG146,1)+LARGE(F146:AG146,2)+LARGE(F146:AG146,3)+LARGE(F146:AG146,4)+IFERROR(LARGE(F146:AG146,5),0)+IFERROR(LARGE(F146:AG146,6),0)</f>
        <v>83.135391923990483</v>
      </c>
      <c r="F146" s="69"/>
      <c r="G146" s="69"/>
      <c r="H146" s="69"/>
      <c r="I146" s="75"/>
      <c r="J146" s="76"/>
      <c r="K146" s="76"/>
      <c r="L146" s="76"/>
      <c r="M146" s="76"/>
      <c r="N146" s="69"/>
      <c r="O146" s="69"/>
      <c r="P146" s="69"/>
      <c r="Q146" s="69"/>
      <c r="R146" s="69"/>
      <c r="S146" s="69">
        <v>83.135391923990483</v>
      </c>
      <c r="T146" s="75"/>
      <c r="U146" s="75"/>
      <c r="V146" s="69"/>
      <c r="W146" s="69"/>
      <c r="X146" s="69"/>
      <c r="Y146" s="77"/>
      <c r="Z146" s="69"/>
      <c r="AA146" s="69"/>
      <c r="AB146" s="69"/>
      <c r="AC146" s="69"/>
      <c r="AD146" s="69">
        <f>IFERROR(LARGE(AH146:AM146,1),0)+IFERROR(LARGE(AH146:AM146,2),0)</f>
        <v>0</v>
      </c>
      <c r="AE146" s="69">
        <f>IFERROR(LARGE(AH146:AM146,3),0)+IFERROR(LARGE(AH146:AM146,4),0)</f>
        <v>0</v>
      </c>
      <c r="AF146" s="69">
        <f>IFERROR(LARGE(AH146:AM146,5),0)+IFERROR(LARGE(AH146:AM146,6),0)</f>
        <v>0</v>
      </c>
      <c r="AG146" s="69">
        <f>IFERROR(LARGE(AH146:AM146,7),0)</f>
        <v>0</v>
      </c>
      <c r="AH146" s="69"/>
      <c r="AI146" s="69"/>
      <c r="AJ146" s="69"/>
      <c r="AK146" s="69"/>
      <c r="AL146" s="69"/>
      <c r="AM146" s="69"/>
    </row>
    <row r="147" spans="1:39" s="70" customFormat="1">
      <c r="A147" s="3" t="s">
        <v>2196</v>
      </c>
      <c r="B147" s="3"/>
      <c r="C147" s="3" t="s">
        <v>57</v>
      </c>
      <c r="D147" s="2">
        <f ca="1">IF(E146=E147,D146,CELL("wiersz",A145))</f>
        <v>145</v>
      </c>
      <c r="E147" s="23">
        <f>LARGE(F147:AG147,1)+LARGE(F147:AG147,2)+LARGE(F147:AG147,3)+LARGE(F147:AG147,4)+IFERROR(LARGE(F147:AG147,5),0)+IFERROR(LARGE(F147:AG147,6),0)</f>
        <v>82.982095337135831</v>
      </c>
      <c r="F147" s="69"/>
      <c r="G147" s="69"/>
      <c r="H147" s="69"/>
      <c r="I147" s="75"/>
      <c r="J147" s="76"/>
      <c r="K147" s="76"/>
      <c r="L147" s="76"/>
      <c r="M147" s="76"/>
      <c r="N147" s="69"/>
      <c r="O147" s="69"/>
      <c r="P147" s="69"/>
      <c r="Q147" s="69"/>
      <c r="R147" s="69"/>
      <c r="S147" s="69"/>
      <c r="T147" s="75"/>
      <c r="U147" s="75"/>
      <c r="V147" s="69"/>
      <c r="W147" s="69"/>
      <c r="X147" s="69"/>
      <c r="Y147" s="77"/>
      <c r="Z147" s="69"/>
      <c r="AA147" s="69"/>
      <c r="AB147" s="69"/>
      <c r="AC147" s="69"/>
      <c r="AD147" s="69">
        <f>IFERROR(LARGE(AH147:AM147,1),0)+IFERROR(LARGE(AH147:AM147,2),0)</f>
        <v>82.982095337135831</v>
      </c>
      <c r="AE147" s="69">
        <f>IFERROR(LARGE(AH147:AM147,3),0)+IFERROR(LARGE(AH147:AM147,4),0)</f>
        <v>0</v>
      </c>
      <c r="AF147" s="69">
        <f>IFERROR(LARGE(AH147:AM147,5),0)+IFERROR(LARGE(AH147:AM147,6),0)</f>
        <v>0</v>
      </c>
      <c r="AG147" s="69">
        <f>IFERROR(LARGE(AH147:AM147,7),0)</f>
        <v>0</v>
      </c>
      <c r="AH147" s="69">
        <v>44.052988540309372</v>
      </c>
      <c r="AI147" s="69"/>
      <c r="AJ147" s="69"/>
      <c r="AK147" s="69"/>
      <c r="AL147" s="69">
        <v>38.929106796826453</v>
      </c>
      <c r="AM147" s="69"/>
    </row>
    <row r="148" spans="1:39" s="70" customFormat="1">
      <c r="A148" s="3" t="s">
        <v>2198</v>
      </c>
      <c r="B148" s="3"/>
      <c r="C148" s="3" t="s">
        <v>57</v>
      </c>
      <c r="D148" s="2">
        <f ca="1">IF(E147=E148,D147,CELL("wiersz",A146))</f>
        <v>146</v>
      </c>
      <c r="E148" s="23">
        <f>LARGE(F148:AG148,1)+LARGE(F148:AG148,2)+LARGE(F148:AG148,3)+LARGE(F148:AG148,4)+IFERROR(LARGE(F148:AG148,5),0)+IFERROR(LARGE(F148:AG148,6),0)</f>
        <v>82.299132605522288</v>
      </c>
      <c r="F148" s="69"/>
      <c r="G148" s="69"/>
      <c r="H148" s="69"/>
      <c r="I148" s="75"/>
      <c r="J148" s="76"/>
      <c r="K148" s="76"/>
      <c r="L148" s="76"/>
      <c r="M148" s="76"/>
      <c r="N148" s="69"/>
      <c r="O148" s="69"/>
      <c r="P148" s="69"/>
      <c r="Q148" s="69"/>
      <c r="R148" s="69"/>
      <c r="S148" s="69"/>
      <c r="T148" s="75"/>
      <c r="U148" s="75"/>
      <c r="V148" s="69"/>
      <c r="W148" s="69"/>
      <c r="X148" s="69"/>
      <c r="Y148" s="77"/>
      <c r="Z148" s="69"/>
      <c r="AA148" s="69"/>
      <c r="AB148" s="69"/>
      <c r="AC148" s="69"/>
      <c r="AD148" s="69">
        <f>IFERROR(LARGE(AH148:AM148,1),0)+IFERROR(LARGE(AH148:AM148,2),0)</f>
        <v>82.299132605522288</v>
      </c>
      <c r="AE148" s="69">
        <f>IFERROR(LARGE(AH148:AM148,3),0)+IFERROR(LARGE(AH148:AM148,4),0)</f>
        <v>0</v>
      </c>
      <c r="AF148" s="69">
        <f>IFERROR(LARGE(AH148:AM148,5),0)+IFERROR(LARGE(AH148:AM148,6),0)</f>
        <v>0</v>
      </c>
      <c r="AG148" s="69">
        <f>IFERROR(LARGE(AH148:AM148,7),0)</f>
        <v>0</v>
      </c>
      <c r="AH148" s="69">
        <v>43.878535773710489</v>
      </c>
      <c r="AI148" s="69"/>
      <c r="AJ148" s="69"/>
      <c r="AK148" s="69"/>
      <c r="AL148" s="69">
        <v>38.420596831811807</v>
      </c>
      <c r="AM148" s="69"/>
    </row>
    <row r="149" spans="1:39" s="70" customFormat="1">
      <c r="A149" s="3" t="s">
        <v>3828</v>
      </c>
      <c r="B149" s="3"/>
      <c r="C149" s="3" t="s">
        <v>92</v>
      </c>
      <c r="D149" s="2">
        <f ca="1">IF(E148=E149,D148,CELL("wiersz",A147))</f>
        <v>147</v>
      </c>
      <c r="E149" s="23">
        <f>LARGE(F149:AG149,1)+LARGE(F149:AG149,2)+LARGE(F149:AG149,3)+LARGE(F149:AG149,4)+IFERROR(LARGE(F149:AG149,5),0)+IFERROR(LARGE(F149:AG149,6),0)</f>
        <v>81.758867500388831</v>
      </c>
      <c r="F149" s="69"/>
      <c r="G149" s="69"/>
      <c r="H149" s="69"/>
      <c r="I149" s="75"/>
      <c r="J149" s="76"/>
      <c r="K149" s="76"/>
      <c r="L149" s="76"/>
      <c r="M149" s="76"/>
      <c r="N149" s="69"/>
      <c r="O149" s="69"/>
      <c r="P149" s="69"/>
      <c r="Q149" s="69"/>
      <c r="R149" s="69"/>
      <c r="S149" s="69"/>
      <c r="T149" s="75"/>
      <c r="U149" s="75"/>
      <c r="V149" s="69"/>
      <c r="W149" s="69"/>
      <c r="X149" s="69"/>
      <c r="Y149" s="77"/>
      <c r="Z149" s="69">
        <v>81.758867500388831</v>
      </c>
      <c r="AA149" s="69"/>
      <c r="AB149" s="69"/>
      <c r="AC149" s="69"/>
      <c r="AD149" s="69">
        <f>IFERROR(LARGE(AH149:AM149,1),0)+IFERROR(LARGE(AH149:AM149,2),0)</f>
        <v>0</v>
      </c>
      <c r="AE149" s="69">
        <f>IFERROR(LARGE(AH149:AM149,3),0)+IFERROR(LARGE(AH149:AM149,4),0)</f>
        <v>0</v>
      </c>
      <c r="AF149" s="69">
        <f>IFERROR(LARGE(AH149:AM149,5),0)+IFERROR(LARGE(AH149:AM149,6),0)</f>
        <v>0</v>
      </c>
      <c r="AG149" s="69">
        <f>IFERROR(LARGE(AH149:AM149,7),0)</f>
        <v>0</v>
      </c>
      <c r="AH149" s="69"/>
      <c r="AI149" s="69"/>
      <c r="AJ149" s="69"/>
      <c r="AK149" s="69"/>
      <c r="AL149" s="69"/>
      <c r="AM149" s="69"/>
    </row>
    <row r="150" spans="1:39" s="70" customFormat="1">
      <c r="A150" s="3" t="s">
        <v>2214</v>
      </c>
      <c r="B150" s="3"/>
      <c r="C150" s="3" t="s">
        <v>1023</v>
      </c>
      <c r="D150" s="2">
        <f ca="1">IF(E149=E150,D149,CELL("wiersz",A148))</f>
        <v>148</v>
      </c>
      <c r="E150" s="23">
        <f>LARGE(F150:AG150,1)+LARGE(F150:AG150,2)+LARGE(F150:AG150,3)+LARGE(F150:AG150,4)+IFERROR(LARGE(F150:AG150,5),0)+IFERROR(LARGE(F150:AG150,6),0)</f>
        <v>81.601198927275618</v>
      </c>
      <c r="F150" s="69"/>
      <c r="G150" s="69"/>
      <c r="H150" s="69"/>
      <c r="I150" s="75"/>
      <c r="J150" s="76"/>
      <c r="K150" s="76"/>
      <c r="L150" s="76"/>
      <c r="M150" s="76"/>
      <c r="N150" s="69"/>
      <c r="O150" s="69"/>
      <c r="P150" s="69"/>
      <c r="Q150" s="69"/>
      <c r="R150" s="69"/>
      <c r="S150" s="69"/>
      <c r="T150" s="75"/>
      <c r="U150" s="75"/>
      <c r="V150" s="69"/>
      <c r="W150" s="69"/>
      <c r="X150" s="69"/>
      <c r="Y150" s="77"/>
      <c r="Z150" s="69"/>
      <c r="AA150" s="69"/>
      <c r="AB150" s="69"/>
      <c r="AC150" s="69"/>
      <c r="AD150" s="69">
        <f>IFERROR(LARGE(AH150:AM150,1),0)+IFERROR(LARGE(AH150:AM150,2),0)</f>
        <v>81.601198927275618</v>
      </c>
      <c r="AE150" s="69">
        <f>IFERROR(LARGE(AH150:AM150,3),0)+IFERROR(LARGE(AH150:AM150,4),0)</f>
        <v>0</v>
      </c>
      <c r="AF150" s="69">
        <f>IFERROR(LARGE(AH150:AM150,5),0)+IFERROR(LARGE(AH150:AM150,6),0)</f>
        <v>0</v>
      </c>
      <c r="AG150" s="69">
        <f>IFERROR(LARGE(AH150:AM150,7),0)</f>
        <v>0</v>
      </c>
      <c r="AH150" s="69">
        <v>41.601198927275604</v>
      </c>
      <c r="AI150" s="69"/>
      <c r="AJ150" s="69">
        <v>40.000000000000007</v>
      </c>
      <c r="AK150" s="69"/>
      <c r="AL150" s="69"/>
      <c r="AM150" s="69"/>
    </row>
    <row r="151" spans="1:39" s="70" customFormat="1">
      <c r="A151" s="3" t="s">
        <v>4079</v>
      </c>
      <c r="B151" s="3" t="s">
        <v>4067</v>
      </c>
      <c r="C151" s="3"/>
      <c r="D151" s="2">
        <f ca="1">IF(E150=E151,D150,CELL("wiersz",A149))</f>
        <v>149</v>
      </c>
      <c r="E151" s="23">
        <f>LARGE(F151:AG151,1)+LARGE(F151:AG151,2)+LARGE(F151:AG151,3)+LARGE(F151:AG151,4)+IFERROR(LARGE(F151:AG151,5),0)+IFERROR(LARGE(F151:AG151,6),0)</f>
        <v>81.393661316834908</v>
      </c>
      <c r="F151" s="69"/>
      <c r="G151" s="69"/>
      <c r="H151" s="69"/>
      <c r="I151" s="75"/>
      <c r="J151" s="76"/>
      <c r="K151" s="76"/>
      <c r="L151" s="76"/>
      <c r="M151" s="76"/>
      <c r="N151" s="69"/>
      <c r="O151" s="69"/>
      <c r="P151" s="69"/>
      <c r="Q151" s="69"/>
      <c r="R151" s="69"/>
      <c r="S151" s="69"/>
      <c r="T151" s="75"/>
      <c r="U151" s="75"/>
      <c r="V151" s="69"/>
      <c r="W151" s="69"/>
      <c r="X151" s="69"/>
      <c r="Y151" s="77"/>
      <c r="Z151" s="69"/>
      <c r="AA151" s="69"/>
      <c r="AB151" s="69">
        <v>23.843609587909722</v>
      </c>
      <c r="AC151" s="69">
        <v>57.55005172892519</v>
      </c>
      <c r="AD151" s="69">
        <f>IFERROR(LARGE(AH151:AM151,1),0)+IFERROR(LARGE(AH151:AM151,2),0)</f>
        <v>0</v>
      </c>
      <c r="AE151" s="69">
        <f>IFERROR(LARGE(AH151:AM151,3),0)+IFERROR(LARGE(AH151:AM151,4),0)</f>
        <v>0</v>
      </c>
      <c r="AF151" s="69">
        <f>IFERROR(LARGE(AH151:AM151,5),0)+IFERROR(LARGE(AH151:AM151,6),0)</f>
        <v>0</v>
      </c>
      <c r="AG151" s="69">
        <f>IFERROR(LARGE(AH151:AM151,7),0)</f>
        <v>0</v>
      </c>
      <c r="AH151" s="69"/>
      <c r="AI151" s="69"/>
      <c r="AJ151" s="69"/>
      <c r="AK151" s="69"/>
      <c r="AL151" s="69"/>
      <c r="AM151" s="69"/>
    </row>
    <row r="152" spans="1:39" s="70" customFormat="1">
      <c r="A152" s="3" t="s">
        <v>2102</v>
      </c>
      <c r="B152" s="3"/>
      <c r="C152" s="3" t="s">
        <v>57</v>
      </c>
      <c r="D152" s="2">
        <f ca="1">IF(E151=E152,D151,CELL("wiersz",A150))</f>
        <v>150</v>
      </c>
      <c r="E152" s="23">
        <f>LARGE(F152:AG152,1)+LARGE(F152:AG152,2)+LARGE(F152:AG152,3)+LARGE(F152:AG152,4)+IFERROR(LARGE(F152:AG152,5),0)+IFERROR(LARGE(F152:AG152,6),0)</f>
        <v>81.228882087099322</v>
      </c>
      <c r="F152" s="69"/>
      <c r="G152" s="69">
        <v>45.794238431053131</v>
      </c>
      <c r="H152" s="69"/>
      <c r="I152" s="75"/>
      <c r="J152" s="76"/>
      <c r="K152" s="76"/>
      <c r="L152" s="76"/>
      <c r="M152" s="76"/>
      <c r="N152" s="69"/>
      <c r="O152" s="69"/>
      <c r="P152" s="69"/>
      <c r="Q152" s="69"/>
      <c r="R152" s="69"/>
      <c r="S152" s="69"/>
      <c r="T152" s="75"/>
      <c r="U152" s="75"/>
      <c r="V152" s="69"/>
      <c r="W152" s="69"/>
      <c r="X152" s="69"/>
      <c r="Y152" s="77"/>
      <c r="Z152" s="69"/>
      <c r="AA152" s="69"/>
      <c r="AB152" s="69"/>
      <c r="AC152" s="69"/>
      <c r="AD152" s="69">
        <f>IFERROR(LARGE(AH152:AM152,1),0)+IFERROR(LARGE(AH152:AM152,2),0)</f>
        <v>35.434643656046191</v>
      </c>
      <c r="AE152" s="69">
        <f>IFERROR(LARGE(AH152:AM152,3),0)+IFERROR(LARGE(AH152:AM152,4),0)</f>
        <v>0</v>
      </c>
      <c r="AF152" s="69">
        <f>IFERROR(LARGE(AH152:AM152,5),0)+IFERROR(LARGE(AH152:AM152,6),0)</f>
        <v>0</v>
      </c>
      <c r="AG152" s="69">
        <f>IFERROR(LARGE(AH152:AM152,7),0)</f>
        <v>0</v>
      </c>
      <c r="AH152" s="69"/>
      <c r="AI152" s="69"/>
      <c r="AJ152" s="69"/>
      <c r="AK152" s="69"/>
      <c r="AL152" s="69"/>
      <c r="AM152" s="69">
        <v>35.434643656046191</v>
      </c>
    </row>
    <row r="153" spans="1:39" s="70" customFormat="1">
      <c r="A153" s="3" t="s">
        <v>3829</v>
      </c>
      <c r="B153" s="3"/>
      <c r="C153" s="3" t="s">
        <v>3589</v>
      </c>
      <c r="D153" s="2">
        <f ca="1">IF(E152=E153,D152,CELL("wiersz",A151))</f>
        <v>151</v>
      </c>
      <c r="E153" s="23">
        <f>LARGE(F153:AG153,1)+LARGE(F153:AG153,2)+LARGE(F153:AG153,3)+LARGE(F153:AG153,4)+IFERROR(LARGE(F153:AG153,5),0)+IFERROR(LARGE(F153:AG153,6),0)</f>
        <v>80.877594764847345</v>
      </c>
      <c r="F153" s="69"/>
      <c r="G153" s="69"/>
      <c r="H153" s="69"/>
      <c r="I153" s="75"/>
      <c r="J153" s="76"/>
      <c r="K153" s="76"/>
      <c r="L153" s="76"/>
      <c r="M153" s="76"/>
      <c r="N153" s="69"/>
      <c r="O153" s="69"/>
      <c r="P153" s="69"/>
      <c r="Q153" s="69"/>
      <c r="R153" s="69"/>
      <c r="S153" s="69"/>
      <c r="T153" s="75"/>
      <c r="U153" s="75"/>
      <c r="V153" s="69"/>
      <c r="W153" s="69"/>
      <c r="X153" s="69"/>
      <c r="Y153" s="77"/>
      <c r="Z153" s="69">
        <v>80.877594764847345</v>
      </c>
      <c r="AA153" s="69"/>
      <c r="AB153" s="69"/>
      <c r="AC153" s="69"/>
      <c r="AD153" s="69">
        <f>IFERROR(LARGE(AH153:AM153,1),0)+IFERROR(LARGE(AH153:AM153,2),0)</f>
        <v>0</v>
      </c>
      <c r="AE153" s="69">
        <f>IFERROR(LARGE(AH153:AM153,3),0)+IFERROR(LARGE(AH153:AM153,4),0)</f>
        <v>0</v>
      </c>
      <c r="AF153" s="69">
        <f>IFERROR(LARGE(AH153:AM153,5),0)+IFERROR(LARGE(AH153:AM153,6),0)</f>
        <v>0</v>
      </c>
      <c r="AG153" s="69">
        <f>IFERROR(LARGE(AH153:AM153,7),0)</f>
        <v>0</v>
      </c>
      <c r="AH153" s="69"/>
      <c r="AI153" s="69"/>
      <c r="AJ153" s="69"/>
      <c r="AK153" s="69"/>
      <c r="AL153" s="69"/>
      <c r="AM153" s="69"/>
    </row>
    <row r="154" spans="1:39" s="70" customFormat="1">
      <c r="A154" s="3" t="s">
        <v>3830</v>
      </c>
      <c r="B154" s="3" t="s">
        <v>3587</v>
      </c>
      <c r="C154" s="3" t="s">
        <v>555</v>
      </c>
      <c r="D154" s="2">
        <f ca="1">IF(E153=E154,D153,CELL("wiersz",A152))</f>
        <v>152</v>
      </c>
      <c r="E154" s="23">
        <f>LARGE(F154:AG154,1)+LARGE(F154:AG154,2)+LARGE(F154:AG154,3)+LARGE(F154:AG154,4)+IFERROR(LARGE(F154:AG154,5),0)+IFERROR(LARGE(F154:AG154,6),0)</f>
        <v>80.49430670345734</v>
      </c>
      <c r="F154" s="69"/>
      <c r="G154" s="69"/>
      <c r="H154" s="69"/>
      <c r="I154" s="75"/>
      <c r="J154" s="76"/>
      <c r="K154" s="76"/>
      <c r="L154" s="76"/>
      <c r="M154" s="76"/>
      <c r="N154" s="69"/>
      <c r="O154" s="69"/>
      <c r="P154" s="69"/>
      <c r="Q154" s="69"/>
      <c r="R154" s="69"/>
      <c r="S154" s="69"/>
      <c r="T154" s="75"/>
      <c r="U154" s="75"/>
      <c r="V154" s="69"/>
      <c r="W154" s="69"/>
      <c r="X154" s="69"/>
      <c r="Y154" s="77"/>
      <c r="Z154" s="69">
        <v>80.49430670345734</v>
      </c>
      <c r="AA154" s="69"/>
      <c r="AB154" s="69"/>
      <c r="AC154" s="69"/>
      <c r="AD154" s="69">
        <f>IFERROR(LARGE(AH154:AM154,1),0)+IFERROR(LARGE(AH154:AM154,2),0)</f>
        <v>0</v>
      </c>
      <c r="AE154" s="69">
        <f>IFERROR(LARGE(AH154:AM154,3),0)+IFERROR(LARGE(AH154:AM154,4),0)</f>
        <v>0</v>
      </c>
      <c r="AF154" s="69">
        <f>IFERROR(LARGE(AH154:AM154,5),0)+IFERROR(LARGE(AH154:AM154,6),0)</f>
        <v>0</v>
      </c>
      <c r="AG154" s="69">
        <f>IFERROR(LARGE(AH154:AM154,7),0)</f>
        <v>0</v>
      </c>
      <c r="AH154" s="69"/>
      <c r="AI154" s="69"/>
      <c r="AJ154" s="69"/>
      <c r="AK154" s="69"/>
      <c r="AL154" s="69"/>
      <c r="AM154" s="69"/>
    </row>
    <row r="155" spans="1:39" s="70" customFormat="1">
      <c r="A155" s="3" t="s">
        <v>2217</v>
      </c>
      <c r="B155" s="3"/>
      <c r="C155" s="3" t="s">
        <v>47</v>
      </c>
      <c r="D155" s="2">
        <f ca="1">IF(E154=E155,D154,CELL("wiersz",A153))</f>
        <v>153</v>
      </c>
      <c r="E155" s="23">
        <f>LARGE(F155:AG155,1)+LARGE(F155:AG155,2)+LARGE(F155:AG155,3)+LARGE(F155:AG155,4)+IFERROR(LARGE(F155:AG155,5),0)+IFERROR(LARGE(F155:AG155,6),0)</f>
        <v>79.821964227947433</v>
      </c>
      <c r="F155" s="69"/>
      <c r="G155" s="69"/>
      <c r="H155" s="69"/>
      <c r="I155" s="75"/>
      <c r="J155" s="76"/>
      <c r="K155" s="76"/>
      <c r="L155" s="76"/>
      <c r="M155" s="76"/>
      <c r="N155" s="69"/>
      <c r="O155" s="69"/>
      <c r="P155" s="69"/>
      <c r="Q155" s="69"/>
      <c r="R155" s="69"/>
      <c r="S155" s="69"/>
      <c r="T155" s="75"/>
      <c r="U155" s="75"/>
      <c r="V155" s="69"/>
      <c r="W155" s="69"/>
      <c r="X155" s="69"/>
      <c r="Y155" s="77"/>
      <c r="Z155" s="69"/>
      <c r="AA155" s="69"/>
      <c r="AB155" s="69"/>
      <c r="AC155" s="69"/>
      <c r="AD155" s="69">
        <f>IFERROR(LARGE(AH155:AM155,1),0)+IFERROR(LARGE(AH155:AM155,2),0)</f>
        <v>79.821964227947433</v>
      </c>
      <c r="AE155" s="69">
        <f>IFERROR(LARGE(AH155:AM155,3),0)+IFERROR(LARGE(AH155:AM155,4),0)</f>
        <v>0</v>
      </c>
      <c r="AF155" s="69">
        <f>IFERROR(LARGE(AH155:AM155,5),0)+IFERROR(LARGE(AH155:AM155,6),0)</f>
        <v>0</v>
      </c>
      <c r="AG155" s="69">
        <f>IFERROR(LARGE(AH155:AM155,7),0)</f>
        <v>0</v>
      </c>
      <c r="AH155" s="69">
        <v>41.30407543150708</v>
      </c>
      <c r="AI155" s="69"/>
      <c r="AJ155" s="69"/>
      <c r="AK155" s="69"/>
      <c r="AL155" s="69">
        <v>38.517888796440346</v>
      </c>
      <c r="AM155" s="69"/>
    </row>
    <row r="156" spans="1:39" s="70" customFormat="1">
      <c r="A156" s="3" t="s">
        <v>2471</v>
      </c>
      <c r="B156" s="3" t="s">
        <v>2037</v>
      </c>
      <c r="C156" s="3"/>
      <c r="D156" s="2">
        <f ca="1">IF(E155=E156,D155,CELL("wiersz",A154))</f>
        <v>154</v>
      </c>
      <c r="E156" s="23">
        <f>LARGE(F156:AG156,1)+LARGE(F156:AG156,2)+LARGE(F156:AG156,3)+LARGE(F156:AG156,4)+IFERROR(LARGE(F156:AG156,5),0)+IFERROR(LARGE(F156:AG156,6),0)</f>
        <v>79.22775530839229</v>
      </c>
      <c r="F156" s="69"/>
      <c r="G156" s="69"/>
      <c r="H156" s="69"/>
      <c r="I156" s="75"/>
      <c r="J156" s="76">
        <v>79.22775530839229</v>
      </c>
      <c r="K156" s="76"/>
      <c r="L156" s="76"/>
      <c r="M156" s="76"/>
      <c r="N156" s="69"/>
      <c r="O156" s="69"/>
      <c r="P156" s="69"/>
      <c r="Q156" s="69"/>
      <c r="R156" s="69"/>
      <c r="S156" s="69"/>
      <c r="T156" s="75"/>
      <c r="U156" s="75"/>
      <c r="V156" s="69"/>
      <c r="W156" s="69"/>
      <c r="X156" s="69"/>
      <c r="Y156" s="77"/>
      <c r="Z156" s="69"/>
      <c r="AA156" s="69"/>
      <c r="AB156" s="69"/>
      <c r="AC156" s="69"/>
      <c r="AD156" s="69">
        <f>IFERROR(LARGE(AH156:AM156,1),0)+IFERROR(LARGE(AH156:AM156,2),0)</f>
        <v>0</v>
      </c>
      <c r="AE156" s="69">
        <f>IFERROR(LARGE(AH156:AM156,3),0)+IFERROR(LARGE(AH156:AM156,4),0)</f>
        <v>0</v>
      </c>
      <c r="AF156" s="69">
        <f>IFERROR(LARGE(AH156:AM156,5),0)+IFERROR(LARGE(AH156:AM156,6),0)</f>
        <v>0</v>
      </c>
      <c r="AG156" s="69">
        <f>IFERROR(LARGE(AH156:AM156,7),0)</f>
        <v>0</v>
      </c>
      <c r="AH156" s="69"/>
      <c r="AI156" s="69"/>
      <c r="AJ156" s="69"/>
      <c r="AK156" s="69"/>
      <c r="AL156" s="69"/>
      <c r="AM156" s="69"/>
    </row>
    <row r="157" spans="1:39" s="70" customFormat="1">
      <c r="A157" s="3" t="s">
        <v>2218</v>
      </c>
      <c r="B157" s="3"/>
      <c r="C157" s="3" t="s">
        <v>508</v>
      </c>
      <c r="D157" s="2">
        <f ca="1">IF(E156=E157,D156,CELL("wiersz",A155))</f>
        <v>155</v>
      </c>
      <c r="E157" s="23">
        <f>LARGE(F157:AG157,1)+LARGE(F157:AG157,2)+LARGE(F157:AG157,3)+LARGE(F157:AG157,4)+IFERROR(LARGE(F157:AG157,5),0)+IFERROR(LARGE(F157:AG157,6),0)</f>
        <v>78.711299640734012</v>
      </c>
      <c r="F157" s="69"/>
      <c r="G157" s="69"/>
      <c r="H157" s="69"/>
      <c r="I157" s="75"/>
      <c r="J157" s="76"/>
      <c r="K157" s="76"/>
      <c r="L157" s="76"/>
      <c r="M157" s="76"/>
      <c r="N157" s="69"/>
      <c r="O157" s="69"/>
      <c r="P157" s="69"/>
      <c r="Q157" s="69"/>
      <c r="R157" s="69"/>
      <c r="S157" s="69"/>
      <c r="T157" s="75"/>
      <c r="U157" s="75"/>
      <c r="V157" s="69"/>
      <c r="W157" s="69"/>
      <c r="X157" s="69"/>
      <c r="Y157" s="77"/>
      <c r="Z157" s="69"/>
      <c r="AA157" s="69"/>
      <c r="AB157" s="69"/>
      <c r="AC157" s="69"/>
      <c r="AD157" s="69">
        <f>IFERROR(LARGE(AH157:AM157,1),0)+IFERROR(LARGE(AH157:AM157,2),0)</f>
        <v>78.711299640734012</v>
      </c>
      <c r="AE157" s="69">
        <f>IFERROR(LARGE(AH157:AM157,3),0)+IFERROR(LARGE(AH157:AM157,4),0)</f>
        <v>0</v>
      </c>
      <c r="AF157" s="69">
        <f>IFERROR(LARGE(AH157:AM157,5),0)+IFERROR(LARGE(AH157:AM157,6),0)</f>
        <v>0</v>
      </c>
      <c r="AG157" s="69">
        <f>IFERROR(LARGE(AH157:AM157,7),0)</f>
        <v>0</v>
      </c>
      <c r="AH157" s="69">
        <v>41.284676560836637</v>
      </c>
      <c r="AI157" s="69"/>
      <c r="AJ157" s="69"/>
      <c r="AK157" s="69"/>
      <c r="AL157" s="69">
        <v>37.426623079897375</v>
      </c>
      <c r="AM157" s="69"/>
    </row>
    <row r="158" spans="1:39" s="70" customFormat="1">
      <c r="A158" s="3" t="s">
        <v>185</v>
      </c>
      <c r="B158" s="3" t="s">
        <v>30</v>
      </c>
      <c r="C158" s="3" t="s">
        <v>106</v>
      </c>
      <c r="D158" s="2">
        <f ca="1">IF(E157=E158,D157,CELL("wiersz",A156))</f>
        <v>156</v>
      </c>
      <c r="E158" s="23">
        <f>LARGE(F158:AG158,1)+LARGE(F158:AG158,2)+LARGE(F158:AG158,3)+LARGE(F158:AG158,4)+IFERROR(LARGE(F158:AG158,5),0)+IFERROR(LARGE(F158:AG158,6),0)</f>
        <v>78.595475733137633</v>
      </c>
      <c r="F158" s="69">
        <v>56.924650156672861</v>
      </c>
      <c r="G158" s="69">
        <v>21.670825576464775</v>
      </c>
      <c r="H158" s="69"/>
      <c r="I158" s="75"/>
      <c r="J158" s="76"/>
      <c r="K158" s="76"/>
      <c r="L158" s="76"/>
      <c r="M158" s="76"/>
      <c r="N158" s="69"/>
      <c r="O158" s="69"/>
      <c r="P158" s="69"/>
      <c r="Q158" s="69"/>
      <c r="R158" s="69"/>
      <c r="S158" s="69"/>
      <c r="T158" s="75"/>
      <c r="U158" s="75"/>
      <c r="V158" s="69"/>
      <c r="W158" s="69"/>
      <c r="X158" s="69"/>
      <c r="Y158" s="77"/>
      <c r="Z158" s="69"/>
      <c r="AA158" s="69"/>
      <c r="AB158" s="69"/>
      <c r="AC158" s="69"/>
      <c r="AD158" s="69">
        <f>IFERROR(LARGE(AH158:AM158,1),0)+IFERROR(LARGE(AH158:AM158,2),0)</f>
        <v>0</v>
      </c>
      <c r="AE158" s="69">
        <f>IFERROR(LARGE(AH158:AM158,3),0)+IFERROR(LARGE(AH158:AM158,4),0)</f>
        <v>0</v>
      </c>
      <c r="AF158" s="69">
        <f>IFERROR(LARGE(AH158:AM158,5),0)+IFERROR(LARGE(AH158:AM158,6),0)</f>
        <v>0</v>
      </c>
      <c r="AG158" s="69">
        <f>IFERROR(LARGE(AH158:AM158,7),0)</f>
        <v>0</v>
      </c>
      <c r="AH158" s="69"/>
      <c r="AI158" s="69"/>
      <c r="AJ158" s="69"/>
      <c r="AK158" s="69"/>
      <c r="AL158" s="69"/>
      <c r="AM158" s="69"/>
    </row>
    <row r="159" spans="1:39" s="70" customFormat="1">
      <c r="A159" s="3" t="s">
        <v>184</v>
      </c>
      <c r="B159" s="3" t="s">
        <v>30</v>
      </c>
      <c r="C159" s="3" t="s">
        <v>104</v>
      </c>
      <c r="D159" s="2">
        <f ca="1">IF(E158=E159,D158,CELL("wiersz",A157))</f>
        <v>157</v>
      </c>
      <c r="E159" s="23">
        <f>LARGE(F159:AG159,1)+LARGE(F159:AG159,2)+LARGE(F159:AG159,3)+LARGE(F159:AG159,4)+IFERROR(LARGE(F159:AG159,5),0)+IFERROR(LARGE(F159:AG159,6),0)</f>
        <v>78.593868184630409</v>
      </c>
      <c r="F159" s="69">
        <v>56.924650156672861</v>
      </c>
      <c r="G159" s="69">
        <v>21.669218027957545</v>
      </c>
      <c r="H159" s="69"/>
      <c r="I159" s="75"/>
      <c r="J159" s="76"/>
      <c r="K159" s="76"/>
      <c r="L159" s="76"/>
      <c r="M159" s="76"/>
      <c r="N159" s="69"/>
      <c r="O159" s="69"/>
      <c r="P159" s="69"/>
      <c r="Q159" s="69"/>
      <c r="R159" s="69"/>
      <c r="S159" s="69"/>
      <c r="T159" s="75"/>
      <c r="U159" s="75"/>
      <c r="V159" s="69"/>
      <c r="W159" s="69"/>
      <c r="X159" s="69"/>
      <c r="Y159" s="77"/>
      <c r="Z159" s="69"/>
      <c r="AA159" s="69"/>
      <c r="AB159" s="69"/>
      <c r="AC159" s="69"/>
      <c r="AD159" s="69">
        <f>IFERROR(LARGE(AH159:AM159,1),0)+IFERROR(LARGE(AH159:AM159,2),0)</f>
        <v>0</v>
      </c>
      <c r="AE159" s="69">
        <f>IFERROR(LARGE(AH159:AM159,3),0)+IFERROR(LARGE(AH159:AM159,4),0)</f>
        <v>0</v>
      </c>
      <c r="AF159" s="69">
        <f>IFERROR(LARGE(AH159:AM159,5),0)+IFERROR(LARGE(AH159:AM159,6),0)</f>
        <v>0</v>
      </c>
      <c r="AG159" s="69">
        <f>IFERROR(LARGE(AH159:AM159,7),0)</f>
        <v>0</v>
      </c>
      <c r="AH159" s="69"/>
      <c r="AI159" s="69"/>
      <c r="AJ159" s="69"/>
      <c r="AK159" s="69"/>
      <c r="AL159" s="69"/>
      <c r="AM159" s="69"/>
    </row>
    <row r="160" spans="1:39" s="70" customFormat="1">
      <c r="A160" s="3" t="s">
        <v>2078</v>
      </c>
      <c r="B160" s="3"/>
      <c r="C160" s="3" t="s">
        <v>487</v>
      </c>
      <c r="D160" s="2">
        <f ca="1">IF(E159=E160,D159,CELL("wiersz",A158))</f>
        <v>158</v>
      </c>
      <c r="E160" s="23">
        <f>LARGE(F160:AG160,1)+LARGE(F160:AG160,2)+LARGE(F160:AG160,3)+LARGE(F160:AG160,4)+IFERROR(LARGE(F160:AG160,5),0)+IFERROR(LARGE(F160:AG160,6),0)</f>
        <v>78.560668631360983</v>
      </c>
      <c r="F160" s="69"/>
      <c r="G160" s="69">
        <v>78.560668631360983</v>
      </c>
      <c r="H160" s="69"/>
      <c r="I160" s="75"/>
      <c r="J160" s="76"/>
      <c r="K160" s="76"/>
      <c r="L160" s="76"/>
      <c r="M160" s="76"/>
      <c r="N160" s="69"/>
      <c r="O160" s="69"/>
      <c r="P160" s="69"/>
      <c r="Q160" s="69"/>
      <c r="R160" s="69"/>
      <c r="S160" s="69"/>
      <c r="T160" s="75"/>
      <c r="U160" s="75"/>
      <c r="V160" s="69"/>
      <c r="W160" s="69"/>
      <c r="X160" s="69"/>
      <c r="Y160" s="77"/>
      <c r="Z160" s="69"/>
      <c r="AA160" s="69"/>
      <c r="AB160" s="69"/>
      <c r="AC160" s="69"/>
      <c r="AD160" s="69">
        <f>IFERROR(LARGE(AH160:AM160,1),0)+IFERROR(LARGE(AH160:AM160,2),0)</f>
        <v>0</v>
      </c>
      <c r="AE160" s="69">
        <f>IFERROR(LARGE(AH160:AM160,3),0)+IFERROR(LARGE(AH160:AM160,4),0)</f>
        <v>0</v>
      </c>
      <c r="AF160" s="69">
        <f>IFERROR(LARGE(AH160:AM160,5),0)+IFERROR(LARGE(AH160:AM160,6),0)</f>
        <v>0</v>
      </c>
      <c r="AG160" s="69">
        <f>IFERROR(LARGE(AH160:AM160,7),0)</f>
        <v>0</v>
      </c>
      <c r="AH160" s="69"/>
      <c r="AI160" s="69"/>
      <c r="AJ160" s="69"/>
      <c r="AK160" s="69"/>
      <c r="AL160" s="69"/>
      <c r="AM160" s="69"/>
    </row>
    <row r="161" spans="1:39" s="70" customFormat="1">
      <c r="A161" s="3" t="s">
        <v>2557</v>
      </c>
      <c r="B161" s="3" t="s">
        <v>2505</v>
      </c>
      <c r="C161" s="3"/>
      <c r="D161" s="2">
        <f ca="1">IF(E160=E161,D160,CELL("wiersz",A159))</f>
        <v>159</v>
      </c>
      <c r="E161" s="23">
        <f>LARGE(F161:AG161,1)+LARGE(F161:AG161,2)+LARGE(F161:AG161,3)+LARGE(F161:AG161,4)+IFERROR(LARGE(F161:AG161,5),0)+IFERROR(LARGE(F161:AG161,6),0)</f>
        <v>78.559176672384211</v>
      </c>
      <c r="F161" s="69"/>
      <c r="G161" s="69"/>
      <c r="H161" s="69"/>
      <c r="I161" s="75"/>
      <c r="J161" s="76"/>
      <c r="K161" s="76">
        <v>78.559176672384211</v>
      </c>
      <c r="L161" s="76"/>
      <c r="M161" s="76"/>
      <c r="N161" s="69"/>
      <c r="O161" s="69"/>
      <c r="P161" s="69"/>
      <c r="Q161" s="69"/>
      <c r="R161" s="69"/>
      <c r="S161" s="69"/>
      <c r="T161" s="75"/>
      <c r="U161" s="75"/>
      <c r="V161" s="69"/>
      <c r="W161" s="69"/>
      <c r="X161" s="69"/>
      <c r="Y161" s="77"/>
      <c r="Z161" s="69"/>
      <c r="AA161" s="69"/>
      <c r="AB161" s="69"/>
      <c r="AC161" s="69"/>
      <c r="AD161" s="69">
        <f>IFERROR(LARGE(AH161:AM161,1),0)+IFERROR(LARGE(AH161:AM161,2),0)</f>
        <v>0</v>
      </c>
      <c r="AE161" s="69">
        <f>IFERROR(LARGE(AH161:AM161,3),0)+IFERROR(LARGE(AH161:AM161,4),0)</f>
        <v>0</v>
      </c>
      <c r="AF161" s="69">
        <f>IFERROR(LARGE(AH161:AM161,5),0)+IFERROR(LARGE(AH161:AM161,6),0)</f>
        <v>0</v>
      </c>
      <c r="AG161" s="69">
        <f>IFERROR(LARGE(AH161:AM161,7),0)</f>
        <v>0</v>
      </c>
      <c r="AH161" s="69"/>
      <c r="AI161" s="69"/>
      <c r="AJ161" s="69"/>
      <c r="AK161" s="69"/>
      <c r="AL161" s="69"/>
      <c r="AM161" s="69"/>
    </row>
    <row r="162" spans="1:39" s="70" customFormat="1">
      <c r="A162" s="3" t="s">
        <v>2558</v>
      </c>
      <c r="B162" s="3" t="s">
        <v>2505</v>
      </c>
      <c r="C162" s="3"/>
      <c r="D162" s="2">
        <f ca="1">IF(E161=E162,D161,CELL("wiersz",A160))</f>
        <v>159</v>
      </c>
      <c r="E162" s="23">
        <f>LARGE(F162:AG162,1)+LARGE(F162:AG162,2)+LARGE(F162:AG162,3)+LARGE(F162:AG162,4)+IFERROR(LARGE(F162:AG162,5),0)+IFERROR(LARGE(F162:AG162,6),0)</f>
        <v>78.559176672384211</v>
      </c>
      <c r="F162" s="69"/>
      <c r="G162" s="69"/>
      <c r="H162" s="69"/>
      <c r="I162" s="75"/>
      <c r="J162" s="76"/>
      <c r="K162" s="76">
        <v>78.559176672384211</v>
      </c>
      <c r="L162" s="76"/>
      <c r="M162" s="76"/>
      <c r="N162" s="69"/>
      <c r="O162" s="69"/>
      <c r="P162" s="69"/>
      <c r="Q162" s="69"/>
      <c r="R162" s="69"/>
      <c r="S162" s="69"/>
      <c r="T162" s="75"/>
      <c r="U162" s="75"/>
      <c r="V162" s="69"/>
      <c r="W162" s="69"/>
      <c r="X162" s="69"/>
      <c r="Y162" s="77"/>
      <c r="Z162" s="69"/>
      <c r="AA162" s="69"/>
      <c r="AB162" s="69"/>
      <c r="AC162" s="69"/>
      <c r="AD162" s="69">
        <f>IFERROR(LARGE(AH162:AM162,1),0)+IFERROR(LARGE(AH162:AM162,2),0)</f>
        <v>0</v>
      </c>
      <c r="AE162" s="69">
        <f>IFERROR(LARGE(AH162:AM162,3),0)+IFERROR(LARGE(AH162:AM162,4),0)</f>
        <v>0</v>
      </c>
      <c r="AF162" s="69">
        <f>IFERROR(LARGE(AH162:AM162,5),0)+IFERROR(LARGE(AH162:AM162,6),0)</f>
        <v>0</v>
      </c>
      <c r="AG162" s="69">
        <f>IFERROR(LARGE(AH162:AM162,7),0)</f>
        <v>0</v>
      </c>
      <c r="AH162" s="69"/>
      <c r="AI162" s="69"/>
      <c r="AJ162" s="69"/>
      <c r="AK162" s="69"/>
      <c r="AL162" s="69"/>
      <c r="AM162" s="69"/>
    </row>
    <row r="163" spans="1:39" s="70" customFormat="1">
      <c r="A163" s="3" t="s">
        <v>2225</v>
      </c>
      <c r="B163" s="3" t="s">
        <v>1520</v>
      </c>
      <c r="C163" s="3" t="s">
        <v>57</v>
      </c>
      <c r="D163" s="2">
        <f ca="1">IF(E162=E163,D162,CELL("wiersz",A161))</f>
        <v>161</v>
      </c>
      <c r="E163" s="23">
        <f>LARGE(F163:AG163,1)+LARGE(F163:AG163,2)+LARGE(F163:AG163,3)+LARGE(F163:AG163,4)+IFERROR(LARGE(F163:AG163,5),0)+IFERROR(LARGE(F163:AG163,6),0)</f>
        <v>77.398014522468941</v>
      </c>
      <c r="F163" s="69"/>
      <c r="G163" s="69"/>
      <c r="H163" s="69"/>
      <c r="I163" s="75"/>
      <c r="J163" s="76"/>
      <c r="K163" s="76"/>
      <c r="L163" s="76"/>
      <c r="M163" s="76"/>
      <c r="N163" s="69"/>
      <c r="O163" s="69"/>
      <c r="P163" s="69"/>
      <c r="Q163" s="69"/>
      <c r="R163" s="69"/>
      <c r="S163" s="69"/>
      <c r="T163" s="75"/>
      <c r="U163" s="75"/>
      <c r="V163" s="69"/>
      <c r="W163" s="69"/>
      <c r="X163" s="69"/>
      <c r="Y163" s="77"/>
      <c r="Z163" s="69"/>
      <c r="AA163" s="69"/>
      <c r="AB163" s="69"/>
      <c r="AC163" s="69"/>
      <c r="AD163" s="69">
        <f>IFERROR(LARGE(AH163:AM163,1),0)+IFERROR(LARGE(AH163:AM163,2),0)</f>
        <v>77.398014522468941</v>
      </c>
      <c r="AE163" s="69">
        <f>IFERROR(LARGE(AH163:AM163,3),0)+IFERROR(LARGE(AH163:AM163,4),0)</f>
        <v>0</v>
      </c>
      <c r="AF163" s="69">
        <f>IFERROR(LARGE(AH163:AM163,5),0)+IFERROR(LARGE(AH163:AM163,6),0)</f>
        <v>0</v>
      </c>
      <c r="AG163" s="69">
        <f>IFERROR(LARGE(AH163:AM163,7),0)</f>
        <v>0</v>
      </c>
      <c r="AH163" s="69">
        <v>38.478868386055439</v>
      </c>
      <c r="AI163" s="69"/>
      <c r="AJ163" s="69"/>
      <c r="AK163" s="69"/>
      <c r="AL163" s="69">
        <v>38.919146136413495</v>
      </c>
      <c r="AM163" s="69"/>
    </row>
    <row r="164" spans="1:39" s="70" customFormat="1">
      <c r="A164" s="3" t="s">
        <v>3277</v>
      </c>
      <c r="B164" s="3" t="s">
        <v>3217</v>
      </c>
      <c r="C164" s="3" t="s">
        <v>2926</v>
      </c>
      <c r="D164" s="2">
        <f ca="1">IF(E163=E164,D163,CELL("wiersz",A162))</f>
        <v>162</v>
      </c>
      <c r="E164" s="23">
        <f>LARGE(F164:AG164,1)+LARGE(F164:AG164,2)+LARGE(F164:AG164,3)+LARGE(F164:AG164,4)+IFERROR(LARGE(F164:AG164,5),0)+IFERROR(LARGE(F164:AG164,6),0)</f>
        <v>77.380125086865817</v>
      </c>
      <c r="F164" s="69"/>
      <c r="G164" s="69"/>
      <c r="H164" s="69"/>
      <c r="I164" s="75"/>
      <c r="J164" s="76"/>
      <c r="K164" s="76"/>
      <c r="L164" s="76"/>
      <c r="M164" s="76"/>
      <c r="N164" s="69"/>
      <c r="O164" s="69"/>
      <c r="P164" s="69"/>
      <c r="Q164" s="69"/>
      <c r="R164" s="69"/>
      <c r="S164" s="69"/>
      <c r="T164" s="75"/>
      <c r="U164" s="75">
        <v>77.380125086865817</v>
      </c>
      <c r="V164" s="69"/>
      <c r="W164" s="69"/>
      <c r="X164" s="69"/>
      <c r="Y164" s="77"/>
      <c r="Z164" s="69"/>
      <c r="AA164" s="69"/>
      <c r="AB164" s="69"/>
      <c r="AC164" s="69"/>
      <c r="AD164" s="69">
        <f>IFERROR(LARGE(AH164:AM164,1),0)+IFERROR(LARGE(AH164:AM164,2),0)</f>
        <v>0</v>
      </c>
      <c r="AE164" s="69">
        <f>IFERROR(LARGE(AH164:AM164,3),0)+IFERROR(LARGE(AH164:AM164,4),0)</f>
        <v>0</v>
      </c>
      <c r="AF164" s="69">
        <f>IFERROR(LARGE(AH164:AM164,5),0)+IFERROR(LARGE(AH164:AM164,6),0)</f>
        <v>0</v>
      </c>
      <c r="AG164" s="69">
        <f>IFERROR(LARGE(AH164:AM164,7),0)</f>
        <v>0</v>
      </c>
      <c r="AH164" s="69"/>
      <c r="AI164" s="69"/>
      <c r="AJ164" s="69"/>
      <c r="AK164" s="69"/>
      <c r="AL164" s="69"/>
      <c r="AM164" s="69"/>
    </row>
    <row r="165" spans="1:39" s="70" customFormat="1">
      <c r="A165" s="3" t="s">
        <v>2473</v>
      </c>
      <c r="B165" s="3" t="s">
        <v>2472</v>
      </c>
      <c r="C165" s="3"/>
      <c r="D165" s="2">
        <f ca="1">IF(E164=E165,D164,CELL("wiersz",A163))</f>
        <v>163</v>
      </c>
      <c r="E165" s="23">
        <f>LARGE(F165:AG165,1)+LARGE(F165:AG165,2)+LARGE(F165:AG165,3)+LARGE(F165:AG165,4)+IFERROR(LARGE(F165:AG165,5),0)+IFERROR(LARGE(F165:AG165,6),0)</f>
        <v>77.008012163976119</v>
      </c>
      <c r="F165" s="69"/>
      <c r="G165" s="69"/>
      <c r="H165" s="69"/>
      <c r="I165" s="75"/>
      <c r="J165" s="76">
        <v>77.008012163976119</v>
      </c>
      <c r="K165" s="76"/>
      <c r="L165" s="76"/>
      <c r="M165" s="76"/>
      <c r="N165" s="69"/>
      <c r="O165" s="69"/>
      <c r="P165" s="69"/>
      <c r="Q165" s="69"/>
      <c r="R165" s="69"/>
      <c r="S165" s="69"/>
      <c r="T165" s="75"/>
      <c r="U165" s="75"/>
      <c r="V165" s="69"/>
      <c r="W165" s="69"/>
      <c r="X165" s="69"/>
      <c r="Y165" s="77"/>
      <c r="Z165" s="69"/>
      <c r="AA165" s="69"/>
      <c r="AB165" s="69"/>
      <c r="AC165" s="69"/>
      <c r="AD165" s="69">
        <f>IFERROR(LARGE(AH165:AM165,1),0)+IFERROR(LARGE(AH165:AM165,2),0)</f>
        <v>0</v>
      </c>
      <c r="AE165" s="69">
        <f>IFERROR(LARGE(AH165:AM165,3),0)+IFERROR(LARGE(AH165:AM165,4),0)</f>
        <v>0</v>
      </c>
      <c r="AF165" s="69">
        <f>IFERROR(LARGE(AH165:AM165,5),0)+IFERROR(LARGE(AH165:AM165,6),0)</f>
        <v>0</v>
      </c>
      <c r="AG165" s="69">
        <f>IFERROR(LARGE(AH165:AM165,7),0)</f>
        <v>0</v>
      </c>
      <c r="AH165" s="69"/>
      <c r="AI165" s="69"/>
      <c r="AJ165" s="69"/>
      <c r="AK165" s="69"/>
      <c r="AL165" s="69"/>
      <c r="AM165" s="69"/>
    </row>
    <row r="166" spans="1:39" s="70" customFormat="1">
      <c r="A166" s="3" t="s">
        <v>2474</v>
      </c>
      <c r="B166" s="3" t="s">
        <v>2472</v>
      </c>
      <c r="C166" s="3"/>
      <c r="D166" s="2">
        <f ca="1">IF(E165=E166,D165,CELL("wiersz",A164))</f>
        <v>163</v>
      </c>
      <c r="E166" s="23">
        <f>LARGE(F166:AG166,1)+LARGE(F166:AG166,2)+LARGE(F166:AG166,3)+LARGE(F166:AG166,4)+IFERROR(LARGE(F166:AG166,5),0)+IFERROR(LARGE(F166:AG166,6),0)</f>
        <v>77.008012163976119</v>
      </c>
      <c r="F166" s="69"/>
      <c r="G166" s="69"/>
      <c r="H166" s="69"/>
      <c r="I166" s="75"/>
      <c r="J166" s="76">
        <v>77.008012163976119</v>
      </c>
      <c r="K166" s="76"/>
      <c r="L166" s="76"/>
      <c r="M166" s="76"/>
      <c r="N166" s="69"/>
      <c r="O166" s="69"/>
      <c r="P166" s="69"/>
      <c r="Q166" s="69"/>
      <c r="R166" s="69"/>
      <c r="S166" s="69"/>
      <c r="T166" s="75"/>
      <c r="U166" s="75"/>
      <c r="V166" s="69"/>
      <c r="W166" s="69"/>
      <c r="X166" s="69"/>
      <c r="Y166" s="77"/>
      <c r="Z166" s="69"/>
      <c r="AA166" s="69"/>
      <c r="AB166" s="69"/>
      <c r="AC166" s="69"/>
      <c r="AD166" s="69">
        <f>IFERROR(LARGE(AH166:AM166,1),0)+IFERROR(LARGE(AH166:AM166,2),0)</f>
        <v>0</v>
      </c>
      <c r="AE166" s="69">
        <f>IFERROR(LARGE(AH166:AM166,3),0)+IFERROR(LARGE(AH166:AM166,4),0)</f>
        <v>0</v>
      </c>
      <c r="AF166" s="69">
        <f>IFERROR(LARGE(AH166:AM166,5),0)+IFERROR(LARGE(AH166:AM166,6),0)</f>
        <v>0</v>
      </c>
      <c r="AG166" s="69">
        <f>IFERROR(LARGE(AH166:AM166,7),0)</f>
        <v>0</v>
      </c>
      <c r="AH166" s="69"/>
      <c r="AI166" s="69"/>
      <c r="AJ166" s="69"/>
      <c r="AK166" s="69"/>
      <c r="AL166" s="69"/>
      <c r="AM166" s="69"/>
    </row>
    <row r="167" spans="1:39" s="70" customFormat="1">
      <c r="A167" s="3" t="s">
        <v>2561</v>
      </c>
      <c r="B167" s="3" t="s">
        <v>2512</v>
      </c>
      <c r="C167" s="3"/>
      <c r="D167" s="2">
        <f ca="1">IF(E166=E167,D166,CELL("wiersz",A165))</f>
        <v>165</v>
      </c>
      <c r="E167" s="23">
        <f>LARGE(F167:AG167,1)+LARGE(F167:AG167,2)+LARGE(F167:AG167,3)+LARGE(F167:AG167,4)+IFERROR(LARGE(F167:AG167,5),0)+IFERROR(LARGE(F167:AG167,6),0)</f>
        <v>76.845637583892611</v>
      </c>
      <c r="F167" s="69"/>
      <c r="G167" s="69"/>
      <c r="H167" s="69"/>
      <c r="I167" s="75"/>
      <c r="J167" s="76"/>
      <c r="K167" s="76">
        <v>76.845637583892611</v>
      </c>
      <c r="L167" s="76"/>
      <c r="M167" s="76"/>
      <c r="N167" s="69"/>
      <c r="O167" s="69"/>
      <c r="P167" s="69"/>
      <c r="Q167" s="69"/>
      <c r="R167" s="69"/>
      <c r="S167" s="69"/>
      <c r="T167" s="75"/>
      <c r="U167" s="75"/>
      <c r="V167" s="69"/>
      <c r="W167" s="69"/>
      <c r="X167" s="69"/>
      <c r="Y167" s="77"/>
      <c r="Z167" s="69"/>
      <c r="AA167" s="69"/>
      <c r="AB167" s="69"/>
      <c r="AC167" s="69"/>
      <c r="AD167" s="69">
        <f>IFERROR(LARGE(AH167:AM167,1),0)+IFERROR(LARGE(AH167:AM167,2),0)</f>
        <v>0</v>
      </c>
      <c r="AE167" s="69">
        <f>IFERROR(LARGE(AH167:AM167,3),0)+IFERROR(LARGE(AH167:AM167,4),0)</f>
        <v>0</v>
      </c>
      <c r="AF167" s="69">
        <f>IFERROR(LARGE(AH167:AM167,5),0)+IFERROR(LARGE(AH167:AM167,6),0)</f>
        <v>0</v>
      </c>
      <c r="AG167" s="69">
        <f>IFERROR(LARGE(AH167:AM167,7),0)</f>
        <v>0</v>
      </c>
      <c r="AH167" s="69"/>
      <c r="AI167" s="69"/>
      <c r="AJ167" s="69"/>
      <c r="AK167" s="69"/>
      <c r="AL167" s="69"/>
      <c r="AM167" s="69"/>
    </row>
    <row r="168" spans="1:39" s="70" customFormat="1">
      <c r="A168" s="3" t="s">
        <v>2562</v>
      </c>
      <c r="B168" s="3" t="s">
        <v>2512</v>
      </c>
      <c r="C168" s="3"/>
      <c r="D168" s="2">
        <f ca="1">IF(E167=E168,D167,CELL("wiersz",A166))</f>
        <v>165</v>
      </c>
      <c r="E168" s="23">
        <f>LARGE(F168:AG168,1)+LARGE(F168:AG168,2)+LARGE(F168:AG168,3)+LARGE(F168:AG168,4)+IFERROR(LARGE(F168:AG168,5),0)+IFERROR(LARGE(F168:AG168,6),0)</f>
        <v>76.845637583892611</v>
      </c>
      <c r="F168" s="69"/>
      <c r="G168" s="69"/>
      <c r="H168" s="69"/>
      <c r="I168" s="75"/>
      <c r="J168" s="76"/>
      <c r="K168" s="76">
        <v>76.845637583892611</v>
      </c>
      <c r="L168" s="76"/>
      <c r="M168" s="76"/>
      <c r="N168" s="69"/>
      <c r="O168" s="69"/>
      <c r="P168" s="69"/>
      <c r="Q168" s="69"/>
      <c r="R168" s="69"/>
      <c r="S168" s="69"/>
      <c r="T168" s="75"/>
      <c r="U168" s="75"/>
      <c r="V168" s="69"/>
      <c r="W168" s="69"/>
      <c r="X168" s="69"/>
      <c r="Y168" s="77"/>
      <c r="Z168" s="69"/>
      <c r="AA168" s="69"/>
      <c r="AB168" s="69"/>
      <c r="AC168" s="69"/>
      <c r="AD168" s="69">
        <f>IFERROR(LARGE(AH168:AM168,1),0)+IFERROR(LARGE(AH168:AM168,2),0)</f>
        <v>0</v>
      </c>
      <c r="AE168" s="69">
        <f>IFERROR(LARGE(AH168:AM168,3),0)+IFERROR(LARGE(AH168:AM168,4),0)</f>
        <v>0</v>
      </c>
      <c r="AF168" s="69">
        <f>IFERROR(LARGE(AH168:AM168,5),0)+IFERROR(LARGE(AH168:AM168,6),0)</f>
        <v>0</v>
      </c>
      <c r="AG168" s="69">
        <f>IFERROR(LARGE(AH168:AM168,7),0)</f>
        <v>0</v>
      </c>
      <c r="AH168" s="69"/>
      <c r="AI168" s="69"/>
      <c r="AJ168" s="69"/>
      <c r="AK168" s="69"/>
      <c r="AL168" s="69"/>
      <c r="AM168" s="69"/>
    </row>
    <row r="169" spans="1:39" s="70" customFormat="1">
      <c r="A169" s="3" t="s">
        <v>3334</v>
      </c>
      <c r="B169" s="3" t="s">
        <v>2902</v>
      </c>
      <c r="C169" s="3"/>
      <c r="D169" s="2">
        <f ca="1">IF(E168=E169,D168,CELL("wiersz",A167))</f>
        <v>167</v>
      </c>
      <c r="E169" s="23">
        <f>LARGE(F169:AG169,1)+LARGE(F169:AG169,2)+LARGE(F169:AG169,3)+LARGE(F169:AG169,4)+IFERROR(LARGE(F169:AG169,5),0)+IFERROR(LARGE(F169:AG169,6),0)</f>
        <v>76.764199655765921</v>
      </c>
      <c r="F169" s="69"/>
      <c r="G169" s="69"/>
      <c r="H169" s="69"/>
      <c r="I169" s="75"/>
      <c r="J169" s="76"/>
      <c r="K169" s="76"/>
      <c r="L169" s="76"/>
      <c r="M169" s="76"/>
      <c r="N169" s="69"/>
      <c r="O169" s="69"/>
      <c r="P169" s="69"/>
      <c r="Q169" s="69"/>
      <c r="R169" s="69"/>
      <c r="S169" s="69"/>
      <c r="T169" s="75"/>
      <c r="U169" s="75"/>
      <c r="V169" s="69"/>
      <c r="W169" s="69">
        <v>76.764199655765921</v>
      </c>
      <c r="X169" s="69"/>
      <c r="Y169" s="77"/>
      <c r="Z169" s="69"/>
      <c r="AA169" s="69"/>
      <c r="AB169" s="69"/>
      <c r="AC169" s="69"/>
      <c r="AD169" s="69">
        <f>IFERROR(LARGE(AH169:AM169,1),0)+IFERROR(LARGE(AH169:AM169,2),0)</f>
        <v>0</v>
      </c>
      <c r="AE169" s="69">
        <f>IFERROR(LARGE(AH169:AM169,3),0)+IFERROR(LARGE(AH169:AM169,4),0)</f>
        <v>0</v>
      </c>
      <c r="AF169" s="69">
        <f>IFERROR(LARGE(AH169:AM169,5),0)+IFERROR(LARGE(AH169:AM169,6),0)</f>
        <v>0</v>
      </c>
      <c r="AG169" s="69">
        <f>IFERROR(LARGE(AH169:AM169,7),0)</f>
        <v>0</v>
      </c>
      <c r="AH169" s="69"/>
      <c r="AI169" s="69"/>
      <c r="AJ169" s="69"/>
      <c r="AK169" s="69"/>
      <c r="AL169" s="69"/>
      <c r="AM169" s="69"/>
    </row>
    <row r="170" spans="1:39" s="70" customFormat="1">
      <c r="A170" s="3" t="s">
        <v>2117</v>
      </c>
      <c r="B170" s="3"/>
      <c r="C170" s="3" t="s">
        <v>57</v>
      </c>
      <c r="D170" s="2">
        <f ca="1">IF(E169=E170,D169,CELL("wiersz",A168))</f>
        <v>168</v>
      </c>
      <c r="E170" s="23">
        <f>LARGE(F170:AG170,1)+LARGE(F170:AG170,2)+LARGE(F170:AG170,3)+LARGE(F170:AG170,4)+IFERROR(LARGE(F170:AG170,5),0)+IFERROR(LARGE(F170:AG170,6),0)</f>
        <v>76.655022376229368</v>
      </c>
      <c r="F170" s="69"/>
      <c r="G170" s="69">
        <v>28.048905379999752</v>
      </c>
      <c r="H170" s="69"/>
      <c r="I170" s="75"/>
      <c r="J170" s="76"/>
      <c r="K170" s="76"/>
      <c r="L170" s="76"/>
      <c r="M170" s="76"/>
      <c r="N170" s="69"/>
      <c r="O170" s="69"/>
      <c r="P170" s="69"/>
      <c r="Q170" s="69"/>
      <c r="R170" s="69"/>
      <c r="S170" s="69"/>
      <c r="T170" s="75"/>
      <c r="U170" s="75"/>
      <c r="V170" s="69"/>
      <c r="W170" s="69"/>
      <c r="X170" s="69"/>
      <c r="Y170" s="77"/>
      <c r="Z170" s="69">
        <v>48.606116996229623</v>
      </c>
      <c r="AA170" s="69"/>
      <c r="AB170" s="69"/>
      <c r="AC170" s="69"/>
      <c r="AD170" s="69">
        <f>IFERROR(LARGE(AH170:AM170,1),0)+IFERROR(LARGE(AH170:AM170,2),0)</f>
        <v>0</v>
      </c>
      <c r="AE170" s="69">
        <f>IFERROR(LARGE(AH170:AM170,3),0)+IFERROR(LARGE(AH170:AM170,4),0)</f>
        <v>0</v>
      </c>
      <c r="AF170" s="69">
        <f>IFERROR(LARGE(AH170:AM170,5),0)+IFERROR(LARGE(AH170:AM170,6),0)</f>
        <v>0</v>
      </c>
      <c r="AG170" s="69">
        <f>IFERROR(LARGE(AH170:AM170,7),0)</f>
        <v>0</v>
      </c>
      <c r="AH170" s="69"/>
      <c r="AI170" s="69"/>
      <c r="AJ170" s="69"/>
      <c r="AK170" s="69"/>
      <c r="AL170" s="69"/>
      <c r="AM170" s="69"/>
    </row>
    <row r="171" spans="1:39" s="70" customFormat="1">
      <c r="A171" s="3" t="s">
        <v>2104</v>
      </c>
      <c r="B171" s="3" t="s">
        <v>825</v>
      </c>
      <c r="C171" s="3" t="s">
        <v>57</v>
      </c>
      <c r="D171" s="2">
        <f ca="1">IF(E170=E171,D170,CELL("wiersz",A169))</f>
        <v>169</v>
      </c>
      <c r="E171" s="23">
        <f>LARGE(F171:AG171,1)+LARGE(F171:AG171,2)+LARGE(F171:AG171,3)+LARGE(F171:AG171,4)+IFERROR(LARGE(F171:AG171,5),0)+IFERROR(LARGE(F171:AG171,6),0)</f>
        <v>76.020331355007343</v>
      </c>
      <c r="F171" s="69"/>
      <c r="G171" s="69">
        <v>42.194074966142004</v>
      </c>
      <c r="H171" s="69"/>
      <c r="I171" s="75"/>
      <c r="J171" s="76"/>
      <c r="K171" s="76"/>
      <c r="L171" s="76"/>
      <c r="M171" s="76"/>
      <c r="N171" s="69"/>
      <c r="O171" s="69"/>
      <c r="P171" s="69"/>
      <c r="Q171" s="69"/>
      <c r="R171" s="69"/>
      <c r="S171" s="69"/>
      <c r="T171" s="75"/>
      <c r="U171" s="75"/>
      <c r="V171" s="69"/>
      <c r="W171" s="69"/>
      <c r="X171" s="69"/>
      <c r="Y171" s="77"/>
      <c r="Z171" s="69">
        <v>33.826256388865339</v>
      </c>
      <c r="AA171" s="69"/>
      <c r="AB171" s="69"/>
      <c r="AC171" s="69"/>
      <c r="AD171" s="69">
        <f>IFERROR(LARGE(AH171:AM171,1),0)+IFERROR(LARGE(AH171:AM171,2),0)</f>
        <v>0</v>
      </c>
      <c r="AE171" s="69">
        <f>IFERROR(LARGE(AH171:AM171,3),0)+IFERROR(LARGE(AH171:AM171,4),0)</f>
        <v>0</v>
      </c>
      <c r="AF171" s="69">
        <f>IFERROR(LARGE(AH171:AM171,5),0)+IFERROR(LARGE(AH171:AM171,6),0)</f>
        <v>0</v>
      </c>
      <c r="AG171" s="69">
        <f>IFERROR(LARGE(AH171:AM171,7),0)</f>
        <v>0</v>
      </c>
      <c r="AH171" s="69"/>
      <c r="AI171" s="69"/>
      <c r="AJ171" s="69"/>
      <c r="AK171" s="69"/>
      <c r="AL171" s="69"/>
      <c r="AM171" s="69"/>
    </row>
    <row r="172" spans="1:39" s="70" customFormat="1">
      <c r="A172" s="3" t="s">
        <v>3831</v>
      </c>
      <c r="B172" s="3" t="s">
        <v>3584</v>
      </c>
      <c r="C172" s="3" t="s">
        <v>3585</v>
      </c>
      <c r="D172" s="2">
        <f ca="1">IF(E171=E172,D171,CELL("wiersz",A170))</f>
        <v>170</v>
      </c>
      <c r="E172" s="23">
        <f>LARGE(F172:AG172,1)+LARGE(F172:AG172,2)+LARGE(F172:AG172,3)+LARGE(F172:AG172,4)+IFERROR(LARGE(F172:AG172,5),0)+IFERROR(LARGE(F172:AG172,6),0)</f>
        <v>75.579948535421465</v>
      </c>
      <c r="F172" s="69"/>
      <c r="G172" s="69"/>
      <c r="H172" s="69"/>
      <c r="I172" s="75"/>
      <c r="J172" s="76"/>
      <c r="K172" s="76"/>
      <c r="L172" s="76"/>
      <c r="M172" s="76"/>
      <c r="N172" s="69"/>
      <c r="O172" s="69"/>
      <c r="P172" s="69"/>
      <c r="Q172" s="69"/>
      <c r="R172" s="69"/>
      <c r="S172" s="69"/>
      <c r="T172" s="75"/>
      <c r="U172" s="75"/>
      <c r="V172" s="69"/>
      <c r="W172" s="69"/>
      <c r="X172" s="69"/>
      <c r="Y172" s="77"/>
      <c r="Z172" s="69">
        <v>75.579948535421465</v>
      </c>
      <c r="AA172" s="69"/>
      <c r="AB172" s="69"/>
      <c r="AC172" s="69"/>
      <c r="AD172" s="69">
        <f>IFERROR(LARGE(AH172:AM172,1),0)+IFERROR(LARGE(AH172:AM172,2),0)</f>
        <v>0</v>
      </c>
      <c r="AE172" s="69">
        <f>IFERROR(LARGE(AH172:AM172,3),0)+IFERROR(LARGE(AH172:AM172,4),0)</f>
        <v>0</v>
      </c>
      <c r="AF172" s="69">
        <f>IFERROR(LARGE(AH172:AM172,5),0)+IFERROR(LARGE(AH172:AM172,6),0)</f>
        <v>0</v>
      </c>
      <c r="AG172" s="69">
        <f>IFERROR(LARGE(AH172:AM172,7),0)</f>
        <v>0</v>
      </c>
      <c r="AH172" s="69"/>
      <c r="AI172" s="69"/>
      <c r="AJ172" s="69"/>
      <c r="AK172" s="69"/>
      <c r="AL172" s="69"/>
      <c r="AM172" s="69"/>
    </row>
    <row r="173" spans="1:39" s="70" customFormat="1">
      <c r="A173" s="3" t="s">
        <v>3190</v>
      </c>
      <c r="B173" s="3"/>
      <c r="C173" s="3" t="s">
        <v>85</v>
      </c>
      <c r="D173" s="2">
        <f ca="1">IF(E172=E173,D172,CELL("wiersz",A171))</f>
        <v>171</v>
      </c>
      <c r="E173" s="23">
        <f>LARGE(F173:AG173,1)+LARGE(F173:AG173,2)+LARGE(F173:AG173,3)+LARGE(F173:AG173,4)+IFERROR(LARGE(F173:AG173,5),0)+IFERROR(LARGE(F173:AG173,6),0)</f>
        <v>75.49610140053953</v>
      </c>
      <c r="F173" s="69"/>
      <c r="G173" s="69"/>
      <c r="H173" s="69"/>
      <c r="I173" s="75"/>
      <c r="J173" s="76"/>
      <c r="K173" s="76"/>
      <c r="L173" s="76"/>
      <c r="M173" s="76"/>
      <c r="N173" s="69"/>
      <c r="O173" s="69"/>
      <c r="P173" s="69"/>
      <c r="Q173" s="69"/>
      <c r="R173" s="69"/>
      <c r="S173" s="69"/>
      <c r="T173" s="75">
        <v>75.49610140053953</v>
      </c>
      <c r="U173" s="75"/>
      <c r="V173" s="69"/>
      <c r="W173" s="69"/>
      <c r="X173" s="69"/>
      <c r="Y173" s="77"/>
      <c r="Z173" s="69"/>
      <c r="AA173" s="69"/>
      <c r="AB173" s="69"/>
      <c r="AC173" s="69"/>
      <c r="AD173" s="69">
        <f>IFERROR(LARGE(AH173:AM173,1),0)+IFERROR(LARGE(AH173:AM173,2),0)</f>
        <v>0</v>
      </c>
      <c r="AE173" s="69">
        <f>IFERROR(LARGE(AH173:AM173,3),0)+IFERROR(LARGE(AH173:AM173,4),0)</f>
        <v>0</v>
      </c>
      <c r="AF173" s="69">
        <f>IFERROR(LARGE(AH173:AM173,5),0)+IFERROR(LARGE(AH173:AM173,6),0)</f>
        <v>0</v>
      </c>
      <c r="AG173" s="69">
        <f>IFERROR(LARGE(AH173:AM173,7),0)</f>
        <v>0</v>
      </c>
      <c r="AH173" s="69"/>
      <c r="AI173" s="69"/>
      <c r="AJ173" s="69"/>
      <c r="AK173" s="69"/>
      <c r="AL173" s="69"/>
      <c r="AM173" s="69"/>
    </row>
    <row r="174" spans="1:39" s="70" customFormat="1">
      <c r="A174" s="3" t="s">
        <v>2120</v>
      </c>
      <c r="B174" s="3" t="s">
        <v>1517</v>
      </c>
      <c r="C174" s="3" t="s">
        <v>57</v>
      </c>
      <c r="D174" s="2">
        <f ca="1">IF(E173=E174,D173,CELL("wiersz",A172))</f>
        <v>172</v>
      </c>
      <c r="E174" s="23">
        <f>LARGE(F174:AG174,1)+LARGE(F174:AG174,2)+LARGE(F174:AG174,3)+LARGE(F174:AG174,4)+IFERROR(LARGE(F174:AG174,5),0)+IFERROR(LARGE(F174:AG174,6),0)</f>
        <v>75.153369934587403</v>
      </c>
      <c r="F174" s="69"/>
      <c r="G174" s="69"/>
      <c r="H174" s="69"/>
      <c r="I174" s="75"/>
      <c r="J174" s="76"/>
      <c r="K174" s="76"/>
      <c r="L174" s="76"/>
      <c r="M174" s="76"/>
      <c r="N174" s="69"/>
      <c r="O174" s="69"/>
      <c r="P174" s="69"/>
      <c r="Q174" s="69"/>
      <c r="R174" s="69"/>
      <c r="S174" s="69"/>
      <c r="T174" s="75"/>
      <c r="U174" s="75"/>
      <c r="V174" s="69"/>
      <c r="W174" s="69"/>
      <c r="X174" s="69"/>
      <c r="Y174" s="77"/>
      <c r="Z174" s="69"/>
      <c r="AA174" s="69"/>
      <c r="AB174" s="69"/>
      <c r="AC174" s="69"/>
      <c r="AD174" s="69">
        <f>IFERROR(LARGE(AH174:AM174,1),0)+IFERROR(LARGE(AH174:AM174,2),0)</f>
        <v>75.153369934587403</v>
      </c>
      <c r="AE174" s="69">
        <f>IFERROR(LARGE(AH174:AM174,3),0)+IFERROR(LARGE(AH174:AM174,4),0)</f>
        <v>0</v>
      </c>
      <c r="AF174" s="69">
        <f>IFERROR(LARGE(AH174:AM174,5),0)+IFERROR(LARGE(AH174:AM174,6),0)</f>
        <v>0</v>
      </c>
      <c r="AG174" s="69">
        <f>IFERROR(LARGE(AH174:AM174,7),0)</f>
        <v>0</v>
      </c>
      <c r="AH174" s="69">
        <v>39.914287781597402</v>
      </c>
      <c r="AI174" s="69"/>
      <c r="AJ174" s="69"/>
      <c r="AK174" s="69"/>
      <c r="AL174" s="69">
        <v>35.239082152990001</v>
      </c>
      <c r="AM174" s="69"/>
    </row>
    <row r="175" spans="1:39" s="70" customFormat="1">
      <c r="A175" s="3" t="s">
        <v>2228</v>
      </c>
      <c r="B175" s="3"/>
      <c r="C175" s="3" t="s">
        <v>294</v>
      </c>
      <c r="D175" s="2">
        <f ca="1">IF(E174=E175,D174,CELL("wiersz",A173))</f>
        <v>173</v>
      </c>
      <c r="E175" s="23">
        <f>LARGE(F175:AG175,1)+LARGE(F175:AG175,2)+LARGE(F175:AG175,3)+LARGE(F175:AG175,4)+IFERROR(LARGE(F175:AG175,5),0)+IFERROR(LARGE(F175:AG175,6),0)</f>
        <v>75.028736149209166</v>
      </c>
      <c r="F175" s="69"/>
      <c r="G175" s="69"/>
      <c r="H175" s="69"/>
      <c r="I175" s="75"/>
      <c r="J175" s="76"/>
      <c r="K175" s="76"/>
      <c r="L175" s="76"/>
      <c r="M175" s="76"/>
      <c r="N175" s="69"/>
      <c r="O175" s="69"/>
      <c r="P175" s="69"/>
      <c r="Q175" s="69"/>
      <c r="R175" s="69"/>
      <c r="S175" s="69"/>
      <c r="T175" s="75"/>
      <c r="U175" s="75"/>
      <c r="V175" s="69"/>
      <c r="W175" s="69"/>
      <c r="X175" s="69"/>
      <c r="Y175" s="77"/>
      <c r="Z175" s="69"/>
      <c r="AA175" s="69"/>
      <c r="AB175" s="69"/>
      <c r="AC175" s="69"/>
      <c r="AD175" s="69">
        <f>IFERROR(LARGE(AH175:AM175,1),0)+IFERROR(LARGE(AH175:AM175,2),0)</f>
        <v>75.028736149209166</v>
      </c>
      <c r="AE175" s="69">
        <f>IFERROR(LARGE(AH175:AM175,3),0)+IFERROR(LARGE(AH175:AM175,4),0)</f>
        <v>0</v>
      </c>
      <c r="AF175" s="69">
        <f>IFERROR(LARGE(AH175:AM175,5),0)+IFERROR(LARGE(AH175:AM175,6),0)</f>
        <v>0</v>
      </c>
      <c r="AG175" s="69">
        <f>IFERROR(LARGE(AH175:AM175,7),0)</f>
        <v>0</v>
      </c>
      <c r="AH175" s="69">
        <v>37.851711009544339</v>
      </c>
      <c r="AI175" s="69"/>
      <c r="AJ175" s="69"/>
      <c r="AK175" s="69"/>
      <c r="AL175" s="69">
        <v>37.177025139664828</v>
      </c>
      <c r="AM175" s="69"/>
    </row>
    <row r="176" spans="1:39" s="70" customFormat="1">
      <c r="A176" s="3" t="s">
        <v>2234</v>
      </c>
      <c r="B176" s="3" t="s">
        <v>1540</v>
      </c>
      <c r="C176" s="3" t="s">
        <v>47</v>
      </c>
      <c r="D176" s="2">
        <f ca="1">IF(E175=E176,D175,CELL("wiersz",A174))</f>
        <v>174</v>
      </c>
      <c r="E176" s="23">
        <f>LARGE(F176:AG176,1)+LARGE(F176:AG176,2)+LARGE(F176:AG176,3)+LARGE(F176:AG176,4)+IFERROR(LARGE(F176:AG176,5),0)+IFERROR(LARGE(F176:AG176,6),0)</f>
        <v>74.906775749089917</v>
      </c>
      <c r="F176" s="69"/>
      <c r="G176" s="69"/>
      <c r="H176" s="69"/>
      <c r="I176" s="75"/>
      <c r="J176" s="76"/>
      <c r="K176" s="76"/>
      <c r="L176" s="76"/>
      <c r="M176" s="76"/>
      <c r="N176" s="69"/>
      <c r="O176" s="69"/>
      <c r="P176" s="69"/>
      <c r="Q176" s="69"/>
      <c r="R176" s="69"/>
      <c r="S176" s="69"/>
      <c r="T176" s="75"/>
      <c r="U176" s="75"/>
      <c r="V176" s="69"/>
      <c r="W176" s="69"/>
      <c r="X176" s="69"/>
      <c r="Y176" s="77"/>
      <c r="Z176" s="69"/>
      <c r="AA176" s="69"/>
      <c r="AB176" s="69"/>
      <c r="AC176" s="69"/>
      <c r="AD176" s="69">
        <f>IFERROR(LARGE(AH176:AM176,1),0)+IFERROR(LARGE(AH176:AM176,2),0)</f>
        <v>74.906775749089917</v>
      </c>
      <c r="AE176" s="69">
        <f>IFERROR(LARGE(AH176:AM176,3),0)+IFERROR(LARGE(AH176:AM176,4),0)</f>
        <v>0</v>
      </c>
      <c r="AF176" s="69">
        <f>IFERROR(LARGE(AH176:AM176,5),0)+IFERROR(LARGE(AH176:AM176,6),0)</f>
        <v>0</v>
      </c>
      <c r="AG176" s="69">
        <f>IFERROR(LARGE(AH176:AM176,7),0)</f>
        <v>0</v>
      </c>
      <c r="AH176" s="69">
        <v>36.386099941412894</v>
      </c>
      <c r="AI176" s="69"/>
      <c r="AJ176" s="69"/>
      <c r="AK176" s="69"/>
      <c r="AL176" s="69">
        <v>38.520675807677023</v>
      </c>
      <c r="AM176" s="69"/>
    </row>
    <row r="177" spans="1:39" s="70" customFormat="1">
      <c r="A177" s="3" t="s">
        <v>2146</v>
      </c>
      <c r="B177" s="3"/>
      <c r="C177" s="3" t="s">
        <v>1072</v>
      </c>
      <c r="D177" s="2">
        <f ca="1">IF(E176=E177,D176,CELL("wiersz",A175))</f>
        <v>175</v>
      </c>
      <c r="E177" s="23">
        <f>LARGE(F177:AG177,1)+LARGE(F177:AG177,2)+LARGE(F177:AG177,3)+LARGE(F177:AG177,4)+IFERROR(LARGE(F177:AG177,5),0)+IFERROR(LARGE(F177:AG177,6),0)</f>
        <v>74.874247822842534</v>
      </c>
      <c r="F177" s="69"/>
      <c r="G177" s="69">
        <v>15.037187950671505</v>
      </c>
      <c r="H177" s="69"/>
      <c r="I177" s="75"/>
      <c r="J177" s="76"/>
      <c r="K177" s="76"/>
      <c r="L177" s="76"/>
      <c r="M177" s="76"/>
      <c r="N177" s="69"/>
      <c r="O177" s="69"/>
      <c r="P177" s="69">
        <v>59.837059872171025</v>
      </c>
      <c r="Q177" s="69"/>
      <c r="R177" s="69"/>
      <c r="S177" s="69"/>
      <c r="T177" s="75"/>
      <c r="U177" s="75"/>
      <c r="V177" s="69"/>
      <c r="W177" s="69"/>
      <c r="X177" s="69"/>
      <c r="Y177" s="77"/>
      <c r="Z177" s="69"/>
      <c r="AA177" s="69"/>
      <c r="AB177" s="69"/>
      <c r="AC177" s="69"/>
      <c r="AD177" s="69">
        <f>IFERROR(LARGE(AH177:AM177,1),0)+IFERROR(LARGE(AH177:AM177,2),0)</f>
        <v>0</v>
      </c>
      <c r="AE177" s="69">
        <f>IFERROR(LARGE(AH177:AM177,3),0)+IFERROR(LARGE(AH177:AM177,4),0)</f>
        <v>0</v>
      </c>
      <c r="AF177" s="69">
        <f>IFERROR(LARGE(AH177:AM177,5),0)+IFERROR(LARGE(AH177:AM177,6),0)</f>
        <v>0</v>
      </c>
      <c r="AG177" s="69">
        <f>IFERROR(LARGE(AH177:AM177,7),0)</f>
        <v>0</v>
      </c>
      <c r="AH177" s="69"/>
      <c r="AI177" s="69"/>
      <c r="AJ177" s="69"/>
      <c r="AK177" s="69"/>
      <c r="AL177" s="69"/>
      <c r="AM177" s="69"/>
    </row>
    <row r="178" spans="1:39" s="70" customFormat="1">
      <c r="A178" s="3" t="s">
        <v>2954</v>
      </c>
      <c r="B178" s="3" t="s">
        <v>2892</v>
      </c>
      <c r="C178" s="3" t="s">
        <v>2893</v>
      </c>
      <c r="D178" s="2">
        <f ca="1">IF(E177=E178,D177,CELL("wiersz",A176))</f>
        <v>176</v>
      </c>
      <c r="E178" s="23">
        <f>LARGE(F178:AG178,1)+LARGE(F178:AG178,2)+LARGE(F178:AG178,3)+LARGE(F178:AG178,4)+IFERROR(LARGE(F178:AG178,5),0)+IFERROR(LARGE(F178:AG178,6),0)</f>
        <v>74.6785671320619</v>
      </c>
      <c r="F178" s="69"/>
      <c r="G178" s="69"/>
      <c r="H178" s="69"/>
      <c r="I178" s="75"/>
      <c r="J178" s="76"/>
      <c r="K178" s="76"/>
      <c r="L178" s="76"/>
      <c r="M178" s="76"/>
      <c r="N178" s="69"/>
      <c r="O178" s="69"/>
      <c r="P178" s="69">
        <v>74.6785671320619</v>
      </c>
      <c r="Q178" s="69"/>
      <c r="R178" s="69"/>
      <c r="S178" s="69"/>
      <c r="T178" s="75"/>
      <c r="U178" s="75"/>
      <c r="V178" s="69"/>
      <c r="W178" s="69"/>
      <c r="X178" s="69"/>
      <c r="Y178" s="77"/>
      <c r="Z178" s="69"/>
      <c r="AA178" s="69"/>
      <c r="AB178" s="69"/>
      <c r="AC178" s="69"/>
      <c r="AD178" s="69">
        <f>IFERROR(LARGE(AH178:AM178,1),0)+IFERROR(LARGE(AH178:AM178,2),0)</f>
        <v>0</v>
      </c>
      <c r="AE178" s="69">
        <f>IFERROR(LARGE(AH178:AM178,3),0)+IFERROR(LARGE(AH178:AM178,4),0)</f>
        <v>0</v>
      </c>
      <c r="AF178" s="69">
        <f>IFERROR(LARGE(AH178:AM178,5),0)+IFERROR(LARGE(AH178:AM178,6),0)</f>
        <v>0</v>
      </c>
      <c r="AG178" s="69">
        <f>IFERROR(LARGE(AH178:AM178,7),0)</f>
        <v>0</v>
      </c>
      <c r="AH178" s="69"/>
      <c r="AI178" s="69"/>
      <c r="AJ178" s="69"/>
      <c r="AK178" s="69"/>
      <c r="AL178" s="69"/>
      <c r="AM178" s="69"/>
    </row>
    <row r="179" spans="1:39" s="70" customFormat="1">
      <c r="A179" s="3" t="s">
        <v>2563</v>
      </c>
      <c r="B179" s="3" t="s">
        <v>2516</v>
      </c>
      <c r="C179" s="3"/>
      <c r="D179" s="2">
        <f ca="1">IF(E178=E179,D178,CELL("wiersz",A177))</f>
        <v>177</v>
      </c>
      <c r="E179" s="23">
        <f>LARGE(F179:AG179,1)+LARGE(F179:AG179,2)+LARGE(F179:AG179,3)+LARGE(F179:AG179,4)+IFERROR(LARGE(F179:AG179,5),0)+IFERROR(LARGE(F179:AG179,6),0)</f>
        <v>74.471544715447152</v>
      </c>
      <c r="F179" s="69"/>
      <c r="G179" s="69"/>
      <c r="H179" s="69"/>
      <c r="I179" s="75"/>
      <c r="J179" s="76"/>
      <c r="K179" s="76">
        <v>74.471544715447152</v>
      </c>
      <c r="L179" s="76"/>
      <c r="M179" s="76"/>
      <c r="N179" s="69"/>
      <c r="O179" s="69"/>
      <c r="P179" s="69"/>
      <c r="Q179" s="69"/>
      <c r="R179" s="69"/>
      <c r="S179" s="69"/>
      <c r="T179" s="75"/>
      <c r="U179" s="75"/>
      <c r="V179" s="69"/>
      <c r="W179" s="69"/>
      <c r="X179" s="69"/>
      <c r="Y179" s="77"/>
      <c r="Z179" s="69"/>
      <c r="AA179" s="69"/>
      <c r="AB179" s="69"/>
      <c r="AC179" s="69"/>
      <c r="AD179" s="69">
        <f>IFERROR(LARGE(AH179:AM179,1),0)+IFERROR(LARGE(AH179:AM179,2),0)</f>
        <v>0</v>
      </c>
      <c r="AE179" s="69">
        <f>IFERROR(LARGE(AH179:AM179,3),0)+IFERROR(LARGE(AH179:AM179,4),0)</f>
        <v>0</v>
      </c>
      <c r="AF179" s="69">
        <f>IFERROR(LARGE(AH179:AM179,5),0)+IFERROR(LARGE(AH179:AM179,6),0)</f>
        <v>0</v>
      </c>
      <c r="AG179" s="69">
        <f>IFERROR(LARGE(AH179:AM179,7),0)</f>
        <v>0</v>
      </c>
      <c r="AH179" s="69"/>
      <c r="AI179" s="69"/>
      <c r="AJ179" s="69"/>
      <c r="AK179" s="69"/>
      <c r="AL179" s="69"/>
      <c r="AM179" s="69"/>
    </row>
    <row r="180" spans="1:39" s="70" customFormat="1">
      <c r="A180" s="3" t="s">
        <v>3467</v>
      </c>
      <c r="B180" s="3"/>
      <c r="C180" s="3"/>
      <c r="D180" s="2">
        <f ca="1">IF(E179=E180,D179,CELL("wiersz",A178))</f>
        <v>178</v>
      </c>
      <c r="E180" s="23">
        <f>LARGE(F180:AG180,1)+LARGE(F180:AG180,2)+LARGE(F180:AG180,3)+LARGE(F180:AG180,4)+IFERROR(LARGE(F180:AG180,5),0)+IFERROR(LARGE(F180:AG180,6),0)</f>
        <v>74.403762918470093</v>
      </c>
      <c r="F180" s="69"/>
      <c r="G180" s="69"/>
      <c r="H180" s="69"/>
      <c r="I180" s="75"/>
      <c r="J180" s="76"/>
      <c r="K180" s="76"/>
      <c r="L180" s="76"/>
      <c r="M180" s="76"/>
      <c r="N180" s="69"/>
      <c r="O180" s="69"/>
      <c r="P180" s="69"/>
      <c r="Q180" s="69"/>
      <c r="R180" s="69"/>
      <c r="S180" s="69"/>
      <c r="T180" s="75"/>
      <c r="U180" s="75"/>
      <c r="V180" s="69"/>
      <c r="W180" s="69"/>
      <c r="X180" s="69"/>
      <c r="Y180" s="77">
        <v>74.403762918470093</v>
      </c>
      <c r="Z180" s="69"/>
      <c r="AA180" s="69"/>
      <c r="AB180" s="69"/>
      <c r="AC180" s="69"/>
      <c r="AD180" s="69">
        <f>IFERROR(LARGE(AH180:AM180,1),0)+IFERROR(LARGE(AH180:AM180,2),0)</f>
        <v>0</v>
      </c>
      <c r="AE180" s="69">
        <f>IFERROR(LARGE(AH180:AM180,3),0)+IFERROR(LARGE(AH180:AM180,4),0)</f>
        <v>0</v>
      </c>
      <c r="AF180" s="69">
        <f>IFERROR(LARGE(AH180:AM180,5),0)+IFERROR(LARGE(AH180:AM180,6),0)</f>
        <v>0</v>
      </c>
      <c r="AG180" s="69">
        <f>IFERROR(LARGE(AH180:AM180,7),0)</f>
        <v>0</v>
      </c>
      <c r="AH180" s="69"/>
      <c r="AI180" s="69"/>
      <c r="AJ180" s="69"/>
      <c r="AK180" s="69"/>
      <c r="AL180" s="69"/>
      <c r="AM180" s="69"/>
    </row>
    <row r="181" spans="1:39" s="70" customFormat="1">
      <c r="A181" s="3" t="s">
        <v>2115</v>
      </c>
      <c r="B181" s="3" t="s">
        <v>896</v>
      </c>
      <c r="C181" s="3" t="s">
        <v>858</v>
      </c>
      <c r="D181" s="2">
        <f ca="1">IF(E180=E181,D180,CELL("wiersz",A179))</f>
        <v>179</v>
      </c>
      <c r="E181" s="23">
        <f>LARGE(F181:AG181,1)+LARGE(F181:AG181,2)+LARGE(F181:AG181,3)+LARGE(F181:AG181,4)+IFERROR(LARGE(F181:AG181,5),0)+IFERROR(LARGE(F181:AG181,6),0)</f>
        <v>74.324810081146822</v>
      </c>
      <c r="F181" s="69"/>
      <c r="G181" s="69">
        <v>33.609349869300232</v>
      </c>
      <c r="H181" s="69"/>
      <c r="I181" s="75"/>
      <c r="J181" s="76"/>
      <c r="K181" s="76"/>
      <c r="L181" s="76"/>
      <c r="M181" s="76"/>
      <c r="N181" s="69"/>
      <c r="O181" s="69"/>
      <c r="P181" s="69"/>
      <c r="Q181" s="69"/>
      <c r="R181" s="69"/>
      <c r="S181" s="69"/>
      <c r="T181" s="75"/>
      <c r="U181" s="75"/>
      <c r="V181" s="69"/>
      <c r="W181" s="69"/>
      <c r="X181" s="69"/>
      <c r="Y181" s="77"/>
      <c r="Z181" s="69"/>
      <c r="AA181" s="69"/>
      <c r="AB181" s="69"/>
      <c r="AC181" s="69"/>
      <c r="AD181" s="69">
        <f>IFERROR(LARGE(AH181:AM181,1),0)+IFERROR(LARGE(AH181:AM181,2),0)</f>
        <v>40.71546021184659</v>
      </c>
      <c r="AE181" s="69">
        <f>IFERROR(LARGE(AH181:AM181,3),0)+IFERROR(LARGE(AH181:AM181,4),0)</f>
        <v>0</v>
      </c>
      <c r="AF181" s="69">
        <f>IFERROR(LARGE(AH181:AM181,5),0)+IFERROR(LARGE(AH181:AM181,6),0)</f>
        <v>0</v>
      </c>
      <c r="AG181" s="69">
        <f>IFERROR(LARGE(AH181:AM181,7),0)</f>
        <v>0</v>
      </c>
      <c r="AH181" s="69"/>
      <c r="AI181" s="69"/>
      <c r="AJ181" s="69"/>
      <c r="AK181" s="69"/>
      <c r="AL181" s="69">
        <v>40.71546021184659</v>
      </c>
      <c r="AM181" s="69"/>
    </row>
    <row r="182" spans="1:39" s="70" customFormat="1">
      <c r="A182" s="3" t="s">
        <v>2114</v>
      </c>
      <c r="B182" s="3" t="s">
        <v>896</v>
      </c>
      <c r="C182" s="3" t="s">
        <v>895</v>
      </c>
      <c r="D182" s="2">
        <f ca="1">IF(E181=E182,D181,CELL("wiersz",A180))</f>
        <v>179</v>
      </c>
      <c r="E182" s="23">
        <f>LARGE(F182:AG182,1)+LARGE(F182:AG182,2)+LARGE(F182:AG182,3)+LARGE(F182:AG182,4)+IFERROR(LARGE(F182:AG182,5),0)+IFERROR(LARGE(F182:AG182,6),0)</f>
        <v>74.324810081146822</v>
      </c>
      <c r="F182" s="69"/>
      <c r="G182" s="69">
        <v>33.609349869300232</v>
      </c>
      <c r="H182" s="69"/>
      <c r="I182" s="75"/>
      <c r="J182" s="76"/>
      <c r="K182" s="76"/>
      <c r="L182" s="76"/>
      <c r="M182" s="76"/>
      <c r="N182" s="69"/>
      <c r="O182" s="69"/>
      <c r="P182" s="69"/>
      <c r="Q182" s="69"/>
      <c r="R182" s="69"/>
      <c r="S182" s="69"/>
      <c r="T182" s="75"/>
      <c r="U182" s="75"/>
      <c r="V182" s="69"/>
      <c r="W182" s="69"/>
      <c r="X182" s="69"/>
      <c r="Y182" s="77"/>
      <c r="Z182" s="69"/>
      <c r="AA182" s="69"/>
      <c r="AB182" s="69"/>
      <c r="AC182" s="69"/>
      <c r="AD182" s="69">
        <f>IFERROR(LARGE(AH182:AM182,1),0)+IFERROR(LARGE(AH182:AM182,2),0)</f>
        <v>40.71546021184659</v>
      </c>
      <c r="AE182" s="69">
        <f>IFERROR(LARGE(AH182:AM182,3),0)+IFERROR(LARGE(AH182:AM182,4),0)</f>
        <v>0</v>
      </c>
      <c r="AF182" s="69">
        <f>IFERROR(LARGE(AH182:AM182,5),0)+IFERROR(LARGE(AH182:AM182,6),0)</f>
        <v>0</v>
      </c>
      <c r="AG182" s="69">
        <f>IFERROR(LARGE(AH182:AM182,7),0)</f>
        <v>0</v>
      </c>
      <c r="AH182" s="69"/>
      <c r="AI182" s="69"/>
      <c r="AJ182" s="69"/>
      <c r="AK182" s="69"/>
      <c r="AL182" s="69">
        <v>40.71546021184659</v>
      </c>
      <c r="AM182" s="69"/>
    </row>
    <row r="183" spans="1:39" s="70" customFormat="1">
      <c r="A183" s="3" t="s">
        <v>2229</v>
      </c>
      <c r="B183" s="3" t="s">
        <v>1527</v>
      </c>
      <c r="C183" s="3" t="s">
        <v>92</v>
      </c>
      <c r="D183" s="2">
        <f ca="1">IF(E182=E183,D182,CELL("wiersz",A181))</f>
        <v>181</v>
      </c>
      <c r="E183" s="23">
        <f>LARGE(F183:AG183,1)+LARGE(F183:AG183,2)+LARGE(F183:AG183,3)+LARGE(F183:AG183,4)+IFERROR(LARGE(F183:AG183,5),0)+IFERROR(LARGE(F183:AG183,6),0)</f>
        <v>73.909465750372433</v>
      </c>
      <c r="F183" s="69"/>
      <c r="G183" s="69"/>
      <c r="H183" s="69"/>
      <c r="I183" s="75"/>
      <c r="J183" s="76"/>
      <c r="K183" s="76"/>
      <c r="L183" s="76"/>
      <c r="M183" s="76"/>
      <c r="N183" s="69"/>
      <c r="O183" s="69"/>
      <c r="P183" s="69"/>
      <c r="Q183" s="69"/>
      <c r="R183" s="69"/>
      <c r="S183" s="69"/>
      <c r="T183" s="75"/>
      <c r="U183" s="75"/>
      <c r="V183" s="69"/>
      <c r="W183" s="69"/>
      <c r="X183" s="69"/>
      <c r="Y183" s="77"/>
      <c r="Z183" s="69"/>
      <c r="AA183" s="69"/>
      <c r="AB183" s="69"/>
      <c r="AC183" s="69"/>
      <c r="AD183" s="69">
        <f>IFERROR(LARGE(AH183:AM183,1),0)+IFERROR(LARGE(AH183:AM183,2),0)</f>
        <v>73.909465750372433</v>
      </c>
      <c r="AE183" s="69">
        <f>IFERROR(LARGE(AH183:AM183,3),0)+IFERROR(LARGE(AH183:AM183,4),0)</f>
        <v>0</v>
      </c>
      <c r="AF183" s="69">
        <f>IFERROR(LARGE(AH183:AM183,5),0)+IFERROR(LARGE(AH183:AM183,6),0)</f>
        <v>0</v>
      </c>
      <c r="AG183" s="69">
        <f>IFERROR(LARGE(AH183:AM183,7),0)</f>
        <v>0</v>
      </c>
      <c r="AH183" s="69">
        <v>37.614469840909635</v>
      </c>
      <c r="AI183" s="69"/>
      <c r="AJ183" s="69"/>
      <c r="AK183" s="69"/>
      <c r="AL183" s="69">
        <v>36.294995909462799</v>
      </c>
      <c r="AM183" s="69"/>
    </row>
    <row r="184" spans="1:39" s="70" customFormat="1">
      <c r="A184" s="3" t="s">
        <v>3832</v>
      </c>
      <c r="B184" s="3" t="s">
        <v>3579</v>
      </c>
      <c r="C184" s="3" t="s">
        <v>47</v>
      </c>
      <c r="D184" s="2">
        <f ca="1">IF(E183=E184,D183,CELL("wiersz",A182))</f>
        <v>182</v>
      </c>
      <c r="E184" s="23">
        <f>LARGE(F184:AG184,1)+LARGE(F184:AG184,2)+LARGE(F184:AG184,3)+LARGE(F184:AG184,4)+IFERROR(LARGE(F184:AG184,5),0)+IFERROR(LARGE(F184:AG184,6),0)</f>
        <v>73.308017762745251</v>
      </c>
      <c r="F184" s="69"/>
      <c r="G184" s="69"/>
      <c r="H184" s="69"/>
      <c r="I184" s="75"/>
      <c r="J184" s="76"/>
      <c r="K184" s="76"/>
      <c r="L184" s="76"/>
      <c r="M184" s="76"/>
      <c r="N184" s="69"/>
      <c r="O184" s="69"/>
      <c r="P184" s="69"/>
      <c r="Q184" s="69"/>
      <c r="R184" s="69"/>
      <c r="S184" s="69"/>
      <c r="T184" s="75"/>
      <c r="U184" s="75"/>
      <c r="V184" s="69"/>
      <c r="W184" s="69"/>
      <c r="X184" s="69"/>
      <c r="Y184" s="77"/>
      <c r="Z184" s="69">
        <v>73.308017762745251</v>
      </c>
      <c r="AA184" s="69"/>
      <c r="AB184" s="69"/>
      <c r="AC184" s="69"/>
      <c r="AD184" s="69">
        <f>IFERROR(LARGE(AH184:AM184,1),0)+IFERROR(LARGE(AH184:AM184,2),0)</f>
        <v>0</v>
      </c>
      <c r="AE184" s="69">
        <f>IFERROR(LARGE(AH184:AM184,3),0)+IFERROR(LARGE(AH184:AM184,4),0)</f>
        <v>0</v>
      </c>
      <c r="AF184" s="69">
        <f>IFERROR(LARGE(AH184:AM184,5),0)+IFERROR(LARGE(AH184:AM184,6),0)</f>
        <v>0</v>
      </c>
      <c r="AG184" s="69">
        <f>IFERROR(LARGE(AH184:AM184,7),0)</f>
        <v>0</v>
      </c>
      <c r="AH184" s="69"/>
      <c r="AI184" s="69"/>
      <c r="AJ184" s="69"/>
      <c r="AK184" s="69"/>
      <c r="AL184" s="69"/>
      <c r="AM184" s="69"/>
    </row>
    <row r="185" spans="1:39" s="70" customFormat="1">
      <c r="A185" s="3" t="s">
        <v>3833</v>
      </c>
      <c r="B185" s="3" t="s">
        <v>3579</v>
      </c>
      <c r="C185" s="3" t="s">
        <v>47</v>
      </c>
      <c r="D185" s="2">
        <f ca="1">IF(E184=E185,D184,CELL("wiersz",A183))</f>
        <v>182</v>
      </c>
      <c r="E185" s="23">
        <f>LARGE(F185:AG185,1)+LARGE(F185:AG185,2)+LARGE(F185:AG185,3)+LARGE(F185:AG185,4)+IFERROR(LARGE(F185:AG185,5),0)+IFERROR(LARGE(F185:AG185,6),0)</f>
        <v>73.308017762745251</v>
      </c>
      <c r="F185" s="69"/>
      <c r="G185" s="69"/>
      <c r="H185" s="69"/>
      <c r="I185" s="75"/>
      <c r="J185" s="76"/>
      <c r="K185" s="76"/>
      <c r="L185" s="76"/>
      <c r="M185" s="76"/>
      <c r="N185" s="69"/>
      <c r="O185" s="69"/>
      <c r="P185" s="69"/>
      <c r="Q185" s="69"/>
      <c r="R185" s="69"/>
      <c r="S185" s="69"/>
      <c r="T185" s="75"/>
      <c r="U185" s="75"/>
      <c r="V185" s="69"/>
      <c r="W185" s="69"/>
      <c r="X185" s="69"/>
      <c r="Y185" s="77"/>
      <c r="Z185" s="69">
        <v>73.308017762745251</v>
      </c>
      <c r="AA185" s="69"/>
      <c r="AB185" s="69"/>
      <c r="AC185" s="69"/>
      <c r="AD185" s="69">
        <f>IFERROR(LARGE(AH185:AM185,1),0)+IFERROR(LARGE(AH185:AM185,2),0)</f>
        <v>0</v>
      </c>
      <c r="AE185" s="69">
        <f>IFERROR(LARGE(AH185:AM185,3),0)+IFERROR(LARGE(AH185:AM185,4),0)</f>
        <v>0</v>
      </c>
      <c r="AF185" s="69">
        <f>IFERROR(LARGE(AH185:AM185,5),0)+IFERROR(LARGE(AH185:AM185,6),0)</f>
        <v>0</v>
      </c>
      <c r="AG185" s="69">
        <f>IFERROR(LARGE(AH185:AM185,7),0)</f>
        <v>0</v>
      </c>
      <c r="AH185" s="69"/>
      <c r="AI185" s="69"/>
      <c r="AJ185" s="69"/>
      <c r="AK185" s="69"/>
      <c r="AL185" s="69"/>
      <c r="AM185" s="69"/>
    </row>
    <row r="186" spans="1:39" s="70" customFormat="1">
      <c r="A186" s="3" t="s">
        <v>3278</v>
      </c>
      <c r="B186" s="3" t="s">
        <v>3216</v>
      </c>
      <c r="C186" s="3" t="s">
        <v>3261</v>
      </c>
      <c r="D186" s="2">
        <f ca="1">IF(E185=E186,D185,CELL("wiersz",A184))</f>
        <v>184</v>
      </c>
      <c r="E186" s="23">
        <f>LARGE(F186:AG186,1)+LARGE(F186:AG186,2)+LARGE(F186:AG186,3)+LARGE(F186:AG186,4)+IFERROR(LARGE(F186:AG186,5),0)+IFERROR(LARGE(F186:AG186,6),0)</f>
        <v>73.297912356592036</v>
      </c>
      <c r="F186" s="69"/>
      <c r="G186" s="69"/>
      <c r="H186" s="69"/>
      <c r="I186" s="75"/>
      <c r="J186" s="76"/>
      <c r="K186" s="76"/>
      <c r="L186" s="76"/>
      <c r="M186" s="76"/>
      <c r="N186" s="69"/>
      <c r="O186" s="69"/>
      <c r="P186" s="69"/>
      <c r="Q186" s="69"/>
      <c r="R186" s="69"/>
      <c r="S186" s="69"/>
      <c r="T186" s="75"/>
      <c r="U186" s="75">
        <v>73.297912356592036</v>
      </c>
      <c r="V186" s="69"/>
      <c r="W186" s="69"/>
      <c r="X186" s="69"/>
      <c r="Y186" s="77"/>
      <c r="Z186" s="69"/>
      <c r="AA186" s="69"/>
      <c r="AB186" s="69"/>
      <c r="AC186" s="69"/>
      <c r="AD186" s="69">
        <f>IFERROR(LARGE(AH186:AM186,1),0)+IFERROR(LARGE(AH186:AM186,2),0)</f>
        <v>0</v>
      </c>
      <c r="AE186" s="69">
        <f>IFERROR(LARGE(AH186:AM186,3),0)+IFERROR(LARGE(AH186:AM186,4),0)</f>
        <v>0</v>
      </c>
      <c r="AF186" s="69">
        <f>IFERROR(LARGE(AH186:AM186,5),0)+IFERROR(LARGE(AH186:AM186,6),0)</f>
        <v>0</v>
      </c>
      <c r="AG186" s="69">
        <f>IFERROR(LARGE(AH186:AM186,7),0)</f>
        <v>0</v>
      </c>
      <c r="AH186" s="69"/>
      <c r="AI186" s="69"/>
      <c r="AJ186" s="69"/>
      <c r="AK186" s="69"/>
      <c r="AL186" s="69"/>
      <c r="AM186" s="69"/>
    </row>
    <row r="187" spans="1:39" s="70" customFormat="1">
      <c r="A187" s="3" t="s">
        <v>3279</v>
      </c>
      <c r="B187" s="3"/>
      <c r="C187" s="3"/>
      <c r="D187" s="2">
        <f ca="1">IF(E186=E187,D186,CELL("wiersz",A185))</f>
        <v>185</v>
      </c>
      <c r="E187" s="23">
        <f>LARGE(F187:AG187,1)+LARGE(F187:AG187,2)+LARGE(F187:AG187,3)+LARGE(F187:AG187,4)+IFERROR(LARGE(F187:AG187,5),0)+IFERROR(LARGE(F187:AG187,6),0)</f>
        <v>73.050609184629764</v>
      </c>
      <c r="F187" s="69"/>
      <c r="G187" s="69"/>
      <c r="H187" s="69"/>
      <c r="I187" s="75"/>
      <c r="J187" s="76"/>
      <c r="K187" s="76"/>
      <c r="L187" s="76"/>
      <c r="M187" s="76"/>
      <c r="N187" s="69"/>
      <c r="O187" s="69"/>
      <c r="P187" s="69"/>
      <c r="Q187" s="69"/>
      <c r="R187" s="69"/>
      <c r="S187" s="69"/>
      <c r="T187" s="75"/>
      <c r="U187" s="75">
        <v>73.050609184629764</v>
      </c>
      <c r="V187" s="69"/>
      <c r="W187" s="69"/>
      <c r="X187" s="69"/>
      <c r="Y187" s="77"/>
      <c r="Z187" s="69"/>
      <c r="AA187" s="69"/>
      <c r="AB187" s="69"/>
      <c r="AC187" s="69"/>
      <c r="AD187" s="69">
        <f>IFERROR(LARGE(AH187:AM187,1),0)+IFERROR(LARGE(AH187:AM187,2),0)</f>
        <v>0</v>
      </c>
      <c r="AE187" s="69">
        <f>IFERROR(LARGE(AH187:AM187,3),0)+IFERROR(LARGE(AH187:AM187,4),0)</f>
        <v>0</v>
      </c>
      <c r="AF187" s="69">
        <f>IFERROR(LARGE(AH187:AM187,5),0)+IFERROR(LARGE(AH187:AM187,6),0)</f>
        <v>0</v>
      </c>
      <c r="AG187" s="69">
        <f>IFERROR(LARGE(AH187:AM187,7),0)</f>
        <v>0</v>
      </c>
      <c r="AH187" s="69"/>
      <c r="AI187" s="69"/>
      <c r="AJ187" s="69"/>
      <c r="AK187" s="69"/>
      <c r="AL187" s="69"/>
      <c r="AM187" s="69"/>
    </row>
    <row r="188" spans="1:39" s="70" customFormat="1">
      <c r="A188" s="3" t="s">
        <v>2480</v>
      </c>
      <c r="B188" s="3" t="s">
        <v>2479</v>
      </c>
      <c r="C188" s="3"/>
      <c r="D188" s="2">
        <f ca="1">IF(E187=E188,D187,CELL("wiersz",A186))</f>
        <v>186</v>
      </c>
      <c r="E188" s="23">
        <f>LARGE(F188:AG188,1)+LARGE(F188:AG188,2)+LARGE(F188:AG188,3)+LARGE(F188:AG188,4)+IFERROR(LARGE(F188:AG188,5),0)+IFERROR(LARGE(F188:AG188,6),0)</f>
        <v>72.328185230871185</v>
      </c>
      <c r="F188" s="69"/>
      <c r="G188" s="69"/>
      <c r="H188" s="69"/>
      <c r="I188" s="75"/>
      <c r="J188" s="76">
        <v>72.328185230871185</v>
      </c>
      <c r="K188" s="76"/>
      <c r="L188" s="76"/>
      <c r="M188" s="76"/>
      <c r="N188" s="69"/>
      <c r="O188" s="69"/>
      <c r="P188" s="69"/>
      <c r="Q188" s="69"/>
      <c r="R188" s="69"/>
      <c r="S188" s="69"/>
      <c r="T188" s="75"/>
      <c r="U188" s="75"/>
      <c r="V188" s="69"/>
      <c r="W188" s="69"/>
      <c r="X188" s="69"/>
      <c r="Y188" s="77"/>
      <c r="Z188" s="69"/>
      <c r="AA188" s="69"/>
      <c r="AB188" s="69"/>
      <c r="AC188" s="69"/>
      <c r="AD188" s="69">
        <f>IFERROR(LARGE(AH188:AM188,1),0)+IFERROR(LARGE(AH188:AM188,2),0)</f>
        <v>0</v>
      </c>
      <c r="AE188" s="69">
        <f>IFERROR(LARGE(AH188:AM188,3),0)+IFERROR(LARGE(AH188:AM188,4),0)</f>
        <v>0</v>
      </c>
      <c r="AF188" s="69">
        <f>IFERROR(LARGE(AH188:AM188,5),0)+IFERROR(LARGE(AH188:AM188,6),0)</f>
        <v>0</v>
      </c>
      <c r="AG188" s="69">
        <f>IFERROR(LARGE(AH188:AM188,7),0)</f>
        <v>0</v>
      </c>
      <c r="AH188" s="69"/>
      <c r="AI188" s="69"/>
      <c r="AJ188" s="69"/>
      <c r="AK188" s="69"/>
      <c r="AL188" s="69"/>
      <c r="AM188" s="69"/>
    </row>
    <row r="189" spans="1:39" s="70" customFormat="1">
      <c r="A189" s="3" t="s">
        <v>2478</v>
      </c>
      <c r="B189" s="3" t="s">
        <v>2477</v>
      </c>
      <c r="C189" s="3"/>
      <c r="D189" s="2">
        <f ca="1">IF(E188=E189,D188,CELL("wiersz",A187))</f>
        <v>186</v>
      </c>
      <c r="E189" s="23">
        <f>LARGE(F189:AG189,1)+LARGE(F189:AG189,2)+LARGE(F189:AG189,3)+LARGE(F189:AG189,4)+IFERROR(LARGE(F189:AG189,5),0)+IFERROR(LARGE(F189:AG189,6),0)</f>
        <v>72.328185230871185</v>
      </c>
      <c r="F189" s="69"/>
      <c r="G189" s="69"/>
      <c r="H189" s="69"/>
      <c r="I189" s="75"/>
      <c r="J189" s="76">
        <v>72.328185230871185</v>
      </c>
      <c r="K189" s="76"/>
      <c r="L189" s="76"/>
      <c r="M189" s="76"/>
      <c r="N189" s="69"/>
      <c r="O189" s="69"/>
      <c r="P189" s="69"/>
      <c r="Q189" s="69"/>
      <c r="R189" s="69"/>
      <c r="S189" s="69"/>
      <c r="T189" s="75"/>
      <c r="U189" s="75"/>
      <c r="V189" s="69"/>
      <c r="W189" s="69"/>
      <c r="X189" s="69"/>
      <c r="Y189" s="77"/>
      <c r="Z189" s="69"/>
      <c r="AA189" s="69"/>
      <c r="AB189" s="69"/>
      <c r="AC189" s="69"/>
      <c r="AD189" s="69">
        <f>IFERROR(LARGE(AH189:AM189,1),0)+IFERROR(LARGE(AH189:AM189,2),0)</f>
        <v>0</v>
      </c>
      <c r="AE189" s="69">
        <f>IFERROR(LARGE(AH189:AM189,3),0)+IFERROR(LARGE(AH189:AM189,4),0)</f>
        <v>0</v>
      </c>
      <c r="AF189" s="69">
        <f>IFERROR(LARGE(AH189:AM189,5),0)+IFERROR(LARGE(AH189:AM189,6),0)</f>
        <v>0</v>
      </c>
      <c r="AG189" s="69">
        <f>IFERROR(LARGE(AH189:AM189,7),0)</f>
        <v>0</v>
      </c>
      <c r="AH189" s="69"/>
      <c r="AI189" s="69"/>
      <c r="AJ189" s="69"/>
      <c r="AK189" s="69"/>
      <c r="AL189" s="69"/>
      <c r="AM189" s="69"/>
    </row>
    <row r="190" spans="1:39" s="70" customFormat="1">
      <c r="A190" s="3" t="s">
        <v>2564</v>
      </c>
      <c r="B190" s="3" t="s">
        <v>2518</v>
      </c>
      <c r="C190" s="3"/>
      <c r="D190" s="2">
        <f ca="1">IF(E189=E190,D189,CELL("wiersz",A188))</f>
        <v>188</v>
      </c>
      <c r="E190" s="23">
        <f>LARGE(F190:AG190,1)+LARGE(F190:AG190,2)+LARGE(F190:AG190,3)+LARGE(F190:AG190,4)+IFERROR(LARGE(F190:AG190,5),0)+IFERROR(LARGE(F190:AG190,6),0)</f>
        <v>71.899529042386177</v>
      </c>
      <c r="F190" s="69"/>
      <c r="G190" s="69"/>
      <c r="H190" s="69"/>
      <c r="I190" s="75"/>
      <c r="J190" s="76"/>
      <c r="K190" s="76">
        <v>71.899529042386177</v>
      </c>
      <c r="L190" s="76"/>
      <c r="M190" s="76"/>
      <c r="N190" s="69"/>
      <c r="O190" s="69"/>
      <c r="P190" s="69"/>
      <c r="Q190" s="69"/>
      <c r="R190" s="69"/>
      <c r="S190" s="69"/>
      <c r="T190" s="75"/>
      <c r="U190" s="75"/>
      <c r="V190" s="69"/>
      <c r="W190" s="69"/>
      <c r="X190" s="69"/>
      <c r="Y190" s="77"/>
      <c r="Z190" s="69"/>
      <c r="AA190" s="69"/>
      <c r="AB190" s="69"/>
      <c r="AC190" s="69"/>
      <c r="AD190" s="69">
        <f>IFERROR(LARGE(AH190:AM190,1),0)+IFERROR(LARGE(AH190:AM190,2),0)</f>
        <v>0</v>
      </c>
      <c r="AE190" s="69">
        <f>IFERROR(LARGE(AH190:AM190,3),0)+IFERROR(LARGE(AH190:AM190,4),0)</f>
        <v>0</v>
      </c>
      <c r="AF190" s="69">
        <f>IFERROR(LARGE(AH190:AM190,5),0)+IFERROR(LARGE(AH190:AM190,6),0)</f>
        <v>0</v>
      </c>
      <c r="AG190" s="69">
        <f>IFERROR(LARGE(AH190:AM190,7),0)</f>
        <v>0</v>
      </c>
      <c r="AH190" s="69"/>
      <c r="AI190" s="69"/>
      <c r="AJ190" s="69"/>
      <c r="AK190" s="69"/>
      <c r="AL190" s="69"/>
      <c r="AM190" s="69"/>
    </row>
    <row r="191" spans="1:39" s="70" customFormat="1">
      <c r="A191" s="3" t="s">
        <v>2565</v>
      </c>
      <c r="B191" s="3" t="s">
        <v>2518</v>
      </c>
      <c r="C191" s="3"/>
      <c r="D191" s="2">
        <f ca="1">IF(E190=E191,D190,CELL("wiersz",A189))</f>
        <v>188</v>
      </c>
      <c r="E191" s="23">
        <f>LARGE(F191:AG191,1)+LARGE(F191:AG191,2)+LARGE(F191:AG191,3)+LARGE(F191:AG191,4)+IFERROR(LARGE(F191:AG191,5),0)+IFERROR(LARGE(F191:AG191,6),0)</f>
        <v>71.899529042386177</v>
      </c>
      <c r="F191" s="69"/>
      <c r="G191" s="69"/>
      <c r="H191" s="69"/>
      <c r="I191" s="75"/>
      <c r="J191" s="76"/>
      <c r="K191" s="76">
        <v>71.899529042386177</v>
      </c>
      <c r="L191" s="76"/>
      <c r="M191" s="76"/>
      <c r="N191" s="69"/>
      <c r="O191" s="69"/>
      <c r="P191" s="69"/>
      <c r="Q191" s="69"/>
      <c r="R191" s="69"/>
      <c r="S191" s="69"/>
      <c r="T191" s="75"/>
      <c r="U191" s="75"/>
      <c r="V191" s="69"/>
      <c r="W191" s="69"/>
      <c r="X191" s="69"/>
      <c r="Y191" s="77"/>
      <c r="Z191" s="69"/>
      <c r="AA191" s="69"/>
      <c r="AB191" s="69"/>
      <c r="AC191" s="69"/>
      <c r="AD191" s="69">
        <f>IFERROR(LARGE(AH191:AM191,1),0)+IFERROR(LARGE(AH191:AM191,2),0)</f>
        <v>0</v>
      </c>
      <c r="AE191" s="69">
        <f>IFERROR(LARGE(AH191:AM191,3),0)+IFERROR(LARGE(AH191:AM191,4),0)</f>
        <v>0</v>
      </c>
      <c r="AF191" s="69">
        <f>IFERROR(LARGE(AH191:AM191,5),0)+IFERROR(LARGE(AH191:AM191,6),0)</f>
        <v>0</v>
      </c>
      <c r="AG191" s="69">
        <f>IFERROR(LARGE(AH191:AM191,7),0)</f>
        <v>0</v>
      </c>
      <c r="AH191" s="69"/>
      <c r="AI191" s="69"/>
      <c r="AJ191" s="69"/>
      <c r="AK191" s="69"/>
      <c r="AL191" s="69"/>
      <c r="AM191" s="69"/>
    </row>
    <row r="192" spans="1:39" s="70" customFormat="1">
      <c r="A192" s="3" t="s">
        <v>2240</v>
      </c>
      <c r="B192" s="3"/>
      <c r="C192" s="3" t="s">
        <v>57</v>
      </c>
      <c r="D192" s="2">
        <f ca="1">IF(E191=E192,D191,CELL("wiersz",A190))</f>
        <v>190</v>
      </c>
      <c r="E192" s="23">
        <f>LARGE(F192:AG192,1)+LARGE(F192:AG192,2)+LARGE(F192:AG192,3)+LARGE(F192:AG192,4)+IFERROR(LARGE(F192:AG192,5),0)+IFERROR(LARGE(F192:AG192,6),0)</f>
        <v>71.774846982280906</v>
      </c>
      <c r="F192" s="69"/>
      <c r="G192" s="69"/>
      <c r="H192" s="69"/>
      <c r="I192" s="75"/>
      <c r="J192" s="76"/>
      <c r="K192" s="76"/>
      <c r="L192" s="76"/>
      <c r="M192" s="76"/>
      <c r="N192" s="69"/>
      <c r="O192" s="69"/>
      <c r="P192" s="69"/>
      <c r="Q192" s="69"/>
      <c r="R192" s="69"/>
      <c r="S192" s="69"/>
      <c r="T192" s="75"/>
      <c r="U192" s="75"/>
      <c r="V192" s="69"/>
      <c r="W192" s="69"/>
      <c r="X192" s="69"/>
      <c r="Y192" s="77"/>
      <c r="Z192" s="69"/>
      <c r="AA192" s="69"/>
      <c r="AB192" s="69"/>
      <c r="AC192" s="69"/>
      <c r="AD192" s="69">
        <f>IFERROR(LARGE(AH192:AM192,1),0)+IFERROR(LARGE(AH192:AM192,2),0)</f>
        <v>71.774846982280906</v>
      </c>
      <c r="AE192" s="69">
        <f>IFERROR(LARGE(AH192:AM192,3),0)+IFERROR(LARGE(AH192:AM192,4),0)</f>
        <v>0</v>
      </c>
      <c r="AF192" s="69">
        <f>IFERROR(LARGE(AH192:AM192,5),0)+IFERROR(LARGE(AH192:AM192,6),0)</f>
        <v>0</v>
      </c>
      <c r="AG192" s="69">
        <f>IFERROR(LARGE(AH192:AM192,7),0)</f>
        <v>0</v>
      </c>
      <c r="AH192" s="69">
        <v>34.701379015707069</v>
      </c>
      <c r="AI192" s="69"/>
      <c r="AJ192" s="69"/>
      <c r="AK192" s="69"/>
      <c r="AL192" s="69">
        <v>37.073467966573837</v>
      </c>
      <c r="AM192" s="69"/>
    </row>
    <row r="193" spans="1:39" s="70" customFormat="1">
      <c r="A193" s="3" t="s">
        <v>2243</v>
      </c>
      <c r="B193" s="3"/>
      <c r="C193" s="3" t="s">
        <v>92</v>
      </c>
      <c r="D193" s="2">
        <f ca="1">IF(E192=E193,D192,CELL("wiersz",A191))</f>
        <v>191</v>
      </c>
      <c r="E193" s="23">
        <f>LARGE(F193:AG193,1)+LARGE(F193:AG193,2)+LARGE(F193:AG193,3)+LARGE(F193:AG193,4)+IFERROR(LARGE(F193:AG193,5),0)+IFERROR(LARGE(F193:AG193,6),0)</f>
        <v>71.749460225856865</v>
      </c>
      <c r="F193" s="69"/>
      <c r="G193" s="69"/>
      <c r="H193" s="69"/>
      <c r="I193" s="75"/>
      <c r="J193" s="76"/>
      <c r="K193" s="76"/>
      <c r="L193" s="76"/>
      <c r="M193" s="76"/>
      <c r="N193" s="69"/>
      <c r="O193" s="69"/>
      <c r="P193" s="69"/>
      <c r="Q193" s="69"/>
      <c r="R193" s="69"/>
      <c r="S193" s="69"/>
      <c r="T193" s="75"/>
      <c r="U193" s="75"/>
      <c r="V193" s="69"/>
      <c r="W193" s="69"/>
      <c r="X193" s="69"/>
      <c r="Y193" s="77"/>
      <c r="Z193" s="69"/>
      <c r="AA193" s="69"/>
      <c r="AB193" s="69"/>
      <c r="AC193" s="69"/>
      <c r="AD193" s="69">
        <f>IFERROR(LARGE(AH193:AM193,1),0)+IFERROR(LARGE(AH193:AM193,2),0)</f>
        <v>71.749460225856865</v>
      </c>
      <c r="AE193" s="69">
        <f>IFERROR(LARGE(AH193:AM193,3),0)+IFERROR(LARGE(AH193:AM193,4),0)</f>
        <v>0</v>
      </c>
      <c r="AF193" s="69">
        <f>IFERROR(LARGE(AH193:AM193,5),0)+IFERROR(LARGE(AH193:AM193,6),0)</f>
        <v>0</v>
      </c>
      <c r="AG193" s="69">
        <f>IFERROR(LARGE(AH193:AM193,7),0)</f>
        <v>0</v>
      </c>
      <c r="AH193" s="69">
        <v>34.687606349982296</v>
      </c>
      <c r="AI193" s="69"/>
      <c r="AJ193" s="69"/>
      <c r="AK193" s="69"/>
      <c r="AL193" s="69">
        <v>37.061853875874576</v>
      </c>
      <c r="AM193" s="69"/>
    </row>
    <row r="194" spans="1:39" s="70" customFormat="1">
      <c r="A194" s="3" t="s">
        <v>2238</v>
      </c>
      <c r="B194" s="3"/>
      <c r="C194" s="3" t="s">
        <v>57</v>
      </c>
      <c r="D194" s="2">
        <f ca="1">IF(E193=E194,D193,CELL("wiersz",A192))</f>
        <v>192</v>
      </c>
      <c r="E194" s="23">
        <f>LARGE(F194:AG194,1)+LARGE(F194:AG194,2)+LARGE(F194:AG194,3)+LARGE(F194:AG194,4)+IFERROR(LARGE(F194:AG194,5),0)+IFERROR(LARGE(F194:AG194,6),0)</f>
        <v>71.67288212025359</v>
      </c>
      <c r="F194" s="69"/>
      <c r="G194" s="69"/>
      <c r="H194" s="69"/>
      <c r="I194" s="75"/>
      <c r="J194" s="76"/>
      <c r="K194" s="76"/>
      <c r="L194" s="76"/>
      <c r="M194" s="76"/>
      <c r="N194" s="69"/>
      <c r="O194" s="69"/>
      <c r="P194" s="69"/>
      <c r="Q194" s="69"/>
      <c r="R194" s="69"/>
      <c r="S194" s="69"/>
      <c r="T194" s="75"/>
      <c r="U194" s="75"/>
      <c r="V194" s="69"/>
      <c r="W194" s="69"/>
      <c r="X194" s="69"/>
      <c r="Y194" s="77"/>
      <c r="Z194" s="69"/>
      <c r="AA194" s="69"/>
      <c r="AB194" s="69"/>
      <c r="AC194" s="69"/>
      <c r="AD194" s="69">
        <f>IFERROR(LARGE(AH194:AM194,1),0)+IFERROR(LARGE(AH194:AM194,2),0)</f>
        <v>71.67288212025359</v>
      </c>
      <c r="AE194" s="69">
        <f>IFERROR(LARGE(AH194:AM194,3),0)+IFERROR(LARGE(AH194:AM194,4),0)</f>
        <v>0</v>
      </c>
      <c r="AF194" s="69">
        <f>IFERROR(LARGE(AH194:AM194,5),0)+IFERROR(LARGE(AH194:AM194,6),0)</f>
        <v>0</v>
      </c>
      <c r="AG194" s="69">
        <f>IFERROR(LARGE(AH194:AM194,7),0)</f>
        <v>0</v>
      </c>
      <c r="AH194" s="69">
        <v>35.379123385549953</v>
      </c>
      <c r="AI194" s="69"/>
      <c r="AJ194" s="69"/>
      <c r="AK194" s="69"/>
      <c r="AL194" s="69">
        <v>36.293758734703637</v>
      </c>
      <c r="AM194" s="69"/>
    </row>
    <row r="195" spans="1:39" s="70" customFormat="1">
      <c r="A195" s="3" t="s">
        <v>2242</v>
      </c>
      <c r="B195" s="3" t="s">
        <v>1400</v>
      </c>
      <c r="C195" s="3" t="s">
        <v>57</v>
      </c>
      <c r="D195" s="2">
        <f ca="1">IF(E194=E195,D194,CELL("wiersz",A193))</f>
        <v>193</v>
      </c>
      <c r="E195" s="23">
        <f>LARGE(F195:AG195,1)+LARGE(F195:AG195,2)+LARGE(F195:AG195,3)+LARGE(F195:AG195,4)+IFERROR(LARGE(F195:AG195,5),0)+IFERROR(LARGE(F195:AG195,6),0)</f>
        <v>71.561289557069756</v>
      </c>
      <c r="F195" s="69"/>
      <c r="G195" s="69"/>
      <c r="H195" s="69"/>
      <c r="I195" s="75"/>
      <c r="J195" s="76"/>
      <c r="K195" s="76"/>
      <c r="L195" s="76"/>
      <c r="M195" s="76"/>
      <c r="N195" s="69"/>
      <c r="O195" s="69"/>
      <c r="P195" s="69"/>
      <c r="Q195" s="69"/>
      <c r="R195" s="69"/>
      <c r="S195" s="69"/>
      <c r="T195" s="75"/>
      <c r="U195" s="75"/>
      <c r="V195" s="69"/>
      <c r="W195" s="69"/>
      <c r="X195" s="69"/>
      <c r="Y195" s="77"/>
      <c r="Z195" s="69"/>
      <c r="AA195" s="69"/>
      <c r="AB195" s="69"/>
      <c r="AC195" s="69"/>
      <c r="AD195" s="69">
        <f>IFERROR(LARGE(AH195:AM195,1),0)+IFERROR(LARGE(AH195:AM195,2),0)</f>
        <v>71.561289557069756</v>
      </c>
      <c r="AE195" s="69">
        <f>IFERROR(LARGE(AH195:AM195,3),0)+IFERROR(LARGE(AH195:AM195,4),0)</f>
        <v>0</v>
      </c>
      <c r="AF195" s="69">
        <f>IFERROR(LARGE(AH195:AM195,5),0)+IFERROR(LARGE(AH195:AM195,6),0)</f>
        <v>0</v>
      </c>
      <c r="AG195" s="69">
        <f>IFERROR(LARGE(AH195:AM195,7),0)</f>
        <v>0</v>
      </c>
      <c r="AH195" s="69">
        <v>34.6944913160116</v>
      </c>
      <c r="AI195" s="69"/>
      <c r="AJ195" s="69"/>
      <c r="AK195" s="69"/>
      <c r="AL195" s="69">
        <v>36.866798241058156</v>
      </c>
      <c r="AM195" s="69"/>
    </row>
    <row r="196" spans="1:39" s="70" customFormat="1">
      <c r="A196" s="3" t="s">
        <v>2241</v>
      </c>
      <c r="B196" s="3" t="s">
        <v>1400</v>
      </c>
      <c r="C196" s="3" t="s">
        <v>1373</v>
      </c>
      <c r="D196" s="2">
        <f ca="1">IF(E195=E196,D195,CELL("wiersz",A194))</f>
        <v>194</v>
      </c>
      <c r="E196" s="23">
        <f>LARGE(F196:AG196,1)+LARGE(F196:AG196,2)+LARGE(F196:AG196,3)+LARGE(F196:AG196,4)+IFERROR(LARGE(F196:AG196,5),0)+IFERROR(LARGE(F196:AG196,6),0)</f>
        <v>71.558095733231056</v>
      </c>
      <c r="F196" s="69"/>
      <c r="G196" s="69"/>
      <c r="H196" s="69"/>
      <c r="I196" s="75"/>
      <c r="J196" s="76"/>
      <c r="K196" s="76"/>
      <c r="L196" s="76"/>
      <c r="M196" s="76"/>
      <c r="N196" s="69"/>
      <c r="O196" s="69"/>
      <c r="P196" s="69"/>
      <c r="Q196" s="69"/>
      <c r="R196" s="69"/>
      <c r="S196" s="69"/>
      <c r="T196" s="75"/>
      <c r="U196" s="75"/>
      <c r="V196" s="69"/>
      <c r="W196" s="69"/>
      <c r="X196" s="69"/>
      <c r="Y196" s="77"/>
      <c r="Z196" s="69"/>
      <c r="AA196" s="69"/>
      <c r="AB196" s="69"/>
      <c r="AC196" s="69"/>
      <c r="AD196" s="69">
        <f>IFERROR(LARGE(AH196:AM196,1),0)+IFERROR(LARGE(AH196:AM196,2),0)</f>
        <v>71.558095733231056</v>
      </c>
      <c r="AE196" s="69">
        <f>IFERROR(LARGE(AH196:AM196,3),0)+IFERROR(LARGE(AH196:AM196,4),0)</f>
        <v>0</v>
      </c>
      <c r="AF196" s="69">
        <f>IFERROR(LARGE(AH196:AM196,5),0)+IFERROR(LARGE(AH196:AM196,6),0)</f>
        <v>0</v>
      </c>
      <c r="AG196" s="69">
        <f>IFERROR(LARGE(AH196:AM196,7),0)</f>
        <v>0</v>
      </c>
      <c r="AH196" s="69">
        <v>34.700230875850806</v>
      </c>
      <c r="AI196" s="69"/>
      <c r="AJ196" s="69"/>
      <c r="AK196" s="69"/>
      <c r="AL196" s="69">
        <v>36.85786485738025</v>
      </c>
      <c r="AM196" s="69"/>
    </row>
    <row r="197" spans="1:39" s="70" customFormat="1">
      <c r="A197" s="3" t="s">
        <v>2566</v>
      </c>
      <c r="B197" s="3" t="s">
        <v>2520</v>
      </c>
      <c r="C197" s="3"/>
      <c r="D197" s="2">
        <f ca="1">IF(E196=E197,D196,CELL("wiersz",A195))</f>
        <v>195</v>
      </c>
      <c r="E197" s="23">
        <f>LARGE(F197:AG197,1)+LARGE(F197:AG197,2)+LARGE(F197:AG197,3)+LARGE(F197:AG197,4)+IFERROR(LARGE(F197:AG197,5),0)+IFERROR(LARGE(F197:AG197,6),0)</f>
        <v>71.450858034321371</v>
      </c>
      <c r="F197" s="69"/>
      <c r="G197" s="69"/>
      <c r="H197" s="69"/>
      <c r="I197" s="75"/>
      <c r="J197" s="76"/>
      <c r="K197" s="76">
        <v>71.450858034321371</v>
      </c>
      <c r="L197" s="76"/>
      <c r="M197" s="76"/>
      <c r="N197" s="69"/>
      <c r="O197" s="69"/>
      <c r="P197" s="69"/>
      <c r="Q197" s="69"/>
      <c r="R197" s="69"/>
      <c r="S197" s="69"/>
      <c r="T197" s="75"/>
      <c r="U197" s="75"/>
      <c r="V197" s="69"/>
      <c r="W197" s="69"/>
      <c r="X197" s="69"/>
      <c r="Y197" s="77"/>
      <c r="Z197" s="69"/>
      <c r="AA197" s="69"/>
      <c r="AB197" s="69"/>
      <c r="AC197" s="69"/>
      <c r="AD197" s="69">
        <f>IFERROR(LARGE(AH197:AM197,1),0)+IFERROR(LARGE(AH197:AM197,2),0)</f>
        <v>0</v>
      </c>
      <c r="AE197" s="69">
        <f>IFERROR(LARGE(AH197:AM197,3),0)+IFERROR(LARGE(AH197:AM197,4),0)</f>
        <v>0</v>
      </c>
      <c r="AF197" s="69">
        <f>IFERROR(LARGE(AH197:AM197,5),0)+IFERROR(LARGE(AH197:AM197,6),0)</f>
        <v>0</v>
      </c>
      <c r="AG197" s="69">
        <f>IFERROR(LARGE(AH197:AM197,7),0)</f>
        <v>0</v>
      </c>
      <c r="AH197" s="69"/>
      <c r="AI197" s="69"/>
      <c r="AJ197" s="69"/>
      <c r="AK197" s="69"/>
      <c r="AL197" s="69"/>
      <c r="AM197" s="69"/>
    </row>
    <row r="198" spans="1:39" s="70" customFormat="1">
      <c r="A198" s="3" t="s">
        <v>3039</v>
      </c>
      <c r="B198" s="3"/>
      <c r="C198" s="3"/>
      <c r="D198" s="2">
        <f ca="1">IF(E197=E198,D197,CELL("wiersz",A196))</f>
        <v>196</v>
      </c>
      <c r="E198" s="23">
        <f>LARGE(F198:AG198,1)+LARGE(F198:AG198,2)+LARGE(F198:AG198,3)+LARGE(F198:AG198,4)+IFERROR(LARGE(F198:AG198,5),0)+IFERROR(LARGE(F198:AG198,6),0)</f>
        <v>71.447543160690557</v>
      </c>
      <c r="F198" s="69"/>
      <c r="G198" s="69"/>
      <c r="H198" s="69"/>
      <c r="I198" s="75"/>
      <c r="J198" s="76"/>
      <c r="K198" s="76"/>
      <c r="L198" s="76"/>
      <c r="M198" s="76"/>
      <c r="N198" s="69"/>
      <c r="O198" s="69"/>
      <c r="P198" s="69"/>
      <c r="Q198" s="69">
        <v>71.447543160690557</v>
      </c>
      <c r="R198" s="69"/>
      <c r="S198" s="69"/>
      <c r="T198" s="75"/>
      <c r="U198" s="75"/>
      <c r="V198" s="69"/>
      <c r="W198" s="69"/>
      <c r="X198" s="69"/>
      <c r="Y198" s="77"/>
      <c r="Z198" s="69"/>
      <c r="AA198" s="69"/>
      <c r="AB198" s="69"/>
      <c r="AC198" s="69"/>
      <c r="AD198" s="69">
        <f>IFERROR(LARGE(AH198:AM198,1),0)+IFERROR(LARGE(AH198:AM198,2),0)</f>
        <v>0</v>
      </c>
      <c r="AE198" s="69">
        <f>IFERROR(LARGE(AH198:AM198,3),0)+IFERROR(LARGE(AH198:AM198,4),0)</f>
        <v>0</v>
      </c>
      <c r="AF198" s="69">
        <f>IFERROR(LARGE(AH198:AM198,5),0)+IFERROR(LARGE(AH198:AM198,6),0)</f>
        <v>0</v>
      </c>
      <c r="AG198" s="69">
        <f>IFERROR(LARGE(AH198:AM198,7),0)</f>
        <v>0</v>
      </c>
      <c r="AH198" s="69"/>
      <c r="AI198" s="69"/>
      <c r="AJ198" s="69"/>
      <c r="AK198" s="69"/>
      <c r="AL198" s="69"/>
      <c r="AM198" s="69"/>
    </row>
    <row r="199" spans="1:39" s="70" customFormat="1">
      <c r="A199" s="3" t="s">
        <v>3335</v>
      </c>
      <c r="B199" s="3" t="s">
        <v>143</v>
      </c>
      <c r="C199" s="3"/>
      <c r="D199" s="2">
        <f ca="1">IF(E198=E199,D198,CELL("wiersz",A197))</f>
        <v>197</v>
      </c>
      <c r="E199" s="23">
        <f>LARGE(F199:AG199,1)+LARGE(F199:AG199,2)+LARGE(F199:AG199,3)+LARGE(F199:AG199,4)+IFERROR(LARGE(F199:AG199,5),0)+IFERROR(LARGE(F199:AG199,6),0)</f>
        <v>71.132376395534308</v>
      </c>
      <c r="F199" s="69"/>
      <c r="G199" s="69"/>
      <c r="H199" s="69"/>
      <c r="I199" s="75"/>
      <c r="J199" s="76"/>
      <c r="K199" s="76"/>
      <c r="L199" s="76"/>
      <c r="M199" s="76"/>
      <c r="N199" s="69"/>
      <c r="O199" s="69"/>
      <c r="P199" s="69"/>
      <c r="Q199" s="69"/>
      <c r="R199" s="69"/>
      <c r="S199" s="69"/>
      <c r="T199" s="75"/>
      <c r="U199" s="75"/>
      <c r="V199" s="69"/>
      <c r="W199" s="69">
        <v>71.132376395534308</v>
      </c>
      <c r="X199" s="69"/>
      <c r="Y199" s="77"/>
      <c r="Z199" s="69"/>
      <c r="AA199" s="69"/>
      <c r="AB199" s="69"/>
      <c r="AC199" s="69"/>
      <c r="AD199" s="69">
        <f>IFERROR(LARGE(AH199:AM199,1),0)+IFERROR(LARGE(AH199:AM199,2),0)</f>
        <v>0</v>
      </c>
      <c r="AE199" s="69">
        <f>IFERROR(LARGE(AH199:AM199,3),0)+IFERROR(LARGE(AH199:AM199,4),0)</f>
        <v>0</v>
      </c>
      <c r="AF199" s="69">
        <f>IFERROR(LARGE(AH199:AM199,5),0)+IFERROR(LARGE(AH199:AM199,6),0)</f>
        <v>0</v>
      </c>
      <c r="AG199" s="69">
        <f>IFERROR(LARGE(AH199:AM199,7),0)</f>
        <v>0</v>
      </c>
      <c r="AH199" s="69"/>
      <c r="AI199" s="69"/>
      <c r="AJ199" s="69"/>
      <c r="AK199" s="69"/>
      <c r="AL199" s="69"/>
      <c r="AM199" s="69"/>
    </row>
    <row r="200" spans="1:39" s="70" customFormat="1">
      <c r="A200" s="3" t="s">
        <v>2098</v>
      </c>
      <c r="B200" s="3" t="s">
        <v>755</v>
      </c>
      <c r="C200" s="3" t="s">
        <v>754</v>
      </c>
      <c r="D200" s="2">
        <f ca="1">IF(E199=E200,D199,CELL("wiersz",A198))</f>
        <v>198</v>
      </c>
      <c r="E200" s="23">
        <f>LARGE(F200:AG200,1)+LARGE(F200:AG200,2)+LARGE(F200:AG200,3)+LARGE(F200:AG200,4)+IFERROR(LARGE(F200:AG200,5),0)+IFERROR(LARGE(F200:AG200,6),0)</f>
        <v>69.591893856255325</v>
      </c>
      <c r="F200" s="69"/>
      <c r="G200" s="69">
        <v>49.368425164762847</v>
      </c>
      <c r="H200" s="69"/>
      <c r="I200" s="75"/>
      <c r="J200" s="76"/>
      <c r="K200" s="76"/>
      <c r="L200" s="76"/>
      <c r="M200" s="76"/>
      <c r="N200" s="69"/>
      <c r="O200" s="69"/>
      <c r="P200" s="69"/>
      <c r="Q200" s="69"/>
      <c r="R200" s="69"/>
      <c r="S200" s="69"/>
      <c r="T200" s="75"/>
      <c r="U200" s="75"/>
      <c r="V200" s="69"/>
      <c r="W200" s="69"/>
      <c r="X200" s="69"/>
      <c r="Y200" s="77"/>
      <c r="Z200" s="69">
        <v>20.223468691492478</v>
      </c>
      <c r="AA200" s="69"/>
      <c r="AB200" s="69"/>
      <c r="AC200" s="69"/>
      <c r="AD200" s="69">
        <f>IFERROR(LARGE(AH200:AM200,1),0)+IFERROR(LARGE(AH200:AM200,2),0)</f>
        <v>0</v>
      </c>
      <c r="AE200" s="69">
        <f>IFERROR(LARGE(AH200:AM200,3),0)+IFERROR(LARGE(AH200:AM200,4),0)</f>
        <v>0</v>
      </c>
      <c r="AF200" s="69">
        <f>IFERROR(LARGE(AH200:AM200,5),0)+IFERROR(LARGE(AH200:AM200,6),0)</f>
        <v>0</v>
      </c>
      <c r="AG200" s="69">
        <f>IFERROR(LARGE(AH200:AM200,7),0)</f>
        <v>0</v>
      </c>
      <c r="AH200" s="69"/>
      <c r="AI200" s="69"/>
      <c r="AJ200" s="69"/>
      <c r="AK200" s="69"/>
      <c r="AL200" s="69"/>
      <c r="AM200" s="69"/>
    </row>
    <row r="201" spans="1:39" s="70" customFormat="1">
      <c r="A201" s="3" t="s">
        <v>3145</v>
      </c>
      <c r="B201" s="3"/>
      <c r="C201" s="3"/>
      <c r="D201" s="2">
        <f ca="1">IF(E200=E201,D200,CELL("wiersz",A199))</f>
        <v>199</v>
      </c>
      <c r="E201" s="23">
        <f>LARGE(F201:AG201,1)+LARGE(F201:AG201,2)+LARGE(F201:AG201,3)+LARGE(F201:AG201,4)+IFERROR(LARGE(F201:AG201,5),0)+IFERROR(LARGE(F201:AG201,6),0)</f>
        <v>69.582504970178917</v>
      </c>
      <c r="F201" s="69"/>
      <c r="G201" s="69"/>
      <c r="H201" s="69"/>
      <c r="I201" s="75"/>
      <c r="J201" s="76"/>
      <c r="K201" s="76"/>
      <c r="L201" s="76"/>
      <c r="M201" s="76"/>
      <c r="N201" s="69"/>
      <c r="O201" s="69"/>
      <c r="P201" s="69"/>
      <c r="Q201" s="69"/>
      <c r="R201" s="69"/>
      <c r="S201" s="69">
        <v>69.582504970178917</v>
      </c>
      <c r="T201" s="75"/>
      <c r="U201" s="75"/>
      <c r="V201" s="69"/>
      <c r="W201" s="69"/>
      <c r="X201" s="69"/>
      <c r="Y201" s="77"/>
      <c r="Z201" s="69"/>
      <c r="AA201" s="69"/>
      <c r="AB201" s="69"/>
      <c r="AC201" s="69"/>
      <c r="AD201" s="69">
        <f>IFERROR(LARGE(AH201:AM201,1),0)+IFERROR(LARGE(AH201:AM201,2),0)</f>
        <v>0</v>
      </c>
      <c r="AE201" s="69">
        <f>IFERROR(LARGE(AH201:AM201,3),0)+IFERROR(LARGE(AH201:AM201,4),0)</f>
        <v>0</v>
      </c>
      <c r="AF201" s="69">
        <f>IFERROR(LARGE(AH201:AM201,5),0)+IFERROR(LARGE(AH201:AM201,6),0)</f>
        <v>0</v>
      </c>
      <c r="AG201" s="69">
        <f>IFERROR(LARGE(AH201:AM201,7),0)</f>
        <v>0</v>
      </c>
      <c r="AH201" s="69"/>
      <c r="AI201" s="69"/>
      <c r="AJ201" s="69"/>
      <c r="AK201" s="69"/>
      <c r="AL201" s="69"/>
      <c r="AM201" s="69"/>
    </row>
    <row r="202" spans="1:39" s="70" customFormat="1">
      <c r="A202" s="3" t="s">
        <v>3146</v>
      </c>
      <c r="B202" s="3"/>
      <c r="C202" s="3"/>
      <c r="D202" s="2">
        <f ca="1">IF(E201=E202,D201,CELL("wiersz",A200))</f>
        <v>199</v>
      </c>
      <c r="E202" s="23">
        <f>LARGE(F202:AG202,1)+LARGE(F202:AG202,2)+LARGE(F202:AG202,3)+LARGE(F202:AG202,4)+IFERROR(LARGE(F202:AG202,5),0)+IFERROR(LARGE(F202:AG202,6),0)</f>
        <v>69.582504970178917</v>
      </c>
      <c r="F202" s="69"/>
      <c r="G202" s="69"/>
      <c r="H202" s="69"/>
      <c r="I202" s="75"/>
      <c r="J202" s="76"/>
      <c r="K202" s="76"/>
      <c r="L202" s="76"/>
      <c r="M202" s="76"/>
      <c r="N202" s="69"/>
      <c r="O202" s="69"/>
      <c r="P202" s="69"/>
      <c r="Q202" s="69"/>
      <c r="R202" s="69"/>
      <c r="S202" s="69">
        <v>69.582504970178917</v>
      </c>
      <c r="T202" s="75"/>
      <c r="U202" s="75"/>
      <c r="V202" s="69"/>
      <c r="W202" s="69"/>
      <c r="X202" s="69"/>
      <c r="Y202" s="77"/>
      <c r="Z202" s="69"/>
      <c r="AA202" s="69"/>
      <c r="AB202" s="69"/>
      <c r="AC202" s="69"/>
      <c r="AD202" s="69">
        <f>IFERROR(LARGE(AH202:AM202,1),0)+IFERROR(LARGE(AH202:AM202,2),0)</f>
        <v>0</v>
      </c>
      <c r="AE202" s="69">
        <f>IFERROR(LARGE(AH202:AM202,3),0)+IFERROR(LARGE(AH202:AM202,4),0)</f>
        <v>0</v>
      </c>
      <c r="AF202" s="69">
        <f>IFERROR(LARGE(AH202:AM202,5),0)+IFERROR(LARGE(AH202:AM202,6),0)</f>
        <v>0</v>
      </c>
      <c r="AG202" s="69">
        <f>IFERROR(LARGE(AH202:AM202,7),0)</f>
        <v>0</v>
      </c>
      <c r="AH202" s="69"/>
      <c r="AI202" s="69"/>
      <c r="AJ202" s="69"/>
      <c r="AK202" s="69"/>
      <c r="AL202" s="69"/>
      <c r="AM202" s="69"/>
    </row>
    <row r="203" spans="1:39" s="70" customFormat="1">
      <c r="A203" s="3" t="s">
        <v>3949</v>
      </c>
      <c r="B203" s="3"/>
      <c r="C203" s="3" t="s">
        <v>3709</v>
      </c>
      <c r="D203" s="2">
        <f ca="1">IF(E202=E203,D202,CELL("wiersz",A201))</f>
        <v>201</v>
      </c>
      <c r="E203" s="23">
        <f>LARGE(F203:AG203,1)+LARGE(F203:AG203,2)+LARGE(F203:AG203,3)+LARGE(F203:AG203,4)+IFERROR(LARGE(F203:AG203,5),0)+IFERROR(LARGE(F203:AG203,6),0)</f>
        <v>69.053524266528086</v>
      </c>
      <c r="F203" s="69"/>
      <c r="G203" s="69"/>
      <c r="H203" s="69"/>
      <c r="I203" s="75"/>
      <c r="J203" s="76"/>
      <c r="K203" s="76"/>
      <c r="L203" s="76"/>
      <c r="M203" s="76"/>
      <c r="N203" s="69"/>
      <c r="O203" s="69"/>
      <c r="P203" s="69"/>
      <c r="Q203" s="69"/>
      <c r="R203" s="69"/>
      <c r="S203" s="69"/>
      <c r="T203" s="75"/>
      <c r="U203" s="75"/>
      <c r="V203" s="69"/>
      <c r="W203" s="69"/>
      <c r="X203" s="69"/>
      <c r="Y203" s="77"/>
      <c r="Z203" s="69"/>
      <c r="AA203" s="69">
        <v>52.274775725017314</v>
      </c>
      <c r="AB203" s="69"/>
      <c r="AC203" s="69"/>
      <c r="AD203" s="69">
        <f>IFERROR(LARGE(AH203:AM203,1),0)+IFERROR(LARGE(AH203:AM203,2),0)</f>
        <v>16.778748541510772</v>
      </c>
      <c r="AE203" s="69">
        <f>IFERROR(LARGE(AH203:AM203,3),0)+IFERROR(LARGE(AH203:AM203,4),0)</f>
        <v>0</v>
      </c>
      <c r="AF203" s="69">
        <f>IFERROR(LARGE(AH203:AM203,5),0)+IFERROR(LARGE(AH203:AM203,6),0)</f>
        <v>0</v>
      </c>
      <c r="AG203" s="69">
        <f>IFERROR(LARGE(AH203:AM203,7),0)</f>
        <v>0</v>
      </c>
      <c r="AH203" s="69"/>
      <c r="AI203" s="69"/>
      <c r="AJ203" s="69"/>
      <c r="AK203" s="69"/>
      <c r="AL203" s="69">
        <v>16.778748541510772</v>
      </c>
      <c r="AM203" s="69"/>
    </row>
    <row r="204" spans="1:39" s="70" customFormat="1">
      <c r="A204" s="3" t="s">
        <v>3947</v>
      </c>
      <c r="B204" s="3"/>
      <c r="C204" s="3" t="s">
        <v>3711</v>
      </c>
      <c r="D204" s="2">
        <f ca="1">IF(E203=E204,D203,CELL("wiersz",A202))</f>
        <v>202</v>
      </c>
      <c r="E204" s="23">
        <f>LARGE(F204:AG204,1)+LARGE(F204:AG204,2)+LARGE(F204:AG204,3)+LARGE(F204:AG204,4)+IFERROR(LARGE(F204:AG204,5),0)+IFERROR(LARGE(F204:AG204,6),0)</f>
        <v>69.038256942483514</v>
      </c>
      <c r="F204" s="69"/>
      <c r="G204" s="69"/>
      <c r="H204" s="69"/>
      <c r="I204" s="75"/>
      <c r="J204" s="76"/>
      <c r="K204" s="76"/>
      <c r="L204" s="76"/>
      <c r="M204" s="76"/>
      <c r="N204" s="69"/>
      <c r="O204" s="69"/>
      <c r="P204" s="69"/>
      <c r="Q204" s="69"/>
      <c r="R204" s="69"/>
      <c r="S204" s="69"/>
      <c r="T204" s="75"/>
      <c r="U204" s="75"/>
      <c r="V204" s="69"/>
      <c r="W204" s="69"/>
      <c r="X204" s="69"/>
      <c r="Y204" s="77"/>
      <c r="Z204" s="69"/>
      <c r="AA204" s="69">
        <v>52.257350154384135</v>
      </c>
      <c r="AB204" s="69"/>
      <c r="AC204" s="69"/>
      <c r="AD204" s="69">
        <f>IFERROR(LARGE(AH204:AM204,1),0)+IFERROR(LARGE(AH204:AM204,2),0)</f>
        <v>16.780906788099383</v>
      </c>
      <c r="AE204" s="69">
        <f>IFERROR(LARGE(AH204:AM204,3),0)+IFERROR(LARGE(AH204:AM204,4),0)</f>
        <v>0</v>
      </c>
      <c r="AF204" s="69">
        <f>IFERROR(LARGE(AH204:AM204,5),0)+IFERROR(LARGE(AH204:AM204,6),0)</f>
        <v>0</v>
      </c>
      <c r="AG204" s="69">
        <f>IFERROR(LARGE(AH204:AM204,7),0)</f>
        <v>0</v>
      </c>
      <c r="AH204" s="69"/>
      <c r="AI204" s="69"/>
      <c r="AJ204" s="69"/>
      <c r="AK204" s="69"/>
      <c r="AL204" s="69">
        <v>16.780906788099383</v>
      </c>
      <c r="AM204" s="69"/>
    </row>
    <row r="205" spans="1:39" s="70" customFormat="1">
      <c r="A205" s="3" t="s">
        <v>192</v>
      </c>
      <c r="B205" s="3" t="s">
        <v>128</v>
      </c>
      <c r="C205" s="3" t="s">
        <v>127</v>
      </c>
      <c r="D205" s="2">
        <f ca="1">IF(E204=E205,D204,CELL("wiersz",A203))</f>
        <v>203</v>
      </c>
      <c r="E205" s="23">
        <f>LARGE(F205:AG205,1)+LARGE(F205:AG205,2)+LARGE(F205:AG205,3)+LARGE(F205:AG205,4)+IFERROR(LARGE(F205:AG205,5),0)+IFERROR(LARGE(F205:AG205,6),0)</f>
        <v>68.96854233347959</v>
      </c>
      <c r="F205" s="69">
        <v>46.364966148999095</v>
      </c>
      <c r="G205" s="69">
        <v>20.168397147965212</v>
      </c>
      <c r="H205" s="69"/>
      <c r="I205" s="75"/>
      <c r="J205" s="76"/>
      <c r="K205" s="76"/>
      <c r="L205" s="76"/>
      <c r="M205" s="76"/>
      <c r="N205" s="69"/>
      <c r="O205" s="69"/>
      <c r="P205" s="69"/>
      <c r="Q205" s="69"/>
      <c r="R205" s="69"/>
      <c r="S205" s="69"/>
      <c r="T205" s="75"/>
      <c r="U205" s="75"/>
      <c r="V205" s="69"/>
      <c r="W205" s="69"/>
      <c r="X205" s="69"/>
      <c r="Y205" s="77"/>
      <c r="Z205" s="69"/>
      <c r="AA205" s="69"/>
      <c r="AB205" s="69"/>
      <c r="AC205" s="69"/>
      <c r="AD205" s="69">
        <f>IFERROR(LARGE(AH205:AM205,1),0)+IFERROR(LARGE(AH205:AM205,2),0)</f>
        <v>2.4351790365152808</v>
      </c>
      <c r="AE205" s="69">
        <f>IFERROR(LARGE(AH205:AM205,3),0)+IFERROR(LARGE(AH205:AM205,4),0)</f>
        <v>0</v>
      </c>
      <c r="AF205" s="69">
        <f>IFERROR(LARGE(AH205:AM205,5),0)+IFERROR(LARGE(AH205:AM205,6),0)</f>
        <v>0</v>
      </c>
      <c r="AG205" s="69">
        <f>IFERROR(LARGE(AH205:AM205,7),0)</f>
        <v>0</v>
      </c>
      <c r="AH205" s="69"/>
      <c r="AI205" s="69"/>
      <c r="AJ205" s="69"/>
      <c r="AK205" s="69"/>
      <c r="AL205" s="69">
        <v>2.4351790365152808</v>
      </c>
      <c r="AM205" s="69"/>
    </row>
    <row r="206" spans="1:39" s="70" customFormat="1">
      <c r="A206" s="3" t="s">
        <v>3468</v>
      </c>
      <c r="B206" s="3" t="s">
        <v>2520</v>
      </c>
      <c r="C206" s="3"/>
      <c r="D206" s="2">
        <f ca="1">IF(E205=E206,D205,CELL("wiersz",A204))</f>
        <v>204</v>
      </c>
      <c r="E206" s="23">
        <f>LARGE(F206:AG206,1)+LARGE(F206:AG206,2)+LARGE(F206:AG206,3)+LARGE(F206:AG206,4)+IFERROR(LARGE(F206:AG206,5),0)+IFERROR(LARGE(F206:AG206,6),0)</f>
        <v>68.944137507673418</v>
      </c>
      <c r="F206" s="69"/>
      <c r="G206" s="69"/>
      <c r="H206" s="69"/>
      <c r="I206" s="75"/>
      <c r="J206" s="76"/>
      <c r="K206" s="76"/>
      <c r="L206" s="76"/>
      <c r="M206" s="76"/>
      <c r="N206" s="69"/>
      <c r="O206" s="69"/>
      <c r="P206" s="69"/>
      <c r="Q206" s="69"/>
      <c r="R206" s="69"/>
      <c r="S206" s="69"/>
      <c r="T206" s="75"/>
      <c r="U206" s="75"/>
      <c r="V206" s="69"/>
      <c r="W206" s="69"/>
      <c r="X206" s="69"/>
      <c r="Y206" s="77">
        <v>68.944137507673418</v>
      </c>
      <c r="Z206" s="69"/>
      <c r="AA206" s="69"/>
      <c r="AB206" s="69"/>
      <c r="AC206" s="69"/>
      <c r="AD206" s="69">
        <f>IFERROR(LARGE(AH206:AM206,1),0)+IFERROR(LARGE(AH206:AM206,2),0)</f>
        <v>0</v>
      </c>
      <c r="AE206" s="69">
        <f>IFERROR(LARGE(AH206:AM206,3),0)+IFERROR(LARGE(AH206:AM206,4),0)</f>
        <v>0</v>
      </c>
      <c r="AF206" s="69">
        <f>IFERROR(LARGE(AH206:AM206,5),0)+IFERROR(LARGE(AH206:AM206,6),0)</f>
        <v>0</v>
      </c>
      <c r="AG206" s="69">
        <f>IFERROR(LARGE(AH206:AM206,7),0)</f>
        <v>0</v>
      </c>
      <c r="AH206" s="69"/>
      <c r="AI206" s="69"/>
      <c r="AJ206" s="69"/>
      <c r="AK206" s="69"/>
      <c r="AL206" s="69"/>
      <c r="AM206" s="69"/>
    </row>
    <row r="207" spans="1:39" s="70" customFormat="1">
      <c r="A207" s="3" t="s">
        <v>3469</v>
      </c>
      <c r="B207" s="3" t="s">
        <v>3365</v>
      </c>
      <c r="C207" s="3"/>
      <c r="D207" s="2">
        <f ca="1">IF(E206=E207,D206,CELL("wiersz",A205))</f>
        <v>205</v>
      </c>
      <c r="E207" s="23">
        <f>LARGE(F207:AG207,1)+LARGE(F207:AG207,2)+LARGE(F207:AG207,3)+LARGE(F207:AG207,4)+IFERROR(LARGE(F207:AG207,5),0)+IFERROR(LARGE(F207:AG207,6),0)</f>
        <v>68.880711438209133</v>
      </c>
      <c r="F207" s="69"/>
      <c r="G207" s="69"/>
      <c r="H207" s="69"/>
      <c r="I207" s="75"/>
      <c r="J207" s="76"/>
      <c r="K207" s="76"/>
      <c r="L207" s="76"/>
      <c r="M207" s="76"/>
      <c r="N207" s="69"/>
      <c r="O207" s="69"/>
      <c r="P207" s="69"/>
      <c r="Q207" s="69"/>
      <c r="R207" s="69"/>
      <c r="S207" s="69"/>
      <c r="T207" s="75"/>
      <c r="U207" s="75"/>
      <c r="V207" s="69"/>
      <c r="W207" s="69"/>
      <c r="X207" s="69"/>
      <c r="Y207" s="77">
        <v>68.880711438209133</v>
      </c>
      <c r="Z207" s="69"/>
      <c r="AA207" s="69"/>
      <c r="AB207" s="69"/>
      <c r="AC207" s="69"/>
      <c r="AD207" s="69">
        <f>IFERROR(LARGE(AH207:AM207,1),0)+IFERROR(LARGE(AH207:AM207,2),0)</f>
        <v>0</v>
      </c>
      <c r="AE207" s="69">
        <f>IFERROR(LARGE(AH207:AM207,3),0)+IFERROR(LARGE(AH207:AM207,4),0)</f>
        <v>0</v>
      </c>
      <c r="AF207" s="69">
        <f>IFERROR(LARGE(AH207:AM207,5),0)+IFERROR(LARGE(AH207:AM207,6),0)</f>
        <v>0</v>
      </c>
      <c r="AG207" s="69">
        <f>IFERROR(LARGE(AH207:AM207,7),0)</f>
        <v>0</v>
      </c>
      <c r="AH207" s="69"/>
      <c r="AI207" s="69"/>
      <c r="AJ207" s="69"/>
      <c r="AK207" s="69"/>
      <c r="AL207" s="69"/>
      <c r="AM207" s="69"/>
    </row>
    <row r="208" spans="1:39" s="70" customFormat="1">
      <c r="A208" s="3" t="s">
        <v>3834</v>
      </c>
      <c r="B208" s="3" t="s">
        <v>3576</v>
      </c>
      <c r="C208" s="3" t="s">
        <v>47</v>
      </c>
      <c r="D208" s="2">
        <f ca="1">IF(E207=E208,D207,CELL("wiersz",A206))</f>
        <v>206</v>
      </c>
      <c r="E208" s="23">
        <f>LARGE(F208:AG208,1)+LARGE(F208:AG208,2)+LARGE(F208:AG208,3)+LARGE(F208:AG208,4)+IFERROR(LARGE(F208:AG208,5),0)+IFERROR(LARGE(F208:AG208,6),0)</f>
        <v>68.847714494040517</v>
      </c>
      <c r="F208" s="69"/>
      <c r="G208" s="69"/>
      <c r="H208" s="69"/>
      <c r="I208" s="75"/>
      <c r="J208" s="76"/>
      <c r="K208" s="76"/>
      <c r="L208" s="76"/>
      <c r="M208" s="76"/>
      <c r="N208" s="69"/>
      <c r="O208" s="69"/>
      <c r="P208" s="69"/>
      <c r="Q208" s="69"/>
      <c r="R208" s="69"/>
      <c r="S208" s="69"/>
      <c r="T208" s="75"/>
      <c r="U208" s="75"/>
      <c r="V208" s="69"/>
      <c r="W208" s="69"/>
      <c r="X208" s="69"/>
      <c r="Y208" s="77"/>
      <c r="Z208" s="69">
        <v>68.847714494040517</v>
      </c>
      <c r="AA208" s="69"/>
      <c r="AB208" s="69"/>
      <c r="AC208" s="69"/>
      <c r="AD208" s="69">
        <f>IFERROR(LARGE(AH208:AM208,1),0)+IFERROR(LARGE(AH208:AM208,2),0)</f>
        <v>0</v>
      </c>
      <c r="AE208" s="69">
        <f>IFERROR(LARGE(AH208:AM208,3),0)+IFERROR(LARGE(AH208:AM208,4),0)</f>
        <v>0</v>
      </c>
      <c r="AF208" s="69">
        <f>IFERROR(LARGE(AH208:AM208,5),0)+IFERROR(LARGE(AH208:AM208,6),0)</f>
        <v>0</v>
      </c>
      <c r="AG208" s="69">
        <f>IFERROR(LARGE(AH208:AM208,7),0)</f>
        <v>0</v>
      </c>
      <c r="AH208" s="69"/>
      <c r="AI208" s="69"/>
      <c r="AJ208" s="69"/>
      <c r="AK208" s="69"/>
      <c r="AL208" s="69"/>
      <c r="AM208" s="69"/>
    </row>
    <row r="209" spans="1:39" s="70" customFormat="1">
      <c r="A209" s="3" t="s">
        <v>3948</v>
      </c>
      <c r="B209" s="3"/>
      <c r="C209" s="3" t="s">
        <v>3706</v>
      </c>
      <c r="D209" s="2">
        <f ca="1">IF(E208=E209,D208,CELL("wiersz",A207))</f>
        <v>207</v>
      </c>
      <c r="E209" s="23">
        <f>LARGE(F209:AG209,1)+LARGE(F209:AG209,2)+LARGE(F209:AG209,3)+LARGE(F209:AG209,4)+IFERROR(LARGE(F209:AG209,5),0)+IFERROR(LARGE(F209:AG209,6),0)</f>
        <v>68.206195230938647</v>
      </c>
      <c r="F209" s="69"/>
      <c r="G209" s="69"/>
      <c r="H209" s="69"/>
      <c r="I209" s="75"/>
      <c r="J209" s="76"/>
      <c r="K209" s="76"/>
      <c r="L209" s="76"/>
      <c r="M209" s="76"/>
      <c r="N209" s="69"/>
      <c r="O209" s="69"/>
      <c r="P209" s="69"/>
      <c r="Q209" s="69"/>
      <c r="R209" s="69"/>
      <c r="S209" s="69"/>
      <c r="T209" s="75"/>
      <c r="U209" s="75"/>
      <c r="V209" s="69"/>
      <c r="W209" s="69"/>
      <c r="X209" s="69"/>
      <c r="Y209" s="77"/>
      <c r="Z209" s="69"/>
      <c r="AA209" s="69">
        <v>51.427446689427867</v>
      </c>
      <c r="AB209" s="69"/>
      <c r="AC209" s="69"/>
      <c r="AD209" s="69">
        <f>IFERROR(LARGE(AH209:AM209,1),0)+IFERROR(LARGE(AH209:AM209,2),0)</f>
        <v>16.778748541510772</v>
      </c>
      <c r="AE209" s="69">
        <f>IFERROR(LARGE(AH209:AM209,3),0)+IFERROR(LARGE(AH209:AM209,4),0)</f>
        <v>0</v>
      </c>
      <c r="AF209" s="69">
        <f>IFERROR(LARGE(AH209:AM209,5),0)+IFERROR(LARGE(AH209:AM209,6),0)</f>
        <v>0</v>
      </c>
      <c r="AG209" s="69">
        <f>IFERROR(LARGE(AH209:AM209,7),0)</f>
        <v>0</v>
      </c>
      <c r="AH209" s="69"/>
      <c r="AI209" s="69"/>
      <c r="AJ209" s="69"/>
      <c r="AK209" s="69"/>
      <c r="AL209" s="69">
        <v>16.778748541510772</v>
      </c>
      <c r="AM209" s="69"/>
    </row>
    <row r="210" spans="1:39" s="70" customFormat="1">
      <c r="A210" s="3" t="s">
        <v>2108</v>
      </c>
      <c r="B210" s="3"/>
      <c r="C210" s="3" t="s">
        <v>57</v>
      </c>
      <c r="D210" s="2">
        <f ca="1">IF(E209=E210,D209,CELL("wiersz",A208))</f>
        <v>208</v>
      </c>
      <c r="E210" s="23">
        <f>LARGE(F210:AG210,1)+LARGE(F210:AG210,2)+LARGE(F210:AG210,3)+LARGE(F210:AG210,4)+IFERROR(LARGE(F210:AG210,5),0)+IFERROR(LARGE(F210:AG210,6),0)</f>
        <v>67.477587702103762</v>
      </c>
      <c r="F210" s="69"/>
      <c r="G210" s="69">
        <v>39.401774984988229</v>
      </c>
      <c r="H210" s="69"/>
      <c r="I210" s="75"/>
      <c r="J210" s="76"/>
      <c r="K210" s="76"/>
      <c r="L210" s="76"/>
      <c r="M210" s="76"/>
      <c r="N210" s="69"/>
      <c r="O210" s="69"/>
      <c r="P210" s="69"/>
      <c r="Q210" s="69"/>
      <c r="R210" s="69"/>
      <c r="S210" s="69"/>
      <c r="T210" s="75"/>
      <c r="U210" s="75"/>
      <c r="V210" s="69"/>
      <c r="W210" s="69"/>
      <c r="X210" s="69"/>
      <c r="Y210" s="77"/>
      <c r="Z210" s="69">
        <v>28.075812717115536</v>
      </c>
      <c r="AA210" s="69"/>
      <c r="AB210" s="69"/>
      <c r="AC210" s="69"/>
      <c r="AD210" s="69">
        <f>IFERROR(LARGE(AH210:AM210,1),0)+IFERROR(LARGE(AH210:AM210,2),0)</f>
        <v>0</v>
      </c>
      <c r="AE210" s="69">
        <f>IFERROR(LARGE(AH210:AM210,3),0)+IFERROR(LARGE(AH210:AM210,4),0)</f>
        <v>0</v>
      </c>
      <c r="AF210" s="69">
        <f>IFERROR(LARGE(AH210:AM210,5),0)+IFERROR(LARGE(AH210:AM210,6),0)</f>
        <v>0</v>
      </c>
      <c r="AG210" s="69">
        <f>IFERROR(LARGE(AH210:AM210,7),0)</f>
        <v>0</v>
      </c>
      <c r="AH210" s="69"/>
      <c r="AI210" s="69"/>
      <c r="AJ210" s="69"/>
      <c r="AK210" s="69"/>
      <c r="AL210" s="69"/>
      <c r="AM210" s="69"/>
    </row>
    <row r="211" spans="1:39" s="70" customFormat="1">
      <c r="A211" s="3" t="s">
        <v>2107</v>
      </c>
      <c r="B211" s="3"/>
      <c r="C211" s="3" t="s">
        <v>57</v>
      </c>
      <c r="D211" s="2">
        <f ca="1">IF(E210=E211,D210,CELL("wiersz",A209))</f>
        <v>209</v>
      </c>
      <c r="E211" s="23">
        <f>LARGE(F211:AG211,1)+LARGE(F211:AG211,2)+LARGE(F211:AG211,3)+LARGE(F211:AG211,4)+IFERROR(LARGE(F211:AG211,5),0)+IFERROR(LARGE(F211:AG211,6),0)</f>
        <v>67.474178706992717</v>
      </c>
      <c r="F211" s="69"/>
      <c r="G211" s="69">
        <v>39.403797715293678</v>
      </c>
      <c r="H211" s="69"/>
      <c r="I211" s="75"/>
      <c r="J211" s="76"/>
      <c r="K211" s="76"/>
      <c r="L211" s="76"/>
      <c r="M211" s="76"/>
      <c r="N211" s="69"/>
      <c r="O211" s="69"/>
      <c r="P211" s="69"/>
      <c r="Q211" s="69"/>
      <c r="R211" s="69"/>
      <c r="S211" s="69"/>
      <c r="T211" s="75"/>
      <c r="U211" s="75"/>
      <c r="V211" s="69"/>
      <c r="W211" s="69"/>
      <c r="X211" s="69"/>
      <c r="Y211" s="77"/>
      <c r="Z211" s="69">
        <v>28.070380991699036</v>
      </c>
      <c r="AA211" s="69"/>
      <c r="AB211" s="69"/>
      <c r="AC211" s="69"/>
      <c r="AD211" s="69">
        <f>IFERROR(LARGE(AH211:AM211,1),0)+IFERROR(LARGE(AH211:AM211,2),0)</f>
        <v>0</v>
      </c>
      <c r="AE211" s="69">
        <f>IFERROR(LARGE(AH211:AM211,3),0)+IFERROR(LARGE(AH211:AM211,4),0)</f>
        <v>0</v>
      </c>
      <c r="AF211" s="69">
        <f>IFERROR(LARGE(AH211:AM211,5),0)+IFERROR(LARGE(AH211:AM211,6),0)</f>
        <v>0</v>
      </c>
      <c r="AG211" s="69">
        <f>IFERROR(LARGE(AH211:AM211,7),0)</f>
        <v>0</v>
      </c>
      <c r="AH211" s="69"/>
      <c r="AI211" s="69"/>
      <c r="AJ211" s="69"/>
      <c r="AK211" s="69"/>
      <c r="AL211" s="69"/>
      <c r="AM211" s="69"/>
    </row>
    <row r="212" spans="1:39" s="70" customFormat="1">
      <c r="A212" s="3" t="s">
        <v>2087</v>
      </c>
      <c r="B212" s="3" t="s">
        <v>620</v>
      </c>
      <c r="C212" s="3" t="s">
        <v>92</v>
      </c>
      <c r="D212" s="2">
        <f ca="1">IF(E211=E212,D211,CELL("wiersz",A210))</f>
        <v>210</v>
      </c>
      <c r="E212" s="23">
        <f>LARGE(F212:AG212,1)+LARGE(F212:AG212,2)+LARGE(F212:AG212,3)+LARGE(F212:AG212,4)+IFERROR(LARGE(F212:AG212,5),0)+IFERROR(LARGE(F212:AG212,6),0)</f>
        <v>67.185988186462197</v>
      </c>
      <c r="F212" s="69"/>
      <c r="G212" s="69">
        <v>67.185988186462197</v>
      </c>
      <c r="H212" s="69"/>
      <c r="I212" s="75"/>
      <c r="J212" s="76"/>
      <c r="K212" s="76"/>
      <c r="L212" s="76"/>
      <c r="M212" s="76"/>
      <c r="N212" s="69"/>
      <c r="O212" s="69"/>
      <c r="P212" s="69"/>
      <c r="Q212" s="69"/>
      <c r="R212" s="69"/>
      <c r="S212" s="69"/>
      <c r="T212" s="75"/>
      <c r="U212" s="75"/>
      <c r="V212" s="69"/>
      <c r="W212" s="69"/>
      <c r="X212" s="69"/>
      <c r="Y212" s="77"/>
      <c r="Z212" s="69">
        <v>0</v>
      </c>
      <c r="AA212" s="69"/>
      <c r="AB212" s="69"/>
      <c r="AC212" s="69"/>
      <c r="AD212" s="69">
        <f>IFERROR(LARGE(AH212:AM212,1),0)+IFERROR(LARGE(AH212:AM212,2),0)</f>
        <v>0</v>
      </c>
      <c r="AE212" s="69">
        <f>IFERROR(LARGE(AH212:AM212,3),0)+IFERROR(LARGE(AH212:AM212,4),0)</f>
        <v>0</v>
      </c>
      <c r="AF212" s="69">
        <f>IFERROR(LARGE(AH212:AM212,5),0)+IFERROR(LARGE(AH212:AM212,6),0)</f>
        <v>0</v>
      </c>
      <c r="AG212" s="69">
        <f>IFERROR(LARGE(AH212:AM212,7),0)</f>
        <v>0</v>
      </c>
      <c r="AH212" s="69"/>
      <c r="AI212" s="69"/>
      <c r="AJ212" s="69"/>
      <c r="AK212" s="69"/>
      <c r="AL212" s="69"/>
      <c r="AM212" s="69"/>
    </row>
    <row r="213" spans="1:39" s="70" customFormat="1">
      <c r="A213" s="3" t="s">
        <v>3336</v>
      </c>
      <c r="B213" s="3" t="s">
        <v>3298</v>
      </c>
      <c r="C213" s="3"/>
      <c r="D213" s="2">
        <f ca="1">IF(E212=E213,D212,CELL("wiersz",A211))</f>
        <v>211</v>
      </c>
      <c r="E213" s="23">
        <f>LARGE(F213:AG213,1)+LARGE(F213:AG213,2)+LARGE(F213:AG213,3)+LARGE(F213:AG213,4)+IFERROR(LARGE(F213:AG213,5),0)+IFERROR(LARGE(F213:AG213,6),0)</f>
        <v>67.067669172932341</v>
      </c>
      <c r="F213" s="69"/>
      <c r="G213" s="69"/>
      <c r="H213" s="69"/>
      <c r="I213" s="75"/>
      <c r="J213" s="76"/>
      <c r="K213" s="76"/>
      <c r="L213" s="76"/>
      <c r="M213" s="76"/>
      <c r="N213" s="69"/>
      <c r="O213" s="69"/>
      <c r="P213" s="69"/>
      <c r="Q213" s="69"/>
      <c r="R213" s="69"/>
      <c r="S213" s="69"/>
      <c r="T213" s="75"/>
      <c r="U213" s="75"/>
      <c r="V213" s="69"/>
      <c r="W213" s="69">
        <v>67.067669172932341</v>
      </c>
      <c r="X213" s="69"/>
      <c r="Y213" s="77"/>
      <c r="Z213" s="69"/>
      <c r="AA213" s="69"/>
      <c r="AB213" s="69"/>
      <c r="AC213" s="69"/>
      <c r="AD213" s="69">
        <f>IFERROR(LARGE(AH213:AM213,1),0)+IFERROR(LARGE(AH213:AM213,2),0)</f>
        <v>0</v>
      </c>
      <c r="AE213" s="69">
        <f>IFERROR(LARGE(AH213:AM213,3),0)+IFERROR(LARGE(AH213:AM213,4),0)</f>
        <v>0</v>
      </c>
      <c r="AF213" s="69">
        <f>IFERROR(LARGE(AH213:AM213,5),0)+IFERROR(LARGE(AH213:AM213,6),0)</f>
        <v>0</v>
      </c>
      <c r="AG213" s="69">
        <f>IFERROR(LARGE(AH213:AM213,7),0)</f>
        <v>0</v>
      </c>
      <c r="AH213" s="69"/>
      <c r="AI213" s="69"/>
      <c r="AJ213" s="69"/>
      <c r="AK213" s="69"/>
      <c r="AL213" s="69"/>
      <c r="AM213" s="69"/>
    </row>
    <row r="214" spans="1:39" s="70" customFormat="1">
      <c r="A214" s="3" t="s">
        <v>2250</v>
      </c>
      <c r="B214" s="3" t="s">
        <v>1577</v>
      </c>
      <c r="C214" s="3" t="s">
        <v>92</v>
      </c>
      <c r="D214" s="2">
        <f ca="1">IF(E213=E214,D213,CELL("wiersz",A212))</f>
        <v>212</v>
      </c>
      <c r="E214" s="23">
        <f>LARGE(F214:AG214,1)+LARGE(F214:AG214,2)+LARGE(F214:AG214,3)+LARGE(F214:AG214,4)+IFERROR(LARGE(F214:AG214,5),0)+IFERROR(LARGE(F214:AG214,6),0)</f>
        <v>66.915616816200327</v>
      </c>
      <c r="F214" s="69"/>
      <c r="G214" s="69"/>
      <c r="H214" s="69"/>
      <c r="I214" s="75"/>
      <c r="J214" s="76"/>
      <c r="K214" s="76"/>
      <c r="L214" s="76"/>
      <c r="M214" s="76"/>
      <c r="N214" s="69"/>
      <c r="O214" s="69"/>
      <c r="P214" s="69"/>
      <c r="Q214" s="69"/>
      <c r="R214" s="69"/>
      <c r="S214" s="69"/>
      <c r="T214" s="75"/>
      <c r="U214" s="75"/>
      <c r="V214" s="69"/>
      <c r="W214" s="69"/>
      <c r="X214" s="69"/>
      <c r="Y214" s="77"/>
      <c r="Z214" s="69"/>
      <c r="AA214" s="69"/>
      <c r="AB214" s="69"/>
      <c r="AC214" s="69"/>
      <c r="AD214" s="69">
        <f>IFERROR(LARGE(AH214:AM214,1),0)+IFERROR(LARGE(AH214:AM214,2),0)</f>
        <v>66.915616816200327</v>
      </c>
      <c r="AE214" s="69">
        <f>IFERROR(LARGE(AH214:AM214,3),0)+IFERROR(LARGE(AH214:AM214,4),0)</f>
        <v>0</v>
      </c>
      <c r="AF214" s="69">
        <f>IFERROR(LARGE(AH214:AM214,5),0)+IFERROR(LARGE(AH214:AM214,6),0)</f>
        <v>0</v>
      </c>
      <c r="AG214" s="69">
        <f>IFERROR(LARGE(AH214:AM214,7),0)</f>
        <v>0</v>
      </c>
      <c r="AH214" s="69">
        <v>31.954408881790876</v>
      </c>
      <c r="AI214" s="69"/>
      <c r="AJ214" s="69"/>
      <c r="AK214" s="69"/>
      <c r="AL214" s="69">
        <v>34.961207934409458</v>
      </c>
      <c r="AM214" s="69"/>
    </row>
    <row r="215" spans="1:39" s="70" customFormat="1">
      <c r="A215" s="3" t="s">
        <v>2248</v>
      </c>
      <c r="B215" s="3" t="s">
        <v>1573</v>
      </c>
      <c r="C215" s="3" t="s">
        <v>92</v>
      </c>
      <c r="D215" s="2">
        <f ca="1">IF(E214=E215,D214,CELL("wiersz",A213))</f>
        <v>213</v>
      </c>
      <c r="E215" s="23">
        <f>LARGE(F215:AG215,1)+LARGE(F215:AG215,2)+LARGE(F215:AG215,3)+LARGE(F215:AG215,4)+IFERROR(LARGE(F215:AG215,5),0)+IFERROR(LARGE(F215:AG215,6),0)</f>
        <v>66.911725460992599</v>
      </c>
      <c r="F215" s="69"/>
      <c r="G215" s="69"/>
      <c r="H215" s="69"/>
      <c r="I215" s="75"/>
      <c r="J215" s="76"/>
      <c r="K215" s="76"/>
      <c r="L215" s="76"/>
      <c r="M215" s="76"/>
      <c r="N215" s="69"/>
      <c r="O215" s="69"/>
      <c r="P215" s="69"/>
      <c r="Q215" s="69"/>
      <c r="R215" s="69"/>
      <c r="S215" s="69"/>
      <c r="T215" s="75"/>
      <c r="U215" s="75"/>
      <c r="V215" s="69"/>
      <c r="W215" s="69"/>
      <c r="X215" s="69"/>
      <c r="Y215" s="77"/>
      <c r="Z215" s="69"/>
      <c r="AA215" s="69"/>
      <c r="AB215" s="69"/>
      <c r="AC215" s="69"/>
      <c r="AD215" s="69">
        <f>IFERROR(LARGE(AH215:AM215,1),0)+IFERROR(LARGE(AH215:AM215,2),0)</f>
        <v>66.911725460992599</v>
      </c>
      <c r="AE215" s="69">
        <f>IFERROR(LARGE(AH215:AM215,3),0)+IFERROR(LARGE(AH215:AM215,4),0)</f>
        <v>0</v>
      </c>
      <c r="AF215" s="69">
        <f>IFERROR(LARGE(AH215:AM215,5),0)+IFERROR(LARGE(AH215:AM215,6),0)</f>
        <v>0</v>
      </c>
      <c r="AG215" s="69">
        <f>IFERROR(LARGE(AH215:AM215,7),0)</f>
        <v>0</v>
      </c>
      <c r="AH215" s="69">
        <v>31.96200054830501</v>
      </c>
      <c r="AI215" s="69"/>
      <c r="AJ215" s="69"/>
      <c r="AK215" s="69"/>
      <c r="AL215" s="69">
        <v>34.949724912687593</v>
      </c>
      <c r="AM215" s="69"/>
    </row>
    <row r="216" spans="1:39" s="70" customFormat="1">
      <c r="A216" s="3" t="s">
        <v>2249</v>
      </c>
      <c r="B216" s="3" t="s">
        <v>1577</v>
      </c>
      <c r="C216" s="3" t="s">
        <v>92</v>
      </c>
      <c r="D216" s="2">
        <f ca="1">IF(E215=E216,D215,CELL("wiersz",A214))</f>
        <v>214</v>
      </c>
      <c r="E216" s="23">
        <f>LARGE(F216:AG216,1)+LARGE(F216:AG216,2)+LARGE(F216:AG216,3)+LARGE(F216:AG216,4)+IFERROR(LARGE(F216:AG216,5),0)+IFERROR(LARGE(F216:AG216,6),0)</f>
        <v>66.907260346138585</v>
      </c>
      <c r="F216" s="69"/>
      <c r="G216" s="69"/>
      <c r="H216" s="69"/>
      <c r="I216" s="75"/>
      <c r="J216" s="76"/>
      <c r="K216" s="76"/>
      <c r="L216" s="76"/>
      <c r="M216" s="76"/>
      <c r="N216" s="69"/>
      <c r="O216" s="69"/>
      <c r="P216" s="69"/>
      <c r="Q216" s="69"/>
      <c r="R216" s="69"/>
      <c r="S216" s="69"/>
      <c r="T216" s="75"/>
      <c r="U216" s="75"/>
      <c r="V216" s="69"/>
      <c r="W216" s="69"/>
      <c r="X216" s="69"/>
      <c r="Y216" s="77"/>
      <c r="Z216" s="69"/>
      <c r="AA216" s="69"/>
      <c r="AB216" s="69"/>
      <c r="AC216" s="69"/>
      <c r="AD216" s="69">
        <f>IFERROR(LARGE(AH216:AM216,1),0)+IFERROR(LARGE(AH216:AM216,2),0)</f>
        <v>66.907260346138585</v>
      </c>
      <c r="AE216" s="69">
        <f>IFERROR(LARGE(AH216:AM216,3),0)+IFERROR(LARGE(AH216:AM216,4),0)</f>
        <v>0</v>
      </c>
      <c r="AF216" s="69">
        <f>IFERROR(LARGE(AH216:AM216,5),0)+IFERROR(LARGE(AH216:AM216,6),0)</f>
        <v>0</v>
      </c>
      <c r="AG216" s="69">
        <f>IFERROR(LARGE(AH216:AM216,7),0)</f>
        <v>0</v>
      </c>
      <c r="AH216" s="69">
        <v>31.959831132670157</v>
      </c>
      <c r="AI216" s="69"/>
      <c r="AJ216" s="69"/>
      <c r="AK216" s="69"/>
      <c r="AL216" s="69">
        <v>34.947429213468425</v>
      </c>
      <c r="AM216" s="69"/>
    </row>
    <row r="217" spans="1:39" s="70" customFormat="1">
      <c r="A217" s="3" t="s">
        <v>3147</v>
      </c>
      <c r="B217" s="3" t="s">
        <v>3126</v>
      </c>
      <c r="C217" s="3"/>
      <c r="D217" s="2">
        <f ca="1">IF(E216=E217,D216,CELL("wiersz",A215))</f>
        <v>215</v>
      </c>
      <c r="E217" s="23">
        <f>LARGE(F217:AG217,1)+LARGE(F217:AG217,2)+LARGE(F217:AG217,3)+LARGE(F217:AG217,4)+IFERROR(LARGE(F217:AG217,5),0)+IFERROR(LARGE(F217:AG217,6),0)</f>
        <v>66.793893129770979</v>
      </c>
      <c r="F217" s="69"/>
      <c r="G217" s="69"/>
      <c r="H217" s="69"/>
      <c r="I217" s="75"/>
      <c r="J217" s="76"/>
      <c r="K217" s="76"/>
      <c r="L217" s="76"/>
      <c r="M217" s="76"/>
      <c r="N217" s="69"/>
      <c r="O217" s="69"/>
      <c r="P217" s="69"/>
      <c r="Q217" s="69"/>
      <c r="R217" s="69"/>
      <c r="S217" s="69">
        <v>66.793893129770979</v>
      </c>
      <c r="T217" s="75"/>
      <c r="U217" s="75"/>
      <c r="V217" s="69"/>
      <c r="W217" s="69"/>
      <c r="X217" s="69"/>
      <c r="Y217" s="77"/>
      <c r="Z217" s="69"/>
      <c r="AA217" s="69"/>
      <c r="AB217" s="69"/>
      <c r="AC217" s="69"/>
      <c r="AD217" s="69">
        <f>IFERROR(LARGE(AH217:AM217,1),0)+IFERROR(LARGE(AH217:AM217,2),0)</f>
        <v>0</v>
      </c>
      <c r="AE217" s="69">
        <f>IFERROR(LARGE(AH217:AM217,3),0)+IFERROR(LARGE(AH217:AM217,4),0)</f>
        <v>0</v>
      </c>
      <c r="AF217" s="69">
        <f>IFERROR(LARGE(AH217:AM217,5),0)+IFERROR(LARGE(AH217:AM217,6),0)</f>
        <v>0</v>
      </c>
      <c r="AG217" s="69">
        <f>IFERROR(LARGE(AH217:AM217,7),0)</f>
        <v>0</v>
      </c>
      <c r="AH217" s="69"/>
      <c r="AI217" s="69"/>
      <c r="AJ217" s="69"/>
      <c r="AK217" s="69"/>
      <c r="AL217" s="69"/>
      <c r="AM217" s="69"/>
    </row>
    <row r="218" spans="1:39" s="70" customFormat="1">
      <c r="A218" s="3" t="s">
        <v>3148</v>
      </c>
      <c r="B218" s="3" t="s">
        <v>3126</v>
      </c>
      <c r="C218" s="3"/>
      <c r="D218" s="2">
        <f ca="1">IF(E217=E218,D217,CELL("wiersz",A216))</f>
        <v>215</v>
      </c>
      <c r="E218" s="23">
        <f>LARGE(F218:AG218,1)+LARGE(F218:AG218,2)+LARGE(F218:AG218,3)+LARGE(F218:AG218,4)+IFERROR(LARGE(F218:AG218,5),0)+IFERROR(LARGE(F218:AG218,6),0)</f>
        <v>66.793893129770979</v>
      </c>
      <c r="F218" s="69"/>
      <c r="G218" s="69"/>
      <c r="H218" s="69"/>
      <c r="I218" s="75"/>
      <c r="J218" s="76"/>
      <c r="K218" s="76"/>
      <c r="L218" s="76"/>
      <c r="M218" s="76"/>
      <c r="N218" s="69"/>
      <c r="O218" s="69"/>
      <c r="P218" s="69"/>
      <c r="Q218" s="69"/>
      <c r="R218" s="69"/>
      <c r="S218" s="69">
        <v>66.793893129770979</v>
      </c>
      <c r="T218" s="75"/>
      <c r="U218" s="75"/>
      <c r="V218" s="69"/>
      <c r="W218" s="69"/>
      <c r="X218" s="69"/>
      <c r="Y218" s="77"/>
      <c r="Z218" s="69"/>
      <c r="AA218" s="69"/>
      <c r="AB218" s="69"/>
      <c r="AC218" s="69"/>
      <c r="AD218" s="69">
        <f>IFERROR(LARGE(AH218:AM218,1),0)+IFERROR(LARGE(AH218:AM218,2),0)</f>
        <v>0</v>
      </c>
      <c r="AE218" s="69">
        <f>IFERROR(LARGE(AH218:AM218,3),0)+IFERROR(LARGE(AH218:AM218,4),0)</f>
        <v>0</v>
      </c>
      <c r="AF218" s="69">
        <f>IFERROR(LARGE(AH218:AM218,5),0)+IFERROR(LARGE(AH218:AM218,6),0)</f>
        <v>0</v>
      </c>
      <c r="AG218" s="69">
        <f>IFERROR(LARGE(AH218:AM218,7),0)</f>
        <v>0</v>
      </c>
      <c r="AH218" s="69"/>
      <c r="AI218" s="69"/>
      <c r="AJ218" s="69"/>
      <c r="AK218" s="69"/>
      <c r="AL218" s="69"/>
      <c r="AM218" s="69"/>
    </row>
    <row r="219" spans="1:39" s="70" customFormat="1">
      <c r="A219" s="3" t="s">
        <v>3835</v>
      </c>
      <c r="B219" s="3"/>
      <c r="C219" s="3" t="s">
        <v>1023</v>
      </c>
      <c r="D219" s="2">
        <f ca="1">IF(E218=E219,D218,CELL("wiersz",A217))</f>
        <v>217</v>
      </c>
      <c r="E219" s="23">
        <f>LARGE(F219:AG219,1)+LARGE(F219:AG219,2)+LARGE(F219:AG219,3)+LARGE(F219:AG219,4)+IFERROR(LARGE(F219:AG219,5),0)+IFERROR(LARGE(F219:AG219,6),0)</f>
        <v>66.613674754769193</v>
      </c>
      <c r="F219" s="69"/>
      <c r="G219" s="69"/>
      <c r="H219" s="69"/>
      <c r="I219" s="75"/>
      <c r="J219" s="76"/>
      <c r="K219" s="76"/>
      <c r="L219" s="76"/>
      <c r="M219" s="76"/>
      <c r="N219" s="69"/>
      <c r="O219" s="69"/>
      <c r="P219" s="69"/>
      <c r="Q219" s="69"/>
      <c r="R219" s="69"/>
      <c r="S219" s="69"/>
      <c r="T219" s="75"/>
      <c r="U219" s="75"/>
      <c r="V219" s="69"/>
      <c r="W219" s="69"/>
      <c r="X219" s="69"/>
      <c r="Y219" s="77"/>
      <c r="Z219" s="69">
        <v>66.613674754769193</v>
      </c>
      <c r="AA219" s="69"/>
      <c r="AB219" s="69"/>
      <c r="AC219" s="69"/>
      <c r="AD219" s="69">
        <f>IFERROR(LARGE(AH219:AM219,1),0)+IFERROR(LARGE(AH219:AM219,2),0)</f>
        <v>0</v>
      </c>
      <c r="AE219" s="69">
        <f>IFERROR(LARGE(AH219:AM219,3),0)+IFERROR(LARGE(AH219:AM219,4),0)</f>
        <v>0</v>
      </c>
      <c r="AF219" s="69">
        <f>IFERROR(LARGE(AH219:AM219,5),0)+IFERROR(LARGE(AH219:AM219,6),0)</f>
        <v>0</v>
      </c>
      <c r="AG219" s="69">
        <f>IFERROR(LARGE(AH219:AM219,7),0)</f>
        <v>0</v>
      </c>
      <c r="AH219" s="69"/>
      <c r="AI219" s="69"/>
      <c r="AJ219" s="69"/>
      <c r="AK219" s="69"/>
      <c r="AL219" s="69"/>
      <c r="AM219" s="69"/>
    </row>
    <row r="220" spans="1:39" s="70" customFormat="1">
      <c r="A220" s="3" t="s">
        <v>2230</v>
      </c>
      <c r="B220" s="3" t="s">
        <v>1531</v>
      </c>
      <c r="C220" s="3" t="s">
        <v>324</v>
      </c>
      <c r="D220" s="2">
        <f ca="1">IF(E219=E220,D219,CELL("wiersz",A218))</f>
        <v>218</v>
      </c>
      <c r="E220" s="23">
        <f>LARGE(F220:AG220,1)+LARGE(F220:AG220,2)+LARGE(F220:AG220,3)+LARGE(F220:AG220,4)+IFERROR(LARGE(F220:AG220,5),0)+IFERROR(LARGE(F220:AG220,6),0)</f>
        <v>66.56836270951095</v>
      </c>
      <c r="F220" s="69"/>
      <c r="G220" s="69"/>
      <c r="H220" s="69"/>
      <c r="I220" s="75"/>
      <c r="J220" s="76"/>
      <c r="K220" s="76"/>
      <c r="L220" s="76"/>
      <c r="M220" s="76"/>
      <c r="N220" s="69"/>
      <c r="O220" s="69"/>
      <c r="P220" s="69"/>
      <c r="Q220" s="69"/>
      <c r="R220" s="69"/>
      <c r="S220" s="69"/>
      <c r="T220" s="75"/>
      <c r="U220" s="75"/>
      <c r="V220" s="69"/>
      <c r="W220" s="69"/>
      <c r="X220" s="69"/>
      <c r="Y220" s="77"/>
      <c r="Z220" s="69"/>
      <c r="AA220" s="69"/>
      <c r="AB220" s="69"/>
      <c r="AC220" s="69"/>
      <c r="AD220" s="69">
        <f>IFERROR(LARGE(AH220:AM220,1),0)+IFERROR(LARGE(AH220:AM220,2),0)</f>
        <v>66.56836270951095</v>
      </c>
      <c r="AE220" s="69">
        <f>IFERROR(LARGE(AH220:AM220,3),0)+IFERROR(LARGE(AH220:AM220,4),0)</f>
        <v>0</v>
      </c>
      <c r="AF220" s="69">
        <f>IFERROR(LARGE(AH220:AM220,5),0)+IFERROR(LARGE(AH220:AM220,6),0)</f>
        <v>0</v>
      </c>
      <c r="AG220" s="69">
        <f>IFERROR(LARGE(AH220:AM220,7),0)</f>
        <v>0</v>
      </c>
      <c r="AH220" s="69">
        <v>37.605135356971083</v>
      </c>
      <c r="AI220" s="69"/>
      <c r="AJ220" s="69"/>
      <c r="AK220" s="69"/>
      <c r="AL220" s="69">
        <v>28.963227352539874</v>
      </c>
      <c r="AM220" s="69"/>
    </row>
    <row r="221" spans="1:39" s="70" customFormat="1">
      <c r="A221" s="3" t="s">
        <v>2132</v>
      </c>
      <c r="B221" s="3" t="s">
        <v>1009</v>
      </c>
      <c r="C221" s="3" t="s">
        <v>1008</v>
      </c>
      <c r="D221" s="2">
        <f ca="1">IF(E220=E221,D220,CELL("wiersz",A219))</f>
        <v>219</v>
      </c>
      <c r="E221" s="23">
        <f>LARGE(F221:AG221,1)+LARGE(F221:AG221,2)+LARGE(F221:AG221,3)+LARGE(F221:AG221,4)+IFERROR(LARGE(F221:AG221,5),0)+IFERROR(LARGE(F221:AG221,6),0)</f>
        <v>66.402851356170089</v>
      </c>
      <c r="F221" s="69"/>
      <c r="G221" s="69">
        <v>20.761585299375955</v>
      </c>
      <c r="H221" s="69"/>
      <c r="I221" s="75"/>
      <c r="J221" s="76"/>
      <c r="K221" s="76"/>
      <c r="L221" s="76"/>
      <c r="M221" s="76"/>
      <c r="N221" s="69"/>
      <c r="O221" s="69"/>
      <c r="P221" s="69"/>
      <c r="Q221" s="69"/>
      <c r="R221" s="69"/>
      <c r="S221" s="69"/>
      <c r="T221" s="75"/>
      <c r="U221" s="75"/>
      <c r="V221" s="69"/>
      <c r="W221" s="69"/>
      <c r="X221" s="69"/>
      <c r="Y221" s="77"/>
      <c r="Z221" s="69">
        <v>45.64126605679413</v>
      </c>
      <c r="AA221" s="69"/>
      <c r="AB221" s="69"/>
      <c r="AC221" s="69"/>
      <c r="AD221" s="69">
        <f>IFERROR(LARGE(AH221:AM221,1),0)+IFERROR(LARGE(AH221:AM221,2),0)</f>
        <v>0</v>
      </c>
      <c r="AE221" s="69">
        <f>IFERROR(LARGE(AH221:AM221,3),0)+IFERROR(LARGE(AH221:AM221,4),0)</f>
        <v>0</v>
      </c>
      <c r="AF221" s="69">
        <f>IFERROR(LARGE(AH221:AM221,5),0)+IFERROR(LARGE(AH221:AM221,6),0)</f>
        <v>0</v>
      </c>
      <c r="AG221" s="69">
        <f>IFERROR(LARGE(AH221:AM221,7),0)</f>
        <v>0</v>
      </c>
      <c r="AH221" s="69"/>
      <c r="AI221" s="69"/>
      <c r="AJ221" s="69"/>
      <c r="AK221" s="69"/>
      <c r="AL221" s="69"/>
      <c r="AM221" s="69"/>
    </row>
    <row r="222" spans="1:39" s="70" customFormat="1">
      <c r="A222" s="3" t="s">
        <v>2955</v>
      </c>
      <c r="B222" s="3" t="s">
        <v>2895</v>
      </c>
      <c r="C222" s="3" t="s">
        <v>4</v>
      </c>
      <c r="D222" s="2">
        <f ca="1">IF(E221=E222,D221,CELL("wiersz",A220))</f>
        <v>220</v>
      </c>
      <c r="E222" s="23">
        <f>LARGE(F222:AG222,1)+LARGE(F222:AG222,2)+LARGE(F222:AG222,3)+LARGE(F222:AG222,4)+IFERROR(LARGE(F222:AG222,5),0)+IFERROR(LARGE(F222:AG222,6),0)</f>
        <v>66.134925104055554</v>
      </c>
      <c r="F222" s="69"/>
      <c r="G222" s="69"/>
      <c r="H222" s="69"/>
      <c r="I222" s="75"/>
      <c r="J222" s="76"/>
      <c r="K222" s="76"/>
      <c r="L222" s="76"/>
      <c r="M222" s="76"/>
      <c r="N222" s="69"/>
      <c r="O222" s="69"/>
      <c r="P222" s="69">
        <v>66.134925104055554</v>
      </c>
      <c r="Q222" s="69"/>
      <c r="R222" s="69"/>
      <c r="S222" s="69"/>
      <c r="T222" s="75"/>
      <c r="U222" s="75"/>
      <c r="V222" s="69"/>
      <c r="W222" s="69"/>
      <c r="X222" s="69"/>
      <c r="Y222" s="77"/>
      <c r="Z222" s="69"/>
      <c r="AA222" s="69"/>
      <c r="AB222" s="69"/>
      <c r="AC222" s="69"/>
      <c r="AD222" s="69">
        <f>IFERROR(LARGE(AH222:AM222,1),0)+IFERROR(LARGE(AH222:AM222,2),0)</f>
        <v>0</v>
      </c>
      <c r="AE222" s="69">
        <f>IFERROR(LARGE(AH222:AM222,3),0)+IFERROR(LARGE(AH222:AM222,4),0)</f>
        <v>0</v>
      </c>
      <c r="AF222" s="69">
        <f>IFERROR(LARGE(AH222:AM222,5),0)+IFERROR(LARGE(AH222:AM222,6),0)</f>
        <v>0</v>
      </c>
      <c r="AG222" s="69">
        <f>IFERROR(LARGE(AH222:AM222,7),0)</f>
        <v>0</v>
      </c>
      <c r="AH222" s="69"/>
      <c r="AI222" s="69"/>
      <c r="AJ222" s="69"/>
      <c r="AK222" s="69"/>
      <c r="AL222" s="69"/>
      <c r="AM222" s="69"/>
    </row>
    <row r="223" spans="1:39" s="70" customFormat="1">
      <c r="A223" s="3" t="s">
        <v>2956</v>
      </c>
      <c r="B223" s="3" t="s">
        <v>2895</v>
      </c>
      <c r="C223" s="3" t="s">
        <v>4</v>
      </c>
      <c r="D223" s="2">
        <f ca="1">IF(E222=E223,D222,CELL("wiersz",A221))</f>
        <v>220</v>
      </c>
      <c r="E223" s="23">
        <f>LARGE(F223:AG223,1)+LARGE(F223:AG223,2)+LARGE(F223:AG223,3)+LARGE(F223:AG223,4)+IFERROR(LARGE(F223:AG223,5),0)+IFERROR(LARGE(F223:AG223,6),0)</f>
        <v>66.134925104055554</v>
      </c>
      <c r="F223" s="69"/>
      <c r="G223" s="69"/>
      <c r="H223" s="69"/>
      <c r="I223" s="75"/>
      <c r="J223" s="76"/>
      <c r="K223" s="76"/>
      <c r="L223" s="76"/>
      <c r="M223" s="76"/>
      <c r="N223" s="69"/>
      <c r="O223" s="69"/>
      <c r="P223" s="69">
        <v>66.134925104055554</v>
      </c>
      <c r="Q223" s="69"/>
      <c r="R223" s="69"/>
      <c r="S223" s="69"/>
      <c r="T223" s="75"/>
      <c r="U223" s="75"/>
      <c r="V223" s="69"/>
      <c r="W223" s="69"/>
      <c r="X223" s="69"/>
      <c r="Y223" s="77"/>
      <c r="Z223" s="69"/>
      <c r="AA223" s="69"/>
      <c r="AB223" s="69"/>
      <c r="AC223" s="69"/>
      <c r="AD223" s="69">
        <f>IFERROR(LARGE(AH223:AM223,1),0)+IFERROR(LARGE(AH223:AM223,2),0)</f>
        <v>0</v>
      </c>
      <c r="AE223" s="69">
        <f>IFERROR(LARGE(AH223:AM223,3),0)+IFERROR(LARGE(AH223:AM223,4),0)</f>
        <v>0</v>
      </c>
      <c r="AF223" s="69">
        <f>IFERROR(LARGE(AH223:AM223,5),0)+IFERROR(LARGE(AH223:AM223,6),0)</f>
        <v>0</v>
      </c>
      <c r="AG223" s="69">
        <f>IFERROR(LARGE(AH223:AM223,7),0)</f>
        <v>0</v>
      </c>
      <c r="AH223" s="69"/>
      <c r="AI223" s="69"/>
      <c r="AJ223" s="69"/>
      <c r="AK223" s="69"/>
      <c r="AL223" s="69"/>
      <c r="AM223" s="69"/>
    </row>
    <row r="224" spans="1:39" s="70" customFormat="1">
      <c r="A224" s="3" t="s">
        <v>2128</v>
      </c>
      <c r="B224" s="3"/>
      <c r="C224" s="3" t="s">
        <v>92</v>
      </c>
      <c r="D224" s="2">
        <f ca="1">IF(E223=E224,D223,CELL("wiersz",A222))</f>
        <v>222</v>
      </c>
      <c r="E224" s="23">
        <f>LARGE(F224:AG224,1)+LARGE(F224:AG224,2)+LARGE(F224:AG224,3)+LARGE(F224:AG224,4)+IFERROR(LARGE(F224:AG224,5),0)+IFERROR(LARGE(F224:AG224,6),0)</f>
        <v>65.206441635748632</v>
      </c>
      <c r="F224" s="69"/>
      <c r="G224" s="69">
        <v>22.746905413952149</v>
      </c>
      <c r="H224" s="69"/>
      <c r="I224" s="75"/>
      <c r="J224" s="76"/>
      <c r="K224" s="76"/>
      <c r="L224" s="76"/>
      <c r="M224" s="76"/>
      <c r="N224" s="69"/>
      <c r="O224" s="69"/>
      <c r="P224" s="69"/>
      <c r="Q224" s="69"/>
      <c r="R224" s="69"/>
      <c r="S224" s="69"/>
      <c r="T224" s="75"/>
      <c r="U224" s="75"/>
      <c r="V224" s="69"/>
      <c r="W224" s="69"/>
      <c r="X224" s="69"/>
      <c r="Y224" s="77"/>
      <c r="Z224" s="69">
        <v>24.865936038571167</v>
      </c>
      <c r="AA224" s="69">
        <v>17.593600183225323</v>
      </c>
      <c r="AB224" s="69"/>
      <c r="AC224" s="69"/>
      <c r="AD224" s="69">
        <f>IFERROR(LARGE(AH224:AM224,1),0)+IFERROR(LARGE(AH224:AM224,2),0)</f>
        <v>0</v>
      </c>
      <c r="AE224" s="69">
        <f>IFERROR(LARGE(AH224:AM224,3),0)+IFERROR(LARGE(AH224:AM224,4),0)</f>
        <v>0</v>
      </c>
      <c r="AF224" s="69">
        <f>IFERROR(LARGE(AH224:AM224,5),0)+IFERROR(LARGE(AH224:AM224,6),0)</f>
        <v>0</v>
      </c>
      <c r="AG224" s="69">
        <f>IFERROR(LARGE(AH224:AM224,7),0)</f>
        <v>0</v>
      </c>
      <c r="AH224" s="69"/>
      <c r="AI224" s="69"/>
      <c r="AJ224" s="69"/>
      <c r="AK224" s="69"/>
      <c r="AL224" s="69"/>
      <c r="AM224" s="69"/>
    </row>
    <row r="225" spans="1:39" s="70" customFormat="1">
      <c r="A225" s="3" t="s">
        <v>3280</v>
      </c>
      <c r="B225" s="3" t="s">
        <v>3213</v>
      </c>
      <c r="C225" s="3" t="s">
        <v>56</v>
      </c>
      <c r="D225" s="2">
        <f ca="1">IF(E224=E225,D224,CELL("wiersz",A223))</f>
        <v>223</v>
      </c>
      <c r="E225" s="23">
        <f>LARGE(F225:AG225,1)+LARGE(F225:AG225,2)+LARGE(F225:AG225,3)+LARGE(F225:AG225,4)+IFERROR(LARGE(F225:AG225,5),0)+IFERROR(LARGE(F225:AG225,6),0)</f>
        <v>65.038174308481743</v>
      </c>
      <c r="F225" s="69"/>
      <c r="G225" s="69"/>
      <c r="H225" s="69"/>
      <c r="I225" s="75"/>
      <c r="J225" s="76"/>
      <c r="K225" s="76"/>
      <c r="L225" s="76"/>
      <c r="M225" s="76"/>
      <c r="N225" s="69"/>
      <c r="O225" s="69"/>
      <c r="P225" s="69"/>
      <c r="Q225" s="69"/>
      <c r="R225" s="69"/>
      <c r="S225" s="69"/>
      <c r="T225" s="75"/>
      <c r="U225" s="75">
        <v>65.038174308481743</v>
      </c>
      <c r="V225" s="69"/>
      <c r="W225" s="69"/>
      <c r="X225" s="69"/>
      <c r="Y225" s="77"/>
      <c r="Z225" s="69"/>
      <c r="AA225" s="69"/>
      <c r="AB225" s="69"/>
      <c r="AC225" s="69"/>
      <c r="AD225" s="69">
        <f>IFERROR(LARGE(AH225:AM225,1),0)+IFERROR(LARGE(AH225:AM225,2),0)</f>
        <v>0</v>
      </c>
      <c r="AE225" s="69">
        <f>IFERROR(LARGE(AH225:AM225,3),0)+IFERROR(LARGE(AH225:AM225,4),0)</f>
        <v>0</v>
      </c>
      <c r="AF225" s="69">
        <f>IFERROR(LARGE(AH225:AM225,5),0)+IFERROR(LARGE(AH225:AM225,6),0)</f>
        <v>0</v>
      </c>
      <c r="AG225" s="69">
        <f>IFERROR(LARGE(AH225:AM225,7),0)</f>
        <v>0</v>
      </c>
      <c r="AH225" s="69"/>
      <c r="AI225" s="69"/>
      <c r="AJ225" s="69"/>
      <c r="AK225" s="69"/>
      <c r="AL225" s="69"/>
      <c r="AM225" s="69"/>
    </row>
    <row r="226" spans="1:39" s="70" customFormat="1">
      <c r="A226" s="3" t="s">
        <v>3281</v>
      </c>
      <c r="B226" s="3" t="s">
        <v>3213</v>
      </c>
      <c r="C226" s="3" t="s">
        <v>4</v>
      </c>
      <c r="D226" s="2">
        <f ca="1">IF(E225=E226,D225,CELL("wiersz",A224))</f>
        <v>224</v>
      </c>
      <c r="E226" s="23">
        <f>LARGE(F226:AG226,1)+LARGE(F226:AG226,2)+LARGE(F226:AG226,3)+LARGE(F226:AG226,4)+IFERROR(LARGE(F226:AG226,5),0)+IFERROR(LARGE(F226:AG226,6),0)</f>
        <v>65.011051336586164</v>
      </c>
      <c r="F226" s="69"/>
      <c r="G226" s="69"/>
      <c r="H226" s="69"/>
      <c r="I226" s="75"/>
      <c r="J226" s="76"/>
      <c r="K226" s="76"/>
      <c r="L226" s="76"/>
      <c r="M226" s="76"/>
      <c r="N226" s="69"/>
      <c r="O226" s="69"/>
      <c r="P226" s="69"/>
      <c r="Q226" s="69"/>
      <c r="R226" s="69"/>
      <c r="S226" s="69"/>
      <c r="T226" s="75"/>
      <c r="U226" s="75">
        <v>65.011051336586164</v>
      </c>
      <c r="V226" s="69"/>
      <c r="W226" s="69"/>
      <c r="X226" s="69"/>
      <c r="Y226" s="77"/>
      <c r="Z226" s="69"/>
      <c r="AA226" s="69"/>
      <c r="AB226" s="69"/>
      <c r="AC226" s="69"/>
      <c r="AD226" s="69">
        <f>IFERROR(LARGE(AH226:AM226,1),0)+IFERROR(LARGE(AH226:AM226,2),0)</f>
        <v>0</v>
      </c>
      <c r="AE226" s="69">
        <f>IFERROR(LARGE(AH226:AM226,3),0)+IFERROR(LARGE(AH226:AM226,4),0)</f>
        <v>0</v>
      </c>
      <c r="AF226" s="69">
        <f>IFERROR(LARGE(AH226:AM226,5),0)+IFERROR(LARGE(AH226:AM226,6),0)</f>
        <v>0</v>
      </c>
      <c r="AG226" s="69">
        <f>IFERROR(LARGE(AH226:AM226,7),0)</f>
        <v>0</v>
      </c>
      <c r="AH226" s="69"/>
      <c r="AI226" s="69"/>
      <c r="AJ226" s="69"/>
      <c r="AK226" s="69"/>
      <c r="AL226" s="69"/>
      <c r="AM226" s="69"/>
    </row>
    <row r="227" spans="1:39" s="70" customFormat="1">
      <c r="A227" s="3" t="s">
        <v>3282</v>
      </c>
      <c r="B227" s="3" t="s">
        <v>3213</v>
      </c>
      <c r="C227" s="3" t="s">
        <v>3263</v>
      </c>
      <c r="D227" s="2">
        <f ca="1">IF(E226=E227,D226,CELL("wiersz",A225))</f>
        <v>225</v>
      </c>
      <c r="E227" s="23">
        <f>LARGE(F227:AG227,1)+LARGE(F227:AG227,2)+LARGE(F227:AG227,3)+LARGE(F227:AG227,4)+IFERROR(LARGE(F227:AG227,5),0)+IFERROR(LARGE(F227:AG227,6),0)</f>
        <v>64.962286952535706</v>
      </c>
      <c r="F227" s="69"/>
      <c r="G227" s="69"/>
      <c r="H227" s="69"/>
      <c r="I227" s="75"/>
      <c r="J227" s="76"/>
      <c r="K227" s="76"/>
      <c r="L227" s="76"/>
      <c r="M227" s="76"/>
      <c r="N227" s="69"/>
      <c r="O227" s="69"/>
      <c r="P227" s="69"/>
      <c r="Q227" s="69"/>
      <c r="R227" s="69"/>
      <c r="S227" s="69"/>
      <c r="T227" s="75"/>
      <c r="U227" s="75">
        <v>64.962286952535706</v>
      </c>
      <c r="V227" s="69"/>
      <c r="W227" s="69"/>
      <c r="X227" s="69"/>
      <c r="Y227" s="77"/>
      <c r="Z227" s="69"/>
      <c r="AA227" s="69"/>
      <c r="AB227" s="69"/>
      <c r="AC227" s="69"/>
      <c r="AD227" s="69">
        <f>IFERROR(LARGE(AH227:AM227,1),0)+IFERROR(LARGE(AH227:AM227,2),0)</f>
        <v>0</v>
      </c>
      <c r="AE227" s="69">
        <f>IFERROR(LARGE(AH227:AM227,3),0)+IFERROR(LARGE(AH227:AM227,4),0)</f>
        <v>0</v>
      </c>
      <c r="AF227" s="69">
        <f>IFERROR(LARGE(AH227:AM227,5),0)+IFERROR(LARGE(AH227:AM227,6),0)</f>
        <v>0</v>
      </c>
      <c r="AG227" s="69">
        <f>IFERROR(LARGE(AH227:AM227,7),0)</f>
        <v>0</v>
      </c>
      <c r="AH227" s="69"/>
      <c r="AI227" s="69"/>
      <c r="AJ227" s="69"/>
      <c r="AK227" s="69"/>
      <c r="AL227" s="69"/>
      <c r="AM227" s="69"/>
    </row>
    <row r="228" spans="1:39" s="70" customFormat="1">
      <c r="A228" s="3" t="s">
        <v>4060</v>
      </c>
      <c r="B228" s="3" t="s">
        <v>4039</v>
      </c>
      <c r="C228" s="3" t="s">
        <v>65</v>
      </c>
      <c r="D228" s="2">
        <f ca="1">IF(E227=E228,D227,CELL("wiersz",A226))</f>
        <v>226</v>
      </c>
      <c r="E228" s="23">
        <f>LARGE(F228:AG228,1)+LARGE(F228:AG228,2)+LARGE(F228:AG228,3)+LARGE(F228:AG228,4)+IFERROR(LARGE(F228:AG228,5),0)+IFERROR(LARGE(F228:AG228,6),0)</f>
        <v>64.920824035755544</v>
      </c>
      <c r="F228" s="69"/>
      <c r="G228" s="69"/>
      <c r="H228" s="69"/>
      <c r="I228" s="75"/>
      <c r="J228" s="76"/>
      <c r="K228" s="76"/>
      <c r="L228" s="76"/>
      <c r="M228" s="76"/>
      <c r="N228" s="69"/>
      <c r="O228" s="69"/>
      <c r="P228" s="69"/>
      <c r="Q228" s="69"/>
      <c r="R228" s="69"/>
      <c r="S228" s="69"/>
      <c r="T228" s="75"/>
      <c r="U228" s="75"/>
      <c r="V228" s="69"/>
      <c r="W228" s="69"/>
      <c r="X228" s="69"/>
      <c r="Y228" s="77"/>
      <c r="Z228" s="69"/>
      <c r="AA228" s="69">
        <v>64.920824035755544</v>
      </c>
      <c r="AB228" s="69"/>
      <c r="AC228" s="69"/>
      <c r="AD228" s="69">
        <f>IFERROR(LARGE(AH228:AM228,1),0)+IFERROR(LARGE(AH228:AM228,2),0)</f>
        <v>0</v>
      </c>
      <c r="AE228" s="69">
        <f>IFERROR(LARGE(AH228:AM228,3),0)+IFERROR(LARGE(AH228:AM228,4),0)</f>
        <v>0</v>
      </c>
      <c r="AF228" s="69">
        <f>IFERROR(LARGE(AH228:AM228,5),0)+IFERROR(LARGE(AH228:AM228,6),0)</f>
        <v>0</v>
      </c>
      <c r="AG228" s="69">
        <f>IFERROR(LARGE(AH228:AM228,7),0)</f>
        <v>0</v>
      </c>
      <c r="AH228" s="69"/>
      <c r="AI228" s="69"/>
      <c r="AJ228" s="69"/>
      <c r="AK228" s="69"/>
      <c r="AL228" s="69"/>
      <c r="AM228" s="69"/>
    </row>
    <row r="229" spans="1:39" s="70" customFormat="1">
      <c r="A229" s="3" t="s">
        <v>2122</v>
      </c>
      <c r="B229" s="3" t="s">
        <v>936</v>
      </c>
      <c r="C229" s="3" t="s">
        <v>57</v>
      </c>
      <c r="D229" s="2">
        <f ca="1">IF(E228=E229,D228,CELL("wiersz",A227))</f>
        <v>227</v>
      </c>
      <c r="E229" s="23">
        <f>LARGE(F229:AG229,1)+LARGE(F229:AG229,2)+LARGE(F229:AG229,3)+LARGE(F229:AG229,4)+IFERROR(LARGE(F229:AG229,5),0)+IFERROR(LARGE(F229:AG229,6),0)</f>
        <v>64.84480231365751</v>
      </c>
      <c r="F229" s="69"/>
      <c r="G229" s="69">
        <v>25.950546817567272</v>
      </c>
      <c r="H229" s="69"/>
      <c r="I229" s="75"/>
      <c r="J229" s="76"/>
      <c r="K229" s="76"/>
      <c r="L229" s="76"/>
      <c r="M229" s="76"/>
      <c r="N229" s="69"/>
      <c r="O229" s="69"/>
      <c r="P229" s="69"/>
      <c r="Q229" s="69"/>
      <c r="R229" s="69"/>
      <c r="S229" s="69"/>
      <c r="T229" s="75"/>
      <c r="U229" s="75"/>
      <c r="V229" s="69"/>
      <c r="W229" s="69"/>
      <c r="X229" s="69"/>
      <c r="Y229" s="77"/>
      <c r="Z229" s="69">
        <v>38.894255496090231</v>
      </c>
      <c r="AA229" s="69"/>
      <c r="AB229" s="69"/>
      <c r="AC229" s="69"/>
      <c r="AD229" s="69">
        <f>IFERROR(LARGE(AH229:AM229,1),0)+IFERROR(LARGE(AH229:AM229,2),0)</f>
        <v>0</v>
      </c>
      <c r="AE229" s="69">
        <f>IFERROR(LARGE(AH229:AM229,3),0)+IFERROR(LARGE(AH229:AM229,4),0)</f>
        <v>0</v>
      </c>
      <c r="AF229" s="69">
        <f>IFERROR(LARGE(AH229:AM229,5),0)+IFERROR(LARGE(AH229:AM229,6),0)</f>
        <v>0</v>
      </c>
      <c r="AG229" s="69">
        <f>IFERROR(LARGE(AH229:AM229,7),0)</f>
        <v>0</v>
      </c>
      <c r="AH229" s="69"/>
      <c r="AI229" s="69"/>
      <c r="AJ229" s="69"/>
      <c r="AK229" s="69"/>
      <c r="AL229" s="69"/>
      <c r="AM229" s="69"/>
    </row>
    <row r="230" spans="1:39" s="70" customFormat="1">
      <c r="A230" s="3" t="s">
        <v>2251</v>
      </c>
      <c r="B230" s="3"/>
      <c r="C230" s="3" t="s">
        <v>1582</v>
      </c>
      <c r="D230" s="2">
        <f ca="1">IF(E229=E230,D229,CELL("wiersz",A228))</f>
        <v>228</v>
      </c>
      <c r="E230" s="23">
        <f>LARGE(F230:AG230,1)+LARGE(F230:AG230,2)+LARGE(F230:AG230,3)+LARGE(F230:AG230,4)+IFERROR(LARGE(F230:AG230,5),0)+IFERROR(LARGE(F230:AG230,6),0)</f>
        <v>64.784536771540317</v>
      </c>
      <c r="F230" s="69"/>
      <c r="G230" s="69"/>
      <c r="H230" s="69"/>
      <c r="I230" s="75"/>
      <c r="J230" s="76"/>
      <c r="K230" s="76"/>
      <c r="L230" s="76"/>
      <c r="M230" s="76"/>
      <c r="N230" s="69"/>
      <c r="O230" s="69"/>
      <c r="P230" s="69"/>
      <c r="Q230" s="69"/>
      <c r="R230" s="69"/>
      <c r="S230" s="69"/>
      <c r="T230" s="75"/>
      <c r="U230" s="75"/>
      <c r="V230" s="69"/>
      <c r="W230" s="69"/>
      <c r="X230" s="69"/>
      <c r="Y230" s="77"/>
      <c r="Z230" s="69"/>
      <c r="AA230" s="69"/>
      <c r="AB230" s="69"/>
      <c r="AC230" s="69"/>
      <c r="AD230" s="69">
        <f>IFERROR(LARGE(AH230:AM230,1),0)+IFERROR(LARGE(AH230:AM230,2),0)</f>
        <v>64.784536771540317</v>
      </c>
      <c r="AE230" s="69">
        <f>IFERROR(LARGE(AH230:AM230,3),0)+IFERROR(LARGE(AH230:AM230,4),0)</f>
        <v>0</v>
      </c>
      <c r="AF230" s="69">
        <f>IFERROR(LARGE(AH230:AM230,5),0)+IFERROR(LARGE(AH230:AM230,6),0)</f>
        <v>0</v>
      </c>
      <c r="AG230" s="69">
        <f>IFERROR(LARGE(AH230:AM230,7),0)</f>
        <v>0</v>
      </c>
      <c r="AH230" s="69">
        <v>30.948384243821973</v>
      </c>
      <c r="AI230" s="69"/>
      <c r="AJ230" s="69"/>
      <c r="AK230" s="69"/>
      <c r="AL230" s="69">
        <v>33.836152527718347</v>
      </c>
      <c r="AM230" s="69"/>
    </row>
    <row r="231" spans="1:39" s="70" customFormat="1">
      <c r="A231" s="3" t="s">
        <v>2567</v>
      </c>
      <c r="B231" s="3"/>
      <c r="C231" s="3"/>
      <c r="D231" s="2">
        <f ca="1">IF(E230=E231,D230,CELL("wiersz",A229))</f>
        <v>229</v>
      </c>
      <c r="E231" s="23">
        <f>LARGE(F231:AG231,1)+LARGE(F231:AG231,2)+LARGE(F231:AG231,3)+LARGE(F231:AG231,4)+IFERROR(LARGE(F231:AG231,5),0)+IFERROR(LARGE(F231:AG231,6),0)</f>
        <v>64.689265536723155</v>
      </c>
      <c r="F231" s="69"/>
      <c r="G231" s="69"/>
      <c r="H231" s="69"/>
      <c r="I231" s="75"/>
      <c r="J231" s="76"/>
      <c r="K231" s="76">
        <v>64.689265536723155</v>
      </c>
      <c r="L231" s="76"/>
      <c r="M231" s="76"/>
      <c r="N231" s="69"/>
      <c r="O231" s="69"/>
      <c r="P231" s="69"/>
      <c r="Q231" s="69"/>
      <c r="R231" s="69"/>
      <c r="S231" s="69"/>
      <c r="T231" s="75"/>
      <c r="U231" s="75"/>
      <c r="V231" s="69"/>
      <c r="W231" s="69"/>
      <c r="X231" s="69"/>
      <c r="Y231" s="77"/>
      <c r="Z231" s="69"/>
      <c r="AA231" s="69"/>
      <c r="AB231" s="69"/>
      <c r="AC231" s="69"/>
      <c r="AD231" s="69">
        <f>IFERROR(LARGE(AH231:AM231,1),0)+IFERROR(LARGE(AH231:AM231,2),0)</f>
        <v>0</v>
      </c>
      <c r="AE231" s="69">
        <f>IFERROR(LARGE(AH231:AM231,3),0)+IFERROR(LARGE(AH231:AM231,4),0)</f>
        <v>0</v>
      </c>
      <c r="AF231" s="69">
        <f>IFERROR(LARGE(AH231:AM231,5),0)+IFERROR(LARGE(AH231:AM231,6),0)</f>
        <v>0</v>
      </c>
      <c r="AG231" s="69">
        <f>IFERROR(LARGE(AH231:AM231,7),0)</f>
        <v>0</v>
      </c>
      <c r="AH231" s="69"/>
      <c r="AI231" s="69"/>
      <c r="AJ231" s="69"/>
      <c r="AK231" s="69"/>
      <c r="AL231" s="69"/>
      <c r="AM231" s="69"/>
    </row>
    <row r="232" spans="1:39" s="70" customFormat="1">
      <c r="A232" s="3" t="s">
        <v>3836</v>
      </c>
      <c r="B232" s="3" t="s">
        <v>3572</v>
      </c>
      <c r="C232" s="3" t="s">
        <v>57</v>
      </c>
      <c r="D232" s="2">
        <f ca="1">IF(E231=E232,D231,CELL("wiersz",A230))</f>
        <v>230</v>
      </c>
      <c r="E232" s="23">
        <f>LARGE(F232:AG232,1)+LARGE(F232:AG232,2)+LARGE(F232:AG232,3)+LARGE(F232:AG232,4)+IFERROR(LARGE(F232:AG232,5),0)+IFERROR(LARGE(F232:AG232,6),0)</f>
        <v>64.679486652539296</v>
      </c>
      <c r="F232" s="69"/>
      <c r="G232" s="69"/>
      <c r="H232" s="69"/>
      <c r="I232" s="75"/>
      <c r="J232" s="76"/>
      <c r="K232" s="76"/>
      <c r="L232" s="76"/>
      <c r="M232" s="76"/>
      <c r="N232" s="69"/>
      <c r="O232" s="69"/>
      <c r="P232" s="69"/>
      <c r="Q232" s="69"/>
      <c r="R232" s="69"/>
      <c r="S232" s="69"/>
      <c r="T232" s="75"/>
      <c r="U232" s="75"/>
      <c r="V232" s="69"/>
      <c r="W232" s="69"/>
      <c r="X232" s="69"/>
      <c r="Y232" s="77"/>
      <c r="Z232" s="69">
        <v>64.679486652539296</v>
      </c>
      <c r="AA232" s="69"/>
      <c r="AB232" s="69"/>
      <c r="AC232" s="69"/>
      <c r="AD232" s="69">
        <f>IFERROR(LARGE(AH232:AM232,1),0)+IFERROR(LARGE(AH232:AM232,2),0)</f>
        <v>0</v>
      </c>
      <c r="AE232" s="69">
        <f>IFERROR(LARGE(AH232:AM232,3),0)+IFERROR(LARGE(AH232:AM232,4),0)</f>
        <v>0</v>
      </c>
      <c r="AF232" s="69">
        <f>IFERROR(LARGE(AH232:AM232,5),0)+IFERROR(LARGE(AH232:AM232,6),0)</f>
        <v>0</v>
      </c>
      <c r="AG232" s="69">
        <f>IFERROR(LARGE(AH232:AM232,7),0)</f>
        <v>0</v>
      </c>
      <c r="AH232" s="69"/>
      <c r="AI232" s="69"/>
      <c r="AJ232" s="69"/>
      <c r="AK232" s="69"/>
      <c r="AL232" s="69"/>
      <c r="AM232" s="69"/>
    </row>
    <row r="233" spans="1:39" s="70" customFormat="1">
      <c r="A233" s="3" t="s">
        <v>2138</v>
      </c>
      <c r="B233" s="3" t="s">
        <v>921</v>
      </c>
      <c r="C233" s="3" t="s">
        <v>920</v>
      </c>
      <c r="D233" s="2">
        <f ca="1">IF(E232=E233,D232,CELL("wiersz",A231))</f>
        <v>231</v>
      </c>
      <c r="E233" s="23">
        <f>LARGE(F233:AG233,1)+LARGE(F233:AG233,2)+LARGE(F233:AG233,3)+LARGE(F233:AG233,4)+IFERROR(LARGE(F233:AG233,5),0)+IFERROR(LARGE(F233:AG233,6),0)</f>
        <v>64.567248317133974</v>
      </c>
      <c r="F233" s="69"/>
      <c r="G233" s="69">
        <v>16.739915720075022</v>
      </c>
      <c r="H233" s="69"/>
      <c r="I233" s="75"/>
      <c r="J233" s="76"/>
      <c r="K233" s="76"/>
      <c r="L233" s="76"/>
      <c r="M233" s="76"/>
      <c r="N233" s="69"/>
      <c r="O233" s="69"/>
      <c r="P233" s="69"/>
      <c r="Q233" s="69"/>
      <c r="R233" s="69"/>
      <c r="S233" s="69"/>
      <c r="T233" s="75"/>
      <c r="U233" s="75"/>
      <c r="V233" s="69"/>
      <c r="W233" s="69"/>
      <c r="X233" s="69"/>
      <c r="Y233" s="77"/>
      <c r="Z233" s="69">
        <v>47.827332597058955</v>
      </c>
      <c r="AA233" s="69"/>
      <c r="AB233" s="69"/>
      <c r="AC233" s="69"/>
      <c r="AD233" s="69">
        <f>IFERROR(LARGE(AH233:AM233,1),0)+IFERROR(LARGE(AH233:AM233,2),0)</f>
        <v>0</v>
      </c>
      <c r="AE233" s="69">
        <f>IFERROR(LARGE(AH233:AM233,3),0)+IFERROR(LARGE(AH233:AM233,4),0)</f>
        <v>0</v>
      </c>
      <c r="AF233" s="69">
        <f>IFERROR(LARGE(AH233:AM233,5),0)+IFERROR(LARGE(AH233:AM233,6),0)</f>
        <v>0</v>
      </c>
      <c r="AG233" s="69">
        <f>IFERROR(LARGE(AH233:AM233,7),0)</f>
        <v>0</v>
      </c>
      <c r="AH233" s="69"/>
      <c r="AI233" s="69"/>
      <c r="AJ233" s="69"/>
      <c r="AK233" s="69"/>
      <c r="AL233" s="69"/>
      <c r="AM233" s="69"/>
    </row>
    <row r="234" spans="1:39" s="70" customFormat="1">
      <c r="A234" s="3" t="s">
        <v>3470</v>
      </c>
      <c r="B234" s="3" t="s">
        <v>3410</v>
      </c>
      <c r="C234" s="3"/>
      <c r="D234" s="2">
        <f ca="1">IF(E233=E234,D233,CELL("wiersz",A232))</f>
        <v>232</v>
      </c>
      <c r="E234" s="23">
        <f>LARGE(F234:AG234,1)+LARGE(F234:AG234,2)+LARGE(F234:AG234,3)+LARGE(F234:AG234,4)+IFERROR(LARGE(F234:AG234,5),0)+IFERROR(LARGE(F234:AG234,6),0)</f>
        <v>64.361031518624628</v>
      </c>
      <c r="F234" s="69"/>
      <c r="G234" s="69"/>
      <c r="H234" s="69"/>
      <c r="I234" s="75"/>
      <c r="J234" s="76"/>
      <c r="K234" s="76"/>
      <c r="L234" s="76"/>
      <c r="M234" s="76"/>
      <c r="N234" s="69"/>
      <c r="O234" s="69"/>
      <c r="P234" s="69"/>
      <c r="Q234" s="69"/>
      <c r="R234" s="69"/>
      <c r="S234" s="69"/>
      <c r="T234" s="75"/>
      <c r="U234" s="75"/>
      <c r="V234" s="69"/>
      <c r="W234" s="69"/>
      <c r="X234" s="69"/>
      <c r="Y234" s="77">
        <v>64.361031518624628</v>
      </c>
      <c r="Z234" s="69"/>
      <c r="AA234" s="69"/>
      <c r="AB234" s="69"/>
      <c r="AC234" s="69"/>
      <c r="AD234" s="69">
        <f>IFERROR(LARGE(AH234:AM234,1),0)+IFERROR(LARGE(AH234:AM234,2),0)</f>
        <v>0</v>
      </c>
      <c r="AE234" s="69">
        <f>IFERROR(LARGE(AH234:AM234,3),0)+IFERROR(LARGE(AH234:AM234,4),0)</f>
        <v>0</v>
      </c>
      <c r="AF234" s="69">
        <f>IFERROR(LARGE(AH234:AM234,5),0)+IFERROR(LARGE(AH234:AM234,6),0)</f>
        <v>0</v>
      </c>
      <c r="AG234" s="69">
        <f>IFERROR(LARGE(AH234:AM234,7),0)</f>
        <v>0</v>
      </c>
      <c r="AH234" s="69"/>
      <c r="AI234" s="69"/>
      <c r="AJ234" s="69"/>
      <c r="AK234" s="69"/>
      <c r="AL234" s="69"/>
      <c r="AM234" s="69"/>
    </row>
    <row r="235" spans="1:39" s="70" customFormat="1">
      <c r="A235" s="3" t="s">
        <v>3471</v>
      </c>
      <c r="B235" s="3" t="s">
        <v>3405</v>
      </c>
      <c r="C235" s="3"/>
      <c r="D235" s="2">
        <f ca="1">IF(E234=E235,D234,CELL("wiersz",A233))</f>
        <v>233</v>
      </c>
      <c r="E235" s="23">
        <f>LARGE(F235:AG235,1)+LARGE(F235:AG235,2)+LARGE(F235:AG235,3)+LARGE(F235:AG235,4)+IFERROR(LARGE(F235:AG235,5),0)+IFERROR(LARGE(F235:AG235,6),0)</f>
        <v>64.250572082379861</v>
      </c>
      <c r="F235" s="69"/>
      <c r="G235" s="69"/>
      <c r="H235" s="69"/>
      <c r="I235" s="75"/>
      <c r="J235" s="76"/>
      <c r="K235" s="76"/>
      <c r="L235" s="76"/>
      <c r="M235" s="76"/>
      <c r="N235" s="69"/>
      <c r="O235" s="69"/>
      <c r="P235" s="69"/>
      <c r="Q235" s="69"/>
      <c r="R235" s="69"/>
      <c r="S235" s="69"/>
      <c r="T235" s="75"/>
      <c r="U235" s="75"/>
      <c r="V235" s="69"/>
      <c r="W235" s="69"/>
      <c r="X235" s="69"/>
      <c r="Y235" s="77">
        <v>64.250572082379861</v>
      </c>
      <c r="Z235" s="69"/>
      <c r="AA235" s="69"/>
      <c r="AB235" s="69"/>
      <c r="AC235" s="69"/>
      <c r="AD235" s="69">
        <f>IFERROR(LARGE(AH235:AM235,1),0)+IFERROR(LARGE(AH235:AM235,2),0)</f>
        <v>0</v>
      </c>
      <c r="AE235" s="69">
        <f>IFERROR(LARGE(AH235:AM235,3),0)+IFERROR(LARGE(AH235:AM235,4),0)</f>
        <v>0</v>
      </c>
      <c r="AF235" s="69">
        <f>IFERROR(LARGE(AH235:AM235,5),0)+IFERROR(LARGE(AH235:AM235,6),0)</f>
        <v>0</v>
      </c>
      <c r="AG235" s="69">
        <f>IFERROR(LARGE(AH235:AM235,7),0)</f>
        <v>0</v>
      </c>
      <c r="AH235" s="69"/>
      <c r="AI235" s="69"/>
      <c r="AJ235" s="69"/>
      <c r="AK235" s="69"/>
      <c r="AL235" s="69"/>
      <c r="AM235" s="69"/>
    </row>
    <row r="236" spans="1:39" s="70" customFormat="1">
      <c r="A236" s="3" t="s">
        <v>3157</v>
      </c>
      <c r="B236" s="3" t="s">
        <v>3078</v>
      </c>
      <c r="C236" s="3"/>
      <c r="D236" s="2">
        <f ca="1">IF(E235=E236,D235,CELL("wiersz",A234))</f>
        <v>234</v>
      </c>
      <c r="E236" s="23">
        <f>LARGE(F236:AG236,1)+LARGE(F236:AG236,2)+LARGE(F236:AG236,3)+LARGE(F236:AG236,4)+IFERROR(LARGE(F236:AG236,5),0)+IFERROR(LARGE(F236:AG236,6),0)</f>
        <v>63.979308278309503</v>
      </c>
      <c r="F236" s="69"/>
      <c r="G236" s="69"/>
      <c r="H236" s="69"/>
      <c r="I236" s="75"/>
      <c r="J236" s="76"/>
      <c r="K236" s="76"/>
      <c r="L236" s="76"/>
      <c r="M236" s="76"/>
      <c r="N236" s="69"/>
      <c r="O236" s="69"/>
      <c r="P236" s="69"/>
      <c r="Q236" s="69"/>
      <c r="R236" s="69"/>
      <c r="S236" s="69">
        <v>51.395007342143899</v>
      </c>
      <c r="T236" s="75"/>
      <c r="U236" s="75"/>
      <c r="V236" s="69"/>
      <c r="W236" s="69"/>
      <c r="X236" s="69"/>
      <c r="Y236" s="77"/>
      <c r="Z236" s="69"/>
      <c r="AA236" s="69"/>
      <c r="AB236" s="69"/>
      <c r="AC236" s="69"/>
      <c r="AD236" s="69">
        <f>IFERROR(LARGE(AH236:AM236,1),0)+IFERROR(LARGE(AH236:AM236,2),0)</f>
        <v>12.584300936165608</v>
      </c>
      <c r="AE236" s="69">
        <f>IFERROR(LARGE(AH236:AM236,3),0)+IFERROR(LARGE(AH236:AM236,4),0)</f>
        <v>0</v>
      </c>
      <c r="AF236" s="69">
        <f>IFERROR(LARGE(AH236:AM236,5),0)+IFERROR(LARGE(AH236:AM236,6),0)</f>
        <v>0</v>
      </c>
      <c r="AG236" s="69">
        <f>IFERROR(LARGE(AH236:AM236,7),0)</f>
        <v>0</v>
      </c>
      <c r="AH236" s="69"/>
      <c r="AI236" s="69"/>
      <c r="AJ236" s="69"/>
      <c r="AK236" s="69"/>
      <c r="AL236" s="69">
        <v>12.584300936165608</v>
      </c>
      <c r="AM236" s="69"/>
    </row>
    <row r="237" spans="1:39" s="70" customFormat="1">
      <c r="A237" s="3" t="s">
        <v>2259</v>
      </c>
      <c r="B237" s="3"/>
      <c r="C237" s="3" t="s">
        <v>1614</v>
      </c>
      <c r="D237" s="2">
        <f ca="1">IF(E236=E237,D236,CELL("wiersz",A235))</f>
        <v>235</v>
      </c>
      <c r="E237" s="23">
        <f>LARGE(F237:AG237,1)+LARGE(F237:AG237,2)+LARGE(F237:AG237,3)+LARGE(F237:AG237,4)+IFERROR(LARGE(F237:AG237,5),0)+IFERROR(LARGE(F237:AG237,6),0)</f>
        <v>63.654581071272681</v>
      </c>
      <c r="F237" s="69"/>
      <c r="G237" s="69"/>
      <c r="H237" s="69"/>
      <c r="I237" s="75"/>
      <c r="J237" s="76"/>
      <c r="K237" s="76"/>
      <c r="L237" s="76"/>
      <c r="M237" s="76"/>
      <c r="N237" s="69"/>
      <c r="O237" s="69"/>
      <c r="P237" s="69"/>
      <c r="Q237" s="69"/>
      <c r="R237" s="69"/>
      <c r="S237" s="69"/>
      <c r="T237" s="75"/>
      <c r="U237" s="75"/>
      <c r="V237" s="69"/>
      <c r="W237" s="69"/>
      <c r="X237" s="69"/>
      <c r="Y237" s="77"/>
      <c r="Z237" s="69"/>
      <c r="AA237" s="69"/>
      <c r="AB237" s="69"/>
      <c r="AC237" s="69"/>
      <c r="AD237" s="69">
        <f>IFERROR(LARGE(AH237:AM237,1),0)+IFERROR(LARGE(AH237:AM237,2),0)</f>
        <v>63.654581071272681</v>
      </c>
      <c r="AE237" s="69">
        <f>IFERROR(LARGE(AH237:AM237,3),0)+IFERROR(LARGE(AH237:AM237,4),0)</f>
        <v>0</v>
      </c>
      <c r="AF237" s="69">
        <f>IFERROR(LARGE(AH237:AM237,5),0)+IFERROR(LARGE(AH237:AM237,6),0)</f>
        <v>0</v>
      </c>
      <c r="AG237" s="69">
        <f>IFERROR(LARGE(AH237:AM237,7),0)</f>
        <v>0</v>
      </c>
      <c r="AH237" s="69">
        <v>26.454175788622948</v>
      </c>
      <c r="AI237" s="69"/>
      <c r="AJ237" s="69"/>
      <c r="AK237" s="69"/>
      <c r="AL237" s="69">
        <v>37.200405282649733</v>
      </c>
      <c r="AM237" s="69"/>
    </row>
    <row r="238" spans="1:39" s="70" customFormat="1">
      <c r="A238" s="3" t="s">
        <v>181</v>
      </c>
      <c r="B238" s="3" t="s">
        <v>87</v>
      </c>
      <c r="C238" s="3" t="s">
        <v>157</v>
      </c>
      <c r="D238" s="2">
        <f ca="1">IF(E237=E238,D237,CELL("wiersz",A236))</f>
        <v>236</v>
      </c>
      <c r="E238" s="23">
        <f>LARGE(F238:AG238,1)+LARGE(F238:AG238,2)+LARGE(F238:AG238,3)+LARGE(F238:AG238,4)+IFERROR(LARGE(F238:AG238,5),0)+IFERROR(LARGE(F238:AG238,6),0)</f>
        <v>63.096125316635472</v>
      </c>
      <c r="F238" s="69">
        <v>62.850140056022433</v>
      </c>
      <c r="G238" s="69">
        <v>0.24598526061304185</v>
      </c>
      <c r="H238" s="69"/>
      <c r="I238" s="75"/>
      <c r="J238" s="76"/>
      <c r="K238" s="76"/>
      <c r="L238" s="76"/>
      <c r="M238" s="76"/>
      <c r="N238" s="69"/>
      <c r="O238" s="69"/>
      <c r="P238" s="69"/>
      <c r="Q238" s="69"/>
      <c r="R238" s="69"/>
      <c r="S238" s="69"/>
      <c r="T238" s="75"/>
      <c r="U238" s="75"/>
      <c r="V238" s="69"/>
      <c r="W238" s="69"/>
      <c r="X238" s="69"/>
      <c r="Y238" s="77"/>
      <c r="Z238" s="69"/>
      <c r="AA238" s="69"/>
      <c r="AB238" s="69"/>
      <c r="AC238" s="69"/>
      <c r="AD238" s="69">
        <f>IFERROR(LARGE(AH238:AM238,1),0)+IFERROR(LARGE(AH238:AM238,2),0)</f>
        <v>0</v>
      </c>
      <c r="AE238" s="69">
        <f>IFERROR(LARGE(AH238:AM238,3),0)+IFERROR(LARGE(AH238:AM238,4),0)</f>
        <v>0</v>
      </c>
      <c r="AF238" s="69">
        <f>IFERROR(LARGE(AH238:AM238,5),0)+IFERROR(LARGE(AH238:AM238,6),0)</f>
        <v>0</v>
      </c>
      <c r="AG238" s="69">
        <f>IFERROR(LARGE(AH238:AM238,7),0)</f>
        <v>0</v>
      </c>
      <c r="AH238" s="69"/>
      <c r="AI238" s="69"/>
      <c r="AJ238" s="69"/>
      <c r="AK238" s="69"/>
      <c r="AL238" s="69"/>
      <c r="AM238" s="69"/>
    </row>
    <row r="239" spans="1:39" s="70" customFormat="1">
      <c r="A239" s="3" t="s">
        <v>4061</v>
      </c>
      <c r="B239" s="3"/>
      <c r="C239" s="3" t="s">
        <v>4028</v>
      </c>
      <c r="D239" s="2">
        <f ca="1">IF(E238=E239,D238,CELL("wiersz",A237))</f>
        <v>237</v>
      </c>
      <c r="E239" s="23">
        <f>LARGE(F239:AG239,1)+LARGE(F239:AG239,2)+LARGE(F239:AG239,3)+LARGE(F239:AG239,4)+IFERROR(LARGE(F239:AG239,5),0)+IFERROR(LARGE(F239:AG239,6),0)</f>
        <v>61.904339674362618</v>
      </c>
      <c r="F239" s="69"/>
      <c r="G239" s="69"/>
      <c r="H239" s="69"/>
      <c r="I239" s="75"/>
      <c r="J239" s="76"/>
      <c r="K239" s="76"/>
      <c r="L239" s="76"/>
      <c r="M239" s="76"/>
      <c r="N239" s="69"/>
      <c r="O239" s="69"/>
      <c r="P239" s="69"/>
      <c r="Q239" s="69"/>
      <c r="R239" s="69"/>
      <c r="S239" s="69"/>
      <c r="T239" s="75"/>
      <c r="U239" s="75"/>
      <c r="V239" s="69"/>
      <c r="W239" s="69"/>
      <c r="X239" s="69"/>
      <c r="Y239" s="77"/>
      <c r="Z239" s="69"/>
      <c r="AA239" s="69">
        <v>61.904339674362618</v>
      </c>
      <c r="AB239" s="69"/>
      <c r="AC239" s="69"/>
      <c r="AD239" s="69">
        <f>IFERROR(LARGE(AH239:AM239,1),0)+IFERROR(LARGE(AH239:AM239,2),0)</f>
        <v>0</v>
      </c>
      <c r="AE239" s="69">
        <f>IFERROR(LARGE(AH239:AM239,3),0)+IFERROR(LARGE(AH239:AM239,4),0)</f>
        <v>0</v>
      </c>
      <c r="AF239" s="69">
        <f>IFERROR(LARGE(AH239:AM239,5),0)+IFERROR(LARGE(AH239:AM239,6),0)</f>
        <v>0</v>
      </c>
      <c r="AG239" s="69">
        <f>IFERROR(LARGE(AH239:AM239,7),0)</f>
        <v>0</v>
      </c>
      <c r="AH239" s="69"/>
      <c r="AI239" s="69"/>
      <c r="AJ239" s="69"/>
      <c r="AK239" s="69"/>
      <c r="AL239" s="69"/>
      <c r="AM239" s="69"/>
    </row>
    <row r="240" spans="1:39" s="70" customFormat="1">
      <c r="A240" s="3" t="s">
        <v>2260</v>
      </c>
      <c r="B240" s="3"/>
      <c r="C240" s="3" t="s">
        <v>92</v>
      </c>
      <c r="D240" s="2">
        <f ca="1">IF(E239=E240,D239,CELL("wiersz",A238))</f>
        <v>238</v>
      </c>
      <c r="E240" s="23">
        <f>LARGE(F240:AG240,1)+LARGE(F240:AG240,2)+LARGE(F240:AG240,3)+LARGE(F240:AG240,4)+IFERROR(LARGE(F240:AG240,5),0)+IFERROR(LARGE(F240:AG240,6),0)</f>
        <v>61.90301428294427</v>
      </c>
      <c r="F240" s="69"/>
      <c r="G240" s="69"/>
      <c r="H240" s="69"/>
      <c r="I240" s="75"/>
      <c r="J240" s="76"/>
      <c r="K240" s="76"/>
      <c r="L240" s="76"/>
      <c r="M240" s="76"/>
      <c r="N240" s="69"/>
      <c r="O240" s="69"/>
      <c r="P240" s="69"/>
      <c r="Q240" s="69"/>
      <c r="R240" s="69"/>
      <c r="S240" s="69"/>
      <c r="T240" s="75"/>
      <c r="U240" s="75"/>
      <c r="V240" s="69"/>
      <c r="W240" s="69"/>
      <c r="X240" s="69"/>
      <c r="Y240" s="77"/>
      <c r="Z240" s="69"/>
      <c r="AA240" s="69"/>
      <c r="AB240" s="69"/>
      <c r="AC240" s="69"/>
      <c r="AD240" s="69">
        <f>IFERROR(LARGE(AH240:AM240,1),0)+IFERROR(LARGE(AH240:AM240,2),0)</f>
        <v>61.90301428294427</v>
      </c>
      <c r="AE240" s="69">
        <f>IFERROR(LARGE(AH240:AM240,3),0)+IFERROR(LARGE(AH240:AM240,4),0)</f>
        <v>0</v>
      </c>
      <c r="AF240" s="69">
        <f>IFERROR(LARGE(AH240:AM240,5),0)+IFERROR(LARGE(AH240:AM240,6),0)</f>
        <v>0</v>
      </c>
      <c r="AG240" s="69">
        <f>IFERROR(LARGE(AH240:AM240,7),0)</f>
        <v>0</v>
      </c>
      <c r="AH240" s="69">
        <v>26.300981314074075</v>
      </c>
      <c r="AI240" s="69"/>
      <c r="AJ240" s="69"/>
      <c r="AK240" s="69"/>
      <c r="AL240" s="69">
        <v>35.602032968870191</v>
      </c>
      <c r="AM240" s="69"/>
    </row>
    <row r="241" spans="1:39" s="70" customFormat="1">
      <c r="A241" s="3" t="s">
        <v>3096</v>
      </c>
      <c r="B241" s="3"/>
      <c r="C241" s="3" t="s">
        <v>65</v>
      </c>
      <c r="D241" s="2">
        <f ca="1">IF(E240=E241,D240,CELL("wiersz",A239))</f>
        <v>239</v>
      </c>
      <c r="E241" s="23">
        <f>LARGE(F241:AG241,1)+LARGE(F241:AG241,2)+LARGE(F241:AG241,3)+LARGE(F241:AG241,4)+IFERROR(LARGE(F241:AG241,5),0)+IFERROR(LARGE(F241:AG241,6),0)</f>
        <v>61.818181818181827</v>
      </c>
      <c r="F241" s="69"/>
      <c r="G241" s="69"/>
      <c r="H241" s="69"/>
      <c r="I241" s="75"/>
      <c r="J241" s="76"/>
      <c r="K241" s="76"/>
      <c r="L241" s="76"/>
      <c r="M241" s="76"/>
      <c r="N241" s="69"/>
      <c r="O241" s="69"/>
      <c r="P241" s="69"/>
      <c r="Q241" s="69"/>
      <c r="R241" s="69">
        <v>61.818181818181827</v>
      </c>
      <c r="S241" s="69"/>
      <c r="T241" s="75"/>
      <c r="U241" s="75"/>
      <c r="V241" s="69"/>
      <c r="W241" s="69"/>
      <c r="X241" s="69"/>
      <c r="Y241" s="77"/>
      <c r="Z241" s="69"/>
      <c r="AA241" s="69"/>
      <c r="AB241" s="69"/>
      <c r="AC241" s="69"/>
      <c r="AD241" s="69">
        <f>IFERROR(LARGE(AH241:AM241,1),0)+IFERROR(LARGE(AH241:AM241,2),0)</f>
        <v>0</v>
      </c>
      <c r="AE241" s="69">
        <f>IFERROR(LARGE(AH241:AM241,3),0)+IFERROR(LARGE(AH241:AM241,4),0)</f>
        <v>0</v>
      </c>
      <c r="AF241" s="69">
        <f>IFERROR(LARGE(AH241:AM241,5),0)+IFERROR(LARGE(AH241:AM241,6),0)</f>
        <v>0</v>
      </c>
      <c r="AG241" s="69">
        <f>IFERROR(LARGE(AH241:AM241,7),0)</f>
        <v>0</v>
      </c>
      <c r="AH241" s="69"/>
      <c r="AI241" s="69"/>
      <c r="AJ241" s="69"/>
      <c r="AK241" s="69"/>
      <c r="AL241" s="69"/>
      <c r="AM241" s="69"/>
    </row>
    <row r="242" spans="1:39" s="70" customFormat="1">
      <c r="A242" s="3" t="s">
        <v>3097</v>
      </c>
      <c r="B242" s="3" t="s">
        <v>3063</v>
      </c>
      <c r="C242" s="3" t="s">
        <v>65</v>
      </c>
      <c r="D242" s="2">
        <f ca="1">IF(E241=E242,D241,CELL("wiersz",A240))</f>
        <v>240</v>
      </c>
      <c r="E242" s="23">
        <f>LARGE(F242:AG242,1)+LARGE(F242:AG242,2)+LARGE(F242:AG242,3)+LARGE(F242:AG242,4)+IFERROR(LARGE(F242:AG242,5),0)+IFERROR(LARGE(F242:AG242,6),0)</f>
        <v>61.548625792811833</v>
      </c>
      <c r="F242" s="69"/>
      <c r="G242" s="69"/>
      <c r="H242" s="69"/>
      <c r="I242" s="75"/>
      <c r="J242" s="76"/>
      <c r="K242" s="76"/>
      <c r="L242" s="76"/>
      <c r="M242" s="76"/>
      <c r="N242" s="69"/>
      <c r="O242" s="69"/>
      <c r="P242" s="69"/>
      <c r="Q242" s="69"/>
      <c r="R242" s="69">
        <v>61.548625792811833</v>
      </c>
      <c r="S242" s="69"/>
      <c r="T242" s="75"/>
      <c r="U242" s="75"/>
      <c r="V242" s="69"/>
      <c r="W242" s="69"/>
      <c r="X242" s="69"/>
      <c r="Y242" s="77"/>
      <c r="Z242" s="69"/>
      <c r="AA242" s="69"/>
      <c r="AB242" s="69"/>
      <c r="AC242" s="69"/>
      <c r="AD242" s="69">
        <f>IFERROR(LARGE(AH242:AM242,1),0)+IFERROR(LARGE(AH242:AM242,2),0)</f>
        <v>0</v>
      </c>
      <c r="AE242" s="69">
        <f>IFERROR(LARGE(AH242:AM242,3),0)+IFERROR(LARGE(AH242:AM242,4),0)</f>
        <v>0</v>
      </c>
      <c r="AF242" s="69">
        <f>IFERROR(LARGE(AH242:AM242,5),0)+IFERROR(LARGE(AH242:AM242,6),0)</f>
        <v>0</v>
      </c>
      <c r="AG242" s="69">
        <f>IFERROR(LARGE(AH242:AM242,7),0)</f>
        <v>0</v>
      </c>
      <c r="AH242" s="69"/>
      <c r="AI242" s="69"/>
      <c r="AJ242" s="69"/>
      <c r="AK242" s="69"/>
      <c r="AL242" s="69"/>
      <c r="AM242" s="69"/>
    </row>
    <row r="243" spans="1:39" s="70" customFormat="1">
      <c r="A243" s="3" t="s">
        <v>2261</v>
      </c>
      <c r="B243" s="3"/>
      <c r="C243" s="3" t="s">
        <v>1620</v>
      </c>
      <c r="D243" s="2">
        <f ca="1">IF(E242=E243,D242,CELL("wiersz",A241))</f>
        <v>241</v>
      </c>
      <c r="E243" s="23">
        <f>LARGE(F243:AG243,1)+LARGE(F243:AG243,2)+LARGE(F243:AG243,3)+LARGE(F243:AG243,4)+IFERROR(LARGE(F243:AG243,5),0)+IFERROR(LARGE(F243:AG243,6),0)</f>
        <v>61.546139277759423</v>
      </c>
      <c r="F243" s="69"/>
      <c r="G243" s="69"/>
      <c r="H243" s="69"/>
      <c r="I243" s="75"/>
      <c r="J243" s="76"/>
      <c r="K243" s="76"/>
      <c r="L243" s="76"/>
      <c r="M243" s="76"/>
      <c r="N243" s="69"/>
      <c r="O243" s="69"/>
      <c r="P243" s="69"/>
      <c r="Q243" s="69"/>
      <c r="R243" s="69"/>
      <c r="S243" s="69"/>
      <c r="T243" s="75"/>
      <c r="U243" s="75"/>
      <c r="V243" s="69"/>
      <c r="W243" s="69"/>
      <c r="X243" s="69"/>
      <c r="Y243" s="77"/>
      <c r="Z243" s="69"/>
      <c r="AA243" s="69"/>
      <c r="AB243" s="69"/>
      <c r="AC243" s="69"/>
      <c r="AD243" s="69">
        <f>IFERROR(LARGE(AH243:AM243,1),0)+IFERROR(LARGE(AH243:AM243,2),0)</f>
        <v>61.546139277759423</v>
      </c>
      <c r="AE243" s="69">
        <f>IFERROR(LARGE(AH243:AM243,3),0)+IFERROR(LARGE(AH243:AM243,4),0)</f>
        <v>0</v>
      </c>
      <c r="AF243" s="69">
        <f>IFERROR(LARGE(AH243:AM243,5),0)+IFERROR(LARGE(AH243:AM243,6),0)</f>
        <v>0</v>
      </c>
      <c r="AG243" s="69">
        <f>IFERROR(LARGE(AH243:AM243,7),0)</f>
        <v>0</v>
      </c>
      <c r="AH243" s="69">
        <v>25.608850226861602</v>
      </c>
      <c r="AI243" s="69"/>
      <c r="AJ243" s="69"/>
      <c r="AK243" s="69"/>
      <c r="AL243" s="69">
        <v>35.937289050897824</v>
      </c>
      <c r="AM243" s="69"/>
    </row>
    <row r="244" spans="1:39" s="70" customFormat="1">
      <c r="A244" s="3" t="s">
        <v>3283</v>
      </c>
      <c r="B244" s="3" t="s">
        <v>3212</v>
      </c>
      <c r="C244" s="3" t="s">
        <v>3264</v>
      </c>
      <c r="D244" s="2">
        <f ca="1">IF(E243=E244,D243,CELL("wiersz",A242))</f>
        <v>242</v>
      </c>
      <c r="E244" s="23">
        <f>LARGE(F244:AG244,1)+LARGE(F244:AG244,2)+LARGE(F244:AG244,3)+LARGE(F244:AG244,4)+IFERROR(LARGE(F244:AG244,5),0)+IFERROR(LARGE(F244:AG244,6),0)</f>
        <v>61.449012574401777</v>
      </c>
      <c r="F244" s="69"/>
      <c r="G244" s="69"/>
      <c r="H244" s="69"/>
      <c r="I244" s="75"/>
      <c r="J244" s="76"/>
      <c r="K244" s="76"/>
      <c r="L244" s="76"/>
      <c r="M244" s="76"/>
      <c r="N244" s="69"/>
      <c r="O244" s="69"/>
      <c r="P244" s="69"/>
      <c r="Q244" s="69"/>
      <c r="R244" s="69"/>
      <c r="S244" s="69"/>
      <c r="T244" s="75"/>
      <c r="U244" s="75">
        <v>61.449012574401777</v>
      </c>
      <c r="V244" s="69"/>
      <c r="W244" s="69"/>
      <c r="X244" s="69"/>
      <c r="Y244" s="77"/>
      <c r="Z244" s="69"/>
      <c r="AA244" s="69"/>
      <c r="AB244" s="69"/>
      <c r="AC244" s="69"/>
      <c r="AD244" s="69">
        <f>IFERROR(LARGE(AH244:AM244,1),0)+IFERROR(LARGE(AH244:AM244,2),0)</f>
        <v>0</v>
      </c>
      <c r="AE244" s="69">
        <f>IFERROR(LARGE(AH244:AM244,3),0)+IFERROR(LARGE(AH244:AM244,4),0)</f>
        <v>0</v>
      </c>
      <c r="AF244" s="69">
        <f>IFERROR(LARGE(AH244:AM244,5),0)+IFERROR(LARGE(AH244:AM244,6),0)</f>
        <v>0</v>
      </c>
      <c r="AG244" s="69">
        <f>IFERROR(LARGE(AH244:AM244,7),0)</f>
        <v>0</v>
      </c>
      <c r="AH244" s="69"/>
      <c r="AI244" s="69"/>
      <c r="AJ244" s="69"/>
      <c r="AK244" s="69"/>
      <c r="AL244" s="69"/>
      <c r="AM244" s="69"/>
    </row>
    <row r="245" spans="1:39" s="70" customFormat="1">
      <c r="A245" s="3" t="s">
        <v>3284</v>
      </c>
      <c r="B245" s="3" t="s">
        <v>3212</v>
      </c>
      <c r="C245" s="3" t="s">
        <v>4</v>
      </c>
      <c r="D245" s="2">
        <f ca="1">IF(E244=E245,D244,CELL("wiersz",A243))</f>
        <v>243</v>
      </c>
      <c r="E245" s="23">
        <f>LARGE(F245:AG245,1)+LARGE(F245:AG245,2)+LARGE(F245:AG245,3)+LARGE(F245:AG245,4)+IFERROR(LARGE(F245:AG245,5),0)+IFERROR(LARGE(F245:AG245,6),0)</f>
        <v>61.439325267016081</v>
      </c>
      <c r="F245" s="69"/>
      <c r="G245" s="69"/>
      <c r="H245" s="69"/>
      <c r="I245" s="75"/>
      <c r="J245" s="76"/>
      <c r="K245" s="76"/>
      <c r="L245" s="76"/>
      <c r="M245" s="76"/>
      <c r="N245" s="69"/>
      <c r="O245" s="69"/>
      <c r="P245" s="69"/>
      <c r="Q245" s="69"/>
      <c r="R245" s="69"/>
      <c r="S245" s="69"/>
      <c r="T245" s="75"/>
      <c r="U245" s="75">
        <v>61.439325267016081</v>
      </c>
      <c r="V245" s="69"/>
      <c r="W245" s="69"/>
      <c r="X245" s="69"/>
      <c r="Y245" s="77"/>
      <c r="Z245" s="69"/>
      <c r="AA245" s="69"/>
      <c r="AB245" s="69"/>
      <c r="AC245" s="69"/>
      <c r="AD245" s="69">
        <f>IFERROR(LARGE(AH245:AM245,1),0)+IFERROR(LARGE(AH245:AM245,2),0)</f>
        <v>0</v>
      </c>
      <c r="AE245" s="69">
        <f>IFERROR(LARGE(AH245:AM245,3),0)+IFERROR(LARGE(AH245:AM245,4),0)</f>
        <v>0</v>
      </c>
      <c r="AF245" s="69">
        <f>IFERROR(LARGE(AH245:AM245,5),0)+IFERROR(LARGE(AH245:AM245,6),0)</f>
        <v>0</v>
      </c>
      <c r="AG245" s="69">
        <f>IFERROR(LARGE(AH245:AM245,7),0)</f>
        <v>0</v>
      </c>
      <c r="AH245" s="69"/>
      <c r="AI245" s="69"/>
      <c r="AJ245" s="69"/>
      <c r="AK245" s="69"/>
      <c r="AL245" s="69"/>
      <c r="AM245" s="69"/>
    </row>
    <row r="246" spans="1:39" s="70" customFormat="1">
      <c r="A246" s="3" t="s">
        <v>3837</v>
      </c>
      <c r="B246" s="3" t="s">
        <v>3568</v>
      </c>
      <c r="C246" s="3" t="s">
        <v>3569</v>
      </c>
      <c r="D246" s="2">
        <f ca="1">IF(E245=E246,D245,CELL("wiersz",A244))</f>
        <v>244</v>
      </c>
      <c r="E246" s="23">
        <f>LARGE(F246:AG246,1)+LARGE(F246:AG246,2)+LARGE(F246:AG246,3)+LARGE(F246:AG246,4)+IFERROR(LARGE(F246:AG246,5),0)+IFERROR(LARGE(F246:AG246,6),0)</f>
        <v>61.363788759160954</v>
      </c>
      <c r="F246" s="69"/>
      <c r="G246" s="69"/>
      <c r="H246" s="69"/>
      <c r="I246" s="75"/>
      <c r="J246" s="76"/>
      <c r="K246" s="76"/>
      <c r="L246" s="76"/>
      <c r="M246" s="76"/>
      <c r="N246" s="69"/>
      <c r="O246" s="69"/>
      <c r="P246" s="69"/>
      <c r="Q246" s="69"/>
      <c r="R246" s="69"/>
      <c r="S246" s="69"/>
      <c r="T246" s="75"/>
      <c r="U246" s="75"/>
      <c r="V246" s="69"/>
      <c r="W246" s="69"/>
      <c r="X246" s="69"/>
      <c r="Y246" s="77"/>
      <c r="Z246" s="69">
        <v>61.363788759160954</v>
      </c>
      <c r="AA246" s="69"/>
      <c r="AB246" s="69"/>
      <c r="AC246" s="69"/>
      <c r="AD246" s="69">
        <f>IFERROR(LARGE(AH246:AM246,1),0)+IFERROR(LARGE(AH246:AM246,2),0)</f>
        <v>0</v>
      </c>
      <c r="AE246" s="69">
        <f>IFERROR(LARGE(AH246:AM246,3),0)+IFERROR(LARGE(AH246:AM246,4),0)</f>
        <v>0</v>
      </c>
      <c r="AF246" s="69">
        <f>IFERROR(LARGE(AH246:AM246,5),0)+IFERROR(LARGE(AH246:AM246,6),0)</f>
        <v>0</v>
      </c>
      <c r="AG246" s="69">
        <f>IFERROR(LARGE(AH246:AM246,7),0)</f>
        <v>0</v>
      </c>
      <c r="AH246" s="69"/>
      <c r="AI246" s="69"/>
      <c r="AJ246" s="69"/>
      <c r="AK246" s="69"/>
      <c r="AL246" s="69"/>
      <c r="AM246" s="69"/>
    </row>
    <row r="247" spans="1:39" s="70" customFormat="1">
      <c r="A247" s="3" t="s">
        <v>2121</v>
      </c>
      <c r="B247" s="3" t="s">
        <v>936</v>
      </c>
      <c r="C247" s="3" t="s">
        <v>57</v>
      </c>
      <c r="D247" s="2">
        <f ca="1">IF(E246=E247,D246,CELL("wiersz",A245))</f>
        <v>245</v>
      </c>
      <c r="E247" s="23">
        <f>LARGE(F247:AG247,1)+LARGE(F247:AG247,2)+LARGE(F247:AG247,3)+LARGE(F247:AG247,4)+IFERROR(LARGE(F247:AG247,5),0)+IFERROR(LARGE(F247:AG247,6),0)</f>
        <v>60.329460729893789</v>
      </c>
      <c r="F247" s="69"/>
      <c r="G247" s="69">
        <v>25.956153436415441</v>
      </c>
      <c r="H247" s="69"/>
      <c r="I247" s="75"/>
      <c r="J247" s="76"/>
      <c r="K247" s="76"/>
      <c r="L247" s="76"/>
      <c r="M247" s="76"/>
      <c r="N247" s="69"/>
      <c r="O247" s="69"/>
      <c r="P247" s="69"/>
      <c r="Q247" s="69"/>
      <c r="R247" s="69"/>
      <c r="S247" s="69"/>
      <c r="T247" s="75"/>
      <c r="U247" s="75"/>
      <c r="V247" s="69"/>
      <c r="W247" s="69"/>
      <c r="X247" s="69"/>
      <c r="Y247" s="77"/>
      <c r="Z247" s="69">
        <v>34.373307293478348</v>
      </c>
      <c r="AA247" s="69"/>
      <c r="AB247" s="69"/>
      <c r="AC247" s="69"/>
      <c r="AD247" s="69">
        <f>IFERROR(LARGE(AH247:AM247,1),0)+IFERROR(LARGE(AH247:AM247,2),0)</f>
        <v>0</v>
      </c>
      <c r="AE247" s="69">
        <f>IFERROR(LARGE(AH247:AM247,3),0)+IFERROR(LARGE(AH247:AM247,4),0)</f>
        <v>0</v>
      </c>
      <c r="AF247" s="69">
        <f>IFERROR(LARGE(AH247:AM247,5),0)+IFERROR(LARGE(AH247:AM247,6),0)</f>
        <v>0</v>
      </c>
      <c r="AG247" s="69">
        <f>IFERROR(LARGE(AH247:AM247,7),0)</f>
        <v>0</v>
      </c>
      <c r="AH247" s="69"/>
      <c r="AI247" s="69"/>
      <c r="AJ247" s="69"/>
      <c r="AK247" s="69"/>
      <c r="AL247" s="69"/>
      <c r="AM247" s="69"/>
    </row>
    <row r="248" spans="1:39" s="70" customFormat="1">
      <c r="A248" s="3" t="s">
        <v>2484</v>
      </c>
      <c r="B248" s="3" t="s">
        <v>2483</v>
      </c>
      <c r="C248" s="3"/>
      <c r="D248" s="2">
        <f ca="1">IF(E247=E248,D247,CELL("wiersz",A246))</f>
        <v>246</v>
      </c>
      <c r="E248" s="23">
        <f>LARGE(F248:AG248,1)+LARGE(F248:AG248,2)+LARGE(F248:AG248,3)+LARGE(F248:AG248,4)+IFERROR(LARGE(F248:AG248,5),0)+IFERROR(LARGE(F248:AG248,6),0)</f>
        <v>60.252022904348259</v>
      </c>
      <c r="F248" s="69"/>
      <c r="G248" s="69"/>
      <c r="H248" s="69"/>
      <c r="I248" s="75"/>
      <c r="J248" s="76">
        <v>60.252022904348259</v>
      </c>
      <c r="K248" s="76"/>
      <c r="L248" s="76"/>
      <c r="M248" s="76"/>
      <c r="N248" s="69"/>
      <c r="O248" s="69"/>
      <c r="P248" s="69"/>
      <c r="Q248" s="69"/>
      <c r="R248" s="69"/>
      <c r="S248" s="69"/>
      <c r="T248" s="75"/>
      <c r="U248" s="75"/>
      <c r="V248" s="69"/>
      <c r="W248" s="69"/>
      <c r="X248" s="69"/>
      <c r="Y248" s="77"/>
      <c r="Z248" s="69"/>
      <c r="AA248" s="69"/>
      <c r="AB248" s="69"/>
      <c r="AC248" s="69"/>
      <c r="AD248" s="69">
        <f>IFERROR(LARGE(AH248:AM248,1),0)+IFERROR(LARGE(AH248:AM248,2),0)</f>
        <v>0</v>
      </c>
      <c r="AE248" s="69">
        <f>IFERROR(LARGE(AH248:AM248,3),0)+IFERROR(LARGE(AH248:AM248,4),0)</f>
        <v>0</v>
      </c>
      <c r="AF248" s="69">
        <f>IFERROR(LARGE(AH248:AM248,5),0)+IFERROR(LARGE(AH248:AM248,6),0)</f>
        <v>0</v>
      </c>
      <c r="AG248" s="69">
        <f>IFERROR(LARGE(AH248:AM248,7),0)</f>
        <v>0</v>
      </c>
      <c r="AH248" s="69"/>
      <c r="AI248" s="69"/>
      <c r="AJ248" s="69"/>
      <c r="AK248" s="69"/>
      <c r="AL248" s="69"/>
      <c r="AM248" s="69"/>
    </row>
    <row r="249" spans="1:39" s="70" customFormat="1">
      <c r="A249" s="3" t="s">
        <v>2309</v>
      </c>
      <c r="B249" s="3"/>
      <c r="C249" s="3" t="s">
        <v>47</v>
      </c>
      <c r="D249" s="2">
        <f ca="1">IF(E248=E249,D248,CELL("wiersz",A247))</f>
        <v>247</v>
      </c>
      <c r="E249" s="23">
        <f>LARGE(F249:AG249,1)+LARGE(F249:AG249,2)+LARGE(F249:AG249,3)+LARGE(F249:AG249,4)+IFERROR(LARGE(F249:AG249,5),0)+IFERROR(LARGE(F249:AG249,6),0)</f>
        <v>60.008910678324582</v>
      </c>
      <c r="F249" s="69"/>
      <c r="G249" s="69"/>
      <c r="H249" s="69"/>
      <c r="I249" s="75"/>
      <c r="J249" s="76"/>
      <c r="K249" s="76"/>
      <c r="L249" s="76"/>
      <c r="M249" s="76"/>
      <c r="N249" s="69"/>
      <c r="O249" s="69"/>
      <c r="P249" s="69"/>
      <c r="Q249" s="69"/>
      <c r="R249" s="69"/>
      <c r="S249" s="69"/>
      <c r="T249" s="75"/>
      <c r="U249" s="75"/>
      <c r="V249" s="69"/>
      <c r="W249" s="69"/>
      <c r="X249" s="69"/>
      <c r="Y249" s="77"/>
      <c r="Z249" s="69"/>
      <c r="AA249" s="69"/>
      <c r="AB249" s="69"/>
      <c r="AC249" s="69"/>
      <c r="AD249" s="69">
        <f>IFERROR(LARGE(AH249:AM249,1),0)+IFERROR(LARGE(AH249:AM249,2),0)</f>
        <v>60.008910678324582</v>
      </c>
      <c r="AE249" s="69">
        <f>IFERROR(LARGE(AH249:AM249,3),0)+IFERROR(LARGE(AH249:AM249,4),0)</f>
        <v>0</v>
      </c>
      <c r="AF249" s="69">
        <f>IFERROR(LARGE(AH249:AM249,5),0)+IFERROR(LARGE(AH249:AM249,6),0)</f>
        <v>0</v>
      </c>
      <c r="AG249" s="69">
        <f>IFERROR(LARGE(AH249:AM249,7),0)</f>
        <v>0</v>
      </c>
      <c r="AH249" s="69">
        <v>13.231975531881066</v>
      </c>
      <c r="AI249" s="69"/>
      <c r="AJ249" s="69"/>
      <c r="AK249" s="69">
        <f>VLOOKUP(A249,'Azymut M 100'!$AJ$4:$AK$7,2,0)</f>
        <v>46.776935146443513</v>
      </c>
      <c r="AL249" s="69"/>
      <c r="AM249" s="69"/>
    </row>
    <row r="250" spans="1:39" s="70" customFormat="1">
      <c r="A250" s="3" t="s">
        <v>2090</v>
      </c>
      <c r="B250" s="3" t="s">
        <v>665</v>
      </c>
      <c r="C250" s="3" t="s">
        <v>45</v>
      </c>
      <c r="D250" s="2">
        <f ca="1">IF(E249=E250,D249,CELL("wiersz",A248))</f>
        <v>248</v>
      </c>
      <c r="E250" s="23">
        <f>LARGE(F250:AG250,1)+LARGE(F250:AG250,2)+LARGE(F250:AG250,3)+LARGE(F250:AG250,4)+IFERROR(LARGE(F250:AG250,5),0)+IFERROR(LARGE(F250:AG250,6),0)</f>
        <v>59.252327451982161</v>
      </c>
      <c r="F250" s="69"/>
      <c r="G250" s="69">
        <v>59.252327451982161</v>
      </c>
      <c r="H250" s="69"/>
      <c r="I250" s="75"/>
      <c r="J250" s="76"/>
      <c r="K250" s="76"/>
      <c r="L250" s="76"/>
      <c r="M250" s="76"/>
      <c r="N250" s="69"/>
      <c r="O250" s="69"/>
      <c r="P250" s="69"/>
      <c r="Q250" s="69"/>
      <c r="R250" s="69"/>
      <c r="S250" s="69"/>
      <c r="T250" s="75"/>
      <c r="U250" s="75"/>
      <c r="V250" s="69"/>
      <c r="W250" s="69"/>
      <c r="X250" s="69"/>
      <c r="Y250" s="77"/>
      <c r="Z250" s="69"/>
      <c r="AA250" s="69"/>
      <c r="AB250" s="69"/>
      <c r="AC250" s="69"/>
      <c r="AD250" s="69">
        <f>IFERROR(LARGE(AH250:AM250,1),0)+IFERROR(LARGE(AH250:AM250,2),0)</f>
        <v>0</v>
      </c>
      <c r="AE250" s="69">
        <f>IFERROR(LARGE(AH250:AM250,3),0)+IFERROR(LARGE(AH250:AM250,4),0)</f>
        <v>0</v>
      </c>
      <c r="AF250" s="69">
        <f>IFERROR(LARGE(AH250:AM250,5),0)+IFERROR(LARGE(AH250:AM250,6),0)</f>
        <v>0</v>
      </c>
      <c r="AG250" s="69">
        <f>IFERROR(LARGE(AH250:AM250,7),0)</f>
        <v>0</v>
      </c>
      <c r="AH250" s="69"/>
      <c r="AI250" s="69"/>
      <c r="AJ250" s="69"/>
      <c r="AK250" s="69"/>
      <c r="AL250" s="69"/>
      <c r="AM250" s="69"/>
    </row>
    <row r="251" spans="1:39" s="70" customFormat="1">
      <c r="A251" s="3" t="s">
        <v>3287</v>
      </c>
      <c r="B251" s="3" t="s">
        <v>3061</v>
      </c>
      <c r="C251" s="3" t="s">
        <v>3266</v>
      </c>
      <c r="D251" s="2">
        <f ca="1">IF(E250=E251,D250,CELL("wiersz",A249))</f>
        <v>249</v>
      </c>
      <c r="E251" s="23">
        <f>LARGE(F251:AG251,1)+LARGE(F251:AG251,2)+LARGE(F251:AG251,3)+LARGE(F251:AG251,4)+IFERROR(LARGE(F251:AG251,5),0)+IFERROR(LARGE(F251:AG251,6),0)</f>
        <v>59.168026720309697</v>
      </c>
      <c r="F251" s="69"/>
      <c r="G251" s="69"/>
      <c r="H251" s="69"/>
      <c r="I251" s="75"/>
      <c r="J251" s="76"/>
      <c r="K251" s="76"/>
      <c r="L251" s="76"/>
      <c r="M251" s="76"/>
      <c r="N251" s="69"/>
      <c r="O251" s="69"/>
      <c r="P251" s="69"/>
      <c r="Q251" s="69"/>
      <c r="R251" s="69"/>
      <c r="S251" s="69"/>
      <c r="T251" s="75"/>
      <c r="U251" s="75">
        <v>59.168026720309697</v>
      </c>
      <c r="V251" s="69"/>
      <c r="W251" s="69"/>
      <c r="X251" s="69"/>
      <c r="Y251" s="77"/>
      <c r="Z251" s="69"/>
      <c r="AA251" s="69"/>
      <c r="AB251" s="69"/>
      <c r="AC251" s="69"/>
      <c r="AD251" s="69">
        <f>IFERROR(LARGE(AH251:AM251,1),0)+IFERROR(LARGE(AH251:AM251,2),0)</f>
        <v>0</v>
      </c>
      <c r="AE251" s="69">
        <f>IFERROR(LARGE(AH251:AM251,3),0)+IFERROR(LARGE(AH251:AM251,4),0)</f>
        <v>0</v>
      </c>
      <c r="AF251" s="69">
        <f>IFERROR(LARGE(AH251:AM251,5),0)+IFERROR(LARGE(AH251:AM251,6),0)</f>
        <v>0</v>
      </c>
      <c r="AG251" s="69">
        <f>IFERROR(LARGE(AH251:AM251,7),0)</f>
        <v>0</v>
      </c>
      <c r="AH251" s="69"/>
      <c r="AI251" s="69"/>
      <c r="AJ251" s="69"/>
      <c r="AK251" s="69"/>
      <c r="AL251" s="69"/>
      <c r="AM251" s="69"/>
    </row>
    <row r="252" spans="1:39" s="70" customFormat="1">
      <c r="A252" s="3" t="s">
        <v>2237</v>
      </c>
      <c r="B252" s="3" t="s">
        <v>1400</v>
      </c>
      <c r="C252" s="3" t="s">
        <v>57</v>
      </c>
      <c r="D252" s="2">
        <f ca="1">IF(E251=E252,D251,CELL("wiersz",A250))</f>
        <v>250</v>
      </c>
      <c r="E252" s="23">
        <f>LARGE(F252:AG252,1)+LARGE(F252:AG252,2)+LARGE(F252:AG252,3)+LARGE(F252:AG252,4)+IFERROR(LARGE(F252:AG252,5),0)+IFERROR(LARGE(F252:AG252,6),0)</f>
        <v>59.112058734587904</v>
      </c>
      <c r="F252" s="69"/>
      <c r="G252" s="69"/>
      <c r="H252" s="69"/>
      <c r="I252" s="75"/>
      <c r="J252" s="76"/>
      <c r="K252" s="76"/>
      <c r="L252" s="76"/>
      <c r="M252" s="76"/>
      <c r="N252" s="69"/>
      <c r="O252" s="69"/>
      <c r="P252" s="69"/>
      <c r="Q252" s="69"/>
      <c r="R252" s="69"/>
      <c r="S252" s="69"/>
      <c r="T252" s="75"/>
      <c r="U252" s="75"/>
      <c r="V252" s="69"/>
      <c r="W252" s="69"/>
      <c r="X252" s="69"/>
      <c r="Y252" s="77"/>
      <c r="Z252" s="69"/>
      <c r="AA252" s="69"/>
      <c r="AB252" s="69"/>
      <c r="AC252" s="69"/>
      <c r="AD252" s="69">
        <f>IFERROR(LARGE(AH252:AM252,1),0)+IFERROR(LARGE(AH252:AM252,2),0)</f>
        <v>59.112058734587904</v>
      </c>
      <c r="AE252" s="69">
        <f>IFERROR(LARGE(AH252:AM252,3),0)+IFERROR(LARGE(AH252:AM252,4),0)</f>
        <v>0</v>
      </c>
      <c r="AF252" s="69">
        <f>IFERROR(LARGE(AH252:AM252,5),0)+IFERROR(LARGE(AH252:AM252,6),0)</f>
        <v>0</v>
      </c>
      <c r="AG252" s="69">
        <f>IFERROR(LARGE(AH252:AM252,7),0)</f>
        <v>0</v>
      </c>
      <c r="AH252" s="69">
        <v>35.382431494581134</v>
      </c>
      <c r="AI252" s="69"/>
      <c r="AJ252" s="69"/>
      <c r="AK252" s="69"/>
      <c r="AL252" s="69">
        <v>23.729627240006767</v>
      </c>
      <c r="AM252" s="69"/>
    </row>
    <row r="253" spans="1:39" s="70" customFormat="1">
      <c r="A253" s="3" t="s">
        <v>2568</v>
      </c>
      <c r="B253" s="3" t="s">
        <v>2523</v>
      </c>
      <c r="C253" s="3"/>
      <c r="D253" s="2">
        <f ca="1">IF(E252=E253,D252,CELL("wiersz",A251))</f>
        <v>251</v>
      </c>
      <c r="E253" s="23">
        <f>LARGE(F253:AG253,1)+LARGE(F253:AG253,2)+LARGE(F253:AG253,3)+LARGE(F253:AG253,4)+IFERROR(LARGE(F253:AG253,5),0)+IFERROR(LARGE(F253:AG253,6),0)</f>
        <v>58.868894601542408</v>
      </c>
      <c r="F253" s="69"/>
      <c r="G253" s="69"/>
      <c r="H253" s="69"/>
      <c r="I253" s="75"/>
      <c r="J253" s="76"/>
      <c r="K253" s="76">
        <v>58.868894601542408</v>
      </c>
      <c r="L253" s="76"/>
      <c r="M253" s="76"/>
      <c r="N253" s="69"/>
      <c r="O253" s="69"/>
      <c r="P253" s="69"/>
      <c r="Q253" s="69"/>
      <c r="R253" s="69"/>
      <c r="S253" s="69"/>
      <c r="T253" s="75"/>
      <c r="U253" s="75"/>
      <c r="V253" s="69"/>
      <c r="W253" s="69"/>
      <c r="X253" s="69"/>
      <c r="Y253" s="77"/>
      <c r="Z253" s="69"/>
      <c r="AA253" s="69"/>
      <c r="AB253" s="69"/>
      <c r="AC253" s="69"/>
      <c r="AD253" s="69">
        <f>IFERROR(LARGE(AH253:AM253,1),0)+IFERROR(LARGE(AH253:AM253,2),0)</f>
        <v>0</v>
      </c>
      <c r="AE253" s="69">
        <f>IFERROR(LARGE(AH253:AM253,3),0)+IFERROR(LARGE(AH253:AM253,4),0)</f>
        <v>0</v>
      </c>
      <c r="AF253" s="69">
        <f>IFERROR(LARGE(AH253:AM253,5),0)+IFERROR(LARGE(AH253:AM253,6),0)</f>
        <v>0</v>
      </c>
      <c r="AG253" s="69">
        <f>IFERROR(LARGE(AH253:AM253,7),0)</f>
        <v>0</v>
      </c>
      <c r="AH253" s="69"/>
      <c r="AI253" s="69"/>
      <c r="AJ253" s="69"/>
      <c r="AK253" s="69"/>
      <c r="AL253" s="69"/>
      <c r="AM253" s="69"/>
    </row>
    <row r="254" spans="1:39" s="70" customFormat="1">
      <c r="A254" s="3" t="s">
        <v>2569</v>
      </c>
      <c r="B254" s="3" t="s">
        <v>2523</v>
      </c>
      <c r="C254" s="3"/>
      <c r="D254" s="2">
        <f ca="1">IF(E253=E254,D253,CELL("wiersz",A252))</f>
        <v>251</v>
      </c>
      <c r="E254" s="23">
        <f>LARGE(F254:AG254,1)+LARGE(F254:AG254,2)+LARGE(F254:AG254,3)+LARGE(F254:AG254,4)+IFERROR(LARGE(F254:AG254,5),0)+IFERROR(LARGE(F254:AG254,6),0)</f>
        <v>58.868894601542408</v>
      </c>
      <c r="F254" s="69"/>
      <c r="G254" s="69"/>
      <c r="H254" s="69"/>
      <c r="I254" s="75"/>
      <c r="J254" s="76"/>
      <c r="K254" s="76">
        <v>58.868894601542408</v>
      </c>
      <c r="L254" s="76"/>
      <c r="M254" s="76"/>
      <c r="N254" s="69"/>
      <c r="O254" s="69"/>
      <c r="P254" s="69"/>
      <c r="Q254" s="69"/>
      <c r="R254" s="69"/>
      <c r="S254" s="69"/>
      <c r="T254" s="75"/>
      <c r="U254" s="75"/>
      <c r="V254" s="69"/>
      <c r="W254" s="69"/>
      <c r="X254" s="69"/>
      <c r="Y254" s="77"/>
      <c r="Z254" s="69"/>
      <c r="AA254" s="69"/>
      <c r="AB254" s="69"/>
      <c r="AC254" s="69"/>
      <c r="AD254" s="69">
        <f>IFERROR(LARGE(AH254:AM254,1),0)+IFERROR(LARGE(AH254:AM254,2),0)</f>
        <v>0</v>
      </c>
      <c r="AE254" s="69">
        <f>IFERROR(LARGE(AH254:AM254,3),0)+IFERROR(LARGE(AH254:AM254,4),0)</f>
        <v>0</v>
      </c>
      <c r="AF254" s="69">
        <f>IFERROR(LARGE(AH254:AM254,5),0)+IFERROR(LARGE(AH254:AM254,6),0)</f>
        <v>0</v>
      </c>
      <c r="AG254" s="69">
        <f>IFERROR(LARGE(AH254:AM254,7),0)</f>
        <v>0</v>
      </c>
      <c r="AH254" s="69"/>
      <c r="AI254" s="69"/>
      <c r="AJ254" s="69"/>
      <c r="AK254" s="69"/>
      <c r="AL254" s="69"/>
      <c r="AM254" s="69"/>
    </row>
    <row r="255" spans="1:39" s="70" customFormat="1">
      <c r="A255" s="3" t="s">
        <v>3969</v>
      </c>
      <c r="B255" s="3"/>
      <c r="C255" s="3" t="s">
        <v>57</v>
      </c>
      <c r="D255" s="2">
        <f ca="1">IF(E254=E255,D254,CELL("wiersz",A253))</f>
        <v>253</v>
      </c>
      <c r="E255" s="23">
        <f>LARGE(F255:AG255,1)+LARGE(F255:AG255,2)+LARGE(F255:AG255,3)+LARGE(F255:AG255,4)+IFERROR(LARGE(F255:AG255,5),0)+IFERROR(LARGE(F255:AG255,6),0)</f>
        <v>58.68843366494189</v>
      </c>
      <c r="F255" s="69"/>
      <c r="G255" s="69"/>
      <c r="H255" s="69"/>
      <c r="I255" s="75"/>
      <c r="J255" s="76"/>
      <c r="K255" s="76"/>
      <c r="L255" s="76"/>
      <c r="M255" s="76"/>
      <c r="N255" s="69"/>
      <c r="O255" s="69"/>
      <c r="P255" s="69"/>
      <c r="Q255" s="69"/>
      <c r="R255" s="69"/>
      <c r="S255" s="69"/>
      <c r="T255" s="75"/>
      <c r="U255" s="75"/>
      <c r="V255" s="69"/>
      <c r="W255" s="69"/>
      <c r="X255" s="69"/>
      <c r="Y255" s="77"/>
      <c r="Z255" s="69"/>
      <c r="AA255" s="69"/>
      <c r="AB255" s="69"/>
      <c r="AC255" s="69"/>
      <c r="AD255" s="69">
        <f>IFERROR(LARGE(AH255:AM255,1),0)+IFERROR(LARGE(AH255:AM255,2),0)</f>
        <v>58.68843366494189</v>
      </c>
      <c r="AE255" s="69">
        <f>IFERROR(LARGE(AH255:AM255,3),0)+IFERROR(LARGE(AH255:AM255,4),0)</f>
        <v>0</v>
      </c>
      <c r="AF255" s="69">
        <f>IFERROR(LARGE(AH255:AM255,5),0)+IFERROR(LARGE(AH255:AM255,6),0)</f>
        <v>0</v>
      </c>
      <c r="AG255" s="69">
        <f>IFERROR(LARGE(AH255:AM255,7),0)</f>
        <v>0</v>
      </c>
      <c r="AH255" s="69"/>
      <c r="AI255" s="69"/>
      <c r="AJ255" s="69"/>
      <c r="AK255" s="69"/>
      <c r="AL255" s="69">
        <v>8.6884336649418881</v>
      </c>
      <c r="AM255" s="69">
        <v>50</v>
      </c>
    </row>
    <row r="256" spans="1:39" s="70" customFormat="1">
      <c r="A256" s="3" t="s">
        <v>3149</v>
      </c>
      <c r="B256" s="3" t="s">
        <v>3123</v>
      </c>
      <c r="C256" s="3"/>
      <c r="D256" s="2">
        <f ca="1">IF(E255=E256,D255,CELL("wiersz",A254))</f>
        <v>254</v>
      </c>
      <c r="E256" s="23">
        <f>LARGE(F256:AG256,1)+LARGE(F256:AG256,2)+LARGE(F256:AG256,3)+LARGE(F256:AG256,4)+IFERROR(LARGE(F256:AG256,5),0)+IFERROR(LARGE(F256:AG256,6),0)</f>
        <v>58.333333333333314</v>
      </c>
      <c r="F256" s="69"/>
      <c r="G256" s="69"/>
      <c r="H256" s="69"/>
      <c r="I256" s="75"/>
      <c r="J256" s="76"/>
      <c r="K256" s="76"/>
      <c r="L256" s="76"/>
      <c r="M256" s="76"/>
      <c r="N256" s="69"/>
      <c r="O256" s="69"/>
      <c r="P256" s="69"/>
      <c r="Q256" s="69"/>
      <c r="R256" s="69"/>
      <c r="S256" s="69">
        <v>58.333333333333314</v>
      </c>
      <c r="T256" s="75"/>
      <c r="U256" s="75"/>
      <c r="V256" s="69"/>
      <c r="W256" s="69"/>
      <c r="X256" s="69"/>
      <c r="Y256" s="77"/>
      <c r="Z256" s="69"/>
      <c r="AA256" s="69"/>
      <c r="AB256" s="69"/>
      <c r="AC256" s="69"/>
      <c r="AD256" s="69">
        <f>IFERROR(LARGE(AH256:AM256,1),0)+IFERROR(LARGE(AH256:AM256,2),0)</f>
        <v>0</v>
      </c>
      <c r="AE256" s="69">
        <f>IFERROR(LARGE(AH256:AM256,3),0)+IFERROR(LARGE(AH256:AM256,4),0)</f>
        <v>0</v>
      </c>
      <c r="AF256" s="69">
        <f>IFERROR(LARGE(AH256:AM256,5),0)+IFERROR(LARGE(AH256:AM256,6),0)</f>
        <v>0</v>
      </c>
      <c r="AG256" s="69">
        <f>IFERROR(LARGE(AH256:AM256,7),0)</f>
        <v>0</v>
      </c>
      <c r="AH256" s="69"/>
      <c r="AI256" s="69"/>
      <c r="AJ256" s="69"/>
      <c r="AK256" s="69"/>
      <c r="AL256" s="69"/>
      <c r="AM256" s="69"/>
    </row>
    <row r="257" spans="1:39" s="70" customFormat="1">
      <c r="A257" s="3" t="s">
        <v>3150</v>
      </c>
      <c r="B257" s="3" t="s">
        <v>3123</v>
      </c>
      <c r="C257" s="3"/>
      <c r="D257" s="2">
        <f ca="1">IF(E256=E257,D256,CELL("wiersz",A255))</f>
        <v>254</v>
      </c>
      <c r="E257" s="23">
        <f>LARGE(F257:AG257,1)+LARGE(F257:AG257,2)+LARGE(F257:AG257,3)+LARGE(F257:AG257,4)+IFERROR(LARGE(F257:AG257,5),0)+IFERROR(LARGE(F257:AG257,6),0)</f>
        <v>58.333333333333314</v>
      </c>
      <c r="F257" s="69"/>
      <c r="G257" s="69"/>
      <c r="H257" s="69"/>
      <c r="I257" s="75"/>
      <c r="J257" s="76"/>
      <c r="K257" s="76"/>
      <c r="L257" s="76"/>
      <c r="M257" s="76"/>
      <c r="N257" s="69"/>
      <c r="O257" s="69"/>
      <c r="P257" s="69"/>
      <c r="Q257" s="69"/>
      <c r="R257" s="69"/>
      <c r="S257" s="69">
        <v>58.333333333333314</v>
      </c>
      <c r="T257" s="75"/>
      <c r="U257" s="75"/>
      <c r="V257" s="69"/>
      <c r="W257" s="69"/>
      <c r="X257" s="69"/>
      <c r="Y257" s="77"/>
      <c r="Z257" s="69"/>
      <c r="AA257" s="69"/>
      <c r="AB257" s="69"/>
      <c r="AC257" s="69"/>
      <c r="AD257" s="69">
        <f>IFERROR(LARGE(AH257:AM257,1),0)+IFERROR(LARGE(AH257:AM257,2),0)</f>
        <v>0</v>
      </c>
      <c r="AE257" s="69">
        <f>IFERROR(LARGE(AH257:AM257,3),0)+IFERROR(LARGE(AH257:AM257,4),0)</f>
        <v>0</v>
      </c>
      <c r="AF257" s="69">
        <f>IFERROR(LARGE(AH257:AM257,5),0)+IFERROR(LARGE(AH257:AM257,6),0)</f>
        <v>0</v>
      </c>
      <c r="AG257" s="69">
        <f>IFERROR(LARGE(AH257:AM257,7),0)</f>
        <v>0</v>
      </c>
      <c r="AH257" s="69"/>
      <c r="AI257" s="69"/>
      <c r="AJ257" s="69"/>
      <c r="AK257" s="69"/>
      <c r="AL257" s="69"/>
      <c r="AM257" s="69"/>
    </row>
    <row r="258" spans="1:39" s="70" customFormat="1">
      <c r="A258" s="3" t="s">
        <v>2285</v>
      </c>
      <c r="B258" s="3"/>
      <c r="C258" s="3" t="s">
        <v>92</v>
      </c>
      <c r="D258" s="2">
        <f ca="1">IF(E257=E258,D257,CELL("wiersz",A256))</f>
        <v>256</v>
      </c>
      <c r="E258" s="23">
        <f>LARGE(F258:AG258,1)+LARGE(F258:AG258,2)+LARGE(F258:AG258,3)+LARGE(F258:AG258,4)+IFERROR(LARGE(F258:AG258,5),0)+IFERROR(LARGE(F258:AG258,6),0)</f>
        <v>58.250092552042005</v>
      </c>
      <c r="F258" s="69"/>
      <c r="G258" s="69"/>
      <c r="H258" s="69"/>
      <c r="I258" s="75"/>
      <c r="J258" s="76"/>
      <c r="K258" s="76"/>
      <c r="L258" s="76"/>
      <c r="M258" s="76"/>
      <c r="N258" s="69"/>
      <c r="O258" s="69"/>
      <c r="P258" s="69"/>
      <c r="Q258" s="69"/>
      <c r="R258" s="69"/>
      <c r="S258" s="69"/>
      <c r="T258" s="75"/>
      <c r="U258" s="75"/>
      <c r="V258" s="69"/>
      <c r="W258" s="69"/>
      <c r="X258" s="69"/>
      <c r="Y258" s="77"/>
      <c r="Z258" s="69"/>
      <c r="AA258" s="69"/>
      <c r="AB258" s="69"/>
      <c r="AC258" s="69"/>
      <c r="AD258" s="69">
        <f>IFERROR(LARGE(AH258:AM258,1),0)+IFERROR(LARGE(AH258:AM258,2),0)</f>
        <v>58.250092552042005</v>
      </c>
      <c r="AE258" s="69">
        <f>IFERROR(LARGE(AH258:AM258,3),0)+IFERROR(LARGE(AH258:AM258,4),0)</f>
        <v>0</v>
      </c>
      <c r="AF258" s="69">
        <f>IFERROR(LARGE(AH258:AM258,5),0)+IFERROR(LARGE(AH258:AM258,6),0)</f>
        <v>0</v>
      </c>
      <c r="AG258" s="69">
        <f>IFERROR(LARGE(AH258:AM258,7),0)</f>
        <v>0</v>
      </c>
      <c r="AH258" s="69">
        <v>19.765616461392479</v>
      </c>
      <c r="AI258" s="69"/>
      <c r="AJ258" s="69"/>
      <c r="AK258" s="69"/>
      <c r="AL258" s="69">
        <v>38.48447609064953</v>
      </c>
      <c r="AM258" s="69"/>
    </row>
    <row r="259" spans="1:39" s="70" customFormat="1">
      <c r="A259" s="3" t="s">
        <v>4119</v>
      </c>
      <c r="B259" s="3" t="s">
        <v>4092</v>
      </c>
      <c r="C259" s="3" t="s">
        <v>51</v>
      </c>
      <c r="D259" s="2">
        <f ca="1">IF(E258=E259,D258,CELL("wiersz",A257))</f>
        <v>257</v>
      </c>
      <c r="E259" s="23">
        <f>LARGE(F259:AG259,1)+LARGE(F259:AG259,2)+LARGE(F259:AG259,3)+LARGE(F259:AG259,4)+IFERROR(LARGE(F259:AG259,5),0)+IFERROR(LARGE(F259:AG259,6),0)</f>
        <v>57.55005172892519</v>
      </c>
      <c r="F259" s="69"/>
      <c r="G259" s="69"/>
      <c r="H259" s="69"/>
      <c r="I259" s="75"/>
      <c r="J259" s="76"/>
      <c r="K259" s="76"/>
      <c r="L259" s="76"/>
      <c r="M259" s="76"/>
      <c r="N259" s="69"/>
      <c r="O259" s="69"/>
      <c r="P259" s="69"/>
      <c r="Q259" s="69"/>
      <c r="R259" s="69"/>
      <c r="S259" s="69"/>
      <c r="T259" s="75"/>
      <c r="U259" s="75"/>
      <c r="V259" s="69"/>
      <c r="W259" s="69"/>
      <c r="X259" s="69"/>
      <c r="Y259" s="77"/>
      <c r="Z259" s="69"/>
      <c r="AA259" s="69"/>
      <c r="AB259" s="69"/>
      <c r="AC259" s="69">
        <v>57.55005172892519</v>
      </c>
      <c r="AD259" s="69">
        <f>IFERROR(LARGE(AH259:AM259,1),0)+IFERROR(LARGE(AH259:AM259,2),0)</f>
        <v>0</v>
      </c>
      <c r="AE259" s="69">
        <f>IFERROR(LARGE(AH259:AM259,3),0)+IFERROR(LARGE(AH259:AM259,4),0)</f>
        <v>0</v>
      </c>
      <c r="AF259" s="69">
        <f>IFERROR(LARGE(AH259:AM259,5),0)+IFERROR(LARGE(AH259:AM259,6),0)</f>
        <v>0</v>
      </c>
      <c r="AG259" s="69">
        <f>IFERROR(LARGE(AH259:AM259,7),0)</f>
        <v>0</v>
      </c>
      <c r="AH259" s="69"/>
      <c r="AI259" s="69"/>
      <c r="AJ259" s="69"/>
      <c r="AK259" s="69"/>
      <c r="AL259" s="69"/>
      <c r="AM259" s="69"/>
    </row>
    <row r="260" spans="1:39" s="70" customFormat="1">
      <c r="A260" s="3" t="s">
        <v>3839</v>
      </c>
      <c r="B260" s="3"/>
      <c r="C260" s="3" t="s">
        <v>3564</v>
      </c>
      <c r="D260" s="2">
        <f ca="1">IF(E259=E260,D259,CELL("wiersz",A258))</f>
        <v>258</v>
      </c>
      <c r="E260" s="23">
        <f>LARGE(F260:AG260,1)+LARGE(F260:AG260,2)+LARGE(F260:AG260,3)+LARGE(F260:AG260,4)+IFERROR(LARGE(F260:AG260,5),0)+IFERROR(LARGE(F260:AG260,6),0)</f>
        <v>57.366783103094498</v>
      </c>
      <c r="F260" s="69"/>
      <c r="G260" s="69"/>
      <c r="H260" s="69"/>
      <c r="I260" s="75"/>
      <c r="J260" s="76"/>
      <c r="K260" s="76"/>
      <c r="L260" s="76"/>
      <c r="M260" s="76"/>
      <c r="N260" s="69"/>
      <c r="O260" s="69"/>
      <c r="P260" s="69"/>
      <c r="Q260" s="69"/>
      <c r="R260" s="69"/>
      <c r="S260" s="69"/>
      <c r="T260" s="75"/>
      <c r="U260" s="75"/>
      <c r="V260" s="69"/>
      <c r="W260" s="69"/>
      <c r="X260" s="69"/>
      <c r="Y260" s="77"/>
      <c r="Z260" s="69">
        <v>57.366783103094498</v>
      </c>
      <c r="AA260" s="69"/>
      <c r="AB260" s="69"/>
      <c r="AC260" s="69"/>
      <c r="AD260" s="69">
        <f>IFERROR(LARGE(AH260:AM260,1),0)+IFERROR(LARGE(AH260:AM260,2),0)</f>
        <v>0</v>
      </c>
      <c r="AE260" s="69">
        <f>IFERROR(LARGE(AH260:AM260,3),0)+IFERROR(LARGE(AH260:AM260,4),0)</f>
        <v>0</v>
      </c>
      <c r="AF260" s="69">
        <f>IFERROR(LARGE(AH260:AM260,5),0)+IFERROR(LARGE(AH260:AM260,6),0)</f>
        <v>0</v>
      </c>
      <c r="AG260" s="69">
        <f>IFERROR(LARGE(AH260:AM260,7),0)</f>
        <v>0</v>
      </c>
      <c r="AH260" s="69"/>
      <c r="AI260" s="69"/>
      <c r="AJ260" s="69"/>
      <c r="AK260" s="69"/>
      <c r="AL260" s="69"/>
      <c r="AM260" s="69"/>
    </row>
    <row r="261" spans="1:39" s="70" customFormat="1">
      <c r="A261" s="3" t="s">
        <v>2091</v>
      </c>
      <c r="B261" s="3" t="s">
        <v>688</v>
      </c>
      <c r="C261" s="3" t="s">
        <v>57</v>
      </c>
      <c r="D261" s="2">
        <f ca="1">IF(E260=E261,D260,CELL("wiersz",A259))</f>
        <v>259</v>
      </c>
      <c r="E261" s="23">
        <f>LARGE(F261:AG261,1)+LARGE(F261:AG261,2)+LARGE(F261:AG261,3)+LARGE(F261:AG261,4)+IFERROR(LARGE(F261:AG261,5),0)+IFERROR(LARGE(F261:AG261,6),0)</f>
        <v>57.247684696475865</v>
      </c>
      <c r="F261" s="69"/>
      <c r="G261" s="69">
        <v>57.247684696475865</v>
      </c>
      <c r="H261" s="69"/>
      <c r="I261" s="75"/>
      <c r="J261" s="76"/>
      <c r="K261" s="76"/>
      <c r="L261" s="76"/>
      <c r="M261" s="76"/>
      <c r="N261" s="69"/>
      <c r="O261" s="69"/>
      <c r="P261" s="69"/>
      <c r="Q261" s="69"/>
      <c r="R261" s="69"/>
      <c r="S261" s="69"/>
      <c r="T261" s="75"/>
      <c r="U261" s="75"/>
      <c r="V261" s="69"/>
      <c r="W261" s="69"/>
      <c r="X261" s="69"/>
      <c r="Y261" s="77"/>
      <c r="Z261" s="69"/>
      <c r="AA261" s="69"/>
      <c r="AB261" s="69"/>
      <c r="AC261" s="69"/>
      <c r="AD261" s="69">
        <f>IFERROR(LARGE(AH261:AM261,1),0)+IFERROR(LARGE(AH261:AM261,2),0)</f>
        <v>0</v>
      </c>
      <c r="AE261" s="69">
        <f>IFERROR(LARGE(AH261:AM261,3),0)+IFERROR(LARGE(AH261:AM261,4),0)</f>
        <v>0</v>
      </c>
      <c r="AF261" s="69">
        <f>IFERROR(LARGE(AH261:AM261,5),0)+IFERROR(LARGE(AH261:AM261,6),0)</f>
        <v>0</v>
      </c>
      <c r="AG261" s="69">
        <f>IFERROR(LARGE(AH261:AM261,7),0)</f>
        <v>0</v>
      </c>
      <c r="AH261" s="69"/>
      <c r="AI261" s="69"/>
      <c r="AJ261" s="69"/>
      <c r="AK261" s="69"/>
      <c r="AL261" s="69"/>
      <c r="AM261" s="69"/>
    </row>
    <row r="262" spans="1:39" s="70" customFormat="1">
      <c r="A262" s="3" t="s">
        <v>2571</v>
      </c>
      <c r="B262" s="3" t="s">
        <v>2525</v>
      </c>
      <c r="C262" s="3"/>
      <c r="D262" s="2">
        <f ca="1">IF(E261=E262,D261,CELL("wiersz",A260))</f>
        <v>260</v>
      </c>
      <c r="E262" s="23">
        <f>LARGE(F262:AG262,1)+LARGE(F262:AG262,2)+LARGE(F262:AG262,3)+LARGE(F262:AG262,4)+IFERROR(LARGE(F262:AG262,5),0)+IFERROR(LARGE(F262:AG262,6),0)</f>
        <v>57.178526841448182</v>
      </c>
      <c r="F262" s="69"/>
      <c r="G262" s="69"/>
      <c r="H262" s="69"/>
      <c r="I262" s="75"/>
      <c r="J262" s="76"/>
      <c r="K262" s="76">
        <v>57.178526841448182</v>
      </c>
      <c r="L262" s="76"/>
      <c r="M262" s="76"/>
      <c r="N262" s="69"/>
      <c r="O262" s="69"/>
      <c r="P262" s="69"/>
      <c r="Q262" s="69"/>
      <c r="R262" s="69"/>
      <c r="S262" s="69"/>
      <c r="T262" s="75"/>
      <c r="U262" s="75"/>
      <c r="V262" s="69"/>
      <c r="W262" s="69"/>
      <c r="X262" s="69"/>
      <c r="Y262" s="77"/>
      <c r="Z262" s="69"/>
      <c r="AA262" s="69"/>
      <c r="AB262" s="69"/>
      <c r="AC262" s="69"/>
      <c r="AD262" s="69">
        <f>IFERROR(LARGE(AH262:AM262,1),0)+IFERROR(LARGE(AH262:AM262,2),0)</f>
        <v>0</v>
      </c>
      <c r="AE262" s="69">
        <f>IFERROR(LARGE(AH262:AM262,3),0)+IFERROR(LARGE(AH262:AM262,4),0)</f>
        <v>0</v>
      </c>
      <c r="AF262" s="69">
        <f>IFERROR(LARGE(AH262:AM262,5),0)+IFERROR(LARGE(AH262:AM262,6),0)</f>
        <v>0</v>
      </c>
      <c r="AG262" s="69">
        <f>IFERROR(LARGE(AH262:AM262,7),0)</f>
        <v>0</v>
      </c>
      <c r="AH262" s="69"/>
      <c r="AI262" s="69"/>
      <c r="AJ262" s="69"/>
      <c r="AK262" s="69"/>
      <c r="AL262" s="69"/>
      <c r="AM262" s="69"/>
    </row>
    <row r="263" spans="1:39" s="70" customFormat="1">
      <c r="A263" s="3" t="s">
        <v>2570</v>
      </c>
      <c r="B263" s="3" t="s">
        <v>2525</v>
      </c>
      <c r="C263" s="3"/>
      <c r="D263" s="2">
        <f ca="1">IF(E262=E263,D262,CELL("wiersz",A261))</f>
        <v>260</v>
      </c>
      <c r="E263" s="23">
        <f>LARGE(F263:AG263,1)+LARGE(F263:AG263,2)+LARGE(F263:AG263,3)+LARGE(F263:AG263,4)+IFERROR(LARGE(F263:AG263,5),0)+IFERROR(LARGE(F263:AG263,6),0)</f>
        <v>57.178526841448182</v>
      </c>
      <c r="F263" s="69"/>
      <c r="G263" s="69"/>
      <c r="H263" s="69"/>
      <c r="I263" s="75"/>
      <c r="J263" s="76"/>
      <c r="K263" s="76">
        <v>57.178526841448182</v>
      </c>
      <c r="L263" s="76"/>
      <c r="M263" s="76"/>
      <c r="N263" s="69"/>
      <c r="O263" s="69"/>
      <c r="P263" s="69"/>
      <c r="Q263" s="69"/>
      <c r="R263" s="69"/>
      <c r="S263" s="69"/>
      <c r="T263" s="75"/>
      <c r="U263" s="75"/>
      <c r="V263" s="69"/>
      <c r="W263" s="69"/>
      <c r="X263" s="69"/>
      <c r="Y263" s="77"/>
      <c r="Z263" s="69"/>
      <c r="AA263" s="69"/>
      <c r="AB263" s="69"/>
      <c r="AC263" s="69"/>
      <c r="AD263" s="69">
        <f>IFERROR(LARGE(AH263:AM263,1),0)+IFERROR(LARGE(AH263:AM263,2),0)</f>
        <v>0</v>
      </c>
      <c r="AE263" s="69">
        <f>IFERROR(LARGE(AH263:AM263,3),0)+IFERROR(LARGE(AH263:AM263,4),0)</f>
        <v>0</v>
      </c>
      <c r="AF263" s="69">
        <f>IFERROR(LARGE(AH263:AM263,5),0)+IFERROR(LARGE(AH263:AM263,6),0)</f>
        <v>0</v>
      </c>
      <c r="AG263" s="69">
        <f>IFERROR(LARGE(AH263:AM263,7),0)</f>
        <v>0</v>
      </c>
      <c r="AH263" s="69"/>
      <c r="AI263" s="69"/>
      <c r="AJ263" s="69"/>
      <c r="AK263" s="69"/>
      <c r="AL263" s="69"/>
      <c r="AM263" s="69"/>
    </row>
    <row r="264" spans="1:39" s="70" customFormat="1">
      <c r="A264" s="3" t="s">
        <v>2292</v>
      </c>
      <c r="B264" s="3" t="s">
        <v>1702</v>
      </c>
      <c r="C264" s="3" t="s">
        <v>1701</v>
      </c>
      <c r="D264" s="2">
        <f ca="1">IF(E263=E264,D263,CELL("wiersz",A262))</f>
        <v>262</v>
      </c>
      <c r="E264" s="23">
        <f>LARGE(F264:AG264,1)+LARGE(F264:AG264,2)+LARGE(F264:AG264,3)+LARGE(F264:AG264,4)+IFERROR(LARGE(F264:AG264,5),0)+IFERROR(LARGE(F264:AG264,6),0)</f>
        <v>56.37524149041402</v>
      </c>
      <c r="F264" s="69"/>
      <c r="G264" s="69"/>
      <c r="H264" s="69"/>
      <c r="I264" s="75"/>
      <c r="J264" s="76"/>
      <c r="K264" s="76"/>
      <c r="L264" s="76"/>
      <c r="M264" s="76"/>
      <c r="N264" s="69"/>
      <c r="O264" s="69"/>
      <c r="P264" s="69"/>
      <c r="Q264" s="69"/>
      <c r="R264" s="69"/>
      <c r="S264" s="69"/>
      <c r="T264" s="75"/>
      <c r="U264" s="75"/>
      <c r="V264" s="69"/>
      <c r="W264" s="69"/>
      <c r="X264" s="69"/>
      <c r="Y264" s="77"/>
      <c r="Z264" s="69"/>
      <c r="AA264" s="69"/>
      <c r="AB264" s="69"/>
      <c r="AC264" s="69"/>
      <c r="AD264" s="69">
        <f>IFERROR(LARGE(AH264:AM264,1),0)+IFERROR(LARGE(AH264:AM264,2),0)</f>
        <v>56.37524149041402</v>
      </c>
      <c r="AE264" s="69">
        <f>IFERROR(LARGE(AH264:AM264,3),0)+IFERROR(LARGE(AH264:AM264,4),0)</f>
        <v>0</v>
      </c>
      <c r="AF264" s="69">
        <f>IFERROR(LARGE(AH264:AM264,5),0)+IFERROR(LARGE(AH264:AM264,6),0)</f>
        <v>0</v>
      </c>
      <c r="AG264" s="69">
        <f>IFERROR(LARGE(AH264:AM264,7),0)</f>
        <v>0</v>
      </c>
      <c r="AH264" s="69">
        <v>15.53641056068097</v>
      </c>
      <c r="AI264" s="69"/>
      <c r="AJ264" s="69"/>
      <c r="AK264" s="69"/>
      <c r="AL264" s="69">
        <v>40.838830929733049</v>
      </c>
      <c r="AM264" s="69"/>
    </row>
    <row r="265" spans="1:39" s="70" customFormat="1">
      <c r="A265" s="3" t="s">
        <v>2210</v>
      </c>
      <c r="B265" s="3" t="s">
        <v>1468</v>
      </c>
      <c r="C265" s="3" t="s">
        <v>324</v>
      </c>
      <c r="D265" s="2">
        <f ca="1">IF(E264=E265,D264,CELL("wiersz",A263))</f>
        <v>263</v>
      </c>
      <c r="E265" s="23">
        <f>LARGE(F265:AG265,1)+LARGE(F265:AG265,2)+LARGE(F265:AG265,3)+LARGE(F265:AG265,4)+IFERROR(LARGE(F265:AG265,5),0)+IFERROR(LARGE(F265:AG265,6),0)</f>
        <v>56.288241235251562</v>
      </c>
      <c r="F265" s="69"/>
      <c r="G265" s="69"/>
      <c r="H265" s="69"/>
      <c r="I265" s="75"/>
      <c r="J265" s="76"/>
      <c r="K265" s="76"/>
      <c r="L265" s="76"/>
      <c r="M265" s="76"/>
      <c r="N265" s="69"/>
      <c r="O265" s="69"/>
      <c r="P265" s="69"/>
      <c r="Q265" s="69"/>
      <c r="R265" s="69"/>
      <c r="S265" s="69"/>
      <c r="T265" s="75"/>
      <c r="U265" s="75"/>
      <c r="V265" s="69"/>
      <c r="W265" s="69"/>
      <c r="X265" s="69"/>
      <c r="Y265" s="77"/>
      <c r="Z265" s="69"/>
      <c r="AA265" s="69"/>
      <c r="AB265" s="69"/>
      <c r="AC265" s="69"/>
      <c r="AD265" s="69">
        <f>IFERROR(LARGE(AH265:AM265,1),0)+IFERROR(LARGE(AH265:AM265,2),0)</f>
        <v>56.288241235251562</v>
      </c>
      <c r="AE265" s="69">
        <f>IFERROR(LARGE(AH265:AM265,3),0)+IFERROR(LARGE(AH265:AM265,4),0)</f>
        <v>0</v>
      </c>
      <c r="AF265" s="69">
        <f>IFERROR(LARGE(AH265:AM265,5),0)+IFERROR(LARGE(AH265:AM265,6),0)</f>
        <v>0</v>
      </c>
      <c r="AG265" s="69">
        <f>IFERROR(LARGE(AH265:AM265,7),0)</f>
        <v>0</v>
      </c>
      <c r="AH265" s="69">
        <v>42.401196256873668</v>
      </c>
      <c r="AI265" s="69"/>
      <c r="AJ265" s="69"/>
      <c r="AK265" s="69"/>
      <c r="AL265" s="69">
        <v>13.887044978377896</v>
      </c>
      <c r="AM265" s="69"/>
    </row>
    <row r="266" spans="1:39" s="70" customFormat="1">
      <c r="A266" s="3" t="s">
        <v>2957</v>
      </c>
      <c r="B266" s="3"/>
      <c r="C266" s="3" t="s">
        <v>47</v>
      </c>
      <c r="D266" s="2">
        <f ca="1">IF(E265=E266,D265,CELL("wiersz",A264))</f>
        <v>264</v>
      </c>
      <c r="E266" s="23">
        <f>LARGE(F266:AG266,1)+LARGE(F266:AG266,2)+LARGE(F266:AG266,3)+LARGE(F266:AG266,4)+IFERROR(LARGE(F266:AG266,5),0)+IFERROR(LARGE(F266:AG266,6),0)</f>
        <v>56.097243630160335</v>
      </c>
      <c r="F266" s="69"/>
      <c r="G266" s="69"/>
      <c r="H266" s="69"/>
      <c r="I266" s="75"/>
      <c r="J266" s="76"/>
      <c r="K266" s="76"/>
      <c r="L266" s="76"/>
      <c r="M266" s="76"/>
      <c r="N266" s="69"/>
      <c r="O266" s="69"/>
      <c r="P266" s="69">
        <v>56.097243630160335</v>
      </c>
      <c r="Q266" s="69"/>
      <c r="R266" s="69"/>
      <c r="S266" s="69"/>
      <c r="T266" s="75"/>
      <c r="U266" s="75"/>
      <c r="V266" s="69"/>
      <c r="W266" s="69"/>
      <c r="X266" s="69"/>
      <c r="Y266" s="77"/>
      <c r="Z266" s="69"/>
      <c r="AA266" s="69"/>
      <c r="AB266" s="69"/>
      <c r="AC266" s="69"/>
      <c r="AD266" s="69">
        <f>IFERROR(LARGE(AH266:AM266,1),0)+IFERROR(LARGE(AH266:AM266,2),0)</f>
        <v>0</v>
      </c>
      <c r="AE266" s="69">
        <f>IFERROR(LARGE(AH266:AM266,3),0)+IFERROR(LARGE(AH266:AM266,4),0)</f>
        <v>0</v>
      </c>
      <c r="AF266" s="69">
        <f>IFERROR(LARGE(AH266:AM266,5),0)+IFERROR(LARGE(AH266:AM266,6),0)</f>
        <v>0</v>
      </c>
      <c r="AG266" s="69">
        <f>IFERROR(LARGE(AH266:AM266,7),0)</f>
        <v>0</v>
      </c>
      <c r="AH266" s="69"/>
      <c r="AI266" s="69"/>
      <c r="AJ266" s="69"/>
      <c r="AK266" s="69"/>
      <c r="AL266" s="69"/>
      <c r="AM266" s="69"/>
    </row>
    <row r="267" spans="1:39" s="70" customFormat="1">
      <c r="A267" s="3" t="s">
        <v>2266</v>
      </c>
      <c r="B267" s="3" t="s">
        <v>1636</v>
      </c>
      <c r="C267" s="3" t="s">
        <v>92</v>
      </c>
      <c r="D267" s="2">
        <f ca="1">IF(E266=E267,D266,CELL("wiersz",A265))</f>
        <v>265</v>
      </c>
      <c r="E267" s="23">
        <f>LARGE(F267:AG267,1)+LARGE(F267:AG267,2)+LARGE(F267:AG267,3)+LARGE(F267:AG267,4)+IFERROR(LARGE(F267:AG267,5),0)+IFERROR(LARGE(F267:AG267,6),0)</f>
        <v>55.991664880393699</v>
      </c>
      <c r="F267" s="69"/>
      <c r="G267" s="69"/>
      <c r="H267" s="69"/>
      <c r="I267" s="75"/>
      <c r="J267" s="76"/>
      <c r="K267" s="76"/>
      <c r="L267" s="76"/>
      <c r="M267" s="76"/>
      <c r="N267" s="69"/>
      <c r="O267" s="69"/>
      <c r="P267" s="69"/>
      <c r="Q267" s="69"/>
      <c r="R267" s="69"/>
      <c r="S267" s="69"/>
      <c r="T267" s="75"/>
      <c r="U267" s="75"/>
      <c r="V267" s="69"/>
      <c r="W267" s="69"/>
      <c r="X267" s="69"/>
      <c r="Y267" s="77"/>
      <c r="Z267" s="69"/>
      <c r="AA267" s="69"/>
      <c r="AB267" s="69"/>
      <c r="AC267" s="69"/>
      <c r="AD267" s="69">
        <f>IFERROR(LARGE(AH267:AM267,1),0)+IFERROR(LARGE(AH267:AM267,2),0)</f>
        <v>55.991664880393699</v>
      </c>
      <c r="AE267" s="69">
        <f>IFERROR(LARGE(AH267:AM267,3),0)+IFERROR(LARGE(AH267:AM267,4),0)</f>
        <v>0</v>
      </c>
      <c r="AF267" s="69">
        <f>IFERROR(LARGE(AH267:AM267,5),0)+IFERROR(LARGE(AH267:AM267,6),0)</f>
        <v>0</v>
      </c>
      <c r="AG267" s="69">
        <f>IFERROR(LARGE(AH267:AM267,7),0)</f>
        <v>0</v>
      </c>
      <c r="AH267" s="69">
        <v>24.252982722171147</v>
      </c>
      <c r="AI267" s="69"/>
      <c r="AJ267" s="69"/>
      <c r="AK267" s="69"/>
      <c r="AL267" s="69">
        <v>31.738682158222556</v>
      </c>
      <c r="AM267" s="69"/>
    </row>
    <row r="268" spans="1:39" s="70" customFormat="1">
      <c r="A268" s="3" t="s">
        <v>2267</v>
      </c>
      <c r="B268" s="3"/>
      <c r="C268" s="3" t="s">
        <v>92</v>
      </c>
      <c r="D268" s="2">
        <f ca="1">IF(E267=E268,D267,CELL("wiersz",A266))</f>
        <v>266</v>
      </c>
      <c r="E268" s="23">
        <f>LARGE(F268:AG268,1)+LARGE(F268:AG268,2)+LARGE(F268:AG268,3)+LARGE(F268:AG268,4)+IFERROR(LARGE(F268:AG268,5),0)+IFERROR(LARGE(F268:AG268,6),0)</f>
        <v>55.990085601711527</v>
      </c>
      <c r="F268" s="69"/>
      <c r="G268" s="69"/>
      <c r="H268" s="69"/>
      <c r="I268" s="75"/>
      <c r="J268" s="76"/>
      <c r="K268" s="76"/>
      <c r="L268" s="76"/>
      <c r="M268" s="76"/>
      <c r="N268" s="69"/>
      <c r="O268" s="69"/>
      <c r="P268" s="69"/>
      <c r="Q268" s="69"/>
      <c r="R268" s="69"/>
      <c r="S268" s="69"/>
      <c r="T268" s="75"/>
      <c r="U268" s="75"/>
      <c r="V268" s="69"/>
      <c r="W268" s="69"/>
      <c r="X268" s="69"/>
      <c r="Y268" s="77"/>
      <c r="Z268" s="69"/>
      <c r="AA268" s="69"/>
      <c r="AB268" s="69"/>
      <c r="AC268" s="69"/>
      <c r="AD268" s="69">
        <f>IFERROR(LARGE(AH268:AM268,1),0)+IFERROR(LARGE(AH268:AM268,2),0)</f>
        <v>55.990085601711527</v>
      </c>
      <c r="AE268" s="69">
        <f>IFERROR(LARGE(AH268:AM268,3),0)+IFERROR(LARGE(AH268:AM268,4),0)</f>
        <v>0</v>
      </c>
      <c r="AF268" s="69">
        <f>IFERROR(LARGE(AH268:AM268,5),0)+IFERROR(LARGE(AH268:AM268,6),0)</f>
        <v>0</v>
      </c>
      <c r="AG268" s="69">
        <f>IFERROR(LARGE(AH268:AM268,7),0)</f>
        <v>0</v>
      </c>
      <c r="AH268" s="69">
        <v>24.251403443488968</v>
      </c>
      <c r="AI268" s="69"/>
      <c r="AJ268" s="69"/>
      <c r="AK268" s="69"/>
      <c r="AL268" s="69">
        <v>31.738682158222556</v>
      </c>
      <c r="AM268" s="69"/>
    </row>
    <row r="269" spans="1:39" s="70" customFormat="1">
      <c r="A269" s="3" t="s">
        <v>2131</v>
      </c>
      <c r="B269" s="3"/>
      <c r="C269" s="3" t="s">
        <v>57</v>
      </c>
      <c r="D269" s="2">
        <f ca="1">IF(E268=E269,D268,CELL("wiersz",A267))</f>
        <v>267</v>
      </c>
      <c r="E269" s="23">
        <f>LARGE(F269:AG269,1)+LARGE(F269:AG269,2)+LARGE(F269:AG269,3)+LARGE(F269:AG269,4)+IFERROR(LARGE(F269:AG269,5),0)+IFERROR(LARGE(F269:AG269,6),0)</f>
        <v>55.867908747747563</v>
      </c>
      <c r="F269" s="69"/>
      <c r="G269" s="69">
        <v>20.977774158866765</v>
      </c>
      <c r="H269" s="69"/>
      <c r="I269" s="75"/>
      <c r="J269" s="76"/>
      <c r="K269" s="76"/>
      <c r="L269" s="76"/>
      <c r="M269" s="76"/>
      <c r="N269" s="69"/>
      <c r="O269" s="69"/>
      <c r="P269" s="69"/>
      <c r="Q269" s="69"/>
      <c r="R269" s="69"/>
      <c r="S269" s="69"/>
      <c r="T269" s="75"/>
      <c r="U269" s="75"/>
      <c r="V269" s="69"/>
      <c r="W269" s="69"/>
      <c r="X269" s="69"/>
      <c r="Y269" s="77"/>
      <c r="Z269" s="69"/>
      <c r="AA269" s="69"/>
      <c r="AB269" s="69"/>
      <c r="AC269" s="69"/>
      <c r="AD269" s="69">
        <f>IFERROR(LARGE(AH269:AM269,1),0)+IFERROR(LARGE(AH269:AM269,2),0)</f>
        <v>34.890134588880798</v>
      </c>
      <c r="AE269" s="69">
        <f>IFERROR(LARGE(AH269:AM269,3),0)+IFERROR(LARGE(AH269:AM269,4),0)</f>
        <v>0</v>
      </c>
      <c r="AF269" s="69">
        <f>IFERROR(LARGE(AH269:AM269,5),0)+IFERROR(LARGE(AH269:AM269,6),0)</f>
        <v>0</v>
      </c>
      <c r="AG269" s="69">
        <f>IFERROR(LARGE(AH269:AM269,7),0)</f>
        <v>0</v>
      </c>
      <c r="AH269" s="69"/>
      <c r="AI269" s="69"/>
      <c r="AJ269" s="69"/>
      <c r="AK269" s="69"/>
      <c r="AL269" s="69">
        <v>34.890134588880798</v>
      </c>
      <c r="AM269" s="69"/>
    </row>
    <row r="270" spans="1:39" s="70" customFormat="1">
      <c r="A270" s="3" t="s">
        <v>3151</v>
      </c>
      <c r="B270" s="3" t="s">
        <v>3118</v>
      </c>
      <c r="C270" s="3"/>
      <c r="D270" s="2">
        <f ca="1">IF(E269=E270,D269,CELL("wiersz",A268))</f>
        <v>268</v>
      </c>
      <c r="E270" s="23">
        <f>LARGE(F270:AG270,1)+LARGE(F270:AG270,2)+LARGE(F270:AG270,3)+LARGE(F270:AG270,4)+IFERROR(LARGE(F270:AG270,5),0)+IFERROR(LARGE(F270:AG270,6),0)</f>
        <v>55.292259083728254</v>
      </c>
      <c r="F270" s="69"/>
      <c r="G270" s="69"/>
      <c r="H270" s="69"/>
      <c r="I270" s="75"/>
      <c r="J270" s="76"/>
      <c r="K270" s="76"/>
      <c r="L270" s="76"/>
      <c r="M270" s="76"/>
      <c r="N270" s="69"/>
      <c r="O270" s="69"/>
      <c r="P270" s="69"/>
      <c r="Q270" s="69"/>
      <c r="R270" s="69"/>
      <c r="S270" s="69">
        <v>55.292259083728254</v>
      </c>
      <c r="T270" s="75"/>
      <c r="U270" s="75"/>
      <c r="V270" s="69"/>
      <c r="W270" s="69"/>
      <c r="X270" s="69"/>
      <c r="Y270" s="77"/>
      <c r="Z270" s="69"/>
      <c r="AA270" s="69"/>
      <c r="AB270" s="69"/>
      <c r="AC270" s="69"/>
      <c r="AD270" s="69">
        <f>IFERROR(LARGE(AH270:AM270,1),0)+IFERROR(LARGE(AH270:AM270,2),0)</f>
        <v>0</v>
      </c>
      <c r="AE270" s="69">
        <f>IFERROR(LARGE(AH270:AM270,3),0)+IFERROR(LARGE(AH270:AM270,4),0)</f>
        <v>0</v>
      </c>
      <c r="AF270" s="69">
        <f>IFERROR(LARGE(AH270:AM270,5),0)+IFERROR(LARGE(AH270:AM270,6),0)</f>
        <v>0</v>
      </c>
      <c r="AG270" s="69">
        <f>IFERROR(LARGE(AH270:AM270,7),0)</f>
        <v>0</v>
      </c>
      <c r="AH270" s="69"/>
      <c r="AI270" s="69"/>
      <c r="AJ270" s="69"/>
      <c r="AK270" s="69"/>
      <c r="AL270" s="69"/>
      <c r="AM270" s="69"/>
    </row>
    <row r="271" spans="1:39" s="70" customFormat="1">
      <c r="A271" s="3" t="s">
        <v>3288</v>
      </c>
      <c r="B271" s="3" t="s">
        <v>3209</v>
      </c>
      <c r="C271" s="3" t="s">
        <v>3267</v>
      </c>
      <c r="D271" s="2">
        <f ca="1">IF(E270=E271,D270,CELL("wiersz",A269))</f>
        <v>269</v>
      </c>
      <c r="E271" s="23">
        <f>LARGE(F271:AG271,1)+LARGE(F271:AG271,2)+LARGE(F271:AG271,3)+LARGE(F271:AG271,4)+IFERROR(LARGE(F271:AG271,5),0)+IFERROR(LARGE(F271:AG271,6),0)</f>
        <v>55.21748370643239</v>
      </c>
      <c r="F271" s="69"/>
      <c r="G271" s="69"/>
      <c r="H271" s="69"/>
      <c r="I271" s="75"/>
      <c r="J271" s="76"/>
      <c r="K271" s="76"/>
      <c r="L271" s="76"/>
      <c r="M271" s="76"/>
      <c r="N271" s="69"/>
      <c r="O271" s="69"/>
      <c r="P271" s="69"/>
      <c r="Q271" s="69"/>
      <c r="R271" s="69"/>
      <c r="S271" s="69"/>
      <c r="T271" s="75"/>
      <c r="U271" s="75">
        <v>55.21748370643239</v>
      </c>
      <c r="V271" s="69"/>
      <c r="W271" s="69"/>
      <c r="X271" s="69"/>
      <c r="Y271" s="77"/>
      <c r="Z271" s="69"/>
      <c r="AA271" s="69"/>
      <c r="AB271" s="69"/>
      <c r="AC271" s="69"/>
      <c r="AD271" s="69">
        <f>IFERROR(LARGE(AH271:AM271,1),0)+IFERROR(LARGE(AH271:AM271,2),0)</f>
        <v>0</v>
      </c>
      <c r="AE271" s="69">
        <f>IFERROR(LARGE(AH271:AM271,3),0)+IFERROR(LARGE(AH271:AM271,4),0)</f>
        <v>0</v>
      </c>
      <c r="AF271" s="69">
        <f>IFERROR(LARGE(AH271:AM271,5),0)+IFERROR(LARGE(AH271:AM271,6),0)</f>
        <v>0</v>
      </c>
      <c r="AG271" s="69">
        <f>IFERROR(LARGE(AH271:AM271,7),0)</f>
        <v>0</v>
      </c>
      <c r="AH271" s="69"/>
      <c r="AI271" s="69"/>
      <c r="AJ271" s="69"/>
      <c r="AK271" s="69"/>
      <c r="AL271" s="69"/>
      <c r="AM271" s="69"/>
    </row>
    <row r="272" spans="1:39" s="70" customFormat="1">
      <c r="A272" s="3" t="s">
        <v>3289</v>
      </c>
      <c r="B272" s="3" t="s">
        <v>3208</v>
      </c>
      <c r="C272" s="3" t="s">
        <v>3268</v>
      </c>
      <c r="D272" s="2">
        <f ca="1">IF(E271=E272,D271,CELL("wiersz",A270))</f>
        <v>270</v>
      </c>
      <c r="E272" s="23">
        <f>LARGE(F272:AG272,1)+LARGE(F272:AG272,2)+LARGE(F272:AG272,3)+LARGE(F272:AG272,4)+IFERROR(LARGE(F272:AG272,5),0)+IFERROR(LARGE(F272:AG272,6),0)</f>
        <v>55.211616787674842</v>
      </c>
      <c r="F272" s="69"/>
      <c r="G272" s="69"/>
      <c r="H272" s="69"/>
      <c r="I272" s="75"/>
      <c r="J272" s="76"/>
      <c r="K272" s="76"/>
      <c r="L272" s="76"/>
      <c r="M272" s="76"/>
      <c r="N272" s="69"/>
      <c r="O272" s="69"/>
      <c r="P272" s="69"/>
      <c r="Q272" s="69"/>
      <c r="R272" s="69"/>
      <c r="S272" s="69"/>
      <c r="T272" s="75"/>
      <c r="U272" s="75">
        <v>55.211616787674842</v>
      </c>
      <c r="V272" s="69"/>
      <c r="W272" s="69"/>
      <c r="X272" s="69"/>
      <c r="Y272" s="77"/>
      <c r="Z272" s="69"/>
      <c r="AA272" s="69"/>
      <c r="AB272" s="69"/>
      <c r="AC272" s="69"/>
      <c r="AD272" s="69">
        <f>IFERROR(LARGE(AH272:AM272,1),0)+IFERROR(LARGE(AH272:AM272,2),0)</f>
        <v>0</v>
      </c>
      <c r="AE272" s="69">
        <f>IFERROR(LARGE(AH272:AM272,3),0)+IFERROR(LARGE(AH272:AM272,4),0)</f>
        <v>0</v>
      </c>
      <c r="AF272" s="69">
        <f>IFERROR(LARGE(AH272:AM272,5),0)+IFERROR(LARGE(AH272:AM272,6),0)</f>
        <v>0</v>
      </c>
      <c r="AG272" s="69">
        <f>IFERROR(LARGE(AH272:AM272,7),0)</f>
        <v>0</v>
      </c>
      <c r="AH272" s="69"/>
      <c r="AI272" s="69"/>
      <c r="AJ272" s="69"/>
      <c r="AK272" s="69"/>
      <c r="AL272" s="69"/>
      <c r="AM272" s="69"/>
    </row>
    <row r="273" spans="1:39" s="70" customFormat="1">
      <c r="A273" s="3" t="s">
        <v>3152</v>
      </c>
      <c r="B273" s="3" t="s">
        <v>3118</v>
      </c>
      <c r="C273" s="3"/>
      <c r="D273" s="2">
        <f ca="1">IF(E272=E273,D272,CELL("wiersz",A271))</f>
        <v>271</v>
      </c>
      <c r="E273" s="23">
        <f>LARGE(F273:AG273,1)+LARGE(F273:AG273,2)+LARGE(F273:AG273,3)+LARGE(F273:AG273,4)+IFERROR(LARGE(F273:AG273,5),0)+IFERROR(LARGE(F273:AG273,6),0)</f>
        <v>55.118110236220453</v>
      </c>
      <c r="F273" s="69"/>
      <c r="G273" s="69"/>
      <c r="H273" s="69"/>
      <c r="I273" s="75"/>
      <c r="J273" s="76"/>
      <c r="K273" s="76"/>
      <c r="L273" s="76"/>
      <c r="M273" s="76"/>
      <c r="N273" s="69"/>
      <c r="O273" s="69"/>
      <c r="P273" s="69"/>
      <c r="Q273" s="69"/>
      <c r="R273" s="69"/>
      <c r="S273" s="69">
        <v>55.118110236220453</v>
      </c>
      <c r="T273" s="75"/>
      <c r="U273" s="75"/>
      <c r="V273" s="69"/>
      <c r="W273" s="69"/>
      <c r="X273" s="69"/>
      <c r="Y273" s="77"/>
      <c r="Z273" s="69"/>
      <c r="AA273" s="69"/>
      <c r="AB273" s="69"/>
      <c r="AC273" s="69"/>
      <c r="AD273" s="69">
        <f>IFERROR(LARGE(AH273:AM273,1),0)+IFERROR(LARGE(AH273:AM273,2),0)</f>
        <v>0</v>
      </c>
      <c r="AE273" s="69">
        <f>IFERROR(LARGE(AH273:AM273,3),0)+IFERROR(LARGE(AH273:AM273,4),0)</f>
        <v>0</v>
      </c>
      <c r="AF273" s="69">
        <f>IFERROR(LARGE(AH273:AM273,5),0)+IFERROR(LARGE(AH273:AM273,6),0)</f>
        <v>0</v>
      </c>
      <c r="AG273" s="69">
        <f>IFERROR(LARGE(AH273:AM273,7),0)</f>
        <v>0</v>
      </c>
      <c r="AH273" s="69"/>
      <c r="AI273" s="69"/>
      <c r="AJ273" s="69"/>
      <c r="AK273" s="69"/>
      <c r="AL273" s="69"/>
      <c r="AM273" s="69"/>
    </row>
    <row r="274" spans="1:39" s="70" customFormat="1">
      <c r="A274" s="3" t="s">
        <v>3153</v>
      </c>
      <c r="B274" s="3" t="s">
        <v>3118</v>
      </c>
      <c r="C274" s="3"/>
      <c r="D274" s="2">
        <f ca="1">IF(E273=E274,D273,CELL("wiersz",A272))</f>
        <v>272</v>
      </c>
      <c r="E274" s="23">
        <f>LARGE(F274:AG274,1)+LARGE(F274:AG274,2)+LARGE(F274:AG274,3)+LARGE(F274:AG274,4)+IFERROR(LARGE(F274:AG274,5),0)+IFERROR(LARGE(F274:AG274,6),0)</f>
        <v>54.945054945054927</v>
      </c>
      <c r="F274" s="69"/>
      <c r="G274" s="69"/>
      <c r="H274" s="69"/>
      <c r="I274" s="75"/>
      <c r="J274" s="76"/>
      <c r="K274" s="76"/>
      <c r="L274" s="76"/>
      <c r="M274" s="76"/>
      <c r="N274" s="69"/>
      <c r="O274" s="69"/>
      <c r="P274" s="69"/>
      <c r="Q274" s="69"/>
      <c r="R274" s="69"/>
      <c r="S274" s="69">
        <v>54.945054945054927</v>
      </c>
      <c r="T274" s="75"/>
      <c r="U274" s="75"/>
      <c r="V274" s="69"/>
      <c r="W274" s="69"/>
      <c r="X274" s="69"/>
      <c r="Y274" s="77"/>
      <c r="Z274" s="69"/>
      <c r="AA274" s="69"/>
      <c r="AB274" s="69"/>
      <c r="AC274" s="69"/>
      <c r="AD274" s="69">
        <f>IFERROR(LARGE(AH274:AM274,1),0)+IFERROR(LARGE(AH274:AM274,2),0)</f>
        <v>0</v>
      </c>
      <c r="AE274" s="69">
        <f>IFERROR(LARGE(AH274:AM274,3),0)+IFERROR(LARGE(AH274:AM274,4),0)</f>
        <v>0</v>
      </c>
      <c r="AF274" s="69">
        <f>IFERROR(LARGE(AH274:AM274,5),0)+IFERROR(LARGE(AH274:AM274,6),0)</f>
        <v>0</v>
      </c>
      <c r="AG274" s="69">
        <f>IFERROR(LARGE(AH274:AM274,7),0)</f>
        <v>0</v>
      </c>
      <c r="AH274" s="69"/>
      <c r="AI274" s="69"/>
      <c r="AJ274" s="69"/>
      <c r="AK274" s="69"/>
      <c r="AL274" s="69"/>
      <c r="AM274" s="69"/>
    </row>
    <row r="275" spans="1:39" s="70" customFormat="1">
      <c r="A275" s="3" t="s">
        <v>3290</v>
      </c>
      <c r="B275" s="3" t="s">
        <v>143</v>
      </c>
      <c r="C275" s="3" t="s">
        <v>3269</v>
      </c>
      <c r="D275" s="2">
        <f ca="1">IF(E274=E275,D274,CELL("wiersz",A273))</f>
        <v>273</v>
      </c>
      <c r="E275" s="23">
        <f>LARGE(F275:AG275,1)+LARGE(F275:AG275,2)+LARGE(F275:AG275,3)+LARGE(F275:AG275,4)+IFERROR(LARGE(F275:AG275,5),0)+IFERROR(LARGE(F275:AG275,6),0)</f>
        <v>54.579511238708761</v>
      </c>
      <c r="F275" s="69"/>
      <c r="G275" s="69"/>
      <c r="H275" s="69"/>
      <c r="I275" s="75"/>
      <c r="J275" s="76"/>
      <c r="K275" s="76"/>
      <c r="L275" s="76"/>
      <c r="M275" s="76"/>
      <c r="N275" s="69"/>
      <c r="O275" s="69"/>
      <c r="P275" s="69"/>
      <c r="Q275" s="69"/>
      <c r="R275" s="69"/>
      <c r="S275" s="69"/>
      <c r="T275" s="75"/>
      <c r="U275" s="75">
        <v>54.579511238708761</v>
      </c>
      <c r="V275" s="69"/>
      <c r="W275" s="69"/>
      <c r="X275" s="69"/>
      <c r="Y275" s="77"/>
      <c r="Z275" s="69"/>
      <c r="AA275" s="69"/>
      <c r="AB275" s="69"/>
      <c r="AC275" s="69"/>
      <c r="AD275" s="69">
        <f>IFERROR(LARGE(AH275:AM275,1),0)+IFERROR(LARGE(AH275:AM275,2),0)</f>
        <v>0</v>
      </c>
      <c r="AE275" s="69">
        <f>IFERROR(LARGE(AH275:AM275,3),0)+IFERROR(LARGE(AH275:AM275,4),0)</f>
        <v>0</v>
      </c>
      <c r="AF275" s="69">
        <f>IFERROR(LARGE(AH275:AM275,5),0)+IFERROR(LARGE(AH275:AM275,6),0)</f>
        <v>0</v>
      </c>
      <c r="AG275" s="69">
        <f>IFERROR(LARGE(AH275:AM275,7),0)</f>
        <v>0</v>
      </c>
      <c r="AH275" s="69"/>
      <c r="AI275" s="69"/>
      <c r="AJ275" s="69"/>
      <c r="AK275" s="69"/>
      <c r="AL275" s="69"/>
      <c r="AM275" s="69"/>
    </row>
    <row r="276" spans="1:39" s="70" customFormat="1">
      <c r="A276" s="3" t="s">
        <v>2224</v>
      </c>
      <c r="B276" s="3"/>
      <c r="C276" s="3" t="s">
        <v>927</v>
      </c>
      <c r="D276" s="2">
        <f ca="1">IF(E275=E276,D275,CELL("wiersz",A274))</f>
        <v>274</v>
      </c>
      <c r="E276" s="23">
        <f>LARGE(F276:AG276,1)+LARGE(F276:AG276,2)+LARGE(F276:AG276,3)+LARGE(F276:AG276,4)+IFERROR(LARGE(F276:AG276,5),0)+IFERROR(LARGE(F276:AG276,6),0)</f>
        <v>54.560420889922518</v>
      </c>
      <c r="F276" s="69"/>
      <c r="G276" s="69"/>
      <c r="H276" s="69"/>
      <c r="I276" s="75"/>
      <c r="J276" s="76"/>
      <c r="K276" s="76"/>
      <c r="L276" s="76"/>
      <c r="M276" s="76"/>
      <c r="N276" s="69"/>
      <c r="O276" s="69"/>
      <c r="P276" s="69"/>
      <c r="Q276" s="69"/>
      <c r="R276" s="69"/>
      <c r="S276" s="69"/>
      <c r="T276" s="75"/>
      <c r="U276" s="75"/>
      <c r="V276" s="69"/>
      <c r="W276" s="69"/>
      <c r="X276" s="69"/>
      <c r="Y276" s="77"/>
      <c r="Z276" s="69">
        <v>13.672613894139813</v>
      </c>
      <c r="AA276" s="69"/>
      <c r="AB276" s="69"/>
      <c r="AC276" s="69"/>
      <c r="AD276" s="69">
        <f>IFERROR(LARGE(AH276:AM276,1),0)+IFERROR(LARGE(AH276:AM276,2),0)</f>
        <v>40.887806995782704</v>
      </c>
      <c r="AE276" s="69">
        <f>IFERROR(LARGE(AH276:AM276,3),0)+IFERROR(LARGE(AH276:AM276,4),0)</f>
        <v>0</v>
      </c>
      <c r="AF276" s="69">
        <f>IFERROR(LARGE(AH276:AM276,5),0)+IFERROR(LARGE(AH276:AM276,6),0)</f>
        <v>0</v>
      </c>
      <c r="AG276" s="69">
        <f>IFERROR(LARGE(AH276:AM276,7),0)</f>
        <v>0</v>
      </c>
      <c r="AH276" s="69">
        <v>40.887806995782704</v>
      </c>
      <c r="AI276" s="69"/>
      <c r="AJ276" s="69"/>
      <c r="AK276" s="69"/>
      <c r="AL276" s="69"/>
      <c r="AM276" s="69"/>
    </row>
    <row r="277" spans="1:39" s="70" customFormat="1">
      <c r="A277" s="3" t="s">
        <v>2291</v>
      </c>
      <c r="B277" s="3"/>
      <c r="C277" s="3" t="s">
        <v>57</v>
      </c>
      <c r="D277" s="2">
        <f ca="1">IF(E276=E277,D276,CELL("wiersz",A275))</f>
        <v>275</v>
      </c>
      <c r="E277" s="23">
        <f>LARGE(F277:AG277,1)+LARGE(F277:AG277,2)+LARGE(F277:AG277,3)+LARGE(F277:AG277,4)+IFERROR(LARGE(F277:AG277,5),0)+IFERROR(LARGE(F277:AG277,6),0)</f>
        <v>54.018677232223261</v>
      </c>
      <c r="F277" s="69"/>
      <c r="G277" s="69"/>
      <c r="H277" s="69"/>
      <c r="I277" s="75"/>
      <c r="J277" s="76"/>
      <c r="K277" s="76"/>
      <c r="L277" s="76"/>
      <c r="M277" s="76"/>
      <c r="N277" s="69"/>
      <c r="O277" s="69"/>
      <c r="P277" s="69"/>
      <c r="Q277" s="69"/>
      <c r="R277" s="69"/>
      <c r="S277" s="69"/>
      <c r="T277" s="75"/>
      <c r="U277" s="75"/>
      <c r="V277" s="69"/>
      <c r="W277" s="69"/>
      <c r="X277" s="69"/>
      <c r="Y277" s="77"/>
      <c r="Z277" s="69"/>
      <c r="AA277" s="69"/>
      <c r="AB277" s="69"/>
      <c r="AC277" s="69"/>
      <c r="AD277" s="69">
        <f>IFERROR(LARGE(AH277:AM277,1),0)+IFERROR(LARGE(AH277:AM277,2),0)</f>
        <v>54.018677232223261</v>
      </c>
      <c r="AE277" s="69">
        <f>IFERROR(LARGE(AH277:AM277,3),0)+IFERROR(LARGE(AH277:AM277,4),0)</f>
        <v>0</v>
      </c>
      <c r="AF277" s="69">
        <f>IFERROR(LARGE(AH277:AM277,5),0)+IFERROR(LARGE(AH277:AM277,6),0)</f>
        <v>0</v>
      </c>
      <c r="AG277" s="69">
        <f>IFERROR(LARGE(AH277:AM277,7),0)</f>
        <v>0</v>
      </c>
      <c r="AH277" s="69">
        <v>15.574497567289676</v>
      </c>
      <c r="AI277" s="69"/>
      <c r="AJ277" s="69"/>
      <c r="AK277" s="69"/>
      <c r="AL277" s="69">
        <v>38.444179664933586</v>
      </c>
      <c r="AM277" s="69"/>
    </row>
    <row r="278" spans="1:39" s="70" customFormat="1">
      <c r="A278" s="3" t="s">
        <v>3472</v>
      </c>
      <c r="B278" s="3" t="s">
        <v>3390</v>
      </c>
      <c r="C278" s="3"/>
      <c r="D278" s="2">
        <f ca="1">IF(E277=E278,D277,CELL("wiersz",A276))</f>
        <v>276</v>
      </c>
      <c r="E278" s="23">
        <f>LARGE(F278:AG278,1)+LARGE(F278:AG278,2)+LARGE(F278:AG278,3)+LARGE(F278:AG278,4)+IFERROR(LARGE(F278:AG278,5),0)+IFERROR(LARGE(F278:AG278,6),0)</f>
        <v>53.995192307692285</v>
      </c>
      <c r="F278" s="69"/>
      <c r="G278" s="69"/>
      <c r="H278" s="69"/>
      <c r="I278" s="75"/>
      <c r="J278" s="76"/>
      <c r="K278" s="76"/>
      <c r="L278" s="76"/>
      <c r="M278" s="76"/>
      <c r="N278" s="69"/>
      <c r="O278" s="69"/>
      <c r="P278" s="69"/>
      <c r="Q278" s="69"/>
      <c r="R278" s="69"/>
      <c r="S278" s="69"/>
      <c r="T278" s="75"/>
      <c r="U278" s="75"/>
      <c r="V278" s="69"/>
      <c r="W278" s="69"/>
      <c r="X278" s="69"/>
      <c r="Y278" s="77">
        <v>53.995192307692285</v>
      </c>
      <c r="Z278" s="69"/>
      <c r="AA278" s="69"/>
      <c r="AB278" s="69"/>
      <c r="AC278" s="69"/>
      <c r="AD278" s="69">
        <f>IFERROR(LARGE(AH278:AM278,1),0)+IFERROR(LARGE(AH278:AM278,2),0)</f>
        <v>0</v>
      </c>
      <c r="AE278" s="69">
        <f>IFERROR(LARGE(AH278:AM278,3),0)+IFERROR(LARGE(AH278:AM278,4),0)</f>
        <v>0</v>
      </c>
      <c r="AF278" s="69">
        <f>IFERROR(LARGE(AH278:AM278,5),0)+IFERROR(LARGE(AH278:AM278,6),0)</f>
        <v>0</v>
      </c>
      <c r="AG278" s="69">
        <f>IFERROR(LARGE(AH278:AM278,7),0)</f>
        <v>0</v>
      </c>
      <c r="AH278" s="69"/>
      <c r="AI278" s="69"/>
      <c r="AJ278" s="69"/>
      <c r="AK278" s="69"/>
      <c r="AL278" s="69"/>
      <c r="AM278" s="69"/>
    </row>
    <row r="279" spans="1:39" s="70" customFormat="1">
      <c r="A279" s="3" t="s">
        <v>3473</v>
      </c>
      <c r="B279" s="3" t="s">
        <v>3390</v>
      </c>
      <c r="C279" s="3"/>
      <c r="D279" s="2">
        <f ca="1">IF(E278=E279,D278,CELL("wiersz",A277))</f>
        <v>276</v>
      </c>
      <c r="E279" s="23">
        <f>LARGE(F279:AG279,1)+LARGE(F279:AG279,2)+LARGE(F279:AG279,3)+LARGE(F279:AG279,4)+IFERROR(LARGE(F279:AG279,5),0)+IFERROR(LARGE(F279:AG279,6),0)</f>
        <v>53.995192307692285</v>
      </c>
      <c r="F279" s="69"/>
      <c r="G279" s="69"/>
      <c r="H279" s="69"/>
      <c r="I279" s="75"/>
      <c r="J279" s="76"/>
      <c r="K279" s="76"/>
      <c r="L279" s="76"/>
      <c r="M279" s="76"/>
      <c r="N279" s="69"/>
      <c r="O279" s="69"/>
      <c r="P279" s="69"/>
      <c r="Q279" s="69"/>
      <c r="R279" s="69"/>
      <c r="S279" s="69"/>
      <c r="T279" s="75"/>
      <c r="U279" s="75"/>
      <c r="V279" s="69"/>
      <c r="W279" s="69"/>
      <c r="X279" s="69"/>
      <c r="Y279" s="77">
        <v>53.995192307692285</v>
      </c>
      <c r="Z279" s="69"/>
      <c r="AA279" s="69"/>
      <c r="AB279" s="69"/>
      <c r="AC279" s="69"/>
      <c r="AD279" s="69">
        <f>IFERROR(LARGE(AH279:AM279,1),0)+IFERROR(LARGE(AH279:AM279,2),0)</f>
        <v>0</v>
      </c>
      <c r="AE279" s="69">
        <f>IFERROR(LARGE(AH279:AM279,3),0)+IFERROR(LARGE(AH279:AM279,4),0)</f>
        <v>0</v>
      </c>
      <c r="AF279" s="69">
        <f>IFERROR(LARGE(AH279:AM279,5),0)+IFERROR(LARGE(AH279:AM279,6),0)</f>
        <v>0</v>
      </c>
      <c r="AG279" s="69">
        <f>IFERROR(LARGE(AH279:AM279,7),0)</f>
        <v>0</v>
      </c>
      <c r="AH279" s="69"/>
      <c r="AI279" s="69"/>
      <c r="AJ279" s="69"/>
      <c r="AK279" s="69"/>
      <c r="AL279" s="69"/>
      <c r="AM279" s="69"/>
    </row>
    <row r="280" spans="1:39" s="70" customFormat="1">
      <c r="A280" s="3" t="s">
        <v>3154</v>
      </c>
      <c r="B280" s="3"/>
      <c r="C280" s="3"/>
      <c r="D280" s="2">
        <f ca="1">IF(E279=E280,D279,CELL("wiersz",A278))</f>
        <v>278</v>
      </c>
      <c r="E280" s="23">
        <f>LARGE(F280:AG280,1)+LARGE(F280:AG280,2)+LARGE(F280:AG280,3)+LARGE(F280:AG280,4)+IFERROR(LARGE(F280:AG280,5),0)+IFERROR(LARGE(F280:AG280,6),0)</f>
        <v>53.846153846153832</v>
      </c>
      <c r="F280" s="69"/>
      <c r="G280" s="69"/>
      <c r="H280" s="69"/>
      <c r="I280" s="75"/>
      <c r="J280" s="76"/>
      <c r="K280" s="76"/>
      <c r="L280" s="76"/>
      <c r="M280" s="76"/>
      <c r="N280" s="69"/>
      <c r="O280" s="69"/>
      <c r="P280" s="69"/>
      <c r="Q280" s="69"/>
      <c r="R280" s="69"/>
      <c r="S280" s="69">
        <v>53.846153846153832</v>
      </c>
      <c r="T280" s="75"/>
      <c r="U280" s="75"/>
      <c r="V280" s="69"/>
      <c r="W280" s="69"/>
      <c r="X280" s="69"/>
      <c r="Y280" s="77"/>
      <c r="Z280" s="69"/>
      <c r="AA280" s="69"/>
      <c r="AB280" s="69"/>
      <c r="AC280" s="69"/>
      <c r="AD280" s="69">
        <f>IFERROR(LARGE(AH280:AM280,1),0)+IFERROR(LARGE(AH280:AM280,2),0)</f>
        <v>0</v>
      </c>
      <c r="AE280" s="69">
        <f>IFERROR(LARGE(AH280:AM280,3),0)+IFERROR(LARGE(AH280:AM280,4),0)</f>
        <v>0</v>
      </c>
      <c r="AF280" s="69">
        <f>IFERROR(LARGE(AH280:AM280,5),0)+IFERROR(LARGE(AH280:AM280,6),0)</f>
        <v>0</v>
      </c>
      <c r="AG280" s="69">
        <f>IFERROR(LARGE(AH280:AM280,7),0)</f>
        <v>0</v>
      </c>
      <c r="AH280" s="69"/>
      <c r="AI280" s="69"/>
      <c r="AJ280" s="69"/>
      <c r="AK280" s="69"/>
      <c r="AL280" s="69"/>
      <c r="AM280" s="69"/>
    </row>
    <row r="281" spans="1:39" s="70" customFormat="1">
      <c r="A281" s="3" t="s">
        <v>2959</v>
      </c>
      <c r="B281" s="3" t="s">
        <v>2906</v>
      </c>
      <c r="C281" s="3" t="s">
        <v>2907</v>
      </c>
      <c r="D281" s="2">
        <f ca="1">IF(E280=E281,D280,CELL("wiersz",A279))</f>
        <v>279</v>
      </c>
      <c r="E281" s="23">
        <f>LARGE(F281:AG281,1)+LARGE(F281:AG281,2)+LARGE(F281:AG281,3)+LARGE(F281:AG281,4)+IFERROR(LARGE(F281:AG281,5),0)+IFERROR(LARGE(F281:AG281,6),0)</f>
        <v>53.246244529782906</v>
      </c>
      <c r="F281" s="69"/>
      <c r="G281" s="69"/>
      <c r="H281" s="69"/>
      <c r="I281" s="75"/>
      <c r="J281" s="76"/>
      <c r="K281" s="76"/>
      <c r="L281" s="76"/>
      <c r="M281" s="76"/>
      <c r="N281" s="69"/>
      <c r="O281" s="69"/>
      <c r="P281" s="69">
        <v>53.246244529782906</v>
      </c>
      <c r="Q281" s="69"/>
      <c r="R281" s="69"/>
      <c r="S281" s="69"/>
      <c r="T281" s="75"/>
      <c r="U281" s="75"/>
      <c r="V281" s="69"/>
      <c r="W281" s="69"/>
      <c r="X281" s="69"/>
      <c r="Y281" s="77"/>
      <c r="Z281" s="69"/>
      <c r="AA281" s="69"/>
      <c r="AB281" s="69"/>
      <c r="AC281" s="69"/>
      <c r="AD281" s="69">
        <f>IFERROR(LARGE(AH281:AM281,1),0)+IFERROR(LARGE(AH281:AM281,2),0)</f>
        <v>0</v>
      </c>
      <c r="AE281" s="69">
        <f>IFERROR(LARGE(AH281:AM281,3),0)+IFERROR(LARGE(AH281:AM281,4),0)</f>
        <v>0</v>
      </c>
      <c r="AF281" s="69">
        <f>IFERROR(LARGE(AH281:AM281,5),0)+IFERROR(LARGE(AH281:AM281,6),0)</f>
        <v>0</v>
      </c>
      <c r="AG281" s="69">
        <f>IFERROR(LARGE(AH281:AM281,7),0)</f>
        <v>0</v>
      </c>
      <c r="AH281" s="69"/>
      <c r="AI281" s="69"/>
      <c r="AJ281" s="69"/>
      <c r="AK281" s="69"/>
      <c r="AL281" s="69"/>
      <c r="AM281" s="69"/>
    </row>
    <row r="282" spans="1:39" s="70" customFormat="1">
      <c r="A282" s="3" t="s">
        <v>2960</v>
      </c>
      <c r="B282" s="3" t="s">
        <v>2906</v>
      </c>
      <c r="C282" s="3" t="s">
        <v>2907</v>
      </c>
      <c r="D282" s="2">
        <f ca="1">IF(E281=E282,D281,CELL("wiersz",A280))</f>
        <v>279</v>
      </c>
      <c r="E282" s="23">
        <f>LARGE(F282:AG282,1)+LARGE(F282:AG282,2)+LARGE(F282:AG282,3)+LARGE(F282:AG282,4)+IFERROR(LARGE(F282:AG282,5),0)+IFERROR(LARGE(F282:AG282,6),0)</f>
        <v>53.246244529782906</v>
      </c>
      <c r="F282" s="69"/>
      <c r="G282" s="69"/>
      <c r="H282" s="69"/>
      <c r="I282" s="75"/>
      <c r="J282" s="76"/>
      <c r="K282" s="76"/>
      <c r="L282" s="76"/>
      <c r="M282" s="76"/>
      <c r="N282" s="69"/>
      <c r="O282" s="69"/>
      <c r="P282" s="69">
        <v>53.246244529782906</v>
      </c>
      <c r="Q282" s="69"/>
      <c r="R282" s="69"/>
      <c r="S282" s="69"/>
      <c r="T282" s="75"/>
      <c r="U282" s="75"/>
      <c r="V282" s="69"/>
      <c r="W282" s="69"/>
      <c r="X282" s="69"/>
      <c r="Y282" s="77"/>
      <c r="Z282" s="69"/>
      <c r="AA282" s="69"/>
      <c r="AB282" s="69"/>
      <c r="AC282" s="69"/>
      <c r="AD282" s="69">
        <f>IFERROR(LARGE(AH282:AM282,1),0)+IFERROR(LARGE(AH282:AM282,2),0)</f>
        <v>0</v>
      </c>
      <c r="AE282" s="69">
        <f>IFERROR(LARGE(AH282:AM282,3),0)+IFERROR(LARGE(AH282:AM282,4),0)</f>
        <v>0</v>
      </c>
      <c r="AF282" s="69">
        <f>IFERROR(LARGE(AH282:AM282,5),0)+IFERROR(LARGE(AH282:AM282,6),0)</f>
        <v>0</v>
      </c>
      <c r="AG282" s="69">
        <f>IFERROR(LARGE(AH282:AM282,7),0)</f>
        <v>0</v>
      </c>
      <c r="AH282" s="69"/>
      <c r="AI282" s="69"/>
      <c r="AJ282" s="69"/>
      <c r="AK282" s="69"/>
      <c r="AL282" s="69"/>
      <c r="AM282" s="69"/>
    </row>
    <row r="283" spans="1:39" s="70" customFormat="1">
      <c r="A283" s="3" t="s">
        <v>2961</v>
      </c>
      <c r="B283" s="3" t="s">
        <v>2906</v>
      </c>
      <c r="C283" s="3" t="s">
        <v>2907</v>
      </c>
      <c r="D283" s="2">
        <f ca="1">IF(E282=E283,D282,CELL("wiersz",A281))</f>
        <v>279</v>
      </c>
      <c r="E283" s="23">
        <f>LARGE(F283:AG283,1)+LARGE(F283:AG283,2)+LARGE(F283:AG283,3)+LARGE(F283:AG283,4)+IFERROR(LARGE(F283:AG283,5),0)+IFERROR(LARGE(F283:AG283,6),0)</f>
        <v>53.246244529782906</v>
      </c>
      <c r="F283" s="69"/>
      <c r="G283" s="69"/>
      <c r="H283" s="69"/>
      <c r="I283" s="75"/>
      <c r="J283" s="76"/>
      <c r="K283" s="76"/>
      <c r="L283" s="76"/>
      <c r="M283" s="76"/>
      <c r="N283" s="69"/>
      <c r="O283" s="69"/>
      <c r="P283" s="69">
        <v>53.246244529782906</v>
      </c>
      <c r="Q283" s="69"/>
      <c r="R283" s="69"/>
      <c r="S283" s="69"/>
      <c r="T283" s="75"/>
      <c r="U283" s="75"/>
      <c r="V283" s="69"/>
      <c r="W283" s="69"/>
      <c r="X283" s="69"/>
      <c r="Y283" s="77"/>
      <c r="Z283" s="69"/>
      <c r="AA283" s="69"/>
      <c r="AB283" s="69"/>
      <c r="AC283" s="69"/>
      <c r="AD283" s="69">
        <f>IFERROR(LARGE(AH283:AM283,1),0)+IFERROR(LARGE(AH283:AM283,2),0)</f>
        <v>0</v>
      </c>
      <c r="AE283" s="69">
        <f>IFERROR(LARGE(AH283:AM283,3),0)+IFERROR(LARGE(AH283:AM283,4),0)</f>
        <v>0</v>
      </c>
      <c r="AF283" s="69">
        <f>IFERROR(LARGE(AH283:AM283,5),0)+IFERROR(LARGE(AH283:AM283,6),0)</f>
        <v>0</v>
      </c>
      <c r="AG283" s="69">
        <f>IFERROR(LARGE(AH283:AM283,7),0)</f>
        <v>0</v>
      </c>
      <c r="AH283" s="69"/>
      <c r="AI283" s="69"/>
      <c r="AJ283" s="69"/>
      <c r="AK283" s="69"/>
      <c r="AL283" s="69"/>
      <c r="AM283" s="69"/>
    </row>
    <row r="284" spans="1:39" s="70" customFormat="1">
      <c r="A284" s="3" t="s">
        <v>2286</v>
      </c>
      <c r="B284" s="3" t="s">
        <v>1684</v>
      </c>
      <c r="C284" s="3" t="s">
        <v>57</v>
      </c>
      <c r="D284" s="2">
        <f ca="1">IF(E283=E284,D283,CELL("wiersz",A282))</f>
        <v>282</v>
      </c>
      <c r="E284" s="23">
        <f>LARGE(F284:AG284,1)+LARGE(F284:AG284,2)+LARGE(F284:AG284,3)+LARGE(F284:AG284,4)+IFERROR(LARGE(F284:AG284,5),0)+IFERROR(LARGE(F284:AG284,6),0)</f>
        <v>52.881270348944255</v>
      </c>
      <c r="F284" s="69"/>
      <c r="G284" s="69"/>
      <c r="H284" s="69"/>
      <c r="I284" s="75"/>
      <c r="J284" s="76"/>
      <c r="K284" s="76"/>
      <c r="L284" s="76"/>
      <c r="M284" s="76"/>
      <c r="N284" s="69"/>
      <c r="O284" s="69"/>
      <c r="P284" s="69"/>
      <c r="Q284" s="69"/>
      <c r="R284" s="69"/>
      <c r="S284" s="69"/>
      <c r="T284" s="75"/>
      <c r="U284" s="75"/>
      <c r="V284" s="69"/>
      <c r="W284" s="69"/>
      <c r="X284" s="69"/>
      <c r="Y284" s="77"/>
      <c r="Z284" s="69"/>
      <c r="AA284" s="69"/>
      <c r="AB284" s="69"/>
      <c r="AC284" s="69"/>
      <c r="AD284" s="69">
        <f>IFERROR(LARGE(AH284:AM284,1),0)+IFERROR(LARGE(AH284:AM284,2),0)</f>
        <v>52.881270348944255</v>
      </c>
      <c r="AE284" s="69">
        <f>IFERROR(LARGE(AH284:AM284,3),0)+IFERROR(LARGE(AH284:AM284,4),0)</f>
        <v>0</v>
      </c>
      <c r="AF284" s="69">
        <f>IFERROR(LARGE(AH284:AM284,5),0)+IFERROR(LARGE(AH284:AM284,6),0)</f>
        <v>0</v>
      </c>
      <c r="AG284" s="69">
        <f>IFERROR(LARGE(AH284:AM284,7),0)</f>
        <v>0</v>
      </c>
      <c r="AH284" s="69">
        <v>17.680657537019073</v>
      </c>
      <c r="AI284" s="69"/>
      <c r="AJ284" s="69"/>
      <c r="AK284" s="69"/>
      <c r="AL284" s="69">
        <v>35.200612811925183</v>
      </c>
      <c r="AM284" s="69"/>
    </row>
    <row r="285" spans="1:39" s="70" customFormat="1">
      <c r="A285" s="3" t="s">
        <v>2962</v>
      </c>
      <c r="B285" s="3" t="s">
        <v>2911</v>
      </c>
      <c r="C285" s="3" t="s">
        <v>2912</v>
      </c>
      <c r="D285" s="2">
        <f ca="1">IF(E284=E285,D284,CELL("wiersz",A283))</f>
        <v>283</v>
      </c>
      <c r="E285" s="23">
        <f>LARGE(F285:AG285,1)+LARGE(F285:AG285,2)+LARGE(F285:AG285,3)+LARGE(F285:AG285,4)+IFERROR(LARGE(F285:AG285,5),0)+IFERROR(LARGE(F285:AG285,6),0)</f>
        <v>51.853917479440518</v>
      </c>
      <c r="F285" s="69"/>
      <c r="G285" s="69"/>
      <c r="H285" s="69"/>
      <c r="I285" s="75"/>
      <c r="J285" s="76"/>
      <c r="K285" s="76"/>
      <c r="L285" s="76"/>
      <c r="M285" s="76"/>
      <c r="N285" s="69"/>
      <c r="O285" s="69"/>
      <c r="P285" s="69">
        <v>51.853917479440518</v>
      </c>
      <c r="Q285" s="69"/>
      <c r="R285" s="69"/>
      <c r="S285" s="69"/>
      <c r="T285" s="75"/>
      <c r="U285" s="75"/>
      <c r="V285" s="69"/>
      <c r="W285" s="69"/>
      <c r="X285" s="69"/>
      <c r="Y285" s="77"/>
      <c r="Z285" s="69"/>
      <c r="AA285" s="69"/>
      <c r="AB285" s="69"/>
      <c r="AC285" s="69"/>
      <c r="AD285" s="69">
        <f>IFERROR(LARGE(AH285:AM285,1),0)+IFERROR(LARGE(AH285:AM285,2),0)</f>
        <v>0</v>
      </c>
      <c r="AE285" s="69">
        <f>IFERROR(LARGE(AH285:AM285,3),0)+IFERROR(LARGE(AH285:AM285,4),0)</f>
        <v>0</v>
      </c>
      <c r="AF285" s="69">
        <f>IFERROR(LARGE(AH285:AM285,5),0)+IFERROR(LARGE(AH285:AM285,6),0)</f>
        <v>0</v>
      </c>
      <c r="AG285" s="69">
        <f>IFERROR(LARGE(AH285:AM285,7),0)</f>
        <v>0</v>
      </c>
      <c r="AH285" s="69"/>
      <c r="AI285" s="69"/>
      <c r="AJ285" s="69"/>
      <c r="AK285" s="69"/>
      <c r="AL285" s="69"/>
      <c r="AM285" s="69"/>
    </row>
    <row r="286" spans="1:39" s="70" customFormat="1">
      <c r="A286" s="3" t="s">
        <v>2963</v>
      </c>
      <c r="B286" s="3" t="s">
        <v>2911</v>
      </c>
      <c r="C286" s="3" t="s">
        <v>2912</v>
      </c>
      <c r="D286" s="2">
        <f ca="1">IF(E285=E286,D285,CELL("wiersz",A284))</f>
        <v>283</v>
      </c>
      <c r="E286" s="23">
        <f>LARGE(F286:AG286,1)+LARGE(F286:AG286,2)+LARGE(F286:AG286,3)+LARGE(F286:AG286,4)+IFERROR(LARGE(F286:AG286,5),0)+IFERROR(LARGE(F286:AG286,6),0)</f>
        <v>51.853917479440518</v>
      </c>
      <c r="F286" s="69"/>
      <c r="G286" s="69"/>
      <c r="H286" s="69"/>
      <c r="I286" s="75"/>
      <c r="J286" s="76"/>
      <c r="K286" s="76"/>
      <c r="L286" s="76"/>
      <c r="M286" s="76"/>
      <c r="N286" s="69"/>
      <c r="O286" s="69"/>
      <c r="P286" s="69">
        <v>51.853917479440518</v>
      </c>
      <c r="Q286" s="69"/>
      <c r="R286" s="69"/>
      <c r="S286" s="69"/>
      <c r="T286" s="75"/>
      <c r="U286" s="75"/>
      <c r="V286" s="69"/>
      <c r="W286" s="69"/>
      <c r="X286" s="69"/>
      <c r="Y286" s="77"/>
      <c r="Z286" s="69"/>
      <c r="AA286" s="69"/>
      <c r="AB286" s="69"/>
      <c r="AC286" s="69"/>
      <c r="AD286" s="69">
        <f>IFERROR(LARGE(AH286:AM286,1),0)+IFERROR(LARGE(AH286:AM286,2),0)</f>
        <v>0</v>
      </c>
      <c r="AE286" s="69">
        <f>IFERROR(LARGE(AH286:AM286,3),0)+IFERROR(LARGE(AH286:AM286,4),0)</f>
        <v>0</v>
      </c>
      <c r="AF286" s="69">
        <f>IFERROR(LARGE(AH286:AM286,5),0)+IFERROR(LARGE(AH286:AM286,6),0)</f>
        <v>0</v>
      </c>
      <c r="AG286" s="69">
        <f>IFERROR(LARGE(AH286:AM286,7),0)</f>
        <v>0</v>
      </c>
      <c r="AH286" s="69"/>
      <c r="AI286" s="69"/>
      <c r="AJ286" s="69"/>
      <c r="AK286" s="69"/>
      <c r="AL286" s="69"/>
      <c r="AM286" s="69"/>
    </row>
    <row r="287" spans="1:39" s="70" customFormat="1">
      <c r="A287" s="3" t="s">
        <v>2629</v>
      </c>
      <c r="B287" s="3" t="s">
        <v>2611</v>
      </c>
      <c r="C287" s="3" t="s">
        <v>1721</v>
      </c>
      <c r="D287" s="2">
        <f ca="1">IF(E286=E287,D286,CELL("wiersz",A285))</f>
        <v>285</v>
      </c>
      <c r="E287" s="23">
        <f>LARGE(F287:AG287,1)+LARGE(F287:AG287,2)+LARGE(F287:AG287,3)+LARGE(F287:AG287,4)+IFERROR(LARGE(F287:AG287,5),0)+IFERROR(LARGE(F287:AG287,6),0)</f>
        <v>51.844051387851977</v>
      </c>
      <c r="F287" s="69"/>
      <c r="G287" s="69"/>
      <c r="H287" s="69"/>
      <c r="I287" s="75"/>
      <c r="J287" s="76"/>
      <c r="K287" s="76"/>
      <c r="L287" s="76">
        <v>51.844051387851977</v>
      </c>
      <c r="M287" s="76"/>
      <c r="N287" s="69"/>
      <c r="O287" s="69"/>
      <c r="P287" s="69"/>
      <c r="Q287" s="69"/>
      <c r="R287" s="69"/>
      <c r="S287" s="69"/>
      <c r="T287" s="75"/>
      <c r="U287" s="75"/>
      <c r="V287" s="69"/>
      <c r="W287" s="69"/>
      <c r="X287" s="69"/>
      <c r="Y287" s="77"/>
      <c r="Z287" s="69"/>
      <c r="AA287" s="69"/>
      <c r="AB287" s="69"/>
      <c r="AC287" s="69"/>
      <c r="AD287" s="69">
        <f>IFERROR(LARGE(AH287:AM287,1),0)+IFERROR(LARGE(AH287:AM287,2),0)</f>
        <v>0</v>
      </c>
      <c r="AE287" s="69">
        <f>IFERROR(LARGE(AH287:AM287,3),0)+IFERROR(LARGE(AH287:AM287,4),0)</f>
        <v>0</v>
      </c>
      <c r="AF287" s="69">
        <f>IFERROR(LARGE(AH287:AM287,5),0)+IFERROR(LARGE(AH287:AM287,6),0)</f>
        <v>0</v>
      </c>
      <c r="AG287" s="69">
        <f>IFERROR(LARGE(AH287:AM287,7),0)</f>
        <v>0</v>
      </c>
      <c r="AH287" s="69"/>
      <c r="AI287" s="69"/>
      <c r="AJ287" s="69"/>
      <c r="AK287" s="69"/>
      <c r="AL287" s="69"/>
      <c r="AM287" s="69"/>
    </row>
    <row r="288" spans="1:39" s="70" customFormat="1">
      <c r="A288" s="3" t="s">
        <v>3155</v>
      </c>
      <c r="B288" s="3" t="s">
        <v>3114</v>
      </c>
      <c r="C288" s="3"/>
      <c r="D288" s="2">
        <f ca="1">IF(E287=E288,D287,CELL("wiersz",A286))</f>
        <v>286</v>
      </c>
      <c r="E288" s="23">
        <f>LARGE(F288:AG288,1)+LARGE(F288:AG288,2)+LARGE(F288:AG288,3)+LARGE(F288:AG288,4)+IFERROR(LARGE(F288:AG288,5),0)+IFERROR(LARGE(F288:AG288,6),0)</f>
        <v>51.775147928994066</v>
      </c>
      <c r="F288" s="69"/>
      <c r="G288" s="69"/>
      <c r="H288" s="69"/>
      <c r="I288" s="75"/>
      <c r="J288" s="76"/>
      <c r="K288" s="76"/>
      <c r="L288" s="76"/>
      <c r="M288" s="76"/>
      <c r="N288" s="69"/>
      <c r="O288" s="69"/>
      <c r="P288" s="69"/>
      <c r="Q288" s="69"/>
      <c r="R288" s="69"/>
      <c r="S288" s="69">
        <v>51.775147928994066</v>
      </c>
      <c r="T288" s="75"/>
      <c r="U288" s="75"/>
      <c r="V288" s="69"/>
      <c r="W288" s="69"/>
      <c r="X288" s="69"/>
      <c r="Y288" s="77"/>
      <c r="Z288" s="69"/>
      <c r="AA288" s="69"/>
      <c r="AB288" s="69"/>
      <c r="AC288" s="69"/>
      <c r="AD288" s="69">
        <f>IFERROR(LARGE(AH288:AM288,1),0)+IFERROR(LARGE(AH288:AM288,2),0)</f>
        <v>0</v>
      </c>
      <c r="AE288" s="69">
        <f>IFERROR(LARGE(AH288:AM288,3),0)+IFERROR(LARGE(AH288:AM288,4),0)</f>
        <v>0</v>
      </c>
      <c r="AF288" s="69">
        <f>IFERROR(LARGE(AH288:AM288,5),0)+IFERROR(LARGE(AH288:AM288,6),0)</f>
        <v>0</v>
      </c>
      <c r="AG288" s="69">
        <f>IFERROR(LARGE(AH288:AM288,7),0)</f>
        <v>0</v>
      </c>
      <c r="AH288" s="69"/>
      <c r="AI288" s="69"/>
      <c r="AJ288" s="69"/>
      <c r="AK288" s="69"/>
      <c r="AL288" s="69"/>
      <c r="AM288" s="69"/>
    </row>
    <row r="289" spans="1:39" s="70" customFormat="1">
      <c r="A289" s="3" t="s">
        <v>3156</v>
      </c>
      <c r="B289" s="3" t="s">
        <v>3114</v>
      </c>
      <c r="C289" s="3"/>
      <c r="D289" s="2">
        <f ca="1">IF(E288=E289,D288,CELL("wiersz",A287))</f>
        <v>286</v>
      </c>
      <c r="E289" s="23">
        <f>LARGE(F289:AG289,1)+LARGE(F289:AG289,2)+LARGE(F289:AG289,3)+LARGE(F289:AG289,4)+IFERROR(LARGE(F289:AG289,5),0)+IFERROR(LARGE(F289:AG289,6),0)</f>
        <v>51.775147928994066</v>
      </c>
      <c r="F289" s="69"/>
      <c r="G289" s="69"/>
      <c r="H289" s="69"/>
      <c r="I289" s="75"/>
      <c r="J289" s="76"/>
      <c r="K289" s="76"/>
      <c r="L289" s="76"/>
      <c r="M289" s="76"/>
      <c r="N289" s="69"/>
      <c r="O289" s="69"/>
      <c r="P289" s="69"/>
      <c r="Q289" s="69"/>
      <c r="R289" s="69"/>
      <c r="S289" s="69">
        <v>51.775147928994066</v>
      </c>
      <c r="T289" s="75"/>
      <c r="U289" s="75"/>
      <c r="V289" s="69"/>
      <c r="W289" s="69"/>
      <c r="X289" s="69"/>
      <c r="Y289" s="77"/>
      <c r="Z289" s="69"/>
      <c r="AA289" s="69"/>
      <c r="AB289" s="69"/>
      <c r="AC289" s="69"/>
      <c r="AD289" s="69">
        <f>IFERROR(LARGE(AH289:AM289,1),0)+IFERROR(LARGE(AH289:AM289,2),0)</f>
        <v>0</v>
      </c>
      <c r="AE289" s="69">
        <f>IFERROR(LARGE(AH289:AM289,3),0)+IFERROR(LARGE(AH289:AM289,4),0)</f>
        <v>0</v>
      </c>
      <c r="AF289" s="69">
        <f>IFERROR(LARGE(AH289:AM289,5),0)+IFERROR(LARGE(AH289:AM289,6),0)</f>
        <v>0</v>
      </c>
      <c r="AG289" s="69">
        <f>IFERROR(LARGE(AH289:AM289,7),0)</f>
        <v>0</v>
      </c>
      <c r="AH289" s="69"/>
      <c r="AI289" s="69"/>
      <c r="AJ289" s="69"/>
      <c r="AK289" s="69"/>
      <c r="AL289" s="69"/>
      <c r="AM289" s="69"/>
    </row>
    <row r="290" spans="1:39" s="70" customFormat="1">
      <c r="A290" s="3" t="s">
        <v>2630</v>
      </c>
      <c r="B290" s="3"/>
      <c r="C290" s="3" t="s">
        <v>65</v>
      </c>
      <c r="D290" s="2">
        <f ca="1">IF(E289=E290,D289,CELL("wiersz",A288))</f>
        <v>288</v>
      </c>
      <c r="E290" s="23">
        <f>LARGE(F290:AG290,1)+LARGE(F290:AG290,2)+LARGE(F290:AG290,3)+LARGE(F290:AG290,4)+IFERROR(LARGE(F290:AG290,5),0)+IFERROR(LARGE(F290:AG290,6),0)</f>
        <v>51.74339194992907</v>
      </c>
      <c r="F290" s="69"/>
      <c r="G290" s="69"/>
      <c r="H290" s="69"/>
      <c r="I290" s="75"/>
      <c r="J290" s="76"/>
      <c r="K290" s="76"/>
      <c r="L290" s="76">
        <v>51.74339194992907</v>
      </c>
      <c r="M290" s="76"/>
      <c r="N290" s="69"/>
      <c r="O290" s="69"/>
      <c r="P290" s="69"/>
      <c r="Q290" s="69"/>
      <c r="R290" s="69"/>
      <c r="S290" s="69"/>
      <c r="T290" s="75"/>
      <c r="U290" s="75"/>
      <c r="V290" s="69"/>
      <c r="W290" s="69"/>
      <c r="X290" s="69"/>
      <c r="Y290" s="77"/>
      <c r="Z290" s="69"/>
      <c r="AA290" s="69"/>
      <c r="AB290" s="69"/>
      <c r="AC290" s="69"/>
      <c r="AD290" s="69">
        <f>IFERROR(LARGE(AH290:AM290,1),0)+IFERROR(LARGE(AH290:AM290,2),0)</f>
        <v>0</v>
      </c>
      <c r="AE290" s="69">
        <f>IFERROR(LARGE(AH290:AM290,3),0)+IFERROR(LARGE(AH290:AM290,4),0)</f>
        <v>0</v>
      </c>
      <c r="AF290" s="69">
        <f>IFERROR(LARGE(AH290:AM290,5),0)+IFERROR(LARGE(AH290:AM290,6),0)</f>
        <v>0</v>
      </c>
      <c r="AG290" s="69">
        <f>IFERROR(LARGE(AH290:AM290,7),0)</f>
        <v>0</v>
      </c>
      <c r="AH290" s="69"/>
      <c r="AI290" s="69"/>
      <c r="AJ290" s="69"/>
      <c r="AK290" s="69"/>
      <c r="AL290" s="69"/>
      <c r="AM290" s="69"/>
    </row>
    <row r="291" spans="1:39" s="70" customFormat="1">
      <c r="A291" s="3" t="s">
        <v>3840</v>
      </c>
      <c r="B291" s="3" t="s">
        <v>3561</v>
      </c>
      <c r="C291" s="3" t="s">
        <v>92</v>
      </c>
      <c r="D291" s="2">
        <f ca="1">IF(E290=E291,D290,CELL("wiersz",A289))</f>
        <v>289</v>
      </c>
      <c r="E291" s="23">
        <f>LARGE(F291:AG291,1)+LARGE(F291:AG291,2)+LARGE(F291:AG291,3)+LARGE(F291:AG291,4)+IFERROR(LARGE(F291:AG291,5),0)+IFERROR(LARGE(F291:AG291,6),0)</f>
        <v>51.566712791022731</v>
      </c>
      <c r="F291" s="69"/>
      <c r="G291" s="69"/>
      <c r="H291" s="69"/>
      <c r="I291" s="75"/>
      <c r="J291" s="76"/>
      <c r="K291" s="76"/>
      <c r="L291" s="76"/>
      <c r="M291" s="76"/>
      <c r="N291" s="69"/>
      <c r="O291" s="69"/>
      <c r="P291" s="69"/>
      <c r="Q291" s="69"/>
      <c r="R291" s="69"/>
      <c r="S291" s="69"/>
      <c r="T291" s="75"/>
      <c r="U291" s="75"/>
      <c r="V291" s="69"/>
      <c r="W291" s="69"/>
      <c r="X291" s="69"/>
      <c r="Y291" s="77"/>
      <c r="Z291" s="69">
        <v>51.566712791022731</v>
      </c>
      <c r="AA291" s="69"/>
      <c r="AB291" s="69"/>
      <c r="AC291" s="69"/>
      <c r="AD291" s="69">
        <f>IFERROR(LARGE(AH291:AM291,1),0)+IFERROR(LARGE(AH291:AM291,2),0)</f>
        <v>0</v>
      </c>
      <c r="AE291" s="69">
        <f>IFERROR(LARGE(AH291:AM291,3),0)+IFERROR(LARGE(AH291:AM291,4),0)</f>
        <v>0</v>
      </c>
      <c r="AF291" s="69">
        <f>IFERROR(LARGE(AH291:AM291,5),0)+IFERROR(LARGE(AH291:AM291,6),0)</f>
        <v>0</v>
      </c>
      <c r="AG291" s="69">
        <f>IFERROR(LARGE(AH291:AM291,7),0)</f>
        <v>0</v>
      </c>
      <c r="AH291" s="69"/>
      <c r="AI291" s="69"/>
      <c r="AJ291" s="69"/>
      <c r="AK291" s="69"/>
      <c r="AL291" s="69"/>
      <c r="AM291" s="69"/>
    </row>
    <row r="292" spans="1:39" s="70" customFormat="1">
      <c r="A292" s="3" t="s">
        <v>2123</v>
      </c>
      <c r="B292" s="3" t="s">
        <v>951</v>
      </c>
      <c r="C292" s="3" t="s">
        <v>294</v>
      </c>
      <c r="D292" s="2">
        <f ca="1">IF(E291=E292,D291,CELL("wiersz",A290))</f>
        <v>290</v>
      </c>
      <c r="E292" s="23">
        <f>LARGE(F292:AG292,1)+LARGE(F292:AG292,2)+LARGE(F292:AG292,3)+LARGE(F292:AG292,4)+IFERROR(LARGE(F292:AG292,5),0)+IFERROR(LARGE(F292:AG292,6),0)</f>
        <v>51.515738534916252</v>
      </c>
      <c r="F292" s="69"/>
      <c r="G292" s="69">
        <v>24.147117068009692</v>
      </c>
      <c r="H292" s="69"/>
      <c r="I292" s="75"/>
      <c r="J292" s="76"/>
      <c r="K292" s="76"/>
      <c r="L292" s="76"/>
      <c r="M292" s="76"/>
      <c r="N292" s="69"/>
      <c r="O292" s="69"/>
      <c r="P292" s="69"/>
      <c r="Q292" s="69"/>
      <c r="R292" s="69"/>
      <c r="S292" s="69"/>
      <c r="T292" s="75"/>
      <c r="U292" s="75"/>
      <c r="V292" s="69"/>
      <c r="W292" s="69"/>
      <c r="X292" s="69"/>
      <c r="Y292" s="77"/>
      <c r="Z292" s="69">
        <v>27.368621466906561</v>
      </c>
      <c r="AA292" s="69"/>
      <c r="AB292" s="69"/>
      <c r="AC292" s="69"/>
      <c r="AD292" s="69">
        <f>IFERROR(LARGE(AH292:AM292,1),0)+IFERROR(LARGE(AH292:AM292,2),0)</f>
        <v>0</v>
      </c>
      <c r="AE292" s="69">
        <f>IFERROR(LARGE(AH292:AM292,3),0)+IFERROR(LARGE(AH292:AM292,4),0)</f>
        <v>0</v>
      </c>
      <c r="AF292" s="69">
        <f>IFERROR(LARGE(AH292:AM292,5),0)+IFERROR(LARGE(AH292:AM292,6),0)</f>
        <v>0</v>
      </c>
      <c r="AG292" s="69">
        <f>IFERROR(LARGE(AH292:AM292,7),0)</f>
        <v>0</v>
      </c>
      <c r="AH292" s="69"/>
      <c r="AI292" s="69"/>
      <c r="AJ292" s="69"/>
      <c r="AK292" s="69"/>
      <c r="AL292" s="69"/>
      <c r="AM292" s="69"/>
    </row>
    <row r="293" spans="1:39" s="70" customFormat="1">
      <c r="A293" s="3" t="s">
        <v>2293</v>
      </c>
      <c r="B293" s="3" t="s">
        <v>1706</v>
      </c>
      <c r="C293" s="3" t="s">
        <v>57</v>
      </c>
      <c r="D293" s="2">
        <f ca="1">IF(E292=E293,D292,CELL("wiersz",A291))</f>
        <v>291</v>
      </c>
      <c r="E293" s="23">
        <f>LARGE(F293:AG293,1)+LARGE(F293:AG293,2)+LARGE(F293:AG293,3)+LARGE(F293:AG293,4)+IFERROR(LARGE(F293:AG293,5),0)+IFERROR(LARGE(F293:AG293,6),0)</f>
        <v>51.13360489241613</v>
      </c>
      <c r="F293" s="69"/>
      <c r="G293" s="69"/>
      <c r="H293" s="69"/>
      <c r="I293" s="75"/>
      <c r="J293" s="76"/>
      <c r="K293" s="76"/>
      <c r="L293" s="76"/>
      <c r="M293" s="76"/>
      <c r="N293" s="69"/>
      <c r="O293" s="69"/>
      <c r="P293" s="69"/>
      <c r="Q293" s="69"/>
      <c r="R293" s="69"/>
      <c r="S293" s="69"/>
      <c r="T293" s="75"/>
      <c r="U293" s="75"/>
      <c r="V293" s="69"/>
      <c r="W293" s="69"/>
      <c r="X293" s="69"/>
      <c r="Y293" s="77"/>
      <c r="Z293" s="69"/>
      <c r="AA293" s="69"/>
      <c r="AB293" s="69"/>
      <c r="AC293" s="69"/>
      <c r="AD293" s="69">
        <f>IFERROR(LARGE(AH293:AM293,1),0)+IFERROR(LARGE(AH293:AM293,2),0)</f>
        <v>51.13360489241613</v>
      </c>
      <c r="AE293" s="69">
        <f>IFERROR(LARGE(AH293:AM293,3),0)+IFERROR(LARGE(AH293:AM293,4),0)</f>
        <v>0</v>
      </c>
      <c r="AF293" s="69">
        <f>IFERROR(LARGE(AH293:AM293,5),0)+IFERROR(LARGE(AH293:AM293,6),0)</f>
        <v>0</v>
      </c>
      <c r="AG293" s="69">
        <f>IFERROR(LARGE(AH293:AM293,7),0)</f>
        <v>0</v>
      </c>
      <c r="AH293" s="69">
        <v>15.247187635928071</v>
      </c>
      <c r="AI293" s="69"/>
      <c r="AJ293" s="69"/>
      <c r="AK293" s="69"/>
      <c r="AL293" s="69">
        <v>35.886417256488059</v>
      </c>
      <c r="AM293" s="69"/>
    </row>
    <row r="294" spans="1:39" s="70" customFormat="1">
      <c r="A294" s="3" t="s">
        <v>2216</v>
      </c>
      <c r="B294" s="3" t="s">
        <v>1489</v>
      </c>
      <c r="C294" s="3" t="s">
        <v>1488</v>
      </c>
      <c r="D294" s="2">
        <f ca="1">IF(E293=E294,D293,CELL("wiersz",A292))</f>
        <v>292</v>
      </c>
      <c r="E294" s="23">
        <f>LARGE(F294:AG294,1)+LARGE(F294:AG294,2)+LARGE(F294:AG294,3)+LARGE(F294:AG294,4)+IFERROR(LARGE(F294:AG294,5),0)+IFERROR(LARGE(F294:AG294,6),0)</f>
        <v>51.010013944913823</v>
      </c>
      <c r="F294" s="69"/>
      <c r="G294" s="69"/>
      <c r="H294" s="69"/>
      <c r="I294" s="75"/>
      <c r="J294" s="76"/>
      <c r="K294" s="76"/>
      <c r="L294" s="76"/>
      <c r="M294" s="76"/>
      <c r="N294" s="69"/>
      <c r="O294" s="69"/>
      <c r="P294" s="69"/>
      <c r="Q294" s="69"/>
      <c r="R294" s="69"/>
      <c r="S294" s="69"/>
      <c r="T294" s="75"/>
      <c r="U294" s="75"/>
      <c r="V294" s="69"/>
      <c r="W294" s="69"/>
      <c r="X294" s="69"/>
      <c r="Y294" s="77"/>
      <c r="Z294" s="69"/>
      <c r="AA294" s="69"/>
      <c r="AB294" s="69"/>
      <c r="AC294" s="69"/>
      <c r="AD294" s="69">
        <f>IFERROR(LARGE(AH294:AM294,1),0)+IFERROR(LARGE(AH294:AM294,2),0)</f>
        <v>51.010013944913823</v>
      </c>
      <c r="AE294" s="69">
        <f>IFERROR(LARGE(AH294:AM294,3),0)+IFERROR(LARGE(AH294:AM294,4),0)</f>
        <v>0</v>
      </c>
      <c r="AF294" s="69">
        <f>IFERROR(LARGE(AH294:AM294,5),0)+IFERROR(LARGE(AH294:AM294,6),0)</f>
        <v>0</v>
      </c>
      <c r="AG294" s="69">
        <f>IFERROR(LARGE(AH294:AM294,7),0)</f>
        <v>0</v>
      </c>
      <c r="AH294" s="69">
        <v>41.459925164292692</v>
      </c>
      <c r="AI294" s="69"/>
      <c r="AJ294" s="69"/>
      <c r="AK294" s="69"/>
      <c r="AL294" s="69">
        <v>9.550088780621131</v>
      </c>
      <c r="AM294" s="69"/>
    </row>
    <row r="295" spans="1:39" s="70" customFormat="1">
      <c r="A295" s="3" t="s">
        <v>2300</v>
      </c>
      <c r="B295" s="3" t="s">
        <v>1724</v>
      </c>
      <c r="C295" s="3" t="s">
        <v>57</v>
      </c>
      <c r="D295" s="2">
        <f ca="1">IF(E294=E295,D294,CELL("wiersz",A293))</f>
        <v>293</v>
      </c>
      <c r="E295" s="23">
        <f>LARGE(F295:AG295,1)+LARGE(F295:AG295,2)+LARGE(F295:AG295,3)+LARGE(F295:AG295,4)+IFERROR(LARGE(F295:AG295,5),0)+IFERROR(LARGE(F295:AG295,6),0)</f>
        <v>50.69887889718153</v>
      </c>
      <c r="F295" s="69"/>
      <c r="G295" s="69"/>
      <c r="H295" s="69"/>
      <c r="I295" s="75"/>
      <c r="J295" s="76"/>
      <c r="K295" s="76"/>
      <c r="L295" s="76"/>
      <c r="M295" s="76"/>
      <c r="N295" s="69"/>
      <c r="O295" s="69"/>
      <c r="P295" s="69"/>
      <c r="Q295" s="69"/>
      <c r="R295" s="69"/>
      <c r="S295" s="69"/>
      <c r="T295" s="75"/>
      <c r="U295" s="75"/>
      <c r="V295" s="69"/>
      <c r="W295" s="69"/>
      <c r="X295" s="69"/>
      <c r="Y295" s="77"/>
      <c r="Z295" s="69"/>
      <c r="AA295" s="69"/>
      <c r="AB295" s="69"/>
      <c r="AC295" s="69"/>
      <c r="AD295" s="69">
        <f>IFERROR(LARGE(AH295:AM295,1),0)+IFERROR(LARGE(AH295:AM295,2),0)</f>
        <v>50.69887889718153</v>
      </c>
      <c r="AE295" s="69">
        <f>IFERROR(LARGE(AH295:AM295,3),0)+IFERROR(LARGE(AH295:AM295,4),0)</f>
        <v>0</v>
      </c>
      <c r="AF295" s="69">
        <f>IFERROR(LARGE(AH295:AM295,5),0)+IFERROR(LARGE(AH295:AM295,6),0)</f>
        <v>0</v>
      </c>
      <c r="AG295" s="69">
        <f>IFERROR(LARGE(AH295:AM295,7),0)</f>
        <v>0</v>
      </c>
      <c r="AH295" s="69">
        <v>13.543908034913995</v>
      </c>
      <c r="AI295" s="69"/>
      <c r="AJ295" s="69"/>
      <c r="AK295" s="69"/>
      <c r="AL295" s="69">
        <v>37.154970862267533</v>
      </c>
      <c r="AM295" s="69"/>
    </row>
    <row r="296" spans="1:39" s="70" customFormat="1">
      <c r="A296" s="3" t="s">
        <v>2301</v>
      </c>
      <c r="B296" s="3" t="s">
        <v>1727</v>
      </c>
      <c r="C296" s="3" t="s">
        <v>57</v>
      </c>
      <c r="D296" s="2">
        <f ca="1">IF(E295=E296,D295,CELL("wiersz",A294))</f>
        <v>294</v>
      </c>
      <c r="E296" s="23">
        <f>LARGE(F296:AG296,1)+LARGE(F296:AG296,2)+LARGE(F296:AG296,3)+LARGE(F296:AG296,4)+IFERROR(LARGE(F296:AG296,5),0)+IFERROR(LARGE(F296:AG296,6),0)</f>
        <v>50.667435468804072</v>
      </c>
      <c r="F296" s="69"/>
      <c r="G296" s="69"/>
      <c r="H296" s="69"/>
      <c r="I296" s="75"/>
      <c r="J296" s="76"/>
      <c r="K296" s="76"/>
      <c r="L296" s="76"/>
      <c r="M296" s="76"/>
      <c r="N296" s="69"/>
      <c r="O296" s="69"/>
      <c r="P296" s="69"/>
      <c r="Q296" s="69"/>
      <c r="R296" s="69"/>
      <c r="S296" s="69"/>
      <c r="T296" s="75"/>
      <c r="U296" s="75"/>
      <c r="V296" s="69"/>
      <c r="W296" s="69"/>
      <c r="X296" s="69"/>
      <c r="Y296" s="77"/>
      <c r="Z296" s="69"/>
      <c r="AA296" s="69"/>
      <c r="AB296" s="69"/>
      <c r="AC296" s="69"/>
      <c r="AD296" s="69">
        <f>IFERROR(LARGE(AH296:AM296,1),0)+IFERROR(LARGE(AH296:AM296,2),0)</f>
        <v>50.667435468804072</v>
      </c>
      <c r="AE296" s="69">
        <f>IFERROR(LARGE(AH296:AM296,3),0)+IFERROR(LARGE(AH296:AM296,4),0)</f>
        <v>0</v>
      </c>
      <c r="AF296" s="69">
        <f>IFERROR(LARGE(AH296:AM296,5),0)+IFERROR(LARGE(AH296:AM296,6),0)</f>
        <v>0</v>
      </c>
      <c r="AG296" s="69">
        <f>IFERROR(LARGE(AH296:AM296,7),0)</f>
        <v>0</v>
      </c>
      <c r="AH296" s="69">
        <v>13.531902544696903</v>
      </c>
      <c r="AI296" s="69"/>
      <c r="AJ296" s="69"/>
      <c r="AK296" s="69"/>
      <c r="AL296" s="69">
        <v>37.135532924107167</v>
      </c>
      <c r="AM296" s="69"/>
    </row>
    <row r="297" spans="1:39" s="70" customFormat="1">
      <c r="A297" s="3" t="s">
        <v>2304</v>
      </c>
      <c r="B297" s="3" t="s">
        <v>1735</v>
      </c>
      <c r="C297" s="3" t="s">
        <v>1008</v>
      </c>
      <c r="D297" s="2">
        <f ca="1">IF(E296=E297,D296,CELL("wiersz",A295))</f>
        <v>295</v>
      </c>
      <c r="E297" s="23">
        <f>LARGE(F297:AG297,1)+LARGE(F297:AG297,2)+LARGE(F297:AG297,3)+LARGE(F297:AG297,4)+IFERROR(LARGE(F297:AG297,5),0)+IFERROR(LARGE(F297:AG297,6),0)</f>
        <v>50.644701511663591</v>
      </c>
      <c r="F297" s="69"/>
      <c r="G297" s="69"/>
      <c r="H297" s="69"/>
      <c r="I297" s="75"/>
      <c r="J297" s="76"/>
      <c r="K297" s="76"/>
      <c r="L297" s="76"/>
      <c r="M297" s="76"/>
      <c r="N297" s="69"/>
      <c r="O297" s="69"/>
      <c r="P297" s="69"/>
      <c r="Q297" s="69"/>
      <c r="R297" s="69"/>
      <c r="S297" s="69"/>
      <c r="T297" s="75"/>
      <c r="U297" s="75"/>
      <c r="V297" s="69"/>
      <c r="W297" s="69"/>
      <c r="X297" s="69"/>
      <c r="Y297" s="77"/>
      <c r="Z297" s="69"/>
      <c r="AA297" s="69"/>
      <c r="AB297" s="69"/>
      <c r="AC297" s="69"/>
      <c r="AD297" s="69">
        <f>IFERROR(LARGE(AH297:AM297,1),0)+IFERROR(LARGE(AH297:AM297,2),0)</f>
        <v>50.644701511663591</v>
      </c>
      <c r="AE297" s="69">
        <f>IFERROR(LARGE(AH297:AM297,3),0)+IFERROR(LARGE(AH297:AM297,4),0)</f>
        <v>0</v>
      </c>
      <c r="AF297" s="69">
        <f>IFERROR(LARGE(AH297:AM297,5),0)+IFERROR(LARGE(AH297:AM297,6),0)</f>
        <v>0</v>
      </c>
      <c r="AG297" s="69">
        <f>IFERROR(LARGE(AH297:AM297,7),0)</f>
        <v>0</v>
      </c>
      <c r="AH297" s="69">
        <v>13.515643381454685</v>
      </c>
      <c r="AI297" s="69"/>
      <c r="AJ297" s="69"/>
      <c r="AK297" s="69"/>
      <c r="AL297" s="69">
        <v>37.129058130208904</v>
      </c>
      <c r="AM297" s="69"/>
    </row>
    <row r="298" spans="1:39" s="70" customFormat="1">
      <c r="A298" s="3" t="s">
        <v>4120</v>
      </c>
      <c r="B298" s="3" t="s">
        <v>4090</v>
      </c>
      <c r="C298" s="3" t="s">
        <v>4089</v>
      </c>
      <c r="D298" s="2">
        <f ca="1">IF(E297=E298,D297,CELL("wiersz",A296))</f>
        <v>296</v>
      </c>
      <c r="E298" s="23">
        <f>LARGE(F298:AG298,1)+LARGE(F298:AG298,2)+LARGE(F298:AG298,3)+LARGE(F298:AG298,4)+IFERROR(LARGE(F298:AG298,5),0)+IFERROR(LARGE(F298:AG298,6),0)</f>
        <v>50.60190685748465</v>
      </c>
      <c r="F298" s="69"/>
      <c r="G298" s="69"/>
      <c r="H298" s="69"/>
      <c r="I298" s="75"/>
      <c r="J298" s="76"/>
      <c r="K298" s="76"/>
      <c r="L298" s="76"/>
      <c r="M298" s="76"/>
      <c r="N298" s="69"/>
      <c r="O298" s="69"/>
      <c r="P298" s="69"/>
      <c r="Q298" s="69"/>
      <c r="R298" s="69"/>
      <c r="S298" s="69"/>
      <c r="T298" s="75"/>
      <c r="U298" s="75"/>
      <c r="V298" s="69"/>
      <c r="W298" s="69"/>
      <c r="X298" s="69"/>
      <c r="Y298" s="77"/>
      <c r="Z298" s="69"/>
      <c r="AA298" s="69"/>
      <c r="AB298" s="69"/>
      <c r="AC298" s="69">
        <v>50.60190685748465</v>
      </c>
      <c r="AD298" s="69">
        <f>IFERROR(LARGE(AH298:AM298,1),0)+IFERROR(LARGE(AH298:AM298,2),0)</f>
        <v>0</v>
      </c>
      <c r="AE298" s="69">
        <f>IFERROR(LARGE(AH298:AM298,3),0)+IFERROR(LARGE(AH298:AM298,4),0)</f>
        <v>0</v>
      </c>
      <c r="AF298" s="69">
        <f>IFERROR(LARGE(AH298:AM298,5),0)+IFERROR(LARGE(AH298:AM298,6),0)</f>
        <v>0</v>
      </c>
      <c r="AG298" s="69">
        <f>IFERROR(LARGE(AH298:AM298,7),0)</f>
        <v>0</v>
      </c>
      <c r="AH298" s="69"/>
      <c r="AI298" s="69"/>
      <c r="AJ298" s="69"/>
      <c r="AK298" s="69"/>
      <c r="AL298" s="69"/>
      <c r="AM298" s="69"/>
    </row>
    <row r="299" spans="1:39" s="70" customFormat="1">
      <c r="A299" s="3" t="s">
        <v>4121</v>
      </c>
      <c r="B299" s="3" t="s">
        <v>4087</v>
      </c>
      <c r="C299" s="3" t="s">
        <v>45</v>
      </c>
      <c r="D299" s="2">
        <f ca="1">IF(E298=E299,D298,CELL("wiersz",A297))</f>
        <v>296</v>
      </c>
      <c r="E299" s="23">
        <f>LARGE(F299:AG299,1)+LARGE(F299:AG299,2)+LARGE(F299:AG299,3)+LARGE(F299:AG299,4)+IFERROR(LARGE(F299:AG299,5),0)+IFERROR(LARGE(F299:AG299,6),0)</f>
        <v>50.60190685748465</v>
      </c>
      <c r="F299" s="69"/>
      <c r="G299" s="69"/>
      <c r="H299" s="69"/>
      <c r="I299" s="75"/>
      <c r="J299" s="76"/>
      <c r="K299" s="76"/>
      <c r="L299" s="76"/>
      <c r="M299" s="76"/>
      <c r="N299" s="69"/>
      <c r="O299" s="69"/>
      <c r="P299" s="69"/>
      <c r="Q299" s="69"/>
      <c r="R299" s="69"/>
      <c r="S299" s="69"/>
      <c r="T299" s="75"/>
      <c r="U299" s="75"/>
      <c r="V299" s="69"/>
      <c r="W299" s="69"/>
      <c r="X299" s="69"/>
      <c r="Y299" s="77"/>
      <c r="Z299" s="69"/>
      <c r="AA299" s="69"/>
      <c r="AB299" s="69"/>
      <c r="AC299" s="69">
        <v>50.60190685748465</v>
      </c>
      <c r="AD299" s="69">
        <f>IFERROR(LARGE(AH299:AM299,1),0)+IFERROR(LARGE(AH299:AM299,2),0)</f>
        <v>0</v>
      </c>
      <c r="AE299" s="69">
        <f>IFERROR(LARGE(AH299:AM299,3),0)+IFERROR(LARGE(AH299:AM299,4),0)</f>
        <v>0</v>
      </c>
      <c r="AF299" s="69">
        <f>IFERROR(LARGE(AH299:AM299,5),0)+IFERROR(LARGE(AH299:AM299,6),0)</f>
        <v>0</v>
      </c>
      <c r="AG299" s="69">
        <f>IFERROR(LARGE(AH299:AM299,7),0)</f>
        <v>0</v>
      </c>
      <c r="AH299" s="69"/>
      <c r="AI299" s="69"/>
      <c r="AJ299" s="69"/>
      <c r="AK299" s="69"/>
      <c r="AL299" s="69"/>
      <c r="AM299" s="69"/>
    </row>
    <row r="300" spans="1:39" s="70" customFormat="1">
      <c r="A300" s="3" t="s">
        <v>2096</v>
      </c>
      <c r="B300" s="3" t="s">
        <v>736</v>
      </c>
      <c r="C300" s="3" t="s">
        <v>57</v>
      </c>
      <c r="D300" s="2">
        <f ca="1">IF(E299=E300,D299,CELL("wiersz",A298))</f>
        <v>298</v>
      </c>
      <c r="E300" s="23">
        <f>LARGE(F300:AG300,1)+LARGE(F300:AG300,2)+LARGE(F300:AG300,3)+LARGE(F300:AG300,4)+IFERROR(LARGE(F300:AG300,5),0)+IFERROR(LARGE(F300:AG300,6),0)</f>
        <v>50.555282831005293</v>
      </c>
      <c r="F300" s="69"/>
      <c r="G300" s="69">
        <v>50.555282831005293</v>
      </c>
      <c r="H300" s="69"/>
      <c r="I300" s="75"/>
      <c r="J300" s="76"/>
      <c r="K300" s="76"/>
      <c r="L300" s="76"/>
      <c r="M300" s="76"/>
      <c r="N300" s="69"/>
      <c r="O300" s="69"/>
      <c r="P300" s="69"/>
      <c r="Q300" s="69"/>
      <c r="R300" s="69"/>
      <c r="S300" s="69"/>
      <c r="T300" s="75"/>
      <c r="U300" s="75"/>
      <c r="V300" s="69"/>
      <c r="W300" s="69"/>
      <c r="X300" s="69"/>
      <c r="Y300" s="77"/>
      <c r="Z300" s="69"/>
      <c r="AA300" s="69"/>
      <c r="AB300" s="69"/>
      <c r="AC300" s="69"/>
      <c r="AD300" s="69">
        <f>IFERROR(LARGE(AH300:AM300,1),0)+IFERROR(LARGE(AH300:AM300,2),0)</f>
        <v>0</v>
      </c>
      <c r="AE300" s="69">
        <f>IFERROR(LARGE(AH300:AM300,3),0)+IFERROR(LARGE(AH300:AM300,4),0)</f>
        <v>0</v>
      </c>
      <c r="AF300" s="69">
        <f>IFERROR(LARGE(AH300:AM300,5),0)+IFERROR(LARGE(AH300:AM300,6),0)</f>
        <v>0</v>
      </c>
      <c r="AG300" s="69">
        <f>IFERROR(LARGE(AH300:AM300,7),0)</f>
        <v>0</v>
      </c>
      <c r="AH300" s="69"/>
      <c r="AI300" s="69"/>
      <c r="AJ300" s="69"/>
      <c r="AK300" s="69"/>
      <c r="AL300" s="69"/>
      <c r="AM300" s="69"/>
    </row>
    <row r="301" spans="1:39" s="70" customFormat="1">
      <c r="A301" s="3" t="s">
        <v>2189</v>
      </c>
      <c r="B301" s="3" t="s">
        <v>1400</v>
      </c>
      <c r="C301" s="3" t="s">
        <v>57</v>
      </c>
      <c r="D301" s="2">
        <f ca="1">IF(E300=E301,D300,CELL("wiersz",A299))</f>
        <v>299</v>
      </c>
      <c r="E301" s="23">
        <f>LARGE(F301:AG301,1)+LARGE(F301:AG301,2)+LARGE(F301:AG301,3)+LARGE(F301:AG301,4)+IFERROR(LARGE(F301:AG301,5),0)+IFERROR(LARGE(F301:AG301,6),0)</f>
        <v>50</v>
      </c>
      <c r="F301" s="69"/>
      <c r="G301" s="69"/>
      <c r="H301" s="69"/>
      <c r="I301" s="75"/>
      <c r="J301" s="76"/>
      <c r="K301" s="76"/>
      <c r="L301" s="76"/>
      <c r="M301" s="76"/>
      <c r="N301" s="69"/>
      <c r="O301" s="69"/>
      <c r="P301" s="69"/>
      <c r="Q301" s="69"/>
      <c r="R301" s="69"/>
      <c r="S301" s="69"/>
      <c r="T301" s="75"/>
      <c r="U301" s="75"/>
      <c r="V301" s="69"/>
      <c r="W301" s="69"/>
      <c r="X301" s="69"/>
      <c r="Y301" s="77"/>
      <c r="Z301" s="69"/>
      <c r="AA301" s="69"/>
      <c r="AB301" s="69"/>
      <c r="AC301" s="69"/>
      <c r="AD301" s="69">
        <f>IFERROR(LARGE(AH301:AM301,1),0)+IFERROR(LARGE(AH301:AM301,2),0)</f>
        <v>50</v>
      </c>
      <c r="AE301" s="69">
        <f>IFERROR(LARGE(AH301:AM301,3),0)+IFERROR(LARGE(AH301:AM301,4),0)</f>
        <v>0</v>
      </c>
      <c r="AF301" s="69">
        <f>IFERROR(LARGE(AH301:AM301,5),0)+IFERROR(LARGE(AH301:AM301,6),0)</f>
        <v>0</v>
      </c>
      <c r="AG301" s="69">
        <f>IFERROR(LARGE(AH301:AM301,7),0)</f>
        <v>0</v>
      </c>
      <c r="AH301" s="69">
        <v>50</v>
      </c>
      <c r="AI301" s="69"/>
      <c r="AJ301" s="69"/>
      <c r="AK301" s="69"/>
      <c r="AL301" s="69"/>
      <c r="AM301" s="69"/>
    </row>
    <row r="302" spans="1:39" s="70" customFormat="1">
      <c r="A302" s="3" t="s">
        <v>2881</v>
      </c>
      <c r="B302" s="3"/>
      <c r="C302" s="3" t="s">
        <v>1023</v>
      </c>
      <c r="D302" s="2">
        <f ca="1">IF(E301=E302,D301,CELL("wiersz",A300))</f>
        <v>299</v>
      </c>
      <c r="E302" s="23">
        <f>LARGE(F302:AG302,1)+LARGE(F302:AG302,2)+LARGE(F302:AG302,3)+LARGE(F302:AG302,4)+IFERROR(LARGE(F302:AG302,5),0)+IFERROR(LARGE(F302:AG302,6),0)</f>
        <v>50</v>
      </c>
      <c r="F302" s="69"/>
      <c r="G302" s="69"/>
      <c r="H302" s="69"/>
      <c r="I302" s="75"/>
      <c r="J302" s="76"/>
      <c r="K302" s="76"/>
      <c r="L302" s="76"/>
      <c r="M302" s="76"/>
      <c r="N302" s="69"/>
      <c r="O302" s="69"/>
      <c r="P302" s="69"/>
      <c r="Q302" s="69"/>
      <c r="R302" s="69"/>
      <c r="S302" s="69"/>
      <c r="T302" s="75"/>
      <c r="U302" s="75"/>
      <c r="V302" s="69"/>
      <c r="W302" s="69"/>
      <c r="X302" s="69"/>
      <c r="Y302" s="77"/>
      <c r="Z302" s="69"/>
      <c r="AA302" s="69"/>
      <c r="AB302" s="69"/>
      <c r="AC302" s="69"/>
      <c r="AD302" s="69">
        <f>IFERROR(LARGE(AH302:AM302,1),0)+IFERROR(LARGE(AH302:AM302,2),0)</f>
        <v>50</v>
      </c>
      <c r="AE302" s="69">
        <f>IFERROR(LARGE(AH302:AM302,3),0)+IFERROR(LARGE(AH302:AM302,4),0)</f>
        <v>0</v>
      </c>
      <c r="AF302" s="69">
        <f>IFERROR(LARGE(AH302:AM302,5),0)+IFERROR(LARGE(AH302:AM302,6),0)</f>
        <v>0</v>
      </c>
      <c r="AG302" s="69">
        <f>IFERROR(LARGE(AH302:AM302,7),0)</f>
        <v>0</v>
      </c>
      <c r="AH302" s="69"/>
      <c r="AI302" s="69">
        <v>50</v>
      </c>
      <c r="AJ302" s="69"/>
      <c r="AK302" s="69"/>
      <c r="AL302" s="69"/>
      <c r="AM302" s="69"/>
    </row>
    <row r="303" spans="1:39" s="70" customFormat="1">
      <c r="A303" s="3" t="s">
        <v>3100</v>
      </c>
      <c r="B303" s="3" t="s">
        <v>3091</v>
      </c>
      <c r="C303" s="3" t="s">
        <v>3088</v>
      </c>
      <c r="D303" s="2">
        <f ca="1">IF(E302=E303,D302,CELL("wiersz",A301))</f>
        <v>299</v>
      </c>
      <c r="E303" s="23">
        <f>LARGE(F303:AG303,1)+LARGE(F303:AG303,2)+LARGE(F303:AG303,3)+LARGE(F303:AG303,4)+IFERROR(LARGE(F303:AG303,5),0)+IFERROR(LARGE(F303:AG303,6),0)</f>
        <v>50</v>
      </c>
      <c r="F303" s="69"/>
      <c r="G303" s="69"/>
      <c r="H303" s="69"/>
      <c r="I303" s="75"/>
      <c r="J303" s="76"/>
      <c r="K303" s="76"/>
      <c r="L303" s="76"/>
      <c r="M303" s="76"/>
      <c r="N303" s="69"/>
      <c r="O303" s="69"/>
      <c r="P303" s="69"/>
      <c r="Q303" s="69"/>
      <c r="R303" s="69"/>
      <c r="S303" s="69"/>
      <c r="T303" s="75"/>
      <c r="U303" s="75"/>
      <c r="V303" s="69"/>
      <c r="W303" s="69"/>
      <c r="X303" s="69"/>
      <c r="Y303" s="77"/>
      <c r="Z303" s="69"/>
      <c r="AA303" s="69"/>
      <c r="AB303" s="69"/>
      <c r="AC303" s="69"/>
      <c r="AD303" s="69">
        <f>IFERROR(LARGE(AH303:AM303,1),0)+IFERROR(LARGE(AH303:AM303,2),0)</f>
        <v>50</v>
      </c>
      <c r="AE303" s="69">
        <f>IFERROR(LARGE(AH303:AM303,3),0)+IFERROR(LARGE(AH303:AM303,4),0)</f>
        <v>0</v>
      </c>
      <c r="AF303" s="69">
        <f>IFERROR(LARGE(AH303:AM303,5),0)+IFERROR(LARGE(AH303:AM303,6),0)</f>
        <v>0</v>
      </c>
      <c r="AG303" s="69">
        <f>IFERROR(LARGE(AH303:AM303,7),0)</f>
        <v>0</v>
      </c>
      <c r="AH303" s="69"/>
      <c r="AI303" s="69"/>
      <c r="AJ303" s="69"/>
      <c r="AK303" s="69">
        <v>50</v>
      </c>
      <c r="AL303" s="69"/>
      <c r="AM303" s="69"/>
    </row>
    <row r="304" spans="1:39" s="70" customFormat="1">
      <c r="A304" s="3" t="s">
        <v>3883</v>
      </c>
      <c r="B304" s="3" t="s">
        <v>1378</v>
      </c>
      <c r="C304" s="3" t="s">
        <v>57</v>
      </c>
      <c r="D304" s="2">
        <f ca="1">IF(E303=E304,D303,CELL("wiersz",A302))</f>
        <v>299</v>
      </c>
      <c r="E304" s="23">
        <f>LARGE(F304:AG304,1)+LARGE(F304:AG304,2)+LARGE(F304:AG304,3)+LARGE(F304:AG304,4)+IFERROR(LARGE(F304:AG304,5),0)+IFERROR(LARGE(F304:AG304,6),0)</f>
        <v>50</v>
      </c>
      <c r="F304" s="69"/>
      <c r="G304" s="69"/>
      <c r="H304" s="69"/>
      <c r="I304" s="75"/>
      <c r="J304" s="76"/>
      <c r="K304" s="76"/>
      <c r="L304" s="76"/>
      <c r="M304" s="76"/>
      <c r="N304" s="69"/>
      <c r="O304" s="69"/>
      <c r="P304" s="69"/>
      <c r="Q304" s="69"/>
      <c r="R304" s="69"/>
      <c r="S304" s="69"/>
      <c r="T304" s="75"/>
      <c r="U304" s="75"/>
      <c r="V304" s="69"/>
      <c r="W304" s="69"/>
      <c r="X304" s="69"/>
      <c r="Y304" s="77"/>
      <c r="Z304" s="69"/>
      <c r="AA304" s="69"/>
      <c r="AB304" s="69"/>
      <c r="AC304" s="69"/>
      <c r="AD304" s="69">
        <f>IFERROR(LARGE(AH304:AM304,1),0)+IFERROR(LARGE(AH304:AM304,2),0)</f>
        <v>50</v>
      </c>
      <c r="AE304" s="69">
        <f>IFERROR(LARGE(AH304:AM304,3),0)+IFERROR(LARGE(AH304:AM304,4),0)</f>
        <v>0</v>
      </c>
      <c r="AF304" s="69">
        <f>IFERROR(LARGE(AH304:AM304,5),0)+IFERROR(LARGE(AH304:AM304,6),0)</f>
        <v>0</v>
      </c>
      <c r="AG304" s="69">
        <f>IFERROR(LARGE(AH304:AM304,7),0)</f>
        <v>0</v>
      </c>
      <c r="AH304" s="69"/>
      <c r="AI304" s="69"/>
      <c r="AJ304" s="69"/>
      <c r="AK304" s="69"/>
      <c r="AL304" s="69">
        <v>50</v>
      </c>
      <c r="AM304" s="69"/>
    </row>
    <row r="305" spans="1:39" s="70" customFormat="1">
      <c r="A305" s="3" t="s">
        <v>2575</v>
      </c>
      <c r="B305" s="3" t="s">
        <v>1605</v>
      </c>
      <c r="C305" s="3" t="s">
        <v>47</v>
      </c>
      <c r="D305" s="2">
        <f ca="1">IF(E304=E305,D304,CELL("wiersz",A303))</f>
        <v>303</v>
      </c>
      <c r="E305" s="23">
        <f>LARGE(F305:AG305,1)+LARGE(F305:AG305,2)+LARGE(F305:AG305,3)+LARGE(F305:AG305,4)+IFERROR(LARGE(F305:AG305,5),0)+IFERROR(LARGE(F305:AG305,6),0)</f>
        <v>49.84282504023755</v>
      </c>
      <c r="F305" s="69"/>
      <c r="G305" s="69"/>
      <c r="H305" s="69"/>
      <c r="I305" s="75"/>
      <c r="J305" s="76"/>
      <c r="K305" s="76"/>
      <c r="L305" s="76"/>
      <c r="M305" s="76"/>
      <c r="N305" s="69"/>
      <c r="O305" s="69"/>
      <c r="P305" s="69"/>
      <c r="Q305" s="69"/>
      <c r="R305" s="69"/>
      <c r="S305" s="69"/>
      <c r="T305" s="75"/>
      <c r="U305" s="75"/>
      <c r="V305" s="69"/>
      <c r="W305" s="69"/>
      <c r="X305" s="69"/>
      <c r="Y305" s="77"/>
      <c r="Z305" s="69"/>
      <c r="AA305" s="69"/>
      <c r="AB305" s="69"/>
      <c r="AC305" s="69"/>
      <c r="AD305" s="69">
        <f>IFERROR(LARGE(AH305:AM305,1),0)+IFERROR(LARGE(AH305:AM305,2),0)</f>
        <v>49.84282504023755</v>
      </c>
      <c r="AE305" s="69">
        <f>IFERROR(LARGE(AH305:AM305,3),0)+IFERROR(LARGE(AH305:AM305,4),0)</f>
        <v>0</v>
      </c>
      <c r="AF305" s="69">
        <f>IFERROR(LARGE(AH305:AM305,5),0)+IFERROR(LARGE(AH305:AM305,6),0)</f>
        <v>0</v>
      </c>
      <c r="AG305" s="69">
        <f>IFERROR(LARGE(AH305:AM305,7),0)</f>
        <v>0</v>
      </c>
      <c r="AH305" s="69">
        <v>26.66565475386188</v>
      </c>
      <c r="AI305" s="69"/>
      <c r="AJ305" s="69"/>
      <c r="AK305" s="69"/>
      <c r="AL305" s="69">
        <v>23.17717028637567</v>
      </c>
      <c r="AM305" s="69"/>
    </row>
    <row r="306" spans="1:39" s="70" customFormat="1">
      <c r="A306" s="3" t="s">
        <v>4124</v>
      </c>
      <c r="B306" s="3" t="s">
        <v>4116</v>
      </c>
      <c r="C306" s="3" t="s">
        <v>4115</v>
      </c>
      <c r="D306" s="2">
        <f ca="1">IF(E305=E306,D305,CELL("wiersz",A304))</f>
        <v>304</v>
      </c>
      <c r="E306" s="23">
        <f>LARGE(F306:AG306,1)+LARGE(F306:AG306,2)+LARGE(F306:AG306,3)+LARGE(F306:AG306,4)+IFERROR(LARGE(F306:AG306,5),0)+IFERROR(LARGE(F306:AG306,6),0)</f>
        <v>49.608501118464673</v>
      </c>
      <c r="F306" s="69"/>
      <c r="G306" s="69"/>
      <c r="H306" s="69"/>
      <c r="I306" s="75"/>
      <c r="J306" s="76"/>
      <c r="K306" s="76"/>
      <c r="L306" s="76"/>
      <c r="M306" s="76"/>
      <c r="N306" s="69"/>
      <c r="O306" s="69"/>
      <c r="P306" s="69"/>
      <c r="Q306" s="69"/>
      <c r="R306" s="69"/>
      <c r="S306" s="69"/>
      <c r="T306" s="75"/>
      <c r="U306" s="75"/>
      <c r="V306" s="69"/>
      <c r="W306" s="69"/>
      <c r="X306" s="69"/>
      <c r="Y306" s="77"/>
      <c r="Z306" s="69"/>
      <c r="AA306" s="69"/>
      <c r="AB306" s="69"/>
      <c r="AC306" s="69"/>
      <c r="AD306" s="69">
        <f>IFERROR(LARGE(AH306:AM306,1),0)+IFERROR(LARGE(AH306:AM306,2),0)</f>
        <v>49.608501118464673</v>
      </c>
      <c r="AE306" s="69">
        <f>IFERROR(LARGE(AH306:AM306,3),0)+IFERROR(LARGE(AH306:AM306,4),0)</f>
        <v>0</v>
      </c>
      <c r="AF306" s="69">
        <f>IFERROR(LARGE(AH306:AM306,5),0)+IFERROR(LARGE(AH306:AM306,6),0)</f>
        <v>0</v>
      </c>
      <c r="AG306" s="69">
        <f>IFERROR(LARGE(AH306:AM306,7),0)</f>
        <v>0</v>
      </c>
      <c r="AH306" s="69"/>
      <c r="AI306" s="69"/>
      <c r="AJ306" s="69"/>
      <c r="AK306" s="69"/>
      <c r="AL306" s="69"/>
      <c r="AM306" s="69">
        <v>49.608501118464673</v>
      </c>
    </row>
    <row r="307" spans="1:39" s="70" customFormat="1">
      <c r="A307" s="3" t="s">
        <v>2280</v>
      </c>
      <c r="B307" s="3" t="s">
        <v>1669</v>
      </c>
      <c r="C307" s="3" t="s">
        <v>57</v>
      </c>
      <c r="D307" s="2">
        <f ca="1">IF(E306=E307,D306,CELL("wiersz",A305))</f>
        <v>305</v>
      </c>
      <c r="E307" s="23">
        <f>LARGE(F307:AG307,1)+LARGE(F307:AG307,2)+LARGE(F307:AG307,3)+LARGE(F307:AG307,4)+IFERROR(LARGE(F307:AG307,5),0)+IFERROR(LARGE(F307:AG307,6),0)</f>
        <v>49.090966513465993</v>
      </c>
      <c r="F307" s="69"/>
      <c r="G307" s="69"/>
      <c r="H307" s="69"/>
      <c r="I307" s="75"/>
      <c r="J307" s="76"/>
      <c r="K307" s="76"/>
      <c r="L307" s="76"/>
      <c r="M307" s="76"/>
      <c r="N307" s="69"/>
      <c r="O307" s="69"/>
      <c r="P307" s="69"/>
      <c r="Q307" s="69"/>
      <c r="R307" s="69"/>
      <c r="S307" s="69"/>
      <c r="T307" s="75"/>
      <c r="U307" s="75"/>
      <c r="V307" s="69"/>
      <c r="W307" s="69"/>
      <c r="X307" s="69"/>
      <c r="Y307" s="77"/>
      <c r="Z307" s="69"/>
      <c r="AA307" s="69"/>
      <c r="AB307" s="69"/>
      <c r="AC307" s="69"/>
      <c r="AD307" s="69">
        <f>IFERROR(LARGE(AH307:AM307,1),0)+IFERROR(LARGE(AH307:AM307,2),0)</f>
        <v>49.090966513465993</v>
      </c>
      <c r="AE307" s="69">
        <f>IFERROR(LARGE(AH307:AM307,3),0)+IFERROR(LARGE(AH307:AM307,4),0)</f>
        <v>0</v>
      </c>
      <c r="AF307" s="69">
        <f>IFERROR(LARGE(AH307:AM307,5),0)+IFERROR(LARGE(AH307:AM307,6),0)</f>
        <v>0</v>
      </c>
      <c r="AG307" s="69">
        <f>IFERROR(LARGE(AH307:AM307,7),0)</f>
        <v>0</v>
      </c>
      <c r="AH307" s="69">
        <v>20.674608461964279</v>
      </c>
      <c r="AI307" s="69"/>
      <c r="AJ307" s="69"/>
      <c r="AK307" s="69"/>
      <c r="AL307" s="69">
        <v>28.416358051501714</v>
      </c>
      <c r="AM307" s="69"/>
    </row>
    <row r="308" spans="1:39" s="70" customFormat="1">
      <c r="A308" s="3" t="s">
        <v>2281</v>
      </c>
      <c r="B308" s="3" t="s">
        <v>1669</v>
      </c>
      <c r="C308" s="3" t="s">
        <v>92</v>
      </c>
      <c r="D308" s="2">
        <f ca="1">IF(E307=E308,D307,CELL("wiersz",A306))</f>
        <v>306</v>
      </c>
      <c r="E308" s="23">
        <f>LARGE(F308:AG308,1)+LARGE(F308:AG308,2)+LARGE(F308:AG308,3)+LARGE(F308:AG308,4)+IFERROR(LARGE(F308:AG308,5),0)+IFERROR(LARGE(F308:AG308,6),0)</f>
        <v>49.089392267699552</v>
      </c>
      <c r="F308" s="69"/>
      <c r="G308" s="69"/>
      <c r="H308" s="69"/>
      <c r="I308" s="75"/>
      <c r="J308" s="76"/>
      <c r="K308" s="76"/>
      <c r="L308" s="76"/>
      <c r="M308" s="76"/>
      <c r="N308" s="69"/>
      <c r="O308" s="69"/>
      <c r="P308" s="69"/>
      <c r="Q308" s="69"/>
      <c r="R308" s="69"/>
      <c r="S308" s="69"/>
      <c r="T308" s="75"/>
      <c r="U308" s="75"/>
      <c r="V308" s="69"/>
      <c r="W308" s="69"/>
      <c r="X308" s="69"/>
      <c r="Y308" s="77"/>
      <c r="Z308" s="69"/>
      <c r="AA308" s="69"/>
      <c r="AB308" s="69"/>
      <c r="AC308" s="69"/>
      <c r="AD308" s="69">
        <f>IFERROR(LARGE(AH308:AM308,1),0)+IFERROR(LARGE(AH308:AM308,2),0)</f>
        <v>49.089392267699552</v>
      </c>
      <c r="AE308" s="69">
        <f>IFERROR(LARGE(AH308:AM308,3),0)+IFERROR(LARGE(AH308:AM308,4),0)</f>
        <v>0</v>
      </c>
      <c r="AF308" s="69">
        <f>IFERROR(LARGE(AH308:AM308,5),0)+IFERROR(LARGE(AH308:AM308,6),0)</f>
        <v>0</v>
      </c>
      <c r="AG308" s="69">
        <f>IFERROR(LARGE(AH308:AM308,7),0)</f>
        <v>0</v>
      </c>
      <c r="AH308" s="69">
        <v>20.673958235254567</v>
      </c>
      <c r="AI308" s="69"/>
      <c r="AJ308" s="69"/>
      <c r="AK308" s="69"/>
      <c r="AL308" s="69">
        <v>28.415434032444985</v>
      </c>
      <c r="AM308" s="69"/>
    </row>
    <row r="309" spans="1:39" s="70" customFormat="1">
      <c r="A309" s="3" t="s">
        <v>2130</v>
      </c>
      <c r="B309" s="3" t="s">
        <v>988</v>
      </c>
      <c r="C309" s="3" t="s">
        <v>555</v>
      </c>
      <c r="D309" s="2">
        <f ca="1">IF(E308=E309,D308,CELL("wiersz",A307))</f>
        <v>307</v>
      </c>
      <c r="E309" s="23">
        <f>LARGE(F309:AG309,1)+LARGE(F309:AG309,2)+LARGE(F309:AG309,3)+LARGE(F309:AG309,4)+IFERROR(LARGE(F309:AG309,5),0)+IFERROR(LARGE(F309:AG309,6),0)</f>
        <v>48.259531750013053</v>
      </c>
      <c r="F309" s="69"/>
      <c r="G309" s="69">
        <v>22.289992021506627</v>
      </c>
      <c r="H309" s="69"/>
      <c r="I309" s="75"/>
      <c r="J309" s="76"/>
      <c r="K309" s="76"/>
      <c r="L309" s="76"/>
      <c r="M309" s="76"/>
      <c r="N309" s="69"/>
      <c r="O309" s="69"/>
      <c r="P309" s="69"/>
      <c r="Q309" s="69"/>
      <c r="R309" s="69"/>
      <c r="S309" s="69"/>
      <c r="T309" s="75"/>
      <c r="U309" s="75"/>
      <c r="V309" s="69"/>
      <c r="W309" s="69"/>
      <c r="X309" s="69"/>
      <c r="Y309" s="77"/>
      <c r="Z309" s="69">
        <v>25.969539728506426</v>
      </c>
      <c r="AA309" s="69"/>
      <c r="AB309" s="69"/>
      <c r="AC309" s="69"/>
      <c r="AD309" s="69">
        <f>IFERROR(LARGE(AH309:AM309,1),0)+IFERROR(LARGE(AH309:AM309,2),0)</f>
        <v>0</v>
      </c>
      <c r="AE309" s="69">
        <f>IFERROR(LARGE(AH309:AM309,3),0)+IFERROR(LARGE(AH309:AM309,4),0)</f>
        <v>0</v>
      </c>
      <c r="AF309" s="69">
        <f>IFERROR(LARGE(AH309:AM309,5),0)+IFERROR(LARGE(AH309:AM309,6),0)</f>
        <v>0</v>
      </c>
      <c r="AG309" s="69">
        <f>IFERROR(LARGE(AH309:AM309,7),0)</f>
        <v>0</v>
      </c>
      <c r="AH309" s="69"/>
      <c r="AI309" s="69"/>
      <c r="AJ309" s="69"/>
      <c r="AK309" s="69"/>
      <c r="AL309" s="69"/>
      <c r="AM309" s="69"/>
    </row>
    <row r="310" spans="1:39" s="70" customFormat="1">
      <c r="A310" s="3" t="s">
        <v>2178</v>
      </c>
      <c r="B310" s="3" t="s">
        <v>921</v>
      </c>
      <c r="C310" s="3" t="s">
        <v>920</v>
      </c>
      <c r="D310" s="2">
        <f ca="1">IF(E309=E310,D309,CELL("wiersz",A308))</f>
        <v>308</v>
      </c>
      <c r="E310" s="23">
        <f>LARGE(F310:AG310,1)+LARGE(F310:AG310,2)+LARGE(F310:AG310,3)+LARGE(F310:AG310,4)+IFERROR(LARGE(F310:AG310,5),0)+IFERROR(LARGE(F310:AG310,6),0)</f>
        <v>48.075539767440034</v>
      </c>
      <c r="F310" s="69"/>
      <c r="G310" s="69">
        <v>0.24134068886350071</v>
      </c>
      <c r="H310" s="69"/>
      <c r="I310" s="75"/>
      <c r="J310" s="76"/>
      <c r="K310" s="76"/>
      <c r="L310" s="76"/>
      <c r="M310" s="76"/>
      <c r="N310" s="69"/>
      <c r="O310" s="69"/>
      <c r="P310" s="69"/>
      <c r="Q310" s="69"/>
      <c r="R310" s="69"/>
      <c r="S310" s="69"/>
      <c r="T310" s="75"/>
      <c r="U310" s="75"/>
      <c r="V310" s="69"/>
      <c r="W310" s="69"/>
      <c r="X310" s="69"/>
      <c r="Y310" s="77"/>
      <c r="Z310" s="69">
        <v>47.834199078576532</v>
      </c>
      <c r="AA310" s="69"/>
      <c r="AB310" s="69"/>
      <c r="AC310" s="69"/>
      <c r="AD310" s="69">
        <f>IFERROR(LARGE(AH310:AM310,1),0)+IFERROR(LARGE(AH310:AM310,2),0)</f>
        <v>0</v>
      </c>
      <c r="AE310" s="69">
        <f>IFERROR(LARGE(AH310:AM310,3),0)+IFERROR(LARGE(AH310:AM310,4),0)</f>
        <v>0</v>
      </c>
      <c r="AF310" s="69">
        <f>IFERROR(LARGE(AH310:AM310,5),0)+IFERROR(LARGE(AH310:AM310,6),0)</f>
        <v>0</v>
      </c>
      <c r="AG310" s="69">
        <f>IFERROR(LARGE(AH310:AM310,7),0)</f>
        <v>0</v>
      </c>
      <c r="AH310" s="69"/>
      <c r="AI310" s="69"/>
      <c r="AJ310" s="69"/>
      <c r="AK310" s="69"/>
      <c r="AL310" s="69"/>
      <c r="AM310" s="69"/>
    </row>
    <row r="311" spans="1:39" s="70" customFormat="1">
      <c r="A311" s="3" t="s">
        <v>2964</v>
      </c>
      <c r="B311" s="3" t="s">
        <v>2916</v>
      </c>
      <c r="C311" s="3" t="s">
        <v>2917</v>
      </c>
      <c r="D311" s="2">
        <f ca="1">IF(E310=E311,D310,CELL("wiersz",A309))</f>
        <v>309</v>
      </c>
      <c r="E311" s="23">
        <f>LARGE(F311:AG311,1)+LARGE(F311:AG311,2)+LARGE(F311:AG311,3)+LARGE(F311:AG311,4)+IFERROR(LARGE(F311:AG311,5),0)+IFERROR(LARGE(F311:AG311,6),0)</f>
        <v>47.779006078375474</v>
      </c>
      <c r="F311" s="69"/>
      <c r="G311" s="69"/>
      <c r="H311" s="69"/>
      <c r="I311" s="75"/>
      <c r="J311" s="76"/>
      <c r="K311" s="76"/>
      <c r="L311" s="76"/>
      <c r="M311" s="76"/>
      <c r="N311" s="69"/>
      <c r="O311" s="69"/>
      <c r="P311" s="69">
        <v>47.779006078375474</v>
      </c>
      <c r="Q311" s="69"/>
      <c r="R311" s="69"/>
      <c r="S311" s="69"/>
      <c r="T311" s="75"/>
      <c r="U311" s="75"/>
      <c r="V311" s="69"/>
      <c r="W311" s="69"/>
      <c r="X311" s="69"/>
      <c r="Y311" s="77"/>
      <c r="Z311" s="69"/>
      <c r="AA311" s="69"/>
      <c r="AB311" s="69"/>
      <c r="AC311" s="69"/>
      <c r="AD311" s="69">
        <f>IFERROR(LARGE(AH311:AM311,1),0)+IFERROR(LARGE(AH311:AM311,2),0)</f>
        <v>0</v>
      </c>
      <c r="AE311" s="69">
        <f>IFERROR(LARGE(AH311:AM311,3),0)+IFERROR(LARGE(AH311:AM311,4),0)</f>
        <v>0</v>
      </c>
      <c r="AF311" s="69">
        <f>IFERROR(LARGE(AH311:AM311,5),0)+IFERROR(LARGE(AH311:AM311,6),0)</f>
        <v>0</v>
      </c>
      <c r="AG311" s="69">
        <f>IFERROR(LARGE(AH311:AM311,7),0)</f>
        <v>0</v>
      </c>
      <c r="AH311" s="69"/>
      <c r="AI311" s="69"/>
      <c r="AJ311" s="69"/>
      <c r="AK311" s="69"/>
      <c r="AL311" s="69"/>
      <c r="AM311" s="69"/>
    </row>
    <row r="312" spans="1:39" s="70" customFormat="1">
      <c r="A312" s="3" t="s">
        <v>2811</v>
      </c>
      <c r="B312" s="3" t="s">
        <v>2771</v>
      </c>
      <c r="C312" s="3"/>
      <c r="D312" s="2">
        <f ca="1">IF(E311=E312,D311,CELL("wiersz",A310))</f>
        <v>310</v>
      </c>
      <c r="E312" s="23">
        <f>LARGE(F312:AG312,1)+LARGE(F312:AG312,2)+LARGE(F312:AG312,3)+LARGE(F312:AG312,4)+IFERROR(LARGE(F312:AG312,5),0)+IFERROR(LARGE(F312:AG312,6),0)</f>
        <v>47.672199474138779</v>
      </c>
      <c r="F312" s="69"/>
      <c r="G312" s="69"/>
      <c r="H312" s="69"/>
      <c r="I312" s="75"/>
      <c r="J312" s="76"/>
      <c r="K312" s="76"/>
      <c r="L312" s="76"/>
      <c r="M312" s="76"/>
      <c r="N312" s="69">
        <v>47.672199474138779</v>
      </c>
      <c r="O312" s="69"/>
      <c r="P312" s="69"/>
      <c r="Q312" s="69"/>
      <c r="R312" s="69"/>
      <c r="S312" s="69"/>
      <c r="T312" s="75"/>
      <c r="U312" s="75"/>
      <c r="V312" s="69"/>
      <c r="W312" s="69"/>
      <c r="X312" s="69"/>
      <c r="Y312" s="77"/>
      <c r="Z312" s="69"/>
      <c r="AA312" s="69"/>
      <c r="AB312" s="69"/>
      <c r="AC312" s="69"/>
      <c r="AD312" s="69">
        <f>IFERROR(LARGE(AH312:AM312,1),0)+IFERROR(LARGE(AH312:AM312,2),0)</f>
        <v>0</v>
      </c>
      <c r="AE312" s="69">
        <f>IFERROR(LARGE(AH312:AM312,3),0)+IFERROR(LARGE(AH312:AM312,4),0)</f>
        <v>0</v>
      </c>
      <c r="AF312" s="69">
        <f>IFERROR(LARGE(AH312:AM312,5),0)+IFERROR(LARGE(AH312:AM312,6),0)</f>
        <v>0</v>
      </c>
      <c r="AG312" s="69">
        <f>IFERROR(LARGE(AH312:AM312,7),0)</f>
        <v>0</v>
      </c>
      <c r="AH312" s="69"/>
      <c r="AI312" s="69"/>
      <c r="AJ312" s="69"/>
      <c r="AK312" s="69"/>
      <c r="AL312" s="69"/>
      <c r="AM312" s="69"/>
    </row>
    <row r="313" spans="1:39" s="70" customFormat="1">
      <c r="A313" s="3" t="s">
        <v>2966</v>
      </c>
      <c r="B313" s="3" t="s">
        <v>2922</v>
      </c>
      <c r="C313" s="3" t="s">
        <v>2923</v>
      </c>
      <c r="D313" s="2">
        <f ca="1">IF(E312=E313,D312,CELL("wiersz",A311))</f>
        <v>311</v>
      </c>
      <c r="E313" s="23">
        <f>LARGE(F313:AG313,1)+LARGE(F313:AG313,2)+LARGE(F313:AG313,3)+LARGE(F313:AG313,4)+IFERROR(LARGE(F313:AG313,5),0)+IFERROR(LARGE(F313:AG313,6),0)</f>
        <v>47.629572156111998</v>
      </c>
      <c r="F313" s="69"/>
      <c r="G313" s="69"/>
      <c r="H313" s="69"/>
      <c r="I313" s="75"/>
      <c r="J313" s="76"/>
      <c r="K313" s="76"/>
      <c r="L313" s="76"/>
      <c r="M313" s="76"/>
      <c r="N313" s="69"/>
      <c r="O313" s="69"/>
      <c r="P313" s="69">
        <v>47.629572156111998</v>
      </c>
      <c r="Q313" s="69"/>
      <c r="R313" s="69"/>
      <c r="S313" s="69"/>
      <c r="T313" s="75"/>
      <c r="U313" s="75"/>
      <c r="V313" s="69"/>
      <c r="W313" s="69"/>
      <c r="X313" s="69"/>
      <c r="Y313" s="77"/>
      <c r="Z313" s="69"/>
      <c r="AA313" s="69"/>
      <c r="AB313" s="69"/>
      <c r="AC313" s="69"/>
      <c r="AD313" s="69">
        <f>IFERROR(LARGE(AH313:AM313,1),0)+IFERROR(LARGE(AH313:AM313,2),0)</f>
        <v>0</v>
      </c>
      <c r="AE313" s="69">
        <f>IFERROR(LARGE(AH313:AM313,3),0)+IFERROR(LARGE(AH313:AM313,4),0)</f>
        <v>0</v>
      </c>
      <c r="AF313" s="69">
        <f>IFERROR(LARGE(AH313:AM313,5),0)+IFERROR(LARGE(AH313:AM313,6),0)</f>
        <v>0</v>
      </c>
      <c r="AG313" s="69">
        <f>IFERROR(LARGE(AH313:AM313,7),0)</f>
        <v>0</v>
      </c>
      <c r="AH313" s="69"/>
      <c r="AI313" s="69"/>
      <c r="AJ313" s="69"/>
      <c r="AK313" s="69"/>
      <c r="AL313" s="69"/>
      <c r="AM313" s="69"/>
    </row>
    <row r="314" spans="1:39" s="70" customFormat="1">
      <c r="A314" s="3" t="s">
        <v>2099</v>
      </c>
      <c r="B314" s="3" t="s">
        <v>775</v>
      </c>
      <c r="C314" s="3" t="s">
        <v>774</v>
      </c>
      <c r="D314" s="2">
        <f ca="1">IF(E313=E314,D313,CELL("wiersz",A312))</f>
        <v>312</v>
      </c>
      <c r="E314" s="23">
        <f>LARGE(F314:AG314,1)+LARGE(F314:AG314,2)+LARGE(F314:AG314,3)+LARGE(F314:AG314,4)+IFERROR(LARGE(F314:AG314,5),0)+IFERROR(LARGE(F314:AG314,6),0)</f>
        <v>47.5611667100574</v>
      </c>
      <c r="F314" s="69"/>
      <c r="G314" s="69">
        <v>47.5611667100574</v>
      </c>
      <c r="H314" s="69"/>
      <c r="I314" s="75"/>
      <c r="J314" s="76"/>
      <c r="K314" s="76"/>
      <c r="L314" s="76"/>
      <c r="M314" s="76"/>
      <c r="N314" s="69"/>
      <c r="O314" s="69"/>
      <c r="P314" s="69"/>
      <c r="Q314" s="69"/>
      <c r="R314" s="69"/>
      <c r="S314" s="69"/>
      <c r="T314" s="75"/>
      <c r="U314" s="75"/>
      <c r="V314" s="69"/>
      <c r="W314" s="69"/>
      <c r="X314" s="69"/>
      <c r="Y314" s="77"/>
      <c r="Z314" s="69"/>
      <c r="AA314" s="69"/>
      <c r="AB314" s="69"/>
      <c r="AC314" s="69"/>
      <c r="AD314" s="69">
        <f>IFERROR(LARGE(AH314:AM314,1),0)+IFERROR(LARGE(AH314:AM314,2),0)</f>
        <v>0</v>
      </c>
      <c r="AE314" s="69">
        <f>IFERROR(LARGE(AH314:AM314,3),0)+IFERROR(LARGE(AH314:AM314,4),0)</f>
        <v>0</v>
      </c>
      <c r="AF314" s="69">
        <f>IFERROR(LARGE(AH314:AM314,5),0)+IFERROR(LARGE(AH314:AM314,6),0)</f>
        <v>0</v>
      </c>
      <c r="AG314" s="69">
        <f>IFERROR(LARGE(AH314:AM314,7),0)</f>
        <v>0</v>
      </c>
      <c r="AH314" s="69"/>
      <c r="AI314" s="69"/>
      <c r="AJ314" s="69"/>
      <c r="AK314" s="69"/>
      <c r="AL314" s="69"/>
      <c r="AM314" s="69"/>
    </row>
    <row r="315" spans="1:39" s="70" customFormat="1">
      <c r="A315" s="3" t="s">
        <v>2129</v>
      </c>
      <c r="B315" s="3"/>
      <c r="C315" s="3" t="s">
        <v>92</v>
      </c>
      <c r="D315" s="2">
        <f ca="1">IF(E314=E315,D314,CELL("wiersz",A313))</f>
        <v>313</v>
      </c>
      <c r="E315" s="23">
        <f>LARGE(F315:AG315,1)+LARGE(F315:AG315,2)+LARGE(F315:AG315,3)+LARGE(F315:AG315,4)+IFERROR(LARGE(F315:AG315,5),0)+IFERROR(LARGE(F315:AG315,6),0)</f>
        <v>47.506853891551131</v>
      </c>
      <c r="F315" s="69"/>
      <c r="G315" s="69">
        <v>22.718960164956076</v>
      </c>
      <c r="H315" s="69"/>
      <c r="I315" s="75"/>
      <c r="J315" s="76"/>
      <c r="K315" s="76"/>
      <c r="L315" s="76"/>
      <c r="M315" s="76"/>
      <c r="N315" s="69"/>
      <c r="O315" s="69"/>
      <c r="P315" s="69"/>
      <c r="Q315" s="69"/>
      <c r="R315" s="69"/>
      <c r="S315" s="69"/>
      <c r="T315" s="75"/>
      <c r="U315" s="75"/>
      <c r="V315" s="69"/>
      <c r="W315" s="69"/>
      <c r="X315" s="69"/>
      <c r="Y315" s="77"/>
      <c r="Z315" s="69">
        <v>24.787893726595051</v>
      </c>
      <c r="AA315" s="69"/>
      <c r="AB315" s="69"/>
      <c r="AC315" s="69"/>
      <c r="AD315" s="69">
        <f>IFERROR(LARGE(AH315:AM315,1),0)+IFERROR(LARGE(AH315:AM315,2),0)</f>
        <v>0</v>
      </c>
      <c r="AE315" s="69">
        <f>IFERROR(LARGE(AH315:AM315,3),0)+IFERROR(LARGE(AH315:AM315,4),0)</f>
        <v>0</v>
      </c>
      <c r="AF315" s="69">
        <f>IFERROR(LARGE(AH315:AM315,5),0)+IFERROR(LARGE(AH315:AM315,6),0)</f>
        <v>0</v>
      </c>
      <c r="AG315" s="69">
        <f>IFERROR(LARGE(AH315:AM315,7),0)</f>
        <v>0</v>
      </c>
      <c r="AH315" s="69"/>
      <c r="AI315" s="69"/>
      <c r="AJ315" s="69"/>
      <c r="AK315" s="69"/>
      <c r="AL315" s="69"/>
      <c r="AM315" s="69"/>
    </row>
    <row r="316" spans="1:39" s="70" customFormat="1">
      <c r="A316" s="3" t="s">
        <v>2447</v>
      </c>
      <c r="B316" s="3" t="s">
        <v>2053</v>
      </c>
      <c r="C316" s="3"/>
      <c r="D316" s="2">
        <f ca="1">IF(E315=E316,D315,CELL("wiersz",A314))</f>
        <v>314</v>
      </c>
      <c r="E316" s="23">
        <f>LARGE(F316:AG316,1)+LARGE(F316:AG316,2)+LARGE(F316:AG316,3)+LARGE(F316:AG316,4)+IFERROR(LARGE(F316:AG316,5),0)+IFERROR(LARGE(F316:AG316,6),0)</f>
        <v>47.070769868407432</v>
      </c>
      <c r="F316" s="69"/>
      <c r="G316" s="69"/>
      <c r="H316" s="69">
        <v>47.070769868407432</v>
      </c>
      <c r="I316" s="75"/>
      <c r="J316" s="76"/>
      <c r="K316" s="76"/>
      <c r="L316" s="76"/>
      <c r="M316" s="76"/>
      <c r="N316" s="69"/>
      <c r="O316" s="69"/>
      <c r="P316" s="69"/>
      <c r="Q316" s="69"/>
      <c r="R316" s="69"/>
      <c r="S316" s="69"/>
      <c r="T316" s="75"/>
      <c r="U316" s="75"/>
      <c r="V316" s="69"/>
      <c r="W316" s="69"/>
      <c r="X316" s="69"/>
      <c r="Y316" s="77"/>
      <c r="Z316" s="69"/>
      <c r="AA316" s="69"/>
      <c r="AB316" s="69"/>
      <c r="AC316" s="69"/>
      <c r="AD316" s="69">
        <f>IFERROR(LARGE(AH316:AM316,1),0)+IFERROR(LARGE(AH316:AM316,2),0)</f>
        <v>0</v>
      </c>
      <c r="AE316" s="69">
        <f>IFERROR(LARGE(AH316:AM316,3),0)+IFERROR(LARGE(AH316:AM316,4),0)</f>
        <v>0</v>
      </c>
      <c r="AF316" s="69">
        <f>IFERROR(LARGE(AH316:AM316,5),0)+IFERROR(LARGE(AH316:AM316,6),0)</f>
        <v>0</v>
      </c>
      <c r="AG316" s="69">
        <f>IFERROR(LARGE(AH316:AM316,7),0)</f>
        <v>0</v>
      </c>
      <c r="AH316" s="69"/>
      <c r="AI316" s="69"/>
      <c r="AJ316" s="69"/>
      <c r="AK316" s="69"/>
      <c r="AL316" s="69"/>
      <c r="AM316" s="69"/>
    </row>
    <row r="317" spans="1:39" s="70" customFormat="1">
      <c r="A317" s="3" t="s">
        <v>2193</v>
      </c>
      <c r="B317" s="3" t="s">
        <v>1412</v>
      </c>
      <c r="C317" s="3" t="s">
        <v>508</v>
      </c>
      <c r="D317" s="2">
        <f ca="1">IF(E316=E317,D316,CELL("wiersz",A315))</f>
        <v>315</v>
      </c>
      <c r="E317" s="23">
        <f>LARGE(F317:AG317,1)+LARGE(F317:AG317,2)+LARGE(F317:AG317,3)+LARGE(F317:AG317,4)+IFERROR(LARGE(F317:AG317,5),0)+IFERROR(LARGE(F317:AG317,6),0)</f>
        <v>46.114433602630015</v>
      </c>
      <c r="F317" s="69"/>
      <c r="G317" s="69"/>
      <c r="H317" s="69"/>
      <c r="I317" s="75"/>
      <c r="J317" s="76"/>
      <c r="K317" s="76"/>
      <c r="L317" s="76"/>
      <c r="M317" s="76"/>
      <c r="N317" s="69"/>
      <c r="O317" s="69"/>
      <c r="P317" s="69"/>
      <c r="Q317" s="69"/>
      <c r="R317" s="69"/>
      <c r="S317" s="69"/>
      <c r="T317" s="75"/>
      <c r="U317" s="75"/>
      <c r="V317" s="69"/>
      <c r="W317" s="69"/>
      <c r="X317" s="69"/>
      <c r="Y317" s="77"/>
      <c r="Z317" s="69"/>
      <c r="AA317" s="69"/>
      <c r="AB317" s="69"/>
      <c r="AC317" s="69"/>
      <c r="AD317" s="69">
        <f>IFERROR(LARGE(AH317:AM317,1),0)+IFERROR(LARGE(AH317:AM317,2),0)</f>
        <v>46.114433602630015</v>
      </c>
      <c r="AE317" s="69">
        <f>IFERROR(LARGE(AH317:AM317,3),0)+IFERROR(LARGE(AH317:AM317,4),0)</f>
        <v>0</v>
      </c>
      <c r="AF317" s="69">
        <f>IFERROR(LARGE(AH317:AM317,5),0)+IFERROR(LARGE(AH317:AM317,6),0)</f>
        <v>0</v>
      </c>
      <c r="AG317" s="69">
        <f>IFERROR(LARGE(AH317:AM317,7),0)</f>
        <v>0</v>
      </c>
      <c r="AH317" s="69">
        <v>46.114433602630015</v>
      </c>
      <c r="AI317" s="69"/>
      <c r="AJ317" s="69"/>
      <c r="AK317" s="69"/>
      <c r="AL317" s="69"/>
      <c r="AM317" s="69"/>
    </row>
    <row r="318" spans="1:39" s="70" customFormat="1">
      <c r="A318" s="3" t="s">
        <v>2194</v>
      </c>
      <c r="B318" s="3"/>
      <c r="C318" s="3" t="s">
        <v>47</v>
      </c>
      <c r="D318" s="2">
        <f ca="1">IF(E317=E318,D317,CELL("wiersz",A316))</f>
        <v>316</v>
      </c>
      <c r="E318" s="23">
        <f>LARGE(F318:AG318,1)+LARGE(F318:AG318,2)+LARGE(F318:AG318,3)+LARGE(F318:AG318,4)+IFERROR(LARGE(F318:AG318,5),0)+IFERROR(LARGE(F318:AG318,6),0)</f>
        <v>46.087032506116742</v>
      </c>
      <c r="F318" s="69"/>
      <c r="G318" s="69"/>
      <c r="H318" s="69"/>
      <c r="I318" s="75"/>
      <c r="J318" s="76"/>
      <c r="K318" s="76"/>
      <c r="L318" s="76"/>
      <c r="M318" s="76"/>
      <c r="N318" s="69"/>
      <c r="O318" s="69"/>
      <c r="P318" s="69"/>
      <c r="Q318" s="69"/>
      <c r="R318" s="69"/>
      <c r="S318" s="69"/>
      <c r="T318" s="75"/>
      <c r="U318" s="75"/>
      <c r="V318" s="69"/>
      <c r="W318" s="69"/>
      <c r="X318" s="69"/>
      <c r="Y318" s="77"/>
      <c r="Z318" s="69"/>
      <c r="AA318" s="69"/>
      <c r="AB318" s="69"/>
      <c r="AC318" s="69"/>
      <c r="AD318" s="69">
        <f>IFERROR(LARGE(AH318:AM318,1),0)+IFERROR(LARGE(AH318:AM318,2),0)</f>
        <v>46.087032506116742</v>
      </c>
      <c r="AE318" s="69">
        <f>IFERROR(LARGE(AH318:AM318,3),0)+IFERROR(LARGE(AH318:AM318,4),0)</f>
        <v>0</v>
      </c>
      <c r="AF318" s="69">
        <f>IFERROR(LARGE(AH318:AM318,5),0)+IFERROR(LARGE(AH318:AM318,6),0)</f>
        <v>0</v>
      </c>
      <c r="AG318" s="69">
        <f>IFERROR(LARGE(AH318:AM318,7),0)</f>
        <v>0</v>
      </c>
      <c r="AH318" s="69">
        <v>46.087032506116742</v>
      </c>
      <c r="AI318" s="69"/>
      <c r="AJ318" s="69"/>
      <c r="AK318" s="69"/>
      <c r="AL318" s="69"/>
      <c r="AM318" s="69"/>
    </row>
    <row r="319" spans="1:39" s="70" customFormat="1">
      <c r="A319" s="3" t="s">
        <v>2490</v>
      </c>
      <c r="B319" s="3" t="s">
        <v>2489</v>
      </c>
      <c r="C319" s="3"/>
      <c r="D319" s="2">
        <f ca="1">IF(E318=E319,D318,CELL("wiersz",A317))</f>
        <v>317</v>
      </c>
      <c r="E319" s="23">
        <f>LARGE(F319:AG319,1)+LARGE(F319:AG319,2)+LARGE(F319:AG319,3)+LARGE(F319:AG319,4)+IFERROR(LARGE(F319:AG319,5),0)+IFERROR(LARGE(F319:AG319,6),0)</f>
        <v>45.919588732195841</v>
      </c>
      <c r="F319" s="69"/>
      <c r="G319" s="69"/>
      <c r="H319" s="69"/>
      <c r="I319" s="75"/>
      <c r="J319" s="76">
        <v>45.919588732195841</v>
      </c>
      <c r="K319" s="76"/>
      <c r="L319" s="76"/>
      <c r="M319" s="76"/>
      <c r="N319" s="69"/>
      <c r="O319" s="69"/>
      <c r="P319" s="69"/>
      <c r="Q319" s="69"/>
      <c r="R319" s="69"/>
      <c r="S319" s="69"/>
      <c r="T319" s="75"/>
      <c r="U319" s="75"/>
      <c r="V319" s="69"/>
      <c r="W319" s="69"/>
      <c r="X319" s="69"/>
      <c r="Y319" s="77"/>
      <c r="Z319" s="69"/>
      <c r="AA319" s="69"/>
      <c r="AB319" s="69"/>
      <c r="AC319" s="69"/>
      <c r="AD319" s="69">
        <f>IFERROR(LARGE(AH319:AM319,1),0)+IFERROR(LARGE(AH319:AM319,2),0)</f>
        <v>0</v>
      </c>
      <c r="AE319" s="69">
        <f>IFERROR(LARGE(AH319:AM319,3),0)+IFERROR(LARGE(AH319:AM319,4),0)</f>
        <v>0</v>
      </c>
      <c r="AF319" s="69">
        <f>IFERROR(LARGE(AH319:AM319,5),0)+IFERROR(LARGE(AH319:AM319,6),0)</f>
        <v>0</v>
      </c>
      <c r="AG319" s="69">
        <f>IFERROR(LARGE(AH319:AM319,7),0)</f>
        <v>0</v>
      </c>
      <c r="AH319" s="69"/>
      <c r="AI319" s="69"/>
      <c r="AJ319" s="69"/>
      <c r="AK319" s="69"/>
      <c r="AL319" s="69"/>
      <c r="AM319" s="69"/>
    </row>
    <row r="320" spans="1:39" s="70" customFormat="1">
      <c r="A320" s="3" t="s">
        <v>2488</v>
      </c>
      <c r="B320" s="3" t="s">
        <v>2487</v>
      </c>
      <c r="C320" s="3"/>
      <c r="D320" s="2">
        <f ca="1">IF(E319=E320,D319,CELL("wiersz",A318))</f>
        <v>317</v>
      </c>
      <c r="E320" s="23">
        <f>LARGE(F320:AG320,1)+LARGE(F320:AG320,2)+LARGE(F320:AG320,3)+LARGE(F320:AG320,4)+IFERROR(LARGE(F320:AG320,5),0)+IFERROR(LARGE(F320:AG320,6),0)</f>
        <v>45.919588732195841</v>
      </c>
      <c r="F320" s="69"/>
      <c r="G320" s="69"/>
      <c r="H320" s="69"/>
      <c r="I320" s="75"/>
      <c r="J320" s="76">
        <v>45.919588732195841</v>
      </c>
      <c r="K320" s="76"/>
      <c r="L320" s="76"/>
      <c r="M320" s="76"/>
      <c r="N320" s="69"/>
      <c r="O320" s="69"/>
      <c r="P320" s="69"/>
      <c r="Q320" s="69"/>
      <c r="R320" s="69"/>
      <c r="S320" s="69"/>
      <c r="T320" s="75"/>
      <c r="U320" s="75"/>
      <c r="V320" s="69"/>
      <c r="W320" s="69"/>
      <c r="X320" s="69"/>
      <c r="Y320" s="77"/>
      <c r="Z320" s="69"/>
      <c r="AA320" s="69"/>
      <c r="AB320" s="69"/>
      <c r="AC320" s="69"/>
      <c r="AD320" s="69">
        <f>IFERROR(LARGE(AH320:AM320,1),0)+IFERROR(LARGE(AH320:AM320,2),0)</f>
        <v>0</v>
      </c>
      <c r="AE320" s="69">
        <f>IFERROR(LARGE(AH320:AM320,3),0)+IFERROR(LARGE(AH320:AM320,4),0)</f>
        <v>0</v>
      </c>
      <c r="AF320" s="69">
        <f>IFERROR(LARGE(AH320:AM320,5),0)+IFERROR(LARGE(AH320:AM320,6),0)</f>
        <v>0</v>
      </c>
      <c r="AG320" s="69">
        <f>IFERROR(LARGE(AH320:AM320,7),0)</f>
        <v>0</v>
      </c>
      <c r="AH320" s="69"/>
      <c r="AI320" s="69"/>
      <c r="AJ320" s="69"/>
      <c r="AK320" s="69"/>
      <c r="AL320" s="69"/>
      <c r="AM320" s="69"/>
    </row>
    <row r="321" spans="1:39" s="70" customFormat="1">
      <c r="A321" s="3" t="s">
        <v>3841</v>
      </c>
      <c r="B321" s="3"/>
      <c r="C321" s="3" t="s">
        <v>3558</v>
      </c>
      <c r="D321" s="2">
        <f ca="1">IF(E320=E321,D320,CELL("wiersz",A319))</f>
        <v>319</v>
      </c>
      <c r="E321" s="23">
        <f>LARGE(F321:AG321,1)+LARGE(F321:AG321,2)+LARGE(F321:AG321,3)+LARGE(F321:AG321,4)+IFERROR(LARGE(F321:AG321,5),0)+IFERROR(LARGE(F321:AG321,6),0)</f>
        <v>45.911936497721157</v>
      </c>
      <c r="F321" s="69"/>
      <c r="G321" s="69"/>
      <c r="H321" s="69"/>
      <c r="I321" s="75"/>
      <c r="J321" s="76"/>
      <c r="K321" s="76"/>
      <c r="L321" s="76"/>
      <c r="M321" s="76"/>
      <c r="N321" s="69"/>
      <c r="O321" s="69"/>
      <c r="P321" s="69"/>
      <c r="Q321" s="69"/>
      <c r="R321" s="69"/>
      <c r="S321" s="69"/>
      <c r="T321" s="75"/>
      <c r="U321" s="75"/>
      <c r="V321" s="69"/>
      <c r="W321" s="69"/>
      <c r="X321" s="69"/>
      <c r="Y321" s="77"/>
      <c r="Z321" s="69">
        <v>45.911936497721157</v>
      </c>
      <c r="AA321" s="69"/>
      <c r="AB321" s="69"/>
      <c r="AC321" s="69"/>
      <c r="AD321" s="69">
        <f>IFERROR(LARGE(AH321:AM321,1),0)+IFERROR(LARGE(AH321:AM321,2),0)</f>
        <v>0</v>
      </c>
      <c r="AE321" s="69">
        <f>IFERROR(LARGE(AH321:AM321,3),0)+IFERROR(LARGE(AH321:AM321,4),0)</f>
        <v>0</v>
      </c>
      <c r="AF321" s="69">
        <f>IFERROR(LARGE(AH321:AM321,5),0)+IFERROR(LARGE(AH321:AM321,6),0)</f>
        <v>0</v>
      </c>
      <c r="AG321" s="69">
        <f>IFERROR(LARGE(AH321:AM321,7),0)</f>
        <v>0</v>
      </c>
      <c r="AH321" s="69"/>
      <c r="AI321" s="69"/>
      <c r="AJ321" s="69"/>
      <c r="AK321" s="69"/>
      <c r="AL321" s="69"/>
      <c r="AM321" s="69"/>
    </row>
    <row r="322" spans="1:39" s="70" customFormat="1">
      <c r="A322" s="3" t="s">
        <v>2318</v>
      </c>
      <c r="B322" s="3"/>
      <c r="C322" s="3" t="s">
        <v>57</v>
      </c>
      <c r="D322" s="2">
        <f ca="1">IF(E321=E322,D321,CELL("wiersz",A320))</f>
        <v>320</v>
      </c>
      <c r="E322" s="23">
        <f>LARGE(F322:AG322,1)+LARGE(F322:AG322,2)+LARGE(F322:AG322,3)+LARGE(F322:AG322,4)+IFERROR(LARGE(F322:AG322,5),0)+IFERROR(LARGE(F322:AG322,6),0)</f>
        <v>45.618079943799103</v>
      </c>
      <c r="F322" s="69"/>
      <c r="G322" s="69"/>
      <c r="H322" s="69"/>
      <c r="I322" s="75"/>
      <c r="J322" s="76"/>
      <c r="K322" s="76"/>
      <c r="L322" s="76"/>
      <c r="M322" s="76"/>
      <c r="N322" s="69"/>
      <c r="O322" s="69"/>
      <c r="P322" s="69"/>
      <c r="Q322" s="69"/>
      <c r="R322" s="69"/>
      <c r="S322" s="69"/>
      <c r="T322" s="75"/>
      <c r="U322" s="75"/>
      <c r="V322" s="69"/>
      <c r="W322" s="69"/>
      <c r="X322" s="69"/>
      <c r="Y322" s="77"/>
      <c r="Z322" s="69"/>
      <c r="AA322" s="69"/>
      <c r="AB322" s="69"/>
      <c r="AC322" s="69"/>
      <c r="AD322" s="69">
        <f>IFERROR(LARGE(AH322:AM322,1),0)+IFERROR(LARGE(AH322:AM322,2),0)</f>
        <v>45.618079943799103</v>
      </c>
      <c r="AE322" s="69">
        <f>IFERROR(LARGE(AH322:AM322,3),0)+IFERROR(LARGE(AH322:AM322,4),0)</f>
        <v>0</v>
      </c>
      <c r="AF322" s="69">
        <f>IFERROR(LARGE(AH322:AM322,5),0)+IFERROR(LARGE(AH322:AM322,6),0)</f>
        <v>0</v>
      </c>
      <c r="AG322" s="69">
        <f>IFERROR(LARGE(AH322:AM322,7),0)</f>
        <v>0</v>
      </c>
      <c r="AH322" s="69">
        <v>11.781927416080757</v>
      </c>
      <c r="AI322" s="69"/>
      <c r="AJ322" s="69"/>
      <c r="AK322" s="69"/>
      <c r="AL322" s="69">
        <v>33.836152527718347</v>
      </c>
      <c r="AM322" s="69"/>
    </row>
    <row r="323" spans="1:39" s="70" customFormat="1">
      <c r="A323" s="3" t="s">
        <v>2312</v>
      </c>
      <c r="B323" s="3"/>
      <c r="C323" s="3" t="s">
        <v>1097</v>
      </c>
      <c r="D323" s="2">
        <f ca="1">IF(E322=E323,D322,CELL("wiersz",A321))</f>
        <v>321</v>
      </c>
      <c r="E323" s="23">
        <f>LARGE(F323:AG323,1)+LARGE(F323:AG323,2)+LARGE(F323:AG323,3)+LARGE(F323:AG323,4)+IFERROR(LARGE(F323:AG323,5),0)+IFERROR(LARGE(F323:AG323,6),0)</f>
        <v>45.461605737518788</v>
      </c>
      <c r="F323" s="69"/>
      <c r="G323" s="69"/>
      <c r="H323" s="69"/>
      <c r="I323" s="75"/>
      <c r="J323" s="76"/>
      <c r="K323" s="76"/>
      <c r="L323" s="76"/>
      <c r="M323" s="76"/>
      <c r="N323" s="69"/>
      <c r="O323" s="69"/>
      <c r="P323" s="69"/>
      <c r="Q323" s="69"/>
      <c r="R323" s="69"/>
      <c r="S323" s="69"/>
      <c r="T323" s="75"/>
      <c r="U323" s="75"/>
      <c r="V323" s="69"/>
      <c r="W323" s="69"/>
      <c r="X323" s="69"/>
      <c r="Y323" s="77"/>
      <c r="Z323" s="69"/>
      <c r="AA323" s="69"/>
      <c r="AB323" s="69"/>
      <c r="AC323" s="69"/>
      <c r="AD323" s="69">
        <f>IFERROR(LARGE(AH323:AM323,1),0)+IFERROR(LARGE(AH323:AM323,2),0)</f>
        <v>45.461605737518788</v>
      </c>
      <c r="AE323" s="69">
        <f>IFERROR(LARGE(AH323:AM323,3),0)+IFERROR(LARGE(AH323:AM323,4),0)</f>
        <v>0</v>
      </c>
      <c r="AF323" s="69">
        <f>IFERROR(LARGE(AH323:AM323,5),0)+IFERROR(LARGE(AH323:AM323,6),0)</f>
        <v>0</v>
      </c>
      <c r="AG323" s="69">
        <f>IFERROR(LARGE(AH323:AM323,7),0)</f>
        <v>0</v>
      </c>
      <c r="AH323" s="69">
        <v>12.911339296204623</v>
      </c>
      <c r="AI323" s="69"/>
      <c r="AJ323" s="69"/>
      <c r="AK323" s="69"/>
      <c r="AL323" s="69">
        <v>32.550266441314164</v>
      </c>
      <c r="AM323" s="69"/>
    </row>
    <row r="324" spans="1:39" s="70" customFormat="1">
      <c r="A324" s="3" t="s">
        <v>2310</v>
      </c>
      <c r="B324" s="3"/>
      <c r="C324" s="3" t="s">
        <v>1097</v>
      </c>
      <c r="D324" s="2">
        <f ca="1">IF(E323=E324,D323,CELL("wiersz",A322))</f>
        <v>322</v>
      </c>
      <c r="E324" s="23">
        <f>LARGE(F324:AG324,1)+LARGE(F324:AG324,2)+LARGE(F324:AG324,3)+LARGE(F324:AG324,4)+IFERROR(LARGE(F324:AG324,5),0)+IFERROR(LARGE(F324:AG324,6),0)</f>
        <v>45.456066938560248</v>
      </c>
      <c r="F324" s="69"/>
      <c r="G324" s="69"/>
      <c r="H324" s="69"/>
      <c r="I324" s="75"/>
      <c r="J324" s="76"/>
      <c r="K324" s="76"/>
      <c r="L324" s="76"/>
      <c r="M324" s="76"/>
      <c r="N324" s="69"/>
      <c r="O324" s="69"/>
      <c r="P324" s="69"/>
      <c r="Q324" s="69"/>
      <c r="R324" s="69"/>
      <c r="S324" s="69"/>
      <c r="T324" s="75"/>
      <c r="U324" s="75"/>
      <c r="V324" s="69"/>
      <c r="W324" s="69"/>
      <c r="X324" s="69"/>
      <c r="Y324" s="77"/>
      <c r="Z324" s="69"/>
      <c r="AA324" s="69"/>
      <c r="AB324" s="69"/>
      <c r="AC324" s="69"/>
      <c r="AD324" s="69">
        <f>IFERROR(LARGE(AH324:AM324,1),0)+IFERROR(LARGE(AH324:AM324,2),0)</f>
        <v>45.456066938560248</v>
      </c>
      <c r="AE324" s="69">
        <f>IFERROR(LARGE(AH324:AM324,3),0)+IFERROR(LARGE(AH324:AM324,4),0)</f>
        <v>0</v>
      </c>
      <c r="AF324" s="69">
        <f>IFERROR(LARGE(AH324:AM324,5),0)+IFERROR(LARGE(AH324:AM324,6),0)</f>
        <v>0</v>
      </c>
      <c r="AG324" s="69">
        <f>IFERROR(LARGE(AH324:AM324,7),0)</f>
        <v>0</v>
      </c>
      <c r="AH324" s="69">
        <v>12.923917726382131</v>
      </c>
      <c r="AI324" s="69"/>
      <c r="AJ324" s="69"/>
      <c r="AK324" s="69"/>
      <c r="AL324" s="69">
        <v>32.532149212178119</v>
      </c>
      <c r="AM324" s="69"/>
    </row>
    <row r="325" spans="1:39" s="70" customFormat="1">
      <c r="A325" s="3" t="s">
        <v>3885</v>
      </c>
      <c r="B325" s="3" t="s">
        <v>3820</v>
      </c>
      <c r="C325" s="3" t="s">
        <v>57</v>
      </c>
      <c r="D325" s="2">
        <f ca="1">IF(E324=E325,D324,CELL("wiersz",A323))</f>
        <v>323</v>
      </c>
      <c r="E325" s="23">
        <f>LARGE(F325:AG325,1)+LARGE(F325:AG325,2)+LARGE(F325:AG325,3)+LARGE(F325:AG325,4)+IFERROR(LARGE(F325:AG325,5),0)+IFERROR(LARGE(F325:AG325,6),0)</f>
        <v>45.24689784123747</v>
      </c>
      <c r="F325" s="69"/>
      <c r="G325" s="69"/>
      <c r="H325" s="69"/>
      <c r="I325" s="75"/>
      <c r="J325" s="76"/>
      <c r="K325" s="76"/>
      <c r="L325" s="76"/>
      <c r="M325" s="76"/>
      <c r="N325" s="69"/>
      <c r="O325" s="69"/>
      <c r="P325" s="69"/>
      <c r="Q325" s="69"/>
      <c r="R325" s="69"/>
      <c r="S325" s="69"/>
      <c r="T325" s="75"/>
      <c r="U325" s="75"/>
      <c r="V325" s="69"/>
      <c r="W325" s="69"/>
      <c r="X325" s="69"/>
      <c r="Y325" s="77"/>
      <c r="Z325" s="69"/>
      <c r="AA325" s="69"/>
      <c r="AB325" s="69"/>
      <c r="AC325" s="69"/>
      <c r="AD325" s="69">
        <f>IFERROR(LARGE(AH325:AM325,1),0)+IFERROR(LARGE(AH325:AM325,2),0)</f>
        <v>45.24689784123747</v>
      </c>
      <c r="AE325" s="69">
        <f>IFERROR(LARGE(AH325:AM325,3),0)+IFERROR(LARGE(AH325:AM325,4),0)</f>
        <v>0</v>
      </c>
      <c r="AF325" s="69">
        <f>IFERROR(LARGE(AH325:AM325,5),0)+IFERROR(LARGE(AH325:AM325,6),0)</f>
        <v>0</v>
      </c>
      <c r="AG325" s="69">
        <f>IFERROR(LARGE(AH325:AM325,7),0)</f>
        <v>0</v>
      </c>
      <c r="AH325" s="69"/>
      <c r="AI325" s="69"/>
      <c r="AJ325" s="69"/>
      <c r="AK325" s="69"/>
      <c r="AL325" s="69">
        <v>45.24689784123747</v>
      </c>
      <c r="AM325" s="69"/>
    </row>
    <row r="326" spans="1:39" s="70" customFormat="1">
      <c r="A326" s="3" t="s">
        <v>3292</v>
      </c>
      <c r="B326" s="3" t="s">
        <v>143</v>
      </c>
      <c r="C326" s="3" t="s">
        <v>3269</v>
      </c>
      <c r="D326" s="2">
        <f ca="1">IF(E325=E326,D325,CELL("wiersz",A324))</f>
        <v>324</v>
      </c>
      <c r="E326" s="23">
        <f>LARGE(F326:AG326,1)+LARGE(F326:AG326,2)+LARGE(F326:AG326,3)+LARGE(F326:AG326,4)+IFERROR(LARGE(F326:AG326,5),0)+IFERROR(LARGE(F326:AG326,6),0)</f>
        <v>44.655963740761713</v>
      </c>
      <c r="F326" s="69"/>
      <c r="G326" s="69"/>
      <c r="H326" s="69"/>
      <c r="I326" s="75"/>
      <c r="J326" s="76"/>
      <c r="K326" s="76"/>
      <c r="L326" s="76"/>
      <c r="M326" s="76"/>
      <c r="N326" s="69"/>
      <c r="O326" s="69"/>
      <c r="P326" s="69"/>
      <c r="Q326" s="69"/>
      <c r="R326" s="69"/>
      <c r="S326" s="69"/>
      <c r="T326" s="75"/>
      <c r="U326" s="75">
        <v>44.655963740761713</v>
      </c>
      <c r="V326" s="69"/>
      <c r="W326" s="69"/>
      <c r="X326" s="69"/>
      <c r="Y326" s="77"/>
      <c r="Z326" s="69"/>
      <c r="AA326" s="69"/>
      <c r="AB326" s="69"/>
      <c r="AC326" s="69"/>
      <c r="AD326" s="69">
        <f>IFERROR(LARGE(AH326:AM326,1),0)+IFERROR(LARGE(AH326:AM326,2),0)</f>
        <v>0</v>
      </c>
      <c r="AE326" s="69">
        <f>IFERROR(LARGE(AH326:AM326,3),0)+IFERROR(LARGE(AH326:AM326,4),0)</f>
        <v>0</v>
      </c>
      <c r="AF326" s="69">
        <f>IFERROR(LARGE(AH326:AM326,5),0)+IFERROR(LARGE(AH326:AM326,6),0)</f>
        <v>0</v>
      </c>
      <c r="AG326" s="69">
        <f>IFERROR(LARGE(AH326:AM326,7),0)</f>
        <v>0</v>
      </c>
      <c r="AH326" s="69"/>
      <c r="AI326" s="69"/>
      <c r="AJ326" s="69"/>
      <c r="AK326" s="69"/>
      <c r="AL326" s="69"/>
      <c r="AM326" s="69"/>
    </row>
    <row r="327" spans="1:39" s="70" customFormat="1">
      <c r="A327" s="3" t="s">
        <v>3192</v>
      </c>
      <c r="B327" s="3"/>
      <c r="C327" s="3" t="s">
        <v>223</v>
      </c>
      <c r="D327" s="2">
        <f ca="1">IF(E326=E327,D326,CELL("wiersz",A325))</f>
        <v>325</v>
      </c>
      <c r="E327" s="23">
        <f>LARGE(F327:AG327,1)+LARGE(F327:AG327,2)+LARGE(F327:AG327,3)+LARGE(F327:AG327,4)+IFERROR(LARGE(F327:AG327,5),0)+IFERROR(LARGE(F327:AG327,6),0)</f>
        <v>44.557646531867121</v>
      </c>
      <c r="F327" s="69"/>
      <c r="G327" s="69"/>
      <c r="H327" s="69"/>
      <c r="I327" s="75"/>
      <c r="J327" s="76"/>
      <c r="K327" s="76"/>
      <c r="L327" s="76"/>
      <c r="M327" s="76"/>
      <c r="N327" s="69"/>
      <c r="O327" s="69"/>
      <c r="P327" s="69"/>
      <c r="Q327" s="69"/>
      <c r="R327" s="69"/>
      <c r="S327" s="69"/>
      <c r="T327" s="75">
        <v>44.557646531867121</v>
      </c>
      <c r="U327" s="75"/>
      <c r="V327" s="69"/>
      <c r="W327" s="69"/>
      <c r="X327" s="69"/>
      <c r="Y327" s="77"/>
      <c r="Z327" s="69"/>
      <c r="AA327" s="69"/>
      <c r="AB327" s="69"/>
      <c r="AC327" s="69"/>
      <c r="AD327" s="69">
        <f>IFERROR(LARGE(AH327:AM327,1),0)+IFERROR(LARGE(AH327:AM327,2),0)</f>
        <v>0</v>
      </c>
      <c r="AE327" s="69">
        <f>IFERROR(LARGE(AH327:AM327,3),0)+IFERROR(LARGE(AH327:AM327,4),0)</f>
        <v>0</v>
      </c>
      <c r="AF327" s="69">
        <f>IFERROR(LARGE(AH327:AM327,5),0)+IFERROR(LARGE(AH327:AM327,6),0)</f>
        <v>0</v>
      </c>
      <c r="AG327" s="69">
        <f>IFERROR(LARGE(AH327:AM327,7),0)</f>
        <v>0</v>
      </c>
      <c r="AH327" s="69"/>
      <c r="AI327" s="69"/>
      <c r="AJ327" s="69"/>
      <c r="AK327" s="69"/>
      <c r="AL327" s="69"/>
      <c r="AM327" s="69"/>
    </row>
    <row r="328" spans="1:39" s="70" customFormat="1">
      <c r="A328" s="3" t="s">
        <v>3193</v>
      </c>
      <c r="B328" s="3"/>
      <c r="C328" s="3" t="s">
        <v>223</v>
      </c>
      <c r="D328" s="2">
        <f ca="1">IF(E327=E328,D327,CELL("wiersz",A326))</f>
        <v>326</v>
      </c>
      <c r="E328" s="23">
        <f>LARGE(F328:AG328,1)+LARGE(F328:AG328,2)+LARGE(F328:AG328,3)+LARGE(F328:AG328,4)+IFERROR(LARGE(F328:AG328,5),0)+IFERROR(LARGE(F328:AG328,6),0)</f>
        <v>44.556854846309889</v>
      </c>
      <c r="F328" s="69"/>
      <c r="G328" s="69"/>
      <c r="H328" s="69"/>
      <c r="I328" s="75"/>
      <c r="J328" s="76"/>
      <c r="K328" s="76"/>
      <c r="L328" s="76"/>
      <c r="M328" s="76"/>
      <c r="N328" s="69"/>
      <c r="O328" s="69"/>
      <c r="P328" s="69"/>
      <c r="Q328" s="69"/>
      <c r="R328" s="69"/>
      <c r="S328" s="69"/>
      <c r="T328" s="75">
        <v>44.556854846309889</v>
      </c>
      <c r="U328" s="75"/>
      <c r="V328" s="69"/>
      <c r="W328" s="69"/>
      <c r="X328" s="69"/>
      <c r="Y328" s="77"/>
      <c r="Z328" s="69"/>
      <c r="AA328" s="69"/>
      <c r="AB328" s="69"/>
      <c r="AC328" s="69"/>
      <c r="AD328" s="69">
        <f>IFERROR(LARGE(AH328:AM328,1),0)+IFERROR(LARGE(AH328:AM328,2),0)</f>
        <v>0</v>
      </c>
      <c r="AE328" s="69">
        <f>IFERROR(LARGE(AH328:AM328,3),0)+IFERROR(LARGE(AH328:AM328,4),0)</f>
        <v>0</v>
      </c>
      <c r="AF328" s="69">
        <f>IFERROR(LARGE(AH328:AM328,5),0)+IFERROR(LARGE(AH328:AM328,6),0)</f>
        <v>0</v>
      </c>
      <c r="AG328" s="69">
        <f>IFERROR(LARGE(AH328:AM328,7),0)</f>
        <v>0</v>
      </c>
      <c r="AH328" s="69"/>
      <c r="AI328" s="69"/>
      <c r="AJ328" s="69"/>
      <c r="AK328" s="69"/>
      <c r="AL328" s="69"/>
      <c r="AM328" s="69"/>
    </row>
    <row r="329" spans="1:39" s="70" customFormat="1">
      <c r="A329" s="3" t="s">
        <v>3194</v>
      </c>
      <c r="B329" s="3"/>
      <c r="C329" s="3" t="s">
        <v>223</v>
      </c>
      <c r="D329" s="2">
        <f ca="1">IF(E328=E329,D328,CELL("wiersz",A327))</f>
        <v>327</v>
      </c>
      <c r="E329" s="23">
        <f>LARGE(F329:AG329,1)+LARGE(F329:AG329,2)+LARGE(F329:AG329,3)+LARGE(F329:AG329,4)+IFERROR(LARGE(F329:AG329,5),0)+IFERROR(LARGE(F329:AG329,6),0)</f>
        <v>44.556063188884984</v>
      </c>
      <c r="F329" s="69"/>
      <c r="G329" s="69"/>
      <c r="H329" s="69"/>
      <c r="I329" s="75"/>
      <c r="J329" s="76"/>
      <c r="K329" s="76"/>
      <c r="L329" s="76"/>
      <c r="M329" s="76"/>
      <c r="N329" s="69"/>
      <c r="O329" s="69"/>
      <c r="P329" s="69"/>
      <c r="Q329" s="69"/>
      <c r="R329" s="69"/>
      <c r="S329" s="69"/>
      <c r="T329" s="75">
        <v>44.556063188884984</v>
      </c>
      <c r="U329" s="75"/>
      <c r="V329" s="69"/>
      <c r="W329" s="69"/>
      <c r="X329" s="69"/>
      <c r="Y329" s="77"/>
      <c r="Z329" s="69"/>
      <c r="AA329" s="69"/>
      <c r="AB329" s="69"/>
      <c r="AC329" s="69"/>
      <c r="AD329" s="69">
        <f>IFERROR(LARGE(AH329:AM329,1),0)+IFERROR(LARGE(AH329:AM329,2),0)</f>
        <v>0</v>
      </c>
      <c r="AE329" s="69">
        <f>IFERROR(LARGE(AH329:AM329,3),0)+IFERROR(LARGE(AH329:AM329,4),0)</f>
        <v>0</v>
      </c>
      <c r="AF329" s="69">
        <f>IFERROR(LARGE(AH329:AM329,5),0)+IFERROR(LARGE(AH329:AM329,6),0)</f>
        <v>0</v>
      </c>
      <c r="AG329" s="69">
        <f>IFERROR(LARGE(AH329:AM329,7),0)</f>
        <v>0</v>
      </c>
      <c r="AH329" s="69"/>
      <c r="AI329" s="69"/>
      <c r="AJ329" s="69"/>
      <c r="AK329" s="69"/>
      <c r="AL329" s="69"/>
      <c r="AM329" s="69"/>
    </row>
    <row r="330" spans="1:39" s="70" customFormat="1">
      <c r="A330" s="3" t="s">
        <v>3053</v>
      </c>
      <c r="B330" s="3"/>
      <c r="C330" s="3"/>
      <c r="D330" s="2">
        <f ca="1">IF(E329=E330,D329,CELL("wiersz",A328))</f>
        <v>328</v>
      </c>
      <c r="E330" s="23">
        <f>LARGE(F330:AG330,1)+LARGE(F330:AG330,2)+LARGE(F330:AG330,3)+LARGE(F330:AG330,4)+IFERROR(LARGE(F330:AG330,5),0)+IFERROR(LARGE(F330:AG330,6),0)</f>
        <v>44.403654121628833</v>
      </c>
      <c r="F330" s="69"/>
      <c r="G330" s="69"/>
      <c r="H330" s="69"/>
      <c r="I330" s="75"/>
      <c r="J330" s="76"/>
      <c r="K330" s="76"/>
      <c r="L330" s="76"/>
      <c r="M330" s="76"/>
      <c r="N330" s="69"/>
      <c r="O330" s="69"/>
      <c r="P330" s="69"/>
      <c r="Q330" s="69"/>
      <c r="R330" s="69"/>
      <c r="S330" s="69"/>
      <c r="T330" s="75"/>
      <c r="U330" s="75"/>
      <c r="V330" s="69"/>
      <c r="W330" s="69"/>
      <c r="X330" s="69"/>
      <c r="Y330" s="77"/>
      <c r="Z330" s="69"/>
      <c r="AA330" s="69"/>
      <c r="AB330" s="69"/>
      <c r="AC330" s="69"/>
      <c r="AD330" s="69">
        <f>IFERROR(LARGE(AH330:AM330,1),0)+IFERROR(LARGE(AH330:AM330,2),0)</f>
        <v>44.403654121628833</v>
      </c>
      <c r="AE330" s="69">
        <f>IFERROR(LARGE(AH330:AM330,3),0)+IFERROR(LARGE(AH330:AM330,4),0)</f>
        <v>0</v>
      </c>
      <c r="AF330" s="69">
        <f>IFERROR(LARGE(AH330:AM330,5),0)+IFERROR(LARGE(AH330:AM330,6),0)</f>
        <v>0</v>
      </c>
      <c r="AG330" s="69">
        <f>IFERROR(LARGE(AH330:AM330,7),0)</f>
        <v>0</v>
      </c>
      <c r="AH330" s="69"/>
      <c r="AI330" s="69"/>
      <c r="AJ330" s="69">
        <v>24.372635316335096</v>
      </c>
      <c r="AK330" s="69"/>
      <c r="AL330" s="69"/>
      <c r="AM330" s="69">
        <v>20.031018805293733</v>
      </c>
    </row>
    <row r="331" spans="1:39" s="70" customFormat="1">
      <c r="A331" s="3" t="s">
        <v>2492</v>
      </c>
      <c r="B331" s="3" t="s">
        <v>2491</v>
      </c>
      <c r="C331" s="3"/>
      <c r="D331" s="2">
        <f ca="1">IF(E330=E331,D330,CELL("wiersz",A329))</f>
        <v>329</v>
      </c>
      <c r="E331" s="23">
        <f>LARGE(F331:AG331,1)+LARGE(F331:AG331,2)+LARGE(F331:AG331,3)+LARGE(F331:AG331,4)+IFERROR(LARGE(F331:AG331,5),0)+IFERROR(LARGE(F331:AG331,6),0)</f>
        <v>44.279603420331703</v>
      </c>
      <c r="F331" s="69"/>
      <c r="G331" s="69"/>
      <c r="H331" s="69"/>
      <c r="I331" s="75"/>
      <c r="J331" s="76">
        <v>44.279603420331703</v>
      </c>
      <c r="K331" s="76"/>
      <c r="L331" s="76"/>
      <c r="M331" s="76"/>
      <c r="N331" s="69"/>
      <c r="O331" s="69"/>
      <c r="P331" s="69"/>
      <c r="Q331" s="69"/>
      <c r="R331" s="69"/>
      <c r="S331" s="69"/>
      <c r="T331" s="75"/>
      <c r="U331" s="75"/>
      <c r="V331" s="69"/>
      <c r="W331" s="69"/>
      <c r="X331" s="69"/>
      <c r="Y331" s="77"/>
      <c r="Z331" s="69"/>
      <c r="AA331" s="69"/>
      <c r="AB331" s="69"/>
      <c r="AC331" s="69"/>
      <c r="AD331" s="69">
        <f>IFERROR(LARGE(AH331:AM331,1),0)+IFERROR(LARGE(AH331:AM331,2),0)</f>
        <v>0</v>
      </c>
      <c r="AE331" s="69">
        <f>IFERROR(LARGE(AH331:AM331,3),0)+IFERROR(LARGE(AH331:AM331,4),0)</f>
        <v>0</v>
      </c>
      <c r="AF331" s="69">
        <f>IFERROR(LARGE(AH331:AM331,5),0)+IFERROR(LARGE(AH331:AM331,6),0)</f>
        <v>0</v>
      </c>
      <c r="AG331" s="69">
        <f>IFERROR(LARGE(AH331:AM331,7),0)</f>
        <v>0</v>
      </c>
      <c r="AH331" s="69"/>
      <c r="AI331" s="69"/>
      <c r="AJ331" s="69"/>
      <c r="AK331" s="69"/>
      <c r="AL331" s="69"/>
      <c r="AM331" s="69"/>
    </row>
    <row r="332" spans="1:39" s="70" customFormat="1">
      <c r="A332" s="3" t="s">
        <v>3050</v>
      </c>
      <c r="B332" s="3"/>
      <c r="C332" s="3"/>
      <c r="D332" s="2">
        <f ca="1">IF(E331=E332,D331,CELL("wiersz",A330))</f>
        <v>330</v>
      </c>
      <c r="E332" s="23">
        <f>LARGE(F332:AG332,1)+LARGE(F332:AG332,2)+LARGE(F332:AG332,3)+LARGE(F332:AG332,4)+IFERROR(LARGE(F332:AG332,5),0)+IFERROR(LARGE(F332:AG332,6),0)</f>
        <v>44.1882297253036</v>
      </c>
      <c r="F332" s="69"/>
      <c r="G332" s="69"/>
      <c r="H332" s="69"/>
      <c r="I332" s="75"/>
      <c r="J332" s="76"/>
      <c r="K332" s="76"/>
      <c r="L332" s="76"/>
      <c r="M332" s="76"/>
      <c r="N332" s="69"/>
      <c r="O332" s="69"/>
      <c r="P332" s="69"/>
      <c r="Q332" s="69"/>
      <c r="R332" s="69"/>
      <c r="S332" s="69">
        <f>VLOOKUP(A332,'Konwalie M'!$J$3:$K$40,2,0)</f>
        <v>16.188714153561513</v>
      </c>
      <c r="T332" s="75"/>
      <c r="U332" s="75"/>
      <c r="V332" s="69"/>
      <c r="W332" s="69"/>
      <c r="X332" s="69"/>
      <c r="Y332" s="77"/>
      <c r="Z332" s="69"/>
      <c r="AA332" s="69"/>
      <c r="AB332" s="69"/>
      <c r="AC332" s="69"/>
      <c r="AD332" s="69">
        <f>IFERROR(LARGE(AH332:AM332,1),0)+IFERROR(LARGE(AH332:AM332,2),0)</f>
        <v>27.999515571742087</v>
      </c>
      <c r="AE332" s="69">
        <f>IFERROR(LARGE(AH332:AM332,3),0)+IFERROR(LARGE(AH332:AM332,4),0)</f>
        <v>0</v>
      </c>
      <c r="AF332" s="69">
        <f>IFERROR(LARGE(AH332:AM332,5),0)+IFERROR(LARGE(AH332:AM332,6),0)</f>
        <v>0</v>
      </c>
      <c r="AG332" s="69">
        <f>IFERROR(LARGE(AH332:AM332,7),0)</f>
        <v>0</v>
      </c>
      <c r="AH332" s="69"/>
      <c r="AI332" s="69"/>
      <c r="AJ332" s="69">
        <v>27.999515571742087</v>
      </c>
      <c r="AK332" s="69"/>
      <c r="AL332" s="69"/>
      <c r="AM332" s="69"/>
    </row>
    <row r="333" spans="1:39" s="70" customFormat="1">
      <c r="A333" s="3" t="s">
        <v>2967</v>
      </c>
      <c r="B333" s="3" t="s">
        <v>2925</v>
      </c>
      <c r="C333" s="3" t="s">
        <v>2926</v>
      </c>
      <c r="D333" s="2">
        <f ca="1">IF(E332=E333,D332,CELL("wiersz",A331))</f>
        <v>331</v>
      </c>
      <c r="E333" s="23">
        <f>LARGE(F333:AG333,1)+LARGE(F333:AG333,2)+LARGE(F333:AG333,3)+LARGE(F333:AG333,4)+IFERROR(LARGE(F333:AG333,5),0)+IFERROR(LARGE(F333:AG333,6),0)</f>
        <v>44.036171236624604</v>
      </c>
      <c r="F333" s="69"/>
      <c r="G333" s="69"/>
      <c r="H333" s="69"/>
      <c r="I333" s="75"/>
      <c r="J333" s="76"/>
      <c r="K333" s="76"/>
      <c r="L333" s="76"/>
      <c r="M333" s="76"/>
      <c r="N333" s="69"/>
      <c r="O333" s="69"/>
      <c r="P333" s="69">
        <v>44.036171236624604</v>
      </c>
      <c r="Q333" s="69"/>
      <c r="R333" s="69"/>
      <c r="S333" s="69"/>
      <c r="T333" s="75"/>
      <c r="U333" s="75"/>
      <c r="V333" s="69"/>
      <c r="W333" s="69"/>
      <c r="X333" s="69"/>
      <c r="Y333" s="77"/>
      <c r="Z333" s="69"/>
      <c r="AA333" s="69"/>
      <c r="AB333" s="69"/>
      <c r="AC333" s="69"/>
      <c r="AD333" s="69">
        <f>IFERROR(LARGE(AH333:AM333,1),0)+IFERROR(LARGE(AH333:AM333,2),0)</f>
        <v>0</v>
      </c>
      <c r="AE333" s="69">
        <f>IFERROR(LARGE(AH333:AM333,3),0)+IFERROR(LARGE(AH333:AM333,4),0)</f>
        <v>0</v>
      </c>
      <c r="AF333" s="69">
        <f>IFERROR(LARGE(AH333:AM333,5),0)+IFERROR(LARGE(AH333:AM333,6),0)</f>
        <v>0</v>
      </c>
      <c r="AG333" s="69">
        <f>IFERROR(LARGE(AH333:AM333,7),0)</f>
        <v>0</v>
      </c>
      <c r="AH333" s="69"/>
      <c r="AI333" s="69"/>
      <c r="AJ333" s="69"/>
      <c r="AK333" s="69"/>
      <c r="AL333" s="69"/>
      <c r="AM333" s="69"/>
    </row>
    <row r="334" spans="1:39" s="70" customFormat="1">
      <c r="A334" s="3" t="s">
        <v>2968</v>
      </c>
      <c r="B334" s="3" t="s">
        <v>2928</v>
      </c>
      <c r="C334" s="3" t="s">
        <v>4</v>
      </c>
      <c r="D334" s="2">
        <f ca="1">IF(E333=E334,D333,CELL("wiersz",A332))</f>
        <v>331</v>
      </c>
      <c r="E334" s="23">
        <f>LARGE(F334:AG334,1)+LARGE(F334:AG334,2)+LARGE(F334:AG334,3)+LARGE(F334:AG334,4)+IFERROR(LARGE(F334:AG334,5),0)+IFERROR(LARGE(F334:AG334,6),0)</f>
        <v>44.036171236624604</v>
      </c>
      <c r="F334" s="69"/>
      <c r="G334" s="69"/>
      <c r="H334" s="69"/>
      <c r="I334" s="75"/>
      <c r="J334" s="76"/>
      <c r="K334" s="76"/>
      <c r="L334" s="76"/>
      <c r="M334" s="76"/>
      <c r="N334" s="69"/>
      <c r="O334" s="69"/>
      <c r="P334" s="69">
        <v>44.036171236624604</v>
      </c>
      <c r="Q334" s="69"/>
      <c r="R334" s="69"/>
      <c r="S334" s="69"/>
      <c r="T334" s="75"/>
      <c r="U334" s="75"/>
      <c r="V334" s="69"/>
      <c r="W334" s="69"/>
      <c r="X334" s="69"/>
      <c r="Y334" s="77"/>
      <c r="Z334" s="69"/>
      <c r="AA334" s="69"/>
      <c r="AB334" s="69"/>
      <c r="AC334" s="69"/>
      <c r="AD334" s="69">
        <f>IFERROR(LARGE(AH334:AM334,1),0)+IFERROR(LARGE(AH334:AM334,2),0)</f>
        <v>0</v>
      </c>
      <c r="AE334" s="69">
        <f>IFERROR(LARGE(AH334:AM334,3),0)+IFERROR(LARGE(AH334:AM334,4),0)</f>
        <v>0</v>
      </c>
      <c r="AF334" s="69">
        <f>IFERROR(LARGE(AH334:AM334,5),0)+IFERROR(LARGE(AH334:AM334,6),0)</f>
        <v>0</v>
      </c>
      <c r="AG334" s="69">
        <f>IFERROR(LARGE(AH334:AM334,7),0)</f>
        <v>0</v>
      </c>
      <c r="AH334" s="69"/>
      <c r="AI334" s="69"/>
      <c r="AJ334" s="69"/>
      <c r="AK334" s="69"/>
      <c r="AL334" s="69"/>
      <c r="AM334" s="69"/>
    </row>
    <row r="335" spans="1:39" s="70" customFormat="1">
      <c r="A335" s="3" t="s">
        <v>2197</v>
      </c>
      <c r="B335" s="3" t="s">
        <v>1427</v>
      </c>
      <c r="C335" s="3" t="s">
        <v>57</v>
      </c>
      <c r="D335" s="2">
        <f ca="1">IF(E334=E335,D334,CELL("wiersz",A333))</f>
        <v>333</v>
      </c>
      <c r="E335" s="23">
        <f>LARGE(F335:AG335,1)+LARGE(F335:AG335,2)+LARGE(F335:AG335,3)+LARGE(F335:AG335,4)+IFERROR(LARGE(F335:AG335,5),0)+IFERROR(LARGE(F335:AG335,6),0)</f>
        <v>44.008878208337507</v>
      </c>
      <c r="F335" s="69"/>
      <c r="G335" s="69"/>
      <c r="H335" s="69"/>
      <c r="I335" s="75"/>
      <c r="J335" s="76"/>
      <c r="K335" s="76"/>
      <c r="L335" s="76"/>
      <c r="M335" s="76"/>
      <c r="N335" s="69"/>
      <c r="O335" s="69"/>
      <c r="P335" s="69"/>
      <c r="Q335" s="69"/>
      <c r="R335" s="69"/>
      <c r="S335" s="69"/>
      <c r="T335" s="75"/>
      <c r="U335" s="75"/>
      <c r="V335" s="69"/>
      <c r="W335" s="69"/>
      <c r="X335" s="69"/>
      <c r="Y335" s="77"/>
      <c r="Z335" s="69"/>
      <c r="AA335" s="69"/>
      <c r="AB335" s="69"/>
      <c r="AC335" s="69"/>
      <c r="AD335" s="69">
        <f>IFERROR(LARGE(AH335:AM335,1),0)+IFERROR(LARGE(AH335:AM335,2),0)</f>
        <v>44.008878208337507</v>
      </c>
      <c r="AE335" s="69">
        <f>IFERROR(LARGE(AH335:AM335,3),0)+IFERROR(LARGE(AH335:AM335,4),0)</f>
        <v>0</v>
      </c>
      <c r="AF335" s="69">
        <f>IFERROR(LARGE(AH335:AM335,5),0)+IFERROR(LARGE(AH335:AM335,6),0)</f>
        <v>0</v>
      </c>
      <c r="AG335" s="69">
        <f>IFERROR(LARGE(AH335:AM335,7),0)</f>
        <v>0</v>
      </c>
      <c r="AH335" s="69">
        <v>44.008878208337507</v>
      </c>
      <c r="AI335" s="69"/>
      <c r="AJ335" s="69"/>
      <c r="AK335" s="69"/>
      <c r="AL335" s="69"/>
      <c r="AM335" s="69"/>
    </row>
    <row r="336" spans="1:39" s="70" customFormat="1">
      <c r="A336" s="3" t="s">
        <v>2878</v>
      </c>
      <c r="B336" s="3" t="s">
        <v>2859</v>
      </c>
      <c r="C336" s="3" t="s">
        <v>1023</v>
      </c>
      <c r="D336" s="2">
        <f ca="1">IF(E335=E336,D335,CELL("wiersz",A334))</f>
        <v>334</v>
      </c>
      <c r="E336" s="23">
        <f>LARGE(F336:AG336,1)+LARGE(F336:AG336,2)+LARGE(F336:AG336,3)+LARGE(F336:AG336,4)+IFERROR(LARGE(F336:AG336,5),0)+IFERROR(LARGE(F336:AG336,6),0)</f>
        <v>43.83538620706797</v>
      </c>
      <c r="F336" s="69"/>
      <c r="G336" s="69"/>
      <c r="H336" s="69"/>
      <c r="I336" s="75"/>
      <c r="J336" s="76"/>
      <c r="K336" s="76"/>
      <c r="L336" s="76"/>
      <c r="M336" s="76"/>
      <c r="N336" s="69"/>
      <c r="O336" s="69">
        <v>43.83538620706797</v>
      </c>
      <c r="P336" s="69"/>
      <c r="Q336" s="69"/>
      <c r="R336" s="69"/>
      <c r="S336" s="69"/>
      <c r="T336" s="75"/>
      <c r="U336" s="75"/>
      <c r="V336" s="69"/>
      <c r="W336" s="69"/>
      <c r="X336" s="69"/>
      <c r="Y336" s="77"/>
      <c r="Z336" s="69"/>
      <c r="AA336" s="69"/>
      <c r="AB336" s="69"/>
      <c r="AC336" s="69"/>
      <c r="AD336" s="69">
        <f>IFERROR(LARGE(AH336:AM336,1),0)+IFERROR(LARGE(AH336:AM336,2),0)</f>
        <v>0</v>
      </c>
      <c r="AE336" s="69">
        <f>IFERROR(LARGE(AH336:AM336,3),0)+IFERROR(LARGE(AH336:AM336,4),0)</f>
        <v>0</v>
      </c>
      <c r="AF336" s="69">
        <f>IFERROR(LARGE(AH336:AM336,5),0)+IFERROR(LARGE(AH336:AM336,6),0)</f>
        <v>0</v>
      </c>
      <c r="AG336" s="69">
        <f>IFERROR(LARGE(AH336:AM336,7),0)</f>
        <v>0</v>
      </c>
      <c r="AH336" s="69"/>
      <c r="AI336" s="69"/>
      <c r="AJ336" s="69"/>
      <c r="AK336" s="69"/>
      <c r="AL336" s="69"/>
      <c r="AM336" s="69"/>
    </row>
    <row r="337" spans="1:39" s="70" customFormat="1">
      <c r="A337" s="3" t="s">
        <v>3102</v>
      </c>
      <c r="B337" s="3" t="s">
        <v>3084</v>
      </c>
      <c r="C337" s="3" t="s">
        <v>65</v>
      </c>
      <c r="D337" s="2">
        <f ca="1">IF(E336=E337,D336,CELL("wiersz",A335))</f>
        <v>335</v>
      </c>
      <c r="E337" s="23">
        <f>LARGE(F337:AG337,1)+LARGE(F337:AG337,2)+LARGE(F337:AG337,3)+LARGE(F337:AG337,4)+IFERROR(LARGE(F337:AG337,5),0)+IFERROR(LARGE(F337:AG337,6),0)</f>
        <v>43.65847280334728</v>
      </c>
      <c r="F337" s="69"/>
      <c r="G337" s="69"/>
      <c r="H337" s="69"/>
      <c r="I337" s="75"/>
      <c r="J337" s="76"/>
      <c r="K337" s="76"/>
      <c r="L337" s="76"/>
      <c r="M337" s="76"/>
      <c r="N337" s="69"/>
      <c r="O337" s="69"/>
      <c r="P337" s="69"/>
      <c r="Q337" s="69"/>
      <c r="R337" s="69"/>
      <c r="S337" s="69"/>
      <c r="T337" s="75"/>
      <c r="U337" s="75"/>
      <c r="V337" s="69"/>
      <c r="W337" s="69"/>
      <c r="X337" s="69"/>
      <c r="Y337" s="77"/>
      <c r="Z337" s="69"/>
      <c r="AA337" s="69"/>
      <c r="AB337" s="69"/>
      <c r="AC337" s="69"/>
      <c r="AD337" s="69">
        <f>IFERROR(LARGE(AH337:AM337,1),0)+IFERROR(LARGE(AH337:AM337,2),0)</f>
        <v>43.65847280334728</v>
      </c>
      <c r="AE337" s="69">
        <f>IFERROR(LARGE(AH337:AM337,3),0)+IFERROR(LARGE(AH337:AM337,4),0)</f>
        <v>0</v>
      </c>
      <c r="AF337" s="69">
        <f>IFERROR(LARGE(AH337:AM337,5),0)+IFERROR(LARGE(AH337:AM337,6),0)</f>
        <v>0</v>
      </c>
      <c r="AG337" s="69">
        <f>IFERROR(LARGE(AH337:AM337,7),0)</f>
        <v>0</v>
      </c>
      <c r="AH337" s="69"/>
      <c r="AI337" s="69"/>
      <c r="AJ337" s="69"/>
      <c r="AK337" s="69">
        <v>43.65847280334728</v>
      </c>
      <c r="AL337" s="69"/>
      <c r="AM337" s="69"/>
    </row>
    <row r="338" spans="1:39" s="70" customFormat="1">
      <c r="A338" s="3" t="s">
        <v>2973</v>
      </c>
      <c r="B338" s="3" t="s">
        <v>2922</v>
      </c>
      <c r="C338" s="3" t="s">
        <v>2923</v>
      </c>
      <c r="D338" s="2">
        <f ca="1">IF(E337=E338,D337,CELL("wiersz",A336))</f>
        <v>336</v>
      </c>
      <c r="E338" s="23">
        <f>LARGE(F338:AG338,1)+LARGE(F338:AG338,2)+LARGE(F338:AG338,3)+LARGE(F338:AG338,4)+IFERROR(LARGE(F338:AG338,5),0)+IFERROR(LARGE(F338:AG338,6),0)</f>
        <v>43.551649588645382</v>
      </c>
      <c r="F338" s="69"/>
      <c r="G338" s="69"/>
      <c r="H338" s="69"/>
      <c r="I338" s="75"/>
      <c r="J338" s="76"/>
      <c r="K338" s="76"/>
      <c r="L338" s="76"/>
      <c r="M338" s="76"/>
      <c r="N338" s="69"/>
      <c r="O338" s="69"/>
      <c r="P338" s="69">
        <v>27.557746223457627</v>
      </c>
      <c r="Q338" s="69"/>
      <c r="R338" s="69"/>
      <c r="S338" s="69"/>
      <c r="T338" s="75"/>
      <c r="U338" s="75"/>
      <c r="V338" s="69"/>
      <c r="W338" s="69"/>
      <c r="X338" s="69"/>
      <c r="Y338" s="77"/>
      <c r="Z338" s="69"/>
      <c r="AA338" s="69"/>
      <c r="AB338" s="69">
        <v>15.993903365187757</v>
      </c>
      <c r="AC338" s="69"/>
      <c r="AD338" s="69">
        <f>IFERROR(LARGE(AH338:AM338,1),0)+IFERROR(LARGE(AH338:AM338,2),0)</f>
        <v>0</v>
      </c>
      <c r="AE338" s="69">
        <f>IFERROR(LARGE(AH338:AM338,3),0)+IFERROR(LARGE(AH338:AM338,4),0)</f>
        <v>0</v>
      </c>
      <c r="AF338" s="69">
        <f>IFERROR(LARGE(AH338:AM338,5),0)+IFERROR(LARGE(AH338:AM338,6),0)</f>
        <v>0</v>
      </c>
      <c r="AG338" s="69">
        <f>IFERROR(LARGE(AH338:AM338,7),0)</f>
        <v>0</v>
      </c>
      <c r="AH338" s="69"/>
      <c r="AI338" s="69"/>
      <c r="AJ338" s="69"/>
      <c r="AK338" s="69"/>
      <c r="AL338" s="69"/>
      <c r="AM338" s="69"/>
    </row>
    <row r="339" spans="1:39" s="70" customFormat="1">
      <c r="A339" s="3" t="s">
        <v>2201</v>
      </c>
      <c r="B339" s="3" t="s">
        <v>1438</v>
      </c>
      <c r="C339" s="3" t="s">
        <v>324</v>
      </c>
      <c r="D339" s="2">
        <f ca="1">IF(E338=E339,D338,CELL("wiersz",A337))</f>
        <v>337</v>
      </c>
      <c r="E339" s="23">
        <f>LARGE(F339:AG339,1)+LARGE(F339:AG339,2)+LARGE(F339:AG339,3)+LARGE(F339:AG339,4)+IFERROR(LARGE(F339:AG339,5),0)+IFERROR(LARGE(F339:AG339,6),0)</f>
        <v>43.379063034609821</v>
      </c>
      <c r="F339" s="69"/>
      <c r="G339" s="69"/>
      <c r="H339" s="69"/>
      <c r="I339" s="75"/>
      <c r="J339" s="76"/>
      <c r="K339" s="76"/>
      <c r="L339" s="76"/>
      <c r="M339" s="76"/>
      <c r="N339" s="69"/>
      <c r="O339" s="69"/>
      <c r="P339" s="69"/>
      <c r="Q339" s="69"/>
      <c r="R339" s="69"/>
      <c r="S339" s="69"/>
      <c r="T339" s="75"/>
      <c r="U339" s="75"/>
      <c r="V339" s="69"/>
      <c r="W339" s="69"/>
      <c r="X339" s="69"/>
      <c r="Y339" s="77"/>
      <c r="Z339" s="69"/>
      <c r="AA339" s="69"/>
      <c r="AB339" s="69"/>
      <c r="AC339" s="69"/>
      <c r="AD339" s="69">
        <f>IFERROR(LARGE(AH339:AM339,1),0)+IFERROR(LARGE(AH339:AM339,2),0)</f>
        <v>43.379063034609821</v>
      </c>
      <c r="AE339" s="69">
        <f>IFERROR(LARGE(AH339:AM339,3),0)+IFERROR(LARGE(AH339:AM339,4),0)</f>
        <v>0</v>
      </c>
      <c r="AF339" s="69">
        <f>IFERROR(LARGE(AH339:AM339,5),0)+IFERROR(LARGE(AH339:AM339,6),0)</f>
        <v>0</v>
      </c>
      <c r="AG339" s="69">
        <f>IFERROR(LARGE(AH339:AM339,7),0)</f>
        <v>0</v>
      </c>
      <c r="AH339" s="69">
        <v>43.379063034609821</v>
      </c>
      <c r="AI339" s="69"/>
      <c r="AJ339" s="69"/>
      <c r="AK339" s="69"/>
      <c r="AL339" s="69"/>
      <c r="AM339" s="69"/>
    </row>
    <row r="340" spans="1:39" s="70" customFormat="1">
      <c r="A340" s="3" t="s">
        <v>2202</v>
      </c>
      <c r="B340" s="3"/>
      <c r="C340" s="3" t="s">
        <v>57</v>
      </c>
      <c r="D340" s="2">
        <f ca="1">IF(E339=E340,D339,CELL("wiersz",A338))</f>
        <v>338</v>
      </c>
      <c r="E340" s="23">
        <f>LARGE(F340:AG340,1)+LARGE(F340:AG340,2)+LARGE(F340:AG340,3)+LARGE(F340:AG340,4)+IFERROR(LARGE(F340:AG340,5),0)+IFERROR(LARGE(F340:AG340,6),0)</f>
        <v>43.376208961115864</v>
      </c>
      <c r="F340" s="69"/>
      <c r="G340" s="69"/>
      <c r="H340" s="69"/>
      <c r="I340" s="75"/>
      <c r="J340" s="76"/>
      <c r="K340" s="76"/>
      <c r="L340" s="76"/>
      <c r="M340" s="76"/>
      <c r="N340" s="69"/>
      <c r="O340" s="69"/>
      <c r="P340" s="69"/>
      <c r="Q340" s="69"/>
      <c r="R340" s="69"/>
      <c r="S340" s="69"/>
      <c r="T340" s="75"/>
      <c r="U340" s="75"/>
      <c r="V340" s="69"/>
      <c r="W340" s="69"/>
      <c r="X340" s="69"/>
      <c r="Y340" s="77"/>
      <c r="Z340" s="69"/>
      <c r="AA340" s="69"/>
      <c r="AB340" s="69"/>
      <c r="AC340" s="69"/>
      <c r="AD340" s="69">
        <f>IFERROR(LARGE(AH340:AM340,1),0)+IFERROR(LARGE(AH340:AM340,2),0)</f>
        <v>43.376208961115864</v>
      </c>
      <c r="AE340" s="69">
        <f>IFERROR(LARGE(AH340:AM340,3),0)+IFERROR(LARGE(AH340:AM340,4),0)</f>
        <v>0</v>
      </c>
      <c r="AF340" s="69">
        <f>IFERROR(LARGE(AH340:AM340,5),0)+IFERROR(LARGE(AH340:AM340,6),0)</f>
        <v>0</v>
      </c>
      <c r="AG340" s="69">
        <f>IFERROR(LARGE(AH340:AM340,7),0)</f>
        <v>0</v>
      </c>
      <c r="AH340" s="69">
        <v>43.376208961115864</v>
      </c>
      <c r="AI340" s="69"/>
      <c r="AJ340" s="69"/>
      <c r="AK340" s="69"/>
      <c r="AL340" s="69"/>
      <c r="AM340" s="69"/>
    </row>
    <row r="341" spans="1:39" s="70" customFormat="1">
      <c r="A341" s="3" t="s">
        <v>2203</v>
      </c>
      <c r="B341" s="3"/>
      <c r="C341" s="3" t="s">
        <v>57</v>
      </c>
      <c r="D341" s="2">
        <f ca="1">IF(E340=E341,D340,CELL("wiersz",A339))</f>
        <v>339</v>
      </c>
      <c r="E341" s="23">
        <f>LARGE(F341:AG341,1)+LARGE(F341:AG341,2)+LARGE(F341:AG341,3)+LARGE(F341:AG341,4)+IFERROR(LARGE(F341:AG341,5),0)+IFERROR(LARGE(F341:AG341,6),0)</f>
        <v>43.373355263157897</v>
      </c>
      <c r="F341" s="69"/>
      <c r="G341" s="69"/>
      <c r="H341" s="69"/>
      <c r="I341" s="75"/>
      <c r="J341" s="76"/>
      <c r="K341" s="76"/>
      <c r="L341" s="76"/>
      <c r="M341" s="76"/>
      <c r="N341" s="69"/>
      <c r="O341" s="69"/>
      <c r="P341" s="69"/>
      <c r="Q341" s="69"/>
      <c r="R341" s="69"/>
      <c r="S341" s="69"/>
      <c r="T341" s="75"/>
      <c r="U341" s="75"/>
      <c r="V341" s="69"/>
      <c r="W341" s="69"/>
      <c r="X341" s="69"/>
      <c r="Y341" s="77"/>
      <c r="Z341" s="69"/>
      <c r="AA341" s="69"/>
      <c r="AB341" s="69"/>
      <c r="AC341" s="69"/>
      <c r="AD341" s="69">
        <f>IFERROR(LARGE(AH341:AM341,1),0)+IFERROR(LARGE(AH341:AM341,2),0)</f>
        <v>43.373355263157897</v>
      </c>
      <c r="AE341" s="69">
        <f>IFERROR(LARGE(AH341:AM341,3),0)+IFERROR(LARGE(AH341:AM341,4),0)</f>
        <v>0</v>
      </c>
      <c r="AF341" s="69">
        <f>IFERROR(LARGE(AH341:AM341,5),0)+IFERROR(LARGE(AH341:AM341,6),0)</f>
        <v>0</v>
      </c>
      <c r="AG341" s="69">
        <f>IFERROR(LARGE(AH341:AM341,7),0)</f>
        <v>0</v>
      </c>
      <c r="AH341" s="69">
        <v>43.373355263157897</v>
      </c>
      <c r="AI341" s="69"/>
      <c r="AJ341" s="69"/>
      <c r="AK341" s="69"/>
      <c r="AL341" s="69"/>
      <c r="AM341" s="69"/>
    </row>
    <row r="342" spans="1:39" s="70" customFormat="1">
      <c r="A342" s="3" t="s">
        <v>2204</v>
      </c>
      <c r="B342" s="3"/>
      <c r="C342" s="3" t="s">
        <v>57</v>
      </c>
      <c r="D342" s="2">
        <f ca="1">IF(E341=E342,D341,CELL("wiersz",A340))</f>
        <v>340</v>
      </c>
      <c r="E342" s="23">
        <f>LARGE(F342:AG342,1)+LARGE(F342:AG342,2)+LARGE(F342:AG342,3)+LARGE(F342:AG342,4)+IFERROR(LARGE(F342:AG342,5),0)+IFERROR(LARGE(F342:AG342,6),0)</f>
        <v>43.36764899355348</v>
      </c>
      <c r="F342" s="69"/>
      <c r="G342" s="69"/>
      <c r="H342" s="69"/>
      <c r="I342" s="75"/>
      <c r="J342" s="76"/>
      <c r="K342" s="76"/>
      <c r="L342" s="76"/>
      <c r="M342" s="76"/>
      <c r="N342" s="69"/>
      <c r="O342" s="69"/>
      <c r="P342" s="69"/>
      <c r="Q342" s="69"/>
      <c r="R342" s="69"/>
      <c r="S342" s="69"/>
      <c r="T342" s="75"/>
      <c r="U342" s="75"/>
      <c r="V342" s="69"/>
      <c r="W342" s="69"/>
      <c r="X342" s="69"/>
      <c r="Y342" s="77"/>
      <c r="Z342" s="69"/>
      <c r="AA342" s="69"/>
      <c r="AB342" s="69"/>
      <c r="AC342" s="69"/>
      <c r="AD342" s="69">
        <f>IFERROR(LARGE(AH342:AM342,1),0)+IFERROR(LARGE(AH342:AM342,2),0)</f>
        <v>43.36764899355348</v>
      </c>
      <c r="AE342" s="69">
        <f>IFERROR(LARGE(AH342:AM342,3),0)+IFERROR(LARGE(AH342:AM342,4),0)</f>
        <v>0</v>
      </c>
      <c r="AF342" s="69">
        <f>IFERROR(LARGE(AH342:AM342,5),0)+IFERROR(LARGE(AH342:AM342,6),0)</f>
        <v>0</v>
      </c>
      <c r="AG342" s="69">
        <f>IFERROR(LARGE(AH342:AM342,7),0)</f>
        <v>0</v>
      </c>
      <c r="AH342" s="69">
        <v>43.36764899355348</v>
      </c>
      <c r="AI342" s="69"/>
      <c r="AJ342" s="69"/>
      <c r="AK342" s="69"/>
      <c r="AL342" s="69"/>
      <c r="AM342" s="69"/>
    </row>
    <row r="343" spans="1:39" s="70" customFormat="1">
      <c r="A343" s="3" t="s">
        <v>3042</v>
      </c>
      <c r="B343" s="3"/>
      <c r="C343" s="3"/>
      <c r="D343" s="2">
        <f ca="1">IF(E342=E343,D342,CELL("wiersz",A341))</f>
        <v>341</v>
      </c>
      <c r="E343" s="23">
        <f>LARGE(F343:AG343,1)+LARGE(F343:AG343,2)+LARGE(F343:AG343,3)+LARGE(F343:AG343,4)+IFERROR(LARGE(F343:AG343,5),0)+IFERROR(LARGE(F343:AG343,6),0)</f>
        <v>43.122676579925674</v>
      </c>
      <c r="F343" s="69"/>
      <c r="G343" s="69"/>
      <c r="H343" s="69"/>
      <c r="I343" s="75"/>
      <c r="J343" s="76"/>
      <c r="K343" s="76"/>
      <c r="L343" s="76"/>
      <c r="M343" s="76"/>
      <c r="N343" s="69"/>
      <c r="O343" s="69"/>
      <c r="P343" s="69"/>
      <c r="Q343" s="69"/>
      <c r="R343" s="69"/>
      <c r="S343" s="69"/>
      <c r="T343" s="75"/>
      <c r="U343" s="75"/>
      <c r="V343" s="69"/>
      <c r="W343" s="69"/>
      <c r="X343" s="69"/>
      <c r="Y343" s="77"/>
      <c r="Z343" s="69"/>
      <c r="AA343" s="69"/>
      <c r="AB343" s="69"/>
      <c r="AC343" s="69"/>
      <c r="AD343" s="69">
        <f>IFERROR(LARGE(AH343:AM343,1),0)+IFERROR(LARGE(AH343:AM343,2),0)</f>
        <v>43.122676579925674</v>
      </c>
      <c r="AE343" s="69">
        <f>IFERROR(LARGE(AH343:AM343,3),0)+IFERROR(LARGE(AH343:AM343,4),0)</f>
        <v>0</v>
      </c>
      <c r="AF343" s="69">
        <f>IFERROR(LARGE(AH343:AM343,5),0)+IFERROR(LARGE(AH343:AM343,6),0)</f>
        <v>0</v>
      </c>
      <c r="AG343" s="69">
        <f>IFERROR(LARGE(AH343:AM343,7),0)</f>
        <v>0</v>
      </c>
      <c r="AH343" s="69"/>
      <c r="AI343" s="69"/>
      <c r="AJ343" s="69">
        <v>43.122676579925674</v>
      </c>
      <c r="AK343" s="69"/>
      <c r="AL343" s="69"/>
      <c r="AM343" s="69"/>
    </row>
    <row r="344" spans="1:39" s="70" customFormat="1">
      <c r="A344" s="3" t="s">
        <v>4125</v>
      </c>
      <c r="B344" s="3" t="s">
        <v>4113</v>
      </c>
      <c r="C344" s="3" t="s">
        <v>4112</v>
      </c>
      <c r="D344" s="2">
        <f ca="1">IF(E343=E344,D343,CELL("wiersz",A342))</f>
        <v>342</v>
      </c>
      <c r="E344" s="23">
        <f>LARGE(F344:AG344,1)+LARGE(F344:AG344,2)+LARGE(F344:AG344,3)+LARGE(F344:AG344,4)+IFERROR(LARGE(F344:AG344,5),0)+IFERROR(LARGE(F344:AG344,6),0)</f>
        <v>42.994034302669384</v>
      </c>
      <c r="F344" s="69"/>
      <c r="G344" s="69"/>
      <c r="H344" s="69"/>
      <c r="I344" s="75"/>
      <c r="J344" s="76"/>
      <c r="K344" s="76"/>
      <c r="L344" s="76"/>
      <c r="M344" s="76"/>
      <c r="N344" s="69"/>
      <c r="O344" s="69"/>
      <c r="P344" s="69"/>
      <c r="Q344" s="69"/>
      <c r="R344" s="69"/>
      <c r="S344" s="69"/>
      <c r="T344" s="75"/>
      <c r="U344" s="75"/>
      <c r="V344" s="69"/>
      <c r="W344" s="69"/>
      <c r="X344" s="69"/>
      <c r="Y344" s="77"/>
      <c r="Z344" s="69"/>
      <c r="AA344" s="69"/>
      <c r="AB344" s="69"/>
      <c r="AC344" s="69"/>
      <c r="AD344" s="69">
        <f>IFERROR(LARGE(AH344:AM344,1),0)+IFERROR(LARGE(AH344:AM344,2),0)</f>
        <v>42.994034302669384</v>
      </c>
      <c r="AE344" s="69">
        <f>IFERROR(LARGE(AH344:AM344,3),0)+IFERROR(LARGE(AH344:AM344,4),0)</f>
        <v>0</v>
      </c>
      <c r="AF344" s="69">
        <f>IFERROR(LARGE(AH344:AM344,5),0)+IFERROR(LARGE(AH344:AM344,6),0)</f>
        <v>0</v>
      </c>
      <c r="AG344" s="69">
        <f>IFERROR(LARGE(AH344:AM344,7),0)</f>
        <v>0</v>
      </c>
      <c r="AH344" s="69"/>
      <c r="AI344" s="69"/>
      <c r="AJ344" s="69"/>
      <c r="AK344" s="69"/>
      <c r="AL344" s="69"/>
      <c r="AM344" s="69">
        <v>42.994034302669384</v>
      </c>
    </row>
    <row r="345" spans="1:39" s="70" customFormat="1">
      <c r="A345" s="3" t="s">
        <v>2335</v>
      </c>
      <c r="B345" s="3" t="s">
        <v>1811</v>
      </c>
      <c r="C345" s="3" t="s">
        <v>57</v>
      </c>
      <c r="D345" s="2">
        <f ca="1">IF(E344=E345,D344,CELL("wiersz",A343))</f>
        <v>343</v>
      </c>
      <c r="E345" s="23">
        <f>LARGE(F345:AG345,1)+LARGE(F345:AG345,2)+LARGE(F345:AG345,3)+LARGE(F345:AG345,4)+IFERROR(LARGE(F345:AG345,5),0)+IFERROR(LARGE(F345:AG345,6),0)</f>
        <v>42.943282455312463</v>
      </c>
      <c r="F345" s="69"/>
      <c r="G345" s="69"/>
      <c r="H345" s="69"/>
      <c r="I345" s="75"/>
      <c r="J345" s="76"/>
      <c r="K345" s="76"/>
      <c r="L345" s="76"/>
      <c r="M345" s="76"/>
      <c r="N345" s="69"/>
      <c r="O345" s="69"/>
      <c r="P345" s="69"/>
      <c r="Q345" s="69"/>
      <c r="R345" s="69"/>
      <c r="S345" s="69"/>
      <c r="T345" s="75"/>
      <c r="U345" s="75"/>
      <c r="V345" s="69"/>
      <c r="W345" s="69"/>
      <c r="X345" s="69"/>
      <c r="Y345" s="77"/>
      <c r="Z345" s="69"/>
      <c r="AA345" s="69"/>
      <c r="AB345" s="69"/>
      <c r="AC345" s="69"/>
      <c r="AD345" s="69">
        <f>IFERROR(LARGE(AH345:AM345,1),0)+IFERROR(LARGE(AH345:AM345,2),0)</f>
        <v>42.943282455312463</v>
      </c>
      <c r="AE345" s="69">
        <f>IFERROR(LARGE(AH345:AM345,3),0)+IFERROR(LARGE(AH345:AM345,4),0)</f>
        <v>0</v>
      </c>
      <c r="AF345" s="69">
        <f>IFERROR(LARGE(AH345:AM345,5),0)+IFERROR(LARGE(AH345:AM345,6),0)</f>
        <v>0</v>
      </c>
      <c r="AG345" s="69">
        <f>IFERROR(LARGE(AH345:AM345,7),0)</f>
        <v>0</v>
      </c>
      <c r="AH345" s="69">
        <v>7.7984753511843694</v>
      </c>
      <c r="AI345" s="69"/>
      <c r="AJ345" s="69"/>
      <c r="AK345" s="69"/>
      <c r="AL345" s="69">
        <v>35.144807104128091</v>
      </c>
      <c r="AM345" s="69"/>
    </row>
    <row r="346" spans="1:39" s="70" customFormat="1">
      <c r="A346" s="3" t="s">
        <v>3195</v>
      </c>
      <c r="B346" s="3"/>
      <c r="C346" s="3" t="s">
        <v>96</v>
      </c>
      <c r="D346" s="2">
        <f ca="1">IF(E345=E346,D345,CELL("wiersz",A344))</f>
        <v>344</v>
      </c>
      <c r="E346" s="23">
        <f>LARGE(F346:AG346,1)+LARGE(F346:AG346,2)+LARGE(F346:AG346,3)+LARGE(F346:AG346,4)+IFERROR(LARGE(F346:AG346,5),0)+IFERROR(LARGE(F346:AG346,6),0)</f>
        <v>42.699560556014781</v>
      </c>
      <c r="F346" s="69"/>
      <c r="G346" s="69"/>
      <c r="H346" s="69"/>
      <c r="I346" s="75"/>
      <c r="J346" s="76"/>
      <c r="K346" s="76"/>
      <c r="L346" s="76"/>
      <c r="M346" s="76"/>
      <c r="N346" s="69"/>
      <c r="O346" s="69"/>
      <c r="P346" s="69"/>
      <c r="Q346" s="69"/>
      <c r="R346" s="69"/>
      <c r="S346" s="69"/>
      <c r="T346" s="75">
        <v>42.699560556014781</v>
      </c>
      <c r="U346" s="75"/>
      <c r="V346" s="69"/>
      <c r="W346" s="69"/>
      <c r="X346" s="69"/>
      <c r="Y346" s="77"/>
      <c r="Z346" s="69"/>
      <c r="AA346" s="69"/>
      <c r="AB346" s="69"/>
      <c r="AC346" s="69"/>
      <c r="AD346" s="69">
        <f>IFERROR(LARGE(AH346:AM346,1),0)+IFERROR(LARGE(AH346:AM346,2),0)</f>
        <v>0</v>
      </c>
      <c r="AE346" s="69">
        <f>IFERROR(LARGE(AH346:AM346,3),0)+IFERROR(LARGE(AH346:AM346,4),0)</f>
        <v>0</v>
      </c>
      <c r="AF346" s="69">
        <f>IFERROR(LARGE(AH346:AM346,5),0)+IFERROR(LARGE(AH346:AM346,6),0)</f>
        <v>0</v>
      </c>
      <c r="AG346" s="69">
        <f>IFERROR(LARGE(AH346:AM346,7),0)</f>
        <v>0</v>
      </c>
      <c r="AH346" s="69"/>
      <c r="AI346" s="69"/>
      <c r="AJ346" s="69"/>
      <c r="AK346" s="69"/>
      <c r="AL346" s="69"/>
      <c r="AM346" s="69"/>
    </row>
    <row r="347" spans="1:39" s="70" customFormat="1">
      <c r="A347" s="3" t="s">
        <v>2334</v>
      </c>
      <c r="B347" s="3" t="s">
        <v>1811</v>
      </c>
      <c r="C347" s="3" t="s">
        <v>57</v>
      </c>
      <c r="D347" s="2">
        <f ca="1">IF(E346=E347,D346,CELL("wiersz",A345))</f>
        <v>345</v>
      </c>
      <c r="E347" s="23">
        <f>LARGE(F347:AG347,1)+LARGE(F347:AG347,2)+LARGE(F347:AG347,3)+LARGE(F347:AG347,4)+IFERROR(LARGE(F347:AG347,5),0)+IFERROR(LARGE(F347:AG347,6),0)</f>
        <v>42.62940618642962</v>
      </c>
      <c r="F347" s="69"/>
      <c r="G347" s="69"/>
      <c r="H347" s="69"/>
      <c r="I347" s="75"/>
      <c r="J347" s="76"/>
      <c r="K347" s="76"/>
      <c r="L347" s="76"/>
      <c r="M347" s="76"/>
      <c r="N347" s="69"/>
      <c r="O347" s="69"/>
      <c r="P347" s="69"/>
      <c r="Q347" s="69"/>
      <c r="R347" s="69"/>
      <c r="S347" s="69"/>
      <c r="T347" s="75"/>
      <c r="U347" s="75"/>
      <c r="V347" s="69"/>
      <c r="W347" s="69"/>
      <c r="X347" s="69"/>
      <c r="Y347" s="77"/>
      <c r="Z347" s="69"/>
      <c r="AA347" s="69"/>
      <c r="AB347" s="69"/>
      <c r="AC347" s="69"/>
      <c r="AD347" s="69">
        <f>IFERROR(LARGE(AH347:AM347,1),0)+IFERROR(LARGE(AH347:AM347,2),0)</f>
        <v>42.62940618642962</v>
      </c>
      <c r="AE347" s="69">
        <f>IFERROR(LARGE(AH347:AM347,3),0)+IFERROR(LARGE(AH347:AM347,4),0)</f>
        <v>0</v>
      </c>
      <c r="AF347" s="69">
        <f>IFERROR(LARGE(AH347:AM347,5),0)+IFERROR(LARGE(AH347:AM347,6),0)</f>
        <v>0</v>
      </c>
      <c r="AG347" s="69">
        <f>IFERROR(LARGE(AH347:AM347,7),0)</f>
        <v>0</v>
      </c>
      <c r="AH347" s="69">
        <v>7.7997991460156699</v>
      </c>
      <c r="AI347" s="69"/>
      <c r="AJ347" s="69"/>
      <c r="AK347" s="69"/>
      <c r="AL347" s="69">
        <v>34.829607040413947</v>
      </c>
      <c r="AM347" s="69"/>
    </row>
    <row r="348" spans="1:39" s="70" customFormat="1">
      <c r="A348" s="3" t="s">
        <v>2208</v>
      </c>
      <c r="B348" s="3"/>
      <c r="C348" s="3" t="s">
        <v>57</v>
      </c>
      <c r="D348" s="2">
        <f ca="1">IF(E347=E348,D347,CELL("wiersz",A346))</f>
        <v>346</v>
      </c>
      <c r="E348" s="23">
        <f>LARGE(F348:AG348,1)+LARGE(F348:AG348,2)+LARGE(F348:AG348,3)+LARGE(F348:AG348,4)+IFERROR(LARGE(F348:AG348,5),0)+IFERROR(LARGE(F348:AG348,6),0)</f>
        <v>42.617731665535423</v>
      </c>
      <c r="F348" s="69"/>
      <c r="G348" s="69"/>
      <c r="H348" s="69"/>
      <c r="I348" s="75"/>
      <c r="J348" s="76"/>
      <c r="K348" s="76"/>
      <c r="L348" s="76"/>
      <c r="M348" s="76"/>
      <c r="N348" s="69"/>
      <c r="O348" s="69"/>
      <c r="P348" s="69"/>
      <c r="Q348" s="69"/>
      <c r="R348" s="69"/>
      <c r="S348" s="69"/>
      <c r="T348" s="75"/>
      <c r="U348" s="75"/>
      <c r="V348" s="69"/>
      <c r="W348" s="69"/>
      <c r="X348" s="69"/>
      <c r="Y348" s="77"/>
      <c r="Z348" s="69"/>
      <c r="AA348" s="69"/>
      <c r="AB348" s="69"/>
      <c r="AC348" s="69"/>
      <c r="AD348" s="69">
        <f>IFERROR(LARGE(AH348:AM348,1),0)+IFERROR(LARGE(AH348:AM348,2),0)</f>
        <v>42.617731665535423</v>
      </c>
      <c r="AE348" s="69">
        <f>IFERROR(LARGE(AH348:AM348,3),0)+IFERROR(LARGE(AH348:AM348,4),0)</f>
        <v>0</v>
      </c>
      <c r="AF348" s="69">
        <f>IFERROR(LARGE(AH348:AM348,5),0)+IFERROR(LARGE(AH348:AM348,6),0)</f>
        <v>0</v>
      </c>
      <c r="AG348" s="69">
        <f>IFERROR(LARGE(AH348:AM348,7),0)</f>
        <v>0</v>
      </c>
      <c r="AH348" s="69">
        <v>42.617731665535423</v>
      </c>
      <c r="AI348" s="69"/>
      <c r="AJ348" s="69"/>
      <c r="AK348" s="69"/>
      <c r="AL348" s="69"/>
      <c r="AM348" s="69"/>
    </row>
    <row r="349" spans="1:39" s="70" customFormat="1">
      <c r="A349" s="3" t="s">
        <v>3158</v>
      </c>
      <c r="B349" s="3"/>
      <c r="C349" s="3"/>
      <c r="D349" s="2">
        <f ca="1">IF(E348=E349,D348,CELL("wiersz",A347))</f>
        <v>347</v>
      </c>
      <c r="E349" s="23">
        <f>LARGE(F349:AG349,1)+LARGE(F349:AG349,2)+LARGE(F349:AG349,3)+LARGE(F349:AG349,4)+IFERROR(LARGE(F349:AG349,5),0)+IFERROR(LARGE(F349:AG349,6),0)</f>
        <v>42.49537465309897</v>
      </c>
      <c r="F349" s="69"/>
      <c r="G349" s="69"/>
      <c r="H349" s="69"/>
      <c r="I349" s="75"/>
      <c r="J349" s="76"/>
      <c r="K349" s="76"/>
      <c r="L349" s="76"/>
      <c r="M349" s="76"/>
      <c r="N349" s="69"/>
      <c r="O349" s="69"/>
      <c r="P349" s="69"/>
      <c r="Q349" s="69"/>
      <c r="R349" s="69"/>
      <c r="S349" s="69">
        <v>42.49537465309897</v>
      </c>
      <c r="T349" s="75"/>
      <c r="U349" s="75"/>
      <c r="V349" s="69"/>
      <c r="W349" s="69"/>
      <c r="X349" s="69"/>
      <c r="Y349" s="77"/>
      <c r="Z349" s="69"/>
      <c r="AA349" s="69"/>
      <c r="AB349" s="69"/>
      <c r="AC349" s="69"/>
      <c r="AD349" s="69">
        <f>IFERROR(LARGE(AH349:AM349,1),0)+IFERROR(LARGE(AH349:AM349,2),0)</f>
        <v>0</v>
      </c>
      <c r="AE349" s="69">
        <f>IFERROR(LARGE(AH349:AM349,3),0)+IFERROR(LARGE(AH349:AM349,4),0)</f>
        <v>0</v>
      </c>
      <c r="AF349" s="69">
        <f>IFERROR(LARGE(AH349:AM349,5),0)+IFERROR(LARGE(AH349:AM349,6),0)</f>
        <v>0</v>
      </c>
      <c r="AG349" s="69">
        <f>IFERROR(LARGE(AH349:AM349,7),0)</f>
        <v>0</v>
      </c>
      <c r="AH349" s="69"/>
      <c r="AI349" s="69"/>
      <c r="AJ349" s="69"/>
      <c r="AK349" s="69"/>
      <c r="AL349" s="69"/>
      <c r="AM349" s="69"/>
    </row>
    <row r="350" spans="1:39" s="70" customFormat="1">
      <c r="A350" s="3" t="s">
        <v>2187</v>
      </c>
      <c r="B350" s="3"/>
      <c r="C350" s="3" t="s">
        <v>92</v>
      </c>
      <c r="D350" s="2">
        <f ca="1">IF(E349=E350,D349,CELL("wiersz",A348))</f>
        <v>348</v>
      </c>
      <c r="E350" s="23">
        <f>LARGE(F350:AG350,1)+LARGE(F350:AG350,2)+LARGE(F350:AG350,3)+LARGE(F350:AG350,4)+IFERROR(LARGE(F350:AG350,5),0)+IFERROR(LARGE(F350:AG350,6),0)</f>
        <v>42.46072246051601</v>
      </c>
      <c r="F350" s="69"/>
      <c r="G350" s="69">
        <v>0</v>
      </c>
      <c r="H350" s="69"/>
      <c r="I350" s="75"/>
      <c r="J350" s="76"/>
      <c r="K350" s="76"/>
      <c r="L350" s="76"/>
      <c r="M350" s="76"/>
      <c r="N350" s="69"/>
      <c r="O350" s="69"/>
      <c r="P350" s="69"/>
      <c r="Q350" s="69"/>
      <c r="R350" s="69"/>
      <c r="S350" s="69"/>
      <c r="T350" s="75"/>
      <c r="U350" s="75"/>
      <c r="V350" s="69"/>
      <c r="W350" s="69"/>
      <c r="X350" s="69"/>
      <c r="Y350" s="77"/>
      <c r="Z350" s="69">
        <v>24.867122277290687</v>
      </c>
      <c r="AA350" s="69">
        <v>17.593600183225323</v>
      </c>
      <c r="AB350" s="69"/>
      <c r="AC350" s="69"/>
      <c r="AD350" s="69">
        <f>IFERROR(LARGE(AH350:AM350,1),0)+IFERROR(LARGE(AH350:AM350,2),0)</f>
        <v>0</v>
      </c>
      <c r="AE350" s="69">
        <f>IFERROR(LARGE(AH350:AM350,3),0)+IFERROR(LARGE(AH350:AM350,4),0)</f>
        <v>0</v>
      </c>
      <c r="AF350" s="69">
        <f>IFERROR(LARGE(AH350:AM350,5),0)+IFERROR(LARGE(AH350:AM350,6),0)</f>
        <v>0</v>
      </c>
      <c r="AG350" s="69">
        <f>IFERROR(LARGE(AH350:AM350,7),0)</f>
        <v>0</v>
      </c>
      <c r="AH350" s="69"/>
      <c r="AI350" s="69"/>
      <c r="AJ350" s="69"/>
      <c r="AK350" s="69"/>
      <c r="AL350" s="69"/>
      <c r="AM350" s="69"/>
    </row>
    <row r="351" spans="1:39" s="70" customFormat="1">
      <c r="A351" s="3" t="s">
        <v>2209</v>
      </c>
      <c r="B351" s="3" t="s">
        <v>1463</v>
      </c>
      <c r="C351" s="3" t="s">
        <v>1462</v>
      </c>
      <c r="D351" s="2">
        <f ca="1">IF(E350=E351,D350,CELL("wiersz",A349))</f>
        <v>349</v>
      </c>
      <c r="E351" s="23">
        <f>LARGE(F351:AG351,1)+LARGE(F351:AG351,2)+LARGE(F351:AG351,3)+LARGE(F351:AG351,4)+IFERROR(LARGE(F351:AG351,5),0)+IFERROR(LARGE(F351:AG351,6),0)</f>
        <v>42.405287193670816</v>
      </c>
      <c r="F351" s="69"/>
      <c r="G351" s="69"/>
      <c r="H351" s="69"/>
      <c r="I351" s="75"/>
      <c r="J351" s="76"/>
      <c r="K351" s="76"/>
      <c r="L351" s="76"/>
      <c r="M351" s="76"/>
      <c r="N351" s="69"/>
      <c r="O351" s="69"/>
      <c r="P351" s="69"/>
      <c r="Q351" s="69"/>
      <c r="R351" s="69"/>
      <c r="S351" s="69"/>
      <c r="T351" s="75"/>
      <c r="U351" s="75"/>
      <c r="V351" s="69"/>
      <c r="W351" s="69"/>
      <c r="X351" s="69"/>
      <c r="Y351" s="77"/>
      <c r="Z351" s="69"/>
      <c r="AA351" s="69"/>
      <c r="AB351" s="69"/>
      <c r="AC351" s="69"/>
      <c r="AD351" s="69">
        <f>IFERROR(LARGE(AH351:AM351,1),0)+IFERROR(LARGE(AH351:AM351,2),0)</f>
        <v>42.405287193670816</v>
      </c>
      <c r="AE351" s="69">
        <f>IFERROR(LARGE(AH351:AM351,3),0)+IFERROR(LARGE(AH351:AM351,4),0)</f>
        <v>0</v>
      </c>
      <c r="AF351" s="69">
        <f>IFERROR(LARGE(AH351:AM351,5),0)+IFERROR(LARGE(AH351:AM351,6),0)</f>
        <v>0</v>
      </c>
      <c r="AG351" s="69">
        <f>IFERROR(LARGE(AH351:AM351,7),0)</f>
        <v>0</v>
      </c>
      <c r="AH351" s="69">
        <v>42.405287193670816</v>
      </c>
      <c r="AI351" s="69"/>
      <c r="AJ351" s="69"/>
      <c r="AK351" s="69"/>
      <c r="AL351" s="69"/>
      <c r="AM351" s="69"/>
    </row>
    <row r="352" spans="1:39" s="70" customFormat="1">
      <c r="A352" s="3" t="s">
        <v>2143</v>
      </c>
      <c r="B352" s="3" t="s">
        <v>744</v>
      </c>
      <c r="C352" s="3" t="s">
        <v>92</v>
      </c>
      <c r="D352" s="2">
        <f ca="1">IF(E351=E352,D351,CELL("wiersz",A350))</f>
        <v>350</v>
      </c>
      <c r="E352" s="23">
        <f>LARGE(F352:AG352,1)+LARGE(F352:AG352,2)+LARGE(F352:AG352,3)+LARGE(F352:AG352,4)+IFERROR(LARGE(F352:AG352,5),0)+IFERROR(LARGE(F352:AG352,6),0)</f>
        <v>42.373238971366689</v>
      </c>
      <c r="F352" s="69"/>
      <c r="G352" s="69">
        <v>15.439260932023142</v>
      </c>
      <c r="H352" s="69"/>
      <c r="I352" s="75"/>
      <c r="J352" s="76"/>
      <c r="K352" s="76"/>
      <c r="L352" s="76"/>
      <c r="M352" s="76"/>
      <c r="N352" s="69"/>
      <c r="O352" s="69"/>
      <c r="P352" s="69"/>
      <c r="Q352" s="69"/>
      <c r="R352" s="69"/>
      <c r="S352" s="69"/>
      <c r="T352" s="75"/>
      <c r="U352" s="75"/>
      <c r="V352" s="69"/>
      <c r="W352" s="69"/>
      <c r="X352" s="69"/>
      <c r="Y352" s="77"/>
      <c r="Z352" s="69">
        <v>26.933978039343547</v>
      </c>
      <c r="AA352" s="69"/>
      <c r="AB352" s="69"/>
      <c r="AC352" s="69"/>
      <c r="AD352" s="69">
        <f>IFERROR(LARGE(AH352:AM352,1),0)+IFERROR(LARGE(AH352:AM352,2),0)</f>
        <v>0</v>
      </c>
      <c r="AE352" s="69">
        <f>IFERROR(LARGE(AH352:AM352,3),0)+IFERROR(LARGE(AH352:AM352,4),0)</f>
        <v>0</v>
      </c>
      <c r="AF352" s="69">
        <f>IFERROR(LARGE(AH352:AM352,5),0)+IFERROR(LARGE(AH352:AM352,6),0)</f>
        <v>0</v>
      </c>
      <c r="AG352" s="69">
        <f>IFERROR(LARGE(AH352:AM352,7),0)</f>
        <v>0</v>
      </c>
      <c r="AH352" s="69"/>
      <c r="AI352" s="69"/>
      <c r="AJ352" s="69"/>
      <c r="AK352" s="69"/>
      <c r="AL352" s="69"/>
      <c r="AM352" s="69"/>
    </row>
    <row r="353" spans="1:39" s="70" customFormat="1">
      <c r="A353" s="3" t="s">
        <v>2184</v>
      </c>
      <c r="B353" s="3"/>
      <c r="C353" s="3" t="s">
        <v>92</v>
      </c>
      <c r="D353" s="2">
        <f ca="1">IF(E352=E353,D352,CELL("wiersz",A351))</f>
        <v>351</v>
      </c>
      <c r="E353" s="23">
        <f>LARGE(F353:AG353,1)+LARGE(F353:AG353,2)+LARGE(F353:AG353,3)+LARGE(F353:AG353,4)+IFERROR(LARGE(F353:AG353,5),0)+IFERROR(LARGE(F353:AG353,6),0)</f>
        <v>42.065372699234302</v>
      </c>
      <c r="F353" s="69"/>
      <c r="G353" s="69">
        <v>6.5057129828754126E-2</v>
      </c>
      <c r="H353" s="69"/>
      <c r="I353" s="75"/>
      <c r="J353" s="76"/>
      <c r="K353" s="76"/>
      <c r="L353" s="76"/>
      <c r="M353" s="76"/>
      <c r="N353" s="69"/>
      <c r="O353" s="69"/>
      <c r="P353" s="69"/>
      <c r="Q353" s="69"/>
      <c r="R353" s="69"/>
      <c r="S353" s="69"/>
      <c r="T353" s="75"/>
      <c r="U353" s="75"/>
      <c r="V353" s="69"/>
      <c r="W353" s="69"/>
      <c r="X353" s="69"/>
      <c r="Y353" s="77"/>
      <c r="Z353" s="69"/>
      <c r="AA353" s="69"/>
      <c r="AB353" s="69"/>
      <c r="AC353" s="69"/>
      <c r="AD353" s="69">
        <f>IFERROR(LARGE(AH353:AM353,1),0)+IFERROR(LARGE(AH353:AM353,2),0)</f>
        <v>42.000315569405551</v>
      </c>
      <c r="AE353" s="69">
        <f>IFERROR(LARGE(AH353:AM353,3),0)+IFERROR(LARGE(AH353:AM353,4),0)</f>
        <v>0</v>
      </c>
      <c r="AF353" s="69">
        <f>IFERROR(LARGE(AH353:AM353,5),0)+IFERROR(LARGE(AH353:AM353,6),0)</f>
        <v>0</v>
      </c>
      <c r="AG353" s="69">
        <f>IFERROR(LARGE(AH353:AM353,7),0)</f>
        <v>0</v>
      </c>
      <c r="AH353" s="69"/>
      <c r="AI353" s="69"/>
      <c r="AJ353" s="69"/>
      <c r="AK353" s="69"/>
      <c r="AL353" s="69">
        <v>42.000315569405551</v>
      </c>
      <c r="AM353" s="69"/>
    </row>
    <row r="354" spans="1:39" s="70" customFormat="1">
      <c r="A354" s="3" t="s">
        <v>3842</v>
      </c>
      <c r="B354" s="3" t="s">
        <v>3555</v>
      </c>
      <c r="C354" s="3" t="s">
        <v>57</v>
      </c>
      <c r="D354" s="2">
        <f ca="1">IF(E353=E354,D353,CELL("wiersz",A352))</f>
        <v>352</v>
      </c>
      <c r="E354" s="23">
        <f>LARGE(F354:AG354,1)+LARGE(F354:AG354,2)+LARGE(F354:AG354,3)+LARGE(F354:AG354,4)+IFERROR(LARGE(F354:AG354,5),0)+IFERROR(LARGE(F354:AG354,6),0)</f>
        <v>42.026361432027464</v>
      </c>
      <c r="F354" s="69"/>
      <c r="G354" s="69"/>
      <c r="H354" s="69"/>
      <c r="I354" s="75"/>
      <c r="J354" s="76"/>
      <c r="K354" s="76"/>
      <c r="L354" s="76"/>
      <c r="M354" s="76"/>
      <c r="N354" s="69"/>
      <c r="O354" s="69"/>
      <c r="P354" s="69"/>
      <c r="Q354" s="69"/>
      <c r="R354" s="69"/>
      <c r="S354" s="69"/>
      <c r="T354" s="75"/>
      <c r="U354" s="75"/>
      <c r="V354" s="69"/>
      <c r="W354" s="69"/>
      <c r="X354" s="69"/>
      <c r="Y354" s="77"/>
      <c r="Z354" s="69">
        <v>42.026361432027464</v>
      </c>
      <c r="AA354" s="69"/>
      <c r="AB354" s="69"/>
      <c r="AC354" s="69"/>
      <c r="AD354" s="69">
        <f>IFERROR(LARGE(AH354:AM354,1),0)+IFERROR(LARGE(AH354:AM354,2),0)</f>
        <v>0</v>
      </c>
      <c r="AE354" s="69">
        <f>IFERROR(LARGE(AH354:AM354,3),0)+IFERROR(LARGE(AH354:AM354,4),0)</f>
        <v>0</v>
      </c>
      <c r="AF354" s="69">
        <f>IFERROR(LARGE(AH354:AM354,5),0)+IFERROR(LARGE(AH354:AM354,6),0)</f>
        <v>0</v>
      </c>
      <c r="AG354" s="69">
        <f>IFERROR(LARGE(AH354:AM354,7),0)</f>
        <v>0</v>
      </c>
      <c r="AH354" s="69"/>
      <c r="AI354" s="69"/>
      <c r="AJ354" s="69"/>
      <c r="AK354" s="69"/>
      <c r="AL354" s="69"/>
      <c r="AM354" s="69"/>
    </row>
    <row r="355" spans="1:39" s="70" customFormat="1">
      <c r="A355" s="3" t="s">
        <v>2120</v>
      </c>
      <c r="B355" s="3"/>
      <c r="C355" s="3" t="s">
        <v>67</v>
      </c>
      <c r="D355" s="2">
        <f ca="1">IF(E354=E355,D354,CELL("wiersz",A353))</f>
        <v>353</v>
      </c>
      <c r="E355" s="23">
        <f>LARGE(F355:AG355,1)+LARGE(F355:AG355,2)+LARGE(F355:AG355,3)+LARGE(F355:AG355,4)+IFERROR(LARGE(F355:AG355,5),0)+IFERROR(LARGE(F355:AG355,6),0)</f>
        <v>42.012946731244668</v>
      </c>
      <c r="F355" s="69"/>
      <c r="G355" s="69">
        <v>26.376588288262827</v>
      </c>
      <c r="H355" s="69"/>
      <c r="I355" s="75"/>
      <c r="J355" s="76"/>
      <c r="K355" s="76"/>
      <c r="L355" s="76"/>
      <c r="M355" s="76"/>
      <c r="N355" s="69"/>
      <c r="O355" s="69"/>
      <c r="P355" s="69"/>
      <c r="Q355" s="69"/>
      <c r="R355" s="69"/>
      <c r="S355" s="69"/>
      <c r="T355" s="75"/>
      <c r="U355" s="75"/>
      <c r="V355" s="69"/>
      <c r="W355" s="69"/>
      <c r="X355" s="69"/>
      <c r="Y355" s="77"/>
      <c r="Z355" s="69">
        <v>15.636358442981845</v>
      </c>
      <c r="AA355" s="69"/>
      <c r="AB355" s="69"/>
      <c r="AC355" s="69"/>
      <c r="AD355" s="69">
        <f>IFERROR(LARGE(AH355:AM355,1),0)+IFERROR(LARGE(AH355:AM355,2),0)</f>
        <v>0</v>
      </c>
      <c r="AE355" s="69">
        <f>IFERROR(LARGE(AH355:AM355,3),0)+IFERROR(LARGE(AH355:AM355,4),0)</f>
        <v>0</v>
      </c>
      <c r="AF355" s="69">
        <f>IFERROR(LARGE(AH355:AM355,5),0)+IFERROR(LARGE(AH355:AM355,6),0)</f>
        <v>0</v>
      </c>
      <c r="AG355" s="69">
        <f>IFERROR(LARGE(AH355:AM355,7),0)</f>
        <v>0</v>
      </c>
      <c r="AH355" s="69"/>
      <c r="AI355" s="69"/>
      <c r="AJ355" s="69"/>
      <c r="AK355" s="69"/>
      <c r="AL355" s="69"/>
      <c r="AM355" s="69"/>
    </row>
    <row r="356" spans="1:39" s="70" customFormat="1">
      <c r="A356" s="3" t="s">
        <v>2882</v>
      </c>
      <c r="B356" s="3"/>
      <c r="C356" s="3" t="s">
        <v>2865</v>
      </c>
      <c r="D356" s="2">
        <f ca="1">IF(E355=E356,D355,CELL("wiersz",A354))</f>
        <v>354</v>
      </c>
      <c r="E356" s="23">
        <f>LARGE(F356:AG356,1)+LARGE(F356:AG356,2)+LARGE(F356:AG356,3)+LARGE(F356:AG356,4)+IFERROR(LARGE(F356:AG356,5),0)+IFERROR(LARGE(F356:AG356,6),0)</f>
        <v>41.81818181818182</v>
      </c>
      <c r="F356" s="69"/>
      <c r="G356" s="69"/>
      <c r="H356" s="69"/>
      <c r="I356" s="75"/>
      <c r="J356" s="76"/>
      <c r="K356" s="76"/>
      <c r="L356" s="76"/>
      <c r="M356" s="76"/>
      <c r="N356" s="69"/>
      <c r="O356" s="69"/>
      <c r="P356" s="69"/>
      <c r="Q356" s="69"/>
      <c r="R356" s="69"/>
      <c r="S356" s="69"/>
      <c r="T356" s="75"/>
      <c r="U356" s="75"/>
      <c r="V356" s="69"/>
      <c r="W356" s="69"/>
      <c r="X356" s="69"/>
      <c r="Y356" s="77"/>
      <c r="Z356" s="69"/>
      <c r="AA356" s="69"/>
      <c r="AB356" s="69"/>
      <c r="AC356" s="69"/>
      <c r="AD356" s="69">
        <f>IFERROR(LARGE(AH356:AM356,1),0)+IFERROR(LARGE(AH356:AM356,2),0)</f>
        <v>41.81818181818182</v>
      </c>
      <c r="AE356" s="69">
        <f>IFERROR(LARGE(AH356:AM356,3),0)+IFERROR(LARGE(AH356:AM356,4),0)</f>
        <v>0</v>
      </c>
      <c r="AF356" s="69">
        <f>IFERROR(LARGE(AH356:AM356,5),0)+IFERROR(LARGE(AH356:AM356,6),0)</f>
        <v>0</v>
      </c>
      <c r="AG356" s="69">
        <f>IFERROR(LARGE(AH356:AM356,7),0)</f>
        <v>0</v>
      </c>
      <c r="AH356" s="69"/>
      <c r="AI356" s="69">
        <v>41.81818181818182</v>
      </c>
      <c r="AJ356" s="69"/>
      <c r="AK356" s="69"/>
      <c r="AL356" s="69"/>
      <c r="AM356" s="69"/>
    </row>
    <row r="357" spans="1:39" s="70" customFormat="1">
      <c r="A357" s="3" t="s">
        <v>2220</v>
      </c>
      <c r="B357" s="3"/>
      <c r="C357" s="3" t="s">
        <v>927</v>
      </c>
      <c r="D357" s="2">
        <f ca="1">IF(E356=E357,D356,CELL("wiersz",A355))</f>
        <v>355</v>
      </c>
      <c r="E357" s="23">
        <f>LARGE(F357:AG357,1)+LARGE(F357:AG357,2)+LARGE(F357:AG357,3)+LARGE(F357:AG357,4)+IFERROR(LARGE(F357:AG357,5),0)+IFERROR(LARGE(F357:AG357,6),0)</f>
        <v>41.090404811617702</v>
      </c>
      <c r="F357" s="69"/>
      <c r="G357" s="69"/>
      <c r="H357" s="69"/>
      <c r="I357" s="75"/>
      <c r="J357" s="76"/>
      <c r="K357" s="76"/>
      <c r="L357" s="76"/>
      <c r="M357" s="76"/>
      <c r="N357" s="69"/>
      <c r="O357" s="69"/>
      <c r="P357" s="69"/>
      <c r="Q357" s="69"/>
      <c r="R357" s="69"/>
      <c r="S357" s="69"/>
      <c r="T357" s="75"/>
      <c r="U357" s="75"/>
      <c r="V357" s="69"/>
      <c r="W357" s="69"/>
      <c r="X357" s="69"/>
      <c r="Y357" s="77"/>
      <c r="Z357" s="69"/>
      <c r="AA357" s="69"/>
      <c r="AB357" s="69"/>
      <c r="AC357" s="69"/>
      <c r="AD357" s="69">
        <f>IFERROR(LARGE(AH357:AM357,1),0)+IFERROR(LARGE(AH357:AM357,2),0)</f>
        <v>41.090404811617702</v>
      </c>
      <c r="AE357" s="69">
        <f>IFERROR(LARGE(AH357:AM357,3),0)+IFERROR(LARGE(AH357:AM357,4),0)</f>
        <v>0</v>
      </c>
      <c r="AF357" s="69">
        <f>IFERROR(LARGE(AH357:AM357,5),0)+IFERROR(LARGE(AH357:AM357,6),0)</f>
        <v>0</v>
      </c>
      <c r="AG357" s="69">
        <f>IFERROR(LARGE(AH357:AM357,7),0)</f>
        <v>0</v>
      </c>
      <c r="AH357" s="69">
        <v>41.090404811617702</v>
      </c>
      <c r="AI357" s="69"/>
      <c r="AJ357" s="69"/>
      <c r="AK357" s="69"/>
      <c r="AL357" s="69"/>
      <c r="AM357" s="69"/>
    </row>
    <row r="358" spans="1:39" s="70" customFormat="1">
      <c r="A358" s="3" t="s">
        <v>2221</v>
      </c>
      <c r="B358" s="3" t="s">
        <v>1501</v>
      </c>
      <c r="C358" s="3" t="s">
        <v>927</v>
      </c>
      <c r="D358" s="2">
        <f ca="1">IF(E357=E358,D357,CELL("wiersz",A356))</f>
        <v>356</v>
      </c>
      <c r="E358" s="23">
        <f>LARGE(F358:AG358,1)+LARGE(F358:AG358,2)+LARGE(F358:AG358,3)+LARGE(F358:AG358,4)+IFERROR(LARGE(F358:AG358,5),0)+IFERROR(LARGE(F358:AG358,6),0)</f>
        <v>41.089124337799952</v>
      </c>
      <c r="F358" s="69"/>
      <c r="G358" s="69"/>
      <c r="H358" s="69"/>
      <c r="I358" s="75"/>
      <c r="J358" s="76"/>
      <c r="K358" s="76"/>
      <c r="L358" s="76"/>
      <c r="M358" s="76"/>
      <c r="N358" s="69"/>
      <c r="O358" s="69"/>
      <c r="P358" s="69"/>
      <c r="Q358" s="69"/>
      <c r="R358" s="69"/>
      <c r="S358" s="69"/>
      <c r="T358" s="75"/>
      <c r="U358" s="75"/>
      <c r="V358" s="69"/>
      <c r="W358" s="69"/>
      <c r="X358" s="69"/>
      <c r="Y358" s="77"/>
      <c r="Z358" s="69"/>
      <c r="AA358" s="69"/>
      <c r="AB358" s="69"/>
      <c r="AC358" s="69"/>
      <c r="AD358" s="69">
        <f>IFERROR(LARGE(AH358:AM358,1),0)+IFERROR(LARGE(AH358:AM358,2),0)</f>
        <v>41.089124337799952</v>
      </c>
      <c r="AE358" s="69">
        <f>IFERROR(LARGE(AH358:AM358,3),0)+IFERROR(LARGE(AH358:AM358,4),0)</f>
        <v>0</v>
      </c>
      <c r="AF358" s="69">
        <f>IFERROR(LARGE(AH358:AM358,5),0)+IFERROR(LARGE(AH358:AM358,6),0)</f>
        <v>0</v>
      </c>
      <c r="AG358" s="69">
        <f>IFERROR(LARGE(AH358:AM358,7),0)</f>
        <v>0</v>
      </c>
      <c r="AH358" s="69">
        <v>41.089124337799952</v>
      </c>
      <c r="AI358" s="69"/>
      <c r="AJ358" s="69"/>
      <c r="AK358" s="69"/>
      <c r="AL358" s="69"/>
      <c r="AM358" s="69"/>
    </row>
    <row r="359" spans="1:39" s="70" customFormat="1">
      <c r="A359" s="3" t="s">
        <v>2222</v>
      </c>
      <c r="B359" s="3"/>
      <c r="C359" s="3" t="s">
        <v>85</v>
      </c>
      <c r="D359" s="2">
        <f ca="1">IF(E358=E359,D358,CELL("wiersz",A357))</f>
        <v>357</v>
      </c>
      <c r="E359" s="23">
        <f>LARGE(F359:AG359,1)+LARGE(F359:AG359,2)+LARGE(F359:AG359,3)+LARGE(F359:AG359,4)+IFERROR(LARGE(F359:AG359,5),0)+IFERROR(LARGE(F359:AG359,6),0)</f>
        <v>41.073764874462668</v>
      </c>
      <c r="F359" s="69"/>
      <c r="G359" s="69"/>
      <c r="H359" s="69"/>
      <c r="I359" s="75"/>
      <c r="J359" s="76"/>
      <c r="K359" s="76"/>
      <c r="L359" s="76"/>
      <c r="M359" s="76"/>
      <c r="N359" s="69"/>
      <c r="O359" s="69"/>
      <c r="P359" s="69"/>
      <c r="Q359" s="69"/>
      <c r="R359" s="69"/>
      <c r="S359" s="69"/>
      <c r="T359" s="75"/>
      <c r="U359" s="75"/>
      <c r="V359" s="69"/>
      <c r="W359" s="69"/>
      <c r="X359" s="69"/>
      <c r="Y359" s="77"/>
      <c r="Z359" s="69"/>
      <c r="AA359" s="69"/>
      <c r="AB359" s="69"/>
      <c r="AC359" s="69"/>
      <c r="AD359" s="69">
        <f>IFERROR(LARGE(AH359:AM359,1),0)+IFERROR(LARGE(AH359:AM359,2),0)</f>
        <v>41.073764874462668</v>
      </c>
      <c r="AE359" s="69">
        <f>IFERROR(LARGE(AH359:AM359,3),0)+IFERROR(LARGE(AH359:AM359,4),0)</f>
        <v>0</v>
      </c>
      <c r="AF359" s="69">
        <f>IFERROR(LARGE(AH359:AM359,5),0)+IFERROR(LARGE(AH359:AM359,6),0)</f>
        <v>0</v>
      </c>
      <c r="AG359" s="69">
        <f>IFERROR(LARGE(AH359:AM359,7),0)</f>
        <v>0</v>
      </c>
      <c r="AH359" s="69">
        <v>41.073764874462668</v>
      </c>
      <c r="AI359" s="69"/>
      <c r="AJ359" s="69"/>
      <c r="AK359" s="69"/>
      <c r="AL359" s="69"/>
      <c r="AM359" s="69"/>
    </row>
    <row r="360" spans="1:39" s="70" customFormat="1">
      <c r="A360" s="3" t="s">
        <v>2223</v>
      </c>
      <c r="B360" s="3"/>
      <c r="C360" s="3" t="s">
        <v>92</v>
      </c>
      <c r="D360" s="2">
        <f ca="1">IF(E359=E360,D359,CELL("wiersz",A358))</f>
        <v>358</v>
      </c>
      <c r="E360" s="23">
        <f>LARGE(F360:AG360,1)+LARGE(F360:AG360,2)+LARGE(F360:AG360,3)+LARGE(F360:AG360,4)+IFERROR(LARGE(F360:AG360,5),0)+IFERROR(LARGE(F360:AG360,6),0)</f>
        <v>41.022649492875388</v>
      </c>
      <c r="F360" s="69"/>
      <c r="G360" s="69"/>
      <c r="H360" s="69"/>
      <c r="I360" s="75"/>
      <c r="J360" s="76"/>
      <c r="K360" s="76"/>
      <c r="L360" s="76"/>
      <c r="M360" s="76"/>
      <c r="N360" s="69"/>
      <c r="O360" s="69"/>
      <c r="P360" s="69"/>
      <c r="Q360" s="69"/>
      <c r="R360" s="69"/>
      <c r="S360" s="69"/>
      <c r="T360" s="75"/>
      <c r="U360" s="75"/>
      <c r="V360" s="69"/>
      <c r="W360" s="69"/>
      <c r="X360" s="69"/>
      <c r="Y360" s="77"/>
      <c r="Z360" s="69"/>
      <c r="AA360" s="69"/>
      <c r="AB360" s="69"/>
      <c r="AC360" s="69"/>
      <c r="AD360" s="69">
        <f>IFERROR(LARGE(AH360:AM360,1),0)+IFERROR(LARGE(AH360:AM360,2),0)</f>
        <v>41.022649492875388</v>
      </c>
      <c r="AE360" s="69">
        <f>IFERROR(LARGE(AH360:AM360,3),0)+IFERROR(LARGE(AH360:AM360,4),0)</f>
        <v>0</v>
      </c>
      <c r="AF360" s="69">
        <f>IFERROR(LARGE(AH360:AM360,5),0)+IFERROR(LARGE(AH360:AM360,6),0)</f>
        <v>0</v>
      </c>
      <c r="AG360" s="69">
        <f>IFERROR(LARGE(AH360:AM360,7),0)</f>
        <v>0</v>
      </c>
      <c r="AH360" s="69">
        <v>41.022649492875388</v>
      </c>
      <c r="AI360" s="69"/>
      <c r="AJ360" s="69"/>
      <c r="AK360" s="69"/>
      <c r="AL360" s="69"/>
      <c r="AM360" s="69"/>
    </row>
    <row r="361" spans="1:39" s="70" customFormat="1">
      <c r="A361" s="3" t="s">
        <v>2969</v>
      </c>
      <c r="B361" s="3" t="s">
        <v>2930</v>
      </c>
      <c r="C361" s="3" t="s">
        <v>2654</v>
      </c>
      <c r="D361" s="2">
        <f ca="1">IF(E360=E361,D360,CELL("wiersz",A359))</f>
        <v>359</v>
      </c>
      <c r="E361" s="23">
        <f>LARGE(F361:AG361,1)+LARGE(F361:AG361,2)+LARGE(F361:AG361,3)+LARGE(F361:AG361,4)+IFERROR(LARGE(F361:AG361,5),0)+IFERROR(LARGE(F361:AG361,6),0)</f>
        <v>40.992957260093583</v>
      </c>
      <c r="F361" s="69"/>
      <c r="G361" s="69"/>
      <c r="H361" s="69"/>
      <c r="I361" s="75"/>
      <c r="J361" s="76"/>
      <c r="K361" s="76"/>
      <c r="L361" s="76"/>
      <c r="M361" s="76"/>
      <c r="N361" s="69"/>
      <c r="O361" s="69"/>
      <c r="P361" s="69">
        <v>40.992957260093583</v>
      </c>
      <c r="Q361" s="69"/>
      <c r="R361" s="69"/>
      <c r="S361" s="69"/>
      <c r="T361" s="75"/>
      <c r="U361" s="75"/>
      <c r="V361" s="69"/>
      <c r="W361" s="69"/>
      <c r="X361" s="69"/>
      <c r="Y361" s="77"/>
      <c r="Z361" s="69"/>
      <c r="AA361" s="69"/>
      <c r="AB361" s="69"/>
      <c r="AC361" s="69"/>
      <c r="AD361" s="69">
        <f>IFERROR(LARGE(AH361:AM361,1),0)+IFERROR(LARGE(AH361:AM361,2),0)</f>
        <v>0</v>
      </c>
      <c r="AE361" s="69">
        <f>IFERROR(LARGE(AH361:AM361,3),0)+IFERROR(LARGE(AH361:AM361,4),0)</f>
        <v>0</v>
      </c>
      <c r="AF361" s="69">
        <f>IFERROR(LARGE(AH361:AM361,5),0)+IFERROR(LARGE(AH361:AM361,6),0)</f>
        <v>0</v>
      </c>
      <c r="AG361" s="69">
        <f>IFERROR(LARGE(AH361:AM361,7),0)</f>
        <v>0</v>
      </c>
      <c r="AH361" s="69"/>
      <c r="AI361" s="69"/>
      <c r="AJ361" s="69"/>
      <c r="AK361" s="69"/>
      <c r="AL361" s="69"/>
      <c r="AM361" s="69"/>
    </row>
    <row r="362" spans="1:39" s="70" customFormat="1">
      <c r="A362" s="3" t="s">
        <v>3886</v>
      </c>
      <c r="B362" s="3" t="s">
        <v>3817</v>
      </c>
      <c r="C362" s="3" t="s">
        <v>57</v>
      </c>
      <c r="D362" s="2">
        <f ca="1">IF(E361=E362,D361,CELL("wiersz",A360))</f>
        <v>360</v>
      </c>
      <c r="E362" s="23">
        <f>LARGE(F362:AG362,1)+LARGE(F362:AG362,2)+LARGE(F362:AG362,3)+LARGE(F362:AG362,4)+IFERROR(LARGE(F362:AG362,5),0)+IFERROR(LARGE(F362:AG362,6),0)</f>
        <v>40.650173710533359</v>
      </c>
      <c r="F362" s="69"/>
      <c r="G362" s="69"/>
      <c r="H362" s="69"/>
      <c r="I362" s="75"/>
      <c r="J362" s="76"/>
      <c r="K362" s="76"/>
      <c r="L362" s="76"/>
      <c r="M362" s="76"/>
      <c r="N362" s="69"/>
      <c r="O362" s="69"/>
      <c r="P362" s="69"/>
      <c r="Q362" s="69"/>
      <c r="R362" s="69"/>
      <c r="S362" s="69"/>
      <c r="T362" s="75"/>
      <c r="U362" s="75"/>
      <c r="V362" s="69"/>
      <c r="W362" s="69"/>
      <c r="X362" s="69"/>
      <c r="Y362" s="77"/>
      <c r="Z362" s="69"/>
      <c r="AA362" s="69"/>
      <c r="AB362" s="69"/>
      <c r="AC362" s="69"/>
      <c r="AD362" s="69">
        <f>IFERROR(LARGE(AH362:AM362,1),0)+IFERROR(LARGE(AH362:AM362,2),0)</f>
        <v>40.650173710533359</v>
      </c>
      <c r="AE362" s="69">
        <f>IFERROR(LARGE(AH362:AM362,3),0)+IFERROR(LARGE(AH362:AM362,4),0)</f>
        <v>0</v>
      </c>
      <c r="AF362" s="69">
        <f>IFERROR(LARGE(AH362:AM362,5),0)+IFERROR(LARGE(AH362:AM362,6),0)</f>
        <v>0</v>
      </c>
      <c r="AG362" s="69">
        <f>IFERROR(LARGE(AH362:AM362,7),0)</f>
        <v>0</v>
      </c>
      <c r="AH362" s="69"/>
      <c r="AI362" s="69"/>
      <c r="AJ362" s="69"/>
      <c r="AK362" s="69"/>
      <c r="AL362" s="69">
        <v>40.650173710533359</v>
      </c>
      <c r="AM362" s="69"/>
    </row>
    <row r="363" spans="1:39" s="70" customFormat="1">
      <c r="A363" s="3" t="s">
        <v>3887</v>
      </c>
      <c r="B363" s="3" t="s">
        <v>3815</v>
      </c>
      <c r="C363" s="3" t="s">
        <v>92</v>
      </c>
      <c r="D363" s="2">
        <f ca="1">IF(E362=E363,D362,CELL("wiersz",A361))</f>
        <v>361</v>
      </c>
      <c r="E363" s="23">
        <f>LARGE(F363:AG363,1)+LARGE(F363:AG363,2)+LARGE(F363:AG363,3)+LARGE(F363:AG363,4)+IFERROR(LARGE(F363:AG363,5),0)+IFERROR(LARGE(F363:AG363,6),0)</f>
        <v>40.645518399755694</v>
      </c>
      <c r="F363" s="69"/>
      <c r="G363" s="69"/>
      <c r="H363" s="69"/>
      <c r="I363" s="75"/>
      <c r="J363" s="76"/>
      <c r="K363" s="76"/>
      <c r="L363" s="76"/>
      <c r="M363" s="76"/>
      <c r="N363" s="69"/>
      <c r="O363" s="69"/>
      <c r="P363" s="69"/>
      <c r="Q363" s="69"/>
      <c r="R363" s="69"/>
      <c r="S363" s="69"/>
      <c r="T363" s="75"/>
      <c r="U363" s="75"/>
      <c r="V363" s="69"/>
      <c r="W363" s="69"/>
      <c r="X363" s="69"/>
      <c r="Y363" s="77"/>
      <c r="Z363" s="69"/>
      <c r="AA363" s="69"/>
      <c r="AB363" s="69"/>
      <c r="AC363" s="69"/>
      <c r="AD363" s="69">
        <f>IFERROR(LARGE(AH363:AM363,1),0)+IFERROR(LARGE(AH363:AM363,2),0)</f>
        <v>40.645518399755694</v>
      </c>
      <c r="AE363" s="69">
        <f>IFERROR(LARGE(AH363:AM363,3),0)+IFERROR(LARGE(AH363:AM363,4),0)</f>
        <v>0</v>
      </c>
      <c r="AF363" s="69">
        <f>IFERROR(LARGE(AH363:AM363,5),0)+IFERROR(LARGE(AH363:AM363,6),0)</f>
        <v>0</v>
      </c>
      <c r="AG363" s="69">
        <f>IFERROR(LARGE(AH363:AM363,7),0)</f>
        <v>0</v>
      </c>
      <c r="AH363" s="69"/>
      <c r="AI363" s="69"/>
      <c r="AJ363" s="69"/>
      <c r="AK363" s="69"/>
      <c r="AL363" s="69">
        <v>40.645518399755694</v>
      </c>
      <c r="AM363" s="69"/>
    </row>
    <row r="364" spans="1:39" s="70" customFormat="1">
      <c r="A364" s="3" t="s">
        <v>3888</v>
      </c>
      <c r="B364" s="3" t="s">
        <v>3813</v>
      </c>
      <c r="C364" s="3" t="s">
        <v>508</v>
      </c>
      <c r="D364" s="2">
        <f ca="1">IF(E363=E364,D363,CELL("wiersz",A362))</f>
        <v>362</v>
      </c>
      <c r="E364" s="23">
        <f>LARGE(F364:AG364,1)+LARGE(F364:AG364,2)+LARGE(F364:AG364,3)+LARGE(F364:AG364,4)+IFERROR(LARGE(F364:AG364,5),0)+IFERROR(LARGE(F364:AG364,6),0)</f>
        <v>40.526395919765548</v>
      </c>
      <c r="F364" s="69"/>
      <c r="G364" s="69"/>
      <c r="H364" s="69"/>
      <c r="I364" s="75"/>
      <c r="J364" s="76"/>
      <c r="K364" s="76"/>
      <c r="L364" s="76"/>
      <c r="M364" s="76"/>
      <c r="N364" s="69"/>
      <c r="O364" s="69"/>
      <c r="P364" s="69"/>
      <c r="Q364" s="69"/>
      <c r="R364" s="69"/>
      <c r="S364" s="69"/>
      <c r="T364" s="75"/>
      <c r="U364" s="75"/>
      <c r="V364" s="69"/>
      <c r="W364" s="69"/>
      <c r="X364" s="69"/>
      <c r="Y364" s="77"/>
      <c r="Z364" s="69"/>
      <c r="AA364" s="69"/>
      <c r="AB364" s="69"/>
      <c r="AC364" s="69"/>
      <c r="AD364" s="69">
        <f>IFERROR(LARGE(AH364:AM364,1),0)+IFERROR(LARGE(AH364:AM364,2),0)</f>
        <v>40.526395919765548</v>
      </c>
      <c r="AE364" s="69">
        <f>IFERROR(LARGE(AH364:AM364,3),0)+IFERROR(LARGE(AH364:AM364,4),0)</f>
        <v>0</v>
      </c>
      <c r="AF364" s="69">
        <f>IFERROR(LARGE(AH364:AM364,5),0)+IFERROR(LARGE(AH364:AM364,6),0)</f>
        <v>0</v>
      </c>
      <c r="AG364" s="69">
        <f>IFERROR(LARGE(AH364:AM364,7),0)</f>
        <v>0</v>
      </c>
      <c r="AH364" s="69"/>
      <c r="AI364" s="69"/>
      <c r="AJ364" s="69"/>
      <c r="AK364" s="69"/>
      <c r="AL364" s="69">
        <v>40.526395919765548</v>
      </c>
      <c r="AM364" s="69"/>
    </row>
    <row r="365" spans="1:39" s="70" customFormat="1">
      <c r="A365" s="3" t="s">
        <v>3889</v>
      </c>
      <c r="B365" s="3"/>
      <c r="C365" s="3" t="s">
        <v>324</v>
      </c>
      <c r="D365" s="2">
        <f ca="1">IF(E364=E365,D364,CELL("wiersz",A363))</f>
        <v>363</v>
      </c>
      <c r="E365" s="23">
        <f>LARGE(F365:AG365,1)+LARGE(F365:AG365,2)+LARGE(F365:AG365,3)+LARGE(F365:AG365,4)+IFERROR(LARGE(F365:AG365,5),0)+IFERROR(LARGE(F365:AG365,6),0)</f>
        <v>40.388043849334309</v>
      </c>
      <c r="F365" s="69"/>
      <c r="G365" s="69"/>
      <c r="H365" s="69"/>
      <c r="I365" s="75"/>
      <c r="J365" s="76"/>
      <c r="K365" s="76"/>
      <c r="L365" s="76"/>
      <c r="M365" s="76"/>
      <c r="N365" s="69"/>
      <c r="O365" s="69"/>
      <c r="P365" s="69"/>
      <c r="Q365" s="69"/>
      <c r="R365" s="69"/>
      <c r="S365" s="69"/>
      <c r="T365" s="75"/>
      <c r="U365" s="75"/>
      <c r="V365" s="69"/>
      <c r="W365" s="69"/>
      <c r="X365" s="69"/>
      <c r="Y365" s="77"/>
      <c r="Z365" s="69"/>
      <c r="AA365" s="69"/>
      <c r="AB365" s="69"/>
      <c r="AC365" s="69"/>
      <c r="AD365" s="69">
        <f>IFERROR(LARGE(AH365:AM365,1),0)+IFERROR(LARGE(AH365:AM365,2),0)</f>
        <v>40.388043849334309</v>
      </c>
      <c r="AE365" s="69">
        <f>IFERROR(LARGE(AH365:AM365,3),0)+IFERROR(LARGE(AH365:AM365,4),0)</f>
        <v>0</v>
      </c>
      <c r="AF365" s="69">
        <f>IFERROR(LARGE(AH365:AM365,5),0)+IFERROR(LARGE(AH365:AM365,6),0)</f>
        <v>0</v>
      </c>
      <c r="AG365" s="69">
        <f>IFERROR(LARGE(AH365:AM365,7),0)</f>
        <v>0</v>
      </c>
      <c r="AH365" s="69"/>
      <c r="AI365" s="69"/>
      <c r="AJ365" s="69"/>
      <c r="AK365" s="69"/>
      <c r="AL365" s="69">
        <v>40.388043849334309</v>
      </c>
      <c r="AM365" s="69"/>
    </row>
    <row r="366" spans="1:39" s="70" customFormat="1">
      <c r="A366" s="3" t="s">
        <v>2632</v>
      </c>
      <c r="B366" s="3"/>
      <c r="C366" s="3" t="s">
        <v>2615</v>
      </c>
      <c r="D366" s="2">
        <f ca="1">IF(E365=E366,D365,CELL("wiersz",A364))</f>
        <v>364</v>
      </c>
      <c r="E366" s="23">
        <f>LARGE(F366:AG366,1)+LARGE(F366:AG366,2)+LARGE(F366:AG366,3)+LARGE(F366:AG366,4)+IFERROR(LARGE(F366:AG366,5),0)+IFERROR(LARGE(F366:AG366,6),0)</f>
        <v>40.308787066732499</v>
      </c>
      <c r="F366" s="69"/>
      <c r="G366" s="69"/>
      <c r="H366" s="69"/>
      <c r="I366" s="75"/>
      <c r="J366" s="76"/>
      <c r="K366" s="76"/>
      <c r="L366" s="76">
        <v>40.308787066732499</v>
      </c>
      <c r="M366" s="76"/>
      <c r="N366" s="69"/>
      <c r="O366" s="69"/>
      <c r="P366" s="69"/>
      <c r="Q366" s="69"/>
      <c r="R366" s="69"/>
      <c r="S366" s="69"/>
      <c r="T366" s="75"/>
      <c r="U366" s="75"/>
      <c r="V366" s="69"/>
      <c r="W366" s="69"/>
      <c r="X366" s="69"/>
      <c r="Y366" s="77"/>
      <c r="Z366" s="69"/>
      <c r="AA366" s="69"/>
      <c r="AB366" s="69"/>
      <c r="AC366" s="69"/>
      <c r="AD366" s="69">
        <f>IFERROR(LARGE(AH366:AM366,1),0)+IFERROR(LARGE(AH366:AM366,2),0)</f>
        <v>0</v>
      </c>
      <c r="AE366" s="69">
        <f>IFERROR(LARGE(AH366:AM366,3),0)+IFERROR(LARGE(AH366:AM366,4),0)</f>
        <v>0</v>
      </c>
      <c r="AF366" s="69">
        <f>IFERROR(LARGE(AH366:AM366,5),0)+IFERROR(LARGE(AH366:AM366,6),0)</f>
        <v>0</v>
      </c>
      <c r="AG366" s="69">
        <f>IFERROR(LARGE(AH366:AM366,7),0)</f>
        <v>0</v>
      </c>
      <c r="AH366" s="69"/>
      <c r="AI366" s="69"/>
      <c r="AJ366" s="69"/>
      <c r="AK366" s="69"/>
      <c r="AL366" s="69"/>
      <c r="AM366" s="69"/>
    </row>
    <row r="367" spans="1:39" s="70" customFormat="1">
      <c r="A367" s="3" t="s">
        <v>2633</v>
      </c>
      <c r="B367" s="3"/>
      <c r="C367" s="3" t="s">
        <v>2617</v>
      </c>
      <c r="D367" s="2">
        <f ca="1">IF(E366=E367,D366,CELL("wiersz",A365))</f>
        <v>365</v>
      </c>
      <c r="E367" s="23">
        <f>LARGE(F367:AG367,1)+LARGE(F367:AG367,2)+LARGE(F367:AG367,3)+LARGE(F367:AG367,4)+IFERROR(LARGE(F367:AG367,5),0)+IFERROR(LARGE(F367:AG367,6),0)</f>
        <v>40.289368851987554</v>
      </c>
      <c r="F367" s="69"/>
      <c r="G367" s="69"/>
      <c r="H367" s="69"/>
      <c r="I367" s="75"/>
      <c r="J367" s="76"/>
      <c r="K367" s="76"/>
      <c r="L367" s="76">
        <v>40.289368851987554</v>
      </c>
      <c r="M367" s="76"/>
      <c r="N367" s="69"/>
      <c r="O367" s="69"/>
      <c r="P367" s="69"/>
      <c r="Q367" s="69"/>
      <c r="R367" s="69"/>
      <c r="S367" s="69"/>
      <c r="T367" s="75"/>
      <c r="U367" s="75"/>
      <c r="V367" s="69"/>
      <c r="W367" s="69"/>
      <c r="X367" s="69"/>
      <c r="Y367" s="77"/>
      <c r="Z367" s="69"/>
      <c r="AA367" s="69"/>
      <c r="AB367" s="69"/>
      <c r="AC367" s="69"/>
      <c r="AD367" s="69">
        <f>IFERROR(LARGE(AH367:AM367,1),0)+IFERROR(LARGE(AH367:AM367,2),0)</f>
        <v>0</v>
      </c>
      <c r="AE367" s="69">
        <f>IFERROR(LARGE(AH367:AM367,3),0)+IFERROR(LARGE(AH367:AM367,4),0)</f>
        <v>0</v>
      </c>
      <c r="AF367" s="69">
        <f>IFERROR(LARGE(AH367:AM367,5),0)+IFERROR(LARGE(AH367:AM367,6),0)</f>
        <v>0</v>
      </c>
      <c r="AG367" s="69">
        <f>IFERROR(LARGE(AH367:AM367,7),0)</f>
        <v>0</v>
      </c>
      <c r="AH367" s="69"/>
      <c r="AI367" s="69"/>
      <c r="AJ367" s="69"/>
      <c r="AK367" s="69"/>
      <c r="AL367" s="69"/>
      <c r="AM367" s="69"/>
    </row>
    <row r="368" spans="1:39" s="70" customFormat="1">
      <c r="A368" s="3" t="s">
        <v>3890</v>
      </c>
      <c r="B368" s="3"/>
      <c r="C368" s="3" t="s">
        <v>324</v>
      </c>
      <c r="D368" s="2">
        <f ca="1">IF(E367=E368,D367,CELL("wiersz",A366))</f>
        <v>366</v>
      </c>
      <c r="E368" s="23">
        <f>LARGE(F368:AG368,1)+LARGE(F368:AG368,2)+LARGE(F368:AG368,3)+LARGE(F368:AG368,4)+IFERROR(LARGE(F368:AG368,5),0)+IFERROR(LARGE(F368:AG368,6),0)</f>
        <v>40.261287151175992</v>
      </c>
      <c r="F368" s="69"/>
      <c r="G368" s="69"/>
      <c r="H368" s="69"/>
      <c r="I368" s="75"/>
      <c r="J368" s="76"/>
      <c r="K368" s="76"/>
      <c r="L368" s="76"/>
      <c r="M368" s="76"/>
      <c r="N368" s="69"/>
      <c r="O368" s="69"/>
      <c r="P368" s="69"/>
      <c r="Q368" s="69"/>
      <c r="R368" s="69"/>
      <c r="S368" s="69"/>
      <c r="T368" s="75"/>
      <c r="U368" s="75"/>
      <c r="V368" s="69"/>
      <c r="W368" s="69"/>
      <c r="X368" s="69"/>
      <c r="Y368" s="77"/>
      <c r="Z368" s="69"/>
      <c r="AA368" s="69"/>
      <c r="AB368" s="69"/>
      <c r="AC368" s="69"/>
      <c r="AD368" s="69">
        <f>IFERROR(LARGE(AH368:AM368,1),0)+IFERROR(LARGE(AH368:AM368,2),0)</f>
        <v>40.261287151175992</v>
      </c>
      <c r="AE368" s="69">
        <f>IFERROR(LARGE(AH368:AM368,3),0)+IFERROR(LARGE(AH368:AM368,4),0)</f>
        <v>0</v>
      </c>
      <c r="AF368" s="69">
        <f>IFERROR(LARGE(AH368:AM368,5),0)+IFERROR(LARGE(AH368:AM368,6),0)</f>
        <v>0</v>
      </c>
      <c r="AG368" s="69">
        <f>IFERROR(LARGE(AH368:AM368,7),0)</f>
        <v>0</v>
      </c>
      <c r="AH368" s="69"/>
      <c r="AI368" s="69"/>
      <c r="AJ368" s="69"/>
      <c r="AK368" s="69"/>
      <c r="AL368" s="69">
        <v>40.261287151175992</v>
      </c>
      <c r="AM368" s="69"/>
    </row>
    <row r="369" spans="1:39" s="70" customFormat="1">
      <c r="A369" s="3" t="s">
        <v>3891</v>
      </c>
      <c r="B369" s="3" t="s">
        <v>3809</v>
      </c>
      <c r="C369" s="3" t="s">
        <v>92</v>
      </c>
      <c r="D369" s="2">
        <f ca="1">IF(E368=E369,D368,CELL("wiersz",A367))</f>
        <v>367</v>
      </c>
      <c r="E369" s="23">
        <f>LARGE(F369:AG369,1)+LARGE(F369:AG369,2)+LARGE(F369:AG369,3)+LARGE(F369:AG369,4)+IFERROR(LARGE(F369:AG369,5),0)+IFERROR(LARGE(F369:AG369,6),0)</f>
        <v>40.167119360193162</v>
      </c>
      <c r="F369" s="69"/>
      <c r="G369" s="69"/>
      <c r="H369" s="69"/>
      <c r="I369" s="75"/>
      <c r="J369" s="76"/>
      <c r="K369" s="76"/>
      <c r="L369" s="76"/>
      <c r="M369" s="76"/>
      <c r="N369" s="69"/>
      <c r="O369" s="69"/>
      <c r="P369" s="69"/>
      <c r="Q369" s="69"/>
      <c r="R369" s="69"/>
      <c r="S369" s="69"/>
      <c r="T369" s="75"/>
      <c r="U369" s="75"/>
      <c r="V369" s="69"/>
      <c r="W369" s="69"/>
      <c r="X369" s="69"/>
      <c r="Y369" s="77"/>
      <c r="Z369" s="69"/>
      <c r="AA369" s="69"/>
      <c r="AB369" s="69"/>
      <c r="AC369" s="69"/>
      <c r="AD369" s="69">
        <f>IFERROR(LARGE(AH369:AM369,1),0)+IFERROR(LARGE(AH369:AM369,2),0)</f>
        <v>40.167119360193162</v>
      </c>
      <c r="AE369" s="69">
        <f>IFERROR(LARGE(AH369:AM369,3),0)+IFERROR(LARGE(AH369:AM369,4),0)</f>
        <v>0</v>
      </c>
      <c r="AF369" s="69">
        <f>IFERROR(LARGE(AH369:AM369,5),0)+IFERROR(LARGE(AH369:AM369,6),0)</f>
        <v>0</v>
      </c>
      <c r="AG369" s="69">
        <f>IFERROR(LARGE(AH369:AM369,7),0)</f>
        <v>0</v>
      </c>
      <c r="AH369" s="69"/>
      <c r="AI369" s="69"/>
      <c r="AJ369" s="69"/>
      <c r="AK369" s="69"/>
      <c r="AL369" s="69">
        <v>40.167119360193162</v>
      </c>
      <c r="AM369" s="69"/>
    </row>
    <row r="370" spans="1:39" s="70" customFormat="1">
      <c r="A370" s="3" t="s">
        <v>2157</v>
      </c>
      <c r="B370" s="3" t="s">
        <v>1120</v>
      </c>
      <c r="C370" s="3" t="s">
        <v>425</v>
      </c>
      <c r="D370" s="2">
        <f ca="1">IF(E369=E370,D369,CELL("wiersz",A368))</f>
        <v>368</v>
      </c>
      <c r="E370" s="23">
        <f>LARGE(F370:AG370,1)+LARGE(F370:AG370,2)+LARGE(F370:AG370,3)+LARGE(F370:AG370,4)+IFERROR(LARGE(F370:AG370,5),0)+IFERROR(LARGE(F370:AG370,6),0)</f>
        <v>40.022516091137092</v>
      </c>
      <c r="F370" s="69"/>
      <c r="G370" s="69">
        <v>11.244808056093671</v>
      </c>
      <c r="H370" s="69"/>
      <c r="I370" s="75"/>
      <c r="J370" s="76"/>
      <c r="K370" s="76"/>
      <c r="L370" s="76"/>
      <c r="M370" s="76"/>
      <c r="N370" s="69"/>
      <c r="O370" s="69"/>
      <c r="P370" s="69"/>
      <c r="Q370" s="69"/>
      <c r="R370" s="69"/>
      <c r="S370" s="69"/>
      <c r="T370" s="75"/>
      <c r="U370" s="75"/>
      <c r="V370" s="69"/>
      <c r="W370" s="69"/>
      <c r="X370" s="69"/>
      <c r="Y370" s="77"/>
      <c r="Z370" s="69">
        <v>28.777708035043425</v>
      </c>
      <c r="AA370" s="69"/>
      <c r="AB370" s="69"/>
      <c r="AC370" s="69"/>
      <c r="AD370" s="69">
        <f>IFERROR(LARGE(AH370:AM370,1),0)+IFERROR(LARGE(AH370:AM370,2),0)</f>
        <v>0</v>
      </c>
      <c r="AE370" s="69">
        <f>IFERROR(LARGE(AH370:AM370,3),0)+IFERROR(LARGE(AH370:AM370,4),0)</f>
        <v>0</v>
      </c>
      <c r="AF370" s="69">
        <f>IFERROR(LARGE(AH370:AM370,5),0)+IFERROR(LARGE(AH370:AM370,6),0)</f>
        <v>0</v>
      </c>
      <c r="AG370" s="69">
        <f>IFERROR(LARGE(AH370:AM370,7),0)</f>
        <v>0</v>
      </c>
      <c r="AH370" s="69"/>
      <c r="AI370" s="69"/>
      <c r="AJ370" s="69"/>
      <c r="AK370" s="69"/>
      <c r="AL370" s="69"/>
      <c r="AM370" s="69"/>
    </row>
    <row r="371" spans="1:39" s="70" customFormat="1">
      <c r="A371" s="3" t="s">
        <v>3041</v>
      </c>
      <c r="B371" s="3"/>
      <c r="C371" s="3"/>
      <c r="D371" s="2">
        <f ca="1">IF(E370=E371,D370,CELL("wiersz",A369))</f>
        <v>369</v>
      </c>
      <c r="E371" s="23">
        <f>LARGE(F371:AG371,1)+LARGE(F371:AG371,2)+LARGE(F371:AG371,3)+LARGE(F371:AG371,4)+IFERROR(LARGE(F371:AG371,5),0)+IFERROR(LARGE(F371:AG371,6),0)</f>
        <v>39.981271874969764</v>
      </c>
      <c r="F371" s="69"/>
      <c r="G371" s="69"/>
      <c r="H371" s="69"/>
      <c r="I371" s="75"/>
      <c r="J371" s="76"/>
      <c r="K371" s="76"/>
      <c r="L371" s="76"/>
      <c r="M371" s="76"/>
      <c r="N371" s="69"/>
      <c r="O371" s="69"/>
      <c r="P371" s="69"/>
      <c r="Q371" s="69">
        <v>25.21559805024372</v>
      </c>
      <c r="R371" s="69"/>
      <c r="S371" s="69"/>
      <c r="T371" s="75"/>
      <c r="U371" s="75"/>
      <c r="V371" s="69"/>
      <c r="W371" s="69"/>
      <c r="X371" s="69">
        <v>14.765673824726045</v>
      </c>
      <c r="Y371" s="77"/>
      <c r="Z371" s="69"/>
      <c r="AA371" s="69"/>
      <c r="AB371" s="69"/>
      <c r="AC371" s="69"/>
      <c r="AD371" s="69">
        <f>IFERROR(LARGE(AH371:AM371,1),0)+IFERROR(LARGE(AH371:AM371,2),0)</f>
        <v>0</v>
      </c>
      <c r="AE371" s="69">
        <f>IFERROR(LARGE(AH371:AM371,3),0)+IFERROR(LARGE(AH371:AM371,4),0)</f>
        <v>0</v>
      </c>
      <c r="AF371" s="69">
        <f>IFERROR(LARGE(AH371:AM371,5),0)+IFERROR(LARGE(AH371:AM371,6),0)</f>
        <v>0</v>
      </c>
      <c r="AG371" s="69">
        <f>IFERROR(LARGE(AH371:AM371,7),0)</f>
        <v>0</v>
      </c>
      <c r="AH371" s="69"/>
      <c r="AI371" s="69"/>
      <c r="AJ371" s="69"/>
      <c r="AK371" s="69"/>
      <c r="AL371" s="69"/>
      <c r="AM371" s="69"/>
    </row>
    <row r="372" spans="1:39" s="70" customFormat="1">
      <c r="A372" s="3" t="s">
        <v>2970</v>
      </c>
      <c r="B372" s="3" t="s">
        <v>2932</v>
      </c>
      <c r="C372" s="3" t="s">
        <v>2933</v>
      </c>
      <c r="D372" s="2">
        <f ca="1">IF(E371=E372,D371,CELL("wiersz",A370))</f>
        <v>370</v>
      </c>
      <c r="E372" s="23">
        <f>LARGE(F372:AG372,1)+LARGE(F372:AG372,2)+LARGE(F372:AG372,3)+LARGE(F372:AG372,4)+IFERROR(LARGE(F372:AG372,5),0)+IFERROR(LARGE(F372:AG372,6),0)</f>
        <v>39.958322133424552</v>
      </c>
      <c r="F372" s="69"/>
      <c r="G372" s="69"/>
      <c r="H372" s="69"/>
      <c r="I372" s="75"/>
      <c r="J372" s="76"/>
      <c r="K372" s="76"/>
      <c r="L372" s="76"/>
      <c r="M372" s="76"/>
      <c r="N372" s="69"/>
      <c r="O372" s="69"/>
      <c r="P372" s="69">
        <v>39.958322133424552</v>
      </c>
      <c r="Q372" s="69"/>
      <c r="R372" s="69"/>
      <c r="S372" s="69"/>
      <c r="T372" s="75"/>
      <c r="U372" s="75"/>
      <c r="V372" s="69"/>
      <c r="W372" s="69"/>
      <c r="X372" s="69"/>
      <c r="Y372" s="77"/>
      <c r="Z372" s="69"/>
      <c r="AA372" s="69"/>
      <c r="AB372" s="69"/>
      <c r="AC372" s="69"/>
      <c r="AD372" s="69">
        <f>IFERROR(LARGE(AH372:AM372,1),0)+IFERROR(LARGE(AH372:AM372,2),0)</f>
        <v>0</v>
      </c>
      <c r="AE372" s="69">
        <f>IFERROR(LARGE(AH372:AM372,3),0)+IFERROR(LARGE(AH372:AM372,4),0)</f>
        <v>0</v>
      </c>
      <c r="AF372" s="69">
        <f>IFERROR(LARGE(AH372:AM372,5),0)+IFERROR(LARGE(AH372:AM372,6),0)</f>
        <v>0</v>
      </c>
      <c r="AG372" s="69">
        <f>IFERROR(LARGE(AH372:AM372,7),0)</f>
        <v>0</v>
      </c>
      <c r="AH372" s="69"/>
      <c r="AI372" s="69"/>
      <c r="AJ372" s="69"/>
      <c r="AK372" s="69"/>
      <c r="AL372" s="69"/>
      <c r="AM372" s="69"/>
    </row>
    <row r="373" spans="1:39" s="70" customFormat="1">
      <c r="A373" s="3" t="s">
        <v>2370</v>
      </c>
      <c r="B373" s="3" t="s">
        <v>1891</v>
      </c>
      <c r="C373" s="3" t="s">
        <v>57</v>
      </c>
      <c r="D373" s="2">
        <f ca="1">IF(E372=E373,D372,CELL("wiersz",A371))</f>
        <v>371</v>
      </c>
      <c r="E373" s="23">
        <f>LARGE(F373:AG373,1)+LARGE(F373:AG373,2)+LARGE(F373:AG373,3)+LARGE(F373:AG373,4)+IFERROR(LARGE(F373:AG373,5),0)+IFERROR(LARGE(F373:AG373,6),0)</f>
        <v>39.639535186574328</v>
      </c>
      <c r="F373" s="69"/>
      <c r="G373" s="69"/>
      <c r="H373" s="69"/>
      <c r="I373" s="75"/>
      <c r="J373" s="76"/>
      <c r="K373" s="76"/>
      <c r="L373" s="76"/>
      <c r="M373" s="76"/>
      <c r="N373" s="69"/>
      <c r="O373" s="69"/>
      <c r="P373" s="69"/>
      <c r="Q373" s="69"/>
      <c r="R373" s="69"/>
      <c r="S373" s="69"/>
      <c r="T373" s="75"/>
      <c r="U373" s="75"/>
      <c r="V373" s="69"/>
      <c r="W373" s="69"/>
      <c r="X373" s="69"/>
      <c r="Y373" s="77"/>
      <c r="Z373" s="69"/>
      <c r="AA373" s="69"/>
      <c r="AB373" s="69"/>
      <c r="AC373" s="69"/>
      <c r="AD373" s="69">
        <f>IFERROR(LARGE(AH373:AM373,1),0)+IFERROR(LARGE(AH373:AM373,2),0)</f>
        <v>39.639535186574328</v>
      </c>
      <c r="AE373" s="69">
        <f>IFERROR(LARGE(AH373:AM373,3),0)+IFERROR(LARGE(AH373:AM373,4),0)</f>
        <v>0</v>
      </c>
      <c r="AF373" s="69">
        <f>IFERROR(LARGE(AH373:AM373,5),0)+IFERROR(LARGE(AH373:AM373,6),0)</f>
        <v>0</v>
      </c>
      <c r="AG373" s="69">
        <f>IFERROR(LARGE(AH373:AM373,7),0)</f>
        <v>0</v>
      </c>
      <c r="AH373" s="69">
        <v>2.3283251785146031</v>
      </c>
      <c r="AI373" s="69"/>
      <c r="AJ373" s="69"/>
      <c r="AK373" s="69"/>
      <c r="AL373" s="69">
        <v>37.311210008059724</v>
      </c>
      <c r="AM373" s="69"/>
    </row>
    <row r="374" spans="1:39" s="70" customFormat="1">
      <c r="A374" s="3" t="s">
        <v>2363</v>
      </c>
      <c r="B374" s="3" t="s">
        <v>1875</v>
      </c>
      <c r="C374" s="3" t="s">
        <v>1874</v>
      </c>
      <c r="D374" s="2">
        <f ca="1">IF(E373=E374,D373,CELL("wiersz",A372))</f>
        <v>372</v>
      </c>
      <c r="E374" s="23">
        <f>LARGE(F374:AG374,1)+LARGE(F374:AG374,2)+LARGE(F374:AG374,3)+LARGE(F374:AG374,4)+IFERROR(LARGE(F374:AG374,5),0)+IFERROR(LARGE(F374:AG374,6),0)</f>
        <v>39.436733486163206</v>
      </c>
      <c r="F374" s="69"/>
      <c r="G374" s="69"/>
      <c r="H374" s="69"/>
      <c r="I374" s="75"/>
      <c r="J374" s="76"/>
      <c r="K374" s="76"/>
      <c r="L374" s="76"/>
      <c r="M374" s="76"/>
      <c r="N374" s="69"/>
      <c r="O374" s="69"/>
      <c r="P374" s="69"/>
      <c r="Q374" s="69"/>
      <c r="R374" s="69"/>
      <c r="S374" s="69"/>
      <c r="T374" s="75"/>
      <c r="U374" s="75"/>
      <c r="V374" s="69"/>
      <c r="W374" s="69"/>
      <c r="X374" s="69"/>
      <c r="Y374" s="77">
        <v>35.195863365716072</v>
      </c>
      <c r="Z374" s="69"/>
      <c r="AA374" s="69"/>
      <c r="AB374" s="69"/>
      <c r="AC374" s="69"/>
      <c r="AD374" s="69">
        <f>IFERROR(LARGE(AH374:AM374,1),0)+IFERROR(LARGE(AH374:AM374,2),0)</f>
        <v>4.2408701204471377</v>
      </c>
      <c r="AE374" s="69">
        <f>IFERROR(LARGE(AH374:AM374,3),0)+IFERROR(LARGE(AH374:AM374,4),0)</f>
        <v>0</v>
      </c>
      <c r="AF374" s="69">
        <f>IFERROR(LARGE(AH374:AM374,5),0)+IFERROR(LARGE(AH374:AM374,6),0)</f>
        <v>0</v>
      </c>
      <c r="AG374" s="69">
        <f>IFERROR(LARGE(AH374:AM374,7),0)</f>
        <v>0</v>
      </c>
      <c r="AH374" s="69">
        <v>4.2408701204471377</v>
      </c>
      <c r="AI374" s="69"/>
      <c r="AJ374" s="69"/>
      <c r="AK374" s="69"/>
      <c r="AL374" s="69"/>
      <c r="AM374" s="69"/>
    </row>
    <row r="375" spans="1:39" s="70" customFormat="1">
      <c r="A375" s="3" t="s">
        <v>2364</v>
      </c>
      <c r="B375" s="3" t="s">
        <v>1875</v>
      </c>
      <c r="C375" s="3" t="s">
        <v>1874</v>
      </c>
      <c r="D375" s="2">
        <f ca="1">IF(E374=E375,D374,CELL("wiersz",A373))</f>
        <v>373</v>
      </c>
      <c r="E375" s="23">
        <f>LARGE(F375:AG375,1)+LARGE(F375:AG375,2)+LARGE(F375:AG375,3)+LARGE(F375:AG375,4)+IFERROR(LARGE(F375:AG375,5),0)+IFERROR(LARGE(F375:AG375,6),0)</f>
        <v>39.43591004288556</v>
      </c>
      <c r="F375" s="69"/>
      <c r="G375" s="69"/>
      <c r="H375" s="69"/>
      <c r="I375" s="75"/>
      <c r="J375" s="76"/>
      <c r="K375" s="76"/>
      <c r="L375" s="76"/>
      <c r="M375" s="76"/>
      <c r="N375" s="69"/>
      <c r="O375" s="69"/>
      <c r="P375" s="69"/>
      <c r="Q375" s="69"/>
      <c r="R375" s="69"/>
      <c r="S375" s="69"/>
      <c r="T375" s="75"/>
      <c r="U375" s="75"/>
      <c r="V375" s="69"/>
      <c r="W375" s="69"/>
      <c r="X375" s="69"/>
      <c r="Y375" s="77">
        <v>35.195863365716072</v>
      </c>
      <c r="Z375" s="69"/>
      <c r="AA375" s="69"/>
      <c r="AB375" s="69"/>
      <c r="AC375" s="69"/>
      <c r="AD375" s="69">
        <f>IFERROR(LARGE(AH375:AM375,1),0)+IFERROR(LARGE(AH375:AM375,2),0)</f>
        <v>4.2400466771694871</v>
      </c>
      <c r="AE375" s="69">
        <f>IFERROR(LARGE(AH375:AM375,3),0)+IFERROR(LARGE(AH375:AM375,4),0)</f>
        <v>0</v>
      </c>
      <c r="AF375" s="69">
        <f>IFERROR(LARGE(AH375:AM375,5),0)+IFERROR(LARGE(AH375:AM375,6),0)</f>
        <v>0</v>
      </c>
      <c r="AG375" s="69">
        <f>IFERROR(LARGE(AH375:AM375,7),0)</f>
        <v>0</v>
      </c>
      <c r="AH375" s="69">
        <v>4.2400466771694871</v>
      </c>
      <c r="AI375" s="69"/>
      <c r="AJ375" s="69"/>
      <c r="AK375" s="69"/>
      <c r="AL375" s="69"/>
      <c r="AM375" s="69"/>
    </row>
    <row r="376" spans="1:39" s="70" customFormat="1">
      <c r="A376" s="3" t="s">
        <v>3843</v>
      </c>
      <c r="B376" s="3"/>
      <c r="C376" s="3" t="s">
        <v>1167</v>
      </c>
      <c r="D376" s="2">
        <f ca="1">IF(E375=E376,D375,CELL("wiersz",A374))</f>
        <v>374</v>
      </c>
      <c r="E376" s="23">
        <f>LARGE(F376:AG376,1)+LARGE(F376:AG376,2)+LARGE(F376:AG376,3)+LARGE(F376:AG376,4)+IFERROR(LARGE(F376:AG376,5),0)+IFERROR(LARGE(F376:AG376,6),0)</f>
        <v>39.358184504763834</v>
      </c>
      <c r="F376" s="69"/>
      <c r="G376" s="69"/>
      <c r="H376" s="69"/>
      <c r="I376" s="75"/>
      <c r="J376" s="76"/>
      <c r="K376" s="76"/>
      <c r="L376" s="76"/>
      <c r="M376" s="76"/>
      <c r="N376" s="69"/>
      <c r="O376" s="69"/>
      <c r="P376" s="69"/>
      <c r="Q376" s="69"/>
      <c r="R376" s="69"/>
      <c r="S376" s="69"/>
      <c r="T376" s="75"/>
      <c r="U376" s="75"/>
      <c r="V376" s="69"/>
      <c r="W376" s="69"/>
      <c r="X376" s="69"/>
      <c r="Y376" s="77"/>
      <c r="Z376" s="69">
        <v>39.358184504763834</v>
      </c>
      <c r="AA376" s="69"/>
      <c r="AB376" s="69"/>
      <c r="AC376" s="69"/>
      <c r="AD376" s="69">
        <f>IFERROR(LARGE(AH376:AM376,1),0)+IFERROR(LARGE(AH376:AM376,2),0)</f>
        <v>0</v>
      </c>
      <c r="AE376" s="69">
        <f>IFERROR(LARGE(AH376:AM376,3),0)+IFERROR(LARGE(AH376:AM376,4),0)</f>
        <v>0</v>
      </c>
      <c r="AF376" s="69">
        <f>IFERROR(LARGE(AH376:AM376,5),0)+IFERROR(LARGE(AH376:AM376,6),0)</f>
        <v>0</v>
      </c>
      <c r="AG376" s="69">
        <f>IFERROR(LARGE(AH376:AM376,7),0)</f>
        <v>0</v>
      </c>
      <c r="AH376" s="69"/>
      <c r="AI376" s="69"/>
      <c r="AJ376" s="69"/>
      <c r="AK376" s="69"/>
      <c r="AL376" s="69"/>
      <c r="AM376" s="69"/>
    </row>
    <row r="377" spans="1:39" s="70" customFormat="1">
      <c r="A377" s="3" t="s">
        <v>3844</v>
      </c>
      <c r="B377" s="3"/>
      <c r="C377" s="3" t="s">
        <v>3552</v>
      </c>
      <c r="D377" s="2">
        <f ca="1">IF(E376=E377,D376,CELL("wiersz",A375))</f>
        <v>375</v>
      </c>
      <c r="E377" s="23">
        <f>LARGE(F377:AG377,1)+LARGE(F377:AG377,2)+LARGE(F377:AG377,3)+LARGE(F377:AG377,4)+IFERROR(LARGE(F377:AG377,5),0)+IFERROR(LARGE(F377:AG377,6),0)</f>
        <v>39.357249342255109</v>
      </c>
      <c r="F377" s="69"/>
      <c r="G377" s="69"/>
      <c r="H377" s="69"/>
      <c r="I377" s="75"/>
      <c r="J377" s="76"/>
      <c r="K377" s="76"/>
      <c r="L377" s="76"/>
      <c r="M377" s="76"/>
      <c r="N377" s="69"/>
      <c r="O377" s="69"/>
      <c r="P377" s="69"/>
      <c r="Q377" s="69"/>
      <c r="R377" s="69"/>
      <c r="S377" s="69"/>
      <c r="T377" s="75"/>
      <c r="U377" s="75"/>
      <c r="V377" s="69"/>
      <c r="W377" s="69"/>
      <c r="X377" s="69"/>
      <c r="Y377" s="77"/>
      <c r="Z377" s="69">
        <v>39.357249342255109</v>
      </c>
      <c r="AA377" s="69"/>
      <c r="AB377" s="69"/>
      <c r="AC377" s="69"/>
      <c r="AD377" s="69">
        <f>IFERROR(LARGE(AH377:AM377,1),0)+IFERROR(LARGE(AH377:AM377,2),0)</f>
        <v>0</v>
      </c>
      <c r="AE377" s="69">
        <f>IFERROR(LARGE(AH377:AM377,3),0)+IFERROR(LARGE(AH377:AM377,4),0)</f>
        <v>0</v>
      </c>
      <c r="AF377" s="69">
        <f>IFERROR(LARGE(AH377:AM377,5),0)+IFERROR(LARGE(AH377:AM377,6),0)</f>
        <v>0</v>
      </c>
      <c r="AG377" s="69">
        <f>IFERROR(LARGE(AH377:AM377,7),0)</f>
        <v>0</v>
      </c>
      <c r="AH377" s="69"/>
      <c r="AI377" s="69"/>
      <c r="AJ377" s="69"/>
      <c r="AK377" s="69"/>
      <c r="AL377" s="69"/>
      <c r="AM377" s="69"/>
    </row>
    <row r="378" spans="1:39" s="70" customFormat="1">
      <c r="A378" s="3" t="s">
        <v>3845</v>
      </c>
      <c r="B378" s="3"/>
      <c r="C378" s="3" t="s">
        <v>68</v>
      </c>
      <c r="D378" s="2">
        <f ca="1">IF(E377=E378,D377,CELL("wiersz",A376))</f>
        <v>376</v>
      </c>
      <c r="E378" s="23">
        <f>LARGE(F378:AG378,1)+LARGE(F378:AG378,2)+LARGE(F378:AG378,3)+LARGE(F378:AG378,4)+IFERROR(LARGE(F378:AG378,5),0)+IFERROR(LARGE(F378:AG378,6),0)</f>
        <v>38.890602767362203</v>
      </c>
      <c r="F378" s="69"/>
      <c r="G378" s="69"/>
      <c r="H378" s="69"/>
      <c r="I378" s="75"/>
      <c r="J378" s="76"/>
      <c r="K378" s="76"/>
      <c r="L378" s="76"/>
      <c r="M378" s="76"/>
      <c r="N378" s="69"/>
      <c r="O378" s="69"/>
      <c r="P378" s="69"/>
      <c r="Q378" s="69"/>
      <c r="R378" s="69"/>
      <c r="S378" s="69"/>
      <c r="T378" s="75"/>
      <c r="U378" s="75"/>
      <c r="V378" s="69"/>
      <c r="W378" s="69"/>
      <c r="X378" s="69"/>
      <c r="Y378" s="77"/>
      <c r="Z378" s="69">
        <v>38.890602767362203</v>
      </c>
      <c r="AA378" s="69"/>
      <c r="AB378" s="69"/>
      <c r="AC378" s="69"/>
      <c r="AD378" s="69">
        <f>IFERROR(LARGE(AH378:AM378,1),0)+IFERROR(LARGE(AH378:AM378,2),0)</f>
        <v>0</v>
      </c>
      <c r="AE378" s="69">
        <f>IFERROR(LARGE(AH378:AM378,3),0)+IFERROR(LARGE(AH378:AM378,4),0)</f>
        <v>0</v>
      </c>
      <c r="AF378" s="69">
        <f>IFERROR(LARGE(AH378:AM378,5),0)+IFERROR(LARGE(AH378:AM378,6),0)</f>
        <v>0</v>
      </c>
      <c r="AG378" s="69">
        <f>IFERROR(LARGE(AH378:AM378,7),0)</f>
        <v>0</v>
      </c>
      <c r="AH378" s="69"/>
      <c r="AI378" s="69"/>
      <c r="AJ378" s="69"/>
      <c r="AK378" s="69"/>
      <c r="AL378" s="69"/>
      <c r="AM378" s="69"/>
    </row>
    <row r="379" spans="1:39" s="70" customFormat="1">
      <c r="A379" s="3" t="s">
        <v>2226</v>
      </c>
      <c r="B379" s="3" t="s">
        <v>1520</v>
      </c>
      <c r="C379" s="3" t="s">
        <v>1259</v>
      </c>
      <c r="D379" s="2">
        <f ca="1">IF(E378=E379,D378,CELL("wiersz",A377))</f>
        <v>377</v>
      </c>
      <c r="E379" s="23">
        <f>LARGE(F379:AG379,1)+LARGE(F379:AG379,2)+LARGE(F379:AG379,3)+LARGE(F379:AG379,4)+IFERROR(LARGE(F379:AG379,5),0)+IFERROR(LARGE(F379:AG379,6),0)</f>
        <v>38.470320782643959</v>
      </c>
      <c r="F379" s="69"/>
      <c r="G379" s="69"/>
      <c r="H379" s="69"/>
      <c r="I379" s="75"/>
      <c r="J379" s="76"/>
      <c r="K379" s="76"/>
      <c r="L379" s="76"/>
      <c r="M379" s="76"/>
      <c r="N379" s="69"/>
      <c r="O379" s="69"/>
      <c r="P379" s="69"/>
      <c r="Q379" s="69"/>
      <c r="R379" s="69"/>
      <c r="S379" s="69"/>
      <c r="T379" s="75"/>
      <c r="U379" s="75"/>
      <c r="V379" s="69"/>
      <c r="W379" s="69"/>
      <c r="X379" s="69"/>
      <c r="Y379" s="77"/>
      <c r="Z379" s="69"/>
      <c r="AA379" s="69"/>
      <c r="AB379" s="69"/>
      <c r="AC379" s="69"/>
      <c r="AD379" s="69">
        <f>IFERROR(LARGE(AH379:AM379,1),0)+IFERROR(LARGE(AH379:AM379,2),0)</f>
        <v>38.470320782643959</v>
      </c>
      <c r="AE379" s="69">
        <f>IFERROR(LARGE(AH379:AM379,3),0)+IFERROR(LARGE(AH379:AM379,4),0)</f>
        <v>0</v>
      </c>
      <c r="AF379" s="69">
        <f>IFERROR(LARGE(AH379:AM379,5),0)+IFERROR(LARGE(AH379:AM379,6),0)</f>
        <v>0</v>
      </c>
      <c r="AG379" s="69">
        <f>IFERROR(LARGE(AH379:AM379,7),0)</f>
        <v>0</v>
      </c>
      <c r="AH379" s="69">
        <v>38.470320782643959</v>
      </c>
      <c r="AI379" s="69"/>
      <c r="AJ379" s="69"/>
      <c r="AK379" s="69"/>
      <c r="AL379" s="69"/>
      <c r="AM379" s="69"/>
    </row>
    <row r="380" spans="1:39" s="70" customFormat="1">
      <c r="A380" s="3" t="s">
        <v>2227</v>
      </c>
      <c r="B380" s="3" t="s">
        <v>1520</v>
      </c>
      <c r="C380" s="3" t="s">
        <v>858</v>
      </c>
      <c r="D380" s="2">
        <f ca="1">IF(E379=E380,D379,CELL("wiersz",A378))</f>
        <v>378</v>
      </c>
      <c r="E380" s="23">
        <f>LARGE(F380:AG380,1)+LARGE(F380:AG380,2)+LARGE(F380:AG380,3)+LARGE(F380:AG380,4)+IFERROR(LARGE(F380:AG380,5),0)+IFERROR(LARGE(F380:AG380,6),0)</f>
        <v>38.462997287349339</v>
      </c>
      <c r="F380" s="69"/>
      <c r="G380" s="69"/>
      <c r="H380" s="69"/>
      <c r="I380" s="75"/>
      <c r="J380" s="76"/>
      <c r="K380" s="76"/>
      <c r="L380" s="76"/>
      <c r="M380" s="76"/>
      <c r="N380" s="69"/>
      <c r="O380" s="69"/>
      <c r="P380" s="69"/>
      <c r="Q380" s="69"/>
      <c r="R380" s="69"/>
      <c r="S380" s="69"/>
      <c r="T380" s="75"/>
      <c r="U380" s="75"/>
      <c r="V380" s="69"/>
      <c r="W380" s="69"/>
      <c r="X380" s="69"/>
      <c r="Y380" s="77"/>
      <c r="Z380" s="69"/>
      <c r="AA380" s="69"/>
      <c r="AB380" s="69"/>
      <c r="AC380" s="69"/>
      <c r="AD380" s="69">
        <f>IFERROR(LARGE(AH380:AM380,1),0)+IFERROR(LARGE(AH380:AM380,2),0)</f>
        <v>38.462997287349339</v>
      </c>
      <c r="AE380" s="69">
        <f>IFERROR(LARGE(AH380:AM380,3),0)+IFERROR(LARGE(AH380:AM380,4),0)</f>
        <v>0</v>
      </c>
      <c r="AF380" s="69">
        <f>IFERROR(LARGE(AH380:AM380,5),0)+IFERROR(LARGE(AH380:AM380,6),0)</f>
        <v>0</v>
      </c>
      <c r="AG380" s="69">
        <f>IFERROR(LARGE(AH380:AM380,7),0)</f>
        <v>0</v>
      </c>
      <c r="AH380" s="69">
        <v>38.462997287349339</v>
      </c>
      <c r="AI380" s="69"/>
      <c r="AJ380" s="69"/>
      <c r="AK380" s="69"/>
      <c r="AL380" s="69"/>
      <c r="AM380" s="69"/>
    </row>
    <row r="381" spans="1:39" s="70" customFormat="1">
      <c r="A381" s="3" t="s">
        <v>3159</v>
      </c>
      <c r="B381" s="3"/>
      <c r="C381" s="3"/>
      <c r="D381" s="2">
        <f ca="1">IF(E380=E381,D380,CELL("wiersz",A379))</f>
        <v>379</v>
      </c>
      <c r="E381" s="23">
        <f>LARGE(F381:AG381,1)+LARGE(F381:AG381,2)+LARGE(F381:AG381,3)+LARGE(F381:AG381,4)+IFERROR(LARGE(F381:AG381,5),0)+IFERROR(LARGE(F381:AG381,6),0)</f>
        <v>38.448196114708594</v>
      </c>
      <c r="F381" s="69"/>
      <c r="G381" s="69"/>
      <c r="H381" s="69"/>
      <c r="I381" s="75"/>
      <c r="J381" s="76"/>
      <c r="K381" s="76"/>
      <c r="L381" s="76"/>
      <c r="M381" s="76"/>
      <c r="N381" s="69"/>
      <c r="O381" s="69"/>
      <c r="P381" s="69"/>
      <c r="Q381" s="69"/>
      <c r="R381" s="69"/>
      <c r="S381" s="69">
        <v>38.448196114708594</v>
      </c>
      <c r="T381" s="75"/>
      <c r="U381" s="75"/>
      <c r="V381" s="69"/>
      <c r="W381" s="69"/>
      <c r="X381" s="69"/>
      <c r="Y381" s="77"/>
      <c r="Z381" s="69"/>
      <c r="AA381" s="69"/>
      <c r="AB381" s="69"/>
      <c r="AC381" s="69"/>
      <c r="AD381" s="69">
        <f>IFERROR(LARGE(AH381:AM381,1),0)+IFERROR(LARGE(AH381:AM381,2),0)</f>
        <v>0</v>
      </c>
      <c r="AE381" s="69">
        <f>IFERROR(LARGE(AH381:AM381,3),0)+IFERROR(LARGE(AH381:AM381,4),0)</f>
        <v>0</v>
      </c>
      <c r="AF381" s="69">
        <f>IFERROR(LARGE(AH381:AM381,5),0)+IFERROR(LARGE(AH381:AM381,6),0)</f>
        <v>0</v>
      </c>
      <c r="AG381" s="69">
        <f>IFERROR(LARGE(AH381:AM381,7),0)</f>
        <v>0</v>
      </c>
      <c r="AH381" s="69"/>
      <c r="AI381" s="69"/>
      <c r="AJ381" s="69"/>
      <c r="AK381" s="69"/>
      <c r="AL381" s="69"/>
      <c r="AM381" s="69"/>
    </row>
    <row r="382" spans="1:39" s="70" customFormat="1">
      <c r="A382" s="3" t="s">
        <v>3474</v>
      </c>
      <c r="B382" s="3" t="s">
        <v>3382</v>
      </c>
      <c r="C382" s="3"/>
      <c r="D382" s="2">
        <f ca="1">IF(E381=E382,D381,CELL("wiersz",A380))</f>
        <v>380</v>
      </c>
      <c r="E382" s="23">
        <f>LARGE(F382:AG382,1)+LARGE(F382:AG382,2)+LARGE(F382:AG382,3)+LARGE(F382:AG382,4)+IFERROR(LARGE(F382:AG382,5),0)+IFERROR(LARGE(F382:AG382,6),0)</f>
        <v>38.38564511535175</v>
      </c>
      <c r="F382" s="69"/>
      <c r="G382" s="69"/>
      <c r="H382" s="69"/>
      <c r="I382" s="75"/>
      <c r="J382" s="76"/>
      <c r="K382" s="76"/>
      <c r="L382" s="76"/>
      <c r="M382" s="76"/>
      <c r="N382" s="69"/>
      <c r="O382" s="69"/>
      <c r="P382" s="69"/>
      <c r="Q382" s="69"/>
      <c r="R382" s="69"/>
      <c r="S382" s="69"/>
      <c r="T382" s="75"/>
      <c r="U382" s="75"/>
      <c r="V382" s="69"/>
      <c r="W382" s="69"/>
      <c r="X382" s="69"/>
      <c r="Y382" s="77">
        <v>38.38564511535175</v>
      </c>
      <c r="Z382" s="69"/>
      <c r="AA382" s="69"/>
      <c r="AB382" s="69"/>
      <c r="AC382" s="69"/>
      <c r="AD382" s="69">
        <f>IFERROR(LARGE(AH382:AM382,1),0)+IFERROR(LARGE(AH382:AM382,2),0)</f>
        <v>0</v>
      </c>
      <c r="AE382" s="69">
        <f>IFERROR(LARGE(AH382:AM382,3),0)+IFERROR(LARGE(AH382:AM382,4),0)</f>
        <v>0</v>
      </c>
      <c r="AF382" s="69">
        <f>IFERROR(LARGE(AH382:AM382,5),0)+IFERROR(LARGE(AH382:AM382,6),0)</f>
        <v>0</v>
      </c>
      <c r="AG382" s="69">
        <f>IFERROR(LARGE(AH382:AM382,7),0)</f>
        <v>0</v>
      </c>
      <c r="AH382" s="69"/>
      <c r="AI382" s="69"/>
      <c r="AJ382" s="69"/>
      <c r="AK382" s="69"/>
      <c r="AL382" s="69"/>
      <c r="AM382" s="69"/>
    </row>
    <row r="383" spans="1:39" s="70" customFormat="1">
      <c r="A383" s="3" t="s">
        <v>3846</v>
      </c>
      <c r="B383" s="3"/>
      <c r="C383" s="3" t="s">
        <v>3548</v>
      </c>
      <c r="D383" s="2">
        <f ca="1">IF(E382=E383,D382,CELL("wiersz",A381))</f>
        <v>381</v>
      </c>
      <c r="E383" s="23">
        <f>LARGE(F383:AG383,1)+LARGE(F383:AG383,2)+LARGE(F383:AG383,3)+LARGE(F383:AG383,4)+IFERROR(LARGE(F383:AG383,5),0)+IFERROR(LARGE(F383:AG383,6),0)</f>
        <v>38.318432736520002</v>
      </c>
      <c r="F383" s="69"/>
      <c r="G383" s="69"/>
      <c r="H383" s="69"/>
      <c r="I383" s="75"/>
      <c r="J383" s="76"/>
      <c r="K383" s="76"/>
      <c r="L383" s="76"/>
      <c r="M383" s="76"/>
      <c r="N383" s="69"/>
      <c r="O383" s="69"/>
      <c r="P383" s="69"/>
      <c r="Q383" s="69"/>
      <c r="R383" s="69"/>
      <c r="S383" s="69"/>
      <c r="T383" s="75"/>
      <c r="U383" s="75"/>
      <c r="V383" s="69"/>
      <c r="W383" s="69"/>
      <c r="X383" s="69"/>
      <c r="Y383" s="77"/>
      <c r="Z383" s="69">
        <v>38.318432736520002</v>
      </c>
      <c r="AA383" s="69"/>
      <c r="AB383" s="69"/>
      <c r="AC383" s="69"/>
      <c r="AD383" s="69">
        <f>IFERROR(LARGE(AH383:AM383,1),0)+IFERROR(LARGE(AH383:AM383,2),0)</f>
        <v>0</v>
      </c>
      <c r="AE383" s="69">
        <f>IFERROR(LARGE(AH383:AM383,3),0)+IFERROR(LARGE(AH383:AM383,4),0)</f>
        <v>0</v>
      </c>
      <c r="AF383" s="69">
        <f>IFERROR(LARGE(AH383:AM383,5),0)+IFERROR(LARGE(AH383:AM383,6),0)</f>
        <v>0</v>
      </c>
      <c r="AG383" s="69">
        <f>IFERROR(LARGE(AH383:AM383,7),0)</f>
        <v>0</v>
      </c>
      <c r="AH383" s="69"/>
      <c r="AI383" s="69"/>
      <c r="AJ383" s="69"/>
      <c r="AK383" s="69"/>
      <c r="AL383" s="69"/>
      <c r="AM383" s="69"/>
    </row>
    <row r="384" spans="1:39" s="70" customFormat="1">
      <c r="A384" s="3" t="s">
        <v>3475</v>
      </c>
      <c r="B384" s="3"/>
      <c r="C384" s="3"/>
      <c r="D384" s="2">
        <f ca="1">IF(E383=E384,D383,CELL("wiersz",A382))</f>
        <v>382</v>
      </c>
      <c r="E384" s="23">
        <f>LARGE(F384:AG384,1)+LARGE(F384:AG384,2)+LARGE(F384:AG384,3)+LARGE(F384:AG384,4)+IFERROR(LARGE(F384:AG384,5),0)+IFERROR(LARGE(F384:AG384,6),0)</f>
        <v>38.071186440677948</v>
      </c>
      <c r="F384" s="69"/>
      <c r="G384" s="69"/>
      <c r="H384" s="69"/>
      <c r="I384" s="75"/>
      <c r="J384" s="76"/>
      <c r="K384" s="76"/>
      <c r="L384" s="76"/>
      <c r="M384" s="76"/>
      <c r="N384" s="69"/>
      <c r="O384" s="69"/>
      <c r="P384" s="69"/>
      <c r="Q384" s="69"/>
      <c r="R384" s="69"/>
      <c r="S384" s="69"/>
      <c r="T384" s="75"/>
      <c r="U384" s="75"/>
      <c r="V384" s="69"/>
      <c r="W384" s="69"/>
      <c r="X384" s="69"/>
      <c r="Y384" s="77">
        <v>38.071186440677948</v>
      </c>
      <c r="Z384" s="69"/>
      <c r="AA384" s="69"/>
      <c r="AB384" s="69"/>
      <c r="AC384" s="69"/>
      <c r="AD384" s="69">
        <f>IFERROR(LARGE(AH384:AM384,1),0)+IFERROR(LARGE(AH384:AM384,2),0)</f>
        <v>0</v>
      </c>
      <c r="AE384" s="69">
        <f>IFERROR(LARGE(AH384:AM384,3),0)+IFERROR(LARGE(AH384:AM384,4),0)</f>
        <v>0</v>
      </c>
      <c r="AF384" s="69">
        <f>IFERROR(LARGE(AH384:AM384,5),0)+IFERROR(LARGE(AH384:AM384,6),0)</f>
        <v>0</v>
      </c>
      <c r="AG384" s="69">
        <f>IFERROR(LARGE(AH384:AM384,7),0)</f>
        <v>0</v>
      </c>
      <c r="AH384" s="69"/>
      <c r="AI384" s="69"/>
      <c r="AJ384" s="69"/>
      <c r="AK384" s="69"/>
      <c r="AL384" s="69"/>
      <c r="AM384" s="69"/>
    </row>
    <row r="385" spans="1:39" s="70" customFormat="1">
      <c r="A385" s="3" t="s">
        <v>3847</v>
      </c>
      <c r="B385" s="3" t="s">
        <v>3546</v>
      </c>
      <c r="C385" s="3" t="s">
        <v>47</v>
      </c>
      <c r="D385" s="2">
        <f ca="1">IF(E384=E385,D384,CELL("wiersz",A383))</f>
        <v>383</v>
      </c>
      <c r="E385" s="23">
        <f>LARGE(F385:AG385,1)+LARGE(F385:AG385,2)+LARGE(F385:AG385,3)+LARGE(F385:AG385,4)+IFERROR(LARGE(F385:AG385,5),0)+IFERROR(LARGE(F385:AG385,6),0)</f>
        <v>37.962514303405868</v>
      </c>
      <c r="F385" s="69"/>
      <c r="G385" s="69"/>
      <c r="H385" s="69"/>
      <c r="I385" s="75"/>
      <c r="J385" s="76"/>
      <c r="K385" s="76"/>
      <c r="L385" s="76"/>
      <c r="M385" s="76"/>
      <c r="N385" s="69"/>
      <c r="O385" s="69"/>
      <c r="P385" s="69"/>
      <c r="Q385" s="69"/>
      <c r="R385" s="69"/>
      <c r="S385" s="69"/>
      <c r="T385" s="75"/>
      <c r="U385" s="75"/>
      <c r="V385" s="69"/>
      <c r="W385" s="69"/>
      <c r="X385" s="69"/>
      <c r="Y385" s="77"/>
      <c r="Z385" s="69">
        <v>37.962514303405868</v>
      </c>
      <c r="AA385" s="69"/>
      <c r="AB385" s="69"/>
      <c r="AC385" s="69"/>
      <c r="AD385" s="69">
        <f>IFERROR(LARGE(AH385:AM385,1),0)+IFERROR(LARGE(AH385:AM385,2),0)</f>
        <v>0</v>
      </c>
      <c r="AE385" s="69">
        <f>IFERROR(LARGE(AH385:AM385,3),0)+IFERROR(LARGE(AH385:AM385,4),0)</f>
        <v>0</v>
      </c>
      <c r="AF385" s="69">
        <f>IFERROR(LARGE(AH385:AM385,5),0)+IFERROR(LARGE(AH385:AM385,6),0)</f>
        <v>0</v>
      </c>
      <c r="AG385" s="69">
        <f>IFERROR(LARGE(AH385:AM385,7),0)</f>
        <v>0</v>
      </c>
      <c r="AH385" s="69"/>
      <c r="AI385" s="69"/>
      <c r="AJ385" s="69"/>
      <c r="AK385" s="69"/>
      <c r="AL385" s="69"/>
      <c r="AM385" s="69"/>
    </row>
    <row r="386" spans="1:39" s="70" customFormat="1">
      <c r="A386" s="3" t="s">
        <v>2110</v>
      </c>
      <c r="B386" s="3"/>
      <c r="C386" s="3" t="s">
        <v>124</v>
      </c>
      <c r="D386" s="2">
        <f ca="1">IF(E385=E386,D385,CELL("wiersz",A384))</f>
        <v>384</v>
      </c>
      <c r="E386" s="23">
        <f>LARGE(F386:AG386,1)+LARGE(F386:AG386,2)+LARGE(F386:AG386,3)+LARGE(F386:AG386,4)+IFERROR(LARGE(F386:AG386,5),0)+IFERROR(LARGE(F386:AG386,6),0)</f>
        <v>37.667342784692103</v>
      </c>
      <c r="F386" s="69"/>
      <c r="G386" s="69">
        <v>37.667342784692103</v>
      </c>
      <c r="H386" s="69"/>
      <c r="I386" s="75"/>
      <c r="J386" s="76"/>
      <c r="K386" s="76"/>
      <c r="L386" s="76"/>
      <c r="M386" s="76"/>
      <c r="N386" s="69"/>
      <c r="O386" s="69"/>
      <c r="P386" s="69"/>
      <c r="Q386" s="69"/>
      <c r="R386" s="69"/>
      <c r="S386" s="69"/>
      <c r="T386" s="75"/>
      <c r="U386" s="75"/>
      <c r="V386" s="69"/>
      <c r="W386" s="69"/>
      <c r="X386" s="69"/>
      <c r="Y386" s="77"/>
      <c r="Z386" s="69"/>
      <c r="AA386" s="69"/>
      <c r="AB386" s="69"/>
      <c r="AC386" s="69"/>
      <c r="AD386" s="69">
        <f>IFERROR(LARGE(AH386:AM386,1),0)+IFERROR(LARGE(AH386:AM386,2),0)</f>
        <v>0</v>
      </c>
      <c r="AE386" s="69">
        <f>IFERROR(LARGE(AH386:AM386,3),0)+IFERROR(LARGE(AH386:AM386,4),0)</f>
        <v>0</v>
      </c>
      <c r="AF386" s="69">
        <f>IFERROR(LARGE(AH386:AM386,5),0)+IFERROR(LARGE(AH386:AM386,6),0)</f>
        <v>0</v>
      </c>
      <c r="AG386" s="69">
        <f>IFERROR(LARGE(AH386:AM386,7),0)</f>
        <v>0</v>
      </c>
      <c r="AH386" s="69"/>
      <c r="AI386" s="69"/>
      <c r="AJ386" s="69"/>
      <c r="AK386" s="69"/>
      <c r="AL386" s="69"/>
      <c r="AM386" s="69"/>
    </row>
    <row r="387" spans="1:39" s="70" customFormat="1">
      <c r="A387" s="3" t="s">
        <v>2231</v>
      </c>
      <c r="B387" s="3"/>
      <c r="C387" s="3" t="s">
        <v>57</v>
      </c>
      <c r="D387" s="2">
        <f ca="1">IF(E386=E387,D386,CELL("wiersz",A385))</f>
        <v>385</v>
      </c>
      <c r="E387" s="23">
        <f>LARGE(F387:AG387,1)+LARGE(F387:AG387,2)+LARGE(F387:AG387,3)+LARGE(F387:AG387,4)+IFERROR(LARGE(F387:AG387,5),0)+IFERROR(LARGE(F387:AG387,6),0)</f>
        <v>37.600469852134758</v>
      </c>
      <c r="F387" s="69"/>
      <c r="G387" s="69"/>
      <c r="H387" s="69"/>
      <c r="I387" s="75"/>
      <c r="J387" s="76"/>
      <c r="K387" s="76"/>
      <c r="L387" s="76"/>
      <c r="M387" s="76"/>
      <c r="N387" s="69"/>
      <c r="O387" s="69"/>
      <c r="P387" s="69"/>
      <c r="Q387" s="69"/>
      <c r="R387" s="69"/>
      <c r="S387" s="69"/>
      <c r="T387" s="75"/>
      <c r="U387" s="75"/>
      <c r="V387" s="69"/>
      <c r="W387" s="69"/>
      <c r="X387" s="69"/>
      <c r="Y387" s="77"/>
      <c r="Z387" s="69"/>
      <c r="AA387" s="69"/>
      <c r="AB387" s="69"/>
      <c r="AC387" s="69"/>
      <c r="AD387" s="69">
        <f>IFERROR(LARGE(AH387:AM387,1),0)+IFERROR(LARGE(AH387:AM387,2),0)</f>
        <v>37.600469852134758</v>
      </c>
      <c r="AE387" s="69">
        <f>IFERROR(LARGE(AH387:AM387,3),0)+IFERROR(LARGE(AH387:AM387,4),0)</f>
        <v>0</v>
      </c>
      <c r="AF387" s="69">
        <f>IFERROR(LARGE(AH387:AM387,5),0)+IFERROR(LARGE(AH387:AM387,6),0)</f>
        <v>0</v>
      </c>
      <c r="AG387" s="69">
        <f>IFERROR(LARGE(AH387:AM387,7),0)</f>
        <v>0</v>
      </c>
      <c r="AH387" s="69">
        <v>37.600469852134758</v>
      </c>
      <c r="AI387" s="69"/>
      <c r="AJ387" s="69"/>
      <c r="AK387" s="69"/>
      <c r="AL387" s="69"/>
      <c r="AM387" s="69"/>
    </row>
    <row r="388" spans="1:39" s="70" customFormat="1">
      <c r="A388" s="3" t="s">
        <v>2232</v>
      </c>
      <c r="B388" s="3"/>
      <c r="C388" s="3" t="s">
        <v>294</v>
      </c>
      <c r="D388" s="2">
        <f ca="1">IF(E387=E388,D387,CELL("wiersz",A386))</f>
        <v>386</v>
      </c>
      <c r="E388" s="23">
        <f>LARGE(F388:AG388,1)+LARGE(F388:AG388,2)+LARGE(F388:AG388,3)+LARGE(F388:AG388,4)+IFERROR(LARGE(F388:AG388,5),0)+IFERROR(LARGE(F388:AG388,6),0)</f>
        <v>37.595805504812432</v>
      </c>
      <c r="F388" s="69"/>
      <c r="G388" s="69"/>
      <c r="H388" s="69"/>
      <c r="I388" s="75"/>
      <c r="J388" s="76"/>
      <c r="K388" s="76"/>
      <c r="L388" s="76"/>
      <c r="M388" s="76"/>
      <c r="N388" s="69"/>
      <c r="O388" s="69"/>
      <c r="P388" s="69"/>
      <c r="Q388" s="69"/>
      <c r="R388" s="69"/>
      <c r="S388" s="69"/>
      <c r="T388" s="75"/>
      <c r="U388" s="75"/>
      <c r="V388" s="69"/>
      <c r="W388" s="69"/>
      <c r="X388" s="69"/>
      <c r="Y388" s="77"/>
      <c r="Z388" s="69"/>
      <c r="AA388" s="69"/>
      <c r="AB388" s="69"/>
      <c r="AC388" s="69"/>
      <c r="AD388" s="69">
        <f>IFERROR(LARGE(AH388:AM388,1),0)+IFERROR(LARGE(AH388:AM388,2),0)</f>
        <v>37.595805504812432</v>
      </c>
      <c r="AE388" s="69">
        <f>IFERROR(LARGE(AH388:AM388,3),0)+IFERROR(LARGE(AH388:AM388,4),0)</f>
        <v>0</v>
      </c>
      <c r="AF388" s="69">
        <f>IFERROR(LARGE(AH388:AM388,5),0)+IFERROR(LARGE(AH388:AM388,6),0)</f>
        <v>0</v>
      </c>
      <c r="AG388" s="69">
        <f>IFERROR(LARGE(AH388:AM388,7),0)</f>
        <v>0</v>
      </c>
      <c r="AH388" s="69">
        <v>37.595805504812432</v>
      </c>
      <c r="AI388" s="69"/>
      <c r="AJ388" s="69"/>
      <c r="AK388" s="69"/>
      <c r="AL388" s="69"/>
      <c r="AM388" s="69"/>
    </row>
    <row r="389" spans="1:39" s="70" customFormat="1">
      <c r="A389" s="3" t="s">
        <v>3848</v>
      </c>
      <c r="B389" s="3" t="s">
        <v>3540</v>
      </c>
      <c r="C389" s="3" t="s">
        <v>3544</v>
      </c>
      <c r="D389" s="2">
        <f ca="1">IF(E388=E389,D388,CELL("wiersz",A387))</f>
        <v>387</v>
      </c>
      <c r="E389" s="23">
        <f>LARGE(F389:AG389,1)+LARGE(F389:AG389,2)+LARGE(F389:AG389,3)+LARGE(F389:AG389,4)+IFERROR(LARGE(F389:AG389,5),0)+IFERROR(LARGE(F389:AG389,6),0)</f>
        <v>37.359628354046166</v>
      </c>
      <c r="F389" s="69"/>
      <c r="G389" s="69"/>
      <c r="H389" s="69"/>
      <c r="I389" s="75"/>
      <c r="J389" s="76"/>
      <c r="K389" s="76"/>
      <c r="L389" s="76"/>
      <c r="M389" s="76"/>
      <c r="N389" s="69"/>
      <c r="O389" s="69"/>
      <c r="P389" s="69"/>
      <c r="Q389" s="69"/>
      <c r="R389" s="69"/>
      <c r="S389" s="69"/>
      <c r="T389" s="75"/>
      <c r="U389" s="75"/>
      <c r="V389" s="69"/>
      <c r="W389" s="69"/>
      <c r="X389" s="69"/>
      <c r="Y389" s="77"/>
      <c r="Z389" s="69">
        <v>37.359628354046166</v>
      </c>
      <c r="AA389" s="69"/>
      <c r="AB389" s="69"/>
      <c r="AC389" s="69"/>
      <c r="AD389" s="69">
        <f>IFERROR(LARGE(AH389:AM389,1),0)+IFERROR(LARGE(AH389:AM389,2),0)</f>
        <v>0</v>
      </c>
      <c r="AE389" s="69">
        <f>IFERROR(LARGE(AH389:AM389,3),0)+IFERROR(LARGE(AH389:AM389,4),0)</f>
        <v>0</v>
      </c>
      <c r="AF389" s="69">
        <f>IFERROR(LARGE(AH389:AM389,5),0)+IFERROR(LARGE(AH389:AM389,6),0)</f>
        <v>0</v>
      </c>
      <c r="AG389" s="69">
        <f>IFERROR(LARGE(AH389:AM389,7),0)</f>
        <v>0</v>
      </c>
      <c r="AH389" s="69"/>
      <c r="AI389" s="69"/>
      <c r="AJ389" s="69"/>
      <c r="AK389" s="69"/>
      <c r="AL389" s="69"/>
      <c r="AM389" s="69"/>
    </row>
    <row r="390" spans="1:39" s="70" customFormat="1">
      <c r="A390" s="3" t="s">
        <v>3849</v>
      </c>
      <c r="B390" s="3" t="s">
        <v>3540</v>
      </c>
      <c r="C390" s="3" t="s">
        <v>3542</v>
      </c>
      <c r="D390" s="2">
        <f ca="1">IF(E389=E390,D389,CELL("wiersz",A388))</f>
        <v>388</v>
      </c>
      <c r="E390" s="23">
        <f>LARGE(F390:AG390,1)+LARGE(F390:AG390,2)+LARGE(F390:AG390,3)+LARGE(F390:AG390,4)+IFERROR(LARGE(F390:AG390,5),0)+IFERROR(LARGE(F390:AG390,6),0)</f>
        <v>37.35689412250602</v>
      </c>
      <c r="F390" s="69"/>
      <c r="G390" s="69"/>
      <c r="H390" s="69"/>
      <c r="I390" s="75"/>
      <c r="J390" s="76"/>
      <c r="K390" s="76"/>
      <c r="L390" s="76"/>
      <c r="M390" s="76"/>
      <c r="N390" s="69"/>
      <c r="O390" s="69"/>
      <c r="P390" s="69"/>
      <c r="Q390" s="69"/>
      <c r="R390" s="69"/>
      <c r="S390" s="69"/>
      <c r="T390" s="75"/>
      <c r="U390" s="75"/>
      <c r="V390" s="69"/>
      <c r="W390" s="69"/>
      <c r="X390" s="69"/>
      <c r="Y390" s="77"/>
      <c r="Z390" s="69">
        <v>37.35689412250602</v>
      </c>
      <c r="AA390" s="69"/>
      <c r="AB390" s="69"/>
      <c r="AC390" s="69"/>
      <c r="AD390" s="69">
        <f>IFERROR(LARGE(AH390:AM390,1),0)+IFERROR(LARGE(AH390:AM390,2),0)</f>
        <v>0</v>
      </c>
      <c r="AE390" s="69">
        <f>IFERROR(LARGE(AH390:AM390,3),0)+IFERROR(LARGE(AH390:AM390,4),0)</f>
        <v>0</v>
      </c>
      <c r="AF390" s="69">
        <f>IFERROR(LARGE(AH390:AM390,5),0)+IFERROR(LARGE(AH390:AM390,6),0)</f>
        <v>0</v>
      </c>
      <c r="AG390" s="69">
        <f>IFERROR(LARGE(AH390:AM390,7),0)</f>
        <v>0</v>
      </c>
      <c r="AH390" s="69"/>
      <c r="AI390" s="69"/>
      <c r="AJ390" s="69"/>
      <c r="AK390" s="69"/>
      <c r="AL390" s="69"/>
      <c r="AM390" s="69"/>
    </row>
    <row r="391" spans="1:39" s="70" customFormat="1">
      <c r="A391" s="3" t="s">
        <v>3850</v>
      </c>
      <c r="B391" s="3" t="s">
        <v>3540</v>
      </c>
      <c r="C391" s="3" t="s">
        <v>3536</v>
      </c>
      <c r="D391" s="2">
        <f ca="1">IF(E390=E391,D390,CELL("wiersz",A389))</f>
        <v>389</v>
      </c>
      <c r="E391" s="23">
        <f>LARGE(F391:AG391,1)+LARGE(F391:AG391,2)+LARGE(F391:AG391,3)+LARGE(F391:AG391,4)+IFERROR(LARGE(F391:AG391,5),0)+IFERROR(LARGE(F391:AG391,6),0)</f>
        <v>37.353249102955097</v>
      </c>
      <c r="F391" s="69"/>
      <c r="G391" s="69"/>
      <c r="H391" s="69"/>
      <c r="I391" s="75"/>
      <c r="J391" s="76"/>
      <c r="K391" s="76"/>
      <c r="L391" s="76"/>
      <c r="M391" s="76"/>
      <c r="N391" s="69"/>
      <c r="O391" s="69"/>
      <c r="P391" s="69"/>
      <c r="Q391" s="69"/>
      <c r="R391" s="69"/>
      <c r="S391" s="69"/>
      <c r="T391" s="75"/>
      <c r="U391" s="75"/>
      <c r="V391" s="69"/>
      <c r="W391" s="69"/>
      <c r="X391" s="69"/>
      <c r="Y391" s="77"/>
      <c r="Z391" s="69">
        <v>37.353249102955097</v>
      </c>
      <c r="AA391" s="69"/>
      <c r="AB391" s="69"/>
      <c r="AC391" s="69"/>
      <c r="AD391" s="69">
        <f>IFERROR(LARGE(AH391:AM391,1),0)+IFERROR(LARGE(AH391:AM391,2),0)</f>
        <v>0</v>
      </c>
      <c r="AE391" s="69">
        <f>IFERROR(LARGE(AH391:AM391,3),0)+IFERROR(LARGE(AH391:AM391,4),0)</f>
        <v>0</v>
      </c>
      <c r="AF391" s="69">
        <f>IFERROR(LARGE(AH391:AM391,5),0)+IFERROR(LARGE(AH391:AM391,6),0)</f>
        <v>0</v>
      </c>
      <c r="AG391" s="69">
        <f>IFERROR(LARGE(AH391:AM391,7),0)</f>
        <v>0</v>
      </c>
      <c r="AH391" s="69"/>
      <c r="AI391" s="69"/>
      <c r="AJ391" s="69"/>
      <c r="AK391" s="69"/>
      <c r="AL391" s="69"/>
      <c r="AM391" s="69"/>
    </row>
    <row r="392" spans="1:39" s="70" customFormat="1">
      <c r="A392" s="3" t="s">
        <v>3851</v>
      </c>
      <c r="B392" s="3" t="s">
        <v>3540</v>
      </c>
      <c r="C392" s="3" t="s">
        <v>3536</v>
      </c>
      <c r="D392" s="2">
        <f ca="1">IF(E391=E392,D391,CELL("wiersz",A390))</f>
        <v>390</v>
      </c>
      <c r="E392" s="23">
        <f>LARGE(F392:AG392,1)+LARGE(F392:AG392,2)+LARGE(F392:AG392,3)+LARGE(F392:AG392,4)+IFERROR(LARGE(F392:AG392,5),0)+IFERROR(LARGE(F392:AG392,6),0)</f>
        <v>37.345961197367124</v>
      </c>
      <c r="F392" s="69"/>
      <c r="G392" s="69"/>
      <c r="H392" s="69"/>
      <c r="I392" s="75"/>
      <c r="J392" s="76"/>
      <c r="K392" s="76"/>
      <c r="L392" s="76"/>
      <c r="M392" s="76"/>
      <c r="N392" s="69"/>
      <c r="O392" s="69"/>
      <c r="P392" s="69"/>
      <c r="Q392" s="69"/>
      <c r="R392" s="69"/>
      <c r="S392" s="69"/>
      <c r="T392" s="75"/>
      <c r="U392" s="75"/>
      <c r="V392" s="69"/>
      <c r="W392" s="69"/>
      <c r="X392" s="69"/>
      <c r="Y392" s="77"/>
      <c r="Z392" s="69">
        <v>37.345961197367124</v>
      </c>
      <c r="AA392" s="69"/>
      <c r="AB392" s="69"/>
      <c r="AC392" s="69"/>
      <c r="AD392" s="69">
        <f>IFERROR(LARGE(AH392:AM392,1),0)+IFERROR(LARGE(AH392:AM392,2),0)</f>
        <v>0</v>
      </c>
      <c r="AE392" s="69">
        <f>IFERROR(LARGE(AH392:AM392,3),0)+IFERROR(LARGE(AH392:AM392,4),0)</f>
        <v>0</v>
      </c>
      <c r="AF392" s="69">
        <f>IFERROR(LARGE(AH392:AM392,5),0)+IFERROR(LARGE(AH392:AM392,6),0)</f>
        <v>0</v>
      </c>
      <c r="AG392" s="69">
        <f>IFERROR(LARGE(AH392:AM392,7),0)</f>
        <v>0</v>
      </c>
      <c r="AH392" s="69"/>
      <c r="AI392" s="69"/>
      <c r="AJ392" s="69"/>
      <c r="AK392" s="69"/>
      <c r="AL392" s="69"/>
      <c r="AM392" s="69"/>
    </row>
    <row r="393" spans="1:39" s="70" customFormat="1">
      <c r="A393" s="3" t="s">
        <v>3892</v>
      </c>
      <c r="B393" s="3" t="s">
        <v>3803</v>
      </c>
      <c r="C393" s="3" t="s">
        <v>3804</v>
      </c>
      <c r="D393" s="2">
        <f ca="1">IF(E392=E393,D392,CELL("wiersz",A391))</f>
        <v>391</v>
      </c>
      <c r="E393" s="23">
        <f>LARGE(F393:AG393,1)+LARGE(F393:AG393,2)+LARGE(F393:AG393,3)+LARGE(F393:AG393,4)+IFERROR(LARGE(F393:AG393,5),0)+IFERROR(LARGE(F393:AG393,6),0)</f>
        <v>37.295526988686134</v>
      </c>
      <c r="F393" s="69"/>
      <c r="G393" s="69"/>
      <c r="H393" s="69"/>
      <c r="I393" s="75"/>
      <c r="J393" s="76"/>
      <c r="K393" s="76"/>
      <c r="L393" s="76"/>
      <c r="M393" s="76"/>
      <c r="N393" s="69"/>
      <c r="O393" s="69"/>
      <c r="P393" s="69"/>
      <c r="Q393" s="69"/>
      <c r="R393" s="69"/>
      <c r="S393" s="69"/>
      <c r="T393" s="75"/>
      <c r="U393" s="75"/>
      <c r="V393" s="69"/>
      <c r="W393" s="69"/>
      <c r="X393" s="69"/>
      <c r="Y393" s="77"/>
      <c r="Z393" s="69"/>
      <c r="AA393" s="69"/>
      <c r="AB393" s="69"/>
      <c r="AC393" s="69"/>
      <c r="AD393" s="69">
        <f>IFERROR(LARGE(AH393:AM393,1),0)+IFERROR(LARGE(AH393:AM393,2),0)</f>
        <v>37.295526988686134</v>
      </c>
      <c r="AE393" s="69">
        <f>IFERROR(LARGE(AH393:AM393,3),0)+IFERROR(LARGE(AH393:AM393,4),0)</f>
        <v>0</v>
      </c>
      <c r="AF393" s="69">
        <f>IFERROR(LARGE(AH393:AM393,5),0)+IFERROR(LARGE(AH393:AM393,6),0)</f>
        <v>0</v>
      </c>
      <c r="AG393" s="69">
        <f>IFERROR(LARGE(AH393:AM393,7),0)</f>
        <v>0</v>
      </c>
      <c r="AH393" s="69"/>
      <c r="AI393" s="69"/>
      <c r="AJ393" s="69"/>
      <c r="AK393" s="69"/>
      <c r="AL393" s="69">
        <v>37.295526988686134</v>
      </c>
      <c r="AM393" s="69"/>
    </row>
    <row r="394" spans="1:39" s="70" customFormat="1">
      <c r="A394" s="3" t="s">
        <v>3893</v>
      </c>
      <c r="B394" s="3" t="s">
        <v>3801</v>
      </c>
      <c r="C394" s="3" t="s">
        <v>92</v>
      </c>
      <c r="D394" s="2">
        <f ca="1">IF(E393=E394,D393,CELL("wiersz",A392))</f>
        <v>392</v>
      </c>
      <c r="E394" s="23">
        <f>LARGE(F394:AG394,1)+LARGE(F394:AG394,2)+LARGE(F394:AG394,3)+LARGE(F394:AG394,4)+IFERROR(LARGE(F394:AG394,5),0)+IFERROR(LARGE(F394:AG394,6),0)</f>
        <v>37.288996287735536</v>
      </c>
      <c r="F394" s="69"/>
      <c r="G394" s="69"/>
      <c r="H394" s="69"/>
      <c r="I394" s="75"/>
      <c r="J394" s="76"/>
      <c r="K394" s="76"/>
      <c r="L394" s="76"/>
      <c r="M394" s="76"/>
      <c r="N394" s="69"/>
      <c r="O394" s="69"/>
      <c r="P394" s="69"/>
      <c r="Q394" s="69"/>
      <c r="R394" s="69"/>
      <c r="S394" s="69"/>
      <c r="T394" s="75"/>
      <c r="U394" s="75"/>
      <c r="V394" s="69"/>
      <c r="W394" s="69"/>
      <c r="X394" s="69"/>
      <c r="Y394" s="77"/>
      <c r="Z394" s="69"/>
      <c r="AA394" s="69"/>
      <c r="AB394" s="69"/>
      <c r="AC394" s="69"/>
      <c r="AD394" s="69">
        <f>IFERROR(LARGE(AH394:AM394,1),0)+IFERROR(LARGE(AH394:AM394,2),0)</f>
        <v>37.288996287735536</v>
      </c>
      <c r="AE394" s="69">
        <f>IFERROR(LARGE(AH394:AM394,3),0)+IFERROR(LARGE(AH394:AM394,4),0)</f>
        <v>0</v>
      </c>
      <c r="AF394" s="69">
        <f>IFERROR(LARGE(AH394:AM394,5),0)+IFERROR(LARGE(AH394:AM394,6),0)</f>
        <v>0</v>
      </c>
      <c r="AG394" s="69">
        <f>IFERROR(LARGE(AH394:AM394,7),0)</f>
        <v>0</v>
      </c>
      <c r="AH394" s="69"/>
      <c r="AI394" s="69"/>
      <c r="AJ394" s="69"/>
      <c r="AK394" s="69"/>
      <c r="AL394" s="69">
        <v>37.288996287735536</v>
      </c>
      <c r="AM394" s="69"/>
    </row>
    <row r="395" spans="1:39" s="70" customFormat="1">
      <c r="A395" s="3" t="s">
        <v>2313</v>
      </c>
      <c r="B395" s="3" t="s">
        <v>1762</v>
      </c>
      <c r="C395" s="3" t="s">
        <v>1761</v>
      </c>
      <c r="D395" s="2">
        <f ca="1">IF(E394=E395,D394,CELL("wiersz",A393))</f>
        <v>393</v>
      </c>
      <c r="E395" s="23">
        <f>LARGE(F395:AG395,1)+LARGE(F395:AG395,2)+LARGE(F395:AG395,3)+LARGE(F395:AG395,4)+IFERROR(LARGE(F395:AG395,5),0)+IFERROR(LARGE(F395:AG395,6),0)</f>
        <v>37.277756091262006</v>
      </c>
      <c r="F395" s="69"/>
      <c r="G395" s="69"/>
      <c r="H395" s="69"/>
      <c r="I395" s="75"/>
      <c r="J395" s="76"/>
      <c r="K395" s="76"/>
      <c r="L395" s="76"/>
      <c r="M395" s="76"/>
      <c r="N395" s="69"/>
      <c r="O395" s="69"/>
      <c r="P395" s="69"/>
      <c r="Q395" s="69"/>
      <c r="R395" s="69"/>
      <c r="S395" s="69"/>
      <c r="T395" s="75"/>
      <c r="U395" s="75"/>
      <c r="V395" s="69"/>
      <c r="W395" s="69"/>
      <c r="X395" s="69"/>
      <c r="Y395" s="77"/>
      <c r="Z395" s="69">
        <v>24.812081642029053</v>
      </c>
      <c r="AA395" s="69"/>
      <c r="AB395" s="69"/>
      <c r="AC395" s="69"/>
      <c r="AD395" s="69">
        <f>IFERROR(LARGE(AH395:AM395,1),0)+IFERROR(LARGE(AH395:AM395,2),0)</f>
        <v>12.465674449232953</v>
      </c>
      <c r="AE395" s="69">
        <f>IFERROR(LARGE(AH395:AM395,3),0)+IFERROR(LARGE(AH395:AM395,4),0)</f>
        <v>0</v>
      </c>
      <c r="AF395" s="69">
        <f>IFERROR(LARGE(AH395:AM395,5),0)+IFERROR(LARGE(AH395:AM395,6),0)</f>
        <v>0</v>
      </c>
      <c r="AG395" s="69">
        <f>IFERROR(LARGE(AH395:AM395,7),0)</f>
        <v>0</v>
      </c>
      <c r="AH395" s="69">
        <v>12.465674449232953</v>
      </c>
      <c r="AI395" s="69"/>
      <c r="AJ395" s="69"/>
      <c r="AK395" s="69"/>
      <c r="AL395" s="69"/>
      <c r="AM395" s="69"/>
    </row>
    <row r="396" spans="1:39" s="70" customFormat="1">
      <c r="A396" s="3" t="s">
        <v>3894</v>
      </c>
      <c r="B396" s="3" t="s">
        <v>3799</v>
      </c>
      <c r="C396" s="3" t="s">
        <v>1203</v>
      </c>
      <c r="D396" s="2">
        <f ca="1">IF(E395=E396,D395,CELL("wiersz",A394))</f>
        <v>394</v>
      </c>
      <c r="E396" s="23">
        <f>LARGE(F396:AG396,1)+LARGE(F396:AG396,2)+LARGE(F396:AG396,3)+LARGE(F396:AG396,4)+IFERROR(LARGE(F396:AG396,5),0)+IFERROR(LARGE(F396:AG396,6),0)</f>
        <v>37.274636793278503</v>
      </c>
      <c r="F396" s="69"/>
      <c r="G396" s="69"/>
      <c r="H396" s="69"/>
      <c r="I396" s="75"/>
      <c r="J396" s="76"/>
      <c r="K396" s="76"/>
      <c r="L396" s="76"/>
      <c r="M396" s="76"/>
      <c r="N396" s="69"/>
      <c r="O396" s="69"/>
      <c r="P396" s="69"/>
      <c r="Q396" s="69"/>
      <c r="R396" s="69"/>
      <c r="S396" s="69"/>
      <c r="T396" s="75"/>
      <c r="U396" s="75"/>
      <c r="V396" s="69"/>
      <c r="W396" s="69"/>
      <c r="X396" s="69"/>
      <c r="Y396" s="77"/>
      <c r="Z396" s="69"/>
      <c r="AA396" s="69"/>
      <c r="AB396" s="69"/>
      <c r="AC396" s="69"/>
      <c r="AD396" s="69">
        <f>IFERROR(LARGE(AH396:AM396,1),0)+IFERROR(LARGE(AH396:AM396,2),0)</f>
        <v>37.274636793278503</v>
      </c>
      <c r="AE396" s="69">
        <f>IFERROR(LARGE(AH396:AM396,3),0)+IFERROR(LARGE(AH396:AM396,4),0)</f>
        <v>0</v>
      </c>
      <c r="AF396" s="69">
        <f>IFERROR(LARGE(AH396:AM396,5),0)+IFERROR(LARGE(AH396:AM396,6),0)</f>
        <v>0</v>
      </c>
      <c r="AG396" s="69">
        <f>IFERROR(LARGE(AH396:AM396,7),0)</f>
        <v>0</v>
      </c>
      <c r="AH396" s="69"/>
      <c r="AI396" s="69"/>
      <c r="AJ396" s="69"/>
      <c r="AK396" s="69"/>
      <c r="AL396" s="69">
        <v>37.274636793278503</v>
      </c>
      <c r="AM396" s="69"/>
    </row>
    <row r="397" spans="1:39" s="70" customFormat="1">
      <c r="A397" s="3" t="s">
        <v>3895</v>
      </c>
      <c r="B397" s="3" t="s">
        <v>3797</v>
      </c>
      <c r="C397" s="3" t="s">
        <v>92</v>
      </c>
      <c r="D397" s="2">
        <f ca="1">IF(E396=E397,D396,CELL("wiersz",A395))</f>
        <v>395</v>
      </c>
      <c r="E397" s="23">
        <f>LARGE(F397:AG397,1)+LARGE(F397:AG397,2)+LARGE(F397:AG397,3)+LARGE(F397:AG397,4)+IFERROR(LARGE(F397:AG397,5),0)+IFERROR(LARGE(F397:AG397,6),0)</f>
        <v>37.26941790052156</v>
      </c>
      <c r="F397" s="69"/>
      <c r="G397" s="69"/>
      <c r="H397" s="69"/>
      <c r="I397" s="75"/>
      <c r="J397" s="76"/>
      <c r="K397" s="76"/>
      <c r="L397" s="76"/>
      <c r="M397" s="76"/>
      <c r="N397" s="69"/>
      <c r="O397" s="69"/>
      <c r="P397" s="69"/>
      <c r="Q397" s="69"/>
      <c r="R397" s="69"/>
      <c r="S397" s="69"/>
      <c r="T397" s="75"/>
      <c r="U397" s="75"/>
      <c r="V397" s="69"/>
      <c r="W397" s="69"/>
      <c r="X397" s="69"/>
      <c r="Y397" s="77"/>
      <c r="Z397" s="69"/>
      <c r="AA397" s="69"/>
      <c r="AB397" s="69"/>
      <c r="AC397" s="69"/>
      <c r="AD397" s="69">
        <f>IFERROR(LARGE(AH397:AM397,1),0)+IFERROR(LARGE(AH397:AM397,2),0)</f>
        <v>37.26941790052156</v>
      </c>
      <c r="AE397" s="69">
        <f>IFERROR(LARGE(AH397:AM397,3),0)+IFERROR(LARGE(AH397:AM397,4),0)</f>
        <v>0</v>
      </c>
      <c r="AF397" s="69">
        <f>IFERROR(LARGE(AH397:AM397,5),0)+IFERROR(LARGE(AH397:AM397,6),0)</f>
        <v>0</v>
      </c>
      <c r="AG397" s="69">
        <f>IFERROR(LARGE(AH397:AM397,7),0)</f>
        <v>0</v>
      </c>
      <c r="AH397" s="69"/>
      <c r="AI397" s="69"/>
      <c r="AJ397" s="69"/>
      <c r="AK397" s="69"/>
      <c r="AL397" s="69">
        <v>37.26941790052156</v>
      </c>
      <c r="AM397" s="69"/>
    </row>
    <row r="398" spans="1:39" s="70" customFormat="1">
      <c r="A398" s="3" t="s">
        <v>3896</v>
      </c>
      <c r="B398" s="3"/>
      <c r="C398" s="3" t="s">
        <v>1614</v>
      </c>
      <c r="D398" s="2">
        <f ca="1">IF(E397=E398,D397,CELL("wiersz",A396))</f>
        <v>396</v>
      </c>
      <c r="E398" s="23">
        <f>LARGE(F398:AG398,1)+LARGE(F398:AG398,2)+LARGE(F398:AG398,3)+LARGE(F398:AG398,4)+IFERROR(LARGE(F398:AG398,5),0)+IFERROR(LARGE(F398:AG398,6),0)</f>
        <v>37.201705041752575</v>
      </c>
      <c r="F398" s="69"/>
      <c r="G398" s="69"/>
      <c r="H398" s="69"/>
      <c r="I398" s="75"/>
      <c r="J398" s="76"/>
      <c r="K398" s="76"/>
      <c r="L398" s="76"/>
      <c r="M398" s="76"/>
      <c r="N398" s="69"/>
      <c r="O398" s="69"/>
      <c r="P398" s="69"/>
      <c r="Q398" s="69"/>
      <c r="R398" s="69"/>
      <c r="S398" s="69"/>
      <c r="T398" s="75"/>
      <c r="U398" s="75"/>
      <c r="V398" s="69"/>
      <c r="W398" s="69"/>
      <c r="X398" s="69"/>
      <c r="Y398" s="77"/>
      <c r="Z398" s="69"/>
      <c r="AA398" s="69"/>
      <c r="AB398" s="69"/>
      <c r="AC398" s="69"/>
      <c r="AD398" s="69">
        <f>IFERROR(LARGE(AH398:AM398,1),0)+IFERROR(LARGE(AH398:AM398,2),0)</f>
        <v>37.201705041752575</v>
      </c>
      <c r="AE398" s="69">
        <f>IFERROR(LARGE(AH398:AM398,3),0)+IFERROR(LARGE(AH398:AM398,4),0)</f>
        <v>0</v>
      </c>
      <c r="AF398" s="69">
        <f>IFERROR(LARGE(AH398:AM398,5),0)+IFERROR(LARGE(AH398:AM398,6),0)</f>
        <v>0</v>
      </c>
      <c r="AG398" s="69">
        <f>IFERROR(LARGE(AH398:AM398,7),0)</f>
        <v>0</v>
      </c>
      <c r="AH398" s="69"/>
      <c r="AI398" s="69"/>
      <c r="AJ398" s="69"/>
      <c r="AK398" s="69"/>
      <c r="AL398" s="69">
        <v>37.201705041752575</v>
      </c>
      <c r="AM398" s="69"/>
    </row>
    <row r="399" spans="1:39" s="70" customFormat="1">
      <c r="A399" s="3" t="s">
        <v>2814</v>
      </c>
      <c r="B399" s="3" t="s">
        <v>2778</v>
      </c>
      <c r="C399" s="3"/>
      <c r="D399" s="2">
        <f ca="1">IF(E398=E399,D398,CELL("wiersz",A397))</f>
        <v>397</v>
      </c>
      <c r="E399" s="23">
        <f>LARGE(F399:AG399,1)+LARGE(F399:AG399,2)+LARGE(F399:AG399,3)+LARGE(F399:AG399,4)+IFERROR(LARGE(F399:AG399,5),0)+IFERROR(LARGE(F399:AG399,6),0)</f>
        <v>37.201332396168681</v>
      </c>
      <c r="F399" s="69"/>
      <c r="G399" s="69"/>
      <c r="H399" s="69"/>
      <c r="I399" s="75"/>
      <c r="J399" s="76"/>
      <c r="K399" s="76"/>
      <c r="L399" s="76"/>
      <c r="M399" s="76"/>
      <c r="N399" s="69">
        <v>37.201332396168681</v>
      </c>
      <c r="O399" s="69"/>
      <c r="P399" s="69"/>
      <c r="Q399" s="69"/>
      <c r="R399" s="69"/>
      <c r="S399" s="69"/>
      <c r="T399" s="75"/>
      <c r="U399" s="75"/>
      <c r="V399" s="69"/>
      <c r="W399" s="69"/>
      <c r="X399" s="69"/>
      <c r="Y399" s="77"/>
      <c r="Z399" s="69"/>
      <c r="AA399" s="69"/>
      <c r="AB399" s="69"/>
      <c r="AC399" s="69"/>
      <c r="AD399" s="69">
        <f>IFERROR(LARGE(AH399:AM399,1),0)+IFERROR(LARGE(AH399:AM399,2),0)</f>
        <v>0</v>
      </c>
      <c r="AE399" s="69">
        <f>IFERROR(LARGE(AH399:AM399,3),0)+IFERROR(LARGE(AH399:AM399,4),0)</f>
        <v>0</v>
      </c>
      <c r="AF399" s="69">
        <f>IFERROR(LARGE(AH399:AM399,5),0)+IFERROR(LARGE(AH399:AM399,6),0)</f>
        <v>0</v>
      </c>
      <c r="AG399" s="69">
        <f>IFERROR(LARGE(AH399:AM399,7),0)</f>
        <v>0</v>
      </c>
      <c r="AH399" s="69"/>
      <c r="AI399" s="69"/>
      <c r="AJ399" s="69"/>
      <c r="AK399" s="69"/>
      <c r="AL399" s="69"/>
      <c r="AM399" s="69"/>
    </row>
    <row r="400" spans="1:39" s="70" customFormat="1">
      <c r="A400" s="3" t="s">
        <v>3897</v>
      </c>
      <c r="B400" s="3" t="s">
        <v>3793</v>
      </c>
      <c r="C400" s="3" t="s">
        <v>2898</v>
      </c>
      <c r="D400" s="2">
        <f ca="1">IF(E399=E400,D399,CELL("wiersz",A398))</f>
        <v>398</v>
      </c>
      <c r="E400" s="23">
        <f>LARGE(F400:AG400,1)+LARGE(F400:AG400,2)+LARGE(F400:AG400,3)+LARGE(F400:AG400,4)+IFERROR(LARGE(F400:AG400,5),0)+IFERROR(LARGE(F400:AG400,6),0)</f>
        <v>37.154970862267533</v>
      </c>
      <c r="F400" s="69"/>
      <c r="G400" s="69"/>
      <c r="H400" s="69"/>
      <c r="I400" s="75"/>
      <c r="J400" s="76"/>
      <c r="K400" s="76"/>
      <c r="L400" s="76"/>
      <c r="M400" s="76"/>
      <c r="N400" s="69"/>
      <c r="O400" s="69"/>
      <c r="P400" s="69"/>
      <c r="Q400" s="69"/>
      <c r="R400" s="69"/>
      <c r="S400" s="69"/>
      <c r="T400" s="75"/>
      <c r="U400" s="75"/>
      <c r="V400" s="69"/>
      <c r="W400" s="69"/>
      <c r="X400" s="69"/>
      <c r="Y400" s="77"/>
      <c r="Z400" s="69"/>
      <c r="AA400" s="69"/>
      <c r="AB400" s="69"/>
      <c r="AC400" s="69"/>
      <c r="AD400" s="69">
        <f>IFERROR(LARGE(AH400:AM400,1),0)+IFERROR(LARGE(AH400:AM400,2),0)</f>
        <v>37.154970862267533</v>
      </c>
      <c r="AE400" s="69">
        <f>IFERROR(LARGE(AH400:AM400,3),0)+IFERROR(LARGE(AH400:AM400,4),0)</f>
        <v>0</v>
      </c>
      <c r="AF400" s="69">
        <f>IFERROR(LARGE(AH400:AM400,5),0)+IFERROR(LARGE(AH400:AM400,6),0)</f>
        <v>0</v>
      </c>
      <c r="AG400" s="69">
        <f>IFERROR(LARGE(AH400:AM400,7),0)</f>
        <v>0</v>
      </c>
      <c r="AH400" s="69"/>
      <c r="AI400" s="69"/>
      <c r="AJ400" s="69"/>
      <c r="AK400" s="69"/>
      <c r="AL400" s="69">
        <v>37.154970862267533</v>
      </c>
      <c r="AM400" s="69"/>
    </row>
    <row r="401" spans="1:39" s="70" customFormat="1">
      <c r="A401" s="3" t="s">
        <v>3898</v>
      </c>
      <c r="B401" s="3"/>
      <c r="C401" s="3" t="s">
        <v>3791</v>
      </c>
      <c r="D401" s="2">
        <f ca="1">IF(E400=E401,D400,CELL("wiersz",A399))</f>
        <v>399</v>
      </c>
      <c r="E401" s="23">
        <f>LARGE(F401:AG401,1)+LARGE(F401:AG401,2)+LARGE(F401:AG401,3)+LARGE(F401:AG401,4)+IFERROR(LARGE(F401:AG401,5),0)+IFERROR(LARGE(F401:AG401,6),0)</f>
        <v>37.142009976628202</v>
      </c>
      <c r="F401" s="69"/>
      <c r="G401" s="69"/>
      <c r="H401" s="69"/>
      <c r="I401" s="75"/>
      <c r="J401" s="76"/>
      <c r="K401" s="76"/>
      <c r="L401" s="76"/>
      <c r="M401" s="76"/>
      <c r="N401" s="69"/>
      <c r="O401" s="69"/>
      <c r="P401" s="69"/>
      <c r="Q401" s="69"/>
      <c r="R401" s="69"/>
      <c r="S401" s="69"/>
      <c r="T401" s="75"/>
      <c r="U401" s="75"/>
      <c r="V401" s="69"/>
      <c r="W401" s="69"/>
      <c r="X401" s="69"/>
      <c r="Y401" s="77"/>
      <c r="Z401" s="69"/>
      <c r="AA401" s="69"/>
      <c r="AB401" s="69"/>
      <c r="AC401" s="69"/>
      <c r="AD401" s="69">
        <f>IFERROR(LARGE(AH401:AM401,1),0)+IFERROR(LARGE(AH401:AM401,2),0)</f>
        <v>37.142009976628202</v>
      </c>
      <c r="AE401" s="69">
        <f>IFERROR(LARGE(AH401:AM401,3),0)+IFERROR(LARGE(AH401:AM401,4),0)</f>
        <v>0</v>
      </c>
      <c r="AF401" s="69">
        <f>IFERROR(LARGE(AH401:AM401,5),0)+IFERROR(LARGE(AH401:AM401,6),0)</f>
        <v>0</v>
      </c>
      <c r="AG401" s="69">
        <f>IFERROR(LARGE(AH401:AM401,7),0)</f>
        <v>0</v>
      </c>
      <c r="AH401" s="69"/>
      <c r="AI401" s="69"/>
      <c r="AJ401" s="69"/>
      <c r="AK401" s="69"/>
      <c r="AL401" s="69">
        <v>37.142009976628202</v>
      </c>
      <c r="AM401" s="69"/>
    </row>
    <row r="402" spans="1:39" s="70" customFormat="1">
      <c r="A402" s="3" t="s">
        <v>3852</v>
      </c>
      <c r="B402" s="3" t="s">
        <v>3538</v>
      </c>
      <c r="C402" s="3" t="s">
        <v>3539</v>
      </c>
      <c r="D402" s="2">
        <f ca="1">IF(E401=E402,D401,CELL("wiersz",A400))</f>
        <v>400</v>
      </c>
      <c r="E402" s="23">
        <f>LARGE(F402:AG402,1)+LARGE(F402:AG402,2)+LARGE(F402:AG402,3)+LARGE(F402:AG402,4)+IFERROR(LARGE(F402:AG402,5),0)+IFERROR(LARGE(F402:AG402,6),0)</f>
        <v>36.95659338664521</v>
      </c>
      <c r="F402" s="69"/>
      <c r="G402" s="69"/>
      <c r="H402" s="69"/>
      <c r="I402" s="75"/>
      <c r="J402" s="76"/>
      <c r="K402" s="76"/>
      <c r="L402" s="76"/>
      <c r="M402" s="76"/>
      <c r="N402" s="69"/>
      <c r="O402" s="69"/>
      <c r="P402" s="69"/>
      <c r="Q402" s="69"/>
      <c r="R402" s="69"/>
      <c r="S402" s="69"/>
      <c r="T402" s="75"/>
      <c r="U402" s="75"/>
      <c r="V402" s="69"/>
      <c r="W402" s="69"/>
      <c r="X402" s="69"/>
      <c r="Y402" s="77"/>
      <c r="Z402" s="69">
        <v>36.95659338664521</v>
      </c>
      <c r="AA402" s="69"/>
      <c r="AB402" s="69"/>
      <c r="AC402" s="69"/>
      <c r="AD402" s="69">
        <f>IFERROR(LARGE(AH402:AM402,1),0)+IFERROR(LARGE(AH402:AM402,2),0)</f>
        <v>0</v>
      </c>
      <c r="AE402" s="69">
        <f>IFERROR(LARGE(AH402:AM402,3),0)+IFERROR(LARGE(AH402:AM402,4),0)</f>
        <v>0</v>
      </c>
      <c r="AF402" s="69">
        <f>IFERROR(LARGE(AH402:AM402,5),0)+IFERROR(LARGE(AH402:AM402,6),0)</f>
        <v>0</v>
      </c>
      <c r="AG402" s="69">
        <f>IFERROR(LARGE(AH402:AM402,7),0)</f>
        <v>0</v>
      </c>
      <c r="AH402" s="69"/>
      <c r="AI402" s="69"/>
      <c r="AJ402" s="69"/>
      <c r="AK402" s="69"/>
      <c r="AL402" s="69"/>
      <c r="AM402" s="69"/>
    </row>
    <row r="403" spans="1:39" s="70" customFormat="1">
      <c r="A403" s="3" t="s">
        <v>3853</v>
      </c>
      <c r="B403" s="3" t="s">
        <v>3538</v>
      </c>
      <c r="C403" s="3" t="s">
        <v>47</v>
      </c>
      <c r="D403" s="2">
        <f ca="1">IF(E402=E403,D402,CELL("wiersz",A401))</f>
        <v>401</v>
      </c>
      <c r="E403" s="23">
        <f>LARGE(F403:AG403,1)+LARGE(F403:AG403,2)+LARGE(F403:AG403,3)+LARGE(F403:AG403,4)+IFERROR(LARGE(F403:AG403,5),0)+IFERROR(LARGE(F403:AG403,6),0)</f>
        <v>36.954809638140894</v>
      </c>
      <c r="F403" s="69"/>
      <c r="G403" s="69"/>
      <c r="H403" s="69"/>
      <c r="I403" s="75"/>
      <c r="J403" s="76"/>
      <c r="K403" s="76"/>
      <c r="L403" s="76"/>
      <c r="M403" s="76"/>
      <c r="N403" s="69"/>
      <c r="O403" s="69"/>
      <c r="P403" s="69"/>
      <c r="Q403" s="69"/>
      <c r="R403" s="69"/>
      <c r="S403" s="69"/>
      <c r="T403" s="75"/>
      <c r="U403" s="75"/>
      <c r="V403" s="69"/>
      <c r="W403" s="69"/>
      <c r="X403" s="69"/>
      <c r="Y403" s="77"/>
      <c r="Z403" s="69">
        <v>36.954809638140894</v>
      </c>
      <c r="AA403" s="69"/>
      <c r="AB403" s="69"/>
      <c r="AC403" s="69"/>
      <c r="AD403" s="69">
        <f>IFERROR(LARGE(AH403:AM403,1),0)+IFERROR(LARGE(AH403:AM403,2),0)</f>
        <v>0</v>
      </c>
      <c r="AE403" s="69">
        <f>IFERROR(LARGE(AH403:AM403,3),0)+IFERROR(LARGE(AH403:AM403,4),0)</f>
        <v>0</v>
      </c>
      <c r="AF403" s="69">
        <f>IFERROR(LARGE(AH403:AM403,5),0)+IFERROR(LARGE(AH403:AM403,6),0)</f>
        <v>0</v>
      </c>
      <c r="AG403" s="69">
        <f>IFERROR(LARGE(AH403:AM403,7),0)</f>
        <v>0</v>
      </c>
      <c r="AH403" s="69"/>
      <c r="AI403" s="69"/>
      <c r="AJ403" s="69"/>
      <c r="AK403" s="69"/>
      <c r="AL403" s="69"/>
      <c r="AM403" s="69"/>
    </row>
    <row r="404" spans="1:39" s="70" customFormat="1">
      <c r="A404" s="3" t="s">
        <v>3854</v>
      </c>
      <c r="B404" s="3"/>
      <c r="C404" s="3" t="s">
        <v>3536</v>
      </c>
      <c r="D404" s="2">
        <f ca="1">IF(E403=E404,D403,CELL("wiersz",A402))</f>
        <v>402</v>
      </c>
      <c r="E404" s="23">
        <f>LARGE(F404:AG404,1)+LARGE(F404:AG404,2)+LARGE(F404:AG404,3)+LARGE(F404:AG404,4)+IFERROR(LARGE(F404:AG404,5),0)+IFERROR(LARGE(F404:AG404,6),0)</f>
        <v>36.919170792864584</v>
      </c>
      <c r="F404" s="69"/>
      <c r="G404" s="69"/>
      <c r="H404" s="69"/>
      <c r="I404" s="75"/>
      <c r="J404" s="76"/>
      <c r="K404" s="76"/>
      <c r="L404" s="76"/>
      <c r="M404" s="76"/>
      <c r="N404" s="69"/>
      <c r="O404" s="69"/>
      <c r="P404" s="69"/>
      <c r="Q404" s="69"/>
      <c r="R404" s="69"/>
      <c r="S404" s="69"/>
      <c r="T404" s="75"/>
      <c r="U404" s="75"/>
      <c r="V404" s="69"/>
      <c r="W404" s="69"/>
      <c r="X404" s="69"/>
      <c r="Y404" s="77"/>
      <c r="Z404" s="69">
        <v>36.919170792864584</v>
      </c>
      <c r="AA404" s="69"/>
      <c r="AB404" s="69"/>
      <c r="AC404" s="69"/>
      <c r="AD404" s="69">
        <f>IFERROR(LARGE(AH404:AM404,1),0)+IFERROR(LARGE(AH404:AM404,2),0)</f>
        <v>0</v>
      </c>
      <c r="AE404" s="69">
        <f>IFERROR(LARGE(AH404:AM404,3),0)+IFERROR(LARGE(AH404:AM404,4),0)</f>
        <v>0</v>
      </c>
      <c r="AF404" s="69">
        <f>IFERROR(LARGE(AH404:AM404,5),0)+IFERROR(LARGE(AH404:AM404,6),0)</f>
        <v>0</v>
      </c>
      <c r="AG404" s="69">
        <f>IFERROR(LARGE(AH404:AM404,7),0)</f>
        <v>0</v>
      </c>
      <c r="AH404" s="69"/>
      <c r="AI404" s="69"/>
      <c r="AJ404" s="69"/>
      <c r="AK404" s="69"/>
      <c r="AL404" s="69"/>
      <c r="AM404" s="69"/>
    </row>
    <row r="405" spans="1:39" s="70" customFormat="1">
      <c r="A405" s="3" t="s">
        <v>2144</v>
      </c>
      <c r="B405" s="3"/>
      <c r="C405" s="3" t="s">
        <v>57</v>
      </c>
      <c r="D405" s="2">
        <f ca="1">IF(E404=E405,D404,CELL("wiersz",A403))</f>
        <v>403</v>
      </c>
      <c r="E405" s="23">
        <f>LARGE(F405:AG405,1)+LARGE(F405:AG405,2)+LARGE(F405:AG405,3)+LARGE(F405:AG405,4)+IFERROR(LARGE(F405:AG405,5),0)+IFERROR(LARGE(F405:AG405,6),0)</f>
        <v>36.760257665760335</v>
      </c>
      <c r="F405" s="69"/>
      <c r="G405" s="69">
        <v>15.339077479027271</v>
      </c>
      <c r="H405" s="69"/>
      <c r="I405" s="75"/>
      <c r="J405" s="76"/>
      <c r="K405" s="76"/>
      <c r="L405" s="76"/>
      <c r="M405" s="76"/>
      <c r="N405" s="69"/>
      <c r="O405" s="69"/>
      <c r="P405" s="69"/>
      <c r="Q405" s="69"/>
      <c r="R405" s="69"/>
      <c r="S405" s="69"/>
      <c r="T405" s="75"/>
      <c r="U405" s="75"/>
      <c r="V405" s="69"/>
      <c r="W405" s="69"/>
      <c r="X405" s="69"/>
      <c r="Y405" s="77"/>
      <c r="Z405" s="69">
        <v>21.421180186733061</v>
      </c>
      <c r="AA405" s="69"/>
      <c r="AB405" s="69"/>
      <c r="AC405" s="69"/>
      <c r="AD405" s="69">
        <f>IFERROR(LARGE(AH405:AM405,1),0)+IFERROR(LARGE(AH405:AM405,2),0)</f>
        <v>0</v>
      </c>
      <c r="AE405" s="69">
        <f>IFERROR(LARGE(AH405:AM405,3),0)+IFERROR(LARGE(AH405:AM405,4),0)</f>
        <v>0</v>
      </c>
      <c r="AF405" s="69">
        <f>IFERROR(LARGE(AH405:AM405,5),0)+IFERROR(LARGE(AH405:AM405,6),0)</f>
        <v>0</v>
      </c>
      <c r="AG405" s="69">
        <f>IFERROR(LARGE(AH405:AM405,7),0)</f>
        <v>0</v>
      </c>
      <c r="AH405" s="69"/>
      <c r="AI405" s="69"/>
      <c r="AJ405" s="69"/>
      <c r="AK405" s="69"/>
      <c r="AL405" s="69"/>
      <c r="AM405" s="69"/>
    </row>
    <row r="406" spans="1:39" s="70" customFormat="1">
      <c r="A406" s="3" t="s">
        <v>2233</v>
      </c>
      <c r="B406" s="3" t="s">
        <v>1537</v>
      </c>
      <c r="C406" s="3" t="s">
        <v>57</v>
      </c>
      <c r="D406" s="2">
        <f ca="1">IF(E405=E406,D405,CELL("wiersz",A404))</f>
        <v>404</v>
      </c>
      <c r="E406" s="23">
        <f>LARGE(F406:AG406,1)+LARGE(F406:AG406,2)+LARGE(F406:AG406,3)+LARGE(F406:AG406,4)+IFERROR(LARGE(F406:AG406,5),0)+IFERROR(LARGE(F406:AG406,6),0)</f>
        <v>36.678834638841394</v>
      </c>
      <c r="F406" s="69"/>
      <c r="G406" s="69"/>
      <c r="H406" s="69"/>
      <c r="I406" s="75"/>
      <c r="J406" s="76"/>
      <c r="K406" s="76"/>
      <c r="L406" s="76"/>
      <c r="M406" s="76"/>
      <c r="N406" s="69"/>
      <c r="O406" s="69"/>
      <c r="P406" s="69"/>
      <c r="Q406" s="69"/>
      <c r="R406" s="69"/>
      <c r="S406" s="69"/>
      <c r="T406" s="75"/>
      <c r="U406" s="75"/>
      <c r="V406" s="69"/>
      <c r="W406" s="69"/>
      <c r="X406" s="69"/>
      <c r="Y406" s="77"/>
      <c r="Z406" s="69"/>
      <c r="AA406" s="69"/>
      <c r="AB406" s="69"/>
      <c r="AC406" s="69"/>
      <c r="AD406" s="69">
        <f>IFERROR(LARGE(AH406:AM406,1),0)+IFERROR(LARGE(AH406:AM406,2),0)</f>
        <v>36.678834638841394</v>
      </c>
      <c r="AE406" s="69">
        <f>IFERROR(LARGE(AH406:AM406,3),0)+IFERROR(LARGE(AH406:AM406,4),0)</f>
        <v>0</v>
      </c>
      <c r="AF406" s="69">
        <f>IFERROR(LARGE(AH406:AM406,5),0)+IFERROR(LARGE(AH406:AM406,6),0)</f>
        <v>0</v>
      </c>
      <c r="AG406" s="69">
        <f>IFERROR(LARGE(AH406:AM406,7),0)</f>
        <v>0</v>
      </c>
      <c r="AH406" s="69">
        <v>36.678834638841394</v>
      </c>
      <c r="AI406" s="69"/>
      <c r="AJ406" s="69"/>
      <c r="AK406" s="69"/>
      <c r="AL406" s="69"/>
      <c r="AM406" s="69"/>
    </row>
    <row r="407" spans="1:39" s="70" customFormat="1">
      <c r="A407" s="3" t="s">
        <v>2816</v>
      </c>
      <c r="B407" s="3"/>
      <c r="C407" s="3"/>
      <c r="D407" s="2">
        <f ca="1">IF(E406=E407,D406,CELL("wiersz",A405))</f>
        <v>405</v>
      </c>
      <c r="E407" s="23">
        <f>LARGE(F407:AG407,1)+LARGE(F407:AG407,2)+LARGE(F407:AG407,3)+LARGE(F407:AG407,4)+IFERROR(LARGE(F407:AG407,5),0)+IFERROR(LARGE(F407:AG407,6),0)</f>
        <v>36.046165504964762</v>
      </c>
      <c r="F407" s="69"/>
      <c r="G407" s="69"/>
      <c r="H407" s="69"/>
      <c r="I407" s="75"/>
      <c r="J407" s="76"/>
      <c r="K407" s="76"/>
      <c r="L407" s="76"/>
      <c r="M407" s="76"/>
      <c r="N407" s="69">
        <v>19.709584293271934</v>
      </c>
      <c r="O407" s="69"/>
      <c r="P407" s="69"/>
      <c r="Q407" s="69"/>
      <c r="R407" s="69"/>
      <c r="S407" s="69"/>
      <c r="T407" s="75"/>
      <c r="U407" s="75"/>
      <c r="V407" s="69"/>
      <c r="W407" s="69"/>
      <c r="X407" s="69"/>
      <c r="Y407" s="77"/>
      <c r="Z407" s="69"/>
      <c r="AA407" s="69"/>
      <c r="AB407" s="69"/>
      <c r="AC407" s="69"/>
      <c r="AD407" s="69">
        <f>IFERROR(LARGE(AH407:AM407,1),0)+IFERROR(LARGE(AH407:AM407,2),0)</f>
        <v>16.336581211692828</v>
      </c>
      <c r="AE407" s="69">
        <f>IFERROR(LARGE(AH407:AM407,3),0)+IFERROR(LARGE(AH407:AM407,4),0)</f>
        <v>0</v>
      </c>
      <c r="AF407" s="69">
        <f>IFERROR(LARGE(AH407:AM407,5),0)+IFERROR(LARGE(AH407:AM407,6),0)</f>
        <v>0</v>
      </c>
      <c r="AG407" s="69">
        <f>IFERROR(LARGE(AH407:AM407,7),0)</f>
        <v>0</v>
      </c>
      <c r="AH407" s="69"/>
      <c r="AI407" s="69"/>
      <c r="AJ407" s="69"/>
      <c r="AK407" s="69"/>
      <c r="AL407" s="69">
        <v>16.336581211692828</v>
      </c>
      <c r="AM407" s="69"/>
    </row>
    <row r="408" spans="1:39" s="70" customFormat="1">
      <c r="A408" s="3" t="s">
        <v>3899</v>
      </c>
      <c r="B408" s="3"/>
      <c r="C408" s="3" t="s">
        <v>57</v>
      </c>
      <c r="D408" s="2">
        <f ca="1">IF(E407=E408,D407,CELL("wiersz",A406))</f>
        <v>406</v>
      </c>
      <c r="E408" s="23">
        <f>LARGE(F408:AG408,1)+LARGE(F408:AG408,2)+LARGE(F408:AG408,3)+LARGE(F408:AG408,4)+IFERROR(LARGE(F408:AG408,5),0)+IFERROR(LARGE(F408:AG408,6),0)</f>
        <v>35.940928270042221</v>
      </c>
      <c r="F408" s="69"/>
      <c r="G408" s="69"/>
      <c r="H408" s="69"/>
      <c r="I408" s="75"/>
      <c r="J408" s="76"/>
      <c r="K408" s="76"/>
      <c r="L408" s="76"/>
      <c r="M408" s="76"/>
      <c r="N408" s="69"/>
      <c r="O408" s="69"/>
      <c r="P408" s="69"/>
      <c r="Q408" s="69"/>
      <c r="R408" s="69"/>
      <c r="S408" s="69"/>
      <c r="T408" s="75"/>
      <c r="U408" s="75"/>
      <c r="V408" s="69"/>
      <c r="W408" s="69"/>
      <c r="X408" s="69"/>
      <c r="Y408" s="77"/>
      <c r="Z408" s="69"/>
      <c r="AA408" s="69"/>
      <c r="AB408" s="69"/>
      <c r="AC408" s="69"/>
      <c r="AD408" s="69">
        <f>IFERROR(LARGE(AH408:AM408,1),0)+IFERROR(LARGE(AH408:AM408,2),0)</f>
        <v>35.940928270042221</v>
      </c>
      <c r="AE408" s="69">
        <f>IFERROR(LARGE(AH408:AM408,3),0)+IFERROR(LARGE(AH408:AM408,4),0)</f>
        <v>0</v>
      </c>
      <c r="AF408" s="69">
        <f>IFERROR(LARGE(AH408:AM408,5),0)+IFERROR(LARGE(AH408:AM408,6),0)</f>
        <v>0</v>
      </c>
      <c r="AG408" s="69">
        <f>IFERROR(LARGE(AH408:AM408,7),0)</f>
        <v>0</v>
      </c>
      <c r="AH408" s="69"/>
      <c r="AI408" s="69"/>
      <c r="AJ408" s="69"/>
      <c r="AK408" s="69"/>
      <c r="AL408" s="69">
        <v>35.940928270042221</v>
      </c>
      <c r="AM408" s="69"/>
    </row>
    <row r="409" spans="1:39" s="70" customFormat="1">
      <c r="A409" s="3" t="s">
        <v>3043</v>
      </c>
      <c r="B409" s="3" t="s">
        <v>3017</v>
      </c>
      <c r="C409" s="3"/>
      <c r="D409" s="2">
        <f ca="1">IF(E408=E409,D408,CELL("wiersz",A407))</f>
        <v>407</v>
      </c>
      <c r="E409" s="23">
        <f>LARGE(F409:AG409,1)+LARGE(F409:AG409,2)+LARGE(F409:AG409,3)+LARGE(F409:AG409,4)+IFERROR(LARGE(F409:AG409,5),0)+IFERROR(LARGE(F409:AG409,6),0)</f>
        <v>35.857805255023187</v>
      </c>
      <c r="F409" s="69"/>
      <c r="G409" s="69"/>
      <c r="H409" s="69"/>
      <c r="I409" s="75"/>
      <c r="J409" s="76"/>
      <c r="K409" s="76"/>
      <c r="L409" s="76"/>
      <c r="M409" s="76"/>
      <c r="N409" s="69"/>
      <c r="O409" s="69"/>
      <c r="P409" s="69"/>
      <c r="Q409" s="69"/>
      <c r="R409" s="69"/>
      <c r="S409" s="69"/>
      <c r="T409" s="75"/>
      <c r="U409" s="75"/>
      <c r="V409" s="69"/>
      <c r="W409" s="69"/>
      <c r="X409" s="69"/>
      <c r="Y409" s="77"/>
      <c r="Z409" s="69"/>
      <c r="AA409" s="69"/>
      <c r="AB409" s="69"/>
      <c r="AC409" s="69"/>
      <c r="AD409" s="69">
        <f>IFERROR(LARGE(AH409:AM409,1),0)+IFERROR(LARGE(AH409:AM409,2),0)</f>
        <v>35.857805255023187</v>
      </c>
      <c r="AE409" s="69">
        <f>IFERROR(LARGE(AH409:AM409,3),0)+IFERROR(LARGE(AH409:AM409,4),0)</f>
        <v>0</v>
      </c>
      <c r="AF409" s="69">
        <f>IFERROR(LARGE(AH409:AM409,5),0)+IFERROR(LARGE(AH409:AM409,6),0)</f>
        <v>0</v>
      </c>
      <c r="AG409" s="69">
        <f>IFERROR(LARGE(AH409:AM409,7),0)</f>
        <v>0</v>
      </c>
      <c r="AH409" s="69"/>
      <c r="AI409" s="69"/>
      <c r="AJ409" s="69">
        <v>35.857805255023187</v>
      </c>
      <c r="AK409" s="69"/>
      <c r="AL409" s="69"/>
      <c r="AM409" s="69"/>
    </row>
    <row r="410" spans="1:39" s="70" customFormat="1">
      <c r="A410" s="3" t="s">
        <v>3855</v>
      </c>
      <c r="B410" s="3" t="s">
        <v>3534</v>
      </c>
      <c r="C410" s="3" t="s">
        <v>1373</v>
      </c>
      <c r="D410" s="2">
        <f ca="1">IF(E409=E410,D409,CELL("wiersz",A408))</f>
        <v>408</v>
      </c>
      <c r="E410" s="23">
        <f>LARGE(F410:AG410,1)+LARGE(F410:AG410,2)+LARGE(F410:AG410,3)+LARGE(F410:AG410,4)+IFERROR(LARGE(F410:AG410,5),0)+IFERROR(LARGE(F410:AG410,6),0)</f>
        <v>35.807235986803327</v>
      </c>
      <c r="F410" s="69"/>
      <c r="G410" s="69"/>
      <c r="H410" s="69"/>
      <c r="I410" s="75"/>
      <c r="J410" s="76"/>
      <c r="K410" s="76"/>
      <c r="L410" s="76"/>
      <c r="M410" s="76"/>
      <c r="N410" s="69"/>
      <c r="O410" s="69"/>
      <c r="P410" s="69"/>
      <c r="Q410" s="69"/>
      <c r="R410" s="69"/>
      <c r="S410" s="69"/>
      <c r="T410" s="75"/>
      <c r="U410" s="75"/>
      <c r="V410" s="69"/>
      <c r="W410" s="69"/>
      <c r="X410" s="69"/>
      <c r="Y410" s="77"/>
      <c r="Z410" s="69">
        <v>35.807235986803327</v>
      </c>
      <c r="AA410" s="69"/>
      <c r="AB410" s="69"/>
      <c r="AC410" s="69"/>
      <c r="AD410" s="69">
        <f>IFERROR(LARGE(AH410:AM410,1),0)+IFERROR(LARGE(AH410:AM410,2),0)</f>
        <v>0</v>
      </c>
      <c r="AE410" s="69">
        <f>IFERROR(LARGE(AH410:AM410,3),0)+IFERROR(LARGE(AH410:AM410,4),0)</f>
        <v>0</v>
      </c>
      <c r="AF410" s="69">
        <f>IFERROR(LARGE(AH410:AM410,5),0)+IFERROR(LARGE(AH410:AM410,6),0)</f>
        <v>0</v>
      </c>
      <c r="AG410" s="69">
        <f>IFERROR(LARGE(AH410:AM410,7),0)</f>
        <v>0</v>
      </c>
      <c r="AH410" s="69"/>
      <c r="AI410" s="69"/>
      <c r="AJ410" s="69"/>
      <c r="AK410" s="69"/>
      <c r="AL410" s="69"/>
      <c r="AM410" s="69"/>
    </row>
    <row r="411" spans="1:39" s="70" customFormat="1">
      <c r="A411" s="3" t="s">
        <v>3856</v>
      </c>
      <c r="B411" s="3" t="s">
        <v>3529</v>
      </c>
      <c r="C411" s="3" t="s">
        <v>92</v>
      </c>
      <c r="D411" s="2">
        <f ca="1">IF(E410=E411,D410,CELL("wiersz",A409))</f>
        <v>409</v>
      </c>
      <c r="E411" s="23">
        <f>LARGE(F411:AG411,1)+LARGE(F411:AG411,2)+LARGE(F411:AG411,3)+LARGE(F411:AG411,4)+IFERROR(LARGE(F411:AG411,5),0)+IFERROR(LARGE(F411:AG411,6),0)</f>
        <v>35.806398704008892</v>
      </c>
      <c r="F411" s="69"/>
      <c r="G411" s="69"/>
      <c r="H411" s="69"/>
      <c r="I411" s="75"/>
      <c r="J411" s="76"/>
      <c r="K411" s="76"/>
      <c r="L411" s="76"/>
      <c r="M411" s="76"/>
      <c r="N411" s="69"/>
      <c r="O411" s="69"/>
      <c r="P411" s="69"/>
      <c r="Q411" s="69"/>
      <c r="R411" s="69"/>
      <c r="S411" s="69"/>
      <c r="T411" s="75"/>
      <c r="U411" s="75"/>
      <c r="V411" s="69"/>
      <c r="W411" s="69"/>
      <c r="X411" s="69"/>
      <c r="Y411" s="77"/>
      <c r="Z411" s="69">
        <v>35.806398704008892</v>
      </c>
      <c r="AA411" s="69"/>
      <c r="AB411" s="69"/>
      <c r="AC411" s="69"/>
      <c r="AD411" s="69">
        <f>IFERROR(LARGE(AH411:AM411,1),0)+IFERROR(LARGE(AH411:AM411,2),0)</f>
        <v>0</v>
      </c>
      <c r="AE411" s="69">
        <f>IFERROR(LARGE(AH411:AM411,3),0)+IFERROR(LARGE(AH411:AM411,4),0)</f>
        <v>0</v>
      </c>
      <c r="AF411" s="69">
        <f>IFERROR(LARGE(AH411:AM411,5),0)+IFERROR(LARGE(AH411:AM411,6),0)</f>
        <v>0</v>
      </c>
      <c r="AG411" s="69">
        <f>IFERROR(LARGE(AH411:AM411,7),0)</f>
        <v>0</v>
      </c>
      <c r="AH411" s="69"/>
      <c r="AI411" s="69"/>
      <c r="AJ411" s="69"/>
      <c r="AK411" s="69"/>
      <c r="AL411" s="69"/>
      <c r="AM411" s="69"/>
    </row>
    <row r="412" spans="1:39" s="70" customFormat="1">
      <c r="A412" s="3" t="s">
        <v>3857</v>
      </c>
      <c r="B412" s="3" t="s">
        <v>3529</v>
      </c>
      <c r="C412" s="3" t="s">
        <v>57</v>
      </c>
      <c r="D412" s="2">
        <f ca="1">IF(E411=E412,D411,CELL("wiersz",A410))</f>
        <v>410</v>
      </c>
      <c r="E412" s="23">
        <f>LARGE(F412:AG412,1)+LARGE(F412:AG412,2)+LARGE(F412:AG412,3)+LARGE(F412:AG412,4)+IFERROR(LARGE(F412:AG412,5),0)+IFERROR(LARGE(F412:AG412,6),0)</f>
        <v>35.799701851022682</v>
      </c>
      <c r="F412" s="69"/>
      <c r="G412" s="69"/>
      <c r="H412" s="69"/>
      <c r="I412" s="75"/>
      <c r="J412" s="76"/>
      <c r="K412" s="76"/>
      <c r="L412" s="76"/>
      <c r="M412" s="76"/>
      <c r="N412" s="69"/>
      <c r="O412" s="69"/>
      <c r="P412" s="69"/>
      <c r="Q412" s="69"/>
      <c r="R412" s="69"/>
      <c r="S412" s="69"/>
      <c r="T412" s="75"/>
      <c r="U412" s="75"/>
      <c r="V412" s="69"/>
      <c r="W412" s="69"/>
      <c r="X412" s="69"/>
      <c r="Y412" s="77"/>
      <c r="Z412" s="69">
        <v>35.799701851022682</v>
      </c>
      <c r="AA412" s="69"/>
      <c r="AB412" s="69"/>
      <c r="AC412" s="69"/>
      <c r="AD412" s="69">
        <f>IFERROR(LARGE(AH412:AM412,1),0)+IFERROR(LARGE(AH412:AM412,2),0)</f>
        <v>0</v>
      </c>
      <c r="AE412" s="69">
        <f>IFERROR(LARGE(AH412:AM412,3),0)+IFERROR(LARGE(AH412:AM412,4),0)</f>
        <v>0</v>
      </c>
      <c r="AF412" s="69">
        <f>IFERROR(LARGE(AH412:AM412,5),0)+IFERROR(LARGE(AH412:AM412,6),0)</f>
        <v>0</v>
      </c>
      <c r="AG412" s="69">
        <f>IFERROR(LARGE(AH412:AM412,7),0)</f>
        <v>0</v>
      </c>
      <c r="AH412" s="69"/>
      <c r="AI412" s="69"/>
      <c r="AJ412" s="69"/>
      <c r="AK412" s="69"/>
      <c r="AL412" s="69"/>
      <c r="AM412" s="69"/>
    </row>
    <row r="413" spans="1:39" s="70" customFormat="1">
      <c r="A413" s="3" t="s">
        <v>3044</v>
      </c>
      <c r="B413" s="3" t="s">
        <v>3015</v>
      </c>
      <c r="C413" s="3"/>
      <c r="D413" s="2">
        <f ca="1">IF(E412=E413,D412,CELL("wiersz",A411))</f>
        <v>411</v>
      </c>
      <c r="E413" s="23">
        <f>LARGE(F413:AG413,1)+LARGE(F413:AG413,2)+LARGE(F413:AG413,3)+LARGE(F413:AG413,4)+IFERROR(LARGE(F413:AG413,5),0)+IFERROR(LARGE(F413:AG413,6),0)</f>
        <v>35.747303543913723</v>
      </c>
      <c r="F413" s="69"/>
      <c r="G413" s="69"/>
      <c r="H413" s="69"/>
      <c r="I413" s="75"/>
      <c r="J413" s="76"/>
      <c r="K413" s="76"/>
      <c r="L413" s="76"/>
      <c r="M413" s="76"/>
      <c r="N413" s="69"/>
      <c r="O413" s="69"/>
      <c r="P413" s="69"/>
      <c r="Q413" s="69"/>
      <c r="R413" s="69"/>
      <c r="S413" s="69"/>
      <c r="T413" s="75"/>
      <c r="U413" s="75"/>
      <c r="V413" s="69"/>
      <c r="W413" s="69"/>
      <c r="X413" s="69"/>
      <c r="Y413" s="77"/>
      <c r="Z413" s="69"/>
      <c r="AA413" s="69"/>
      <c r="AB413" s="69"/>
      <c r="AC413" s="69"/>
      <c r="AD413" s="69">
        <f>IFERROR(LARGE(AH413:AM413,1),0)+IFERROR(LARGE(AH413:AM413,2),0)</f>
        <v>35.747303543913723</v>
      </c>
      <c r="AE413" s="69">
        <f>IFERROR(LARGE(AH413:AM413,3),0)+IFERROR(LARGE(AH413:AM413,4),0)</f>
        <v>0</v>
      </c>
      <c r="AF413" s="69">
        <f>IFERROR(LARGE(AH413:AM413,5),0)+IFERROR(LARGE(AH413:AM413,6),0)</f>
        <v>0</v>
      </c>
      <c r="AG413" s="69">
        <f>IFERROR(LARGE(AH413:AM413,7),0)</f>
        <v>0</v>
      </c>
      <c r="AH413" s="69"/>
      <c r="AI413" s="69"/>
      <c r="AJ413" s="69">
        <v>35.747303543913723</v>
      </c>
      <c r="AK413" s="69"/>
      <c r="AL413" s="69"/>
      <c r="AM413" s="69"/>
    </row>
    <row r="414" spans="1:39" s="70" customFormat="1">
      <c r="A414" s="3" t="s">
        <v>3858</v>
      </c>
      <c r="B414" s="3" t="s">
        <v>3529</v>
      </c>
      <c r="C414" s="3" t="s">
        <v>57</v>
      </c>
      <c r="D414" s="2">
        <f ca="1">IF(E413=E414,D413,CELL("wiersz",A412))</f>
        <v>412</v>
      </c>
      <c r="E414" s="23">
        <f>LARGE(F414:AG414,1)+LARGE(F414:AG414,2)+LARGE(F414:AG414,3)+LARGE(F414:AG414,4)+IFERROR(LARGE(F414:AG414,5),0)+IFERROR(LARGE(F414:AG414,6),0)</f>
        <v>35.697884347623187</v>
      </c>
      <c r="F414" s="69"/>
      <c r="G414" s="69"/>
      <c r="H414" s="69"/>
      <c r="I414" s="75"/>
      <c r="J414" s="76"/>
      <c r="K414" s="76"/>
      <c r="L414" s="76"/>
      <c r="M414" s="76"/>
      <c r="N414" s="69"/>
      <c r="O414" s="69"/>
      <c r="P414" s="69"/>
      <c r="Q414" s="69"/>
      <c r="R414" s="69"/>
      <c r="S414" s="69"/>
      <c r="T414" s="75"/>
      <c r="U414" s="75"/>
      <c r="V414" s="69"/>
      <c r="W414" s="69"/>
      <c r="X414" s="69"/>
      <c r="Y414" s="77"/>
      <c r="Z414" s="69">
        <v>35.697884347623187</v>
      </c>
      <c r="AA414" s="69"/>
      <c r="AB414" s="69"/>
      <c r="AC414" s="69"/>
      <c r="AD414" s="69">
        <f>IFERROR(LARGE(AH414:AM414,1),0)+IFERROR(LARGE(AH414:AM414,2),0)</f>
        <v>0</v>
      </c>
      <c r="AE414" s="69">
        <f>IFERROR(LARGE(AH414:AM414,3),0)+IFERROR(LARGE(AH414:AM414,4),0)</f>
        <v>0</v>
      </c>
      <c r="AF414" s="69">
        <f>IFERROR(LARGE(AH414:AM414,5),0)+IFERROR(LARGE(AH414:AM414,6),0)</f>
        <v>0</v>
      </c>
      <c r="AG414" s="69">
        <f>IFERROR(LARGE(AH414:AM414,7),0)</f>
        <v>0</v>
      </c>
      <c r="AH414" s="69"/>
      <c r="AI414" s="69"/>
      <c r="AJ414" s="69"/>
      <c r="AK414" s="69"/>
      <c r="AL414" s="69"/>
      <c r="AM414" s="69"/>
    </row>
    <row r="415" spans="1:39" s="70" customFormat="1">
      <c r="A415" s="3" t="s">
        <v>3337</v>
      </c>
      <c r="B415" s="3" t="s">
        <v>3299</v>
      </c>
      <c r="C415" s="3"/>
      <c r="D415" s="2">
        <f ca="1">IF(E414=E415,D414,CELL("wiersz",A413))</f>
        <v>413</v>
      </c>
      <c r="E415" s="23">
        <f>LARGE(F415:AG415,1)+LARGE(F415:AG415,2)+LARGE(F415:AG415,3)+LARGE(F415:AG415,4)+IFERROR(LARGE(F415:AG415,5),0)+IFERROR(LARGE(F415:AG415,6),0)</f>
        <v>35.651478816946444</v>
      </c>
      <c r="F415" s="69"/>
      <c r="G415" s="69"/>
      <c r="H415" s="69"/>
      <c r="I415" s="75"/>
      <c r="J415" s="76"/>
      <c r="K415" s="76"/>
      <c r="L415" s="76"/>
      <c r="M415" s="76"/>
      <c r="N415" s="69"/>
      <c r="O415" s="69"/>
      <c r="P415" s="69"/>
      <c r="Q415" s="69"/>
      <c r="R415" s="69"/>
      <c r="S415" s="69"/>
      <c r="T415" s="75"/>
      <c r="U415" s="75"/>
      <c r="V415" s="69"/>
      <c r="W415" s="69">
        <v>35.651478816946444</v>
      </c>
      <c r="X415" s="69"/>
      <c r="Y415" s="77"/>
      <c r="Z415" s="69"/>
      <c r="AA415" s="69"/>
      <c r="AB415" s="69"/>
      <c r="AC415" s="69"/>
      <c r="AD415" s="69">
        <f>IFERROR(LARGE(AH415:AM415,1),0)+IFERROR(LARGE(AH415:AM415,2),0)</f>
        <v>0</v>
      </c>
      <c r="AE415" s="69">
        <f>IFERROR(LARGE(AH415:AM415,3),0)+IFERROR(LARGE(AH415:AM415,4),0)</f>
        <v>0</v>
      </c>
      <c r="AF415" s="69">
        <f>IFERROR(LARGE(AH415:AM415,5),0)+IFERROR(LARGE(AH415:AM415,6),0)</f>
        <v>0</v>
      </c>
      <c r="AG415" s="69">
        <f>IFERROR(LARGE(AH415:AM415,7),0)</f>
        <v>0</v>
      </c>
      <c r="AH415" s="69"/>
      <c r="AI415" s="69"/>
      <c r="AJ415" s="69"/>
      <c r="AK415" s="69"/>
      <c r="AL415" s="69"/>
      <c r="AM415" s="69"/>
    </row>
    <row r="416" spans="1:39" s="70" customFormat="1">
      <c r="A416" s="3" t="s">
        <v>2235</v>
      </c>
      <c r="B416" s="3" t="s">
        <v>1543</v>
      </c>
      <c r="C416" s="3" t="s">
        <v>57</v>
      </c>
      <c r="D416" s="2">
        <f ca="1">IF(E415=E416,D415,CELL("wiersz",A414))</f>
        <v>414</v>
      </c>
      <c r="E416" s="23">
        <f>LARGE(F416:AG416,1)+LARGE(F416:AG416,2)+LARGE(F416:AG416,3)+LARGE(F416:AG416,4)+IFERROR(LARGE(F416:AG416,5),0)+IFERROR(LARGE(F416:AG416,6),0)</f>
        <v>35.649099738479492</v>
      </c>
      <c r="F416" s="69"/>
      <c r="G416" s="69"/>
      <c r="H416" s="69"/>
      <c r="I416" s="75"/>
      <c r="J416" s="76"/>
      <c r="K416" s="76"/>
      <c r="L416" s="76"/>
      <c r="M416" s="76"/>
      <c r="N416" s="69"/>
      <c r="O416" s="69"/>
      <c r="P416" s="69"/>
      <c r="Q416" s="69"/>
      <c r="R416" s="69"/>
      <c r="S416" s="69"/>
      <c r="T416" s="75"/>
      <c r="U416" s="75"/>
      <c r="V416" s="69"/>
      <c r="W416" s="69"/>
      <c r="X416" s="69"/>
      <c r="Y416" s="77"/>
      <c r="Z416" s="69"/>
      <c r="AA416" s="69"/>
      <c r="AB416" s="69"/>
      <c r="AC416" s="69"/>
      <c r="AD416" s="69">
        <f>IFERROR(LARGE(AH416:AM416,1),0)+IFERROR(LARGE(AH416:AM416,2),0)</f>
        <v>35.649099738479492</v>
      </c>
      <c r="AE416" s="69">
        <f>IFERROR(LARGE(AH416:AM416,3),0)+IFERROR(LARGE(AH416:AM416,4),0)</f>
        <v>0</v>
      </c>
      <c r="AF416" s="69">
        <f>IFERROR(LARGE(AH416:AM416,5),0)+IFERROR(LARGE(AH416:AM416,6),0)</f>
        <v>0</v>
      </c>
      <c r="AG416" s="69">
        <f>IFERROR(LARGE(AH416:AM416,7),0)</f>
        <v>0</v>
      </c>
      <c r="AH416" s="69">
        <v>35.649099738479492</v>
      </c>
      <c r="AI416" s="69"/>
      <c r="AJ416" s="69"/>
      <c r="AK416" s="69"/>
      <c r="AL416" s="69"/>
      <c r="AM416" s="69"/>
    </row>
    <row r="417" spans="1:39" s="70" customFormat="1">
      <c r="A417" s="3" t="s">
        <v>2236</v>
      </c>
      <c r="B417" s="3"/>
      <c r="C417" s="3" t="s">
        <v>57</v>
      </c>
      <c r="D417" s="2">
        <f ca="1">IF(E416=E417,D416,CELL("wiersz",A415))</f>
        <v>415</v>
      </c>
      <c r="E417" s="23">
        <f>LARGE(F417:AG417,1)+LARGE(F417:AG417,2)+LARGE(F417:AG417,3)+LARGE(F417:AG417,4)+IFERROR(LARGE(F417:AG417,5),0)+IFERROR(LARGE(F417:AG417,6),0)</f>
        <v>35.634552282768027</v>
      </c>
      <c r="F417" s="69"/>
      <c r="G417" s="69"/>
      <c r="H417" s="69"/>
      <c r="I417" s="75"/>
      <c r="J417" s="76"/>
      <c r="K417" s="76"/>
      <c r="L417" s="76"/>
      <c r="M417" s="76"/>
      <c r="N417" s="69"/>
      <c r="O417" s="69"/>
      <c r="P417" s="69"/>
      <c r="Q417" s="69"/>
      <c r="R417" s="69"/>
      <c r="S417" s="69"/>
      <c r="T417" s="75"/>
      <c r="U417" s="75"/>
      <c r="V417" s="69"/>
      <c r="W417" s="69"/>
      <c r="X417" s="69"/>
      <c r="Y417" s="77"/>
      <c r="Z417" s="69"/>
      <c r="AA417" s="69"/>
      <c r="AB417" s="69"/>
      <c r="AC417" s="69"/>
      <c r="AD417" s="69">
        <f>IFERROR(LARGE(AH417:AM417,1),0)+IFERROR(LARGE(AH417:AM417,2),0)</f>
        <v>35.634552282768027</v>
      </c>
      <c r="AE417" s="69">
        <f>IFERROR(LARGE(AH417:AM417,3),0)+IFERROR(LARGE(AH417:AM417,4),0)</f>
        <v>0</v>
      </c>
      <c r="AF417" s="69">
        <f>IFERROR(LARGE(AH417:AM417,5),0)+IFERROR(LARGE(AH417:AM417,6),0)</f>
        <v>0</v>
      </c>
      <c r="AG417" s="69">
        <f>IFERROR(LARGE(AH417:AM417,7),0)</f>
        <v>0</v>
      </c>
      <c r="AH417" s="69">
        <v>35.634552282768027</v>
      </c>
      <c r="AI417" s="69"/>
      <c r="AJ417" s="69"/>
      <c r="AK417" s="69"/>
      <c r="AL417" s="69"/>
      <c r="AM417" s="69"/>
    </row>
    <row r="418" spans="1:39" s="70" customFormat="1">
      <c r="A418" s="3" t="s">
        <v>3900</v>
      </c>
      <c r="B418" s="3" t="s">
        <v>1520</v>
      </c>
      <c r="C418" s="3" t="s">
        <v>858</v>
      </c>
      <c r="D418" s="2">
        <f ca="1">IF(E417=E418,D417,CELL("wiersz",A416))</f>
        <v>416</v>
      </c>
      <c r="E418" s="23">
        <f>LARGE(F418:AG418,1)+LARGE(F418:AG418,2)+LARGE(F418:AG418,3)+LARGE(F418:AG418,4)+IFERROR(LARGE(F418:AG418,5),0)+IFERROR(LARGE(F418:AG418,6),0)</f>
        <v>35.591322369300734</v>
      </c>
      <c r="F418" s="69"/>
      <c r="G418" s="69"/>
      <c r="H418" s="69"/>
      <c r="I418" s="75"/>
      <c r="J418" s="76"/>
      <c r="K418" s="76"/>
      <c r="L418" s="76"/>
      <c r="M418" s="76"/>
      <c r="N418" s="69"/>
      <c r="O418" s="69"/>
      <c r="P418" s="69"/>
      <c r="Q418" s="69"/>
      <c r="R418" s="69"/>
      <c r="S418" s="69"/>
      <c r="T418" s="75"/>
      <c r="U418" s="75"/>
      <c r="V418" s="69"/>
      <c r="W418" s="69"/>
      <c r="X418" s="69"/>
      <c r="Y418" s="77"/>
      <c r="Z418" s="69"/>
      <c r="AA418" s="69"/>
      <c r="AB418" s="69"/>
      <c r="AC418" s="69"/>
      <c r="AD418" s="69">
        <f>IFERROR(LARGE(AH418:AM418,1),0)+IFERROR(LARGE(AH418:AM418,2),0)</f>
        <v>35.591322369300734</v>
      </c>
      <c r="AE418" s="69">
        <f>IFERROR(LARGE(AH418:AM418,3),0)+IFERROR(LARGE(AH418:AM418,4),0)</f>
        <v>0</v>
      </c>
      <c r="AF418" s="69">
        <f>IFERROR(LARGE(AH418:AM418,5),0)+IFERROR(LARGE(AH418:AM418,6),0)</f>
        <v>0</v>
      </c>
      <c r="AG418" s="69">
        <f>IFERROR(LARGE(AH418:AM418,7),0)</f>
        <v>0</v>
      </c>
      <c r="AH418" s="69"/>
      <c r="AI418" s="69"/>
      <c r="AJ418" s="69"/>
      <c r="AK418" s="69"/>
      <c r="AL418" s="69">
        <v>35.591322369300734</v>
      </c>
      <c r="AM418" s="69"/>
    </row>
    <row r="419" spans="1:39" s="70" customFormat="1">
      <c r="A419" s="3" t="s">
        <v>3901</v>
      </c>
      <c r="B419" s="3"/>
      <c r="C419" s="3" t="s">
        <v>57</v>
      </c>
      <c r="D419" s="2">
        <f ca="1">IF(E418=E419,D418,CELL("wiersz",A417))</f>
        <v>417</v>
      </c>
      <c r="E419" s="23">
        <f>LARGE(F419:AG419,1)+LARGE(F419:AG419,2)+LARGE(F419:AG419,3)+LARGE(F419:AG419,4)+IFERROR(LARGE(F419:AG419,5),0)+IFERROR(LARGE(F419:AG419,6),0)</f>
        <v>35.572297207002563</v>
      </c>
      <c r="F419" s="69"/>
      <c r="G419" s="69"/>
      <c r="H419" s="69"/>
      <c r="I419" s="75"/>
      <c r="J419" s="76"/>
      <c r="K419" s="76"/>
      <c r="L419" s="76"/>
      <c r="M419" s="76"/>
      <c r="N419" s="69"/>
      <c r="O419" s="69"/>
      <c r="P419" s="69"/>
      <c r="Q419" s="69"/>
      <c r="R419" s="69"/>
      <c r="S419" s="69"/>
      <c r="T419" s="75"/>
      <c r="U419" s="75"/>
      <c r="V419" s="69"/>
      <c r="W419" s="69"/>
      <c r="X419" s="69"/>
      <c r="Y419" s="77"/>
      <c r="Z419" s="69"/>
      <c r="AA419" s="69"/>
      <c r="AB419" s="69"/>
      <c r="AC419" s="69"/>
      <c r="AD419" s="69">
        <f>IFERROR(LARGE(AH419:AM419,1),0)+IFERROR(LARGE(AH419:AM419,2),0)</f>
        <v>35.572297207002563</v>
      </c>
      <c r="AE419" s="69">
        <f>IFERROR(LARGE(AH419:AM419,3),0)+IFERROR(LARGE(AH419:AM419,4),0)</f>
        <v>0</v>
      </c>
      <c r="AF419" s="69">
        <f>IFERROR(LARGE(AH419:AM419,5),0)+IFERROR(LARGE(AH419:AM419,6),0)</f>
        <v>0</v>
      </c>
      <c r="AG419" s="69">
        <f>IFERROR(LARGE(AH419:AM419,7),0)</f>
        <v>0</v>
      </c>
      <c r="AH419" s="69"/>
      <c r="AI419" s="69"/>
      <c r="AJ419" s="69"/>
      <c r="AK419" s="69"/>
      <c r="AL419" s="69">
        <v>35.572297207002563</v>
      </c>
      <c r="AM419" s="69"/>
    </row>
    <row r="420" spans="1:39" s="70" customFormat="1">
      <c r="A420" s="3" t="s">
        <v>4126</v>
      </c>
      <c r="B420" s="3" t="s">
        <v>4108</v>
      </c>
      <c r="C420" s="3" t="s">
        <v>85</v>
      </c>
      <c r="D420" s="2">
        <f ca="1">IF(E419=E420,D419,CELL("wiersz",A418))</f>
        <v>418</v>
      </c>
      <c r="E420" s="23">
        <f>LARGE(F420:AG420,1)+LARGE(F420:AG420,2)+LARGE(F420:AG420,3)+LARGE(F420:AG420,4)+IFERROR(LARGE(F420:AG420,5),0)+IFERROR(LARGE(F420:AG420,6),0)</f>
        <v>35.434643656046191</v>
      </c>
      <c r="F420" s="69"/>
      <c r="G420" s="69"/>
      <c r="H420" s="69"/>
      <c r="I420" s="75"/>
      <c r="J420" s="76"/>
      <c r="K420" s="76"/>
      <c r="L420" s="76"/>
      <c r="M420" s="76"/>
      <c r="N420" s="69"/>
      <c r="O420" s="69"/>
      <c r="P420" s="69"/>
      <c r="Q420" s="69"/>
      <c r="R420" s="69"/>
      <c r="S420" s="69"/>
      <c r="T420" s="75"/>
      <c r="U420" s="75"/>
      <c r="V420" s="69"/>
      <c r="W420" s="69"/>
      <c r="X420" s="69"/>
      <c r="Y420" s="77"/>
      <c r="Z420" s="69"/>
      <c r="AA420" s="69"/>
      <c r="AB420" s="69"/>
      <c r="AC420" s="69"/>
      <c r="AD420" s="69">
        <f>IFERROR(LARGE(AH420:AM420,1),0)+IFERROR(LARGE(AH420:AM420,2),0)</f>
        <v>35.434643656046191</v>
      </c>
      <c r="AE420" s="69">
        <f>IFERROR(LARGE(AH420:AM420,3),0)+IFERROR(LARGE(AH420:AM420,4),0)</f>
        <v>0</v>
      </c>
      <c r="AF420" s="69">
        <f>IFERROR(LARGE(AH420:AM420,5),0)+IFERROR(LARGE(AH420:AM420,6),0)</f>
        <v>0</v>
      </c>
      <c r="AG420" s="69">
        <f>IFERROR(LARGE(AH420:AM420,7),0)</f>
        <v>0</v>
      </c>
      <c r="AH420" s="69"/>
      <c r="AI420" s="69"/>
      <c r="AJ420" s="69"/>
      <c r="AK420" s="69"/>
      <c r="AL420" s="69"/>
      <c r="AM420" s="69">
        <v>35.434643656046191</v>
      </c>
    </row>
    <row r="421" spans="1:39" s="70" customFormat="1">
      <c r="A421" s="3" t="s">
        <v>4127</v>
      </c>
      <c r="B421" s="3" t="s">
        <v>4108</v>
      </c>
      <c r="C421" s="3" t="s">
        <v>85</v>
      </c>
      <c r="D421" s="2">
        <f ca="1">IF(E420=E421,D420,CELL("wiersz",A419))</f>
        <v>418</v>
      </c>
      <c r="E421" s="23">
        <f>LARGE(F421:AG421,1)+LARGE(F421:AG421,2)+LARGE(F421:AG421,3)+LARGE(F421:AG421,4)+IFERROR(LARGE(F421:AG421,5),0)+IFERROR(LARGE(F421:AG421,6),0)</f>
        <v>35.434643656046191</v>
      </c>
      <c r="F421" s="69"/>
      <c r="G421" s="69"/>
      <c r="H421" s="69"/>
      <c r="I421" s="75"/>
      <c r="J421" s="76"/>
      <c r="K421" s="76"/>
      <c r="L421" s="76"/>
      <c r="M421" s="76"/>
      <c r="N421" s="69"/>
      <c r="O421" s="69"/>
      <c r="P421" s="69"/>
      <c r="Q421" s="69"/>
      <c r="R421" s="69"/>
      <c r="S421" s="69"/>
      <c r="T421" s="75"/>
      <c r="U421" s="75"/>
      <c r="V421" s="69"/>
      <c r="W421" s="69"/>
      <c r="X421" s="69"/>
      <c r="Y421" s="77"/>
      <c r="Z421" s="69"/>
      <c r="AA421" s="69"/>
      <c r="AB421" s="69"/>
      <c r="AC421" s="69"/>
      <c r="AD421" s="69">
        <f>IFERROR(LARGE(AH421:AM421,1),0)+IFERROR(LARGE(AH421:AM421,2),0)</f>
        <v>35.434643656046191</v>
      </c>
      <c r="AE421" s="69">
        <f>IFERROR(LARGE(AH421:AM421,3),0)+IFERROR(LARGE(AH421:AM421,4),0)</f>
        <v>0</v>
      </c>
      <c r="AF421" s="69">
        <f>IFERROR(LARGE(AH421:AM421,5),0)+IFERROR(LARGE(AH421:AM421,6),0)</f>
        <v>0</v>
      </c>
      <c r="AG421" s="69">
        <f>IFERROR(LARGE(AH421:AM421,7),0)</f>
        <v>0</v>
      </c>
      <c r="AH421" s="69"/>
      <c r="AI421" s="69"/>
      <c r="AJ421" s="69"/>
      <c r="AK421" s="69"/>
      <c r="AL421" s="69"/>
      <c r="AM421" s="69">
        <v>35.434643656046191</v>
      </c>
    </row>
    <row r="422" spans="1:39" s="70" customFormat="1">
      <c r="A422" s="3" t="s">
        <v>4128</v>
      </c>
      <c r="B422" s="3" t="s">
        <v>4108</v>
      </c>
      <c r="C422" s="3" t="s">
        <v>85</v>
      </c>
      <c r="D422" s="2">
        <f ca="1">IF(E421=E422,D421,CELL("wiersz",A420))</f>
        <v>418</v>
      </c>
      <c r="E422" s="23">
        <f>LARGE(F422:AG422,1)+LARGE(F422:AG422,2)+LARGE(F422:AG422,3)+LARGE(F422:AG422,4)+IFERROR(LARGE(F422:AG422,5),0)+IFERROR(LARGE(F422:AG422,6),0)</f>
        <v>35.434643656046191</v>
      </c>
      <c r="F422" s="69"/>
      <c r="G422" s="69"/>
      <c r="H422" s="69"/>
      <c r="I422" s="75"/>
      <c r="J422" s="76"/>
      <c r="K422" s="76"/>
      <c r="L422" s="76"/>
      <c r="M422" s="76"/>
      <c r="N422" s="69"/>
      <c r="O422" s="69"/>
      <c r="P422" s="69"/>
      <c r="Q422" s="69"/>
      <c r="R422" s="69"/>
      <c r="S422" s="69"/>
      <c r="T422" s="75"/>
      <c r="U422" s="75"/>
      <c r="V422" s="69"/>
      <c r="W422" s="69"/>
      <c r="X422" s="69"/>
      <c r="Y422" s="77"/>
      <c r="Z422" s="69"/>
      <c r="AA422" s="69"/>
      <c r="AB422" s="69"/>
      <c r="AC422" s="69"/>
      <c r="AD422" s="69">
        <f>IFERROR(LARGE(AH422:AM422,1),0)+IFERROR(LARGE(AH422:AM422,2),0)</f>
        <v>35.434643656046191</v>
      </c>
      <c r="AE422" s="69">
        <f>IFERROR(LARGE(AH422:AM422,3),0)+IFERROR(LARGE(AH422:AM422,4),0)</f>
        <v>0</v>
      </c>
      <c r="AF422" s="69">
        <f>IFERROR(LARGE(AH422:AM422,5),0)+IFERROR(LARGE(AH422:AM422,6),0)</f>
        <v>0</v>
      </c>
      <c r="AG422" s="69">
        <f>IFERROR(LARGE(AH422:AM422,7),0)</f>
        <v>0</v>
      </c>
      <c r="AH422" s="69"/>
      <c r="AI422" s="69"/>
      <c r="AJ422" s="69"/>
      <c r="AK422" s="69"/>
      <c r="AL422" s="69"/>
      <c r="AM422" s="69">
        <v>35.434643656046191</v>
      </c>
    </row>
    <row r="423" spans="1:39" s="70" customFormat="1">
      <c r="A423" s="3" t="s">
        <v>2239</v>
      </c>
      <c r="B423" s="3" t="s">
        <v>1552</v>
      </c>
      <c r="C423" s="3" t="s">
        <v>57</v>
      </c>
      <c r="D423" s="2">
        <f ca="1">IF(E422=E423,D422,CELL("wiersz",A421))</f>
        <v>421</v>
      </c>
      <c r="E423" s="23">
        <f>LARGE(F423:AG423,1)+LARGE(F423:AG423,2)+LARGE(F423:AG423,3)+LARGE(F423:AG423,4)+IFERROR(LARGE(F423:AG423,5),0)+IFERROR(LARGE(F423:AG423,6),0)</f>
        <v>35.369202768947574</v>
      </c>
      <c r="F423" s="69"/>
      <c r="G423" s="69"/>
      <c r="H423" s="69"/>
      <c r="I423" s="75"/>
      <c r="J423" s="76"/>
      <c r="K423" s="76"/>
      <c r="L423" s="76"/>
      <c r="M423" s="76"/>
      <c r="N423" s="69"/>
      <c r="O423" s="69"/>
      <c r="P423" s="69"/>
      <c r="Q423" s="69"/>
      <c r="R423" s="69"/>
      <c r="S423" s="69"/>
      <c r="T423" s="75"/>
      <c r="U423" s="75"/>
      <c r="V423" s="69"/>
      <c r="W423" s="69"/>
      <c r="X423" s="69"/>
      <c r="Y423" s="77"/>
      <c r="Z423" s="69"/>
      <c r="AA423" s="69"/>
      <c r="AB423" s="69"/>
      <c r="AC423" s="69"/>
      <c r="AD423" s="69">
        <f>IFERROR(LARGE(AH423:AM423,1),0)+IFERROR(LARGE(AH423:AM423,2),0)</f>
        <v>35.369202768947574</v>
      </c>
      <c r="AE423" s="69">
        <f>IFERROR(LARGE(AH423:AM423,3),0)+IFERROR(LARGE(AH423:AM423,4),0)</f>
        <v>0</v>
      </c>
      <c r="AF423" s="69">
        <f>IFERROR(LARGE(AH423:AM423,5),0)+IFERROR(LARGE(AH423:AM423,6),0)</f>
        <v>0</v>
      </c>
      <c r="AG423" s="69">
        <f>IFERROR(LARGE(AH423:AM423,7),0)</f>
        <v>0</v>
      </c>
      <c r="AH423" s="69">
        <v>35.369202768947574</v>
      </c>
      <c r="AI423" s="69"/>
      <c r="AJ423" s="69"/>
      <c r="AK423" s="69"/>
      <c r="AL423" s="69">
        <v>0</v>
      </c>
      <c r="AM423" s="69"/>
    </row>
    <row r="424" spans="1:39" s="70" customFormat="1">
      <c r="A424" s="3" t="s">
        <v>3902</v>
      </c>
      <c r="B424" s="3" t="s">
        <v>3787</v>
      </c>
      <c r="C424" s="3" t="s">
        <v>92</v>
      </c>
      <c r="D424" s="2">
        <f ca="1">IF(E423=E424,D423,CELL("wiersz",A422))</f>
        <v>422</v>
      </c>
      <c r="E424" s="23">
        <f>LARGE(F424:AG424,1)+LARGE(F424:AG424,2)+LARGE(F424:AG424,3)+LARGE(F424:AG424,4)+IFERROR(LARGE(F424:AG424,5),0)+IFERROR(LARGE(F424:AG424,6),0)</f>
        <v>35.3256361766365</v>
      </c>
      <c r="F424" s="69"/>
      <c r="G424" s="69"/>
      <c r="H424" s="69"/>
      <c r="I424" s="75"/>
      <c r="J424" s="76"/>
      <c r="K424" s="76"/>
      <c r="L424" s="76"/>
      <c r="M424" s="76"/>
      <c r="N424" s="69"/>
      <c r="O424" s="69"/>
      <c r="P424" s="69"/>
      <c r="Q424" s="69"/>
      <c r="R424" s="69"/>
      <c r="S424" s="69"/>
      <c r="T424" s="75"/>
      <c r="U424" s="75"/>
      <c r="V424" s="69"/>
      <c r="W424" s="69"/>
      <c r="X424" s="69"/>
      <c r="Y424" s="77"/>
      <c r="Z424" s="69"/>
      <c r="AA424" s="69"/>
      <c r="AB424" s="69"/>
      <c r="AC424" s="69"/>
      <c r="AD424" s="69">
        <f>IFERROR(LARGE(AH424:AM424,1),0)+IFERROR(LARGE(AH424:AM424,2),0)</f>
        <v>35.3256361766365</v>
      </c>
      <c r="AE424" s="69">
        <f>IFERROR(LARGE(AH424:AM424,3),0)+IFERROR(LARGE(AH424:AM424,4),0)</f>
        <v>0</v>
      </c>
      <c r="AF424" s="69">
        <f>IFERROR(LARGE(AH424:AM424,5),0)+IFERROR(LARGE(AH424:AM424,6),0)</f>
        <v>0</v>
      </c>
      <c r="AG424" s="69">
        <f>IFERROR(LARGE(AH424:AM424,7),0)</f>
        <v>0</v>
      </c>
      <c r="AH424" s="69"/>
      <c r="AI424" s="69"/>
      <c r="AJ424" s="69"/>
      <c r="AK424" s="69"/>
      <c r="AL424" s="69">
        <v>35.3256361766365</v>
      </c>
      <c r="AM424" s="69"/>
    </row>
    <row r="425" spans="1:39" s="70" customFormat="1">
      <c r="A425" s="3" t="s">
        <v>3903</v>
      </c>
      <c r="B425" s="3"/>
      <c r="C425" s="3" t="s">
        <v>324</v>
      </c>
      <c r="D425" s="2">
        <f ca="1">IF(E424=E425,D424,CELL("wiersz",A423))</f>
        <v>423</v>
      </c>
      <c r="E425" s="23">
        <f>LARGE(F425:AG425,1)+LARGE(F425:AG425,2)+LARGE(F425:AG425,3)+LARGE(F425:AG425,4)+IFERROR(LARGE(F425:AG425,5),0)+IFERROR(LARGE(F425:AG425,6),0)</f>
        <v>35.298700437607771</v>
      </c>
      <c r="F425" s="69"/>
      <c r="G425" s="69"/>
      <c r="H425" s="69"/>
      <c r="I425" s="75"/>
      <c r="J425" s="76"/>
      <c r="K425" s="76"/>
      <c r="L425" s="76"/>
      <c r="M425" s="76"/>
      <c r="N425" s="69"/>
      <c r="O425" s="69"/>
      <c r="P425" s="69"/>
      <c r="Q425" s="69"/>
      <c r="R425" s="69"/>
      <c r="S425" s="69"/>
      <c r="T425" s="75"/>
      <c r="U425" s="75"/>
      <c r="V425" s="69"/>
      <c r="W425" s="69"/>
      <c r="X425" s="69"/>
      <c r="Y425" s="77"/>
      <c r="Z425" s="69"/>
      <c r="AA425" s="69"/>
      <c r="AB425" s="69"/>
      <c r="AC425" s="69"/>
      <c r="AD425" s="69">
        <f>IFERROR(LARGE(AH425:AM425,1),0)+IFERROR(LARGE(AH425:AM425,2),0)</f>
        <v>35.298700437607771</v>
      </c>
      <c r="AE425" s="69">
        <f>IFERROR(LARGE(AH425:AM425,3),0)+IFERROR(LARGE(AH425:AM425,4),0)</f>
        <v>0</v>
      </c>
      <c r="AF425" s="69">
        <f>IFERROR(LARGE(AH425:AM425,5),0)+IFERROR(LARGE(AH425:AM425,6),0)</f>
        <v>0</v>
      </c>
      <c r="AG425" s="69">
        <f>IFERROR(LARGE(AH425:AM425,7),0)</f>
        <v>0</v>
      </c>
      <c r="AH425" s="69"/>
      <c r="AI425" s="69"/>
      <c r="AJ425" s="69"/>
      <c r="AK425" s="69"/>
      <c r="AL425" s="69">
        <v>35.298700437607771</v>
      </c>
      <c r="AM425" s="69"/>
    </row>
    <row r="426" spans="1:39" s="70" customFormat="1">
      <c r="A426" s="3" t="s">
        <v>3904</v>
      </c>
      <c r="B426" s="3" t="s">
        <v>3784</v>
      </c>
      <c r="C426" s="3" t="s">
        <v>324</v>
      </c>
      <c r="D426" s="2">
        <f ca="1">IF(E425=E426,D425,CELL("wiersz",A424))</f>
        <v>423</v>
      </c>
      <c r="E426" s="23">
        <f>LARGE(F426:AG426,1)+LARGE(F426:AG426,2)+LARGE(F426:AG426,3)+LARGE(F426:AG426,4)+IFERROR(LARGE(F426:AG426,5),0)+IFERROR(LARGE(F426:AG426,6),0)</f>
        <v>35.298700437607771</v>
      </c>
      <c r="F426" s="69"/>
      <c r="G426" s="69"/>
      <c r="H426" s="69"/>
      <c r="I426" s="75"/>
      <c r="J426" s="76"/>
      <c r="K426" s="76"/>
      <c r="L426" s="76"/>
      <c r="M426" s="76"/>
      <c r="N426" s="69"/>
      <c r="O426" s="69"/>
      <c r="P426" s="69"/>
      <c r="Q426" s="69"/>
      <c r="R426" s="69"/>
      <c r="S426" s="69"/>
      <c r="T426" s="75"/>
      <c r="U426" s="75"/>
      <c r="V426" s="69"/>
      <c r="W426" s="69"/>
      <c r="X426" s="69"/>
      <c r="Y426" s="77"/>
      <c r="Z426" s="69"/>
      <c r="AA426" s="69"/>
      <c r="AB426" s="69"/>
      <c r="AC426" s="69"/>
      <c r="AD426" s="69">
        <f>IFERROR(LARGE(AH426:AM426,1),0)+IFERROR(LARGE(AH426:AM426,2),0)</f>
        <v>35.298700437607771</v>
      </c>
      <c r="AE426" s="69">
        <f>IFERROR(LARGE(AH426:AM426,3),0)+IFERROR(LARGE(AH426:AM426,4),0)</f>
        <v>0</v>
      </c>
      <c r="AF426" s="69">
        <f>IFERROR(LARGE(AH426:AM426,5),0)+IFERROR(LARGE(AH426:AM426,6),0)</f>
        <v>0</v>
      </c>
      <c r="AG426" s="69">
        <f>IFERROR(LARGE(AH426:AM426,7),0)</f>
        <v>0</v>
      </c>
      <c r="AH426" s="69"/>
      <c r="AI426" s="69"/>
      <c r="AJ426" s="69"/>
      <c r="AK426" s="69"/>
      <c r="AL426" s="69">
        <v>35.298700437607771</v>
      </c>
      <c r="AM426" s="69"/>
    </row>
    <row r="427" spans="1:39" s="70" customFormat="1">
      <c r="A427" s="3" t="s">
        <v>3905</v>
      </c>
      <c r="B427" s="3" t="s">
        <v>3778</v>
      </c>
      <c r="C427" s="3" t="s">
        <v>92</v>
      </c>
      <c r="D427" s="2">
        <f ca="1">IF(E426=E427,D426,CELL("wiersz",A425))</f>
        <v>425</v>
      </c>
      <c r="E427" s="23">
        <f>LARGE(F427:AG427,1)+LARGE(F427:AG427,2)+LARGE(F427:AG427,3)+LARGE(F427:AG427,4)+IFERROR(LARGE(F427:AG427,5),0)+IFERROR(LARGE(F427:AG427,6),0)</f>
        <v>35.181991228027314</v>
      </c>
      <c r="F427" s="69"/>
      <c r="G427" s="69"/>
      <c r="H427" s="69"/>
      <c r="I427" s="75"/>
      <c r="J427" s="76"/>
      <c r="K427" s="76"/>
      <c r="L427" s="76"/>
      <c r="M427" s="76"/>
      <c r="N427" s="69"/>
      <c r="O427" s="69"/>
      <c r="P427" s="69"/>
      <c r="Q427" s="69"/>
      <c r="R427" s="69"/>
      <c r="S427" s="69"/>
      <c r="T427" s="75"/>
      <c r="U427" s="75"/>
      <c r="V427" s="69"/>
      <c r="W427" s="69"/>
      <c r="X427" s="69"/>
      <c r="Y427" s="77"/>
      <c r="Z427" s="69"/>
      <c r="AA427" s="69"/>
      <c r="AB427" s="69"/>
      <c r="AC427" s="69"/>
      <c r="AD427" s="69">
        <f>IFERROR(LARGE(AH427:AM427,1),0)+IFERROR(LARGE(AH427:AM427,2),0)</f>
        <v>35.181991228027314</v>
      </c>
      <c r="AE427" s="69">
        <f>IFERROR(LARGE(AH427:AM427,3),0)+IFERROR(LARGE(AH427:AM427,4),0)</f>
        <v>0</v>
      </c>
      <c r="AF427" s="69">
        <f>IFERROR(LARGE(AH427:AM427,5),0)+IFERROR(LARGE(AH427:AM427,6),0)</f>
        <v>0</v>
      </c>
      <c r="AG427" s="69">
        <f>IFERROR(LARGE(AH427:AM427,7),0)</f>
        <v>0</v>
      </c>
      <c r="AH427" s="69"/>
      <c r="AI427" s="69"/>
      <c r="AJ427" s="69"/>
      <c r="AK427" s="69"/>
      <c r="AL427" s="69">
        <v>35.181991228027314</v>
      </c>
      <c r="AM427" s="69"/>
    </row>
    <row r="428" spans="1:39" s="70" customFormat="1">
      <c r="A428" s="3" t="s">
        <v>3906</v>
      </c>
      <c r="B428" s="3" t="s">
        <v>3780</v>
      </c>
      <c r="C428" s="3" t="s">
        <v>65</v>
      </c>
      <c r="D428" s="2">
        <f ca="1">IF(E427=E428,D427,CELL("wiersz",A426))</f>
        <v>426</v>
      </c>
      <c r="E428" s="23">
        <f>LARGE(F428:AG428,1)+LARGE(F428:AG428,2)+LARGE(F428:AG428,3)+LARGE(F428:AG428,4)+IFERROR(LARGE(F428:AG428,5),0)+IFERROR(LARGE(F428:AG428,6),0)</f>
        <v>35.180828033184099</v>
      </c>
      <c r="F428" s="69"/>
      <c r="G428" s="69"/>
      <c r="H428" s="69"/>
      <c r="I428" s="75"/>
      <c r="J428" s="76"/>
      <c r="K428" s="76"/>
      <c r="L428" s="76"/>
      <c r="M428" s="76"/>
      <c r="N428" s="69"/>
      <c r="O428" s="69"/>
      <c r="P428" s="69"/>
      <c r="Q428" s="69"/>
      <c r="R428" s="69"/>
      <c r="S428" s="69"/>
      <c r="T428" s="75"/>
      <c r="U428" s="75"/>
      <c r="V428" s="69"/>
      <c r="W428" s="69"/>
      <c r="X428" s="69"/>
      <c r="Y428" s="77"/>
      <c r="Z428" s="69"/>
      <c r="AA428" s="69"/>
      <c r="AB428" s="69"/>
      <c r="AC428" s="69"/>
      <c r="AD428" s="69">
        <f>IFERROR(LARGE(AH428:AM428,1),0)+IFERROR(LARGE(AH428:AM428,2),0)</f>
        <v>35.180828033184099</v>
      </c>
      <c r="AE428" s="69">
        <f>IFERROR(LARGE(AH428:AM428,3),0)+IFERROR(LARGE(AH428:AM428,4),0)</f>
        <v>0</v>
      </c>
      <c r="AF428" s="69">
        <f>IFERROR(LARGE(AH428:AM428,5),0)+IFERROR(LARGE(AH428:AM428,6),0)</f>
        <v>0</v>
      </c>
      <c r="AG428" s="69">
        <f>IFERROR(LARGE(AH428:AM428,7),0)</f>
        <v>0</v>
      </c>
      <c r="AH428" s="69"/>
      <c r="AI428" s="69"/>
      <c r="AJ428" s="69"/>
      <c r="AK428" s="69"/>
      <c r="AL428" s="69">
        <v>35.180828033184099</v>
      </c>
      <c r="AM428" s="69"/>
    </row>
    <row r="429" spans="1:39" s="70" customFormat="1">
      <c r="A429" s="3" t="s">
        <v>3907</v>
      </c>
      <c r="B429" s="3" t="s">
        <v>3778</v>
      </c>
      <c r="C429" s="3" t="s">
        <v>92</v>
      </c>
      <c r="D429" s="2">
        <f ca="1">IF(E428=E429,D428,CELL("wiersz",A427))</f>
        <v>427</v>
      </c>
      <c r="E429" s="23">
        <f>LARGE(F429:AG429,1)+LARGE(F429:AG429,2)+LARGE(F429:AG429,3)+LARGE(F429:AG429,4)+IFERROR(LARGE(F429:AG429,5),0)+IFERROR(LARGE(F429:AG429,6),0)</f>
        <v>35.16920031371253</v>
      </c>
      <c r="F429" s="69"/>
      <c r="G429" s="69"/>
      <c r="H429" s="69"/>
      <c r="I429" s="75"/>
      <c r="J429" s="76"/>
      <c r="K429" s="76"/>
      <c r="L429" s="76"/>
      <c r="M429" s="76"/>
      <c r="N429" s="69"/>
      <c r="O429" s="69"/>
      <c r="P429" s="69"/>
      <c r="Q429" s="69"/>
      <c r="R429" s="69"/>
      <c r="S429" s="69"/>
      <c r="T429" s="75"/>
      <c r="U429" s="75"/>
      <c r="V429" s="69"/>
      <c r="W429" s="69"/>
      <c r="X429" s="69"/>
      <c r="Y429" s="77"/>
      <c r="Z429" s="69"/>
      <c r="AA429" s="69"/>
      <c r="AB429" s="69"/>
      <c r="AC429" s="69"/>
      <c r="AD429" s="69">
        <f>IFERROR(LARGE(AH429:AM429,1),0)+IFERROR(LARGE(AH429:AM429,2),0)</f>
        <v>35.16920031371253</v>
      </c>
      <c r="AE429" s="69">
        <f>IFERROR(LARGE(AH429:AM429,3),0)+IFERROR(LARGE(AH429:AM429,4),0)</f>
        <v>0</v>
      </c>
      <c r="AF429" s="69">
        <f>IFERROR(LARGE(AH429:AM429,5),0)+IFERROR(LARGE(AH429:AM429,6),0)</f>
        <v>0</v>
      </c>
      <c r="AG429" s="69">
        <f>IFERROR(LARGE(AH429:AM429,7),0)</f>
        <v>0</v>
      </c>
      <c r="AH429" s="69"/>
      <c r="AI429" s="69"/>
      <c r="AJ429" s="69"/>
      <c r="AK429" s="69"/>
      <c r="AL429" s="69">
        <v>35.16920031371253</v>
      </c>
      <c r="AM429" s="69"/>
    </row>
    <row r="430" spans="1:39" s="70" customFormat="1">
      <c r="A430" s="3" t="s">
        <v>3908</v>
      </c>
      <c r="B430" s="3"/>
      <c r="C430" s="3" t="s">
        <v>324</v>
      </c>
      <c r="D430" s="2">
        <f ca="1">IF(E429=E430,D429,CELL("wiersz",A428))</f>
        <v>428</v>
      </c>
      <c r="E430" s="23">
        <f>LARGE(F430:AG430,1)+LARGE(F430:AG430,2)+LARGE(F430:AG430,3)+LARGE(F430:AG430,4)+IFERROR(LARGE(F430:AG430,5),0)+IFERROR(LARGE(F430:AG430,6),0)</f>
        <v>35.163389335834452</v>
      </c>
      <c r="F430" s="69"/>
      <c r="G430" s="69"/>
      <c r="H430" s="69"/>
      <c r="I430" s="75"/>
      <c r="J430" s="76"/>
      <c r="K430" s="76"/>
      <c r="L430" s="76"/>
      <c r="M430" s="76"/>
      <c r="N430" s="69"/>
      <c r="O430" s="69"/>
      <c r="P430" s="69"/>
      <c r="Q430" s="69"/>
      <c r="R430" s="69"/>
      <c r="S430" s="69"/>
      <c r="T430" s="75"/>
      <c r="U430" s="75"/>
      <c r="V430" s="69"/>
      <c r="W430" s="69"/>
      <c r="X430" s="69"/>
      <c r="Y430" s="77"/>
      <c r="Z430" s="69"/>
      <c r="AA430" s="69"/>
      <c r="AB430" s="69"/>
      <c r="AC430" s="69"/>
      <c r="AD430" s="69">
        <f>IFERROR(LARGE(AH430:AM430,1),0)+IFERROR(LARGE(AH430:AM430,2),0)</f>
        <v>35.163389335834452</v>
      </c>
      <c r="AE430" s="69">
        <f>IFERROR(LARGE(AH430:AM430,3),0)+IFERROR(LARGE(AH430:AM430,4),0)</f>
        <v>0</v>
      </c>
      <c r="AF430" s="69">
        <f>IFERROR(LARGE(AH430:AM430,5),0)+IFERROR(LARGE(AH430:AM430,6),0)</f>
        <v>0</v>
      </c>
      <c r="AG430" s="69">
        <f>IFERROR(LARGE(AH430:AM430,7),0)</f>
        <v>0</v>
      </c>
      <c r="AH430" s="69"/>
      <c r="AI430" s="69"/>
      <c r="AJ430" s="69"/>
      <c r="AK430" s="69"/>
      <c r="AL430" s="69">
        <v>35.163389335834452</v>
      </c>
      <c r="AM430" s="69"/>
    </row>
    <row r="431" spans="1:39" s="70" customFormat="1">
      <c r="A431" s="3" t="s">
        <v>3909</v>
      </c>
      <c r="B431" s="3"/>
      <c r="C431" s="3" t="s">
        <v>57</v>
      </c>
      <c r="D431" s="2">
        <f ca="1">IF(E430=E431,D430,CELL("wiersz",A429))</f>
        <v>429</v>
      </c>
      <c r="E431" s="23">
        <f>LARGE(F431:AG431,1)+LARGE(F431:AG431,2)+LARGE(F431:AG431,3)+LARGE(F431:AG431,4)+IFERROR(LARGE(F431:AG431,5),0)+IFERROR(LARGE(F431:AG431,6),0)</f>
        <v>35.158741935955277</v>
      </c>
      <c r="F431" s="69"/>
      <c r="G431" s="69"/>
      <c r="H431" s="69"/>
      <c r="I431" s="75"/>
      <c r="J431" s="76"/>
      <c r="K431" s="76"/>
      <c r="L431" s="76"/>
      <c r="M431" s="76"/>
      <c r="N431" s="69"/>
      <c r="O431" s="69"/>
      <c r="P431" s="69"/>
      <c r="Q431" s="69"/>
      <c r="R431" s="69"/>
      <c r="S431" s="69"/>
      <c r="T431" s="75"/>
      <c r="U431" s="75"/>
      <c r="V431" s="69"/>
      <c r="W431" s="69"/>
      <c r="X431" s="69"/>
      <c r="Y431" s="77"/>
      <c r="Z431" s="69"/>
      <c r="AA431" s="69"/>
      <c r="AB431" s="69"/>
      <c r="AC431" s="69"/>
      <c r="AD431" s="69">
        <f>IFERROR(LARGE(AH431:AM431,1),0)+IFERROR(LARGE(AH431:AM431,2),0)</f>
        <v>35.158741935955277</v>
      </c>
      <c r="AE431" s="69">
        <f>IFERROR(LARGE(AH431:AM431,3),0)+IFERROR(LARGE(AH431:AM431,4),0)</f>
        <v>0</v>
      </c>
      <c r="AF431" s="69">
        <f>IFERROR(LARGE(AH431:AM431,5),0)+IFERROR(LARGE(AH431:AM431,6),0)</f>
        <v>0</v>
      </c>
      <c r="AG431" s="69">
        <f>IFERROR(LARGE(AH431:AM431,7),0)</f>
        <v>0</v>
      </c>
      <c r="AH431" s="69"/>
      <c r="AI431" s="69"/>
      <c r="AJ431" s="69"/>
      <c r="AK431" s="69"/>
      <c r="AL431" s="69">
        <v>35.158741935955277</v>
      </c>
      <c r="AM431" s="69"/>
    </row>
    <row r="432" spans="1:39" s="70" customFormat="1">
      <c r="A432" s="3" t="s">
        <v>2372</v>
      </c>
      <c r="B432" s="3" t="s">
        <v>269</v>
      </c>
      <c r="C432" s="3" t="s">
        <v>1419</v>
      </c>
      <c r="D432" s="2">
        <f ca="1">IF(E431=E432,D431,CELL("wiersz",A430))</f>
        <v>430</v>
      </c>
      <c r="E432" s="23">
        <f>LARGE(F432:AG432,1)+LARGE(F432:AG432,2)+LARGE(F432:AG432,3)+LARGE(F432:AG432,4)+IFERROR(LARGE(F432:AG432,5),0)+IFERROR(LARGE(F432:AG432,6),0)</f>
        <v>35.010755398703871</v>
      </c>
      <c r="F432" s="69"/>
      <c r="G432" s="69"/>
      <c r="H432" s="69"/>
      <c r="I432" s="75"/>
      <c r="J432" s="76"/>
      <c r="K432" s="76"/>
      <c r="L432" s="76"/>
      <c r="M432" s="76"/>
      <c r="N432" s="69"/>
      <c r="O432" s="69"/>
      <c r="P432" s="69"/>
      <c r="Q432" s="69"/>
      <c r="R432" s="69"/>
      <c r="S432" s="69"/>
      <c r="T432" s="75"/>
      <c r="U432" s="75"/>
      <c r="V432" s="69"/>
      <c r="W432" s="69"/>
      <c r="X432" s="69"/>
      <c r="Y432" s="77"/>
      <c r="Z432" s="69"/>
      <c r="AA432" s="69"/>
      <c r="AB432" s="69"/>
      <c r="AC432" s="69"/>
      <c r="AD432" s="69">
        <f>IFERROR(LARGE(AH432:AM432,1),0)+IFERROR(LARGE(AH432:AM432,2),0)</f>
        <v>35.010755398703871</v>
      </c>
      <c r="AE432" s="69">
        <f>IFERROR(LARGE(AH432:AM432,3),0)+IFERROR(LARGE(AH432:AM432,4),0)</f>
        <v>0</v>
      </c>
      <c r="AF432" s="69">
        <f>IFERROR(LARGE(AH432:AM432,5),0)+IFERROR(LARGE(AH432:AM432,6),0)</f>
        <v>0</v>
      </c>
      <c r="AG432" s="69">
        <f>IFERROR(LARGE(AH432:AM432,7),0)</f>
        <v>0</v>
      </c>
      <c r="AH432" s="69">
        <v>1.4816614772365655</v>
      </c>
      <c r="AI432" s="69"/>
      <c r="AJ432" s="69"/>
      <c r="AK432" s="69"/>
      <c r="AL432" s="69">
        <v>33.529093921467307</v>
      </c>
      <c r="AM432" s="69"/>
    </row>
    <row r="433" spans="1:39" s="70" customFormat="1">
      <c r="A433" s="3" t="s">
        <v>3910</v>
      </c>
      <c r="B433" s="3" t="s">
        <v>3774</v>
      </c>
      <c r="C433" s="3" t="s">
        <v>57</v>
      </c>
      <c r="D433" s="2">
        <f ca="1">IF(E432=E433,D432,CELL("wiersz",A431))</f>
        <v>431</v>
      </c>
      <c r="E433" s="23">
        <f>LARGE(F433:AG433,1)+LARGE(F433:AG433,2)+LARGE(F433:AG433,3)+LARGE(F433:AG433,4)+IFERROR(LARGE(F433:AG433,5),0)+IFERROR(LARGE(F433:AG433,6),0)</f>
        <v>35.01067103253007</v>
      </c>
      <c r="F433" s="69"/>
      <c r="G433" s="69"/>
      <c r="H433" s="69"/>
      <c r="I433" s="75"/>
      <c r="J433" s="76"/>
      <c r="K433" s="76"/>
      <c r="L433" s="76"/>
      <c r="M433" s="76"/>
      <c r="N433" s="69"/>
      <c r="O433" s="69"/>
      <c r="P433" s="69"/>
      <c r="Q433" s="69"/>
      <c r="R433" s="69"/>
      <c r="S433" s="69"/>
      <c r="T433" s="75"/>
      <c r="U433" s="75"/>
      <c r="V433" s="69"/>
      <c r="W433" s="69"/>
      <c r="X433" s="69"/>
      <c r="Y433" s="77"/>
      <c r="Z433" s="69"/>
      <c r="AA433" s="69"/>
      <c r="AB433" s="69"/>
      <c r="AC433" s="69"/>
      <c r="AD433" s="69">
        <f>IFERROR(LARGE(AH433:AM433,1),0)+IFERROR(LARGE(AH433:AM433,2),0)</f>
        <v>35.01067103253007</v>
      </c>
      <c r="AE433" s="69">
        <f>IFERROR(LARGE(AH433:AM433,3),0)+IFERROR(LARGE(AH433:AM433,4),0)</f>
        <v>0</v>
      </c>
      <c r="AF433" s="69">
        <f>IFERROR(LARGE(AH433:AM433,5),0)+IFERROR(LARGE(AH433:AM433,6),0)</f>
        <v>0</v>
      </c>
      <c r="AG433" s="69">
        <f>IFERROR(LARGE(AH433:AM433,7),0)</f>
        <v>0</v>
      </c>
      <c r="AH433" s="69"/>
      <c r="AI433" s="69"/>
      <c r="AJ433" s="69"/>
      <c r="AK433" s="69"/>
      <c r="AL433" s="69">
        <v>35.01067103253007</v>
      </c>
      <c r="AM433" s="69"/>
    </row>
    <row r="434" spans="1:39" s="70" customFormat="1">
      <c r="A434" s="3" t="s">
        <v>3911</v>
      </c>
      <c r="B434" s="3" t="s">
        <v>1577</v>
      </c>
      <c r="C434" s="3" t="s">
        <v>92</v>
      </c>
      <c r="D434" s="2">
        <f ca="1">IF(E433=E434,D433,CELL("wiersz",A432))</f>
        <v>432</v>
      </c>
      <c r="E434" s="23">
        <f>LARGE(F434:AG434,1)+LARGE(F434:AG434,2)+LARGE(F434:AG434,3)+LARGE(F434:AG434,4)+IFERROR(LARGE(F434:AG434,5),0)+IFERROR(LARGE(F434:AG434,6),0)</f>
        <v>34.966952275366772</v>
      </c>
      <c r="F434" s="69"/>
      <c r="G434" s="69"/>
      <c r="H434" s="69"/>
      <c r="I434" s="75"/>
      <c r="J434" s="76"/>
      <c r="K434" s="76"/>
      <c r="L434" s="76"/>
      <c r="M434" s="76"/>
      <c r="N434" s="69"/>
      <c r="O434" s="69"/>
      <c r="P434" s="69"/>
      <c r="Q434" s="69"/>
      <c r="R434" s="69"/>
      <c r="S434" s="69"/>
      <c r="T434" s="75"/>
      <c r="U434" s="75"/>
      <c r="V434" s="69"/>
      <c r="W434" s="69"/>
      <c r="X434" s="69"/>
      <c r="Y434" s="77"/>
      <c r="Z434" s="69"/>
      <c r="AA434" s="69"/>
      <c r="AB434" s="69"/>
      <c r="AC434" s="69"/>
      <c r="AD434" s="69">
        <f>IFERROR(LARGE(AH434:AM434,1),0)+IFERROR(LARGE(AH434:AM434,2),0)</f>
        <v>34.966952275366772</v>
      </c>
      <c r="AE434" s="69">
        <f>IFERROR(LARGE(AH434:AM434,3),0)+IFERROR(LARGE(AH434:AM434,4),0)</f>
        <v>0</v>
      </c>
      <c r="AF434" s="69">
        <f>IFERROR(LARGE(AH434:AM434,5),0)+IFERROR(LARGE(AH434:AM434,6),0)</f>
        <v>0</v>
      </c>
      <c r="AG434" s="69">
        <f>IFERROR(LARGE(AH434:AM434,7),0)</f>
        <v>0</v>
      </c>
      <c r="AH434" s="69"/>
      <c r="AI434" s="69"/>
      <c r="AJ434" s="69"/>
      <c r="AK434" s="69"/>
      <c r="AL434" s="69">
        <v>34.966952275366772</v>
      </c>
      <c r="AM434" s="69"/>
    </row>
    <row r="435" spans="1:39" s="70" customFormat="1">
      <c r="A435" s="3" t="s">
        <v>3912</v>
      </c>
      <c r="B435" s="3" t="s">
        <v>1577</v>
      </c>
      <c r="C435" s="3" t="s">
        <v>92</v>
      </c>
      <c r="D435" s="2">
        <f ca="1">IF(E434=E435,D434,CELL("wiersz",A433))</f>
        <v>433</v>
      </c>
      <c r="E435" s="23">
        <f>LARGE(F435:AG435,1)+LARGE(F435:AG435,2)+LARGE(F435:AG435,3)+LARGE(F435:AG435,4)+IFERROR(LARGE(F435:AG435,5),0)+IFERROR(LARGE(F435:AG435,6),0)</f>
        <v>34.961207934409458</v>
      </c>
      <c r="F435" s="69"/>
      <c r="G435" s="69"/>
      <c r="H435" s="69"/>
      <c r="I435" s="75"/>
      <c r="J435" s="76"/>
      <c r="K435" s="76"/>
      <c r="L435" s="76"/>
      <c r="M435" s="76"/>
      <c r="N435" s="69"/>
      <c r="O435" s="69"/>
      <c r="P435" s="69"/>
      <c r="Q435" s="69"/>
      <c r="R435" s="69"/>
      <c r="S435" s="69"/>
      <c r="T435" s="75"/>
      <c r="U435" s="75"/>
      <c r="V435" s="69"/>
      <c r="W435" s="69"/>
      <c r="X435" s="69"/>
      <c r="Y435" s="77"/>
      <c r="Z435" s="69"/>
      <c r="AA435" s="69"/>
      <c r="AB435" s="69"/>
      <c r="AC435" s="69"/>
      <c r="AD435" s="69">
        <f>IFERROR(LARGE(AH435:AM435,1),0)+IFERROR(LARGE(AH435:AM435,2),0)</f>
        <v>34.961207934409458</v>
      </c>
      <c r="AE435" s="69">
        <f>IFERROR(LARGE(AH435:AM435,3),0)+IFERROR(LARGE(AH435:AM435,4),0)</f>
        <v>0</v>
      </c>
      <c r="AF435" s="69">
        <f>IFERROR(LARGE(AH435:AM435,5),0)+IFERROR(LARGE(AH435:AM435,6),0)</f>
        <v>0</v>
      </c>
      <c r="AG435" s="69">
        <f>IFERROR(LARGE(AH435:AM435,7),0)</f>
        <v>0</v>
      </c>
      <c r="AH435" s="69"/>
      <c r="AI435" s="69"/>
      <c r="AJ435" s="69"/>
      <c r="AK435" s="69"/>
      <c r="AL435" s="69">
        <v>34.961207934409458</v>
      </c>
      <c r="AM435" s="69"/>
    </row>
    <row r="436" spans="1:39" s="70" customFormat="1">
      <c r="A436" s="3" t="s">
        <v>3913</v>
      </c>
      <c r="B436" s="3" t="s">
        <v>1577</v>
      </c>
      <c r="C436" s="3" t="s">
        <v>92</v>
      </c>
      <c r="D436" s="2">
        <f ca="1">IF(E435=E436,D435,CELL("wiersz",A434))</f>
        <v>434</v>
      </c>
      <c r="E436" s="23">
        <f>LARGE(F436:AG436,1)+LARGE(F436:AG436,2)+LARGE(F436:AG436,3)+LARGE(F436:AG436,4)+IFERROR(LARGE(F436:AG436,5),0)+IFERROR(LARGE(F436:AG436,6),0)</f>
        <v>34.945133815818934</v>
      </c>
      <c r="F436" s="69"/>
      <c r="G436" s="69"/>
      <c r="H436" s="69"/>
      <c r="I436" s="75"/>
      <c r="J436" s="76"/>
      <c r="K436" s="76"/>
      <c r="L436" s="76"/>
      <c r="M436" s="76"/>
      <c r="N436" s="69"/>
      <c r="O436" s="69"/>
      <c r="P436" s="69"/>
      <c r="Q436" s="69"/>
      <c r="R436" s="69"/>
      <c r="S436" s="69"/>
      <c r="T436" s="75"/>
      <c r="U436" s="75"/>
      <c r="V436" s="69"/>
      <c r="W436" s="69"/>
      <c r="X436" s="69"/>
      <c r="Y436" s="77"/>
      <c r="Z436" s="69"/>
      <c r="AA436" s="69"/>
      <c r="AB436" s="69"/>
      <c r="AC436" s="69"/>
      <c r="AD436" s="69">
        <f>IFERROR(LARGE(AH436:AM436,1),0)+IFERROR(LARGE(AH436:AM436,2),0)</f>
        <v>34.945133815818934</v>
      </c>
      <c r="AE436" s="69">
        <f>IFERROR(LARGE(AH436:AM436,3),0)+IFERROR(LARGE(AH436:AM436,4),0)</f>
        <v>0</v>
      </c>
      <c r="AF436" s="69">
        <f>IFERROR(LARGE(AH436:AM436,5),0)+IFERROR(LARGE(AH436:AM436,6),0)</f>
        <v>0</v>
      </c>
      <c r="AG436" s="69">
        <f>IFERROR(LARGE(AH436:AM436,7),0)</f>
        <v>0</v>
      </c>
      <c r="AH436" s="69"/>
      <c r="AI436" s="69"/>
      <c r="AJ436" s="69"/>
      <c r="AK436" s="69"/>
      <c r="AL436" s="69">
        <v>34.945133815818934</v>
      </c>
      <c r="AM436" s="69"/>
    </row>
    <row r="437" spans="1:39" s="70" customFormat="1">
      <c r="A437" s="3" t="s">
        <v>3914</v>
      </c>
      <c r="B437" s="3" t="s">
        <v>3766</v>
      </c>
      <c r="C437" s="3" t="s">
        <v>57</v>
      </c>
      <c r="D437" s="2">
        <f ca="1">IF(E436=E437,D436,CELL("wiersz",A435))</f>
        <v>435</v>
      </c>
      <c r="E437" s="23">
        <f>LARGE(F437:AG437,1)+LARGE(F437:AG437,2)+LARGE(F437:AG437,3)+LARGE(F437:AG437,4)+IFERROR(LARGE(F437:AG437,5),0)+IFERROR(LARGE(F437:AG437,6),0)</f>
        <v>34.825047445317843</v>
      </c>
      <c r="F437" s="69"/>
      <c r="G437" s="69"/>
      <c r="H437" s="69"/>
      <c r="I437" s="75"/>
      <c r="J437" s="76"/>
      <c r="K437" s="76"/>
      <c r="L437" s="76"/>
      <c r="M437" s="76"/>
      <c r="N437" s="69"/>
      <c r="O437" s="69"/>
      <c r="P437" s="69"/>
      <c r="Q437" s="69"/>
      <c r="R437" s="69"/>
      <c r="S437" s="69"/>
      <c r="T437" s="75"/>
      <c r="U437" s="75"/>
      <c r="V437" s="69"/>
      <c r="W437" s="69"/>
      <c r="X437" s="69"/>
      <c r="Y437" s="77"/>
      <c r="Z437" s="69"/>
      <c r="AA437" s="69"/>
      <c r="AB437" s="69"/>
      <c r="AC437" s="69"/>
      <c r="AD437" s="69">
        <f>IFERROR(LARGE(AH437:AM437,1),0)+IFERROR(LARGE(AH437:AM437,2),0)</f>
        <v>34.825047445317843</v>
      </c>
      <c r="AE437" s="69">
        <f>IFERROR(LARGE(AH437:AM437,3),0)+IFERROR(LARGE(AH437:AM437,4),0)</f>
        <v>0</v>
      </c>
      <c r="AF437" s="69">
        <f>IFERROR(LARGE(AH437:AM437,5),0)+IFERROR(LARGE(AH437:AM437,6),0)</f>
        <v>0</v>
      </c>
      <c r="AG437" s="69">
        <f>IFERROR(LARGE(AH437:AM437,7),0)</f>
        <v>0</v>
      </c>
      <c r="AH437" s="69"/>
      <c r="AI437" s="69"/>
      <c r="AJ437" s="69"/>
      <c r="AK437" s="69"/>
      <c r="AL437" s="69">
        <v>34.825047445317843</v>
      </c>
      <c r="AM437" s="69"/>
    </row>
    <row r="438" spans="1:39" s="70" customFormat="1">
      <c r="A438" s="3" t="s">
        <v>3293</v>
      </c>
      <c r="B438" s="3" t="s">
        <v>3205</v>
      </c>
      <c r="C438" s="3" t="s">
        <v>3270</v>
      </c>
      <c r="D438" s="2">
        <f ca="1">IF(E437=E438,D437,CELL("wiersz",A436))</f>
        <v>436</v>
      </c>
      <c r="E438" s="23">
        <f>LARGE(F438:AG438,1)+LARGE(F438:AG438,2)+LARGE(F438:AG438,3)+LARGE(F438:AG438,4)+IFERROR(LARGE(F438:AG438,5),0)+IFERROR(LARGE(F438:AG438,6),0)</f>
        <v>34.711155581856573</v>
      </c>
      <c r="F438" s="69"/>
      <c r="G438" s="69"/>
      <c r="H438" s="69"/>
      <c r="I438" s="75"/>
      <c r="J438" s="76"/>
      <c r="K438" s="76"/>
      <c r="L438" s="76"/>
      <c r="M438" s="76"/>
      <c r="N438" s="69"/>
      <c r="O438" s="69"/>
      <c r="P438" s="69"/>
      <c r="Q438" s="69"/>
      <c r="R438" s="69"/>
      <c r="S438" s="69"/>
      <c r="T438" s="75"/>
      <c r="U438" s="75">
        <v>34.711155581856573</v>
      </c>
      <c r="V438" s="69"/>
      <c r="W438" s="69"/>
      <c r="X438" s="69"/>
      <c r="Y438" s="77"/>
      <c r="Z438" s="69"/>
      <c r="AA438" s="69"/>
      <c r="AB438" s="69"/>
      <c r="AC438" s="69"/>
      <c r="AD438" s="69">
        <f>IFERROR(LARGE(AH438:AM438,1),0)+IFERROR(LARGE(AH438:AM438,2),0)</f>
        <v>0</v>
      </c>
      <c r="AE438" s="69">
        <f>IFERROR(LARGE(AH438:AM438,3),0)+IFERROR(LARGE(AH438:AM438,4),0)</f>
        <v>0</v>
      </c>
      <c r="AF438" s="69">
        <f>IFERROR(LARGE(AH438:AM438,5),0)+IFERROR(LARGE(AH438:AM438,6),0)</f>
        <v>0</v>
      </c>
      <c r="AG438" s="69">
        <f>IFERROR(LARGE(AH438:AM438,7),0)</f>
        <v>0</v>
      </c>
      <c r="AH438" s="69"/>
      <c r="AI438" s="69"/>
      <c r="AJ438" s="69"/>
      <c r="AK438" s="69"/>
      <c r="AL438" s="69"/>
      <c r="AM438" s="69"/>
    </row>
    <row r="439" spans="1:39" s="70" customFormat="1">
      <c r="A439" s="3" t="s">
        <v>3915</v>
      </c>
      <c r="B439" s="3"/>
      <c r="C439" s="3" t="s">
        <v>57</v>
      </c>
      <c r="D439" s="2">
        <f ca="1">IF(E438=E439,D438,CELL("wiersz",A437))</f>
        <v>437</v>
      </c>
      <c r="E439" s="23">
        <f>LARGE(F439:AG439,1)+LARGE(F439:AG439,2)+LARGE(F439:AG439,3)+LARGE(F439:AG439,4)+IFERROR(LARGE(F439:AG439,5),0)+IFERROR(LARGE(F439:AG439,6),0)</f>
        <v>34.381702952977051</v>
      </c>
      <c r="F439" s="69"/>
      <c r="G439" s="69"/>
      <c r="H439" s="69"/>
      <c r="I439" s="75"/>
      <c r="J439" s="76"/>
      <c r="K439" s="76"/>
      <c r="L439" s="76"/>
      <c r="M439" s="76"/>
      <c r="N439" s="69"/>
      <c r="O439" s="69"/>
      <c r="P439" s="69"/>
      <c r="Q439" s="69"/>
      <c r="R439" s="69"/>
      <c r="S439" s="69"/>
      <c r="T439" s="75"/>
      <c r="U439" s="75"/>
      <c r="V439" s="69"/>
      <c r="W439" s="69"/>
      <c r="X439" s="69"/>
      <c r="Y439" s="77"/>
      <c r="Z439" s="69"/>
      <c r="AA439" s="69"/>
      <c r="AB439" s="69"/>
      <c r="AC439" s="69"/>
      <c r="AD439" s="69">
        <f>IFERROR(LARGE(AH439:AM439,1),0)+IFERROR(LARGE(AH439:AM439,2),0)</f>
        <v>34.381702952977051</v>
      </c>
      <c r="AE439" s="69">
        <f>IFERROR(LARGE(AH439:AM439,3),0)+IFERROR(LARGE(AH439:AM439,4),0)</f>
        <v>0</v>
      </c>
      <c r="AF439" s="69">
        <f>IFERROR(LARGE(AH439:AM439,5),0)+IFERROR(LARGE(AH439:AM439,6),0)</f>
        <v>0</v>
      </c>
      <c r="AG439" s="69">
        <f>IFERROR(LARGE(AH439:AM439,7),0)</f>
        <v>0</v>
      </c>
      <c r="AH439" s="69"/>
      <c r="AI439" s="69"/>
      <c r="AJ439" s="69"/>
      <c r="AK439" s="69"/>
      <c r="AL439" s="69">
        <v>34.381702952977051</v>
      </c>
      <c r="AM439" s="69"/>
    </row>
    <row r="440" spans="1:39" s="70" customFormat="1">
      <c r="A440" s="3" t="s">
        <v>3099</v>
      </c>
      <c r="B440" s="3"/>
      <c r="C440" s="3" t="s">
        <v>57</v>
      </c>
      <c r="D440" s="2">
        <f ca="1">IF(E439=E440,D439,CELL("wiersz",A438))</f>
        <v>438</v>
      </c>
      <c r="E440" s="23">
        <f>LARGE(F440:AG440,1)+LARGE(F440:AG440,2)+LARGE(F440:AG440,3)+LARGE(F440:AG440,4)+IFERROR(LARGE(F440:AG440,5),0)+IFERROR(LARGE(F440:AG440,6),0)</f>
        <v>34.298847744225895</v>
      </c>
      <c r="F440" s="69"/>
      <c r="G440" s="69"/>
      <c r="H440" s="69"/>
      <c r="I440" s="75"/>
      <c r="J440" s="76"/>
      <c r="K440" s="76"/>
      <c r="L440" s="76"/>
      <c r="M440" s="76"/>
      <c r="N440" s="69"/>
      <c r="O440" s="69"/>
      <c r="P440" s="69"/>
      <c r="Q440" s="69"/>
      <c r="R440" s="69">
        <v>34.298847744225895</v>
      </c>
      <c r="S440" s="69"/>
      <c r="T440" s="75"/>
      <c r="U440" s="75"/>
      <c r="V440" s="69"/>
      <c r="W440" s="69"/>
      <c r="X440" s="69"/>
      <c r="Y440" s="77"/>
      <c r="Z440" s="69"/>
      <c r="AA440" s="69"/>
      <c r="AB440" s="69"/>
      <c r="AC440" s="69"/>
      <c r="AD440" s="69">
        <f>IFERROR(LARGE(AH440:AM440,1),0)+IFERROR(LARGE(AH440:AM440,2),0)</f>
        <v>0</v>
      </c>
      <c r="AE440" s="69">
        <f>IFERROR(LARGE(AH440:AM440,3),0)+IFERROR(LARGE(AH440:AM440,4),0)</f>
        <v>0</v>
      </c>
      <c r="AF440" s="69">
        <f>IFERROR(LARGE(AH440:AM440,5),0)+IFERROR(LARGE(AH440:AM440,6),0)</f>
        <v>0</v>
      </c>
      <c r="AG440" s="69">
        <f>IFERROR(LARGE(AH440:AM440,7),0)</f>
        <v>0</v>
      </c>
      <c r="AH440" s="69"/>
      <c r="AI440" s="69"/>
      <c r="AJ440" s="69"/>
      <c r="AK440" s="69"/>
      <c r="AL440" s="69"/>
      <c r="AM440" s="69"/>
    </row>
    <row r="441" spans="1:39" s="70" customFormat="1">
      <c r="A441" s="3" t="s">
        <v>3916</v>
      </c>
      <c r="B441" s="3"/>
      <c r="C441" s="3" t="s">
        <v>3760</v>
      </c>
      <c r="D441" s="2">
        <f ca="1">IF(E440=E441,D440,CELL("wiersz",A439))</f>
        <v>439</v>
      </c>
      <c r="E441" s="23">
        <f>LARGE(F441:AG441,1)+LARGE(F441:AG441,2)+LARGE(F441:AG441,3)+LARGE(F441:AG441,4)+IFERROR(LARGE(F441:AG441,5),0)+IFERROR(LARGE(F441:AG441,6),0)</f>
        <v>33.991800558768425</v>
      </c>
      <c r="F441" s="69"/>
      <c r="G441" s="69"/>
      <c r="H441" s="69"/>
      <c r="I441" s="75"/>
      <c r="J441" s="76"/>
      <c r="K441" s="76"/>
      <c r="L441" s="76"/>
      <c r="M441" s="76"/>
      <c r="N441" s="69"/>
      <c r="O441" s="69"/>
      <c r="P441" s="69"/>
      <c r="Q441" s="69"/>
      <c r="R441" s="69"/>
      <c r="S441" s="69"/>
      <c r="T441" s="75"/>
      <c r="U441" s="75"/>
      <c r="V441" s="69"/>
      <c r="W441" s="69"/>
      <c r="X441" s="69"/>
      <c r="Y441" s="77"/>
      <c r="Z441" s="69"/>
      <c r="AA441" s="69"/>
      <c r="AB441" s="69"/>
      <c r="AC441" s="69"/>
      <c r="AD441" s="69">
        <f>IFERROR(LARGE(AH441:AM441,1),0)+IFERROR(LARGE(AH441:AM441,2),0)</f>
        <v>33.991800558768425</v>
      </c>
      <c r="AE441" s="69">
        <f>IFERROR(LARGE(AH441:AM441,3),0)+IFERROR(LARGE(AH441:AM441,4),0)</f>
        <v>0</v>
      </c>
      <c r="AF441" s="69">
        <f>IFERROR(LARGE(AH441:AM441,5),0)+IFERROR(LARGE(AH441:AM441,6),0)</f>
        <v>0</v>
      </c>
      <c r="AG441" s="69">
        <f>IFERROR(LARGE(AH441:AM441,7),0)</f>
        <v>0</v>
      </c>
      <c r="AH441" s="69"/>
      <c r="AI441" s="69"/>
      <c r="AJ441" s="69"/>
      <c r="AK441" s="69"/>
      <c r="AL441" s="69">
        <v>33.991800558768425</v>
      </c>
      <c r="AM441" s="69"/>
    </row>
    <row r="442" spans="1:39" s="70" customFormat="1">
      <c r="A442" s="3" t="s">
        <v>3917</v>
      </c>
      <c r="B442" s="3"/>
      <c r="C442" s="3" t="s">
        <v>3760</v>
      </c>
      <c r="D442" s="2">
        <f ca="1">IF(E441=E442,D441,CELL("wiersz",A440))</f>
        <v>440</v>
      </c>
      <c r="E442" s="23">
        <f>LARGE(F442:AG442,1)+LARGE(F442:AG442,2)+LARGE(F442:AG442,3)+LARGE(F442:AG442,4)+IFERROR(LARGE(F442:AG442,5),0)+IFERROR(LARGE(F442:AG442,6),0)</f>
        <v>33.985286639785585</v>
      </c>
      <c r="F442" s="69"/>
      <c r="G442" s="69"/>
      <c r="H442" s="69"/>
      <c r="I442" s="75"/>
      <c r="J442" s="76"/>
      <c r="K442" s="76"/>
      <c r="L442" s="76"/>
      <c r="M442" s="76"/>
      <c r="N442" s="69"/>
      <c r="O442" s="69"/>
      <c r="P442" s="69"/>
      <c r="Q442" s="69"/>
      <c r="R442" s="69"/>
      <c r="S442" s="69"/>
      <c r="T442" s="75"/>
      <c r="U442" s="75"/>
      <c r="V442" s="69"/>
      <c r="W442" s="69"/>
      <c r="X442" s="69"/>
      <c r="Y442" s="77"/>
      <c r="Z442" s="69"/>
      <c r="AA442" s="69"/>
      <c r="AB442" s="69"/>
      <c r="AC442" s="69"/>
      <c r="AD442" s="69">
        <f>IFERROR(LARGE(AH442:AM442,1),0)+IFERROR(LARGE(AH442:AM442,2),0)</f>
        <v>33.985286639785585</v>
      </c>
      <c r="AE442" s="69">
        <f>IFERROR(LARGE(AH442:AM442,3),0)+IFERROR(LARGE(AH442:AM442,4),0)</f>
        <v>0</v>
      </c>
      <c r="AF442" s="69">
        <f>IFERROR(LARGE(AH442:AM442,5),0)+IFERROR(LARGE(AH442:AM442,6),0)</f>
        <v>0</v>
      </c>
      <c r="AG442" s="69">
        <f>IFERROR(LARGE(AH442:AM442,7),0)</f>
        <v>0</v>
      </c>
      <c r="AH442" s="69"/>
      <c r="AI442" s="69"/>
      <c r="AJ442" s="69"/>
      <c r="AK442" s="69"/>
      <c r="AL442" s="69">
        <v>33.985286639785585</v>
      </c>
      <c r="AM442" s="69"/>
    </row>
    <row r="443" spans="1:39" s="70" customFormat="1">
      <c r="A443" s="3" t="s">
        <v>3918</v>
      </c>
      <c r="B443" s="3" t="s">
        <v>3759</v>
      </c>
      <c r="C443" s="3" t="s">
        <v>3760</v>
      </c>
      <c r="D443" s="2">
        <f ca="1">IF(E442=E443,D442,CELL("wiersz",A441))</f>
        <v>441</v>
      </c>
      <c r="E443" s="23">
        <f>LARGE(F443:AG443,1)+LARGE(F443:AG443,2)+LARGE(F443:AG443,3)+LARGE(F443:AG443,4)+IFERROR(LARGE(F443:AG443,5),0)+IFERROR(LARGE(F443:AG443,6),0)</f>
        <v>33.917040917084329</v>
      </c>
      <c r="F443" s="69"/>
      <c r="G443" s="69"/>
      <c r="H443" s="69"/>
      <c r="I443" s="75"/>
      <c r="J443" s="76"/>
      <c r="K443" s="76"/>
      <c r="L443" s="76"/>
      <c r="M443" s="76"/>
      <c r="N443" s="69"/>
      <c r="O443" s="69"/>
      <c r="P443" s="69"/>
      <c r="Q443" s="69"/>
      <c r="R443" s="69"/>
      <c r="S443" s="69"/>
      <c r="T443" s="75"/>
      <c r="U443" s="75"/>
      <c r="V443" s="69"/>
      <c r="W443" s="69"/>
      <c r="X443" s="69"/>
      <c r="Y443" s="77"/>
      <c r="Z443" s="69"/>
      <c r="AA443" s="69"/>
      <c r="AB443" s="69"/>
      <c r="AC443" s="69"/>
      <c r="AD443" s="69">
        <f>IFERROR(LARGE(AH443:AM443,1),0)+IFERROR(LARGE(AH443:AM443,2),0)</f>
        <v>33.917040917084329</v>
      </c>
      <c r="AE443" s="69">
        <f>IFERROR(LARGE(AH443:AM443,3),0)+IFERROR(LARGE(AH443:AM443,4),0)</f>
        <v>0</v>
      </c>
      <c r="AF443" s="69">
        <f>IFERROR(LARGE(AH443:AM443,5),0)+IFERROR(LARGE(AH443:AM443,6),0)</f>
        <v>0</v>
      </c>
      <c r="AG443" s="69">
        <f>IFERROR(LARGE(AH443:AM443,7),0)</f>
        <v>0</v>
      </c>
      <c r="AH443" s="69"/>
      <c r="AI443" s="69"/>
      <c r="AJ443" s="69"/>
      <c r="AK443" s="69"/>
      <c r="AL443" s="69">
        <v>33.917040917084329</v>
      </c>
      <c r="AM443" s="69"/>
    </row>
    <row r="444" spans="1:39" s="70" customFormat="1">
      <c r="A444" s="3" t="s">
        <v>2385</v>
      </c>
      <c r="B444" s="3"/>
      <c r="C444" s="3" t="s">
        <v>92</v>
      </c>
      <c r="D444" s="2">
        <f ca="1">IF(E443=E444,D443,CELL("wiersz",A442))</f>
        <v>442</v>
      </c>
      <c r="E444" s="23">
        <f>LARGE(F444:AG444,1)+LARGE(F444:AG444,2)+LARGE(F444:AG444,3)+LARGE(F444:AG444,4)+IFERROR(LARGE(F444:AG444,5),0)+IFERROR(LARGE(F444:AG444,6),0)</f>
        <v>33.914878874635434</v>
      </c>
      <c r="F444" s="69"/>
      <c r="G444" s="69"/>
      <c r="H444" s="69"/>
      <c r="I444" s="75"/>
      <c r="J444" s="76"/>
      <c r="K444" s="76"/>
      <c r="L444" s="76"/>
      <c r="M444" s="76"/>
      <c r="N444" s="69"/>
      <c r="O444" s="69"/>
      <c r="P444" s="69"/>
      <c r="Q444" s="69"/>
      <c r="R444" s="69"/>
      <c r="S444" s="69"/>
      <c r="T444" s="75"/>
      <c r="U444" s="75"/>
      <c r="V444" s="69"/>
      <c r="W444" s="69"/>
      <c r="X444" s="69"/>
      <c r="Y444" s="77"/>
      <c r="Z444" s="69"/>
      <c r="AA444" s="69"/>
      <c r="AB444" s="69"/>
      <c r="AC444" s="69"/>
      <c r="AD444" s="69">
        <f>IFERROR(LARGE(AH444:AM444,1),0)+IFERROR(LARGE(AH444:AM444,2),0)</f>
        <v>33.914878874635434</v>
      </c>
      <c r="AE444" s="69">
        <f>IFERROR(LARGE(AH444:AM444,3),0)+IFERROR(LARGE(AH444:AM444,4),0)</f>
        <v>0</v>
      </c>
      <c r="AF444" s="69">
        <f>IFERROR(LARGE(AH444:AM444,5),0)+IFERROR(LARGE(AH444:AM444,6),0)</f>
        <v>0</v>
      </c>
      <c r="AG444" s="69">
        <f>IFERROR(LARGE(AH444:AM444,7),0)</f>
        <v>0</v>
      </c>
      <c r="AH444" s="69">
        <v>0</v>
      </c>
      <c r="AI444" s="69"/>
      <c r="AJ444" s="69"/>
      <c r="AK444" s="69"/>
      <c r="AL444" s="69">
        <v>33.914878874635434</v>
      </c>
      <c r="AM444" s="69"/>
    </row>
    <row r="445" spans="1:39" s="70" customFormat="1">
      <c r="A445" s="3" t="s">
        <v>2244</v>
      </c>
      <c r="B445" s="3"/>
      <c r="C445" s="3" t="s">
        <v>92</v>
      </c>
      <c r="D445" s="2">
        <f ca="1">IF(E444=E445,D444,CELL("wiersz",A443))</f>
        <v>443</v>
      </c>
      <c r="E445" s="23">
        <f>LARGE(F445:AG445,1)+LARGE(F445:AG445,2)+LARGE(F445:AG445,3)+LARGE(F445:AG445,4)+IFERROR(LARGE(F445:AG445,5),0)+IFERROR(LARGE(F445:AG445,6),0)</f>
        <v>33.914751584261893</v>
      </c>
      <c r="F445" s="69"/>
      <c r="G445" s="69"/>
      <c r="H445" s="69"/>
      <c r="I445" s="75"/>
      <c r="J445" s="76"/>
      <c r="K445" s="76"/>
      <c r="L445" s="76"/>
      <c r="M445" s="76"/>
      <c r="N445" s="69"/>
      <c r="O445" s="69"/>
      <c r="P445" s="69"/>
      <c r="Q445" s="69"/>
      <c r="R445" s="69"/>
      <c r="S445" s="69"/>
      <c r="T445" s="75"/>
      <c r="U445" s="75"/>
      <c r="V445" s="69"/>
      <c r="W445" s="69"/>
      <c r="X445" s="69"/>
      <c r="Y445" s="77"/>
      <c r="Z445" s="69"/>
      <c r="AA445" s="69"/>
      <c r="AB445" s="69"/>
      <c r="AC445" s="69"/>
      <c r="AD445" s="69">
        <f>IFERROR(LARGE(AH445:AM445,1),0)+IFERROR(LARGE(AH445:AM445,2),0)</f>
        <v>33.914751584261893</v>
      </c>
      <c r="AE445" s="69">
        <f>IFERROR(LARGE(AH445:AM445,3),0)+IFERROR(LARGE(AH445:AM445,4),0)</f>
        <v>0</v>
      </c>
      <c r="AF445" s="69">
        <f>IFERROR(LARGE(AH445:AM445,5),0)+IFERROR(LARGE(AH445:AM445,6),0)</f>
        <v>0</v>
      </c>
      <c r="AG445" s="69">
        <f>IFERROR(LARGE(AH445:AM445,7),0)</f>
        <v>0</v>
      </c>
      <c r="AH445" s="69">
        <v>33.914751584261893</v>
      </c>
      <c r="AI445" s="69"/>
      <c r="AJ445" s="69"/>
      <c r="AK445" s="69"/>
      <c r="AL445" s="69"/>
      <c r="AM445" s="69"/>
    </row>
    <row r="446" spans="1:39" s="70" customFormat="1">
      <c r="A446" s="3" t="s">
        <v>2245</v>
      </c>
      <c r="B446" s="3"/>
      <c r="C446" s="3" t="s">
        <v>92</v>
      </c>
      <c r="D446" s="2">
        <f ca="1">IF(E445=E446,D445,CELL("wiersz",A444))</f>
        <v>444</v>
      </c>
      <c r="E446" s="23">
        <f>LARGE(F446:AG446,1)+LARGE(F446:AG446,2)+LARGE(F446:AG446,3)+LARGE(F446:AG446,4)+IFERROR(LARGE(F446:AG446,5),0)+IFERROR(LARGE(F446:AG446,6),0)</f>
        <v>33.872033652802209</v>
      </c>
      <c r="F446" s="69"/>
      <c r="G446" s="69"/>
      <c r="H446" s="69"/>
      <c r="I446" s="75"/>
      <c r="J446" s="76"/>
      <c r="K446" s="76"/>
      <c r="L446" s="76"/>
      <c r="M446" s="76"/>
      <c r="N446" s="69"/>
      <c r="O446" s="69"/>
      <c r="P446" s="69"/>
      <c r="Q446" s="69"/>
      <c r="R446" s="69"/>
      <c r="S446" s="69"/>
      <c r="T446" s="75"/>
      <c r="U446" s="75"/>
      <c r="V446" s="69"/>
      <c r="W446" s="69"/>
      <c r="X446" s="69"/>
      <c r="Y446" s="77"/>
      <c r="Z446" s="69"/>
      <c r="AA446" s="69"/>
      <c r="AB446" s="69"/>
      <c r="AC446" s="69"/>
      <c r="AD446" s="69">
        <f>IFERROR(LARGE(AH446:AM446,1),0)+IFERROR(LARGE(AH446:AM446,2),0)</f>
        <v>33.872033652802209</v>
      </c>
      <c r="AE446" s="69">
        <f>IFERROR(LARGE(AH446:AM446,3),0)+IFERROR(LARGE(AH446:AM446,4),0)</f>
        <v>0</v>
      </c>
      <c r="AF446" s="69">
        <f>IFERROR(LARGE(AH446:AM446,5),0)+IFERROR(LARGE(AH446:AM446,6),0)</f>
        <v>0</v>
      </c>
      <c r="AG446" s="69">
        <f>IFERROR(LARGE(AH446:AM446,7),0)</f>
        <v>0</v>
      </c>
      <c r="AH446" s="69">
        <v>33.872033652802209</v>
      </c>
      <c r="AI446" s="69"/>
      <c r="AJ446" s="69"/>
      <c r="AK446" s="69"/>
      <c r="AL446" s="69"/>
      <c r="AM446" s="69"/>
    </row>
    <row r="447" spans="1:39" s="70" customFormat="1">
      <c r="A447" s="3" t="s">
        <v>3919</v>
      </c>
      <c r="B447" s="3"/>
      <c r="C447" s="3" t="s">
        <v>92</v>
      </c>
      <c r="D447" s="2">
        <f ca="1">IF(E446=E447,D446,CELL("wiersz",A445))</f>
        <v>445</v>
      </c>
      <c r="E447" s="23">
        <f>LARGE(F447:AG447,1)+LARGE(F447:AG447,2)+LARGE(F447:AG447,3)+LARGE(F447:AG447,4)+IFERROR(LARGE(F447:AG447,5),0)+IFERROR(LARGE(F447:AG447,6),0)</f>
        <v>33.850145528604635</v>
      </c>
      <c r="F447" s="69"/>
      <c r="G447" s="69"/>
      <c r="H447" s="69"/>
      <c r="I447" s="75"/>
      <c r="J447" s="76"/>
      <c r="K447" s="76"/>
      <c r="L447" s="76"/>
      <c r="M447" s="76"/>
      <c r="N447" s="69"/>
      <c r="O447" s="69"/>
      <c r="P447" s="69"/>
      <c r="Q447" s="69"/>
      <c r="R447" s="69"/>
      <c r="S447" s="69"/>
      <c r="T447" s="75"/>
      <c r="U447" s="75"/>
      <c r="V447" s="69"/>
      <c r="W447" s="69"/>
      <c r="X447" s="69"/>
      <c r="Y447" s="77"/>
      <c r="Z447" s="69"/>
      <c r="AA447" s="69"/>
      <c r="AB447" s="69"/>
      <c r="AC447" s="69"/>
      <c r="AD447" s="69">
        <f>IFERROR(LARGE(AH447:AM447,1),0)+IFERROR(LARGE(AH447:AM447,2),0)</f>
        <v>33.850145528604635</v>
      </c>
      <c r="AE447" s="69">
        <f>IFERROR(LARGE(AH447:AM447,3),0)+IFERROR(LARGE(AH447:AM447,4),0)</f>
        <v>0</v>
      </c>
      <c r="AF447" s="69">
        <f>IFERROR(LARGE(AH447:AM447,5),0)+IFERROR(LARGE(AH447:AM447,6),0)</f>
        <v>0</v>
      </c>
      <c r="AG447" s="69">
        <f>IFERROR(LARGE(AH447:AM447,7),0)</f>
        <v>0</v>
      </c>
      <c r="AH447" s="69"/>
      <c r="AI447" s="69"/>
      <c r="AJ447" s="69"/>
      <c r="AK447" s="69"/>
      <c r="AL447" s="69">
        <v>33.850145528604635</v>
      </c>
      <c r="AM447" s="69"/>
    </row>
    <row r="448" spans="1:39" s="70" customFormat="1">
      <c r="A448" s="3" t="s">
        <v>3476</v>
      </c>
      <c r="B448" s="3" t="s">
        <v>3370</v>
      </c>
      <c r="C448" s="3"/>
      <c r="D448" s="2">
        <f ca="1">IF(E447=E448,D447,CELL("wiersz",A446))</f>
        <v>446</v>
      </c>
      <c r="E448" s="23">
        <f>LARGE(F448:AG448,1)+LARGE(F448:AG448,2)+LARGE(F448:AG448,3)+LARGE(F448:AG448,4)+IFERROR(LARGE(F448:AG448,5),0)+IFERROR(LARGE(F448:AG448,6),0)</f>
        <v>33.83850557396805</v>
      </c>
      <c r="F448" s="69"/>
      <c r="G448" s="69"/>
      <c r="H448" s="69"/>
      <c r="I448" s="75"/>
      <c r="J448" s="76"/>
      <c r="K448" s="76"/>
      <c r="L448" s="76"/>
      <c r="M448" s="76"/>
      <c r="N448" s="69"/>
      <c r="O448" s="69"/>
      <c r="P448" s="69"/>
      <c r="Q448" s="69"/>
      <c r="R448" s="69"/>
      <c r="S448" s="69"/>
      <c r="T448" s="75"/>
      <c r="U448" s="75"/>
      <c r="V448" s="69"/>
      <c r="W448" s="69"/>
      <c r="X448" s="69"/>
      <c r="Y448" s="77">
        <v>33.83850557396805</v>
      </c>
      <c r="Z448" s="69"/>
      <c r="AA448" s="69"/>
      <c r="AB448" s="69"/>
      <c r="AC448" s="69"/>
      <c r="AD448" s="69">
        <f>IFERROR(LARGE(AH448:AM448,1),0)+IFERROR(LARGE(AH448:AM448,2),0)</f>
        <v>0</v>
      </c>
      <c r="AE448" s="69">
        <f>IFERROR(LARGE(AH448:AM448,3),0)+IFERROR(LARGE(AH448:AM448,4),0)</f>
        <v>0</v>
      </c>
      <c r="AF448" s="69">
        <f>IFERROR(LARGE(AH448:AM448,5),0)+IFERROR(LARGE(AH448:AM448,6),0)</f>
        <v>0</v>
      </c>
      <c r="AG448" s="69">
        <f>IFERROR(LARGE(AH448:AM448,7),0)</f>
        <v>0</v>
      </c>
      <c r="AH448" s="69"/>
      <c r="AI448" s="69"/>
      <c r="AJ448" s="69"/>
      <c r="AK448" s="69"/>
      <c r="AL448" s="69"/>
      <c r="AM448" s="69"/>
    </row>
    <row r="449" spans="1:39" s="70" customFormat="1">
      <c r="A449" s="3" t="s">
        <v>3859</v>
      </c>
      <c r="B449" s="3"/>
      <c r="C449" s="3" t="s">
        <v>1176</v>
      </c>
      <c r="D449" s="2">
        <f ca="1">IF(E448=E449,D448,CELL("wiersz",A447))</f>
        <v>447</v>
      </c>
      <c r="E449" s="23">
        <f>LARGE(F449:AG449,1)+LARGE(F449:AG449,2)+LARGE(F449:AG449,3)+LARGE(F449:AG449,4)+IFERROR(LARGE(F449:AG449,5),0)+IFERROR(LARGE(F449:AG449,6),0)</f>
        <v>33.830322924460646</v>
      </c>
      <c r="F449" s="69"/>
      <c r="G449" s="69"/>
      <c r="H449" s="69"/>
      <c r="I449" s="75"/>
      <c r="J449" s="76"/>
      <c r="K449" s="76"/>
      <c r="L449" s="76"/>
      <c r="M449" s="76"/>
      <c r="N449" s="69"/>
      <c r="O449" s="69"/>
      <c r="P449" s="69"/>
      <c r="Q449" s="69"/>
      <c r="R449" s="69"/>
      <c r="S449" s="69"/>
      <c r="T449" s="75"/>
      <c r="U449" s="75"/>
      <c r="V449" s="69"/>
      <c r="W449" s="69"/>
      <c r="X449" s="69"/>
      <c r="Y449" s="77"/>
      <c r="Z449" s="69">
        <v>33.830322924460646</v>
      </c>
      <c r="AA449" s="69"/>
      <c r="AB449" s="69"/>
      <c r="AC449" s="69"/>
      <c r="AD449" s="69">
        <f>IFERROR(LARGE(AH449:AM449,1),0)+IFERROR(LARGE(AH449:AM449,2),0)</f>
        <v>0</v>
      </c>
      <c r="AE449" s="69">
        <f>IFERROR(LARGE(AH449:AM449,3),0)+IFERROR(LARGE(AH449:AM449,4),0)</f>
        <v>0</v>
      </c>
      <c r="AF449" s="69">
        <f>IFERROR(LARGE(AH449:AM449,5),0)+IFERROR(LARGE(AH449:AM449,6),0)</f>
        <v>0</v>
      </c>
      <c r="AG449" s="69">
        <f>IFERROR(LARGE(AH449:AM449,7),0)</f>
        <v>0</v>
      </c>
      <c r="AH449" s="69"/>
      <c r="AI449" s="69"/>
      <c r="AJ449" s="69"/>
      <c r="AK449" s="69"/>
      <c r="AL449" s="69"/>
      <c r="AM449" s="69"/>
    </row>
    <row r="450" spans="1:39" s="70" customFormat="1">
      <c r="A450" s="3" t="s">
        <v>3920</v>
      </c>
      <c r="B450" s="3"/>
      <c r="C450" s="3" t="s">
        <v>508</v>
      </c>
      <c r="D450" s="2">
        <f ca="1">IF(E449=E450,D449,CELL("wiersz",A448))</f>
        <v>448</v>
      </c>
      <c r="E450" s="23">
        <f>LARGE(F450:AG450,1)+LARGE(F450:AG450,2)+LARGE(F450:AG450,3)+LARGE(F450:AG450,4)+IFERROR(LARGE(F450:AG450,5),0)+IFERROR(LARGE(F450:AG450,6),0)</f>
        <v>33.823246175832374</v>
      </c>
      <c r="F450" s="69"/>
      <c r="G450" s="69"/>
      <c r="H450" s="69"/>
      <c r="I450" s="75"/>
      <c r="J450" s="76"/>
      <c r="K450" s="76"/>
      <c r="L450" s="76"/>
      <c r="M450" s="76"/>
      <c r="N450" s="69"/>
      <c r="O450" s="69"/>
      <c r="P450" s="69"/>
      <c r="Q450" s="69"/>
      <c r="R450" s="69"/>
      <c r="S450" s="69"/>
      <c r="T450" s="75"/>
      <c r="U450" s="75"/>
      <c r="V450" s="69"/>
      <c r="W450" s="69"/>
      <c r="X450" s="69"/>
      <c r="Y450" s="77"/>
      <c r="Z450" s="69"/>
      <c r="AA450" s="69"/>
      <c r="AB450" s="69"/>
      <c r="AC450" s="69"/>
      <c r="AD450" s="69">
        <f>IFERROR(LARGE(AH450:AM450,1),0)+IFERROR(LARGE(AH450:AM450,2),0)</f>
        <v>33.823246175832374</v>
      </c>
      <c r="AE450" s="69">
        <f>IFERROR(LARGE(AH450:AM450,3),0)+IFERROR(LARGE(AH450:AM450,4),0)</f>
        <v>0</v>
      </c>
      <c r="AF450" s="69">
        <f>IFERROR(LARGE(AH450:AM450,5),0)+IFERROR(LARGE(AH450:AM450,6),0)</f>
        <v>0</v>
      </c>
      <c r="AG450" s="69">
        <f>IFERROR(LARGE(AH450:AM450,7),0)</f>
        <v>0</v>
      </c>
      <c r="AH450" s="69"/>
      <c r="AI450" s="69"/>
      <c r="AJ450" s="69"/>
      <c r="AK450" s="69"/>
      <c r="AL450" s="69">
        <v>33.823246175832374</v>
      </c>
      <c r="AM450" s="69"/>
    </row>
    <row r="451" spans="1:39" s="70" customFormat="1">
      <c r="A451" s="3" t="s">
        <v>3921</v>
      </c>
      <c r="B451" s="3"/>
      <c r="C451" s="3" t="s">
        <v>3755</v>
      </c>
      <c r="D451" s="2">
        <f ca="1">IF(E450=E451,D450,CELL("wiersz",A449))</f>
        <v>449</v>
      </c>
      <c r="E451" s="23">
        <f>LARGE(F451:AG451,1)+LARGE(F451:AG451,2)+LARGE(F451:AG451,3)+LARGE(F451:AG451,4)+IFERROR(LARGE(F451:AG451,5),0)+IFERROR(LARGE(F451:AG451,6),0)</f>
        <v>33.656355158517414</v>
      </c>
      <c r="F451" s="69"/>
      <c r="G451" s="69"/>
      <c r="H451" s="69"/>
      <c r="I451" s="75"/>
      <c r="J451" s="76"/>
      <c r="K451" s="76"/>
      <c r="L451" s="76"/>
      <c r="M451" s="76"/>
      <c r="N451" s="69"/>
      <c r="O451" s="69"/>
      <c r="P451" s="69"/>
      <c r="Q451" s="69"/>
      <c r="R451" s="69"/>
      <c r="S451" s="69"/>
      <c r="T451" s="75"/>
      <c r="U451" s="75"/>
      <c r="V451" s="69"/>
      <c r="W451" s="69"/>
      <c r="X451" s="69"/>
      <c r="Y451" s="77"/>
      <c r="Z451" s="69"/>
      <c r="AA451" s="69"/>
      <c r="AB451" s="69"/>
      <c r="AC451" s="69"/>
      <c r="AD451" s="69">
        <f>IFERROR(LARGE(AH451:AM451,1),0)+IFERROR(LARGE(AH451:AM451,2),0)</f>
        <v>33.656355158517414</v>
      </c>
      <c r="AE451" s="69">
        <f>IFERROR(LARGE(AH451:AM451,3),0)+IFERROR(LARGE(AH451:AM451,4),0)</f>
        <v>0</v>
      </c>
      <c r="AF451" s="69">
        <f>IFERROR(LARGE(AH451:AM451,5),0)+IFERROR(LARGE(AH451:AM451,6),0)</f>
        <v>0</v>
      </c>
      <c r="AG451" s="69">
        <f>IFERROR(LARGE(AH451:AM451,7),0)</f>
        <v>0</v>
      </c>
      <c r="AH451" s="69"/>
      <c r="AI451" s="69"/>
      <c r="AJ451" s="69"/>
      <c r="AK451" s="69"/>
      <c r="AL451" s="69">
        <v>33.656355158517414</v>
      </c>
      <c r="AM451" s="69"/>
    </row>
    <row r="452" spans="1:39" s="70" customFormat="1">
      <c r="A452" s="3" t="s">
        <v>3922</v>
      </c>
      <c r="B452" s="3" t="s">
        <v>3753</v>
      </c>
      <c r="C452" s="3" t="s">
        <v>1419</v>
      </c>
      <c r="D452" s="2">
        <f ca="1">IF(E451=E452,D451,CELL("wiersz",A450))</f>
        <v>450</v>
      </c>
      <c r="E452" s="23">
        <f>LARGE(F452:AG452,1)+LARGE(F452:AG452,2)+LARGE(F452:AG452,3)+LARGE(F452:AG452,4)+IFERROR(LARGE(F452:AG452,5),0)+IFERROR(LARGE(F452:AG452,6),0)</f>
        <v>33.525924720113629</v>
      </c>
      <c r="F452" s="69"/>
      <c r="G452" s="69"/>
      <c r="H452" s="69"/>
      <c r="I452" s="75"/>
      <c r="J452" s="76"/>
      <c r="K452" s="76"/>
      <c r="L452" s="76"/>
      <c r="M452" s="76"/>
      <c r="N452" s="69"/>
      <c r="O452" s="69"/>
      <c r="P452" s="69"/>
      <c r="Q452" s="69"/>
      <c r="R452" s="69"/>
      <c r="S452" s="69"/>
      <c r="T452" s="75"/>
      <c r="U452" s="75"/>
      <c r="V452" s="69"/>
      <c r="W452" s="69"/>
      <c r="X452" s="69"/>
      <c r="Y452" s="77"/>
      <c r="Z452" s="69"/>
      <c r="AA452" s="69"/>
      <c r="AB452" s="69"/>
      <c r="AC452" s="69"/>
      <c r="AD452" s="69">
        <f>IFERROR(LARGE(AH452:AM452,1),0)+IFERROR(LARGE(AH452:AM452,2),0)</f>
        <v>33.525924720113629</v>
      </c>
      <c r="AE452" s="69">
        <f>IFERROR(LARGE(AH452:AM452,3),0)+IFERROR(LARGE(AH452:AM452,4),0)</f>
        <v>0</v>
      </c>
      <c r="AF452" s="69">
        <f>IFERROR(LARGE(AH452:AM452,5),0)+IFERROR(LARGE(AH452:AM452,6),0)</f>
        <v>0</v>
      </c>
      <c r="AG452" s="69">
        <f>IFERROR(LARGE(AH452:AM452,7),0)</f>
        <v>0</v>
      </c>
      <c r="AH452" s="69"/>
      <c r="AI452" s="69"/>
      <c r="AJ452" s="69"/>
      <c r="AK452" s="69"/>
      <c r="AL452" s="69">
        <v>33.525924720113629</v>
      </c>
      <c r="AM452" s="69"/>
    </row>
    <row r="453" spans="1:39" s="70" customFormat="1">
      <c r="A453" s="3" t="s">
        <v>3923</v>
      </c>
      <c r="B453" s="3" t="s">
        <v>3753</v>
      </c>
      <c r="C453" s="3" t="s">
        <v>1203</v>
      </c>
      <c r="D453" s="2">
        <f ca="1">IF(E452=E453,D452,CELL("wiersz",A451))</f>
        <v>451</v>
      </c>
      <c r="E453" s="23">
        <f>LARGE(F453:AG453,1)+LARGE(F453:AG453,2)+LARGE(F453:AG453,3)+LARGE(F453:AG453,4)+IFERROR(LARGE(F453:AG453,5),0)+IFERROR(LARGE(F453:AG453,6),0)</f>
        <v>33.516420709704121</v>
      </c>
      <c r="F453" s="69"/>
      <c r="G453" s="69"/>
      <c r="H453" s="69"/>
      <c r="I453" s="75"/>
      <c r="J453" s="76"/>
      <c r="K453" s="76"/>
      <c r="L453" s="76"/>
      <c r="M453" s="76"/>
      <c r="N453" s="69"/>
      <c r="O453" s="69"/>
      <c r="P453" s="69"/>
      <c r="Q453" s="69"/>
      <c r="R453" s="69"/>
      <c r="S453" s="69"/>
      <c r="T453" s="75"/>
      <c r="U453" s="75"/>
      <c r="V453" s="69"/>
      <c r="W453" s="69"/>
      <c r="X453" s="69"/>
      <c r="Y453" s="77"/>
      <c r="Z453" s="69"/>
      <c r="AA453" s="69"/>
      <c r="AB453" s="69"/>
      <c r="AC453" s="69"/>
      <c r="AD453" s="69">
        <f>IFERROR(LARGE(AH453:AM453,1),0)+IFERROR(LARGE(AH453:AM453,2),0)</f>
        <v>33.516420709704121</v>
      </c>
      <c r="AE453" s="69">
        <f>IFERROR(LARGE(AH453:AM453,3),0)+IFERROR(LARGE(AH453:AM453,4),0)</f>
        <v>0</v>
      </c>
      <c r="AF453" s="69">
        <f>IFERROR(LARGE(AH453:AM453,5),0)+IFERROR(LARGE(AH453:AM453,6),0)</f>
        <v>0</v>
      </c>
      <c r="AG453" s="69">
        <f>IFERROR(LARGE(AH453:AM453,7),0)</f>
        <v>0</v>
      </c>
      <c r="AH453" s="69"/>
      <c r="AI453" s="69"/>
      <c r="AJ453" s="69"/>
      <c r="AK453" s="69"/>
      <c r="AL453" s="69">
        <v>33.516420709704121</v>
      </c>
      <c r="AM453" s="69"/>
    </row>
    <row r="454" spans="1:39" s="70" customFormat="1">
      <c r="A454" s="3" t="s">
        <v>4129</v>
      </c>
      <c r="B454" s="3" t="s">
        <v>4085</v>
      </c>
      <c r="C454" s="3" t="s">
        <v>4106</v>
      </c>
      <c r="D454" s="2">
        <f ca="1">IF(E453=E454,D453,CELL("wiersz",A452))</f>
        <v>452</v>
      </c>
      <c r="E454" s="23">
        <f>LARGE(F454:AG454,1)+LARGE(F454:AG454,2)+LARGE(F454:AG454,3)+LARGE(F454:AG454,4)+IFERROR(LARGE(F454:AG454,5),0)+IFERROR(LARGE(F454:AG454,6),0)</f>
        <v>33.385031342156218</v>
      </c>
      <c r="F454" s="69"/>
      <c r="G454" s="69"/>
      <c r="H454" s="69"/>
      <c r="I454" s="75"/>
      <c r="J454" s="76"/>
      <c r="K454" s="76"/>
      <c r="L454" s="76"/>
      <c r="M454" s="76"/>
      <c r="N454" s="69"/>
      <c r="O454" s="69"/>
      <c r="P454" s="69"/>
      <c r="Q454" s="69"/>
      <c r="R454" s="69"/>
      <c r="S454" s="69"/>
      <c r="T454" s="75"/>
      <c r="U454" s="75"/>
      <c r="V454" s="69"/>
      <c r="W454" s="69"/>
      <c r="X454" s="69"/>
      <c r="Y454" s="77"/>
      <c r="Z454" s="69"/>
      <c r="AA454" s="69"/>
      <c r="AB454" s="69"/>
      <c r="AC454" s="69"/>
      <c r="AD454" s="69">
        <f>IFERROR(LARGE(AH454:AM454,1),0)+IFERROR(LARGE(AH454:AM454,2),0)</f>
        <v>33.385031342156218</v>
      </c>
      <c r="AE454" s="69">
        <f>IFERROR(LARGE(AH454:AM454,3),0)+IFERROR(LARGE(AH454:AM454,4),0)</f>
        <v>0</v>
      </c>
      <c r="AF454" s="69">
        <f>IFERROR(LARGE(AH454:AM454,5),0)+IFERROR(LARGE(AH454:AM454,6),0)</f>
        <v>0</v>
      </c>
      <c r="AG454" s="69">
        <f>IFERROR(LARGE(AH454:AM454,7),0)</f>
        <v>0</v>
      </c>
      <c r="AH454" s="69"/>
      <c r="AI454" s="69"/>
      <c r="AJ454" s="69"/>
      <c r="AK454" s="69"/>
      <c r="AL454" s="69"/>
      <c r="AM454" s="69">
        <v>33.385031342156218</v>
      </c>
    </row>
    <row r="455" spans="1:39" s="70" customFormat="1">
      <c r="A455" s="3" t="s">
        <v>4130</v>
      </c>
      <c r="B455" s="3" t="s">
        <v>4104</v>
      </c>
      <c r="C455" s="3" t="s">
        <v>45</v>
      </c>
      <c r="D455" s="2">
        <f ca="1">IF(E454=E455,D454,CELL("wiersz",A453))</f>
        <v>452</v>
      </c>
      <c r="E455" s="23">
        <f>LARGE(F455:AG455,1)+LARGE(F455:AG455,2)+LARGE(F455:AG455,3)+LARGE(F455:AG455,4)+IFERROR(LARGE(F455:AG455,5),0)+IFERROR(LARGE(F455:AG455,6),0)</f>
        <v>33.385031342156218</v>
      </c>
      <c r="F455" s="69"/>
      <c r="G455" s="69"/>
      <c r="H455" s="69"/>
      <c r="I455" s="75"/>
      <c r="J455" s="76"/>
      <c r="K455" s="76"/>
      <c r="L455" s="76"/>
      <c r="M455" s="76"/>
      <c r="N455" s="69"/>
      <c r="O455" s="69"/>
      <c r="P455" s="69"/>
      <c r="Q455" s="69"/>
      <c r="R455" s="69"/>
      <c r="S455" s="69"/>
      <c r="T455" s="75"/>
      <c r="U455" s="75"/>
      <c r="V455" s="69"/>
      <c r="W455" s="69"/>
      <c r="X455" s="69"/>
      <c r="Y455" s="77"/>
      <c r="Z455" s="69"/>
      <c r="AA455" s="69"/>
      <c r="AB455" s="69"/>
      <c r="AC455" s="69"/>
      <c r="AD455" s="69">
        <f>IFERROR(LARGE(AH455:AM455,1),0)+IFERROR(LARGE(AH455:AM455,2),0)</f>
        <v>33.385031342156218</v>
      </c>
      <c r="AE455" s="69">
        <f>IFERROR(LARGE(AH455:AM455,3),0)+IFERROR(LARGE(AH455:AM455,4),0)</f>
        <v>0</v>
      </c>
      <c r="AF455" s="69">
        <f>IFERROR(LARGE(AH455:AM455,5),0)+IFERROR(LARGE(AH455:AM455,6),0)</f>
        <v>0</v>
      </c>
      <c r="AG455" s="69">
        <f>IFERROR(LARGE(AH455:AM455,7),0)</f>
        <v>0</v>
      </c>
      <c r="AH455" s="69"/>
      <c r="AI455" s="69"/>
      <c r="AJ455" s="69"/>
      <c r="AK455" s="69"/>
      <c r="AL455" s="69"/>
      <c r="AM455" s="69">
        <v>33.385031342156218</v>
      </c>
    </row>
    <row r="456" spans="1:39" s="70" customFormat="1">
      <c r="A456" s="3" t="s">
        <v>3924</v>
      </c>
      <c r="B456" s="3"/>
      <c r="C456" s="3" t="s">
        <v>3751</v>
      </c>
      <c r="D456" s="2">
        <f ca="1">IF(E455=E456,D455,CELL("wiersz",A454))</f>
        <v>454</v>
      </c>
      <c r="E456" s="23">
        <f>LARGE(F456:AG456,1)+LARGE(F456:AG456,2)+LARGE(F456:AG456,3)+LARGE(F456:AG456,4)+IFERROR(LARGE(F456:AG456,5),0)+IFERROR(LARGE(F456:AG456,6),0)</f>
        <v>33.361947787793902</v>
      </c>
      <c r="F456" s="69"/>
      <c r="G456" s="69"/>
      <c r="H456" s="69"/>
      <c r="I456" s="75"/>
      <c r="J456" s="76"/>
      <c r="K456" s="76"/>
      <c r="L456" s="76"/>
      <c r="M456" s="76"/>
      <c r="N456" s="69"/>
      <c r="O456" s="69"/>
      <c r="P456" s="69"/>
      <c r="Q456" s="69"/>
      <c r="R456" s="69"/>
      <c r="S456" s="69"/>
      <c r="T456" s="75"/>
      <c r="U456" s="75"/>
      <c r="V456" s="69"/>
      <c r="W456" s="69"/>
      <c r="X456" s="69"/>
      <c r="Y456" s="77"/>
      <c r="Z456" s="69"/>
      <c r="AA456" s="69"/>
      <c r="AB456" s="69"/>
      <c r="AC456" s="69"/>
      <c r="AD456" s="69">
        <f>IFERROR(LARGE(AH456:AM456,1),0)+IFERROR(LARGE(AH456:AM456,2),0)</f>
        <v>33.361947787793902</v>
      </c>
      <c r="AE456" s="69">
        <f>IFERROR(LARGE(AH456:AM456,3),0)+IFERROR(LARGE(AH456:AM456,4),0)</f>
        <v>0</v>
      </c>
      <c r="AF456" s="69">
        <f>IFERROR(LARGE(AH456:AM456,5),0)+IFERROR(LARGE(AH456:AM456,6),0)</f>
        <v>0</v>
      </c>
      <c r="AG456" s="69">
        <f>IFERROR(LARGE(AH456:AM456,7),0)</f>
        <v>0</v>
      </c>
      <c r="AH456" s="69"/>
      <c r="AI456" s="69"/>
      <c r="AJ456" s="69"/>
      <c r="AK456" s="69"/>
      <c r="AL456" s="69">
        <v>33.361947787793902</v>
      </c>
      <c r="AM456" s="69"/>
    </row>
    <row r="457" spans="1:39" s="70" customFormat="1">
      <c r="A457" s="3" t="s">
        <v>3925</v>
      </c>
      <c r="B457" s="3" t="s">
        <v>3749</v>
      </c>
      <c r="C457" s="3" t="s">
        <v>57</v>
      </c>
      <c r="D457" s="2">
        <f ca="1">IF(E456=E457,D456,CELL("wiersz",A455))</f>
        <v>455</v>
      </c>
      <c r="E457" s="23">
        <f>LARGE(F457:AG457,1)+LARGE(F457:AG457,2)+LARGE(F457:AG457,3)+LARGE(F457:AG457,4)+IFERROR(LARGE(F457:AG457,5),0)+IFERROR(LARGE(F457:AG457,6),0)</f>
        <v>33.344175378907195</v>
      </c>
      <c r="F457" s="69"/>
      <c r="G457" s="69"/>
      <c r="H457" s="69"/>
      <c r="I457" s="75"/>
      <c r="J457" s="76"/>
      <c r="K457" s="76"/>
      <c r="L457" s="76"/>
      <c r="M457" s="76"/>
      <c r="N457" s="69"/>
      <c r="O457" s="69"/>
      <c r="P457" s="69"/>
      <c r="Q457" s="69"/>
      <c r="R457" s="69"/>
      <c r="S457" s="69"/>
      <c r="T457" s="75"/>
      <c r="U457" s="75"/>
      <c r="V457" s="69"/>
      <c r="W457" s="69"/>
      <c r="X457" s="69"/>
      <c r="Y457" s="77"/>
      <c r="Z457" s="69"/>
      <c r="AA457" s="69"/>
      <c r="AB457" s="69"/>
      <c r="AC457" s="69"/>
      <c r="AD457" s="69">
        <f>IFERROR(LARGE(AH457:AM457,1),0)+IFERROR(LARGE(AH457:AM457,2),0)</f>
        <v>33.344175378907195</v>
      </c>
      <c r="AE457" s="69">
        <f>IFERROR(LARGE(AH457:AM457,3),0)+IFERROR(LARGE(AH457:AM457,4),0)</f>
        <v>0</v>
      </c>
      <c r="AF457" s="69">
        <f>IFERROR(LARGE(AH457:AM457,5),0)+IFERROR(LARGE(AH457:AM457,6),0)</f>
        <v>0</v>
      </c>
      <c r="AG457" s="69">
        <f>IFERROR(LARGE(AH457:AM457,7),0)</f>
        <v>0</v>
      </c>
      <c r="AH457" s="69"/>
      <c r="AI457" s="69"/>
      <c r="AJ457" s="69"/>
      <c r="AK457" s="69"/>
      <c r="AL457" s="69">
        <v>33.344175378907195</v>
      </c>
      <c r="AM457" s="69"/>
    </row>
    <row r="458" spans="1:39" s="70" customFormat="1">
      <c r="A458" s="3" t="s">
        <v>3860</v>
      </c>
      <c r="B458" s="3"/>
      <c r="C458" s="3" t="s">
        <v>57</v>
      </c>
      <c r="D458" s="2">
        <f ca="1">IF(E457=E458,D457,CELL("wiersz",A456))</f>
        <v>456</v>
      </c>
      <c r="E458" s="23">
        <f>LARGE(F458:AG458,1)+LARGE(F458:AG458,2)+LARGE(F458:AG458,3)+LARGE(F458:AG458,4)+IFERROR(LARGE(F458:AG458,5),0)+IFERROR(LARGE(F458:AG458,6),0)</f>
        <v>33.289058706612344</v>
      </c>
      <c r="F458" s="69"/>
      <c r="G458" s="69"/>
      <c r="H458" s="69"/>
      <c r="I458" s="75"/>
      <c r="J458" s="76"/>
      <c r="K458" s="76"/>
      <c r="L458" s="76"/>
      <c r="M458" s="76"/>
      <c r="N458" s="69"/>
      <c r="O458" s="69"/>
      <c r="P458" s="69"/>
      <c r="Q458" s="69"/>
      <c r="R458" s="69"/>
      <c r="S458" s="69"/>
      <c r="T458" s="75"/>
      <c r="U458" s="75"/>
      <c r="V458" s="69"/>
      <c r="W458" s="69"/>
      <c r="X458" s="69"/>
      <c r="Y458" s="77"/>
      <c r="Z458" s="69">
        <v>33.289058706612344</v>
      </c>
      <c r="AA458" s="69"/>
      <c r="AB458" s="69"/>
      <c r="AC458" s="69"/>
      <c r="AD458" s="69">
        <f>IFERROR(LARGE(AH458:AM458,1),0)+IFERROR(LARGE(AH458:AM458,2),0)</f>
        <v>0</v>
      </c>
      <c r="AE458" s="69">
        <f>IFERROR(LARGE(AH458:AM458,3),0)+IFERROR(LARGE(AH458:AM458,4),0)</f>
        <v>0</v>
      </c>
      <c r="AF458" s="69">
        <f>IFERROR(LARGE(AH458:AM458,5),0)+IFERROR(LARGE(AH458:AM458,6),0)</f>
        <v>0</v>
      </c>
      <c r="AG458" s="69">
        <f>IFERROR(LARGE(AH458:AM458,7),0)</f>
        <v>0</v>
      </c>
      <c r="AH458" s="69"/>
      <c r="AI458" s="69"/>
      <c r="AJ458" s="69"/>
      <c r="AK458" s="69"/>
      <c r="AL458" s="69"/>
      <c r="AM458" s="69"/>
    </row>
    <row r="459" spans="1:39" s="70" customFormat="1">
      <c r="A459" s="3" t="s">
        <v>2303</v>
      </c>
      <c r="B459" s="3"/>
      <c r="C459" s="3" t="s">
        <v>57</v>
      </c>
      <c r="D459" s="2">
        <f ca="1">IF(E458=E459,D458,CELL("wiersz",A457))</f>
        <v>457</v>
      </c>
      <c r="E459" s="23">
        <f>LARGE(F459:AG459,1)+LARGE(F459:AG459,2)+LARGE(F459:AG459,3)+LARGE(F459:AG459,4)+IFERROR(LARGE(F459:AG459,5),0)+IFERROR(LARGE(F459:AG459,6),0)</f>
        <v>33.172419147835008</v>
      </c>
      <c r="F459" s="69"/>
      <c r="G459" s="69"/>
      <c r="H459" s="69"/>
      <c r="I459" s="75"/>
      <c r="J459" s="76"/>
      <c r="K459" s="76"/>
      <c r="L459" s="76"/>
      <c r="M459" s="76"/>
      <c r="N459" s="69"/>
      <c r="O459" s="69"/>
      <c r="P459" s="69"/>
      <c r="Q459" s="69"/>
      <c r="R459" s="69"/>
      <c r="S459" s="69"/>
      <c r="T459" s="75"/>
      <c r="U459" s="75"/>
      <c r="V459" s="69"/>
      <c r="W459" s="69"/>
      <c r="X459" s="69"/>
      <c r="Y459" s="77"/>
      <c r="Z459" s="69">
        <v>19.645655300306977</v>
      </c>
      <c r="AA459" s="69"/>
      <c r="AB459" s="69"/>
      <c r="AC459" s="69"/>
      <c r="AD459" s="69">
        <f>IFERROR(LARGE(AH459:AM459,1),0)+IFERROR(LARGE(AH459:AM459,2),0)</f>
        <v>13.526763847528033</v>
      </c>
      <c r="AE459" s="69">
        <f>IFERROR(LARGE(AH459:AM459,3),0)+IFERROR(LARGE(AH459:AM459,4),0)</f>
        <v>0</v>
      </c>
      <c r="AF459" s="69">
        <f>IFERROR(LARGE(AH459:AM459,5),0)+IFERROR(LARGE(AH459:AM459,6),0)</f>
        <v>0</v>
      </c>
      <c r="AG459" s="69">
        <f>IFERROR(LARGE(AH459:AM459,7),0)</f>
        <v>0</v>
      </c>
      <c r="AH459" s="69">
        <v>13.526763847528033</v>
      </c>
      <c r="AI459" s="69"/>
      <c r="AJ459" s="69"/>
      <c r="AK459" s="69"/>
      <c r="AL459" s="69"/>
      <c r="AM459" s="69"/>
    </row>
    <row r="460" spans="1:39" s="70" customFormat="1">
      <c r="A460" s="3" t="s">
        <v>2302</v>
      </c>
      <c r="B460" s="3"/>
      <c r="C460" s="3" t="s">
        <v>858</v>
      </c>
      <c r="D460" s="2">
        <f ca="1">IF(E459=E460,D459,CELL("wiersz",A458))</f>
        <v>458</v>
      </c>
      <c r="E460" s="23">
        <f>LARGE(F460:AG460,1)+LARGE(F460:AG460,2)+LARGE(F460:AG460,3)+LARGE(F460:AG460,4)+IFERROR(LARGE(F460:AG460,5),0)+IFERROR(LARGE(F460:AG460,6),0)</f>
        <v>33.167637178765382</v>
      </c>
      <c r="F460" s="69"/>
      <c r="G460" s="69"/>
      <c r="H460" s="69"/>
      <c r="I460" s="75"/>
      <c r="J460" s="76"/>
      <c r="K460" s="76"/>
      <c r="L460" s="76"/>
      <c r="M460" s="76"/>
      <c r="N460" s="69"/>
      <c r="O460" s="69"/>
      <c r="P460" s="69"/>
      <c r="Q460" s="69"/>
      <c r="R460" s="69"/>
      <c r="S460" s="69"/>
      <c r="T460" s="75"/>
      <c r="U460" s="75"/>
      <c r="V460" s="69"/>
      <c r="W460" s="69"/>
      <c r="X460" s="69"/>
      <c r="Y460" s="77"/>
      <c r="Z460" s="69">
        <v>19.640017152754691</v>
      </c>
      <c r="AA460" s="69"/>
      <c r="AB460" s="69"/>
      <c r="AC460" s="69"/>
      <c r="AD460" s="69">
        <f>IFERROR(LARGE(AH460:AM460,1),0)+IFERROR(LARGE(AH460:AM460,2),0)</f>
        <v>13.527620026010689</v>
      </c>
      <c r="AE460" s="69">
        <f>IFERROR(LARGE(AH460:AM460,3),0)+IFERROR(LARGE(AH460:AM460,4),0)</f>
        <v>0</v>
      </c>
      <c r="AF460" s="69">
        <f>IFERROR(LARGE(AH460:AM460,5),0)+IFERROR(LARGE(AH460:AM460,6),0)</f>
        <v>0</v>
      </c>
      <c r="AG460" s="69">
        <f>IFERROR(LARGE(AH460:AM460,7),0)</f>
        <v>0</v>
      </c>
      <c r="AH460" s="69">
        <v>13.527620026010689</v>
      </c>
      <c r="AI460" s="69"/>
      <c r="AJ460" s="69"/>
      <c r="AK460" s="69"/>
      <c r="AL460" s="69"/>
      <c r="AM460" s="69"/>
    </row>
    <row r="461" spans="1:39" s="70" customFormat="1">
      <c r="A461" s="3" t="s">
        <v>2971</v>
      </c>
      <c r="B461" s="3" t="s">
        <v>2935</v>
      </c>
      <c r="C461" s="3" t="s">
        <v>2940</v>
      </c>
      <c r="D461" s="2">
        <f ca="1">IF(E460=E461,D460,CELL("wiersz",A459))</f>
        <v>459</v>
      </c>
      <c r="E461" s="23">
        <f>LARGE(F461:AG461,1)+LARGE(F461:AG461,2)+LARGE(F461:AG461,3)+LARGE(F461:AG461,4)+IFERROR(LARGE(F461:AG461,5),0)+IFERROR(LARGE(F461:AG461,6),0)</f>
        <v>33.095521031757436</v>
      </c>
      <c r="F461" s="69"/>
      <c r="G461" s="69"/>
      <c r="H461" s="69"/>
      <c r="I461" s="75"/>
      <c r="J461" s="76"/>
      <c r="K461" s="76"/>
      <c r="L461" s="76"/>
      <c r="M461" s="76"/>
      <c r="N461" s="69"/>
      <c r="O461" s="69"/>
      <c r="P461" s="69">
        <v>33.095521031757436</v>
      </c>
      <c r="Q461" s="69"/>
      <c r="R461" s="69"/>
      <c r="S461" s="69"/>
      <c r="T461" s="75"/>
      <c r="U461" s="75"/>
      <c r="V461" s="69"/>
      <c r="W461" s="69"/>
      <c r="X461" s="69"/>
      <c r="Y461" s="77"/>
      <c r="Z461" s="69"/>
      <c r="AA461" s="69"/>
      <c r="AB461" s="69"/>
      <c r="AC461" s="69"/>
      <c r="AD461" s="69">
        <f>IFERROR(LARGE(AH461:AM461,1),0)+IFERROR(LARGE(AH461:AM461,2),0)</f>
        <v>0</v>
      </c>
      <c r="AE461" s="69">
        <f>IFERROR(LARGE(AH461:AM461,3),0)+IFERROR(LARGE(AH461:AM461,4),0)</f>
        <v>0</v>
      </c>
      <c r="AF461" s="69">
        <f>IFERROR(LARGE(AH461:AM461,5),0)+IFERROR(LARGE(AH461:AM461,6),0)</f>
        <v>0</v>
      </c>
      <c r="AG461" s="69">
        <f>IFERROR(LARGE(AH461:AM461,7),0)</f>
        <v>0</v>
      </c>
      <c r="AH461" s="69"/>
      <c r="AI461" s="69"/>
      <c r="AJ461" s="69"/>
      <c r="AK461" s="69"/>
      <c r="AL461" s="69"/>
      <c r="AM461" s="69"/>
    </row>
    <row r="462" spans="1:39" s="70" customFormat="1">
      <c r="A462" s="3" t="s">
        <v>2307</v>
      </c>
      <c r="B462" s="3" t="s">
        <v>1744</v>
      </c>
      <c r="C462" s="3" t="s">
        <v>85</v>
      </c>
      <c r="D462" s="2">
        <f ca="1">IF(E461=E462,D461,CELL("wiersz",A460))</f>
        <v>460</v>
      </c>
      <c r="E462" s="23">
        <f>LARGE(F462:AG462,1)+LARGE(F462:AG462,2)+LARGE(F462:AG462,3)+LARGE(F462:AG462,4)+IFERROR(LARGE(F462:AG462,5),0)+IFERROR(LARGE(F462:AG462,6),0)</f>
        <v>32.995594126903278</v>
      </c>
      <c r="F462" s="69"/>
      <c r="G462" s="69"/>
      <c r="H462" s="69"/>
      <c r="I462" s="75"/>
      <c r="J462" s="76"/>
      <c r="K462" s="76"/>
      <c r="L462" s="76"/>
      <c r="M462" s="76"/>
      <c r="N462" s="69"/>
      <c r="O462" s="69"/>
      <c r="P462" s="69"/>
      <c r="Q462" s="69"/>
      <c r="R462" s="69"/>
      <c r="S462" s="69"/>
      <c r="T462" s="75"/>
      <c r="U462" s="75"/>
      <c r="V462" s="69"/>
      <c r="W462" s="69"/>
      <c r="X462" s="69"/>
      <c r="Y462" s="77"/>
      <c r="Z462" s="69"/>
      <c r="AA462" s="69"/>
      <c r="AB462" s="69"/>
      <c r="AC462" s="69"/>
      <c r="AD462" s="69">
        <f>IFERROR(LARGE(AH462:AM462,1),0)+IFERROR(LARGE(AH462:AM462,2),0)</f>
        <v>32.995594126903278</v>
      </c>
      <c r="AE462" s="69">
        <f>IFERROR(LARGE(AH462:AM462,3),0)+IFERROR(LARGE(AH462:AM462,4),0)</f>
        <v>0</v>
      </c>
      <c r="AF462" s="69">
        <f>IFERROR(LARGE(AH462:AM462,5),0)+IFERROR(LARGE(AH462:AM462,6),0)</f>
        <v>0</v>
      </c>
      <c r="AG462" s="69">
        <f>IFERROR(LARGE(AH462:AM462,7),0)</f>
        <v>0</v>
      </c>
      <c r="AH462" s="69">
        <v>13.275949236943999</v>
      </c>
      <c r="AI462" s="69"/>
      <c r="AJ462" s="69"/>
      <c r="AK462" s="69"/>
      <c r="AL462" s="69">
        <v>19.719644889959277</v>
      </c>
      <c r="AM462" s="69"/>
    </row>
    <row r="463" spans="1:39" s="70" customFormat="1">
      <c r="A463" s="3" t="s">
        <v>2246</v>
      </c>
      <c r="B463" s="3" t="s">
        <v>1400</v>
      </c>
      <c r="C463" s="3" t="s">
        <v>92</v>
      </c>
      <c r="D463" s="2">
        <f ca="1">IF(E462=E463,D462,CELL("wiersz",A461))</f>
        <v>461</v>
      </c>
      <c r="E463" s="23">
        <f>LARGE(F463:AG463,1)+LARGE(F463:AG463,2)+LARGE(F463:AG463,3)+LARGE(F463:AG463,4)+IFERROR(LARGE(F463:AG463,5),0)+IFERROR(LARGE(F463:AG463,6),0)</f>
        <v>32.78768806051567</v>
      </c>
      <c r="F463" s="69"/>
      <c r="G463" s="69"/>
      <c r="H463" s="69"/>
      <c r="I463" s="75"/>
      <c r="J463" s="76"/>
      <c r="K463" s="76"/>
      <c r="L463" s="76"/>
      <c r="M463" s="76"/>
      <c r="N463" s="69"/>
      <c r="O463" s="69"/>
      <c r="P463" s="69"/>
      <c r="Q463" s="69"/>
      <c r="R463" s="69"/>
      <c r="S463" s="69"/>
      <c r="T463" s="75"/>
      <c r="U463" s="75"/>
      <c r="V463" s="69"/>
      <c r="W463" s="69"/>
      <c r="X463" s="69"/>
      <c r="Y463" s="77"/>
      <c r="Z463" s="69"/>
      <c r="AA463" s="69"/>
      <c r="AB463" s="69"/>
      <c r="AC463" s="69"/>
      <c r="AD463" s="69">
        <f>IFERROR(LARGE(AH463:AM463,1),0)+IFERROR(LARGE(AH463:AM463,2),0)</f>
        <v>32.78768806051567</v>
      </c>
      <c r="AE463" s="69">
        <f>IFERROR(LARGE(AH463:AM463,3),0)+IFERROR(LARGE(AH463:AM463,4),0)</f>
        <v>0</v>
      </c>
      <c r="AF463" s="69">
        <f>IFERROR(LARGE(AH463:AM463,5),0)+IFERROR(LARGE(AH463:AM463,6),0)</f>
        <v>0</v>
      </c>
      <c r="AG463" s="69">
        <f>IFERROR(LARGE(AH463:AM463,7),0)</f>
        <v>0</v>
      </c>
      <c r="AH463" s="69">
        <v>32.78768806051567</v>
      </c>
      <c r="AI463" s="69"/>
      <c r="AJ463" s="69"/>
      <c r="AK463" s="69"/>
      <c r="AL463" s="69"/>
      <c r="AM463" s="69"/>
    </row>
    <row r="464" spans="1:39" s="70" customFormat="1">
      <c r="A464" s="3" t="s">
        <v>2247</v>
      </c>
      <c r="B464" s="3" t="s">
        <v>1400</v>
      </c>
      <c r="C464" s="3" t="s">
        <v>57</v>
      </c>
      <c r="D464" s="2">
        <f ca="1">IF(E463=E464,D463,CELL("wiersz",A462))</f>
        <v>462</v>
      </c>
      <c r="E464" s="23">
        <f>LARGE(F464:AG464,1)+LARGE(F464:AG464,2)+LARGE(F464:AG464,3)+LARGE(F464:AG464,4)+IFERROR(LARGE(F464:AG464,5),0)+IFERROR(LARGE(F464:AG464,6),0)</f>
        <v>32.781539023902575</v>
      </c>
      <c r="F464" s="69"/>
      <c r="G464" s="69"/>
      <c r="H464" s="69"/>
      <c r="I464" s="75"/>
      <c r="J464" s="76"/>
      <c r="K464" s="76"/>
      <c r="L464" s="76"/>
      <c r="M464" s="76"/>
      <c r="N464" s="69"/>
      <c r="O464" s="69"/>
      <c r="P464" s="69"/>
      <c r="Q464" s="69"/>
      <c r="R464" s="69"/>
      <c r="S464" s="69"/>
      <c r="T464" s="75"/>
      <c r="U464" s="75"/>
      <c r="V464" s="69"/>
      <c r="W464" s="69"/>
      <c r="X464" s="69"/>
      <c r="Y464" s="77"/>
      <c r="Z464" s="69"/>
      <c r="AA464" s="69"/>
      <c r="AB464" s="69"/>
      <c r="AC464" s="69"/>
      <c r="AD464" s="69">
        <f>IFERROR(LARGE(AH464:AM464,1),0)+IFERROR(LARGE(AH464:AM464,2),0)</f>
        <v>32.781539023902575</v>
      </c>
      <c r="AE464" s="69">
        <f>IFERROR(LARGE(AH464:AM464,3),0)+IFERROR(LARGE(AH464:AM464,4),0)</f>
        <v>0</v>
      </c>
      <c r="AF464" s="69">
        <f>IFERROR(LARGE(AH464:AM464,5),0)+IFERROR(LARGE(AH464:AM464,6),0)</f>
        <v>0</v>
      </c>
      <c r="AG464" s="69">
        <f>IFERROR(LARGE(AH464:AM464,7),0)</f>
        <v>0</v>
      </c>
      <c r="AH464" s="69">
        <v>32.781539023902575</v>
      </c>
      <c r="AI464" s="69"/>
      <c r="AJ464" s="69"/>
      <c r="AK464" s="69"/>
      <c r="AL464" s="69"/>
      <c r="AM464" s="69"/>
    </row>
    <row r="465" spans="1:39" s="70" customFormat="1">
      <c r="A465" s="3" t="s">
        <v>3040</v>
      </c>
      <c r="B465" s="3" t="s">
        <v>1360</v>
      </c>
      <c r="C465" s="3"/>
      <c r="D465" s="2">
        <f ca="1">IF(E464=E465,D464,CELL("wiersz",A463))</f>
        <v>463</v>
      </c>
      <c r="E465" s="23">
        <f>LARGE(F465:AG465,1)+LARGE(F465:AG465,2)+LARGE(F465:AG465,3)+LARGE(F465:AG465,4)+IFERROR(LARGE(F465:AG465,5),0)+IFERROR(LARGE(F465:AG465,6),0)</f>
        <v>32.780277465316836</v>
      </c>
      <c r="F465" s="69"/>
      <c r="G465" s="69"/>
      <c r="H465" s="69"/>
      <c r="I465" s="75"/>
      <c r="J465" s="76"/>
      <c r="K465" s="76"/>
      <c r="L465" s="76"/>
      <c r="M465" s="76"/>
      <c r="N465" s="69"/>
      <c r="O465" s="69"/>
      <c r="P465" s="69"/>
      <c r="Q465" s="69">
        <v>32.780277465316836</v>
      </c>
      <c r="R465" s="69"/>
      <c r="S465" s="69"/>
      <c r="T465" s="75"/>
      <c r="U465" s="75"/>
      <c r="V465" s="69"/>
      <c r="W465" s="69"/>
      <c r="X465" s="69"/>
      <c r="Y465" s="77"/>
      <c r="Z465" s="69"/>
      <c r="AA465" s="69"/>
      <c r="AB465" s="69"/>
      <c r="AC465" s="69"/>
      <c r="AD465" s="69">
        <f>IFERROR(LARGE(AH465:AM465,1),0)+IFERROR(LARGE(AH465:AM465,2),0)</f>
        <v>0</v>
      </c>
      <c r="AE465" s="69">
        <f>IFERROR(LARGE(AH465:AM465,3),0)+IFERROR(LARGE(AH465:AM465,4),0)</f>
        <v>0</v>
      </c>
      <c r="AF465" s="69">
        <f>IFERROR(LARGE(AH465:AM465,5),0)+IFERROR(LARGE(AH465:AM465,6),0)</f>
        <v>0</v>
      </c>
      <c r="AG465" s="69">
        <f>IFERROR(LARGE(AH465:AM465,7),0)</f>
        <v>0</v>
      </c>
      <c r="AH465" s="69"/>
      <c r="AI465" s="69"/>
      <c r="AJ465" s="69"/>
      <c r="AK465" s="69"/>
      <c r="AL465" s="69"/>
      <c r="AM465" s="69"/>
    </row>
    <row r="466" spans="1:39" s="70" customFormat="1">
      <c r="A466" s="3" t="s">
        <v>3160</v>
      </c>
      <c r="B466" s="3" t="s">
        <v>3105</v>
      </c>
      <c r="C466" s="3"/>
      <c r="D466" s="2">
        <f ca="1">IF(E465=E466,D465,CELL("wiersz",A464))</f>
        <v>464</v>
      </c>
      <c r="E466" s="23">
        <f>LARGE(F466:AG466,1)+LARGE(F466:AG466,2)+LARGE(F466:AG466,3)+LARGE(F466:AG466,4)+IFERROR(LARGE(F466:AG466,5),0)+IFERROR(LARGE(F466:AG466,6),0)</f>
        <v>32.377428307123026</v>
      </c>
      <c r="F466" s="69"/>
      <c r="G466" s="69"/>
      <c r="H466" s="69"/>
      <c r="I466" s="75"/>
      <c r="J466" s="76"/>
      <c r="K466" s="76"/>
      <c r="L466" s="76"/>
      <c r="M466" s="76"/>
      <c r="N466" s="69"/>
      <c r="O466" s="69"/>
      <c r="P466" s="69"/>
      <c r="Q466" s="69"/>
      <c r="R466" s="69"/>
      <c r="S466" s="69">
        <v>32.377428307123026</v>
      </c>
      <c r="T466" s="75"/>
      <c r="U466" s="75"/>
      <c r="V466" s="69"/>
      <c r="W466" s="69"/>
      <c r="X466" s="69"/>
      <c r="Y466" s="77"/>
      <c r="Z466" s="69"/>
      <c r="AA466" s="69"/>
      <c r="AB466" s="69"/>
      <c r="AC466" s="69"/>
      <c r="AD466" s="69">
        <f>IFERROR(LARGE(AH466:AM466,1),0)+IFERROR(LARGE(AH466:AM466,2),0)</f>
        <v>0</v>
      </c>
      <c r="AE466" s="69">
        <f>IFERROR(LARGE(AH466:AM466,3),0)+IFERROR(LARGE(AH466:AM466,4),0)</f>
        <v>0</v>
      </c>
      <c r="AF466" s="69">
        <f>IFERROR(LARGE(AH466:AM466,5),0)+IFERROR(LARGE(AH466:AM466,6),0)</f>
        <v>0</v>
      </c>
      <c r="AG466" s="69">
        <f>IFERROR(LARGE(AH466:AM466,7),0)</f>
        <v>0</v>
      </c>
      <c r="AH466" s="69"/>
      <c r="AI466" s="69"/>
      <c r="AJ466" s="69"/>
      <c r="AK466" s="69"/>
      <c r="AL466" s="69"/>
      <c r="AM466" s="69"/>
    </row>
    <row r="467" spans="1:39" s="70" customFormat="1">
      <c r="A467" s="3" t="s">
        <v>2167</v>
      </c>
      <c r="B467" s="3"/>
      <c r="C467" s="3" t="s">
        <v>92</v>
      </c>
      <c r="D467" s="2">
        <f ca="1">IF(E466=E467,D466,CELL("wiersz",A465))</f>
        <v>465</v>
      </c>
      <c r="E467" s="23">
        <f>LARGE(F467:AG467,1)+LARGE(F467:AG467,2)+LARGE(F467:AG467,3)+LARGE(F467:AG467,4)+IFERROR(LARGE(F467:AG467,5),0)+IFERROR(LARGE(F467:AG467,6),0)</f>
        <v>32.316230571194112</v>
      </c>
      <c r="F467" s="69"/>
      <c r="G467" s="69">
        <v>8.2948794778689088</v>
      </c>
      <c r="H467" s="69"/>
      <c r="I467" s="75"/>
      <c r="J467" s="76"/>
      <c r="K467" s="76"/>
      <c r="L467" s="76"/>
      <c r="M467" s="76"/>
      <c r="N467" s="69"/>
      <c r="O467" s="69"/>
      <c r="P467" s="69"/>
      <c r="Q467" s="69"/>
      <c r="R467" s="69"/>
      <c r="S467" s="69"/>
      <c r="T467" s="75"/>
      <c r="U467" s="75"/>
      <c r="V467" s="69"/>
      <c r="W467" s="69"/>
      <c r="X467" s="69"/>
      <c r="Y467" s="77"/>
      <c r="Z467" s="69">
        <v>24.021351093325201</v>
      </c>
      <c r="AA467" s="69"/>
      <c r="AB467" s="69"/>
      <c r="AC467" s="69"/>
      <c r="AD467" s="69">
        <f>IFERROR(LARGE(AH467:AM467,1),0)+IFERROR(LARGE(AH467:AM467,2),0)</f>
        <v>0</v>
      </c>
      <c r="AE467" s="69">
        <f>IFERROR(LARGE(AH467:AM467,3),0)+IFERROR(LARGE(AH467:AM467,4),0)</f>
        <v>0</v>
      </c>
      <c r="AF467" s="69">
        <f>IFERROR(LARGE(AH467:AM467,5),0)+IFERROR(LARGE(AH467:AM467,6),0)</f>
        <v>0</v>
      </c>
      <c r="AG467" s="69">
        <f>IFERROR(LARGE(AH467:AM467,7),0)</f>
        <v>0</v>
      </c>
      <c r="AH467" s="69"/>
      <c r="AI467" s="69"/>
      <c r="AJ467" s="69"/>
      <c r="AK467" s="69"/>
      <c r="AL467" s="69"/>
      <c r="AM467" s="69"/>
    </row>
    <row r="468" spans="1:39" s="70" customFormat="1">
      <c r="A468" s="3" t="s">
        <v>2166</v>
      </c>
      <c r="B468" s="3"/>
      <c r="C468" s="3" t="s">
        <v>57</v>
      </c>
      <c r="D468" s="2">
        <f ca="1">IF(E467=E468,D467,CELL("wiersz",A466))</f>
        <v>466</v>
      </c>
      <c r="E468" s="23">
        <f>LARGE(F468:AG468,1)+LARGE(F468:AG468,2)+LARGE(F468:AG468,3)+LARGE(F468:AG468,4)+IFERROR(LARGE(F468:AG468,5),0)+IFERROR(LARGE(F468:AG468,6),0)</f>
        <v>32.311213655862574</v>
      </c>
      <c r="F468" s="69"/>
      <c r="G468" s="69">
        <v>8.2965851123430969</v>
      </c>
      <c r="H468" s="69"/>
      <c r="I468" s="75"/>
      <c r="J468" s="76"/>
      <c r="K468" s="76"/>
      <c r="L468" s="76"/>
      <c r="M468" s="76"/>
      <c r="N468" s="69"/>
      <c r="O468" s="69"/>
      <c r="P468" s="69"/>
      <c r="Q468" s="69"/>
      <c r="R468" s="69"/>
      <c r="S468" s="69"/>
      <c r="T468" s="75"/>
      <c r="U468" s="75"/>
      <c r="V468" s="69"/>
      <c r="W468" s="69"/>
      <c r="X468" s="69"/>
      <c r="Y468" s="77"/>
      <c r="Z468" s="69">
        <v>24.014628543519475</v>
      </c>
      <c r="AA468" s="69"/>
      <c r="AB468" s="69"/>
      <c r="AC468" s="69"/>
      <c r="AD468" s="69">
        <f>IFERROR(LARGE(AH468:AM468,1),0)+IFERROR(LARGE(AH468:AM468,2),0)</f>
        <v>0</v>
      </c>
      <c r="AE468" s="69">
        <f>IFERROR(LARGE(AH468:AM468,3),0)+IFERROR(LARGE(AH468:AM468,4),0)</f>
        <v>0</v>
      </c>
      <c r="AF468" s="69">
        <f>IFERROR(LARGE(AH468:AM468,5),0)+IFERROR(LARGE(AH468:AM468,6),0)</f>
        <v>0</v>
      </c>
      <c r="AG468" s="69">
        <f>IFERROR(LARGE(AH468:AM468,7),0)</f>
        <v>0</v>
      </c>
      <c r="AH468" s="69"/>
      <c r="AI468" s="69"/>
      <c r="AJ468" s="69"/>
      <c r="AK468" s="69"/>
      <c r="AL468" s="69"/>
      <c r="AM468" s="69"/>
    </row>
    <row r="469" spans="1:39" s="70" customFormat="1">
      <c r="A469" s="3" t="s">
        <v>3338</v>
      </c>
      <c r="B469" s="3" t="s">
        <v>3300</v>
      </c>
      <c r="C469" s="3"/>
      <c r="D469" s="2">
        <f ca="1">IF(E468=E469,D468,CELL("wiersz",A467))</f>
        <v>467</v>
      </c>
      <c r="E469" s="23">
        <f>LARGE(F469:AG469,1)+LARGE(F469:AG469,2)+LARGE(F469:AG469,3)+LARGE(F469:AG469,4)+IFERROR(LARGE(F469:AG469,5),0)+IFERROR(LARGE(F469:AG469,6),0)</f>
        <v>32.086330935251802</v>
      </c>
      <c r="F469" s="69"/>
      <c r="G469" s="69"/>
      <c r="H469" s="69"/>
      <c r="I469" s="75"/>
      <c r="J469" s="76"/>
      <c r="K469" s="76"/>
      <c r="L469" s="76"/>
      <c r="M469" s="76"/>
      <c r="N469" s="69"/>
      <c r="O469" s="69"/>
      <c r="P469" s="69"/>
      <c r="Q469" s="69"/>
      <c r="R469" s="69"/>
      <c r="S469" s="69"/>
      <c r="T469" s="75"/>
      <c r="U469" s="75"/>
      <c r="V469" s="69"/>
      <c r="W469" s="69">
        <v>32.086330935251802</v>
      </c>
      <c r="X469" s="69"/>
      <c r="Y469" s="77"/>
      <c r="Z469" s="69"/>
      <c r="AA469" s="69"/>
      <c r="AB469" s="69"/>
      <c r="AC469" s="69"/>
      <c r="AD469" s="69">
        <f>IFERROR(LARGE(AH469:AM469,1),0)+IFERROR(LARGE(AH469:AM469,2),0)</f>
        <v>0</v>
      </c>
      <c r="AE469" s="69">
        <f>IFERROR(LARGE(AH469:AM469,3),0)+IFERROR(LARGE(AH469:AM469,4),0)</f>
        <v>0</v>
      </c>
      <c r="AF469" s="69">
        <f>IFERROR(LARGE(AH469:AM469,5),0)+IFERROR(LARGE(AH469:AM469,6),0)</f>
        <v>0</v>
      </c>
      <c r="AG469" s="69">
        <f>IFERROR(LARGE(AH469:AM469,7),0)</f>
        <v>0</v>
      </c>
      <c r="AH469" s="69"/>
      <c r="AI469" s="69"/>
      <c r="AJ469" s="69"/>
      <c r="AK469" s="69"/>
      <c r="AL469" s="69"/>
      <c r="AM469" s="69"/>
    </row>
    <row r="470" spans="1:39" s="70" customFormat="1">
      <c r="A470" s="3" t="s">
        <v>3339</v>
      </c>
      <c r="B470" s="3" t="s">
        <v>3300</v>
      </c>
      <c r="C470" s="3"/>
      <c r="D470" s="2">
        <f ca="1">IF(E469=E470,D469,CELL("wiersz",A468))</f>
        <v>467</v>
      </c>
      <c r="E470" s="23">
        <f>LARGE(F470:AG470,1)+LARGE(F470:AG470,2)+LARGE(F470:AG470,3)+LARGE(F470:AG470,4)+IFERROR(LARGE(F470:AG470,5),0)+IFERROR(LARGE(F470:AG470,6),0)</f>
        <v>32.086330935251802</v>
      </c>
      <c r="F470" s="69"/>
      <c r="G470" s="69"/>
      <c r="H470" s="69"/>
      <c r="I470" s="75"/>
      <c r="J470" s="76"/>
      <c r="K470" s="76"/>
      <c r="L470" s="76"/>
      <c r="M470" s="76"/>
      <c r="N470" s="69"/>
      <c r="O470" s="69"/>
      <c r="P470" s="69"/>
      <c r="Q470" s="69"/>
      <c r="R470" s="69"/>
      <c r="S470" s="69"/>
      <c r="T470" s="75"/>
      <c r="U470" s="75"/>
      <c r="V470" s="69"/>
      <c r="W470" s="69">
        <v>32.086330935251802</v>
      </c>
      <c r="X470" s="69"/>
      <c r="Y470" s="77"/>
      <c r="Z470" s="69"/>
      <c r="AA470" s="69"/>
      <c r="AB470" s="69"/>
      <c r="AC470" s="69"/>
      <c r="AD470" s="69">
        <f>IFERROR(LARGE(AH470:AM470,1),0)+IFERROR(LARGE(AH470:AM470,2),0)</f>
        <v>0</v>
      </c>
      <c r="AE470" s="69">
        <f>IFERROR(LARGE(AH470:AM470,3),0)+IFERROR(LARGE(AH470:AM470,4),0)</f>
        <v>0</v>
      </c>
      <c r="AF470" s="69">
        <f>IFERROR(LARGE(AH470:AM470,5),0)+IFERROR(LARGE(AH470:AM470,6),0)</f>
        <v>0</v>
      </c>
      <c r="AG470" s="69">
        <f>IFERROR(LARGE(AH470:AM470,7),0)</f>
        <v>0</v>
      </c>
      <c r="AH470" s="69"/>
      <c r="AI470" s="69"/>
      <c r="AJ470" s="69"/>
      <c r="AK470" s="69"/>
      <c r="AL470" s="69"/>
      <c r="AM470" s="69"/>
    </row>
    <row r="471" spans="1:39" s="70" customFormat="1">
      <c r="A471" s="3" t="s">
        <v>2116</v>
      </c>
      <c r="B471" s="3"/>
      <c r="C471" s="3" t="s">
        <v>907</v>
      </c>
      <c r="D471" s="2">
        <f ca="1">IF(E470=E471,D470,CELL("wiersz",A469))</f>
        <v>469</v>
      </c>
      <c r="E471" s="23">
        <f>LARGE(F471:AG471,1)+LARGE(F471:AG471,2)+LARGE(F471:AG471,3)+LARGE(F471:AG471,4)+IFERROR(LARGE(F471:AG471,5),0)+IFERROR(LARGE(F471:AG471,6),0)</f>
        <v>31.928882375835219</v>
      </c>
      <c r="F471" s="69"/>
      <c r="G471" s="69">
        <v>31.928882375835219</v>
      </c>
      <c r="H471" s="69"/>
      <c r="I471" s="75"/>
      <c r="J471" s="76"/>
      <c r="K471" s="76"/>
      <c r="L471" s="76"/>
      <c r="M471" s="76"/>
      <c r="N471" s="69"/>
      <c r="O471" s="69"/>
      <c r="P471" s="69"/>
      <c r="Q471" s="69"/>
      <c r="R471" s="69"/>
      <c r="S471" s="69"/>
      <c r="T471" s="75"/>
      <c r="U471" s="75"/>
      <c r="V471" s="69"/>
      <c r="W471" s="69"/>
      <c r="X471" s="69"/>
      <c r="Y471" s="77"/>
      <c r="Z471" s="69"/>
      <c r="AA471" s="69"/>
      <c r="AB471" s="69"/>
      <c r="AC471" s="69"/>
      <c r="AD471" s="69">
        <f>IFERROR(LARGE(AH471:AM471,1),0)+IFERROR(LARGE(AH471:AM471,2),0)</f>
        <v>0</v>
      </c>
      <c r="AE471" s="69">
        <f>IFERROR(LARGE(AH471:AM471,3),0)+IFERROR(LARGE(AH471:AM471,4),0)</f>
        <v>0</v>
      </c>
      <c r="AF471" s="69">
        <f>IFERROR(LARGE(AH471:AM471,5),0)+IFERROR(LARGE(AH471:AM471,6),0)</f>
        <v>0</v>
      </c>
      <c r="AG471" s="69">
        <f>IFERROR(LARGE(AH471:AM471,7),0)</f>
        <v>0</v>
      </c>
      <c r="AH471" s="69"/>
      <c r="AI471" s="69"/>
      <c r="AJ471" s="69"/>
      <c r="AK471" s="69"/>
      <c r="AL471" s="69"/>
      <c r="AM471" s="69"/>
    </row>
    <row r="472" spans="1:39" s="70" customFormat="1">
      <c r="A472" s="3" t="s">
        <v>2883</v>
      </c>
      <c r="B472" s="3" t="s">
        <v>2606</v>
      </c>
      <c r="C472" s="3" t="s">
        <v>1848</v>
      </c>
      <c r="D472" s="2">
        <f ca="1">IF(E471=E472,D471,CELL("wiersz",A470))</f>
        <v>470</v>
      </c>
      <c r="E472" s="23">
        <f>LARGE(F472:AG472,1)+LARGE(F472:AG472,2)+LARGE(F472:AG472,3)+LARGE(F472:AG472,4)+IFERROR(LARGE(F472:AG472,5),0)+IFERROR(LARGE(F472:AG472,6),0)</f>
        <v>31.818181818181817</v>
      </c>
      <c r="F472" s="69"/>
      <c r="G472" s="69"/>
      <c r="H472" s="69"/>
      <c r="I472" s="75"/>
      <c r="J472" s="76"/>
      <c r="K472" s="76"/>
      <c r="L472" s="76"/>
      <c r="M472" s="76"/>
      <c r="N472" s="69"/>
      <c r="O472" s="69"/>
      <c r="P472" s="69"/>
      <c r="Q472" s="69"/>
      <c r="R472" s="69"/>
      <c r="S472" s="69"/>
      <c r="T472" s="75"/>
      <c r="U472" s="75"/>
      <c r="V472" s="69"/>
      <c r="W472" s="69"/>
      <c r="X472" s="69"/>
      <c r="Y472" s="77"/>
      <c r="Z472" s="69"/>
      <c r="AA472" s="69"/>
      <c r="AB472" s="69"/>
      <c r="AC472" s="69"/>
      <c r="AD472" s="69">
        <f>IFERROR(LARGE(AH472:AM472,1),0)+IFERROR(LARGE(AH472:AM472,2),0)</f>
        <v>31.818181818181817</v>
      </c>
      <c r="AE472" s="69">
        <f>IFERROR(LARGE(AH472:AM472,3),0)+IFERROR(LARGE(AH472:AM472,4),0)</f>
        <v>0</v>
      </c>
      <c r="AF472" s="69">
        <f>IFERROR(LARGE(AH472:AM472,5),0)+IFERROR(LARGE(AH472:AM472,6),0)</f>
        <v>0</v>
      </c>
      <c r="AG472" s="69">
        <f>IFERROR(LARGE(AH472:AM472,7),0)</f>
        <v>0</v>
      </c>
      <c r="AH472" s="69"/>
      <c r="AI472" s="69">
        <v>31.818181818181817</v>
      </c>
      <c r="AJ472" s="69"/>
      <c r="AK472" s="69"/>
      <c r="AL472" s="69"/>
      <c r="AM472" s="69"/>
    </row>
    <row r="473" spans="1:39" s="70" customFormat="1">
      <c r="A473" s="3" t="s">
        <v>3861</v>
      </c>
      <c r="B473" s="3" t="s">
        <v>3491</v>
      </c>
      <c r="C473" s="3" t="s">
        <v>3523</v>
      </c>
      <c r="D473" s="2">
        <f ca="1">IF(E472=E473,D472,CELL("wiersz",A471))</f>
        <v>471</v>
      </c>
      <c r="E473" s="23">
        <f>LARGE(F473:AG473,1)+LARGE(F473:AG473,2)+LARGE(F473:AG473,3)+LARGE(F473:AG473,4)+IFERROR(LARGE(F473:AG473,5),0)+IFERROR(LARGE(F473:AG473,6),0)</f>
        <v>31.783822688733292</v>
      </c>
      <c r="F473" s="69"/>
      <c r="G473" s="69"/>
      <c r="H473" s="69"/>
      <c r="I473" s="75"/>
      <c r="J473" s="76"/>
      <c r="K473" s="76"/>
      <c r="L473" s="76"/>
      <c r="M473" s="76"/>
      <c r="N473" s="69"/>
      <c r="O473" s="69"/>
      <c r="P473" s="69"/>
      <c r="Q473" s="69"/>
      <c r="R473" s="69"/>
      <c r="S473" s="69"/>
      <c r="T473" s="75"/>
      <c r="U473" s="75"/>
      <c r="V473" s="69"/>
      <c r="W473" s="69"/>
      <c r="X473" s="69"/>
      <c r="Y473" s="77"/>
      <c r="Z473" s="69">
        <v>31.783822688733292</v>
      </c>
      <c r="AA473" s="69"/>
      <c r="AB473" s="69"/>
      <c r="AC473" s="69"/>
      <c r="AD473" s="69">
        <f>IFERROR(LARGE(AH473:AM473,1),0)+IFERROR(LARGE(AH473:AM473,2),0)</f>
        <v>0</v>
      </c>
      <c r="AE473" s="69">
        <f>IFERROR(LARGE(AH473:AM473,3),0)+IFERROR(LARGE(AH473:AM473,4),0)</f>
        <v>0</v>
      </c>
      <c r="AF473" s="69">
        <f>IFERROR(LARGE(AH473:AM473,5),0)+IFERROR(LARGE(AH473:AM473,6),0)</f>
        <v>0</v>
      </c>
      <c r="AG473" s="69">
        <f>IFERROR(LARGE(AH473:AM473,7),0)</f>
        <v>0</v>
      </c>
      <c r="AH473" s="69"/>
      <c r="AI473" s="69"/>
      <c r="AJ473" s="69"/>
      <c r="AK473" s="69"/>
      <c r="AL473" s="69"/>
      <c r="AM473" s="69"/>
    </row>
    <row r="474" spans="1:39" s="70" customFormat="1">
      <c r="A474" s="3" t="s">
        <v>2371</v>
      </c>
      <c r="B474" s="3" t="s">
        <v>1894</v>
      </c>
      <c r="C474" s="3" t="s">
        <v>57</v>
      </c>
      <c r="D474" s="2">
        <f ca="1">IF(E473=E474,D473,CELL("wiersz",A472))</f>
        <v>472</v>
      </c>
      <c r="E474" s="23">
        <f>LARGE(F474:AG474,1)+LARGE(F474:AG474,2)+LARGE(F474:AG474,3)+LARGE(F474:AG474,4)+IFERROR(LARGE(F474:AG474,5),0)+IFERROR(LARGE(F474:AG474,6),0)</f>
        <v>31.606746259607306</v>
      </c>
      <c r="F474" s="69"/>
      <c r="G474" s="69"/>
      <c r="H474" s="69"/>
      <c r="I474" s="75"/>
      <c r="J474" s="76"/>
      <c r="K474" s="76"/>
      <c r="L474" s="76"/>
      <c r="M474" s="76"/>
      <c r="N474" s="69"/>
      <c r="O474" s="69"/>
      <c r="P474" s="69"/>
      <c r="Q474" s="69"/>
      <c r="R474" s="69"/>
      <c r="S474" s="69"/>
      <c r="T474" s="75"/>
      <c r="U474" s="75"/>
      <c r="V474" s="69"/>
      <c r="W474" s="69"/>
      <c r="X474" s="69"/>
      <c r="Y474" s="77"/>
      <c r="Z474" s="69"/>
      <c r="AA474" s="69"/>
      <c r="AB474" s="69"/>
      <c r="AC474" s="69"/>
      <c r="AD474" s="69">
        <f>IFERROR(LARGE(AH474:AM474,1),0)+IFERROR(LARGE(AH474:AM474,2),0)</f>
        <v>31.606746259607306</v>
      </c>
      <c r="AE474" s="69">
        <f>IFERROR(LARGE(AH474:AM474,3),0)+IFERROR(LARGE(AH474:AM474,4),0)</f>
        <v>0</v>
      </c>
      <c r="AF474" s="69">
        <f>IFERROR(LARGE(AH474:AM474,5),0)+IFERROR(LARGE(AH474:AM474,6),0)</f>
        <v>0</v>
      </c>
      <c r="AG474" s="69">
        <f>IFERROR(LARGE(AH474:AM474,7),0)</f>
        <v>0</v>
      </c>
      <c r="AH474" s="69">
        <v>1.6933274025560749</v>
      </c>
      <c r="AI474" s="69"/>
      <c r="AJ474" s="69"/>
      <c r="AK474" s="69"/>
      <c r="AL474" s="69">
        <v>29.91341885705123</v>
      </c>
      <c r="AM474" s="69"/>
    </row>
    <row r="475" spans="1:39" s="70" customFormat="1">
      <c r="A475" s="3" t="s">
        <v>3926</v>
      </c>
      <c r="B475" s="3" t="s">
        <v>3741</v>
      </c>
      <c r="C475" s="3" t="s">
        <v>47</v>
      </c>
      <c r="D475" s="2">
        <f ca="1">IF(E474=E475,D474,CELL("wiersz",A473))</f>
        <v>473</v>
      </c>
      <c r="E475" s="23">
        <f>LARGE(F475:AG475,1)+LARGE(F475:AG475,2)+LARGE(F475:AG475,3)+LARGE(F475:AG475,4)+IFERROR(LARGE(F475:AG475,5),0)+IFERROR(LARGE(F475:AG475,6),0)</f>
        <v>31.601771354759411</v>
      </c>
      <c r="F475" s="69"/>
      <c r="G475" s="69"/>
      <c r="H475" s="69"/>
      <c r="I475" s="75"/>
      <c r="J475" s="76"/>
      <c r="K475" s="76"/>
      <c r="L475" s="76"/>
      <c r="M475" s="76"/>
      <c r="N475" s="69"/>
      <c r="O475" s="69"/>
      <c r="P475" s="69"/>
      <c r="Q475" s="69"/>
      <c r="R475" s="69"/>
      <c r="S475" s="69"/>
      <c r="T475" s="75"/>
      <c r="U475" s="75"/>
      <c r="V475" s="69"/>
      <c r="W475" s="69"/>
      <c r="X475" s="69"/>
      <c r="Y475" s="77"/>
      <c r="Z475" s="69"/>
      <c r="AA475" s="69"/>
      <c r="AB475" s="69"/>
      <c r="AC475" s="69"/>
      <c r="AD475" s="69">
        <f>IFERROR(LARGE(AH475:AM475,1),0)+IFERROR(LARGE(AH475:AM475,2),0)</f>
        <v>31.601771354759411</v>
      </c>
      <c r="AE475" s="69">
        <f>IFERROR(LARGE(AH475:AM475,3),0)+IFERROR(LARGE(AH475:AM475,4),0)</f>
        <v>0</v>
      </c>
      <c r="AF475" s="69">
        <f>IFERROR(LARGE(AH475:AM475,5),0)+IFERROR(LARGE(AH475:AM475,6),0)</f>
        <v>0</v>
      </c>
      <c r="AG475" s="69">
        <f>IFERROR(LARGE(AH475:AM475,7),0)</f>
        <v>0</v>
      </c>
      <c r="AH475" s="69"/>
      <c r="AI475" s="69"/>
      <c r="AJ475" s="69"/>
      <c r="AK475" s="69"/>
      <c r="AL475" s="69">
        <v>31.601771354759411</v>
      </c>
      <c r="AM475" s="69"/>
    </row>
    <row r="476" spans="1:39" s="70" customFormat="1">
      <c r="A476" s="3" t="s">
        <v>3927</v>
      </c>
      <c r="B476" s="3"/>
      <c r="C476" s="3" t="s">
        <v>47</v>
      </c>
      <c r="D476" s="2">
        <f ca="1">IF(E475=E476,D475,CELL("wiersz",A474))</f>
        <v>474</v>
      </c>
      <c r="E476" s="23">
        <f>LARGE(F476:AG476,1)+LARGE(F476:AG476,2)+LARGE(F476:AG476,3)+LARGE(F476:AG476,4)+IFERROR(LARGE(F476:AG476,5),0)+IFERROR(LARGE(F476:AG476,6),0)</f>
        <v>31.598829465785776</v>
      </c>
      <c r="F476" s="69"/>
      <c r="G476" s="69"/>
      <c r="H476" s="69"/>
      <c r="I476" s="75"/>
      <c r="J476" s="76"/>
      <c r="K476" s="76"/>
      <c r="L476" s="76"/>
      <c r="M476" s="76"/>
      <c r="N476" s="69"/>
      <c r="O476" s="69"/>
      <c r="P476" s="69"/>
      <c r="Q476" s="69"/>
      <c r="R476" s="69"/>
      <c r="S476" s="69"/>
      <c r="T476" s="75"/>
      <c r="U476" s="75"/>
      <c r="V476" s="69"/>
      <c r="W476" s="69"/>
      <c r="X476" s="69"/>
      <c r="Y476" s="77"/>
      <c r="Z476" s="69"/>
      <c r="AA476" s="69"/>
      <c r="AB476" s="69"/>
      <c r="AC476" s="69"/>
      <c r="AD476" s="69">
        <f>IFERROR(LARGE(AH476:AM476,1),0)+IFERROR(LARGE(AH476:AM476,2),0)</f>
        <v>31.598829465785776</v>
      </c>
      <c r="AE476" s="69">
        <f>IFERROR(LARGE(AH476:AM476,3),0)+IFERROR(LARGE(AH476:AM476,4),0)</f>
        <v>0</v>
      </c>
      <c r="AF476" s="69">
        <f>IFERROR(LARGE(AH476:AM476,5),0)+IFERROR(LARGE(AH476:AM476,6),0)</f>
        <v>0</v>
      </c>
      <c r="AG476" s="69">
        <f>IFERROR(LARGE(AH476:AM476,7),0)</f>
        <v>0</v>
      </c>
      <c r="AH476" s="69"/>
      <c r="AI476" s="69"/>
      <c r="AJ476" s="69"/>
      <c r="AK476" s="69"/>
      <c r="AL476" s="69">
        <v>31.598829465785776</v>
      </c>
      <c r="AM476" s="69"/>
    </row>
    <row r="477" spans="1:39" s="70" customFormat="1">
      <c r="A477" s="3" t="s">
        <v>2278</v>
      </c>
      <c r="B477" s="3"/>
      <c r="C477" s="3" t="s">
        <v>85</v>
      </c>
      <c r="D477" s="2">
        <f ca="1">IF(E476=E477,D476,CELL("wiersz",A475))</f>
        <v>475</v>
      </c>
      <c r="E477" s="23">
        <f>LARGE(F477:AG477,1)+LARGE(F477:AG477,2)+LARGE(F477:AG477,3)+LARGE(F477:AG477,4)+IFERROR(LARGE(F477:AG477,5),0)+IFERROR(LARGE(F477:AG477,6),0)</f>
        <v>31.442773353286825</v>
      </c>
      <c r="F477" s="69"/>
      <c r="G477" s="69"/>
      <c r="H477" s="69"/>
      <c r="I477" s="75"/>
      <c r="J477" s="76"/>
      <c r="K477" s="76"/>
      <c r="L477" s="76"/>
      <c r="M477" s="76"/>
      <c r="N477" s="69"/>
      <c r="O477" s="69"/>
      <c r="P477" s="69"/>
      <c r="Q477" s="69"/>
      <c r="R477" s="69"/>
      <c r="S477" s="69"/>
      <c r="T477" s="75"/>
      <c r="U477" s="75"/>
      <c r="V477" s="69"/>
      <c r="W477" s="69"/>
      <c r="X477" s="69"/>
      <c r="Y477" s="77"/>
      <c r="Z477" s="69"/>
      <c r="AA477" s="69"/>
      <c r="AB477" s="69"/>
      <c r="AC477" s="69"/>
      <c r="AD477" s="69">
        <f>IFERROR(LARGE(AH477:AM477,1),0)+IFERROR(LARGE(AH477:AM477,2),0)</f>
        <v>31.442773353286825</v>
      </c>
      <c r="AE477" s="69">
        <f>IFERROR(LARGE(AH477:AM477,3),0)+IFERROR(LARGE(AH477:AM477,4),0)</f>
        <v>0</v>
      </c>
      <c r="AF477" s="69">
        <f>IFERROR(LARGE(AH477:AM477,5),0)+IFERROR(LARGE(AH477:AM477,6),0)</f>
        <v>0</v>
      </c>
      <c r="AG477" s="69">
        <f>IFERROR(LARGE(AH477:AM477,7),0)</f>
        <v>0</v>
      </c>
      <c r="AH477" s="69">
        <v>20.733950796371253</v>
      </c>
      <c r="AI477" s="69"/>
      <c r="AJ477" s="69"/>
      <c r="AK477" s="69"/>
      <c r="AL477" s="69">
        <v>10.708822556915569</v>
      </c>
      <c r="AM477" s="69"/>
    </row>
    <row r="478" spans="1:39" s="70" customFormat="1">
      <c r="A478" s="3" t="s">
        <v>2279</v>
      </c>
      <c r="B478" s="3"/>
      <c r="C478" s="3" t="s">
        <v>68</v>
      </c>
      <c r="D478" s="2">
        <f ca="1">IF(E477=E478,D477,CELL("wiersz",A476))</f>
        <v>476</v>
      </c>
      <c r="E478" s="23">
        <f>LARGE(F478:AG478,1)+LARGE(F478:AG478,2)+LARGE(F478:AG478,3)+LARGE(F478:AG478,4)+IFERROR(LARGE(F478:AG478,5),0)+IFERROR(LARGE(F478:AG478,6),0)</f>
        <v>31.420940554717017</v>
      </c>
      <c r="F478" s="69"/>
      <c r="G478" s="69"/>
      <c r="H478" s="69"/>
      <c r="I478" s="75"/>
      <c r="J478" s="76"/>
      <c r="K478" s="76"/>
      <c r="L478" s="76"/>
      <c r="M478" s="76"/>
      <c r="N478" s="69"/>
      <c r="O478" s="69"/>
      <c r="P478" s="69"/>
      <c r="Q478" s="69"/>
      <c r="R478" s="69"/>
      <c r="S478" s="69"/>
      <c r="T478" s="75"/>
      <c r="U478" s="75"/>
      <c r="V478" s="69"/>
      <c r="W478" s="69"/>
      <c r="X478" s="69"/>
      <c r="Y478" s="77"/>
      <c r="Z478" s="69"/>
      <c r="AA478" s="69"/>
      <c r="AB478" s="69"/>
      <c r="AC478" s="69"/>
      <c r="AD478" s="69">
        <f>IFERROR(LARGE(AH478:AM478,1),0)+IFERROR(LARGE(AH478:AM478,2),0)</f>
        <v>31.420940554717017</v>
      </c>
      <c r="AE478" s="69">
        <f>IFERROR(LARGE(AH478:AM478,3),0)+IFERROR(LARGE(AH478:AM478,4),0)</f>
        <v>0</v>
      </c>
      <c r="AF478" s="69">
        <f>IFERROR(LARGE(AH478:AM478,5),0)+IFERROR(LARGE(AH478:AM478,6),0)</f>
        <v>0</v>
      </c>
      <c r="AG478" s="69">
        <f>IFERROR(LARGE(AH478:AM478,7),0)</f>
        <v>0</v>
      </c>
      <c r="AH478" s="69">
        <v>20.711086551187947</v>
      </c>
      <c r="AI478" s="69"/>
      <c r="AJ478" s="69"/>
      <c r="AK478" s="69"/>
      <c r="AL478" s="69">
        <v>10.70985400352907</v>
      </c>
      <c r="AM478" s="69"/>
    </row>
    <row r="479" spans="1:39" s="70" customFormat="1">
      <c r="A479" s="3" t="s">
        <v>3928</v>
      </c>
      <c r="B479" s="3" t="s">
        <v>3622</v>
      </c>
      <c r="C479" s="3" t="s">
        <v>3585</v>
      </c>
      <c r="D479" s="2">
        <f ca="1">IF(E478=E479,D478,CELL("wiersz",A477))</f>
        <v>477</v>
      </c>
      <c r="E479" s="23">
        <f>LARGE(F479:AG479,1)+LARGE(F479:AG479,2)+LARGE(F479:AG479,3)+LARGE(F479:AG479,4)+IFERROR(LARGE(F479:AG479,5),0)+IFERROR(LARGE(F479:AG479,6),0)</f>
        <v>31.002196032182496</v>
      </c>
      <c r="F479" s="69"/>
      <c r="G479" s="69"/>
      <c r="H479" s="69"/>
      <c r="I479" s="75"/>
      <c r="J479" s="76"/>
      <c r="K479" s="76"/>
      <c r="L479" s="76"/>
      <c r="M479" s="76"/>
      <c r="N479" s="69"/>
      <c r="O479" s="69"/>
      <c r="P479" s="69"/>
      <c r="Q479" s="69"/>
      <c r="R479" s="69"/>
      <c r="S479" s="69"/>
      <c r="T479" s="75"/>
      <c r="U479" s="75"/>
      <c r="V479" s="69"/>
      <c r="W479" s="69"/>
      <c r="X479" s="69"/>
      <c r="Y479" s="77"/>
      <c r="Z479" s="69"/>
      <c r="AA479" s="69"/>
      <c r="AB479" s="69"/>
      <c r="AC479" s="69"/>
      <c r="AD479" s="69">
        <f>IFERROR(LARGE(AH479:AM479,1),0)+IFERROR(LARGE(AH479:AM479,2),0)</f>
        <v>31.002196032182496</v>
      </c>
      <c r="AE479" s="69">
        <f>IFERROR(LARGE(AH479:AM479,3),0)+IFERROR(LARGE(AH479:AM479,4),0)</f>
        <v>0</v>
      </c>
      <c r="AF479" s="69">
        <f>IFERROR(LARGE(AH479:AM479,5),0)+IFERROR(LARGE(AH479:AM479,6),0)</f>
        <v>0</v>
      </c>
      <c r="AG479" s="69">
        <f>IFERROR(LARGE(AH479:AM479,7),0)</f>
        <v>0</v>
      </c>
      <c r="AH479" s="69"/>
      <c r="AI479" s="69"/>
      <c r="AJ479" s="69"/>
      <c r="AK479" s="69"/>
      <c r="AL479" s="69">
        <v>31.002196032182496</v>
      </c>
      <c r="AM479" s="69"/>
    </row>
    <row r="480" spans="1:39" s="70" customFormat="1">
      <c r="A480" s="3" t="s">
        <v>2744</v>
      </c>
      <c r="B480" s="3" t="s">
        <v>2710</v>
      </c>
      <c r="C480" s="3"/>
      <c r="D480" s="2">
        <f ca="1">IF(E479=E480,D479,CELL("wiersz",A478))</f>
        <v>478</v>
      </c>
      <c r="E480" s="23">
        <f>LARGE(F480:AG480,1)+LARGE(F480:AG480,2)+LARGE(F480:AG480,3)+LARGE(F480:AG480,4)+IFERROR(LARGE(F480:AG480,5),0)+IFERROR(LARGE(F480:AG480,6),0)</f>
        <v>30.61592737909643</v>
      </c>
      <c r="F480" s="69"/>
      <c r="G480" s="69"/>
      <c r="H480" s="69"/>
      <c r="I480" s="75"/>
      <c r="J480" s="76"/>
      <c r="K480" s="76"/>
      <c r="L480" s="76"/>
      <c r="M480" s="76">
        <v>30.61592737909643</v>
      </c>
      <c r="N480" s="69"/>
      <c r="O480" s="69"/>
      <c r="P480" s="69"/>
      <c r="Q480" s="69"/>
      <c r="R480" s="69"/>
      <c r="S480" s="69"/>
      <c r="T480" s="75"/>
      <c r="U480" s="75"/>
      <c r="V480" s="69"/>
      <c r="W480" s="69"/>
      <c r="X480" s="69"/>
      <c r="Y480" s="77"/>
      <c r="Z480" s="69"/>
      <c r="AA480" s="69"/>
      <c r="AB480" s="69"/>
      <c r="AC480" s="69"/>
      <c r="AD480" s="69">
        <f>IFERROR(LARGE(AH480:AM480,1),0)+IFERROR(LARGE(AH480:AM480,2),0)</f>
        <v>0</v>
      </c>
      <c r="AE480" s="69">
        <f>IFERROR(LARGE(AH480:AM480,3),0)+IFERROR(LARGE(AH480:AM480,4),0)</f>
        <v>0</v>
      </c>
      <c r="AF480" s="69">
        <f>IFERROR(LARGE(AH480:AM480,5),0)+IFERROR(LARGE(AH480:AM480,6),0)</f>
        <v>0</v>
      </c>
      <c r="AG480" s="69">
        <f>IFERROR(LARGE(AH480:AM480,7),0)</f>
        <v>0</v>
      </c>
      <c r="AH480" s="69"/>
      <c r="AI480" s="69"/>
      <c r="AJ480" s="69"/>
      <c r="AK480" s="69"/>
      <c r="AL480" s="69"/>
      <c r="AM480" s="69"/>
    </row>
    <row r="481" spans="1:39" s="70" customFormat="1">
      <c r="A481" s="3" t="s">
        <v>3047</v>
      </c>
      <c r="B481" s="3" t="s">
        <v>3007</v>
      </c>
      <c r="C481" s="3"/>
      <c r="D481" s="2">
        <f ca="1">IF(E480=E481,D480,CELL("wiersz",A479))</f>
        <v>479</v>
      </c>
      <c r="E481" s="23">
        <f>LARGE(F481:AG481,1)+LARGE(F481:AG481,2)+LARGE(F481:AG481,3)+LARGE(F481:AG481,4)+IFERROR(LARGE(F481:AG481,5),0)+IFERROR(LARGE(F481:AG481,6),0)</f>
        <v>30.558455500711279</v>
      </c>
      <c r="F481" s="69"/>
      <c r="G481" s="69"/>
      <c r="H481" s="69"/>
      <c r="I481" s="75"/>
      <c r="J481" s="76"/>
      <c r="K481" s="76"/>
      <c r="L481" s="76"/>
      <c r="M481" s="76"/>
      <c r="N481" s="69"/>
      <c r="O481" s="69"/>
      <c r="P481" s="69"/>
      <c r="Q481" s="69"/>
      <c r="R481" s="69"/>
      <c r="S481" s="69"/>
      <c r="T481" s="75"/>
      <c r="U481" s="75"/>
      <c r="V481" s="69"/>
      <c r="W481" s="69"/>
      <c r="X481" s="69"/>
      <c r="Y481" s="77"/>
      <c r="Z481" s="69"/>
      <c r="AA481" s="69"/>
      <c r="AB481" s="69"/>
      <c r="AC481" s="69"/>
      <c r="AD481" s="69">
        <f>IFERROR(LARGE(AH481:AM481,1),0)+IFERROR(LARGE(AH481:AM481,2),0)</f>
        <v>30.558455500711279</v>
      </c>
      <c r="AE481" s="69">
        <f>IFERROR(LARGE(AH481:AM481,3),0)+IFERROR(LARGE(AH481:AM481,4),0)</f>
        <v>0</v>
      </c>
      <c r="AF481" s="69">
        <f>IFERROR(LARGE(AH481:AM481,5),0)+IFERROR(LARGE(AH481:AM481,6),0)</f>
        <v>0</v>
      </c>
      <c r="AG481" s="69">
        <f>IFERROR(LARGE(AH481:AM481,7),0)</f>
        <v>0</v>
      </c>
      <c r="AH481" s="69"/>
      <c r="AI481" s="69"/>
      <c r="AJ481" s="69">
        <v>30.558455500711279</v>
      </c>
      <c r="AK481" s="69"/>
      <c r="AL481" s="69"/>
      <c r="AM481" s="69"/>
    </row>
    <row r="482" spans="1:39" s="70" customFormat="1">
      <c r="A482" s="3" t="s">
        <v>3048</v>
      </c>
      <c r="B482" s="3"/>
      <c r="C482" s="3"/>
      <c r="D482" s="2">
        <f ca="1">IF(E481=E482,D481,CELL("wiersz",A480))</f>
        <v>479</v>
      </c>
      <c r="E482" s="23">
        <f>LARGE(F482:AG482,1)+LARGE(F482:AG482,2)+LARGE(F482:AG482,3)+LARGE(F482:AG482,4)+IFERROR(LARGE(F482:AG482,5),0)+IFERROR(LARGE(F482:AG482,6),0)</f>
        <v>30.558455500711279</v>
      </c>
      <c r="F482" s="69"/>
      <c r="G482" s="69"/>
      <c r="H482" s="69"/>
      <c r="I482" s="75"/>
      <c r="J482" s="76"/>
      <c r="K482" s="76"/>
      <c r="L482" s="76"/>
      <c r="M482" s="76"/>
      <c r="N482" s="69"/>
      <c r="O482" s="69"/>
      <c r="P482" s="69"/>
      <c r="Q482" s="69"/>
      <c r="R482" s="69"/>
      <c r="S482" s="69"/>
      <c r="T482" s="75"/>
      <c r="U482" s="75"/>
      <c r="V482" s="69"/>
      <c r="W482" s="69"/>
      <c r="X482" s="69"/>
      <c r="Y482" s="77"/>
      <c r="Z482" s="69"/>
      <c r="AA482" s="69"/>
      <c r="AB482" s="69"/>
      <c r="AC482" s="69"/>
      <c r="AD482" s="69">
        <f>IFERROR(LARGE(AH482:AM482,1),0)+IFERROR(LARGE(AH482:AM482,2),0)</f>
        <v>30.558455500711279</v>
      </c>
      <c r="AE482" s="69">
        <f>IFERROR(LARGE(AH482:AM482,3),0)+IFERROR(LARGE(AH482:AM482,4),0)</f>
        <v>0</v>
      </c>
      <c r="AF482" s="69">
        <f>IFERROR(LARGE(AH482:AM482,5),0)+IFERROR(LARGE(AH482:AM482,6),0)</f>
        <v>0</v>
      </c>
      <c r="AG482" s="69">
        <f>IFERROR(LARGE(AH482:AM482,7),0)</f>
        <v>0</v>
      </c>
      <c r="AH482" s="69"/>
      <c r="AI482" s="69"/>
      <c r="AJ482" s="69">
        <v>30.558455500711279</v>
      </c>
      <c r="AK482" s="69"/>
      <c r="AL482" s="69"/>
      <c r="AM482" s="69"/>
    </row>
    <row r="483" spans="1:39" s="70" customFormat="1">
      <c r="A483" s="3" t="s">
        <v>3929</v>
      </c>
      <c r="B483" s="3"/>
      <c r="C483" s="3" t="s">
        <v>68</v>
      </c>
      <c r="D483" s="2">
        <f ca="1">IF(E482=E483,D482,CELL("wiersz",A481))</f>
        <v>481</v>
      </c>
      <c r="E483" s="23">
        <f>LARGE(F483:AG483,1)+LARGE(F483:AG483,2)+LARGE(F483:AG483,3)+LARGE(F483:AG483,4)+IFERROR(LARGE(F483:AG483,5),0)+IFERROR(LARGE(F483:AG483,6),0)</f>
        <v>30.227141131377934</v>
      </c>
      <c r="F483" s="69"/>
      <c r="G483" s="69"/>
      <c r="H483" s="69"/>
      <c r="I483" s="75"/>
      <c r="J483" s="76"/>
      <c r="K483" s="76"/>
      <c r="L483" s="76"/>
      <c r="M483" s="76"/>
      <c r="N483" s="69"/>
      <c r="O483" s="69"/>
      <c r="P483" s="69"/>
      <c r="Q483" s="69"/>
      <c r="R483" s="69"/>
      <c r="S483" s="69"/>
      <c r="T483" s="75"/>
      <c r="U483" s="75"/>
      <c r="V483" s="69"/>
      <c r="W483" s="69"/>
      <c r="X483" s="69"/>
      <c r="Y483" s="77"/>
      <c r="Z483" s="69"/>
      <c r="AA483" s="69"/>
      <c r="AB483" s="69"/>
      <c r="AC483" s="69"/>
      <c r="AD483" s="69">
        <f>IFERROR(LARGE(AH483:AM483,1),0)+IFERROR(LARGE(AH483:AM483,2),0)</f>
        <v>30.227141131377934</v>
      </c>
      <c r="AE483" s="69">
        <f>IFERROR(LARGE(AH483:AM483,3),0)+IFERROR(LARGE(AH483:AM483,4),0)</f>
        <v>0</v>
      </c>
      <c r="AF483" s="69">
        <f>IFERROR(LARGE(AH483:AM483,5),0)+IFERROR(LARGE(AH483:AM483,6),0)</f>
        <v>0</v>
      </c>
      <c r="AG483" s="69">
        <f>IFERROR(LARGE(AH483:AM483,7),0)</f>
        <v>0</v>
      </c>
      <c r="AH483" s="69"/>
      <c r="AI483" s="69"/>
      <c r="AJ483" s="69"/>
      <c r="AK483" s="69"/>
      <c r="AL483" s="69">
        <v>30.227141131377934</v>
      </c>
      <c r="AM483" s="69"/>
    </row>
    <row r="484" spans="1:39" s="70" customFormat="1">
      <c r="A484" s="3" t="s">
        <v>3862</v>
      </c>
      <c r="B484" s="3" t="s">
        <v>3520</v>
      </c>
      <c r="C484" s="3" t="s">
        <v>57</v>
      </c>
      <c r="D484" s="2">
        <f ca="1">IF(E483=E484,D483,CELL("wiersz",A482))</f>
        <v>482</v>
      </c>
      <c r="E484" s="23">
        <f>LARGE(F484:AG484,1)+LARGE(F484:AG484,2)+LARGE(F484:AG484,3)+LARGE(F484:AG484,4)+IFERROR(LARGE(F484:AG484,5),0)+IFERROR(LARGE(F484:AG484,6),0)</f>
        <v>30.007551640996176</v>
      </c>
      <c r="F484" s="69"/>
      <c r="G484" s="69"/>
      <c r="H484" s="69"/>
      <c r="I484" s="75"/>
      <c r="J484" s="76"/>
      <c r="K484" s="76"/>
      <c r="L484" s="76"/>
      <c r="M484" s="76"/>
      <c r="N484" s="69"/>
      <c r="O484" s="69"/>
      <c r="P484" s="69"/>
      <c r="Q484" s="69"/>
      <c r="R484" s="69"/>
      <c r="S484" s="69"/>
      <c r="T484" s="75"/>
      <c r="U484" s="75"/>
      <c r="V484" s="69"/>
      <c r="W484" s="69"/>
      <c r="X484" s="69"/>
      <c r="Y484" s="77"/>
      <c r="Z484" s="69">
        <v>30.007551640996176</v>
      </c>
      <c r="AA484" s="69"/>
      <c r="AB484" s="69"/>
      <c r="AC484" s="69"/>
      <c r="AD484" s="69">
        <f>IFERROR(LARGE(AH484:AM484,1),0)+IFERROR(LARGE(AH484:AM484,2),0)</f>
        <v>0</v>
      </c>
      <c r="AE484" s="69">
        <f>IFERROR(LARGE(AH484:AM484,3),0)+IFERROR(LARGE(AH484:AM484,4),0)</f>
        <v>0</v>
      </c>
      <c r="AF484" s="69">
        <f>IFERROR(LARGE(AH484:AM484,5),0)+IFERROR(LARGE(AH484:AM484,6),0)</f>
        <v>0</v>
      </c>
      <c r="AG484" s="69">
        <f>IFERROR(LARGE(AH484:AM484,7),0)</f>
        <v>0</v>
      </c>
      <c r="AH484" s="69"/>
      <c r="AI484" s="69"/>
      <c r="AJ484" s="69"/>
      <c r="AK484" s="69"/>
      <c r="AL484" s="69"/>
      <c r="AM484" s="69"/>
    </row>
    <row r="485" spans="1:39" s="70" customFormat="1">
      <c r="A485" s="3" t="s">
        <v>2277</v>
      </c>
      <c r="B485" s="3"/>
      <c r="C485" s="3" t="s">
        <v>858</v>
      </c>
      <c r="D485" s="2">
        <f ca="1">IF(E484=E485,D484,CELL("wiersz",A483))</f>
        <v>483</v>
      </c>
      <c r="E485" s="23">
        <f>LARGE(F485:AG485,1)+LARGE(F485:AG485,2)+LARGE(F485:AG485,3)+LARGE(F485:AG485,4)+IFERROR(LARGE(F485:AG485,5),0)+IFERROR(LARGE(F485:AG485,6),0)</f>
        <v>29.993959634114319</v>
      </c>
      <c r="F485" s="69"/>
      <c r="G485" s="69"/>
      <c r="H485" s="69"/>
      <c r="I485" s="75"/>
      <c r="J485" s="76"/>
      <c r="K485" s="76"/>
      <c r="L485" s="76"/>
      <c r="M485" s="76"/>
      <c r="N485" s="69"/>
      <c r="O485" s="69"/>
      <c r="P485" s="69"/>
      <c r="Q485" s="69"/>
      <c r="R485" s="69"/>
      <c r="S485" s="69"/>
      <c r="T485" s="75"/>
      <c r="U485" s="75"/>
      <c r="V485" s="69"/>
      <c r="W485" s="69"/>
      <c r="X485" s="69"/>
      <c r="Y485" s="77"/>
      <c r="Z485" s="69"/>
      <c r="AA485" s="69"/>
      <c r="AB485" s="69"/>
      <c r="AC485" s="69"/>
      <c r="AD485" s="69">
        <f>IFERROR(LARGE(AH485:AM485,1),0)+IFERROR(LARGE(AH485:AM485,2),0)</f>
        <v>29.993959634114319</v>
      </c>
      <c r="AE485" s="69">
        <f>IFERROR(LARGE(AH485:AM485,3),0)+IFERROR(LARGE(AH485:AM485,4),0)</f>
        <v>0</v>
      </c>
      <c r="AF485" s="69">
        <f>IFERROR(LARGE(AH485:AM485,5),0)+IFERROR(LARGE(AH485:AM485,6),0)</f>
        <v>0</v>
      </c>
      <c r="AG485" s="69">
        <f>IFERROR(LARGE(AH485:AM485,7),0)</f>
        <v>0</v>
      </c>
      <c r="AH485" s="69">
        <v>21.22817054589925</v>
      </c>
      <c r="AI485" s="69"/>
      <c r="AJ485" s="69"/>
      <c r="AK485" s="69"/>
      <c r="AL485" s="69">
        <v>8.7657890882150706</v>
      </c>
      <c r="AM485" s="69"/>
    </row>
    <row r="486" spans="1:39" s="70" customFormat="1">
      <c r="A486" s="3" t="s">
        <v>2376</v>
      </c>
      <c r="B486" s="3"/>
      <c r="C486" s="3" t="s">
        <v>92</v>
      </c>
      <c r="D486" s="2">
        <f ca="1">IF(E485=E486,D485,CELL("wiersz",A484))</f>
        <v>484</v>
      </c>
      <c r="E486" s="23">
        <f>LARGE(F486:AG486,1)+LARGE(F486:AG486,2)+LARGE(F486:AG486,3)+LARGE(F486:AG486,4)+IFERROR(LARGE(F486:AG486,5),0)+IFERROR(LARGE(F486:AG486,6),0)</f>
        <v>29.911478569131592</v>
      </c>
      <c r="F486" s="69"/>
      <c r="G486" s="69"/>
      <c r="H486" s="69"/>
      <c r="I486" s="75"/>
      <c r="J486" s="76"/>
      <c r="K486" s="76"/>
      <c r="L486" s="76"/>
      <c r="M486" s="76"/>
      <c r="N486" s="69"/>
      <c r="O486" s="69"/>
      <c r="P486" s="69"/>
      <c r="Q486" s="69"/>
      <c r="R486" s="69"/>
      <c r="S486" s="69"/>
      <c r="T486" s="75"/>
      <c r="U486" s="75"/>
      <c r="V486" s="69"/>
      <c r="W486" s="69"/>
      <c r="X486" s="69"/>
      <c r="Y486" s="77"/>
      <c r="Z486" s="69"/>
      <c r="AA486" s="69"/>
      <c r="AB486" s="69"/>
      <c r="AC486" s="69"/>
      <c r="AD486" s="69">
        <f>IFERROR(LARGE(AH486:AM486,1),0)+IFERROR(LARGE(AH486:AM486,2),0)</f>
        <v>29.911478569131592</v>
      </c>
      <c r="AE486" s="69">
        <f>IFERROR(LARGE(AH486:AM486,3),0)+IFERROR(LARGE(AH486:AM486,4),0)</f>
        <v>0</v>
      </c>
      <c r="AF486" s="69">
        <f>IFERROR(LARGE(AH486:AM486,5),0)+IFERROR(LARGE(AH486:AM486,6),0)</f>
        <v>0</v>
      </c>
      <c r="AG486" s="69">
        <f>IFERROR(LARGE(AH486:AM486,7),0)</f>
        <v>0</v>
      </c>
      <c r="AH486" s="69">
        <v>0</v>
      </c>
      <c r="AI486" s="69"/>
      <c r="AJ486" s="69"/>
      <c r="AK486" s="69"/>
      <c r="AL486" s="69">
        <v>29.911478569131592</v>
      </c>
      <c r="AM486" s="69"/>
    </row>
    <row r="487" spans="1:39" s="70" customFormat="1">
      <c r="A487" s="3" t="s">
        <v>2373</v>
      </c>
      <c r="B487" s="3" t="s">
        <v>1900</v>
      </c>
      <c r="C487" s="3" t="s">
        <v>67</v>
      </c>
      <c r="D487" s="2">
        <f ca="1">IF(E486=E487,D486,CELL("wiersz",A485))</f>
        <v>485</v>
      </c>
      <c r="E487" s="23">
        <f>LARGE(F487:AG487,1)+LARGE(F487:AG487,2)+LARGE(F487:AG487,3)+LARGE(F487:AG487,4)+IFERROR(LARGE(F487:AG487,5),0)+IFERROR(LARGE(F487:AG487,6),0)</f>
        <v>29.837933684911146</v>
      </c>
      <c r="F487" s="69"/>
      <c r="G487" s="69"/>
      <c r="H487" s="69"/>
      <c r="I487" s="75"/>
      <c r="J487" s="76"/>
      <c r="K487" s="76"/>
      <c r="L487" s="76"/>
      <c r="M487" s="76"/>
      <c r="N487" s="69"/>
      <c r="O487" s="69"/>
      <c r="P487" s="69"/>
      <c r="Q487" s="69"/>
      <c r="R487" s="69"/>
      <c r="S487" s="69"/>
      <c r="T487" s="75"/>
      <c r="U487" s="75"/>
      <c r="V487" s="69"/>
      <c r="W487" s="69"/>
      <c r="X487" s="69"/>
      <c r="Y487" s="77"/>
      <c r="Z487" s="69"/>
      <c r="AA487" s="69"/>
      <c r="AB487" s="69"/>
      <c r="AC487" s="69"/>
      <c r="AD487" s="69">
        <f>IFERROR(LARGE(AH487:AM487,1),0)+IFERROR(LARGE(AH487:AM487,2),0)</f>
        <v>29.837933684911146</v>
      </c>
      <c r="AE487" s="69">
        <f>IFERROR(LARGE(AH487:AM487,3),0)+IFERROR(LARGE(AH487:AM487,4),0)</f>
        <v>0</v>
      </c>
      <c r="AF487" s="69">
        <f>IFERROR(LARGE(AH487:AM487,5),0)+IFERROR(LARGE(AH487:AM487,6),0)</f>
        <v>0</v>
      </c>
      <c r="AG487" s="69">
        <f>IFERROR(LARGE(AH487:AM487,7),0)</f>
        <v>0</v>
      </c>
      <c r="AH487" s="69">
        <v>0</v>
      </c>
      <c r="AI487" s="69"/>
      <c r="AJ487" s="69"/>
      <c r="AK487" s="69"/>
      <c r="AL487" s="69">
        <v>29.837933684911146</v>
      </c>
      <c r="AM487" s="69"/>
    </row>
    <row r="488" spans="1:39" s="70" customFormat="1">
      <c r="A488" s="3" t="s">
        <v>2386</v>
      </c>
      <c r="B488" s="3"/>
      <c r="C488" s="3" t="s">
        <v>92</v>
      </c>
      <c r="D488" s="2">
        <f ca="1">IF(E487=E488,D487,CELL("wiersz",A486))</f>
        <v>486</v>
      </c>
      <c r="E488" s="23">
        <f>LARGE(F488:AG488,1)+LARGE(F488:AG488,2)+LARGE(F488:AG488,3)+LARGE(F488:AG488,4)+IFERROR(LARGE(F488:AG488,5),0)+IFERROR(LARGE(F488:AG488,6),0)</f>
        <v>29.725417546027767</v>
      </c>
      <c r="F488" s="69"/>
      <c r="G488" s="69"/>
      <c r="H488" s="69"/>
      <c r="I488" s="75"/>
      <c r="J488" s="76"/>
      <c r="K488" s="76"/>
      <c r="L488" s="76"/>
      <c r="M488" s="76"/>
      <c r="N488" s="69"/>
      <c r="O488" s="69"/>
      <c r="P488" s="69"/>
      <c r="Q488" s="69"/>
      <c r="R488" s="69"/>
      <c r="S488" s="69"/>
      <c r="T488" s="75"/>
      <c r="U488" s="75"/>
      <c r="V488" s="69"/>
      <c r="W488" s="69"/>
      <c r="X488" s="69"/>
      <c r="Y488" s="77"/>
      <c r="Z488" s="69"/>
      <c r="AA488" s="69"/>
      <c r="AB488" s="69"/>
      <c r="AC488" s="69"/>
      <c r="AD488" s="69">
        <f>IFERROR(LARGE(AH488:AM488,1),0)+IFERROR(LARGE(AH488:AM488,2),0)</f>
        <v>29.725417546027767</v>
      </c>
      <c r="AE488" s="69">
        <f>IFERROR(LARGE(AH488:AM488,3),0)+IFERROR(LARGE(AH488:AM488,4),0)</f>
        <v>0</v>
      </c>
      <c r="AF488" s="69">
        <f>IFERROR(LARGE(AH488:AM488,5),0)+IFERROR(LARGE(AH488:AM488,6),0)</f>
        <v>0</v>
      </c>
      <c r="AG488" s="69">
        <f>IFERROR(LARGE(AH488:AM488,7),0)</f>
        <v>0</v>
      </c>
      <c r="AH488" s="69">
        <v>0</v>
      </c>
      <c r="AI488" s="69"/>
      <c r="AJ488" s="69"/>
      <c r="AK488" s="69"/>
      <c r="AL488" s="69">
        <v>29.725417546027767</v>
      </c>
      <c r="AM488" s="69"/>
    </row>
    <row r="489" spans="1:39" s="70" customFormat="1">
      <c r="A489" s="3" t="s">
        <v>2252</v>
      </c>
      <c r="B489" s="3"/>
      <c r="C489" s="3" t="s">
        <v>57</v>
      </c>
      <c r="D489" s="2">
        <f ca="1">IF(E488=E489,D488,CELL("wiersz",A487))</f>
        <v>487</v>
      </c>
      <c r="E489" s="23">
        <f>LARGE(F489:AG489,1)+LARGE(F489:AG489,2)+LARGE(F489:AG489,3)+LARGE(F489:AG489,4)+IFERROR(LARGE(F489:AG489,5),0)+IFERROR(LARGE(F489:AG489,6),0)</f>
        <v>29.629940035719059</v>
      </c>
      <c r="F489" s="69"/>
      <c r="G489" s="69"/>
      <c r="H489" s="69"/>
      <c r="I489" s="75"/>
      <c r="J489" s="76"/>
      <c r="K489" s="76"/>
      <c r="L489" s="76"/>
      <c r="M489" s="76"/>
      <c r="N489" s="69"/>
      <c r="O489" s="69"/>
      <c r="P489" s="69"/>
      <c r="Q489" s="69"/>
      <c r="R489" s="69"/>
      <c r="S489" s="69"/>
      <c r="T489" s="75"/>
      <c r="U489" s="75"/>
      <c r="V489" s="69"/>
      <c r="W489" s="69"/>
      <c r="X489" s="69"/>
      <c r="Y489" s="77"/>
      <c r="Z489" s="69"/>
      <c r="AA489" s="69"/>
      <c r="AB489" s="69"/>
      <c r="AC489" s="69"/>
      <c r="AD489" s="69">
        <f>IFERROR(LARGE(AH489:AM489,1),0)+IFERROR(LARGE(AH489:AM489,2),0)</f>
        <v>29.629940035719059</v>
      </c>
      <c r="AE489" s="69">
        <f>IFERROR(LARGE(AH489:AM489,3),0)+IFERROR(LARGE(AH489:AM489,4),0)</f>
        <v>0</v>
      </c>
      <c r="AF489" s="69">
        <f>IFERROR(LARGE(AH489:AM489,5),0)+IFERROR(LARGE(AH489:AM489,6),0)</f>
        <v>0</v>
      </c>
      <c r="AG489" s="69">
        <f>IFERROR(LARGE(AH489:AM489,7),0)</f>
        <v>0</v>
      </c>
      <c r="AH489" s="69">
        <v>29.629940035719059</v>
      </c>
      <c r="AI489" s="69"/>
      <c r="AJ489" s="69"/>
      <c r="AK489" s="69"/>
      <c r="AL489" s="69"/>
      <c r="AM489" s="69"/>
    </row>
    <row r="490" spans="1:39" s="70" customFormat="1">
      <c r="A490" s="3" t="s">
        <v>2253</v>
      </c>
      <c r="B490" s="3" t="s">
        <v>1400</v>
      </c>
      <c r="C490" s="3" t="s">
        <v>92</v>
      </c>
      <c r="D490" s="2">
        <f ca="1">IF(E489=E490,D489,CELL("wiersz",A488))</f>
        <v>488</v>
      </c>
      <c r="E490" s="23">
        <f>LARGE(F490:AG490,1)+LARGE(F490:AG490,2)+LARGE(F490:AG490,3)+LARGE(F490:AG490,4)+IFERROR(LARGE(F490:AG490,5),0)+IFERROR(LARGE(F490:AG490,6),0)</f>
        <v>29.342817478508724</v>
      </c>
      <c r="F490" s="69"/>
      <c r="G490" s="69"/>
      <c r="H490" s="69"/>
      <c r="I490" s="75"/>
      <c r="J490" s="76"/>
      <c r="K490" s="76"/>
      <c r="L490" s="76"/>
      <c r="M490" s="76"/>
      <c r="N490" s="69"/>
      <c r="O490" s="69"/>
      <c r="P490" s="69"/>
      <c r="Q490" s="69"/>
      <c r="R490" s="69"/>
      <c r="S490" s="69"/>
      <c r="T490" s="75"/>
      <c r="U490" s="75"/>
      <c r="V490" s="69"/>
      <c r="W490" s="69"/>
      <c r="X490" s="69"/>
      <c r="Y490" s="77"/>
      <c r="Z490" s="69"/>
      <c r="AA490" s="69"/>
      <c r="AB490" s="69"/>
      <c r="AC490" s="69"/>
      <c r="AD490" s="69">
        <f>IFERROR(LARGE(AH490:AM490,1),0)+IFERROR(LARGE(AH490:AM490,2),0)</f>
        <v>29.342817478508724</v>
      </c>
      <c r="AE490" s="69">
        <f>IFERROR(LARGE(AH490:AM490,3),0)+IFERROR(LARGE(AH490:AM490,4),0)</f>
        <v>0</v>
      </c>
      <c r="AF490" s="69">
        <f>IFERROR(LARGE(AH490:AM490,5),0)+IFERROR(LARGE(AH490:AM490,6),0)</f>
        <v>0</v>
      </c>
      <c r="AG490" s="69">
        <f>IFERROR(LARGE(AH490:AM490,7),0)</f>
        <v>0</v>
      </c>
      <c r="AH490" s="69">
        <v>29.342817478508724</v>
      </c>
      <c r="AI490" s="69"/>
      <c r="AJ490" s="69"/>
      <c r="AK490" s="69"/>
      <c r="AL490" s="69"/>
      <c r="AM490" s="69"/>
    </row>
    <row r="491" spans="1:39" s="70" customFormat="1">
      <c r="A491" s="3" t="s">
        <v>3863</v>
      </c>
      <c r="B491" s="3" t="s">
        <v>3519</v>
      </c>
      <c r="C491" s="3" t="s">
        <v>927</v>
      </c>
      <c r="D491" s="2">
        <f ca="1">IF(E490=E491,D490,CELL("wiersz",A489))</f>
        <v>489</v>
      </c>
      <c r="E491" s="23">
        <f>LARGE(F491:AG491,1)+LARGE(F491:AG491,2)+LARGE(F491:AG491,3)+LARGE(F491:AG491,4)+IFERROR(LARGE(F491:AG491,5),0)+IFERROR(LARGE(F491:AG491,6),0)</f>
        <v>29.24210440603207</v>
      </c>
      <c r="F491" s="69"/>
      <c r="G491" s="69"/>
      <c r="H491" s="69"/>
      <c r="I491" s="75"/>
      <c r="J491" s="76"/>
      <c r="K491" s="76"/>
      <c r="L491" s="76"/>
      <c r="M491" s="76"/>
      <c r="N491" s="69"/>
      <c r="O491" s="69"/>
      <c r="P491" s="69"/>
      <c r="Q491" s="69"/>
      <c r="R491" s="69"/>
      <c r="S491" s="69"/>
      <c r="T491" s="75"/>
      <c r="U491" s="75"/>
      <c r="V491" s="69"/>
      <c r="W491" s="69"/>
      <c r="X491" s="69"/>
      <c r="Y491" s="77"/>
      <c r="Z491" s="69">
        <v>29.24210440603207</v>
      </c>
      <c r="AA491" s="69"/>
      <c r="AB491" s="69"/>
      <c r="AC491" s="69"/>
      <c r="AD491" s="69">
        <f>IFERROR(LARGE(AH491:AM491,1),0)+IFERROR(LARGE(AH491:AM491,2),0)</f>
        <v>0</v>
      </c>
      <c r="AE491" s="69">
        <f>IFERROR(LARGE(AH491:AM491,3),0)+IFERROR(LARGE(AH491:AM491,4),0)</f>
        <v>0</v>
      </c>
      <c r="AF491" s="69">
        <f>IFERROR(LARGE(AH491:AM491,5),0)+IFERROR(LARGE(AH491:AM491,6),0)</f>
        <v>0</v>
      </c>
      <c r="AG491" s="69">
        <f>IFERROR(LARGE(AH491:AM491,7),0)</f>
        <v>0</v>
      </c>
      <c r="AH491" s="69"/>
      <c r="AI491" s="69"/>
      <c r="AJ491" s="69"/>
      <c r="AK491" s="69"/>
      <c r="AL491" s="69"/>
      <c r="AM491" s="69"/>
    </row>
    <row r="492" spans="1:39" s="70" customFormat="1">
      <c r="A492" s="3" t="s">
        <v>2368</v>
      </c>
      <c r="B492" s="3" t="s">
        <v>1378</v>
      </c>
      <c r="C492" s="3" t="s">
        <v>57</v>
      </c>
      <c r="D492" s="2">
        <f ca="1">IF(E491=E492,D491,CELL("wiersz",A490))</f>
        <v>490</v>
      </c>
      <c r="E492" s="23">
        <f>LARGE(F492:AG492,1)+LARGE(F492:AG492,2)+LARGE(F492:AG492,3)+LARGE(F492:AG492,4)+IFERROR(LARGE(F492:AG492,5),0)+IFERROR(LARGE(F492:AG492,6),0)</f>
        <v>28.934549613351116</v>
      </c>
      <c r="F492" s="69"/>
      <c r="G492" s="69"/>
      <c r="H492" s="69"/>
      <c r="I492" s="75"/>
      <c r="J492" s="76"/>
      <c r="K492" s="76"/>
      <c r="L492" s="76"/>
      <c r="M492" s="76"/>
      <c r="N492" s="69"/>
      <c r="O492" s="69"/>
      <c r="P492" s="69"/>
      <c r="Q492" s="69"/>
      <c r="R492" s="69"/>
      <c r="S492" s="69"/>
      <c r="T492" s="75"/>
      <c r="U492" s="75"/>
      <c r="V492" s="69"/>
      <c r="W492" s="69"/>
      <c r="X492" s="69"/>
      <c r="Y492" s="77"/>
      <c r="Z492" s="69"/>
      <c r="AA492" s="69"/>
      <c r="AB492" s="69"/>
      <c r="AC492" s="69"/>
      <c r="AD492" s="69">
        <f>IFERROR(LARGE(AH492:AM492,1),0)+IFERROR(LARGE(AH492:AM492,2),0)</f>
        <v>28.934549613351116</v>
      </c>
      <c r="AE492" s="69">
        <f>IFERROR(LARGE(AH492:AM492,3),0)+IFERROR(LARGE(AH492:AM492,4),0)</f>
        <v>0</v>
      </c>
      <c r="AF492" s="69">
        <f>IFERROR(LARGE(AH492:AM492,5),0)+IFERROR(LARGE(AH492:AM492,6),0)</f>
        <v>0</v>
      </c>
      <c r="AG492" s="69">
        <f>IFERROR(LARGE(AH492:AM492,7),0)</f>
        <v>0</v>
      </c>
      <c r="AH492" s="69">
        <v>2.7530686463150564</v>
      </c>
      <c r="AI492" s="69"/>
      <c r="AJ492" s="69"/>
      <c r="AK492" s="69"/>
      <c r="AL492" s="69">
        <v>26.181480967036059</v>
      </c>
      <c r="AM492" s="69"/>
    </row>
    <row r="493" spans="1:39" s="70" customFormat="1">
      <c r="A493" s="3" t="s">
        <v>2254</v>
      </c>
      <c r="B493" s="3"/>
      <c r="C493" s="3" t="s">
        <v>57</v>
      </c>
      <c r="D493" s="2">
        <f ca="1">IF(E492=E493,D492,CELL("wiersz",A491))</f>
        <v>491</v>
      </c>
      <c r="E493" s="23">
        <f>LARGE(F493:AG493,1)+LARGE(F493:AG493,2)+LARGE(F493:AG493,3)+LARGE(F493:AG493,4)+IFERROR(LARGE(F493:AG493,5),0)+IFERROR(LARGE(F493:AG493,6),0)</f>
        <v>28.590437543162345</v>
      </c>
      <c r="F493" s="69"/>
      <c r="G493" s="69"/>
      <c r="H493" s="69"/>
      <c r="I493" s="75"/>
      <c r="J493" s="76"/>
      <c r="K493" s="76"/>
      <c r="L493" s="76"/>
      <c r="M493" s="76"/>
      <c r="N493" s="69"/>
      <c r="O493" s="69"/>
      <c r="P493" s="69"/>
      <c r="Q493" s="69"/>
      <c r="R493" s="69"/>
      <c r="S493" s="69"/>
      <c r="T493" s="75"/>
      <c r="U493" s="75"/>
      <c r="V493" s="69"/>
      <c r="W493" s="69"/>
      <c r="X493" s="69"/>
      <c r="Y493" s="77"/>
      <c r="Z493" s="69"/>
      <c r="AA493" s="69"/>
      <c r="AB493" s="69"/>
      <c r="AC493" s="69"/>
      <c r="AD493" s="69">
        <f>IFERROR(LARGE(AH493:AM493,1),0)+IFERROR(LARGE(AH493:AM493,2),0)</f>
        <v>28.590437543162345</v>
      </c>
      <c r="AE493" s="69">
        <f>IFERROR(LARGE(AH493:AM493,3),0)+IFERROR(LARGE(AH493:AM493,4),0)</f>
        <v>0</v>
      </c>
      <c r="AF493" s="69">
        <f>IFERROR(LARGE(AH493:AM493,5),0)+IFERROR(LARGE(AH493:AM493,6),0)</f>
        <v>0</v>
      </c>
      <c r="AG493" s="69">
        <f>IFERROR(LARGE(AH493:AM493,7),0)</f>
        <v>0</v>
      </c>
      <c r="AH493" s="69">
        <v>28.590437543162345</v>
      </c>
      <c r="AI493" s="69"/>
      <c r="AJ493" s="69"/>
      <c r="AK493" s="69"/>
      <c r="AL493" s="69"/>
      <c r="AM493" s="69"/>
    </row>
    <row r="494" spans="1:39" s="70" customFormat="1">
      <c r="A494" s="3" t="s">
        <v>2255</v>
      </c>
      <c r="B494" s="3" t="s">
        <v>1596</v>
      </c>
      <c r="C494" s="3" t="s">
        <v>1595</v>
      </c>
      <c r="D494" s="2">
        <f ca="1">IF(E493=E494,D493,CELL("wiersz",A492))</f>
        <v>492</v>
      </c>
      <c r="E494" s="23">
        <f>LARGE(F494:AG494,1)+LARGE(F494:AG494,2)+LARGE(F494:AG494,3)+LARGE(F494:AG494,4)+IFERROR(LARGE(F494:AG494,5),0)+IFERROR(LARGE(F494:AG494,6),0)</f>
        <v>28.242906873598425</v>
      </c>
      <c r="F494" s="69"/>
      <c r="G494" s="69"/>
      <c r="H494" s="69"/>
      <c r="I494" s="75"/>
      <c r="J494" s="76"/>
      <c r="K494" s="76"/>
      <c r="L494" s="76"/>
      <c r="M494" s="76"/>
      <c r="N494" s="69"/>
      <c r="O494" s="69"/>
      <c r="P494" s="69"/>
      <c r="Q494" s="69"/>
      <c r="R494" s="69"/>
      <c r="S494" s="69"/>
      <c r="T494" s="75"/>
      <c r="U494" s="75"/>
      <c r="V494" s="69"/>
      <c r="W494" s="69"/>
      <c r="X494" s="69"/>
      <c r="Y494" s="77"/>
      <c r="Z494" s="69"/>
      <c r="AA494" s="69"/>
      <c r="AB494" s="69"/>
      <c r="AC494" s="69"/>
      <c r="AD494" s="69">
        <f>IFERROR(LARGE(AH494:AM494,1),0)+IFERROR(LARGE(AH494:AM494,2),0)</f>
        <v>28.242906873598425</v>
      </c>
      <c r="AE494" s="69">
        <f>IFERROR(LARGE(AH494:AM494,3),0)+IFERROR(LARGE(AH494:AM494,4),0)</f>
        <v>0</v>
      </c>
      <c r="AF494" s="69">
        <f>IFERROR(LARGE(AH494:AM494,5),0)+IFERROR(LARGE(AH494:AM494,6),0)</f>
        <v>0</v>
      </c>
      <c r="AG494" s="69">
        <f>IFERROR(LARGE(AH494:AM494,7),0)</f>
        <v>0</v>
      </c>
      <c r="AH494" s="69">
        <v>28.242906873598425</v>
      </c>
      <c r="AI494" s="69"/>
      <c r="AJ494" s="69"/>
      <c r="AK494" s="69"/>
      <c r="AL494" s="69"/>
      <c r="AM494" s="69"/>
    </row>
    <row r="495" spans="1:39" s="70" customFormat="1">
      <c r="A495" s="3" t="s">
        <v>3930</v>
      </c>
      <c r="B495" s="3" t="s">
        <v>3626</v>
      </c>
      <c r="C495" s="3" t="s">
        <v>3627</v>
      </c>
      <c r="D495" s="2">
        <f ca="1">IF(E494=E495,D494,CELL("wiersz",A493))</f>
        <v>493</v>
      </c>
      <c r="E495" s="23">
        <f>LARGE(F495:AG495,1)+LARGE(F495:AG495,2)+LARGE(F495:AG495,3)+LARGE(F495:AG495,4)+IFERROR(LARGE(F495:AG495,5),0)+IFERROR(LARGE(F495:AG495,6),0)</f>
        <v>28.227270585948077</v>
      </c>
      <c r="F495" s="69"/>
      <c r="G495" s="69"/>
      <c r="H495" s="69"/>
      <c r="I495" s="75"/>
      <c r="J495" s="76"/>
      <c r="K495" s="76"/>
      <c r="L495" s="76"/>
      <c r="M495" s="76"/>
      <c r="N495" s="69"/>
      <c r="O495" s="69"/>
      <c r="P495" s="69"/>
      <c r="Q495" s="69"/>
      <c r="R495" s="69"/>
      <c r="S495" s="69"/>
      <c r="T495" s="75"/>
      <c r="U495" s="75"/>
      <c r="V495" s="69"/>
      <c r="W495" s="69"/>
      <c r="X495" s="69"/>
      <c r="Y495" s="77"/>
      <c r="Z495" s="69"/>
      <c r="AA495" s="69"/>
      <c r="AB495" s="69"/>
      <c r="AC495" s="69"/>
      <c r="AD495" s="69">
        <f>IFERROR(LARGE(AH495:AM495,1),0)+IFERROR(LARGE(AH495:AM495,2),0)</f>
        <v>28.227270585948077</v>
      </c>
      <c r="AE495" s="69">
        <f>IFERROR(LARGE(AH495:AM495,3),0)+IFERROR(LARGE(AH495:AM495,4),0)</f>
        <v>0</v>
      </c>
      <c r="AF495" s="69">
        <f>IFERROR(LARGE(AH495:AM495,5),0)+IFERROR(LARGE(AH495:AM495,6),0)</f>
        <v>0</v>
      </c>
      <c r="AG495" s="69">
        <f>IFERROR(LARGE(AH495:AM495,7),0)</f>
        <v>0</v>
      </c>
      <c r="AH495" s="69"/>
      <c r="AI495" s="69"/>
      <c r="AJ495" s="69"/>
      <c r="AK495" s="69"/>
      <c r="AL495" s="69">
        <v>28.227270585948077</v>
      </c>
      <c r="AM495" s="69"/>
    </row>
    <row r="496" spans="1:39" s="70" customFormat="1">
      <c r="A496" s="3" t="s">
        <v>3931</v>
      </c>
      <c r="B496" s="3" t="s">
        <v>3626</v>
      </c>
      <c r="C496" s="3" t="s">
        <v>3627</v>
      </c>
      <c r="D496" s="2">
        <f ca="1">IF(E495=E496,D495,CELL("wiersz",A494))</f>
        <v>494</v>
      </c>
      <c r="E496" s="23">
        <f>LARGE(F496:AG496,1)+LARGE(F496:AG496,2)+LARGE(F496:AG496,3)+LARGE(F496:AG496,4)+IFERROR(LARGE(F496:AG496,5),0)+IFERROR(LARGE(F496:AG496,6),0)</f>
        <v>28.224535473653326</v>
      </c>
      <c r="F496" s="69"/>
      <c r="G496" s="69"/>
      <c r="H496" s="69"/>
      <c r="I496" s="75"/>
      <c r="J496" s="76"/>
      <c r="K496" s="76"/>
      <c r="L496" s="76"/>
      <c r="M496" s="76"/>
      <c r="N496" s="69"/>
      <c r="O496" s="69"/>
      <c r="P496" s="69"/>
      <c r="Q496" s="69"/>
      <c r="R496" s="69"/>
      <c r="S496" s="69"/>
      <c r="T496" s="75"/>
      <c r="U496" s="75"/>
      <c r="V496" s="69"/>
      <c r="W496" s="69"/>
      <c r="X496" s="69"/>
      <c r="Y496" s="77"/>
      <c r="Z496" s="69"/>
      <c r="AA496" s="69"/>
      <c r="AB496" s="69"/>
      <c r="AC496" s="69"/>
      <c r="AD496" s="69">
        <f>IFERROR(LARGE(AH496:AM496,1),0)+IFERROR(LARGE(AH496:AM496,2),0)</f>
        <v>28.224535473653326</v>
      </c>
      <c r="AE496" s="69">
        <f>IFERROR(LARGE(AH496:AM496,3),0)+IFERROR(LARGE(AH496:AM496,4),0)</f>
        <v>0</v>
      </c>
      <c r="AF496" s="69">
        <f>IFERROR(LARGE(AH496:AM496,5),0)+IFERROR(LARGE(AH496:AM496,6),0)</f>
        <v>0</v>
      </c>
      <c r="AG496" s="69">
        <f>IFERROR(LARGE(AH496:AM496,7),0)</f>
        <v>0</v>
      </c>
      <c r="AH496" s="69"/>
      <c r="AI496" s="69"/>
      <c r="AJ496" s="69"/>
      <c r="AK496" s="69"/>
      <c r="AL496" s="69">
        <v>28.224535473653326</v>
      </c>
      <c r="AM496" s="69"/>
    </row>
    <row r="497" spans="1:39" s="70" customFormat="1">
      <c r="A497" s="3" t="s">
        <v>2165</v>
      </c>
      <c r="B497" s="3"/>
      <c r="C497" s="3" t="s">
        <v>324</v>
      </c>
      <c r="D497" s="2">
        <f ca="1">IF(E496=E497,D496,CELL("wiersz",A495))</f>
        <v>495</v>
      </c>
      <c r="E497" s="23">
        <f>LARGE(F497:AG497,1)+LARGE(F497:AG497,2)+LARGE(F497:AG497,3)+LARGE(F497:AG497,4)+IFERROR(LARGE(F497:AG497,5),0)+IFERROR(LARGE(F497:AG497,6),0)</f>
        <v>27.926093957987256</v>
      </c>
      <c r="F497" s="69"/>
      <c r="G497" s="69">
        <v>8.2973433972842461</v>
      </c>
      <c r="H497" s="69"/>
      <c r="I497" s="75"/>
      <c r="J497" s="76"/>
      <c r="K497" s="76"/>
      <c r="L497" s="76"/>
      <c r="M497" s="76"/>
      <c r="N497" s="69"/>
      <c r="O497" s="69"/>
      <c r="P497" s="69"/>
      <c r="Q497" s="69"/>
      <c r="R497" s="69"/>
      <c r="S497" s="69"/>
      <c r="T497" s="75"/>
      <c r="U497" s="75"/>
      <c r="V497" s="69"/>
      <c r="W497" s="69"/>
      <c r="X497" s="69"/>
      <c r="Y497" s="77"/>
      <c r="Z497" s="69">
        <v>19.628750560703011</v>
      </c>
      <c r="AA497" s="69"/>
      <c r="AB497" s="69"/>
      <c r="AC497" s="69"/>
      <c r="AD497" s="69">
        <f>IFERROR(LARGE(AH497:AM497,1),0)+IFERROR(LARGE(AH497:AM497,2),0)</f>
        <v>0</v>
      </c>
      <c r="AE497" s="69">
        <f>IFERROR(LARGE(AH497:AM497,3),0)+IFERROR(LARGE(AH497:AM497,4),0)</f>
        <v>0</v>
      </c>
      <c r="AF497" s="69">
        <f>IFERROR(LARGE(AH497:AM497,5),0)+IFERROR(LARGE(AH497:AM497,6),0)</f>
        <v>0</v>
      </c>
      <c r="AG497" s="69">
        <f>IFERROR(LARGE(AH497:AM497,7),0)</f>
        <v>0</v>
      </c>
      <c r="AH497" s="69"/>
      <c r="AI497" s="69"/>
      <c r="AJ497" s="69"/>
      <c r="AK497" s="69"/>
      <c r="AL497" s="69"/>
      <c r="AM497" s="69"/>
    </row>
    <row r="498" spans="1:39" s="70" customFormat="1">
      <c r="A498" s="3" t="s">
        <v>2336</v>
      </c>
      <c r="B498" s="3"/>
      <c r="C498" s="3" t="s">
        <v>57</v>
      </c>
      <c r="D498" s="2">
        <f ca="1">IF(E497=E498,D497,CELL("wiersz",A496))</f>
        <v>496</v>
      </c>
      <c r="E498" s="23">
        <f>LARGE(F498:AG498,1)+LARGE(F498:AG498,2)+LARGE(F498:AG498,3)+LARGE(F498:AG498,4)+IFERROR(LARGE(F498:AG498,5),0)+IFERROR(LARGE(F498:AG498,6),0)</f>
        <v>27.826852817394844</v>
      </c>
      <c r="F498" s="69"/>
      <c r="G498" s="69"/>
      <c r="H498" s="69"/>
      <c r="I498" s="75"/>
      <c r="J498" s="76"/>
      <c r="K498" s="76"/>
      <c r="L498" s="76"/>
      <c r="M498" s="76"/>
      <c r="N498" s="69"/>
      <c r="O498" s="69"/>
      <c r="P498" s="69"/>
      <c r="Q498" s="69"/>
      <c r="R498" s="69"/>
      <c r="S498" s="69"/>
      <c r="T498" s="75"/>
      <c r="U498" s="75"/>
      <c r="V498" s="69"/>
      <c r="W498" s="69"/>
      <c r="X498" s="69"/>
      <c r="Y498" s="77"/>
      <c r="Z498" s="69"/>
      <c r="AA498" s="69"/>
      <c r="AB498" s="69"/>
      <c r="AC498" s="69"/>
      <c r="AD498" s="69">
        <f>IFERROR(LARGE(AH498:AM498,1),0)+IFERROR(LARGE(AH498:AM498,2),0)</f>
        <v>27.826852817394844</v>
      </c>
      <c r="AE498" s="69">
        <f>IFERROR(LARGE(AH498:AM498,3),0)+IFERROR(LARGE(AH498:AM498,4),0)</f>
        <v>0</v>
      </c>
      <c r="AF498" s="69">
        <f>IFERROR(LARGE(AH498:AM498,5),0)+IFERROR(LARGE(AH498:AM498,6),0)</f>
        <v>0</v>
      </c>
      <c r="AG498" s="69">
        <f>IFERROR(LARGE(AH498:AM498,7),0)</f>
        <v>0</v>
      </c>
      <c r="AH498" s="69">
        <v>7.5096429307701333</v>
      </c>
      <c r="AI498" s="69"/>
      <c r="AJ498" s="69"/>
      <c r="AK498" s="69"/>
      <c r="AL498" s="69">
        <v>20.31720988662471</v>
      </c>
      <c r="AM498" s="69"/>
    </row>
    <row r="499" spans="1:39" s="70" customFormat="1">
      <c r="A499" s="3" t="s">
        <v>2972</v>
      </c>
      <c r="B499" s="3" t="s">
        <v>2943</v>
      </c>
      <c r="C499" s="3" t="s">
        <v>2654</v>
      </c>
      <c r="D499" s="2">
        <f ca="1">IF(E498=E499,D498,CELL("wiersz",A497))</f>
        <v>497</v>
      </c>
      <c r="E499" s="23">
        <f>LARGE(F499:AG499,1)+LARGE(F499:AG499,2)+LARGE(F499:AG499,3)+LARGE(F499:AG499,4)+IFERROR(LARGE(F499:AG499,5),0)+IFERROR(LARGE(F499:AG499,6),0)</f>
        <v>27.579600859797864</v>
      </c>
      <c r="F499" s="69"/>
      <c r="G499" s="69"/>
      <c r="H499" s="69"/>
      <c r="I499" s="75"/>
      <c r="J499" s="76"/>
      <c r="K499" s="76"/>
      <c r="L499" s="76"/>
      <c r="M499" s="76"/>
      <c r="N499" s="69"/>
      <c r="O499" s="69"/>
      <c r="P499" s="69">
        <v>27.579600859797864</v>
      </c>
      <c r="Q499" s="69"/>
      <c r="R499" s="69"/>
      <c r="S499" s="69"/>
      <c r="T499" s="75"/>
      <c r="U499" s="75"/>
      <c r="V499" s="69"/>
      <c r="W499" s="69"/>
      <c r="X499" s="69"/>
      <c r="Y499" s="77"/>
      <c r="Z499" s="69"/>
      <c r="AA499" s="69"/>
      <c r="AB499" s="69"/>
      <c r="AC499" s="69"/>
      <c r="AD499" s="69">
        <f>IFERROR(LARGE(AH499:AM499,1),0)+IFERROR(LARGE(AH499:AM499,2),0)</f>
        <v>0</v>
      </c>
      <c r="AE499" s="69">
        <f>IFERROR(LARGE(AH499:AM499,3),0)+IFERROR(LARGE(AH499:AM499,4),0)</f>
        <v>0</v>
      </c>
      <c r="AF499" s="69">
        <f>IFERROR(LARGE(AH499:AM499,5),0)+IFERROR(LARGE(AH499:AM499,6),0)</f>
        <v>0</v>
      </c>
      <c r="AG499" s="69">
        <f>IFERROR(LARGE(AH499:AM499,7),0)</f>
        <v>0</v>
      </c>
      <c r="AH499" s="69"/>
      <c r="AI499" s="69"/>
      <c r="AJ499" s="69"/>
      <c r="AK499" s="69"/>
      <c r="AL499" s="69"/>
      <c r="AM499" s="69"/>
    </row>
    <row r="500" spans="1:39" s="70" customFormat="1">
      <c r="A500" s="3" t="s">
        <v>3332</v>
      </c>
      <c r="B500" s="3" t="s">
        <v>3318</v>
      </c>
      <c r="C500" s="3" t="s">
        <v>2654</v>
      </c>
      <c r="D500" s="2">
        <f ca="1">IF(E499=E500,D499,CELL("wiersz",A498))</f>
        <v>498</v>
      </c>
      <c r="E500" s="23">
        <f>LARGE(F500:AG500,1)+LARGE(F500:AG500,2)+LARGE(F500:AG500,3)+LARGE(F500:AG500,4)+IFERROR(LARGE(F500:AG500,5),0)+IFERROR(LARGE(F500:AG500,6),0)</f>
        <v>27.167810355583285</v>
      </c>
      <c r="F500" s="69"/>
      <c r="G500" s="69"/>
      <c r="H500" s="69"/>
      <c r="I500" s="75"/>
      <c r="J500" s="76"/>
      <c r="K500" s="76"/>
      <c r="L500" s="76"/>
      <c r="M500" s="76"/>
      <c r="N500" s="69"/>
      <c r="O500" s="69"/>
      <c r="P500" s="69"/>
      <c r="Q500" s="69"/>
      <c r="R500" s="69"/>
      <c r="S500" s="69"/>
      <c r="T500" s="75"/>
      <c r="U500" s="75"/>
      <c r="V500" s="69">
        <v>27.167810355583285</v>
      </c>
      <c r="W500" s="69"/>
      <c r="X500" s="69"/>
      <c r="Y500" s="77"/>
      <c r="Z500" s="69"/>
      <c r="AA500" s="69"/>
      <c r="AB500" s="69"/>
      <c r="AC500" s="69"/>
      <c r="AD500" s="69">
        <f>IFERROR(LARGE(AH500:AM500,1),0)+IFERROR(LARGE(AH500:AM500,2),0)</f>
        <v>0</v>
      </c>
      <c r="AE500" s="69">
        <f>IFERROR(LARGE(AH500:AM500,3),0)+IFERROR(LARGE(AH500:AM500,4),0)</f>
        <v>0</v>
      </c>
      <c r="AF500" s="69">
        <f>IFERROR(LARGE(AH500:AM500,5),0)+IFERROR(LARGE(AH500:AM500,6),0)</f>
        <v>0</v>
      </c>
      <c r="AG500" s="69">
        <f>IFERROR(LARGE(AH500:AM500,7),0)</f>
        <v>0</v>
      </c>
      <c r="AH500" s="69"/>
      <c r="AI500" s="69"/>
      <c r="AJ500" s="69"/>
      <c r="AK500" s="69"/>
      <c r="AL500" s="69"/>
      <c r="AM500" s="69"/>
    </row>
    <row r="501" spans="1:39" s="70" customFormat="1">
      <c r="A501" s="3" t="s">
        <v>2256</v>
      </c>
      <c r="B501" s="3" t="s">
        <v>1601</v>
      </c>
      <c r="C501" s="3" t="s">
        <v>47</v>
      </c>
      <c r="D501" s="2">
        <f ca="1">IF(E500=E501,D500,CELL("wiersz",A499))</f>
        <v>499</v>
      </c>
      <c r="E501" s="23">
        <f>LARGE(F501:AG501,1)+LARGE(F501:AG501,2)+LARGE(F501:AG501,3)+LARGE(F501:AG501,4)+IFERROR(LARGE(F501:AG501,5),0)+IFERROR(LARGE(F501:AG501,6),0)</f>
        <v>27.131846969680861</v>
      </c>
      <c r="F501" s="69"/>
      <c r="G501" s="69"/>
      <c r="H501" s="69"/>
      <c r="I501" s="75"/>
      <c r="J501" s="76"/>
      <c r="K501" s="76"/>
      <c r="L501" s="76"/>
      <c r="M501" s="76"/>
      <c r="N501" s="69"/>
      <c r="O501" s="69"/>
      <c r="P501" s="69"/>
      <c r="Q501" s="69"/>
      <c r="R501" s="69"/>
      <c r="S501" s="69"/>
      <c r="T501" s="75"/>
      <c r="U501" s="75"/>
      <c r="V501" s="69"/>
      <c r="W501" s="69"/>
      <c r="X501" s="69"/>
      <c r="Y501" s="77"/>
      <c r="Z501" s="69"/>
      <c r="AA501" s="69"/>
      <c r="AB501" s="69"/>
      <c r="AC501" s="69"/>
      <c r="AD501" s="69">
        <f>IFERROR(LARGE(AH501:AM501,1),0)+IFERROR(LARGE(AH501:AM501,2),0)</f>
        <v>27.131846969680861</v>
      </c>
      <c r="AE501" s="69">
        <f>IFERROR(LARGE(AH501:AM501,3),0)+IFERROR(LARGE(AH501:AM501,4),0)</f>
        <v>0</v>
      </c>
      <c r="AF501" s="69">
        <f>IFERROR(LARGE(AH501:AM501,5),0)+IFERROR(LARGE(AH501:AM501,6),0)</f>
        <v>0</v>
      </c>
      <c r="AG501" s="69">
        <f>IFERROR(LARGE(AH501:AM501,7),0)</f>
        <v>0</v>
      </c>
      <c r="AH501" s="69">
        <v>27.131846969680861</v>
      </c>
      <c r="AI501" s="69"/>
      <c r="AJ501" s="69"/>
      <c r="AK501" s="69"/>
      <c r="AL501" s="69"/>
      <c r="AM501" s="69"/>
    </row>
    <row r="502" spans="1:39" s="70" customFormat="1">
      <c r="A502" s="3" t="s">
        <v>2326</v>
      </c>
      <c r="B502" s="3" t="s">
        <v>1343</v>
      </c>
      <c r="C502" s="3" t="s">
        <v>1203</v>
      </c>
      <c r="D502" s="2">
        <f ca="1">IF(E501=E502,D501,CELL("wiersz",A500))</f>
        <v>500</v>
      </c>
      <c r="E502" s="23">
        <f>LARGE(F502:AG502,1)+LARGE(F502:AG502,2)+LARGE(F502:AG502,3)+LARGE(F502:AG502,4)+IFERROR(LARGE(F502:AG502,5),0)+IFERROR(LARGE(F502:AG502,6),0)</f>
        <v>27.072964197107865</v>
      </c>
      <c r="F502" s="69"/>
      <c r="G502" s="69"/>
      <c r="H502" s="69"/>
      <c r="I502" s="75"/>
      <c r="J502" s="76"/>
      <c r="K502" s="76"/>
      <c r="L502" s="76"/>
      <c r="M502" s="76"/>
      <c r="N502" s="69"/>
      <c r="O502" s="69"/>
      <c r="P502" s="69"/>
      <c r="Q502" s="69"/>
      <c r="R502" s="69"/>
      <c r="S502" s="69"/>
      <c r="T502" s="75"/>
      <c r="U502" s="75"/>
      <c r="V502" s="69"/>
      <c r="W502" s="69"/>
      <c r="X502" s="69"/>
      <c r="Y502" s="77"/>
      <c r="Z502" s="69">
        <v>17.404833223668334</v>
      </c>
      <c r="AA502" s="69"/>
      <c r="AB502" s="69"/>
      <c r="AC502" s="69"/>
      <c r="AD502" s="69">
        <f>IFERROR(LARGE(AH502:AM502,1),0)+IFERROR(LARGE(AH502:AM502,2),0)</f>
        <v>9.6681309734395331</v>
      </c>
      <c r="AE502" s="69">
        <f>IFERROR(LARGE(AH502:AM502,3),0)+IFERROR(LARGE(AH502:AM502,4),0)</f>
        <v>0</v>
      </c>
      <c r="AF502" s="69">
        <f>IFERROR(LARGE(AH502:AM502,5),0)+IFERROR(LARGE(AH502:AM502,6),0)</f>
        <v>0</v>
      </c>
      <c r="AG502" s="69">
        <f>IFERROR(LARGE(AH502:AM502,7),0)</f>
        <v>0</v>
      </c>
      <c r="AH502" s="69">
        <v>9.6681309734395331</v>
      </c>
      <c r="AI502" s="69"/>
      <c r="AJ502" s="69"/>
      <c r="AK502" s="69"/>
      <c r="AL502" s="69"/>
      <c r="AM502" s="69"/>
    </row>
    <row r="503" spans="1:39" s="70" customFormat="1">
      <c r="A503" s="3" t="s">
        <v>2119</v>
      </c>
      <c r="B503" s="3"/>
      <c r="C503" s="3" t="s">
        <v>927</v>
      </c>
      <c r="D503" s="2">
        <f ca="1">IF(E502=E503,D502,CELL("wiersz",A501))</f>
        <v>501</v>
      </c>
      <c r="E503" s="23">
        <f>LARGE(F503:AG503,1)+LARGE(F503:AG503,2)+LARGE(F503:AG503,3)+LARGE(F503:AG503,4)+IFERROR(LARGE(F503:AG503,5),0)+IFERROR(LARGE(F503:AG503,6),0)</f>
        <v>26.839618142997836</v>
      </c>
      <c r="F503" s="69"/>
      <c r="G503" s="69">
        <v>26.839618142997836</v>
      </c>
      <c r="H503" s="69"/>
      <c r="I503" s="75"/>
      <c r="J503" s="76"/>
      <c r="K503" s="76"/>
      <c r="L503" s="76"/>
      <c r="M503" s="76"/>
      <c r="N503" s="69"/>
      <c r="O503" s="69"/>
      <c r="P503" s="69"/>
      <c r="Q503" s="69"/>
      <c r="R503" s="69"/>
      <c r="S503" s="69"/>
      <c r="T503" s="75"/>
      <c r="U503" s="75"/>
      <c r="V503" s="69"/>
      <c r="W503" s="69"/>
      <c r="X503" s="69"/>
      <c r="Y503" s="77"/>
      <c r="Z503" s="69"/>
      <c r="AA503" s="69"/>
      <c r="AB503" s="69"/>
      <c r="AC503" s="69"/>
      <c r="AD503" s="69">
        <f>IFERROR(LARGE(AH503:AM503,1),0)+IFERROR(LARGE(AH503:AM503,2),0)</f>
        <v>0</v>
      </c>
      <c r="AE503" s="69">
        <f>IFERROR(LARGE(AH503:AM503,3),0)+IFERROR(LARGE(AH503:AM503,4),0)</f>
        <v>0</v>
      </c>
      <c r="AF503" s="69">
        <f>IFERROR(LARGE(AH503:AM503,5),0)+IFERROR(LARGE(AH503:AM503,6),0)</f>
        <v>0</v>
      </c>
      <c r="AG503" s="69">
        <f>IFERROR(LARGE(AH503:AM503,7),0)</f>
        <v>0</v>
      </c>
      <c r="AH503" s="69"/>
      <c r="AI503" s="69"/>
      <c r="AJ503" s="69"/>
      <c r="AK503" s="69"/>
      <c r="AL503" s="69"/>
      <c r="AM503" s="69"/>
    </row>
    <row r="504" spans="1:39" s="70" customFormat="1">
      <c r="A504" s="3" t="s">
        <v>3932</v>
      </c>
      <c r="B504" s="3"/>
      <c r="C504" s="3" t="s">
        <v>57</v>
      </c>
      <c r="D504" s="2">
        <f ca="1">IF(E503=E504,D503,CELL("wiersz",A502))</f>
        <v>502</v>
      </c>
      <c r="E504" s="23">
        <f>LARGE(F504:AG504,1)+LARGE(F504:AG504,2)+LARGE(F504:AG504,3)+LARGE(F504:AG504,4)+IFERROR(LARGE(F504:AG504,5),0)+IFERROR(LARGE(F504:AG504,6),0)</f>
        <v>26.739033606618939</v>
      </c>
      <c r="F504" s="69"/>
      <c r="G504" s="69"/>
      <c r="H504" s="69"/>
      <c r="I504" s="75"/>
      <c r="J504" s="76"/>
      <c r="K504" s="76"/>
      <c r="L504" s="76"/>
      <c r="M504" s="76"/>
      <c r="N504" s="69"/>
      <c r="O504" s="69"/>
      <c r="P504" s="69"/>
      <c r="Q504" s="69"/>
      <c r="R504" s="69"/>
      <c r="S504" s="69"/>
      <c r="T504" s="75"/>
      <c r="U504" s="75"/>
      <c r="V504" s="69"/>
      <c r="W504" s="69"/>
      <c r="X504" s="69"/>
      <c r="Y504" s="77"/>
      <c r="Z504" s="69"/>
      <c r="AA504" s="69"/>
      <c r="AB504" s="69"/>
      <c r="AC504" s="69"/>
      <c r="AD504" s="69">
        <f>IFERROR(LARGE(AH504:AM504,1),0)+IFERROR(LARGE(AH504:AM504,2),0)</f>
        <v>26.739033606618939</v>
      </c>
      <c r="AE504" s="69">
        <f>IFERROR(LARGE(AH504:AM504,3),0)+IFERROR(LARGE(AH504:AM504,4),0)</f>
        <v>0</v>
      </c>
      <c r="AF504" s="69">
        <f>IFERROR(LARGE(AH504:AM504,5),0)+IFERROR(LARGE(AH504:AM504,6),0)</f>
        <v>0</v>
      </c>
      <c r="AG504" s="69">
        <f>IFERROR(LARGE(AH504:AM504,7),0)</f>
        <v>0</v>
      </c>
      <c r="AH504" s="69"/>
      <c r="AI504" s="69"/>
      <c r="AJ504" s="69"/>
      <c r="AK504" s="69"/>
      <c r="AL504" s="69">
        <v>26.739033606618939</v>
      </c>
      <c r="AM504" s="69"/>
    </row>
    <row r="505" spans="1:39" s="70" customFormat="1">
      <c r="A505" s="3" t="s">
        <v>4131</v>
      </c>
      <c r="B505" s="3" t="s">
        <v>4085</v>
      </c>
      <c r="C505" s="3" t="s">
        <v>1721</v>
      </c>
      <c r="D505" s="2">
        <f ca="1">IF(E504=E505,D504,CELL("wiersz",A503))</f>
        <v>503</v>
      </c>
      <c r="E505" s="23">
        <f>LARGE(F505:AG505,1)+LARGE(F505:AG505,2)+LARGE(F505:AG505,3)+LARGE(F505:AG505,4)+IFERROR(LARGE(F505:AG505,5),0)+IFERROR(LARGE(F505:AG505,6),0)</f>
        <v>26.708025073724976</v>
      </c>
      <c r="F505" s="69"/>
      <c r="G505" s="69"/>
      <c r="H505" s="69"/>
      <c r="I505" s="75"/>
      <c r="J505" s="76"/>
      <c r="K505" s="76"/>
      <c r="L505" s="76"/>
      <c r="M505" s="76"/>
      <c r="N505" s="69"/>
      <c r="O505" s="69"/>
      <c r="P505" s="69"/>
      <c r="Q505" s="69"/>
      <c r="R505" s="69"/>
      <c r="S505" s="69"/>
      <c r="T505" s="75"/>
      <c r="U505" s="75"/>
      <c r="V505" s="69"/>
      <c r="W505" s="69"/>
      <c r="X505" s="69"/>
      <c r="Y505" s="77"/>
      <c r="Z505" s="69"/>
      <c r="AA505" s="69"/>
      <c r="AB505" s="69"/>
      <c r="AC505" s="69"/>
      <c r="AD505" s="69">
        <f>IFERROR(LARGE(AH505:AM505,1),0)+IFERROR(LARGE(AH505:AM505,2),0)</f>
        <v>26.708025073724976</v>
      </c>
      <c r="AE505" s="69">
        <f>IFERROR(LARGE(AH505:AM505,3),0)+IFERROR(LARGE(AH505:AM505,4),0)</f>
        <v>0</v>
      </c>
      <c r="AF505" s="69">
        <f>IFERROR(LARGE(AH505:AM505,5),0)+IFERROR(LARGE(AH505:AM505,6),0)</f>
        <v>0</v>
      </c>
      <c r="AG505" s="69">
        <f>IFERROR(LARGE(AH505:AM505,7),0)</f>
        <v>0</v>
      </c>
      <c r="AH505" s="69"/>
      <c r="AI505" s="69"/>
      <c r="AJ505" s="69"/>
      <c r="AK505" s="69"/>
      <c r="AL505" s="69"/>
      <c r="AM505" s="69">
        <v>26.708025073724976</v>
      </c>
    </row>
    <row r="506" spans="1:39" s="70" customFormat="1">
      <c r="A506" s="3" t="s">
        <v>4132</v>
      </c>
      <c r="B506" s="3" t="s">
        <v>4085</v>
      </c>
      <c r="C506" s="3" t="s">
        <v>1721</v>
      </c>
      <c r="D506" s="2">
        <f ca="1">IF(E505=E506,D505,CELL("wiersz",A504))</f>
        <v>503</v>
      </c>
      <c r="E506" s="23">
        <f>LARGE(F506:AG506,1)+LARGE(F506:AG506,2)+LARGE(F506:AG506,3)+LARGE(F506:AG506,4)+IFERROR(LARGE(F506:AG506,5),0)+IFERROR(LARGE(F506:AG506,6),0)</f>
        <v>26.708025073724976</v>
      </c>
      <c r="F506" s="69"/>
      <c r="G506" s="69"/>
      <c r="H506" s="69"/>
      <c r="I506" s="75"/>
      <c r="J506" s="76"/>
      <c r="K506" s="76"/>
      <c r="L506" s="76"/>
      <c r="M506" s="76"/>
      <c r="N506" s="69"/>
      <c r="O506" s="69"/>
      <c r="P506" s="69"/>
      <c r="Q506" s="69"/>
      <c r="R506" s="69"/>
      <c r="S506" s="69"/>
      <c r="T506" s="75"/>
      <c r="U506" s="75"/>
      <c r="V506" s="69"/>
      <c r="W506" s="69"/>
      <c r="X506" s="69"/>
      <c r="Y506" s="77"/>
      <c r="Z506" s="69"/>
      <c r="AA506" s="69"/>
      <c r="AB506" s="69"/>
      <c r="AC506" s="69"/>
      <c r="AD506" s="69">
        <f>IFERROR(LARGE(AH506:AM506,1),0)+IFERROR(LARGE(AH506:AM506,2),0)</f>
        <v>26.708025073724976</v>
      </c>
      <c r="AE506" s="69">
        <f>IFERROR(LARGE(AH506:AM506,3),0)+IFERROR(LARGE(AH506:AM506,4),0)</f>
        <v>0</v>
      </c>
      <c r="AF506" s="69">
        <f>IFERROR(LARGE(AH506:AM506,5),0)+IFERROR(LARGE(AH506:AM506,6),0)</f>
        <v>0</v>
      </c>
      <c r="AG506" s="69">
        <f>IFERROR(LARGE(AH506:AM506,7),0)</f>
        <v>0</v>
      </c>
      <c r="AH506" s="69"/>
      <c r="AI506" s="69"/>
      <c r="AJ506" s="69"/>
      <c r="AK506" s="69"/>
      <c r="AL506" s="69"/>
      <c r="AM506" s="69">
        <v>26.708025073724976</v>
      </c>
    </row>
    <row r="507" spans="1:39" s="70" customFormat="1">
      <c r="A507" s="3" t="s">
        <v>2175</v>
      </c>
      <c r="B507" s="3" t="s">
        <v>89</v>
      </c>
      <c r="C507" s="3" t="s">
        <v>68</v>
      </c>
      <c r="D507" s="2">
        <f ca="1">IF(E506=E507,D506,CELL("wiersz",A505))</f>
        <v>505</v>
      </c>
      <c r="E507" s="23">
        <f>LARGE(F507:AG507,1)+LARGE(F507:AG507,2)+LARGE(F507:AG507,3)+LARGE(F507:AG507,4)+IFERROR(LARGE(F507:AG507,5),0)+IFERROR(LARGE(F507:AG507,6),0)</f>
        <v>26.65144983499869</v>
      </c>
      <c r="F507" s="69"/>
      <c r="G507" s="69">
        <v>1.3477957405565304</v>
      </c>
      <c r="H507" s="69"/>
      <c r="I507" s="75"/>
      <c r="J507" s="76"/>
      <c r="K507" s="76"/>
      <c r="L507" s="76"/>
      <c r="M507" s="76"/>
      <c r="N507" s="69"/>
      <c r="O507" s="69"/>
      <c r="P507" s="69"/>
      <c r="Q507" s="69"/>
      <c r="R507" s="69"/>
      <c r="S507" s="69"/>
      <c r="T507" s="75"/>
      <c r="U507" s="75"/>
      <c r="V507" s="69"/>
      <c r="W507" s="69"/>
      <c r="X507" s="69"/>
      <c r="Y507" s="77"/>
      <c r="Z507" s="69">
        <v>25.303654094442159</v>
      </c>
      <c r="AA507" s="69"/>
      <c r="AB507" s="69"/>
      <c r="AC507" s="69"/>
      <c r="AD507" s="69">
        <f>IFERROR(LARGE(AH507:AM507,1),0)+IFERROR(LARGE(AH507:AM507,2),0)</f>
        <v>0</v>
      </c>
      <c r="AE507" s="69">
        <f>IFERROR(LARGE(AH507:AM507,3),0)+IFERROR(LARGE(AH507:AM507,4),0)</f>
        <v>0</v>
      </c>
      <c r="AF507" s="69">
        <f>IFERROR(LARGE(AH507:AM507,5),0)+IFERROR(LARGE(AH507:AM507,6),0)</f>
        <v>0</v>
      </c>
      <c r="AG507" s="69">
        <f>IFERROR(LARGE(AH507:AM507,7),0)</f>
        <v>0</v>
      </c>
      <c r="AH507" s="69"/>
      <c r="AI507" s="69"/>
      <c r="AJ507" s="69"/>
      <c r="AK507" s="69"/>
      <c r="AL507" s="69"/>
      <c r="AM507" s="69"/>
    </row>
    <row r="508" spans="1:39" s="70" customFormat="1">
      <c r="A508" s="3" t="s">
        <v>2320</v>
      </c>
      <c r="B508" s="3" t="s">
        <v>1777</v>
      </c>
      <c r="C508" s="3" t="s">
        <v>1780</v>
      </c>
      <c r="D508" s="2">
        <f ca="1">IF(E507=E508,D507,CELL("wiersz",A506))</f>
        <v>506</v>
      </c>
      <c r="E508" s="23">
        <f>LARGE(F508:AG508,1)+LARGE(F508:AG508,2)+LARGE(F508:AG508,3)+LARGE(F508:AG508,4)+IFERROR(LARGE(F508:AG508,5),0)+IFERROR(LARGE(F508:AG508,6),0)</f>
        <v>26.574599489392163</v>
      </c>
      <c r="F508" s="69"/>
      <c r="G508" s="69"/>
      <c r="H508" s="69"/>
      <c r="I508" s="75"/>
      <c r="J508" s="76"/>
      <c r="K508" s="76"/>
      <c r="L508" s="76"/>
      <c r="M508" s="76"/>
      <c r="N508" s="69"/>
      <c r="O508" s="69"/>
      <c r="P508" s="69"/>
      <c r="Q508" s="69"/>
      <c r="R508" s="69"/>
      <c r="S508" s="69"/>
      <c r="T508" s="75"/>
      <c r="U508" s="75"/>
      <c r="V508" s="69"/>
      <c r="W508" s="69"/>
      <c r="X508" s="69"/>
      <c r="Y508" s="77"/>
      <c r="Z508" s="69"/>
      <c r="AA508" s="69"/>
      <c r="AB508" s="69"/>
      <c r="AC508" s="69"/>
      <c r="AD508" s="69">
        <f>IFERROR(LARGE(AH508:AM508,1),0)+IFERROR(LARGE(AH508:AM508,2),0)</f>
        <v>26.574599489392163</v>
      </c>
      <c r="AE508" s="69">
        <f>IFERROR(LARGE(AH508:AM508,3),0)+IFERROR(LARGE(AH508:AM508,4),0)</f>
        <v>0</v>
      </c>
      <c r="AF508" s="69">
        <f>IFERROR(LARGE(AH508:AM508,5),0)+IFERROR(LARGE(AH508:AM508,6),0)</f>
        <v>0</v>
      </c>
      <c r="AG508" s="69">
        <f>IFERROR(LARGE(AH508:AM508,7),0)</f>
        <v>0</v>
      </c>
      <c r="AH508" s="69">
        <v>11.46949253333919</v>
      </c>
      <c r="AI508" s="69"/>
      <c r="AJ508" s="69"/>
      <c r="AK508" s="69"/>
      <c r="AL508" s="69">
        <v>15.105106956052975</v>
      </c>
      <c r="AM508" s="69"/>
    </row>
    <row r="509" spans="1:39" s="70" customFormat="1">
      <c r="A509" s="3" t="s">
        <v>2365</v>
      </c>
      <c r="B509" s="3"/>
      <c r="C509" s="3" t="s">
        <v>92</v>
      </c>
      <c r="D509" s="2">
        <f ca="1">IF(E508=E509,D508,CELL("wiersz",A507))</f>
        <v>507</v>
      </c>
      <c r="E509" s="23">
        <f>LARGE(F509:AG509,1)+LARGE(F509:AG509,2)+LARGE(F509:AG509,3)+LARGE(F509:AG509,4)+IFERROR(LARGE(F509:AG509,5),0)+IFERROR(LARGE(F509:AG509,6),0)</f>
        <v>26.543009764361663</v>
      </c>
      <c r="F509" s="69"/>
      <c r="G509" s="69"/>
      <c r="H509" s="69"/>
      <c r="I509" s="75"/>
      <c r="J509" s="76"/>
      <c r="K509" s="76"/>
      <c r="L509" s="76"/>
      <c r="M509" s="76"/>
      <c r="N509" s="69"/>
      <c r="O509" s="69"/>
      <c r="P509" s="69"/>
      <c r="Q509" s="69"/>
      <c r="R509" s="69"/>
      <c r="S509" s="69"/>
      <c r="T509" s="75"/>
      <c r="U509" s="75"/>
      <c r="V509" s="69"/>
      <c r="W509" s="69"/>
      <c r="X509" s="69"/>
      <c r="Y509" s="77"/>
      <c r="Z509" s="69"/>
      <c r="AA509" s="69"/>
      <c r="AB509" s="69"/>
      <c r="AC509" s="69"/>
      <c r="AD509" s="69">
        <f>IFERROR(LARGE(AH509:AM509,1),0)+IFERROR(LARGE(AH509:AM509,2),0)</f>
        <v>26.543009764361663</v>
      </c>
      <c r="AE509" s="69">
        <f>IFERROR(LARGE(AH509:AM509,3),0)+IFERROR(LARGE(AH509:AM509,4),0)</f>
        <v>0</v>
      </c>
      <c r="AF509" s="69">
        <f>IFERROR(LARGE(AH509:AM509,5),0)+IFERROR(LARGE(AH509:AM509,6),0)</f>
        <v>0</v>
      </c>
      <c r="AG509" s="69">
        <f>IFERROR(LARGE(AH509:AM509,7),0)</f>
        <v>0</v>
      </c>
      <c r="AH509" s="69">
        <v>4.0280443433110129</v>
      </c>
      <c r="AI509" s="69"/>
      <c r="AJ509" s="69"/>
      <c r="AK509" s="69"/>
      <c r="AL509" s="69">
        <v>22.51496542105065</v>
      </c>
      <c r="AM509" s="69"/>
    </row>
    <row r="510" spans="1:39" s="70" customFormat="1">
      <c r="A510" s="3" t="s">
        <v>3051</v>
      </c>
      <c r="B510" s="3"/>
      <c r="C510" s="3"/>
      <c r="D510" s="2">
        <f ca="1">IF(E509=E510,D509,CELL("wiersz",A508))</f>
        <v>508</v>
      </c>
      <c r="E510" s="23">
        <f>LARGE(F510:AG510,1)+LARGE(F510:AG510,2)+LARGE(F510:AG510,3)+LARGE(F510:AG510,4)+IFERROR(LARGE(F510:AG510,5),0)+IFERROR(LARGE(F510:AG510,6),0)</f>
        <v>26.403688259363019</v>
      </c>
      <c r="F510" s="69"/>
      <c r="G510" s="69"/>
      <c r="H510" s="69"/>
      <c r="I510" s="75"/>
      <c r="J510" s="76"/>
      <c r="K510" s="76"/>
      <c r="L510" s="76"/>
      <c r="M510" s="76"/>
      <c r="N510" s="69"/>
      <c r="O510" s="69"/>
      <c r="P510" s="69"/>
      <c r="Q510" s="69"/>
      <c r="R510" s="69"/>
      <c r="S510" s="69"/>
      <c r="T510" s="75"/>
      <c r="U510" s="75"/>
      <c r="V510" s="69"/>
      <c r="W510" s="69"/>
      <c r="X510" s="69"/>
      <c r="Y510" s="77"/>
      <c r="Z510" s="69"/>
      <c r="AA510" s="69"/>
      <c r="AB510" s="69"/>
      <c r="AC510" s="69"/>
      <c r="AD510" s="69">
        <f>IFERROR(LARGE(AH510:AM510,1),0)+IFERROR(LARGE(AH510:AM510,2),0)</f>
        <v>26.403688259363019</v>
      </c>
      <c r="AE510" s="69">
        <f>IFERROR(LARGE(AH510:AM510,3),0)+IFERROR(LARGE(AH510:AM510,4),0)</f>
        <v>0</v>
      </c>
      <c r="AF510" s="69">
        <f>IFERROR(LARGE(AH510:AM510,5),0)+IFERROR(LARGE(AH510:AM510,6),0)</f>
        <v>0</v>
      </c>
      <c r="AG510" s="69">
        <f>IFERROR(LARGE(AH510:AM510,7),0)</f>
        <v>0</v>
      </c>
      <c r="AH510" s="69"/>
      <c r="AI510" s="69"/>
      <c r="AJ510" s="69">
        <v>26.403688259363019</v>
      </c>
      <c r="AK510" s="69"/>
      <c r="AL510" s="69"/>
      <c r="AM510" s="69"/>
    </row>
    <row r="511" spans="1:39" s="70" customFormat="1">
      <c r="A511" s="3" t="s">
        <v>3052</v>
      </c>
      <c r="B511" s="3"/>
      <c r="C511" s="3"/>
      <c r="D511" s="2">
        <f ca="1">IF(E510=E511,D510,CELL("wiersz",A509))</f>
        <v>508</v>
      </c>
      <c r="E511" s="23">
        <f>LARGE(F511:AG511,1)+LARGE(F511:AG511,2)+LARGE(F511:AG511,3)+LARGE(F511:AG511,4)+IFERROR(LARGE(F511:AG511,5),0)+IFERROR(LARGE(F511:AG511,6),0)</f>
        <v>26.403688259363019</v>
      </c>
      <c r="F511" s="69"/>
      <c r="G511" s="69"/>
      <c r="H511" s="69"/>
      <c r="I511" s="75"/>
      <c r="J511" s="76"/>
      <c r="K511" s="76"/>
      <c r="L511" s="76"/>
      <c r="M511" s="76"/>
      <c r="N511" s="69"/>
      <c r="O511" s="69"/>
      <c r="P511" s="69"/>
      <c r="Q511" s="69"/>
      <c r="R511" s="69"/>
      <c r="S511" s="69"/>
      <c r="T511" s="75"/>
      <c r="U511" s="75"/>
      <c r="V511" s="69"/>
      <c r="W511" s="69"/>
      <c r="X511" s="69"/>
      <c r="Y511" s="77"/>
      <c r="Z511" s="69"/>
      <c r="AA511" s="69"/>
      <c r="AB511" s="69"/>
      <c r="AC511" s="69"/>
      <c r="AD511" s="69">
        <f>IFERROR(LARGE(AH511:AM511,1),0)+IFERROR(LARGE(AH511:AM511,2),0)</f>
        <v>26.403688259363019</v>
      </c>
      <c r="AE511" s="69">
        <f>IFERROR(LARGE(AH511:AM511,3),0)+IFERROR(LARGE(AH511:AM511,4),0)</f>
        <v>0</v>
      </c>
      <c r="AF511" s="69">
        <f>IFERROR(LARGE(AH511:AM511,5),0)+IFERROR(LARGE(AH511:AM511,6),0)</f>
        <v>0</v>
      </c>
      <c r="AG511" s="69">
        <f>IFERROR(LARGE(AH511:AM511,7),0)</f>
        <v>0</v>
      </c>
      <c r="AH511" s="69"/>
      <c r="AI511" s="69"/>
      <c r="AJ511" s="69">
        <v>26.403688259363019</v>
      </c>
      <c r="AK511" s="69"/>
      <c r="AL511" s="69"/>
      <c r="AM511" s="69"/>
    </row>
    <row r="512" spans="1:39" s="70" customFormat="1">
      <c r="A512" s="3" t="s">
        <v>2074</v>
      </c>
      <c r="B512" s="3"/>
      <c r="C512" s="3" t="s">
        <v>57</v>
      </c>
      <c r="D512" s="2">
        <f ca="1">IF(E511=E512,D511,CELL("wiersz",A510))</f>
        <v>510</v>
      </c>
      <c r="E512" s="23">
        <f>LARGE(F512:AG512,1)+LARGE(F512:AG512,2)+LARGE(F512:AG512,3)+LARGE(F512:AG512,4)+IFERROR(LARGE(F512:AG512,5),0)+IFERROR(LARGE(F512:AG512,6),0)</f>
        <v>25.595054978307928</v>
      </c>
      <c r="F512" s="69"/>
      <c r="G512" s="69"/>
      <c r="H512" s="69"/>
      <c r="I512" s="75"/>
      <c r="J512" s="76"/>
      <c r="K512" s="76"/>
      <c r="L512" s="76"/>
      <c r="M512" s="76"/>
      <c r="N512" s="69"/>
      <c r="O512" s="69"/>
      <c r="P512" s="69"/>
      <c r="Q512" s="69"/>
      <c r="R512" s="69"/>
      <c r="S512" s="69"/>
      <c r="T512" s="75"/>
      <c r="U512" s="75"/>
      <c r="V512" s="69"/>
      <c r="W512" s="69"/>
      <c r="X512" s="69"/>
      <c r="Y512" s="77"/>
      <c r="Z512" s="69"/>
      <c r="AA512" s="69"/>
      <c r="AB512" s="69"/>
      <c r="AC512" s="69"/>
      <c r="AD512" s="69">
        <f>IFERROR(LARGE(AH512:AM512,1),0)+IFERROR(LARGE(AH512:AM512,2),0)</f>
        <v>25.595054978307928</v>
      </c>
      <c r="AE512" s="69">
        <f>IFERROR(LARGE(AH512:AM512,3),0)+IFERROR(LARGE(AH512:AM512,4),0)</f>
        <v>0</v>
      </c>
      <c r="AF512" s="69">
        <f>IFERROR(LARGE(AH512:AM512,5),0)+IFERROR(LARGE(AH512:AM512,6),0)</f>
        <v>0</v>
      </c>
      <c r="AG512" s="69">
        <f>IFERROR(LARGE(AH512:AM512,7),0)</f>
        <v>0</v>
      </c>
      <c r="AH512" s="69">
        <v>25.595054978307928</v>
      </c>
      <c r="AI512" s="69"/>
      <c r="AJ512" s="69"/>
      <c r="AK512" s="69"/>
      <c r="AL512" s="69"/>
      <c r="AM512" s="69"/>
    </row>
    <row r="513" spans="1:39" s="70" customFormat="1">
      <c r="A513" s="3" t="s">
        <v>3933</v>
      </c>
      <c r="B513" s="3"/>
      <c r="C513" s="3" t="s">
        <v>3736</v>
      </c>
      <c r="D513" s="2">
        <f ca="1">IF(E512=E513,D512,CELL("wiersz",A511))</f>
        <v>511</v>
      </c>
      <c r="E513" s="23">
        <f>LARGE(F513:AG513,1)+LARGE(F513:AG513,2)+LARGE(F513:AG513,3)+LARGE(F513:AG513,4)+IFERROR(LARGE(F513:AG513,5),0)+IFERROR(LARGE(F513:AG513,6),0)</f>
        <v>25.454217606840611</v>
      </c>
      <c r="F513" s="69"/>
      <c r="G513" s="69"/>
      <c r="H513" s="69"/>
      <c r="I513" s="75"/>
      <c r="J513" s="76"/>
      <c r="K513" s="76"/>
      <c r="L513" s="76"/>
      <c r="M513" s="76"/>
      <c r="N513" s="69"/>
      <c r="O513" s="69"/>
      <c r="P513" s="69"/>
      <c r="Q513" s="69"/>
      <c r="R513" s="69"/>
      <c r="S513" s="69"/>
      <c r="T513" s="75"/>
      <c r="U513" s="75"/>
      <c r="V513" s="69"/>
      <c r="W513" s="69"/>
      <c r="X513" s="69"/>
      <c r="Y513" s="77"/>
      <c r="Z513" s="69"/>
      <c r="AA513" s="69"/>
      <c r="AB513" s="69"/>
      <c r="AC513" s="69"/>
      <c r="AD513" s="69">
        <f>IFERROR(LARGE(AH513:AM513,1),0)+IFERROR(LARGE(AH513:AM513,2),0)</f>
        <v>25.454217606840611</v>
      </c>
      <c r="AE513" s="69">
        <f>IFERROR(LARGE(AH513:AM513,3),0)+IFERROR(LARGE(AH513:AM513,4),0)</f>
        <v>0</v>
      </c>
      <c r="AF513" s="69">
        <f>IFERROR(LARGE(AH513:AM513,5),0)+IFERROR(LARGE(AH513:AM513,6),0)</f>
        <v>0</v>
      </c>
      <c r="AG513" s="69">
        <f>IFERROR(LARGE(AH513:AM513,7),0)</f>
        <v>0</v>
      </c>
      <c r="AH513" s="69"/>
      <c r="AI513" s="69"/>
      <c r="AJ513" s="69"/>
      <c r="AK513" s="69"/>
      <c r="AL513" s="69">
        <v>25.454217606840611</v>
      </c>
      <c r="AM513" s="69"/>
    </row>
    <row r="514" spans="1:39" s="70" customFormat="1">
      <c r="A514" s="3" t="s">
        <v>2262</v>
      </c>
      <c r="B514" s="3"/>
      <c r="C514" s="3" t="s">
        <v>57</v>
      </c>
      <c r="D514" s="2">
        <f ca="1">IF(E513=E514,D513,CELL("wiersz",A512))</f>
        <v>512</v>
      </c>
      <c r="E514" s="23">
        <f>LARGE(F514:AG514,1)+LARGE(F514:AG514,2)+LARGE(F514:AG514,3)+LARGE(F514:AG514,4)+IFERROR(LARGE(F514:AG514,5),0)+IFERROR(LARGE(F514:AG514,6),0)</f>
        <v>24.903296735650958</v>
      </c>
      <c r="F514" s="69"/>
      <c r="G514" s="69"/>
      <c r="H514" s="69"/>
      <c r="I514" s="75"/>
      <c r="J514" s="76"/>
      <c r="K514" s="76"/>
      <c r="L514" s="76"/>
      <c r="M514" s="76"/>
      <c r="N514" s="69"/>
      <c r="O514" s="69"/>
      <c r="P514" s="69"/>
      <c r="Q514" s="69"/>
      <c r="R514" s="69"/>
      <c r="S514" s="69"/>
      <c r="T514" s="75"/>
      <c r="U514" s="75"/>
      <c r="V514" s="69"/>
      <c r="W514" s="69"/>
      <c r="X514" s="69"/>
      <c r="Y514" s="77"/>
      <c r="Z514" s="69"/>
      <c r="AA514" s="69"/>
      <c r="AB514" s="69"/>
      <c r="AC514" s="69"/>
      <c r="AD514" s="69">
        <f>IFERROR(LARGE(AH514:AM514,1),0)+IFERROR(LARGE(AH514:AM514,2),0)</f>
        <v>24.903296735650958</v>
      </c>
      <c r="AE514" s="69">
        <f>IFERROR(LARGE(AH514:AM514,3),0)+IFERROR(LARGE(AH514:AM514,4),0)</f>
        <v>0</v>
      </c>
      <c r="AF514" s="69">
        <f>IFERROR(LARGE(AH514:AM514,5),0)+IFERROR(LARGE(AH514:AM514,6),0)</f>
        <v>0</v>
      </c>
      <c r="AG514" s="69">
        <f>IFERROR(LARGE(AH514:AM514,7),0)</f>
        <v>0</v>
      </c>
      <c r="AH514" s="69">
        <v>24.903296735650958</v>
      </c>
      <c r="AI514" s="69"/>
      <c r="AJ514" s="69"/>
      <c r="AK514" s="69"/>
      <c r="AL514" s="69"/>
      <c r="AM514" s="69"/>
    </row>
    <row r="515" spans="1:39" s="70" customFormat="1">
      <c r="A515" s="3" t="s">
        <v>2263</v>
      </c>
      <c r="B515" s="3"/>
      <c r="C515" s="3" t="s">
        <v>57</v>
      </c>
      <c r="D515" s="2">
        <f ca="1">IF(E514=E515,D514,CELL("wiersz",A513))</f>
        <v>513</v>
      </c>
      <c r="E515" s="23">
        <f>LARGE(F515:AG515,1)+LARGE(F515:AG515,2)+LARGE(F515:AG515,3)+LARGE(F515:AG515,4)+IFERROR(LARGE(F515:AG515,5),0)+IFERROR(LARGE(F515:AG515,6),0)</f>
        <v>24.899966750127703</v>
      </c>
      <c r="F515" s="69"/>
      <c r="G515" s="69"/>
      <c r="H515" s="69"/>
      <c r="I515" s="75"/>
      <c r="J515" s="76"/>
      <c r="K515" s="76"/>
      <c r="L515" s="76"/>
      <c r="M515" s="76"/>
      <c r="N515" s="69"/>
      <c r="O515" s="69"/>
      <c r="P515" s="69"/>
      <c r="Q515" s="69"/>
      <c r="R515" s="69"/>
      <c r="S515" s="69"/>
      <c r="T515" s="75"/>
      <c r="U515" s="75"/>
      <c r="V515" s="69"/>
      <c r="W515" s="69"/>
      <c r="X515" s="69"/>
      <c r="Y515" s="77"/>
      <c r="Z515" s="69"/>
      <c r="AA515" s="69"/>
      <c r="AB515" s="69"/>
      <c r="AC515" s="69"/>
      <c r="AD515" s="69">
        <f>IFERROR(LARGE(AH515:AM515,1),0)+IFERROR(LARGE(AH515:AM515,2),0)</f>
        <v>24.899966750127703</v>
      </c>
      <c r="AE515" s="69">
        <f>IFERROR(LARGE(AH515:AM515,3),0)+IFERROR(LARGE(AH515:AM515,4),0)</f>
        <v>0</v>
      </c>
      <c r="AF515" s="69">
        <f>IFERROR(LARGE(AH515:AM515,5),0)+IFERROR(LARGE(AH515:AM515,6),0)</f>
        <v>0</v>
      </c>
      <c r="AG515" s="69">
        <f>IFERROR(LARGE(AH515:AM515,7),0)</f>
        <v>0</v>
      </c>
      <c r="AH515" s="69">
        <v>24.899966750127703</v>
      </c>
      <c r="AI515" s="69"/>
      <c r="AJ515" s="69"/>
      <c r="AK515" s="69"/>
      <c r="AL515" s="69"/>
      <c r="AM515" s="69"/>
    </row>
    <row r="516" spans="1:39" s="70" customFormat="1">
      <c r="A516" s="3" t="s">
        <v>3864</v>
      </c>
      <c r="B516" s="3" t="s">
        <v>3516</v>
      </c>
      <c r="C516" s="3" t="s">
        <v>1761</v>
      </c>
      <c r="D516" s="2">
        <f ca="1">IF(E515=E516,D515,CELL("wiersz",A514))</f>
        <v>514</v>
      </c>
      <c r="E516" s="23">
        <f>LARGE(F516:AG516,1)+LARGE(F516:AG516,2)+LARGE(F516:AG516,3)+LARGE(F516:AG516,4)+IFERROR(LARGE(F516:AG516,5),0)+IFERROR(LARGE(F516:AG516,6),0)</f>
        <v>24.812081642029053</v>
      </c>
      <c r="F516" s="69"/>
      <c r="G516" s="69"/>
      <c r="H516" s="69"/>
      <c r="I516" s="75"/>
      <c r="J516" s="76"/>
      <c r="K516" s="76"/>
      <c r="L516" s="76"/>
      <c r="M516" s="76"/>
      <c r="N516" s="69"/>
      <c r="O516" s="69"/>
      <c r="P516" s="69"/>
      <c r="Q516" s="69"/>
      <c r="R516" s="69"/>
      <c r="S516" s="69"/>
      <c r="T516" s="75"/>
      <c r="U516" s="75"/>
      <c r="V516" s="69"/>
      <c r="W516" s="69"/>
      <c r="X516" s="69"/>
      <c r="Y516" s="77"/>
      <c r="Z516" s="69">
        <v>24.812081642029053</v>
      </c>
      <c r="AA516" s="69"/>
      <c r="AB516" s="69"/>
      <c r="AC516" s="69"/>
      <c r="AD516" s="69">
        <f>IFERROR(LARGE(AH516:AM516,1),0)+IFERROR(LARGE(AH516:AM516,2),0)</f>
        <v>0</v>
      </c>
      <c r="AE516" s="69">
        <f>IFERROR(LARGE(AH516:AM516,3),0)+IFERROR(LARGE(AH516:AM516,4),0)</f>
        <v>0</v>
      </c>
      <c r="AF516" s="69">
        <f>IFERROR(LARGE(AH516:AM516,5),0)+IFERROR(LARGE(AH516:AM516,6),0)</f>
        <v>0</v>
      </c>
      <c r="AG516" s="69">
        <f>IFERROR(LARGE(AH516:AM516,7),0)</f>
        <v>0</v>
      </c>
      <c r="AH516" s="69"/>
      <c r="AI516" s="69"/>
      <c r="AJ516" s="69"/>
      <c r="AK516" s="69"/>
      <c r="AL516" s="69"/>
      <c r="AM516" s="69"/>
    </row>
    <row r="517" spans="1:39" s="70" customFormat="1">
      <c r="A517" s="3" t="s">
        <v>3196</v>
      </c>
      <c r="B517" s="3"/>
      <c r="C517" s="3" t="s">
        <v>425</v>
      </c>
      <c r="D517" s="2">
        <f ca="1">IF(E516=E517,D516,CELL("wiersz",A515))</f>
        <v>515</v>
      </c>
      <c r="E517" s="23">
        <f>LARGE(F517:AG517,1)+LARGE(F517:AG517,2)+LARGE(F517:AG517,3)+LARGE(F517:AG517,4)+IFERROR(LARGE(F517:AG517,5),0)+IFERROR(LARGE(F517:AG517,6),0)</f>
        <v>24.711847177429313</v>
      </c>
      <c r="F517" s="69"/>
      <c r="G517" s="69"/>
      <c r="H517" s="69"/>
      <c r="I517" s="75"/>
      <c r="J517" s="76"/>
      <c r="K517" s="76"/>
      <c r="L517" s="76"/>
      <c r="M517" s="76"/>
      <c r="N517" s="69"/>
      <c r="O517" s="69"/>
      <c r="P517" s="69"/>
      <c r="Q517" s="69"/>
      <c r="R517" s="69"/>
      <c r="S517" s="69"/>
      <c r="T517" s="75">
        <v>24.711847177429313</v>
      </c>
      <c r="U517" s="75"/>
      <c r="V517" s="69"/>
      <c r="W517" s="69"/>
      <c r="X517" s="69"/>
      <c r="Y517" s="77"/>
      <c r="Z517" s="69"/>
      <c r="AA517" s="69"/>
      <c r="AB517" s="69"/>
      <c r="AC517" s="69"/>
      <c r="AD517" s="69">
        <f>IFERROR(LARGE(AH517:AM517,1),0)+IFERROR(LARGE(AH517:AM517,2),0)</f>
        <v>0</v>
      </c>
      <c r="AE517" s="69">
        <f>IFERROR(LARGE(AH517:AM517,3),0)+IFERROR(LARGE(AH517:AM517,4),0)</f>
        <v>0</v>
      </c>
      <c r="AF517" s="69">
        <f>IFERROR(LARGE(AH517:AM517,5),0)+IFERROR(LARGE(AH517:AM517,6),0)</f>
        <v>0</v>
      </c>
      <c r="AG517" s="69">
        <f>IFERROR(LARGE(AH517:AM517,7),0)</f>
        <v>0</v>
      </c>
      <c r="AH517" s="69"/>
      <c r="AI517" s="69"/>
      <c r="AJ517" s="69"/>
      <c r="AK517" s="69"/>
      <c r="AL517" s="69"/>
      <c r="AM517" s="69"/>
    </row>
    <row r="518" spans="1:39" s="70" customFormat="1">
      <c r="A518" s="3" t="s">
        <v>3934</v>
      </c>
      <c r="B518" s="3" t="s">
        <v>3734</v>
      </c>
      <c r="C518" s="3" t="s">
        <v>3656</v>
      </c>
      <c r="D518" s="2">
        <f ca="1">IF(E517=E518,D517,CELL("wiersz",A516))</f>
        <v>516</v>
      </c>
      <c r="E518" s="23">
        <f>LARGE(F518:AG518,1)+LARGE(F518:AG518,2)+LARGE(F518:AG518,3)+LARGE(F518:AG518,4)+IFERROR(LARGE(F518:AG518,5),0)+IFERROR(LARGE(F518:AG518,6),0)</f>
        <v>24.498617572589254</v>
      </c>
      <c r="F518" s="69"/>
      <c r="G518" s="69"/>
      <c r="H518" s="69"/>
      <c r="I518" s="75"/>
      <c r="J518" s="76"/>
      <c r="K518" s="76"/>
      <c r="L518" s="76"/>
      <c r="M518" s="76"/>
      <c r="N518" s="69"/>
      <c r="O518" s="69"/>
      <c r="P518" s="69"/>
      <c r="Q518" s="69"/>
      <c r="R518" s="69"/>
      <c r="S518" s="69"/>
      <c r="T518" s="75"/>
      <c r="U518" s="75"/>
      <c r="V518" s="69"/>
      <c r="W518" s="69"/>
      <c r="X518" s="69"/>
      <c r="Y518" s="77"/>
      <c r="Z518" s="69"/>
      <c r="AA518" s="69"/>
      <c r="AB518" s="69"/>
      <c r="AC518" s="69"/>
      <c r="AD518" s="69">
        <f>IFERROR(LARGE(AH518:AM518,1),0)+IFERROR(LARGE(AH518:AM518,2),0)</f>
        <v>24.498617572589254</v>
      </c>
      <c r="AE518" s="69">
        <f>IFERROR(LARGE(AH518:AM518,3),0)+IFERROR(LARGE(AH518:AM518,4),0)</f>
        <v>0</v>
      </c>
      <c r="AF518" s="69">
        <f>IFERROR(LARGE(AH518:AM518,5),0)+IFERROR(LARGE(AH518:AM518,6),0)</f>
        <v>0</v>
      </c>
      <c r="AG518" s="69">
        <f>IFERROR(LARGE(AH518:AM518,7),0)</f>
        <v>0</v>
      </c>
      <c r="AH518" s="69"/>
      <c r="AI518" s="69"/>
      <c r="AJ518" s="69"/>
      <c r="AK518" s="69"/>
      <c r="AL518" s="69">
        <v>24.498617572589254</v>
      </c>
      <c r="AM518" s="69"/>
    </row>
    <row r="519" spans="1:39" s="70" customFormat="1">
      <c r="A519" s="3" t="s">
        <v>2264</v>
      </c>
      <c r="B519" s="3"/>
      <c r="C519" s="3" t="s">
        <v>1630</v>
      </c>
      <c r="D519" s="2">
        <f ca="1">IF(E518=E519,D518,CELL("wiersz",A517))</f>
        <v>517</v>
      </c>
      <c r="E519" s="23">
        <f>LARGE(F519:AG519,1)+LARGE(F519:AG519,2)+LARGE(F519:AG519,3)+LARGE(F519:AG519,4)+IFERROR(LARGE(F519:AG519,5),0)+IFERROR(LARGE(F519:AG519,6),0)</f>
        <v>24.431173096409083</v>
      </c>
      <c r="F519" s="69"/>
      <c r="G519" s="69"/>
      <c r="H519" s="69"/>
      <c r="I519" s="75"/>
      <c r="J519" s="76"/>
      <c r="K519" s="76"/>
      <c r="L519" s="76"/>
      <c r="M519" s="76"/>
      <c r="N519" s="69"/>
      <c r="O519" s="69"/>
      <c r="P519" s="69"/>
      <c r="Q519" s="69"/>
      <c r="R519" s="69"/>
      <c r="S519" s="69"/>
      <c r="T519" s="75"/>
      <c r="U519" s="75"/>
      <c r="V519" s="69"/>
      <c r="W519" s="69"/>
      <c r="X519" s="69"/>
      <c r="Y519" s="77"/>
      <c r="Z519" s="69"/>
      <c r="AA519" s="69"/>
      <c r="AB519" s="69"/>
      <c r="AC519" s="69"/>
      <c r="AD519" s="69">
        <f>IFERROR(LARGE(AH519:AM519,1),0)+IFERROR(LARGE(AH519:AM519,2),0)</f>
        <v>24.431173096409083</v>
      </c>
      <c r="AE519" s="69">
        <f>IFERROR(LARGE(AH519:AM519,3),0)+IFERROR(LARGE(AH519:AM519,4),0)</f>
        <v>0</v>
      </c>
      <c r="AF519" s="69">
        <f>IFERROR(LARGE(AH519:AM519,5),0)+IFERROR(LARGE(AH519:AM519,6),0)</f>
        <v>0</v>
      </c>
      <c r="AG519" s="69">
        <f>IFERROR(LARGE(AH519:AM519,7),0)</f>
        <v>0</v>
      </c>
      <c r="AH519" s="69">
        <v>24.431173096409083</v>
      </c>
      <c r="AI519" s="69"/>
      <c r="AJ519" s="69"/>
      <c r="AK519" s="69"/>
      <c r="AL519" s="69"/>
      <c r="AM519" s="69"/>
    </row>
    <row r="520" spans="1:39" s="70" customFormat="1">
      <c r="A520" s="3" t="s">
        <v>2265</v>
      </c>
      <c r="B520" s="3"/>
      <c r="C520" s="3" t="s">
        <v>907</v>
      </c>
      <c r="D520" s="2">
        <f ca="1">IF(E519=E520,D519,CELL("wiersz",A518))</f>
        <v>518</v>
      </c>
      <c r="E520" s="23">
        <f>LARGE(F520:AG520,1)+LARGE(F520:AG520,2)+LARGE(F520:AG520,3)+LARGE(F520:AG520,4)+IFERROR(LARGE(F520:AG520,5),0)+IFERROR(LARGE(F520:AG520,6),0)</f>
        <v>24.427968167497053</v>
      </c>
      <c r="F520" s="69"/>
      <c r="G520" s="69"/>
      <c r="H520" s="69"/>
      <c r="I520" s="75"/>
      <c r="J520" s="76"/>
      <c r="K520" s="76"/>
      <c r="L520" s="76"/>
      <c r="M520" s="76"/>
      <c r="N520" s="69"/>
      <c r="O520" s="69"/>
      <c r="P520" s="69"/>
      <c r="Q520" s="69"/>
      <c r="R520" s="69"/>
      <c r="S520" s="69"/>
      <c r="T520" s="75"/>
      <c r="U520" s="75"/>
      <c r="V520" s="69"/>
      <c r="W520" s="69"/>
      <c r="X520" s="69"/>
      <c r="Y520" s="77"/>
      <c r="Z520" s="69"/>
      <c r="AA520" s="69"/>
      <c r="AB520" s="69"/>
      <c r="AC520" s="69"/>
      <c r="AD520" s="69">
        <f>IFERROR(LARGE(AH520:AM520,1),0)+IFERROR(LARGE(AH520:AM520,2),0)</f>
        <v>24.427968167497053</v>
      </c>
      <c r="AE520" s="69">
        <f>IFERROR(LARGE(AH520:AM520,3),0)+IFERROR(LARGE(AH520:AM520,4),0)</f>
        <v>0</v>
      </c>
      <c r="AF520" s="69">
        <f>IFERROR(LARGE(AH520:AM520,5),0)+IFERROR(LARGE(AH520:AM520,6),0)</f>
        <v>0</v>
      </c>
      <c r="AG520" s="69">
        <f>IFERROR(LARGE(AH520:AM520,7),0)</f>
        <v>0</v>
      </c>
      <c r="AH520" s="69">
        <v>24.427968167497053</v>
      </c>
      <c r="AI520" s="69"/>
      <c r="AJ520" s="69"/>
      <c r="AK520" s="69"/>
      <c r="AL520" s="69"/>
      <c r="AM520" s="69"/>
    </row>
    <row r="521" spans="1:39" s="70" customFormat="1">
      <c r="A521" s="3" t="s">
        <v>3935</v>
      </c>
      <c r="B521" s="3"/>
      <c r="C521" s="3" t="s">
        <v>47</v>
      </c>
      <c r="D521" s="2">
        <f ca="1">IF(E520=E521,D520,CELL("wiersz",A519))</f>
        <v>519</v>
      </c>
      <c r="E521" s="23">
        <f>LARGE(F521:AG521,1)+LARGE(F521:AG521,2)+LARGE(F521:AG521,3)+LARGE(F521:AG521,4)+IFERROR(LARGE(F521:AG521,5),0)+IFERROR(LARGE(F521:AG521,6),0)</f>
        <v>24.345272339278019</v>
      </c>
      <c r="F521" s="69"/>
      <c r="G521" s="69"/>
      <c r="H521" s="69"/>
      <c r="I521" s="75"/>
      <c r="J521" s="76"/>
      <c r="K521" s="76"/>
      <c r="L521" s="76"/>
      <c r="M521" s="76"/>
      <c r="N521" s="69"/>
      <c r="O521" s="69"/>
      <c r="P521" s="69"/>
      <c r="Q521" s="69"/>
      <c r="R521" s="69"/>
      <c r="S521" s="69"/>
      <c r="T521" s="75"/>
      <c r="U521" s="75"/>
      <c r="V521" s="69"/>
      <c r="W521" s="69"/>
      <c r="X521" s="69"/>
      <c r="Y521" s="77"/>
      <c r="Z521" s="69"/>
      <c r="AA521" s="69"/>
      <c r="AB521" s="69"/>
      <c r="AC521" s="69"/>
      <c r="AD521" s="69">
        <f>IFERROR(LARGE(AH521:AM521,1),0)+IFERROR(LARGE(AH521:AM521,2),0)</f>
        <v>24.345272339278019</v>
      </c>
      <c r="AE521" s="69">
        <f>IFERROR(LARGE(AH521:AM521,3),0)+IFERROR(LARGE(AH521:AM521,4),0)</f>
        <v>0</v>
      </c>
      <c r="AF521" s="69">
        <f>IFERROR(LARGE(AH521:AM521,5),0)+IFERROR(LARGE(AH521:AM521,6),0)</f>
        <v>0</v>
      </c>
      <c r="AG521" s="69">
        <f>IFERROR(LARGE(AH521:AM521,7),0)</f>
        <v>0</v>
      </c>
      <c r="AH521" s="69"/>
      <c r="AI521" s="69"/>
      <c r="AJ521" s="69"/>
      <c r="AK521" s="69"/>
      <c r="AL521" s="69">
        <v>24.345272339278019</v>
      </c>
      <c r="AM521" s="69"/>
    </row>
    <row r="522" spans="1:39" s="70" customFormat="1">
      <c r="A522" s="3" t="s">
        <v>3936</v>
      </c>
      <c r="B522" s="3"/>
      <c r="C522" s="3" t="s">
        <v>57</v>
      </c>
      <c r="D522" s="2">
        <f ca="1">IF(E521=E522,D521,CELL("wiersz",A520))</f>
        <v>520</v>
      </c>
      <c r="E522" s="23">
        <f>LARGE(F522:AG522,1)+LARGE(F522:AG522,2)+LARGE(F522:AG522,3)+LARGE(F522:AG522,4)+IFERROR(LARGE(F522:AG522,5),0)+IFERROR(LARGE(F522:AG522,6),0)</f>
        <v>24.290053918250603</v>
      </c>
      <c r="F522" s="69"/>
      <c r="G522" s="69"/>
      <c r="H522" s="69"/>
      <c r="I522" s="75"/>
      <c r="J522" s="76"/>
      <c r="K522" s="76"/>
      <c r="L522" s="76"/>
      <c r="M522" s="76"/>
      <c r="N522" s="69"/>
      <c r="O522" s="69"/>
      <c r="P522" s="69"/>
      <c r="Q522" s="69"/>
      <c r="R522" s="69"/>
      <c r="S522" s="69"/>
      <c r="T522" s="75"/>
      <c r="U522" s="75"/>
      <c r="V522" s="69"/>
      <c r="W522" s="69"/>
      <c r="X522" s="69"/>
      <c r="Y522" s="77"/>
      <c r="Z522" s="69"/>
      <c r="AA522" s="69"/>
      <c r="AB522" s="69"/>
      <c r="AC522" s="69"/>
      <c r="AD522" s="69">
        <f>IFERROR(LARGE(AH522:AM522,1),0)+IFERROR(LARGE(AH522:AM522,2),0)</f>
        <v>24.290053918250603</v>
      </c>
      <c r="AE522" s="69">
        <f>IFERROR(LARGE(AH522:AM522,3),0)+IFERROR(LARGE(AH522:AM522,4),0)</f>
        <v>0</v>
      </c>
      <c r="AF522" s="69">
        <f>IFERROR(LARGE(AH522:AM522,5),0)+IFERROR(LARGE(AH522:AM522,6),0)</f>
        <v>0</v>
      </c>
      <c r="AG522" s="69">
        <f>IFERROR(LARGE(AH522:AM522,7),0)</f>
        <v>0</v>
      </c>
      <c r="AH522" s="69"/>
      <c r="AI522" s="69"/>
      <c r="AJ522" s="69"/>
      <c r="AK522" s="69"/>
      <c r="AL522" s="69">
        <v>24.290053918250603</v>
      </c>
      <c r="AM522" s="69"/>
    </row>
    <row r="523" spans="1:39" s="70" customFormat="1">
      <c r="A523" s="3" t="s">
        <v>3937</v>
      </c>
      <c r="B523" s="3" t="s">
        <v>3617</v>
      </c>
      <c r="C523" s="3" t="s">
        <v>3618</v>
      </c>
      <c r="D523" s="2">
        <f ca="1">IF(E522=E523,D522,CELL("wiersz",A521))</f>
        <v>521</v>
      </c>
      <c r="E523" s="23">
        <f>LARGE(F523:AG523,1)+LARGE(F523:AG523,2)+LARGE(F523:AG523,3)+LARGE(F523:AG523,4)+IFERROR(LARGE(F523:AG523,5),0)+IFERROR(LARGE(F523:AG523,6),0)</f>
        <v>24.288544609901379</v>
      </c>
      <c r="F523" s="69"/>
      <c r="G523" s="69"/>
      <c r="H523" s="69"/>
      <c r="I523" s="75"/>
      <c r="J523" s="76"/>
      <c r="K523" s="76"/>
      <c r="L523" s="76"/>
      <c r="M523" s="76"/>
      <c r="N523" s="69"/>
      <c r="O523" s="69"/>
      <c r="P523" s="69"/>
      <c r="Q523" s="69"/>
      <c r="R523" s="69"/>
      <c r="S523" s="69"/>
      <c r="T523" s="75"/>
      <c r="U523" s="75"/>
      <c r="V523" s="69"/>
      <c r="W523" s="69"/>
      <c r="X523" s="69"/>
      <c r="Y523" s="77"/>
      <c r="Z523" s="69"/>
      <c r="AA523" s="69"/>
      <c r="AB523" s="69"/>
      <c r="AC523" s="69"/>
      <c r="AD523" s="69">
        <f>IFERROR(LARGE(AH523:AM523,1),0)+IFERROR(LARGE(AH523:AM523,2),0)</f>
        <v>24.288544609901379</v>
      </c>
      <c r="AE523" s="69">
        <f>IFERROR(LARGE(AH523:AM523,3),0)+IFERROR(LARGE(AH523:AM523,4),0)</f>
        <v>0</v>
      </c>
      <c r="AF523" s="69">
        <f>IFERROR(LARGE(AH523:AM523,5),0)+IFERROR(LARGE(AH523:AM523,6),0)</f>
        <v>0</v>
      </c>
      <c r="AG523" s="69">
        <f>IFERROR(LARGE(AH523:AM523,7),0)</f>
        <v>0</v>
      </c>
      <c r="AH523" s="69"/>
      <c r="AI523" s="69"/>
      <c r="AJ523" s="69"/>
      <c r="AK523" s="69"/>
      <c r="AL523" s="69">
        <v>24.288544609901379</v>
      </c>
      <c r="AM523" s="69"/>
    </row>
    <row r="524" spans="1:39" s="70" customFormat="1">
      <c r="A524" s="3" t="s">
        <v>3938</v>
      </c>
      <c r="B524" s="3"/>
      <c r="C524" s="3" t="s">
        <v>57</v>
      </c>
      <c r="D524" s="2">
        <f ca="1">IF(E523=E524,D523,CELL("wiersz",A522))</f>
        <v>522</v>
      </c>
      <c r="E524" s="23">
        <f>LARGE(F524:AG524,1)+LARGE(F524:AG524,2)+LARGE(F524:AG524,3)+LARGE(F524:AG524,4)+IFERROR(LARGE(F524:AG524,5),0)+IFERROR(LARGE(F524:AG524,6),0)</f>
        <v>24.287035489107947</v>
      </c>
      <c r="F524" s="69"/>
      <c r="G524" s="69"/>
      <c r="H524" s="69"/>
      <c r="I524" s="75"/>
      <c r="J524" s="76"/>
      <c r="K524" s="76"/>
      <c r="L524" s="76"/>
      <c r="M524" s="76"/>
      <c r="N524" s="69"/>
      <c r="O524" s="69"/>
      <c r="P524" s="69"/>
      <c r="Q524" s="69"/>
      <c r="R524" s="69"/>
      <c r="S524" s="69"/>
      <c r="T524" s="75"/>
      <c r="U524" s="75"/>
      <c r="V524" s="69"/>
      <c r="W524" s="69"/>
      <c r="X524" s="69"/>
      <c r="Y524" s="77"/>
      <c r="Z524" s="69"/>
      <c r="AA524" s="69"/>
      <c r="AB524" s="69"/>
      <c r="AC524" s="69"/>
      <c r="AD524" s="69">
        <f>IFERROR(LARGE(AH524:AM524,1),0)+IFERROR(LARGE(AH524:AM524,2),0)</f>
        <v>24.287035489107947</v>
      </c>
      <c r="AE524" s="69">
        <f>IFERROR(LARGE(AH524:AM524,3),0)+IFERROR(LARGE(AH524:AM524,4),0)</f>
        <v>0</v>
      </c>
      <c r="AF524" s="69">
        <f>IFERROR(LARGE(AH524:AM524,5),0)+IFERROR(LARGE(AH524:AM524,6),0)</f>
        <v>0</v>
      </c>
      <c r="AG524" s="69">
        <f>IFERROR(LARGE(AH524:AM524,7),0)</f>
        <v>0</v>
      </c>
      <c r="AH524" s="69"/>
      <c r="AI524" s="69"/>
      <c r="AJ524" s="69"/>
      <c r="AK524" s="69"/>
      <c r="AL524" s="69">
        <v>24.287035489107947</v>
      </c>
      <c r="AM524" s="69"/>
    </row>
    <row r="525" spans="1:39" s="70" customFormat="1">
      <c r="A525" s="3" t="s">
        <v>3939</v>
      </c>
      <c r="B525" s="3" t="s">
        <v>3725</v>
      </c>
      <c r="C525" s="3" t="s">
        <v>92</v>
      </c>
      <c r="D525" s="2">
        <f ca="1">IF(E524=E525,D524,CELL("wiersz",A523))</f>
        <v>523</v>
      </c>
      <c r="E525" s="23">
        <f>LARGE(F525:AG525,1)+LARGE(F525:AG525,2)+LARGE(F525:AG525,3)+LARGE(F525:AG525,4)+IFERROR(LARGE(F525:AG525,5),0)+IFERROR(LARGE(F525:AG525,6),0)</f>
        <v>23.780611025762973</v>
      </c>
      <c r="F525" s="69"/>
      <c r="G525" s="69"/>
      <c r="H525" s="69"/>
      <c r="I525" s="75"/>
      <c r="J525" s="76"/>
      <c r="K525" s="76"/>
      <c r="L525" s="76"/>
      <c r="M525" s="76"/>
      <c r="N525" s="69"/>
      <c r="O525" s="69"/>
      <c r="P525" s="69"/>
      <c r="Q525" s="69"/>
      <c r="R525" s="69"/>
      <c r="S525" s="69"/>
      <c r="T525" s="75"/>
      <c r="U525" s="75"/>
      <c r="V525" s="69"/>
      <c r="W525" s="69"/>
      <c r="X525" s="69"/>
      <c r="Y525" s="77"/>
      <c r="Z525" s="69"/>
      <c r="AA525" s="69"/>
      <c r="AB525" s="69"/>
      <c r="AC525" s="69"/>
      <c r="AD525" s="69">
        <f>IFERROR(LARGE(AH525:AM525,1),0)+IFERROR(LARGE(AH525:AM525,2),0)</f>
        <v>23.780611025762973</v>
      </c>
      <c r="AE525" s="69">
        <f>IFERROR(LARGE(AH525:AM525,3),0)+IFERROR(LARGE(AH525:AM525,4),0)</f>
        <v>0</v>
      </c>
      <c r="AF525" s="69">
        <f>IFERROR(LARGE(AH525:AM525,5),0)+IFERROR(LARGE(AH525:AM525,6),0)</f>
        <v>0</v>
      </c>
      <c r="AG525" s="69">
        <f>IFERROR(LARGE(AH525:AM525,7),0)</f>
        <v>0</v>
      </c>
      <c r="AH525" s="69"/>
      <c r="AI525" s="69"/>
      <c r="AJ525" s="69"/>
      <c r="AK525" s="69"/>
      <c r="AL525" s="69">
        <v>23.780611025762973</v>
      </c>
      <c r="AM525" s="69"/>
    </row>
    <row r="526" spans="1:39" s="70" customFormat="1">
      <c r="A526" s="3" t="s">
        <v>3940</v>
      </c>
      <c r="B526" s="3" t="s">
        <v>3725</v>
      </c>
      <c r="C526" s="3" t="s">
        <v>57</v>
      </c>
      <c r="D526" s="2">
        <f ca="1">IF(E525=E526,D525,CELL("wiersz",A524))</f>
        <v>524</v>
      </c>
      <c r="E526" s="23">
        <f>LARGE(F526:AG526,1)+LARGE(F526:AG526,2)+LARGE(F526:AG526,3)+LARGE(F526:AG526,4)+IFERROR(LARGE(F526:AG526,5),0)+IFERROR(LARGE(F526:AG526,6),0)</f>
        <v>23.779130152018489</v>
      </c>
      <c r="F526" s="69"/>
      <c r="G526" s="69"/>
      <c r="H526" s="69"/>
      <c r="I526" s="75"/>
      <c r="J526" s="76"/>
      <c r="K526" s="76"/>
      <c r="L526" s="76"/>
      <c r="M526" s="76"/>
      <c r="N526" s="69"/>
      <c r="O526" s="69"/>
      <c r="P526" s="69"/>
      <c r="Q526" s="69"/>
      <c r="R526" s="69"/>
      <c r="S526" s="69"/>
      <c r="T526" s="75"/>
      <c r="U526" s="75"/>
      <c r="V526" s="69"/>
      <c r="W526" s="69"/>
      <c r="X526" s="69"/>
      <c r="Y526" s="77"/>
      <c r="Z526" s="69"/>
      <c r="AA526" s="69"/>
      <c r="AB526" s="69"/>
      <c r="AC526" s="69"/>
      <c r="AD526" s="69">
        <f>IFERROR(LARGE(AH526:AM526,1),0)+IFERROR(LARGE(AH526:AM526,2),0)</f>
        <v>23.779130152018489</v>
      </c>
      <c r="AE526" s="69">
        <f>IFERROR(LARGE(AH526:AM526,3),0)+IFERROR(LARGE(AH526:AM526,4),0)</f>
        <v>0</v>
      </c>
      <c r="AF526" s="69">
        <f>IFERROR(LARGE(AH526:AM526,5),0)+IFERROR(LARGE(AH526:AM526,6),0)</f>
        <v>0</v>
      </c>
      <c r="AG526" s="69">
        <f>IFERROR(LARGE(AH526:AM526,7),0)</f>
        <v>0</v>
      </c>
      <c r="AH526" s="69"/>
      <c r="AI526" s="69"/>
      <c r="AJ526" s="69"/>
      <c r="AK526" s="69"/>
      <c r="AL526" s="69">
        <v>23.779130152018489</v>
      </c>
      <c r="AM526" s="69"/>
    </row>
    <row r="527" spans="1:39" s="70" customFormat="1">
      <c r="A527" s="3" t="s">
        <v>2127</v>
      </c>
      <c r="B527" s="3" t="s">
        <v>973</v>
      </c>
      <c r="C527" s="3" t="s">
        <v>57</v>
      </c>
      <c r="D527" s="2">
        <f ca="1">IF(E526=E527,D526,CELL("wiersz",A525))</f>
        <v>525</v>
      </c>
      <c r="E527" s="23">
        <f>LARGE(F527:AG527,1)+LARGE(F527:AG527,2)+LARGE(F527:AG527,3)+LARGE(F527:AG527,4)+IFERROR(LARGE(F527:AG527,5),0)+IFERROR(LARGE(F527:AG527,6),0)</f>
        <v>23.724793291933825</v>
      </c>
      <c r="F527" s="69"/>
      <c r="G527" s="69">
        <v>23.724793291933825</v>
      </c>
      <c r="H527" s="69"/>
      <c r="I527" s="75"/>
      <c r="J527" s="76"/>
      <c r="K527" s="76"/>
      <c r="L527" s="76"/>
      <c r="M527" s="76"/>
      <c r="N527" s="69"/>
      <c r="O527" s="69"/>
      <c r="P527" s="69"/>
      <c r="Q527" s="69"/>
      <c r="R527" s="69"/>
      <c r="S527" s="69"/>
      <c r="T527" s="75"/>
      <c r="U527" s="75"/>
      <c r="V527" s="69"/>
      <c r="W527" s="69"/>
      <c r="X527" s="69"/>
      <c r="Y527" s="77"/>
      <c r="Z527" s="69"/>
      <c r="AA527" s="69"/>
      <c r="AB527" s="69"/>
      <c r="AC527" s="69"/>
      <c r="AD527" s="69">
        <f>IFERROR(LARGE(AH527:AM527,1),0)+IFERROR(LARGE(AH527:AM527,2),0)</f>
        <v>0</v>
      </c>
      <c r="AE527" s="69">
        <f>IFERROR(LARGE(AH527:AM527,3),0)+IFERROR(LARGE(AH527:AM527,4),0)</f>
        <v>0</v>
      </c>
      <c r="AF527" s="69">
        <f>IFERROR(LARGE(AH527:AM527,5),0)+IFERROR(LARGE(AH527:AM527,6),0)</f>
        <v>0</v>
      </c>
      <c r="AG527" s="69">
        <f>IFERROR(LARGE(AH527:AM527,7),0)</f>
        <v>0</v>
      </c>
      <c r="AH527" s="69"/>
      <c r="AI527" s="69"/>
      <c r="AJ527" s="69"/>
      <c r="AK527" s="69"/>
      <c r="AL527" s="69"/>
      <c r="AM527" s="69"/>
    </row>
    <row r="528" spans="1:39" s="70" customFormat="1">
      <c r="A528" s="3" t="s">
        <v>2268</v>
      </c>
      <c r="B528" s="3" t="s">
        <v>1642</v>
      </c>
      <c r="C528" s="3" t="s">
        <v>1641</v>
      </c>
      <c r="D528" s="2">
        <f ca="1">IF(E527=E528,D527,CELL("wiersz",A526))</f>
        <v>526</v>
      </c>
      <c r="E528" s="23">
        <f>LARGE(F528:AG528,1)+LARGE(F528:AG528,2)+LARGE(F528:AG528,3)+LARGE(F528:AG528,4)+IFERROR(LARGE(F528:AG528,5),0)+IFERROR(LARGE(F528:AG528,6),0)</f>
        <v>23.583384161705933</v>
      </c>
      <c r="F528" s="69"/>
      <c r="G528" s="69"/>
      <c r="H528" s="69"/>
      <c r="I528" s="75"/>
      <c r="J528" s="76"/>
      <c r="K528" s="76"/>
      <c r="L528" s="76"/>
      <c r="M528" s="76"/>
      <c r="N528" s="69"/>
      <c r="O528" s="69"/>
      <c r="P528" s="69"/>
      <c r="Q528" s="69"/>
      <c r="R528" s="69"/>
      <c r="S528" s="69"/>
      <c r="T528" s="75"/>
      <c r="U528" s="75"/>
      <c r="V528" s="69"/>
      <c r="W528" s="69"/>
      <c r="X528" s="69"/>
      <c r="Y528" s="77"/>
      <c r="Z528" s="69"/>
      <c r="AA528" s="69"/>
      <c r="AB528" s="69"/>
      <c r="AC528" s="69"/>
      <c r="AD528" s="69">
        <f>IFERROR(LARGE(AH528:AM528,1),0)+IFERROR(LARGE(AH528:AM528,2),0)</f>
        <v>23.583384161705933</v>
      </c>
      <c r="AE528" s="69">
        <f>IFERROR(LARGE(AH528:AM528,3),0)+IFERROR(LARGE(AH528:AM528,4),0)</f>
        <v>0</v>
      </c>
      <c r="AF528" s="69">
        <f>IFERROR(LARGE(AH528:AM528,5),0)+IFERROR(LARGE(AH528:AM528,6),0)</f>
        <v>0</v>
      </c>
      <c r="AG528" s="69">
        <f>IFERROR(LARGE(AH528:AM528,7),0)</f>
        <v>0</v>
      </c>
      <c r="AH528" s="69">
        <v>23.583384161705933</v>
      </c>
      <c r="AI528" s="69"/>
      <c r="AJ528" s="69"/>
      <c r="AK528" s="69"/>
      <c r="AL528" s="69"/>
      <c r="AM528" s="69"/>
    </row>
    <row r="529" spans="1:39" s="70" customFormat="1">
      <c r="A529" s="3" t="s">
        <v>2269</v>
      </c>
      <c r="B529" s="3" t="s">
        <v>1642</v>
      </c>
      <c r="C529" s="3" t="s">
        <v>1645</v>
      </c>
      <c r="D529" s="2">
        <f ca="1">IF(E528=E529,D528,CELL("wiersz",A527))</f>
        <v>527</v>
      </c>
      <c r="E529" s="23">
        <f>LARGE(F529:AG529,1)+LARGE(F529:AG529,2)+LARGE(F529:AG529,3)+LARGE(F529:AG529,4)+IFERROR(LARGE(F529:AG529,5),0)+IFERROR(LARGE(F529:AG529,6),0)</f>
        <v>23.577412172807044</v>
      </c>
      <c r="F529" s="69"/>
      <c r="G529" s="69"/>
      <c r="H529" s="69"/>
      <c r="I529" s="75"/>
      <c r="J529" s="76"/>
      <c r="K529" s="76"/>
      <c r="L529" s="76"/>
      <c r="M529" s="76"/>
      <c r="N529" s="69"/>
      <c r="O529" s="69"/>
      <c r="P529" s="69"/>
      <c r="Q529" s="69"/>
      <c r="R529" s="69"/>
      <c r="S529" s="69"/>
      <c r="T529" s="75"/>
      <c r="U529" s="75"/>
      <c r="V529" s="69"/>
      <c r="W529" s="69"/>
      <c r="X529" s="69"/>
      <c r="Y529" s="77"/>
      <c r="Z529" s="69"/>
      <c r="AA529" s="69"/>
      <c r="AB529" s="69"/>
      <c r="AC529" s="69"/>
      <c r="AD529" s="69">
        <f>IFERROR(LARGE(AH529:AM529,1),0)+IFERROR(LARGE(AH529:AM529,2),0)</f>
        <v>23.577412172807044</v>
      </c>
      <c r="AE529" s="69">
        <f>IFERROR(LARGE(AH529:AM529,3),0)+IFERROR(LARGE(AH529:AM529,4),0)</f>
        <v>0</v>
      </c>
      <c r="AF529" s="69">
        <f>IFERROR(LARGE(AH529:AM529,5),0)+IFERROR(LARGE(AH529:AM529,6),0)</f>
        <v>0</v>
      </c>
      <c r="AG529" s="69">
        <f>IFERROR(LARGE(AH529:AM529,7),0)</f>
        <v>0</v>
      </c>
      <c r="AH529" s="69">
        <v>23.577412172807044</v>
      </c>
      <c r="AI529" s="69"/>
      <c r="AJ529" s="69"/>
      <c r="AK529" s="69"/>
      <c r="AL529" s="69"/>
      <c r="AM529" s="69"/>
    </row>
    <row r="530" spans="1:39" s="70" customFormat="1">
      <c r="A530" s="3" t="s">
        <v>3054</v>
      </c>
      <c r="B530" s="3"/>
      <c r="C530" s="3"/>
      <c r="D530" s="2">
        <f ca="1">IF(E529=E530,D529,CELL("wiersz",A528))</f>
        <v>528</v>
      </c>
      <c r="E530" s="23">
        <f>LARGE(F530:AG530,1)+LARGE(F530:AG530,2)+LARGE(F530:AG530,3)+LARGE(F530:AG530,4)+IFERROR(LARGE(F530:AG530,5),0)+IFERROR(LARGE(F530:AG530,6),0)</f>
        <v>23.420579249290753</v>
      </c>
      <c r="F530" s="69"/>
      <c r="G530" s="69"/>
      <c r="H530" s="69"/>
      <c r="I530" s="75"/>
      <c r="J530" s="76"/>
      <c r="K530" s="76"/>
      <c r="L530" s="76"/>
      <c r="M530" s="76"/>
      <c r="N530" s="69"/>
      <c r="O530" s="69"/>
      <c r="P530" s="69"/>
      <c r="Q530" s="69"/>
      <c r="R530" s="69"/>
      <c r="S530" s="69"/>
      <c r="T530" s="75"/>
      <c r="U530" s="75"/>
      <c r="V530" s="69"/>
      <c r="W530" s="69"/>
      <c r="X530" s="69"/>
      <c r="Y530" s="77"/>
      <c r="Z530" s="69"/>
      <c r="AA530" s="69"/>
      <c r="AB530" s="69"/>
      <c r="AC530" s="69"/>
      <c r="AD530" s="69">
        <f>IFERROR(LARGE(AH530:AM530,1),0)+IFERROR(LARGE(AH530:AM530,2),0)</f>
        <v>23.420579249290753</v>
      </c>
      <c r="AE530" s="69">
        <f>IFERROR(LARGE(AH530:AM530,3),0)+IFERROR(LARGE(AH530:AM530,4),0)</f>
        <v>0</v>
      </c>
      <c r="AF530" s="69">
        <f>IFERROR(LARGE(AH530:AM530,5),0)+IFERROR(LARGE(AH530:AM530,6),0)</f>
        <v>0</v>
      </c>
      <c r="AG530" s="69">
        <f>IFERROR(LARGE(AH530:AM530,7),0)</f>
        <v>0</v>
      </c>
      <c r="AH530" s="69"/>
      <c r="AI530" s="69"/>
      <c r="AJ530" s="69">
        <v>23.420579249290753</v>
      </c>
      <c r="AK530" s="69"/>
      <c r="AL530" s="69"/>
      <c r="AM530" s="69"/>
    </row>
    <row r="531" spans="1:39" s="70" customFormat="1">
      <c r="A531" s="3" t="s">
        <v>2333</v>
      </c>
      <c r="B531" s="3"/>
      <c r="C531" s="3" t="s">
        <v>1807</v>
      </c>
      <c r="D531" s="2">
        <f ca="1">IF(E530=E531,D530,CELL("wiersz",A529))</f>
        <v>529</v>
      </c>
      <c r="E531" s="23">
        <f>LARGE(F531:AG531,1)+LARGE(F531:AG531,2)+LARGE(F531:AG531,3)+LARGE(F531:AG531,4)+IFERROR(LARGE(F531:AG531,5),0)+IFERROR(LARGE(F531:AG531,6),0)</f>
        <v>23.270065832895163</v>
      </c>
      <c r="F531" s="69"/>
      <c r="G531" s="69"/>
      <c r="H531" s="69"/>
      <c r="I531" s="75"/>
      <c r="J531" s="76"/>
      <c r="K531" s="76"/>
      <c r="L531" s="76"/>
      <c r="M531" s="76"/>
      <c r="N531" s="69"/>
      <c r="O531" s="69"/>
      <c r="P531" s="69"/>
      <c r="Q531" s="69"/>
      <c r="R531" s="69"/>
      <c r="S531" s="69"/>
      <c r="T531" s="75"/>
      <c r="U531" s="75"/>
      <c r="V531" s="69"/>
      <c r="W531" s="69"/>
      <c r="X531" s="69"/>
      <c r="Y531" s="77"/>
      <c r="Z531" s="69"/>
      <c r="AA531" s="69"/>
      <c r="AB531" s="69"/>
      <c r="AC531" s="69"/>
      <c r="AD531" s="69">
        <f>IFERROR(LARGE(AH531:AM531,1),0)+IFERROR(LARGE(AH531:AM531,2),0)</f>
        <v>23.270065832895163</v>
      </c>
      <c r="AE531" s="69">
        <f>IFERROR(LARGE(AH531:AM531,3),0)+IFERROR(LARGE(AH531:AM531,4),0)</f>
        <v>0</v>
      </c>
      <c r="AF531" s="69">
        <f>IFERROR(LARGE(AH531:AM531,5),0)+IFERROR(LARGE(AH531:AM531,6),0)</f>
        <v>0</v>
      </c>
      <c r="AG531" s="69">
        <f>IFERROR(LARGE(AH531:AM531,7),0)</f>
        <v>0</v>
      </c>
      <c r="AH531" s="69">
        <v>8.0886805958681016</v>
      </c>
      <c r="AI531" s="69"/>
      <c r="AJ531" s="69"/>
      <c r="AK531" s="69"/>
      <c r="AL531" s="69">
        <v>15.181385237027062</v>
      </c>
      <c r="AM531" s="69"/>
    </row>
    <row r="532" spans="1:39" s="70" customFormat="1">
      <c r="A532" s="3" t="s">
        <v>3197</v>
      </c>
      <c r="B532" s="3"/>
      <c r="C532" s="3" t="s">
        <v>425</v>
      </c>
      <c r="D532" s="2">
        <f ca="1">IF(E531=E532,D531,CELL("wiersz",A530))</f>
        <v>530</v>
      </c>
      <c r="E532" s="23">
        <f>LARGE(F532:AG532,1)+LARGE(F532:AG532,2)+LARGE(F532:AG532,3)+LARGE(F532:AG532,4)+IFERROR(LARGE(F532:AG532,5),0)+IFERROR(LARGE(F532:AG532,6),0)</f>
        <v>23.064390698934027</v>
      </c>
      <c r="F532" s="69"/>
      <c r="G532" s="69"/>
      <c r="H532" s="69"/>
      <c r="I532" s="75"/>
      <c r="J532" s="76"/>
      <c r="K532" s="76"/>
      <c r="L532" s="76"/>
      <c r="M532" s="76"/>
      <c r="N532" s="69"/>
      <c r="O532" s="69"/>
      <c r="P532" s="69"/>
      <c r="Q532" s="69"/>
      <c r="R532" s="69"/>
      <c r="S532" s="69"/>
      <c r="T532" s="75">
        <v>23.064390698934027</v>
      </c>
      <c r="U532" s="75"/>
      <c r="V532" s="69"/>
      <c r="W532" s="69"/>
      <c r="X532" s="69"/>
      <c r="Y532" s="77"/>
      <c r="Z532" s="69"/>
      <c r="AA532" s="69"/>
      <c r="AB532" s="69"/>
      <c r="AC532" s="69"/>
      <c r="AD532" s="69">
        <f>IFERROR(LARGE(AH532:AM532,1),0)+IFERROR(LARGE(AH532:AM532,2),0)</f>
        <v>0</v>
      </c>
      <c r="AE532" s="69">
        <f>IFERROR(LARGE(AH532:AM532,3),0)+IFERROR(LARGE(AH532:AM532,4),0)</f>
        <v>0</v>
      </c>
      <c r="AF532" s="69">
        <f>IFERROR(LARGE(AH532:AM532,5),0)+IFERROR(LARGE(AH532:AM532,6),0)</f>
        <v>0</v>
      </c>
      <c r="AG532" s="69">
        <f>IFERROR(LARGE(AH532:AM532,7),0)</f>
        <v>0</v>
      </c>
      <c r="AH532" s="69"/>
      <c r="AI532" s="69"/>
      <c r="AJ532" s="69"/>
      <c r="AK532" s="69"/>
      <c r="AL532" s="69"/>
      <c r="AM532" s="69"/>
    </row>
    <row r="533" spans="1:39" s="70" customFormat="1">
      <c r="A533" s="3" t="s">
        <v>2271</v>
      </c>
      <c r="B533" s="3" t="s">
        <v>1651</v>
      </c>
      <c r="C533" s="3" t="s">
        <v>57</v>
      </c>
      <c r="D533" s="2">
        <f ca="1">IF(E532=E533,D532,CELL("wiersz",A531))</f>
        <v>531</v>
      </c>
      <c r="E533" s="23">
        <f>LARGE(F533:AG533,1)+LARGE(F533:AG533,2)+LARGE(F533:AG533,3)+LARGE(F533:AG533,4)+IFERROR(LARGE(F533:AG533,5),0)+IFERROR(LARGE(F533:AG533,6),0)</f>
        <v>22.922484056895737</v>
      </c>
      <c r="F533" s="69"/>
      <c r="G533" s="69"/>
      <c r="H533" s="69"/>
      <c r="I533" s="75"/>
      <c r="J533" s="76"/>
      <c r="K533" s="76"/>
      <c r="L533" s="76"/>
      <c r="M533" s="76"/>
      <c r="N533" s="69"/>
      <c r="O533" s="69"/>
      <c r="P533" s="69"/>
      <c r="Q533" s="69"/>
      <c r="R533" s="69"/>
      <c r="S533" s="69"/>
      <c r="T533" s="75"/>
      <c r="U533" s="75"/>
      <c r="V533" s="69"/>
      <c r="W533" s="69"/>
      <c r="X533" s="69"/>
      <c r="Y533" s="77"/>
      <c r="Z533" s="69"/>
      <c r="AA533" s="69"/>
      <c r="AB533" s="69"/>
      <c r="AC533" s="69"/>
      <c r="AD533" s="69">
        <f>IFERROR(LARGE(AH533:AM533,1),0)+IFERROR(LARGE(AH533:AM533,2),0)</f>
        <v>22.922484056895737</v>
      </c>
      <c r="AE533" s="69">
        <f>IFERROR(LARGE(AH533:AM533,3),0)+IFERROR(LARGE(AH533:AM533,4),0)</f>
        <v>0</v>
      </c>
      <c r="AF533" s="69">
        <f>IFERROR(LARGE(AH533:AM533,5),0)+IFERROR(LARGE(AH533:AM533,6),0)</f>
        <v>0</v>
      </c>
      <c r="AG533" s="69">
        <f>IFERROR(LARGE(AH533:AM533,7),0)</f>
        <v>0</v>
      </c>
      <c r="AH533" s="69">
        <v>22.922484056895737</v>
      </c>
      <c r="AI533" s="69"/>
      <c r="AJ533" s="69"/>
      <c r="AK533" s="69"/>
      <c r="AL533" s="69"/>
      <c r="AM533" s="69"/>
    </row>
    <row r="534" spans="1:39" s="70" customFormat="1">
      <c r="A534" s="3" t="s">
        <v>2270</v>
      </c>
      <c r="B534" s="3" t="s">
        <v>1648</v>
      </c>
      <c r="C534" s="3" t="s">
        <v>92</v>
      </c>
      <c r="D534" s="2">
        <f ca="1">IF(E533=E534,D533,CELL("wiersz",A532))</f>
        <v>531</v>
      </c>
      <c r="E534" s="23">
        <f>LARGE(F534:AG534,1)+LARGE(F534:AG534,2)+LARGE(F534:AG534,3)+LARGE(F534:AG534,4)+IFERROR(LARGE(F534:AG534,5),0)+IFERROR(LARGE(F534:AG534,6),0)</f>
        <v>22.922484056895737</v>
      </c>
      <c r="F534" s="69"/>
      <c r="G534" s="69"/>
      <c r="H534" s="69"/>
      <c r="I534" s="75"/>
      <c r="J534" s="76"/>
      <c r="K534" s="76"/>
      <c r="L534" s="76"/>
      <c r="M534" s="76"/>
      <c r="N534" s="69"/>
      <c r="O534" s="69"/>
      <c r="P534" s="69"/>
      <c r="Q534" s="69"/>
      <c r="R534" s="69"/>
      <c r="S534" s="69"/>
      <c r="T534" s="75"/>
      <c r="U534" s="75"/>
      <c r="V534" s="69"/>
      <c r="W534" s="69"/>
      <c r="X534" s="69"/>
      <c r="Y534" s="77"/>
      <c r="Z534" s="69"/>
      <c r="AA534" s="69"/>
      <c r="AB534" s="69"/>
      <c r="AC534" s="69"/>
      <c r="AD534" s="69">
        <f>IFERROR(LARGE(AH534:AM534,1),0)+IFERROR(LARGE(AH534:AM534,2),0)</f>
        <v>22.922484056895737</v>
      </c>
      <c r="AE534" s="69">
        <f>IFERROR(LARGE(AH534:AM534,3),0)+IFERROR(LARGE(AH534:AM534,4),0)</f>
        <v>0</v>
      </c>
      <c r="AF534" s="69">
        <f>IFERROR(LARGE(AH534:AM534,5),0)+IFERROR(LARGE(AH534:AM534,6),0)</f>
        <v>0</v>
      </c>
      <c r="AG534" s="69">
        <f>IFERROR(LARGE(AH534:AM534,7),0)</f>
        <v>0</v>
      </c>
      <c r="AH534" s="69">
        <v>22.922484056895737</v>
      </c>
      <c r="AI534" s="69"/>
      <c r="AJ534" s="69"/>
      <c r="AK534" s="69"/>
      <c r="AL534" s="69"/>
      <c r="AM534" s="69"/>
    </row>
    <row r="535" spans="1:39" s="70" customFormat="1">
      <c r="A535" s="3" t="s">
        <v>2272</v>
      </c>
      <c r="B535" s="3" t="s">
        <v>1648</v>
      </c>
      <c r="C535" s="3" t="s">
        <v>57</v>
      </c>
      <c r="D535" s="2">
        <f ca="1">IF(E534=E535,D534,CELL("wiersz",A533))</f>
        <v>533</v>
      </c>
      <c r="E535" s="23">
        <f>LARGE(F535:AG535,1)+LARGE(F535:AG535,2)+LARGE(F535:AG535,3)+LARGE(F535:AG535,4)+IFERROR(LARGE(F535:AG535,5),0)+IFERROR(LARGE(F535:AG535,6),0)</f>
        <v>22.920329148015984</v>
      </c>
      <c r="F535" s="69"/>
      <c r="G535" s="69"/>
      <c r="H535" s="69"/>
      <c r="I535" s="75"/>
      <c r="J535" s="76"/>
      <c r="K535" s="76"/>
      <c r="L535" s="76"/>
      <c r="M535" s="76"/>
      <c r="N535" s="69"/>
      <c r="O535" s="69"/>
      <c r="P535" s="69"/>
      <c r="Q535" s="69"/>
      <c r="R535" s="69"/>
      <c r="S535" s="69"/>
      <c r="T535" s="75"/>
      <c r="U535" s="75"/>
      <c r="V535" s="69"/>
      <c r="W535" s="69"/>
      <c r="X535" s="69"/>
      <c r="Y535" s="77"/>
      <c r="Z535" s="69"/>
      <c r="AA535" s="69"/>
      <c r="AB535" s="69"/>
      <c r="AC535" s="69"/>
      <c r="AD535" s="69">
        <f>IFERROR(LARGE(AH535:AM535,1),0)+IFERROR(LARGE(AH535:AM535,2),0)</f>
        <v>22.920329148015984</v>
      </c>
      <c r="AE535" s="69">
        <f>IFERROR(LARGE(AH535:AM535,3),0)+IFERROR(LARGE(AH535:AM535,4),0)</f>
        <v>0</v>
      </c>
      <c r="AF535" s="69">
        <f>IFERROR(LARGE(AH535:AM535,5),0)+IFERROR(LARGE(AH535:AM535,6),0)</f>
        <v>0</v>
      </c>
      <c r="AG535" s="69">
        <f>IFERROR(LARGE(AH535:AM535,7),0)</f>
        <v>0</v>
      </c>
      <c r="AH535" s="69">
        <v>22.920329148015984</v>
      </c>
      <c r="AI535" s="69"/>
      <c r="AJ535" s="69"/>
      <c r="AK535" s="69"/>
      <c r="AL535" s="69"/>
      <c r="AM535" s="69"/>
    </row>
    <row r="536" spans="1:39" s="70" customFormat="1">
      <c r="A536" s="3" t="s">
        <v>2273</v>
      </c>
      <c r="B536" s="3" t="s">
        <v>1654</v>
      </c>
      <c r="C536" s="3" t="s">
        <v>57</v>
      </c>
      <c r="D536" s="2">
        <f ca="1">IF(E535=E536,D535,CELL("wiersz",A534))</f>
        <v>534</v>
      </c>
      <c r="E536" s="23">
        <f>LARGE(F536:AG536,1)+LARGE(F536:AG536,2)+LARGE(F536:AG536,3)+LARGE(F536:AG536,4)+IFERROR(LARGE(F536:AG536,5),0)+IFERROR(LARGE(F536:AG536,6),0)</f>
        <v>22.891635696403547</v>
      </c>
      <c r="F536" s="69"/>
      <c r="G536" s="69"/>
      <c r="H536" s="69"/>
      <c r="I536" s="75"/>
      <c r="J536" s="76"/>
      <c r="K536" s="76"/>
      <c r="L536" s="76"/>
      <c r="M536" s="76"/>
      <c r="N536" s="69"/>
      <c r="O536" s="69"/>
      <c r="P536" s="69"/>
      <c r="Q536" s="69"/>
      <c r="R536" s="69"/>
      <c r="S536" s="69"/>
      <c r="T536" s="75"/>
      <c r="U536" s="75"/>
      <c r="V536" s="69"/>
      <c r="W536" s="69"/>
      <c r="X536" s="69"/>
      <c r="Y536" s="77"/>
      <c r="Z536" s="69"/>
      <c r="AA536" s="69"/>
      <c r="AB536" s="69"/>
      <c r="AC536" s="69"/>
      <c r="AD536" s="69">
        <f>IFERROR(LARGE(AH536:AM536,1),0)+IFERROR(LARGE(AH536:AM536,2),0)</f>
        <v>22.891635696403547</v>
      </c>
      <c r="AE536" s="69">
        <f>IFERROR(LARGE(AH536:AM536,3),0)+IFERROR(LARGE(AH536:AM536,4),0)</f>
        <v>0</v>
      </c>
      <c r="AF536" s="69">
        <f>IFERROR(LARGE(AH536:AM536,5),0)+IFERROR(LARGE(AH536:AM536,6),0)</f>
        <v>0</v>
      </c>
      <c r="AG536" s="69">
        <f>IFERROR(LARGE(AH536:AM536,7),0)</f>
        <v>0</v>
      </c>
      <c r="AH536" s="69">
        <v>22.891635696403547</v>
      </c>
      <c r="AI536" s="69"/>
      <c r="AJ536" s="69"/>
      <c r="AK536" s="69"/>
      <c r="AL536" s="69"/>
      <c r="AM536" s="69"/>
    </row>
    <row r="537" spans="1:39" s="70" customFormat="1">
      <c r="A537" s="3" t="s">
        <v>3865</v>
      </c>
      <c r="B537" s="3" t="s">
        <v>1120</v>
      </c>
      <c r="C537" s="3" t="s">
        <v>425</v>
      </c>
      <c r="D537" s="2">
        <f ca="1">IF(E536=E537,D536,CELL("wiersz",A535))</f>
        <v>535</v>
      </c>
      <c r="E537" s="23">
        <f>LARGE(F537:AG537,1)+LARGE(F537:AG537,2)+LARGE(F537:AG537,3)+LARGE(F537:AG537,4)+IFERROR(LARGE(F537:AG537,5),0)+IFERROR(LARGE(F537:AG537,6),0)</f>
        <v>22.716540514140043</v>
      </c>
      <c r="F537" s="69"/>
      <c r="G537" s="69"/>
      <c r="H537" s="69"/>
      <c r="I537" s="75"/>
      <c r="J537" s="76"/>
      <c r="K537" s="76"/>
      <c r="L537" s="76"/>
      <c r="M537" s="76"/>
      <c r="N537" s="69"/>
      <c r="O537" s="69"/>
      <c r="P537" s="69"/>
      <c r="Q537" s="69"/>
      <c r="R537" s="69"/>
      <c r="S537" s="69"/>
      <c r="T537" s="75"/>
      <c r="U537" s="75"/>
      <c r="V537" s="69"/>
      <c r="W537" s="69"/>
      <c r="X537" s="69"/>
      <c r="Y537" s="77"/>
      <c r="Z537" s="69">
        <v>22.716540514140043</v>
      </c>
      <c r="AA537" s="69"/>
      <c r="AB537" s="69"/>
      <c r="AC537" s="69"/>
      <c r="AD537" s="69">
        <f>IFERROR(LARGE(AH537:AM537,1),0)+IFERROR(LARGE(AH537:AM537,2),0)</f>
        <v>0</v>
      </c>
      <c r="AE537" s="69">
        <f>IFERROR(LARGE(AH537:AM537,3),0)+IFERROR(LARGE(AH537:AM537,4),0)</f>
        <v>0</v>
      </c>
      <c r="AF537" s="69">
        <f>IFERROR(LARGE(AH537:AM537,5),0)+IFERROR(LARGE(AH537:AM537,6),0)</f>
        <v>0</v>
      </c>
      <c r="AG537" s="69">
        <f>IFERROR(LARGE(AH537:AM537,7),0)</f>
        <v>0</v>
      </c>
      <c r="AH537" s="69"/>
      <c r="AI537" s="69"/>
      <c r="AJ537" s="69"/>
      <c r="AK537" s="69"/>
      <c r="AL537" s="69"/>
      <c r="AM537" s="69"/>
    </row>
    <row r="538" spans="1:39" s="70" customFormat="1">
      <c r="A538" s="3" t="s">
        <v>2319</v>
      </c>
      <c r="B538" s="3" t="s">
        <v>1777</v>
      </c>
      <c r="C538" s="3" t="s">
        <v>1776</v>
      </c>
      <c r="D538" s="2">
        <f ca="1">IF(E537=E538,D537,CELL("wiersz",A536))</f>
        <v>536</v>
      </c>
      <c r="E538" s="23">
        <f>LARGE(F538:AG538,1)+LARGE(F538:AG538,2)+LARGE(F538:AG538,3)+LARGE(F538:AG538,4)+IFERROR(LARGE(F538:AG538,5),0)+IFERROR(LARGE(F538:AG538,6),0)</f>
        <v>22.497779043343137</v>
      </c>
      <c r="F538" s="69"/>
      <c r="G538" s="69"/>
      <c r="H538" s="69"/>
      <c r="I538" s="75"/>
      <c r="J538" s="76"/>
      <c r="K538" s="76"/>
      <c r="L538" s="76"/>
      <c r="M538" s="76"/>
      <c r="N538" s="69"/>
      <c r="O538" s="69"/>
      <c r="P538" s="69"/>
      <c r="Q538" s="69"/>
      <c r="R538" s="69"/>
      <c r="S538" s="69"/>
      <c r="T538" s="75"/>
      <c r="U538" s="75"/>
      <c r="V538" s="69"/>
      <c r="W538" s="69"/>
      <c r="X538" s="69"/>
      <c r="Y538" s="77"/>
      <c r="Z538" s="69"/>
      <c r="AA538" s="69"/>
      <c r="AB538" s="69"/>
      <c r="AC538" s="69"/>
      <c r="AD538" s="69">
        <f>IFERROR(LARGE(AH538:AM538,1),0)+IFERROR(LARGE(AH538:AM538,2),0)</f>
        <v>22.497779043343137</v>
      </c>
      <c r="AE538" s="69">
        <f>IFERROR(LARGE(AH538:AM538,3),0)+IFERROR(LARGE(AH538:AM538,4),0)</f>
        <v>0</v>
      </c>
      <c r="AF538" s="69">
        <f>IFERROR(LARGE(AH538:AM538,5),0)+IFERROR(LARGE(AH538:AM538,6),0)</f>
        <v>0</v>
      </c>
      <c r="AG538" s="69">
        <f>IFERROR(LARGE(AH538:AM538,7),0)</f>
        <v>0</v>
      </c>
      <c r="AH538" s="69">
        <v>11.471440410879582</v>
      </c>
      <c r="AI538" s="69"/>
      <c r="AJ538" s="69"/>
      <c r="AK538" s="69"/>
      <c r="AL538" s="69">
        <v>11.026338632463556</v>
      </c>
      <c r="AM538" s="69"/>
    </row>
    <row r="539" spans="1:39" s="70" customFormat="1">
      <c r="A539" s="3" t="s">
        <v>2274</v>
      </c>
      <c r="B539" s="3" t="s">
        <v>1520</v>
      </c>
      <c r="C539" s="3" t="s">
        <v>65</v>
      </c>
      <c r="D539" s="2">
        <f ca="1">IF(E538=E539,D538,CELL("wiersz",A537))</f>
        <v>537</v>
      </c>
      <c r="E539" s="23">
        <f>LARGE(F539:AG539,1)+LARGE(F539:AG539,2)+LARGE(F539:AG539,3)+LARGE(F539:AG539,4)+IFERROR(LARGE(F539:AG539,5),0)+IFERROR(LARGE(F539:AG539,6),0)</f>
        <v>22.414307603897612</v>
      </c>
      <c r="F539" s="69"/>
      <c r="G539" s="69"/>
      <c r="H539" s="69"/>
      <c r="I539" s="75"/>
      <c r="J539" s="76"/>
      <c r="K539" s="76"/>
      <c r="L539" s="76"/>
      <c r="M539" s="76"/>
      <c r="N539" s="69"/>
      <c r="O539" s="69"/>
      <c r="P539" s="69"/>
      <c r="Q539" s="69"/>
      <c r="R539" s="69"/>
      <c r="S539" s="69"/>
      <c r="T539" s="75"/>
      <c r="U539" s="75"/>
      <c r="V539" s="69"/>
      <c r="W539" s="69"/>
      <c r="X539" s="69"/>
      <c r="Y539" s="77"/>
      <c r="Z539" s="69"/>
      <c r="AA539" s="69"/>
      <c r="AB539" s="69"/>
      <c r="AC539" s="69"/>
      <c r="AD539" s="69">
        <f>IFERROR(LARGE(AH539:AM539,1),0)+IFERROR(LARGE(AH539:AM539,2),0)</f>
        <v>22.414307603897612</v>
      </c>
      <c r="AE539" s="69">
        <f>IFERROR(LARGE(AH539:AM539,3),0)+IFERROR(LARGE(AH539:AM539,4),0)</f>
        <v>0</v>
      </c>
      <c r="AF539" s="69">
        <f>IFERROR(LARGE(AH539:AM539,5),0)+IFERROR(LARGE(AH539:AM539,6),0)</f>
        <v>0</v>
      </c>
      <c r="AG539" s="69">
        <f>IFERROR(LARGE(AH539:AM539,7),0)</f>
        <v>0</v>
      </c>
      <c r="AH539" s="69">
        <v>22.414307603897612</v>
      </c>
      <c r="AI539" s="69"/>
      <c r="AJ539" s="69"/>
      <c r="AK539" s="69"/>
      <c r="AL539" s="69"/>
      <c r="AM539" s="69"/>
    </row>
    <row r="540" spans="1:39" s="70" customFormat="1">
      <c r="A540" s="3" t="s">
        <v>3941</v>
      </c>
      <c r="B540" s="3" t="s">
        <v>3576</v>
      </c>
      <c r="C540" s="3" t="s">
        <v>47</v>
      </c>
      <c r="D540" s="2">
        <f ca="1">IF(E539=E540,D539,CELL("wiersz",A538))</f>
        <v>538</v>
      </c>
      <c r="E540" s="23">
        <f>LARGE(F540:AG540,1)+LARGE(F540:AG540,2)+LARGE(F540:AG540,3)+LARGE(F540:AG540,4)+IFERROR(LARGE(F540:AG540,5),0)+IFERROR(LARGE(F540:AG540,6),0)</f>
        <v>22.288402795627828</v>
      </c>
      <c r="F540" s="69"/>
      <c r="G540" s="69"/>
      <c r="H540" s="69"/>
      <c r="I540" s="75"/>
      <c r="J540" s="76"/>
      <c r="K540" s="76"/>
      <c r="L540" s="76"/>
      <c r="M540" s="76"/>
      <c r="N540" s="69"/>
      <c r="O540" s="69"/>
      <c r="P540" s="69"/>
      <c r="Q540" s="69"/>
      <c r="R540" s="69"/>
      <c r="S540" s="69"/>
      <c r="T540" s="75"/>
      <c r="U540" s="75"/>
      <c r="V540" s="69"/>
      <c r="W540" s="69"/>
      <c r="X540" s="69"/>
      <c r="Y540" s="77"/>
      <c r="Z540" s="69"/>
      <c r="AA540" s="69"/>
      <c r="AB540" s="69"/>
      <c r="AC540" s="69"/>
      <c r="AD540" s="69">
        <f>IFERROR(LARGE(AH540:AM540,1),0)+IFERROR(LARGE(AH540:AM540,2),0)</f>
        <v>22.288402795627828</v>
      </c>
      <c r="AE540" s="69">
        <f>IFERROR(LARGE(AH540:AM540,3),0)+IFERROR(LARGE(AH540:AM540,4),0)</f>
        <v>0</v>
      </c>
      <c r="AF540" s="69">
        <f>IFERROR(LARGE(AH540:AM540,5),0)+IFERROR(LARGE(AH540:AM540,6),0)</f>
        <v>0</v>
      </c>
      <c r="AG540" s="69">
        <f>IFERROR(LARGE(AH540:AM540,7),0)</f>
        <v>0</v>
      </c>
      <c r="AH540" s="69"/>
      <c r="AI540" s="69"/>
      <c r="AJ540" s="69"/>
      <c r="AK540" s="69"/>
      <c r="AL540" s="69">
        <v>22.288402795627828</v>
      </c>
      <c r="AM540" s="69"/>
    </row>
    <row r="541" spans="1:39" s="70" customFormat="1">
      <c r="A541" s="3" t="s">
        <v>2746</v>
      </c>
      <c r="B541" s="3" t="s">
        <v>2717</v>
      </c>
      <c r="C541" s="3"/>
      <c r="D541" s="2">
        <f ca="1">IF(E540=E541,D540,CELL("wiersz",A539))</f>
        <v>539</v>
      </c>
      <c r="E541" s="23">
        <f>LARGE(F541:AG541,1)+LARGE(F541:AG541,2)+LARGE(F541:AG541,3)+LARGE(F541:AG541,4)+IFERROR(LARGE(F541:AG541,5),0)+IFERROR(LARGE(F541:AG541,6),0)</f>
        <v>21.868519556497446</v>
      </c>
      <c r="F541" s="69"/>
      <c r="G541" s="69"/>
      <c r="H541" s="69"/>
      <c r="I541" s="75"/>
      <c r="J541" s="76"/>
      <c r="K541" s="76"/>
      <c r="L541" s="76"/>
      <c r="M541" s="76">
        <v>21.868519556497446</v>
      </c>
      <c r="N541" s="69"/>
      <c r="O541" s="69"/>
      <c r="P541" s="69"/>
      <c r="Q541" s="69"/>
      <c r="R541" s="69"/>
      <c r="S541" s="69"/>
      <c r="T541" s="75"/>
      <c r="U541" s="75"/>
      <c r="V541" s="69"/>
      <c r="W541" s="69"/>
      <c r="X541" s="69"/>
      <c r="Y541" s="77"/>
      <c r="Z541" s="69"/>
      <c r="AA541" s="69"/>
      <c r="AB541" s="69"/>
      <c r="AC541" s="69"/>
      <c r="AD541" s="69">
        <f>IFERROR(LARGE(AH541:AM541,1),0)+IFERROR(LARGE(AH541:AM541,2),0)</f>
        <v>0</v>
      </c>
      <c r="AE541" s="69">
        <f>IFERROR(LARGE(AH541:AM541,3),0)+IFERROR(LARGE(AH541:AM541,4),0)</f>
        <v>0</v>
      </c>
      <c r="AF541" s="69">
        <f>IFERROR(LARGE(AH541:AM541,5),0)+IFERROR(LARGE(AH541:AM541,6),0)</f>
        <v>0</v>
      </c>
      <c r="AG541" s="69">
        <f>IFERROR(LARGE(AH541:AM541,7),0)</f>
        <v>0</v>
      </c>
      <c r="AH541" s="69"/>
      <c r="AI541" s="69"/>
      <c r="AJ541" s="69"/>
      <c r="AK541" s="69"/>
      <c r="AL541" s="69"/>
      <c r="AM541" s="69"/>
    </row>
    <row r="542" spans="1:39" s="70" customFormat="1">
      <c r="A542" s="3" t="s">
        <v>3055</v>
      </c>
      <c r="B542" s="3" t="s">
        <v>2978</v>
      </c>
      <c r="C542" s="3"/>
      <c r="D542" s="2">
        <f ca="1">IF(E541=E542,D541,CELL("wiersz",A540))</f>
        <v>540</v>
      </c>
      <c r="E542" s="23">
        <f>LARGE(F542:AG542,1)+LARGE(F542:AG542,2)+LARGE(F542:AG542,3)+LARGE(F542:AG542,4)+IFERROR(LARGE(F542:AG542,5),0)+IFERROR(LARGE(F542:AG542,6),0)</f>
        <v>21.468864311849856</v>
      </c>
      <c r="F542" s="69"/>
      <c r="G542" s="69"/>
      <c r="H542" s="69"/>
      <c r="I542" s="75"/>
      <c r="J542" s="76"/>
      <c r="K542" s="76"/>
      <c r="L542" s="76"/>
      <c r="M542" s="76"/>
      <c r="N542" s="69"/>
      <c r="O542" s="69"/>
      <c r="P542" s="69"/>
      <c r="Q542" s="69"/>
      <c r="R542" s="69"/>
      <c r="S542" s="69"/>
      <c r="T542" s="75"/>
      <c r="U542" s="75"/>
      <c r="V542" s="69"/>
      <c r="W542" s="69"/>
      <c r="X542" s="69"/>
      <c r="Y542" s="77"/>
      <c r="Z542" s="69"/>
      <c r="AA542" s="69"/>
      <c r="AB542" s="69"/>
      <c r="AC542" s="69"/>
      <c r="AD542" s="69">
        <f>IFERROR(LARGE(AH542:AM542,1),0)+IFERROR(LARGE(AH542:AM542,2),0)</f>
        <v>21.468864311849856</v>
      </c>
      <c r="AE542" s="69">
        <f>IFERROR(LARGE(AH542:AM542,3),0)+IFERROR(LARGE(AH542:AM542,4),0)</f>
        <v>0</v>
      </c>
      <c r="AF542" s="69">
        <f>IFERROR(LARGE(AH542:AM542,5),0)+IFERROR(LARGE(AH542:AM542,6),0)</f>
        <v>0</v>
      </c>
      <c r="AG542" s="69">
        <f>IFERROR(LARGE(AH542:AM542,7),0)</f>
        <v>0</v>
      </c>
      <c r="AH542" s="69"/>
      <c r="AI542" s="69"/>
      <c r="AJ542" s="69">
        <v>21.468864311849856</v>
      </c>
      <c r="AK542" s="69"/>
      <c r="AL542" s="69"/>
      <c r="AM542" s="69"/>
    </row>
    <row r="543" spans="1:39" s="70" customFormat="1">
      <c r="A543" s="3" t="s">
        <v>2275</v>
      </c>
      <c r="B543" s="3"/>
      <c r="C543" s="3" t="s">
        <v>858</v>
      </c>
      <c r="D543" s="2">
        <f ca="1">IF(E542=E543,D542,CELL("wiersz",A541))</f>
        <v>541</v>
      </c>
      <c r="E543" s="23">
        <f>LARGE(F543:AG543,1)+LARGE(F543:AG543,2)+LARGE(F543:AG543,3)+LARGE(F543:AG543,4)+IFERROR(LARGE(F543:AG543,5),0)+IFERROR(LARGE(F543:AG543,6),0)</f>
        <v>21.39197429862768</v>
      </c>
      <c r="F543" s="69"/>
      <c r="G543" s="69"/>
      <c r="H543" s="69"/>
      <c r="I543" s="75"/>
      <c r="J543" s="76"/>
      <c r="K543" s="76"/>
      <c r="L543" s="76"/>
      <c r="M543" s="76"/>
      <c r="N543" s="69"/>
      <c r="O543" s="69"/>
      <c r="P543" s="69"/>
      <c r="Q543" s="69"/>
      <c r="R543" s="69"/>
      <c r="S543" s="69"/>
      <c r="T543" s="75"/>
      <c r="U543" s="75"/>
      <c r="V543" s="69"/>
      <c r="W543" s="69"/>
      <c r="X543" s="69"/>
      <c r="Y543" s="77"/>
      <c r="Z543" s="69"/>
      <c r="AA543" s="69"/>
      <c r="AB543" s="69"/>
      <c r="AC543" s="69"/>
      <c r="AD543" s="69">
        <f>IFERROR(LARGE(AH543:AM543,1),0)+IFERROR(LARGE(AH543:AM543,2),0)</f>
        <v>21.39197429862768</v>
      </c>
      <c r="AE543" s="69">
        <f>IFERROR(LARGE(AH543:AM543,3),0)+IFERROR(LARGE(AH543:AM543,4),0)</f>
        <v>0</v>
      </c>
      <c r="AF543" s="69">
        <f>IFERROR(LARGE(AH543:AM543,5),0)+IFERROR(LARGE(AH543:AM543,6),0)</f>
        <v>0</v>
      </c>
      <c r="AG543" s="69">
        <f>IFERROR(LARGE(AH543:AM543,7),0)</f>
        <v>0</v>
      </c>
      <c r="AH543" s="69">
        <v>21.39197429862768</v>
      </c>
      <c r="AI543" s="69"/>
      <c r="AJ543" s="69"/>
      <c r="AK543" s="69"/>
      <c r="AL543" s="69"/>
      <c r="AM543" s="69"/>
    </row>
    <row r="544" spans="1:39" s="70" customFormat="1">
      <c r="A544" s="3" t="s">
        <v>2276</v>
      </c>
      <c r="B544" s="3"/>
      <c r="C544" s="3" t="s">
        <v>324</v>
      </c>
      <c r="D544" s="2">
        <f ca="1">IF(E543=E544,D543,CELL("wiersz",A542))</f>
        <v>542</v>
      </c>
      <c r="E544" s="23">
        <f>LARGE(F544:AG544,1)+LARGE(F544:AG544,2)+LARGE(F544:AG544,3)+LARGE(F544:AG544,4)+IFERROR(LARGE(F544:AG544,5),0)+IFERROR(LARGE(F544:AG544,6),0)</f>
        <v>21.382622323853113</v>
      </c>
      <c r="F544" s="69"/>
      <c r="G544" s="69"/>
      <c r="H544" s="69"/>
      <c r="I544" s="75"/>
      <c r="J544" s="76"/>
      <c r="K544" s="76"/>
      <c r="L544" s="76"/>
      <c r="M544" s="76"/>
      <c r="N544" s="69"/>
      <c r="O544" s="69"/>
      <c r="P544" s="69"/>
      <c r="Q544" s="69"/>
      <c r="R544" s="69"/>
      <c r="S544" s="69"/>
      <c r="T544" s="75"/>
      <c r="U544" s="75"/>
      <c r="V544" s="69"/>
      <c r="W544" s="69"/>
      <c r="X544" s="69"/>
      <c r="Y544" s="77"/>
      <c r="Z544" s="69"/>
      <c r="AA544" s="69"/>
      <c r="AB544" s="69"/>
      <c r="AC544" s="69"/>
      <c r="AD544" s="69">
        <f>IFERROR(LARGE(AH544:AM544,1),0)+IFERROR(LARGE(AH544:AM544,2),0)</f>
        <v>21.382622323853113</v>
      </c>
      <c r="AE544" s="69">
        <f>IFERROR(LARGE(AH544:AM544,3),0)+IFERROR(LARGE(AH544:AM544,4),0)</f>
        <v>0</v>
      </c>
      <c r="AF544" s="69">
        <f>IFERROR(LARGE(AH544:AM544,5),0)+IFERROR(LARGE(AH544:AM544,6),0)</f>
        <v>0</v>
      </c>
      <c r="AG544" s="69">
        <f>IFERROR(LARGE(AH544:AM544,7),0)</f>
        <v>0</v>
      </c>
      <c r="AH544" s="69">
        <v>21.382622323853113</v>
      </c>
      <c r="AI544" s="69"/>
      <c r="AJ544" s="69"/>
      <c r="AK544" s="69"/>
      <c r="AL544" s="69"/>
      <c r="AM544" s="69"/>
    </row>
    <row r="545" spans="1:39" s="70" customFormat="1">
      <c r="A545" s="3" t="s">
        <v>2282</v>
      </c>
      <c r="B545" s="3" t="s">
        <v>1675</v>
      </c>
      <c r="C545" s="3" t="s">
        <v>57</v>
      </c>
      <c r="D545" s="2">
        <f ca="1">IF(E544=E545,D544,CELL("wiersz",A543))</f>
        <v>543</v>
      </c>
      <c r="E545" s="23">
        <f>LARGE(F545:AG545,1)+LARGE(F545:AG545,2)+LARGE(F545:AG545,3)+LARGE(F545:AG545,4)+IFERROR(LARGE(F545:AG545,5),0)+IFERROR(LARGE(F545:AG545,6),0)</f>
        <v>20.544087759732296</v>
      </c>
      <c r="F545" s="69"/>
      <c r="G545" s="69"/>
      <c r="H545" s="69"/>
      <c r="I545" s="75"/>
      <c r="J545" s="76"/>
      <c r="K545" s="76"/>
      <c r="L545" s="76"/>
      <c r="M545" s="76"/>
      <c r="N545" s="69"/>
      <c r="O545" s="69"/>
      <c r="P545" s="69"/>
      <c r="Q545" s="69"/>
      <c r="R545" s="69"/>
      <c r="S545" s="69"/>
      <c r="T545" s="75"/>
      <c r="U545" s="75"/>
      <c r="V545" s="69"/>
      <c r="W545" s="69"/>
      <c r="X545" s="69"/>
      <c r="Y545" s="77"/>
      <c r="Z545" s="69"/>
      <c r="AA545" s="69"/>
      <c r="AB545" s="69"/>
      <c r="AC545" s="69"/>
      <c r="AD545" s="69">
        <f>IFERROR(LARGE(AH545:AM545,1),0)+IFERROR(LARGE(AH545:AM545,2),0)</f>
        <v>20.544087759732296</v>
      </c>
      <c r="AE545" s="69">
        <f>IFERROR(LARGE(AH545:AM545,3),0)+IFERROR(LARGE(AH545:AM545,4),0)</f>
        <v>0</v>
      </c>
      <c r="AF545" s="69">
        <f>IFERROR(LARGE(AH545:AM545,5),0)+IFERROR(LARGE(AH545:AM545,6),0)</f>
        <v>0</v>
      </c>
      <c r="AG545" s="69">
        <f>IFERROR(LARGE(AH545:AM545,7),0)</f>
        <v>0</v>
      </c>
      <c r="AH545" s="69">
        <v>20.544087759732296</v>
      </c>
      <c r="AI545" s="69"/>
      <c r="AJ545" s="69"/>
      <c r="AK545" s="69"/>
      <c r="AL545" s="69"/>
      <c r="AM545" s="69"/>
    </row>
    <row r="546" spans="1:39" s="70" customFormat="1">
      <c r="A546" s="3" t="s">
        <v>2283</v>
      </c>
      <c r="B546" s="3"/>
      <c r="C546" s="3" t="s">
        <v>92</v>
      </c>
      <c r="D546" s="2">
        <f ca="1">IF(E545=E546,D545,CELL("wiersz",A544))</f>
        <v>544</v>
      </c>
      <c r="E546" s="23">
        <f>LARGE(F546:AG546,1)+LARGE(F546:AG546,2)+LARGE(F546:AG546,3)+LARGE(F546:AG546,4)+IFERROR(LARGE(F546:AG546,5),0)+IFERROR(LARGE(F546:AG546,6),0)</f>
        <v>20.542803714120886</v>
      </c>
      <c r="F546" s="69"/>
      <c r="G546" s="69"/>
      <c r="H546" s="69"/>
      <c r="I546" s="75"/>
      <c r="J546" s="76"/>
      <c r="K546" s="76"/>
      <c r="L546" s="76"/>
      <c r="M546" s="76"/>
      <c r="N546" s="69"/>
      <c r="O546" s="69"/>
      <c r="P546" s="69"/>
      <c r="Q546" s="69"/>
      <c r="R546" s="69"/>
      <c r="S546" s="69"/>
      <c r="T546" s="75"/>
      <c r="U546" s="75"/>
      <c r="V546" s="69"/>
      <c r="W546" s="69"/>
      <c r="X546" s="69"/>
      <c r="Y546" s="77"/>
      <c r="Z546" s="69"/>
      <c r="AA546" s="69"/>
      <c r="AB546" s="69"/>
      <c r="AC546" s="69"/>
      <c r="AD546" s="69">
        <f>IFERROR(LARGE(AH546:AM546,1),0)+IFERROR(LARGE(AH546:AM546,2),0)</f>
        <v>20.542803714120886</v>
      </c>
      <c r="AE546" s="69">
        <f>IFERROR(LARGE(AH546:AM546,3),0)+IFERROR(LARGE(AH546:AM546,4),0)</f>
        <v>0</v>
      </c>
      <c r="AF546" s="69">
        <f>IFERROR(LARGE(AH546:AM546,5),0)+IFERROR(LARGE(AH546:AM546,6),0)</f>
        <v>0</v>
      </c>
      <c r="AG546" s="69">
        <f>IFERROR(LARGE(AH546:AM546,7),0)</f>
        <v>0</v>
      </c>
      <c r="AH546" s="69">
        <v>20.542803714120886</v>
      </c>
      <c r="AI546" s="69"/>
      <c r="AJ546" s="69"/>
      <c r="AK546" s="69"/>
      <c r="AL546" s="69"/>
      <c r="AM546" s="69"/>
    </row>
    <row r="547" spans="1:39" s="70" customFormat="1">
      <c r="A547" s="3" t="s">
        <v>2284</v>
      </c>
      <c r="B547" s="3"/>
      <c r="C547" s="3" t="s">
        <v>68</v>
      </c>
      <c r="D547" s="2">
        <f ca="1">IF(E546=E547,D546,CELL("wiersz",A545))</f>
        <v>545</v>
      </c>
      <c r="E547" s="23">
        <f>LARGE(F547:AG547,1)+LARGE(F547:AG547,2)+LARGE(F547:AG547,3)+LARGE(F547:AG547,4)+IFERROR(LARGE(F547:AG547,5),0)+IFERROR(LARGE(F547:AG547,6),0)</f>
        <v>20.346958122021672</v>
      </c>
      <c r="F547" s="69"/>
      <c r="G547" s="69"/>
      <c r="H547" s="69"/>
      <c r="I547" s="75"/>
      <c r="J547" s="76"/>
      <c r="K547" s="76"/>
      <c r="L547" s="76"/>
      <c r="M547" s="76"/>
      <c r="N547" s="69"/>
      <c r="O547" s="69"/>
      <c r="P547" s="69"/>
      <c r="Q547" s="69"/>
      <c r="R547" s="69"/>
      <c r="S547" s="69"/>
      <c r="T547" s="75"/>
      <c r="U547" s="75"/>
      <c r="V547" s="69"/>
      <c r="W547" s="69"/>
      <c r="X547" s="69"/>
      <c r="Y547" s="77"/>
      <c r="Z547" s="69"/>
      <c r="AA547" s="69"/>
      <c r="AB547" s="69"/>
      <c r="AC547" s="69"/>
      <c r="AD547" s="69">
        <f>IFERROR(LARGE(AH547:AM547,1),0)+IFERROR(LARGE(AH547:AM547,2),0)</f>
        <v>20.346958122021672</v>
      </c>
      <c r="AE547" s="69">
        <f>IFERROR(LARGE(AH547:AM547,3),0)+IFERROR(LARGE(AH547:AM547,4),0)</f>
        <v>0</v>
      </c>
      <c r="AF547" s="69">
        <f>IFERROR(LARGE(AH547:AM547,5),0)+IFERROR(LARGE(AH547:AM547,6),0)</f>
        <v>0</v>
      </c>
      <c r="AG547" s="69">
        <f>IFERROR(LARGE(AH547:AM547,7),0)</f>
        <v>0</v>
      </c>
      <c r="AH547" s="69">
        <v>20.346958122021672</v>
      </c>
      <c r="AI547" s="69"/>
      <c r="AJ547" s="69"/>
      <c r="AK547" s="69"/>
      <c r="AL547" s="69"/>
      <c r="AM547" s="69"/>
    </row>
    <row r="548" spans="1:39" s="70" customFormat="1">
      <c r="A548" s="3" t="s">
        <v>3942</v>
      </c>
      <c r="B548" s="3" t="s">
        <v>3720</v>
      </c>
      <c r="C548" s="3" t="s">
        <v>57</v>
      </c>
      <c r="D548" s="2">
        <f ca="1">IF(E547=E548,D547,CELL("wiersz",A546))</f>
        <v>546</v>
      </c>
      <c r="E548" s="23">
        <f>LARGE(F548:AG548,1)+LARGE(F548:AG548,2)+LARGE(F548:AG548,3)+LARGE(F548:AG548,4)+IFERROR(LARGE(F548:AG548,5),0)+IFERROR(LARGE(F548:AG548,6),0)</f>
        <v>20.327234495956617</v>
      </c>
      <c r="F548" s="69"/>
      <c r="G548" s="69"/>
      <c r="H548" s="69"/>
      <c r="I548" s="75"/>
      <c r="J548" s="76"/>
      <c r="K548" s="76"/>
      <c r="L548" s="76"/>
      <c r="M548" s="76"/>
      <c r="N548" s="69"/>
      <c r="O548" s="69"/>
      <c r="P548" s="69"/>
      <c r="Q548" s="69"/>
      <c r="R548" s="69"/>
      <c r="S548" s="69"/>
      <c r="T548" s="75"/>
      <c r="U548" s="75"/>
      <c r="V548" s="69"/>
      <c r="W548" s="69"/>
      <c r="X548" s="69"/>
      <c r="Y548" s="77"/>
      <c r="Z548" s="69"/>
      <c r="AA548" s="69"/>
      <c r="AB548" s="69"/>
      <c r="AC548" s="69"/>
      <c r="AD548" s="69">
        <f>IFERROR(LARGE(AH548:AM548,1),0)+IFERROR(LARGE(AH548:AM548,2),0)</f>
        <v>20.327234495956617</v>
      </c>
      <c r="AE548" s="69">
        <f>IFERROR(LARGE(AH548:AM548,3),0)+IFERROR(LARGE(AH548:AM548,4),0)</f>
        <v>0</v>
      </c>
      <c r="AF548" s="69">
        <f>IFERROR(LARGE(AH548:AM548,5),0)+IFERROR(LARGE(AH548:AM548,6),0)</f>
        <v>0</v>
      </c>
      <c r="AG548" s="69">
        <f>IFERROR(LARGE(AH548:AM548,7),0)</f>
        <v>0</v>
      </c>
      <c r="AH548" s="69"/>
      <c r="AI548" s="69"/>
      <c r="AJ548" s="69"/>
      <c r="AK548" s="69"/>
      <c r="AL548" s="69">
        <v>20.327234495956617</v>
      </c>
      <c r="AM548" s="69"/>
    </row>
    <row r="549" spans="1:39" s="70" customFormat="1">
      <c r="A549" s="3" t="s">
        <v>3943</v>
      </c>
      <c r="B549" s="3" t="s">
        <v>3720</v>
      </c>
      <c r="C549" s="3" t="s">
        <v>57</v>
      </c>
      <c r="D549" s="2">
        <f ca="1">IF(E548=E549,D548,CELL("wiersz",A547))</f>
        <v>547</v>
      </c>
      <c r="E549" s="23">
        <f>LARGE(F549:AG549,1)+LARGE(F549:AG549,2)+LARGE(F549:AG549,3)+LARGE(F549:AG549,4)+IFERROR(LARGE(F549:AG549,5),0)+IFERROR(LARGE(F549:AG549,6),0)</f>
        <v>20.326565880914977</v>
      </c>
      <c r="F549" s="69"/>
      <c r="G549" s="69"/>
      <c r="H549" s="69"/>
      <c r="I549" s="75"/>
      <c r="J549" s="76"/>
      <c r="K549" s="76"/>
      <c r="L549" s="76"/>
      <c r="M549" s="76"/>
      <c r="N549" s="69"/>
      <c r="O549" s="69"/>
      <c r="P549" s="69"/>
      <c r="Q549" s="69"/>
      <c r="R549" s="69"/>
      <c r="S549" s="69"/>
      <c r="T549" s="75"/>
      <c r="U549" s="75"/>
      <c r="V549" s="69"/>
      <c r="W549" s="69"/>
      <c r="X549" s="69"/>
      <c r="Y549" s="77"/>
      <c r="Z549" s="69"/>
      <c r="AA549" s="69"/>
      <c r="AB549" s="69"/>
      <c r="AC549" s="69"/>
      <c r="AD549" s="69">
        <f>IFERROR(LARGE(AH549:AM549,1),0)+IFERROR(LARGE(AH549:AM549,2),0)</f>
        <v>20.326565880914977</v>
      </c>
      <c r="AE549" s="69">
        <f>IFERROR(LARGE(AH549:AM549,3),0)+IFERROR(LARGE(AH549:AM549,4),0)</f>
        <v>0</v>
      </c>
      <c r="AF549" s="69">
        <f>IFERROR(LARGE(AH549:AM549,5),0)+IFERROR(LARGE(AH549:AM549,6),0)</f>
        <v>0</v>
      </c>
      <c r="AG549" s="69">
        <f>IFERROR(LARGE(AH549:AM549,7),0)</f>
        <v>0</v>
      </c>
      <c r="AH549" s="69"/>
      <c r="AI549" s="69"/>
      <c r="AJ549" s="69"/>
      <c r="AK549" s="69"/>
      <c r="AL549" s="69">
        <v>20.326565880914977</v>
      </c>
      <c r="AM549" s="69"/>
    </row>
    <row r="550" spans="1:39" s="70" customFormat="1">
      <c r="A550" s="3" t="s">
        <v>2747</v>
      </c>
      <c r="B550" s="3" t="s">
        <v>2729</v>
      </c>
      <c r="C550" s="3"/>
      <c r="D550" s="2">
        <f ca="1">IF(E549=E550,D549,CELL("wiersz",A548))</f>
        <v>548</v>
      </c>
      <c r="E550" s="23">
        <f>LARGE(F550:AG550,1)+LARGE(F550:AG550,2)+LARGE(F550:AG550,3)+LARGE(F550:AG550,4)+IFERROR(LARGE(F550:AG550,5),0)+IFERROR(LARGE(F550:AG550,6),0)</f>
        <v>19.681667600847703</v>
      </c>
      <c r="F550" s="69"/>
      <c r="G550" s="69"/>
      <c r="H550" s="69"/>
      <c r="I550" s="75"/>
      <c r="J550" s="76"/>
      <c r="K550" s="76"/>
      <c r="L550" s="76"/>
      <c r="M550" s="76">
        <v>19.681667600847703</v>
      </c>
      <c r="N550" s="69"/>
      <c r="O550" s="69"/>
      <c r="P550" s="69"/>
      <c r="Q550" s="69"/>
      <c r="R550" s="69"/>
      <c r="S550" s="69"/>
      <c r="T550" s="75"/>
      <c r="U550" s="75"/>
      <c r="V550" s="69"/>
      <c r="W550" s="69"/>
      <c r="X550" s="69"/>
      <c r="Y550" s="77"/>
      <c r="Z550" s="69"/>
      <c r="AA550" s="69"/>
      <c r="AB550" s="69"/>
      <c r="AC550" s="69"/>
      <c r="AD550" s="69">
        <f>IFERROR(LARGE(AH550:AM550,1),0)+IFERROR(LARGE(AH550:AM550,2),0)</f>
        <v>0</v>
      </c>
      <c r="AE550" s="69">
        <f>IFERROR(LARGE(AH550:AM550,3),0)+IFERROR(LARGE(AH550:AM550,4),0)</f>
        <v>0</v>
      </c>
      <c r="AF550" s="69">
        <f>IFERROR(LARGE(AH550:AM550,5),0)+IFERROR(LARGE(AH550:AM550,6),0)</f>
        <v>0</v>
      </c>
      <c r="AG550" s="69">
        <f>IFERROR(LARGE(AH550:AM550,7),0)</f>
        <v>0</v>
      </c>
      <c r="AH550" s="69"/>
      <c r="AI550" s="69"/>
      <c r="AJ550" s="69"/>
      <c r="AK550" s="69"/>
      <c r="AL550" s="69"/>
      <c r="AM550" s="69"/>
    </row>
    <row r="551" spans="1:39" s="70" customFormat="1">
      <c r="A551" s="3" t="s">
        <v>2748</v>
      </c>
      <c r="B551" s="3" t="s">
        <v>2729</v>
      </c>
      <c r="C551" s="3"/>
      <c r="D551" s="2">
        <f ca="1">IF(E550=E551,D550,CELL("wiersz",A549))</f>
        <v>548</v>
      </c>
      <c r="E551" s="23">
        <f>LARGE(F551:AG551,1)+LARGE(F551:AG551,2)+LARGE(F551:AG551,3)+LARGE(F551:AG551,4)+IFERROR(LARGE(F551:AG551,5),0)+IFERROR(LARGE(F551:AG551,6),0)</f>
        <v>19.681667600847703</v>
      </c>
      <c r="F551" s="69"/>
      <c r="G551" s="69"/>
      <c r="H551" s="69"/>
      <c r="I551" s="75"/>
      <c r="J551" s="76"/>
      <c r="K551" s="76"/>
      <c r="L551" s="76"/>
      <c r="M551" s="76">
        <v>19.681667600847703</v>
      </c>
      <c r="N551" s="69"/>
      <c r="O551" s="69"/>
      <c r="P551" s="69"/>
      <c r="Q551" s="69"/>
      <c r="R551" s="69"/>
      <c r="S551" s="69"/>
      <c r="T551" s="75"/>
      <c r="U551" s="75"/>
      <c r="V551" s="69"/>
      <c r="W551" s="69"/>
      <c r="X551" s="69"/>
      <c r="Y551" s="77"/>
      <c r="Z551" s="69"/>
      <c r="AA551" s="69"/>
      <c r="AB551" s="69"/>
      <c r="AC551" s="69"/>
      <c r="AD551" s="69">
        <f>IFERROR(LARGE(AH551:AM551,1),0)+IFERROR(LARGE(AH551:AM551,2),0)</f>
        <v>0</v>
      </c>
      <c r="AE551" s="69">
        <f>IFERROR(LARGE(AH551:AM551,3),0)+IFERROR(LARGE(AH551:AM551,4),0)</f>
        <v>0</v>
      </c>
      <c r="AF551" s="69">
        <f>IFERROR(LARGE(AH551:AM551,5),0)+IFERROR(LARGE(AH551:AM551,6),0)</f>
        <v>0</v>
      </c>
      <c r="AG551" s="69">
        <f>IFERROR(LARGE(AH551:AM551,7),0)</f>
        <v>0</v>
      </c>
      <c r="AH551" s="69"/>
      <c r="AI551" s="69"/>
      <c r="AJ551" s="69"/>
      <c r="AK551" s="69"/>
      <c r="AL551" s="69"/>
      <c r="AM551" s="69"/>
    </row>
    <row r="552" spans="1:39" s="70" customFormat="1">
      <c r="A552" s="3" t="s">
        <v>2156</v>
      </c>
      <c r="B552" s="3" t="s">
        <v>1114</v>
      </c>
      <c r="C552" s="3" t="s">
        <v>57</v>
      </c>
      <c r="D552" s="2">
        <f ca="1">IF(E551=E552,D551,CELL("wiersz",A550))</f>
        <v>550</v>
      </c>
      <c r="E552" s="23">
        <f>LARGE(F552:AG552,1)+LARGE(F552:AG552,2)+LARGE(F552:AG552,3)+LARGE(F552:AG552,4)+IFERROR(LARGE(F552:AG552,5),0)+IFERROR(LARGE(F552:AG552,6),0)</f>
        <v>19.612691919797129</v>
      </c>
      <c r="F552" s="69"/>
      <c r="G552" s="69">
        <v>11.677300673635736</v>
      </c>
      <c r="H552" s="69"/>
      <c r="I552" s="75"/>
      <c r="J552" s="76"/>
      <c r="K552" s="76"/>
      <c r="L552" s="76"/>
      <c r="M552" s="76"/>
      <c r="N552" s="69"/>
      <c r="O552" s="69"/>
      <c r="P552" s="69"/>
      <c r="Q552" s="69"/>
      <c r="R552" s="69"/>
      <c r="S552" s="69"/>
      <c r="T552" s="75"/>
      <c r="U552" s="75"/>
      <c r="V552" s="69"/>
      <c r="W552" s="69"/>
      <c r="X552" s="69"/>
      <c r="Y552" s="77"/>
      <c r="Z552" s="69"/>
      <c r="AA552" s="69"/>
      <c r="AB552" s="69"/>
      <c r="AC552" s="69"/>
      <c r="AD552" s="69">
        <f>IFERROR(LARGE(AH552:AM552,1),0)+IFERROR(LARGE(AH552:AM552,2),0)</f>
        <v>7.9353912461613918</v>
      </c>
      <c r="AE552" s="69">
        <f>IFERROR(LARGE(AH552:AM552,3),0)+IFERROR(LARGE(AH552:AM552,4),0)</f>
        <v>0</v>
      </c>
      <c r="AF552" s="69">
        <f>IFERROR(LARGE(AH552:AM552,5),0)+IFERROR(LARGE(AH552:AM552,6),0)</f>
        <v>0</v>
      </c>
      <c r="AG552" s="69">
        <f>IFERROR(LARGE(AH552:AM552,7),0)</f>
        <v>0</v>
      </c>
      <c r="AH552" s="69"/>
      <c r="AI552" s="69"/>
      <c r="AJ552" s="69"/>
      <c r="AK552" s="69"/>
      <c r="AL552" s="69">
        <v>7.9353912461613918</v>
      </c>
      <c r="AM552" s="69"/>
    </row>
    <row r="553" spans="1:39" s="70" customFormat="1">
      <c r="A553" s="3" t="s">
        <v>2160</v>
      </c>
      <c r="B553" s="3"/>
      <c r="C553" s="3" t="s">
        <v>57</v>
      </c>
      <c r="D553" s="2">
        <f ca="1">IF(E552=E553,D552,CELL("wiersz",A551))</f>
        <v>551</v>
      </c>
      <c r="E553" s="23">
        <f>LARGE(F553:AG553,1)+LARGE(F553:AG553,2)+LARGE(F553:AG553,3)+LARGE(F553:AG553,4)+IFERROR(LARGE(F553:AG553,5),0)+IFERROR(LARGE(F553:AG553,6),0)</f>
        <v>19.547477575240677</v>
      </c>
      <c r="F553" s="69"/>
      <c r="G553" s="69">
        <v>9.7393371614690256</v>
      </c>
      <c r="H553" s="69"/>
      <c r="I553" s="75"/>
      <c r="J553" s="76"/>
      <c r="K553" s="76"/>
      <c r="L553" s="76"/>
      <c r="M553" s="76"/>
      <c r="N553" s="69"/>
      <c r="O553" s="69"/>
      <c r="P553" s="69"/>
      <c r="Q553" s="69"/>
      <c r="R553" s="69"/>
      <c r="S553" s="69"/>
      <c r="T553" s="75"/>
      <c r="U553" s="75"/>
      <c r="V553" s="69"/>
      <c r="W553" s="69"/>
      <c r="X553" s="69"/>
      <c r="Y553" s="77"/>
      <c r="Z553" s="69">
        <v>9.8081404137716532</v>
      </c>
      <c r="AA553" s="69"/>
      <c r="AB553" s="69"/>
      <c r="AC553" s="69"/>
      <c r="AD553" s="69">
        <f>IFERROR(LARGE(AH553:AM553,1),0)+IFERROR(LARGE(AH553:AM553,2),0)</f>
        <v>0</v>
      </c>
      <c r="AE553" s="69">
        <f>IFERROR(LARGE(AH553:AM553,3),0)+IFERROR(LARGE(AH553:AM553,4),0)</f>
        <v>0</v>
      </c>
      <c r="AF553" s="69">
        <f>IFERROR(LARGE(AH553:AM553,5),0)+IFERROR(LARGE(AH553:AM553,6),0)</f>
        <v>0</v>
      </c>
      <c r="AG553" s="69">
        <f>IFERROR(LARGE(AH553:AM553,7),0)</f>
        <v>0</v>
      </c>
      <c r="AH553" s="69"/>
      <c r="AI553" s="69"/>
      <c r="AJ553" s="69"/>
      <c r="AK553" s="69"/>
      <c r="AL553" s="69"/>
      <c r="AM553" s="69"/>
    </row>
    <row r="554" spans="1:39" s="70" customFormat="1">
      <c r="A554" s="3" t="s">
        <v>3056</v>
      </c>
      <c r="B554" s="3" t="s">
        <v>2983</v>
      </c>
      <c r="C554" s="3"/>
      <c r="D554" s="2">
        <f ca="1">IF(E553=E554,D553,CELL("wiersz",A552))</f>
        <v>552</v>
      </c>
      <c r="E554" s="23">
        <f>LARGE(F554:AG554,1)+LARGE(F554:AG554,2)+LARGE(F554:AG554,3)+LARGE(F554:AG554,4)+IFERROR(LARGE(F554:AG554,5),0)+IFERROR(LARGE(F554:AG554,6),0)</f>
        <v>19.517149374408959</v>
      </c>
      <c r="F554" s="69"/>
      <c r="G554" s="69"/>
      <c r="H554" s="69"/>
      <c r="I554" s="75"/>
      <c r="J554" s="76"/>
      <c r="K554" s="76"/>
      <c r="L554" s="76"/>
      <c r="M554" s="76"/>
      <c r="N554" s="69"/>
      <c r="O554" s="69"/>
      <c r="P554" s="69"/>
      <c r="Q554" s="69"/>
      <c r="R554" s="69"/>
      <c r="S554" s="69"/>
      <c r="T554" s="75"/>
      <c r="U554" s="75"/>
      <c r="V554" s="69"/>
      <c r="W554" s="69"/>
      <c r="X554" s="69"/>
      <c r="Y554" s="77"/>
      <c r="Z554" s="69"/>
      <c r="AA554" s="69"/>
      <c r="AB554" s="69"/>
      <c r="AC554" s="69"/>
      <c r="AD554" s="69">
        <f>IFERROR(LARGE(AH554:AM554,1),0)+IFERROR(LARGE(AH554:AM554,2),0)</f>
        <v>19.517149374408959</v>
      </c>
      <c r="AE554" s="69">
        <f>IFERROR(LARGE(AH554:AM554,3),0)+IFERROR(LARGE(AH554:AM554,4),0)</f>
        <v>0</v>
      </c>
      <c r="AF554" s="69">
        <f>IFERROR(LARGE(AH554:AM554,5),0)+IFERROR(LARGE(AH554:AM554,6),0)</f>
        <v>0</v>
      </c>
      <c r="AG554" s="69">
        <f>IFERROR(LARGE(AH554:AM554,7),0)</f>
        <v>0</v>
      </c>
      <c r="AH554" s="69"/>
      <c r="AI554" s="69"/>
      <c r="AJ554" s="69">
        <v>19.517149374408959</v>
      </c>
      <c r="AK554" s="69"/>
      <c r="AL554" s="69"/>
      <c r="AM554" s="69"/>
    </row>
    <row r="555" spans="1:39" s="70" customFormat="1">
      <c r="A555" s="3" t="s">
        <v>3866</v>
      </c>
      <c r="B555" s="3"/>
      <c r="C555" s="3" t="s">
        <v>57</v>
      </c>
      <c r="D555" s="2">
        <f ca="1">IF(E554=E555,D554,CELL("wiersz",A553))</f>
        <v>553</v>
      </c>
      <c r="E555" s="23">
        <f>LARGE(F555:AG555,1)+LARGE(F555:AG555,2)+LARGE(F555:AG555,3)+LARGE(F555:AG555,4)+IFERROR(LARGE(F555:AG555,5),0)+IFERROR(LARGE(F555:AG555,6),0)</f>
        <v>19.323451390845026</v>
      </c>
      <c r="F555" s="69"/>
      <c r="G555" s="69"/>
      <c r="H555" s="69"/>
      <c r="I555" s="75"/>
      <c r="J555" s="76"/>
      <c r="K555" s="76"/>
      <c r="L555" s="76"/>
      <c r="M555" s="76"/>
      <c r="N555" s="69"/>
      <c r="O555" s="69"/>
      <c r="P555" s="69"/>
      <c r="Q555" s="69"/>
      <c r="R555" s="69"/>
      <c r="S555" s="69"/>
      <c r="T555" s="75"/>
      <c r="U555" s="75"/>
      <c r="V555" s="69"/>
      <c r="W555" s="69"/>
      <c r="X555" s="69"/>
      <c r="Y555" s="77"/>
      <c r="Z555" s="69">
        <v>19.323451390845026</v>
      </c>
      <c r="AA555" s="69"/>
      <c r="AB555" s="69"/>
      <c r="AC555" s="69"/>
      <c r="AD555" s="69">
        <f>IFERROR(LARGE(AH555:AM555,1),0)+IFERROR(LARGE(AH555:AM555,2),0)</f>
        <v>0</v>
      </c>
      <c r="AE555" s="69">
        <f>IFERROR(LARGE(AH555:AM555,3),0)+IFERROR(LARGE(AH555:AM555,4),0)</f>
        <v>0</v>
      </c>
      <c r="AF555" s="69">
        <f>IFERROR(LARGE(AH555:AM555,5),0)+IFERROR(LARGE(AH555:AM555,6),0)</f>
        <v>0</v>
      </c>
      <c r="AG555" s="69">
        <f>IFERROR(LARGE(AH555:AM555,7),0)</f>
        <v>0</v>
      </c>
      <c r="AH555" s="69"/>
      <c r="AI555" s="69"/>
      <c r="AJ555" s="69"/>
      <c r="AK555" s="69"/>
      <c r="AL555" s="69"/>
      <c r="AM555" s="69"/>
    </row>
    <row r="556" spans="1:39" s="70" customFormat="1">
      <c r="A556" s="3" t="s">
        <v>4122</v>
      </c>
      <c r="B556" s="3" t="s">
        <v>4082</v>
      </c>
      <c r="C556" s="3" t="s">
        <v>4084</v>
      </c>
      <c r="D556" s="2">
        <f ca="1">IF(E555=E556,D555,CELL("wiersz",A554))</f>
        <v>554</v>
      </c>
      <c r="E556" s="23">
        <f>LARGE(F556:AG556,1)+LARGE(F556:AG556,2)+LARGE(F556:AG556,3)+LARGE(F556:AG556,4)+IFERROR(LARGE(F556:AG556,5),0)+IFERROR(LARGE(F556:AG556,6),0)</f>
        <v>19.164582567514881</v>
      </c>
      <c r="F556" s="69"/>
      <c r="G556" s="69"/>
      <c r="H556" s="69"/>
      <c r="I556" s="75"/>
      <c r="J556" s="76"/>
      <c r="K556" s="76"/>
      <c r="L556" s="76"/>
      <c r="M556" s="76"/>
      <c r="N556" s="69"/>
      <c r="O556" s="69"/>
      <c r="P556" s="69"/>
      <c r="Q556" s="69"/>
      <c r="R556" s="69"/>
      <c r="S556" s="69"/>
      <c r="T556" s="75"/>
      <c r="U556" s="75"/>
      <c r="V556" s="69"/>
      <c r="W556" s="69"/>
      <c r="X556" s="69"/>
      <c r="Y556" s="77"/>
      <c r="Z556" s="69"/>
      <c r="AA556" s="69"/>
      <c r="AB556" s="69"/>
      <c r="AC556" s="69">
        <v>19.164582567514881</v>
      </c>
      <c r="AD556" s="69">
        <f>IFERROR(LARGE(AH556:AM556,1),0)+IFERROR(LARGE(AH556:AM556,2),0)</f>
        <v>0</v>
      </c>
      <c r="AE556" s="69">
        <f>IFERROR(LARGE(AH556:AM556,3),0)+IFERROR(LARGE(AH556:AM556,4),0)</f>
        <v>0</v>
      </c>
      <c r="AF556" s="69">
        <f>IFERROR(LARGE(AH556:AM556,5),0)+IFERROR(LARGE(AH556:AM556,6),0)</f>
        <v>0</v>
      </c>
      <c r="AG556" s="69">
        <f>IFERROR(LARGE(AH556:AM556,7),0)</f>
        <v>0</v>
      </c>
      <c r="AH556" s="69"/>
      <c r="AI556" s="69"/>
      <c r="AJ556" s="69"/>
      <c r="AK556" s="69"/>
      <c r="AL556" s="69"/>
      <c r="AM556" s="69"/>
    </row>
    <row r="557" spans="1:39" s="70" customFormat="1">
      <c r="A557" s="3" t="s">
        <v>4123</v>
      </c>
      <c r="B557" s="3" t="s">
        <v>4082</v>
      </c>
      <c r="C557" s="3" t="s">
        <v>4081</v>
      </c>
      <c r="D557" s="2">
        <f ca="1">IF(E556=E557,D556,CELL("wiersz",A555))</f>
        <v>554</v>
      </c>
      <c r="E557" s="23">
        <f>LARGE(F557:AG557,1)+LARGE(F557:AG557,2)+LARGE(F557:AG557,3)+LARGE(F557:AG557,4)+IFERROR(LARGE(F557:AG557,5),0)+IFERROR(LARGE(F557:AG557,6),0)</f>
        <v>19.164582567514881</v>
      </c>
      <c r="F557" s="69"/>
      <c r="G557" s="69"/>
      <c r="H557" s="69"/>
      <c r="I557" s="75"/>
      <c r="J557" s="76"/>
      <c r="K557" s="76"/>
      <c r="L557" s="76"/>
      <c r="M557" s="76"/>
      <c r="N557" s="69"/>
      <c r="O557" s="69"/>
      <c r="P557" s="69"/>
      <c r="Q557" s="69"/>
      <c r="R557" s="69"/>
      <c r="S557" s="69"/>
      <c r="T557" s="75"/>
      <c r="U557" s="75"/>
      <c r="V557" s="69"/>
      <c r="W557" s="69"/>
      <c r="X557" s="69"/>
      <c r="Y557" s="77"/>
      <c r="Z557" s="69"/>
      <c r="AA557" s="69"/>
      <c r="AB557" s="69"/>
      <c r="AC557" s="69">
        <v>19.164582567514881</v>
      </c>
      <c r="AD557" s="69">
        <f>IFERROR(LARGE(AH557:AM557,1),0)+IFERROR(LARGE(AH557:AM557,2),0)</f>
        <v>0</v>
      </c>
      <c r="AE557" s="69">
        <f>IFERROR(LARGE(AH557:AM557,3),0)+IFERROR(LARGE(AH557:AM557,4),0)</f>
        <v>0</v>
      </c>
      <c r="AF557" s="69">
        <f>IFERROR(LARGE(AH557:AM557,5),0)+IFERROR(LARGE(AH557:AM557,6),0)</f>
        <v>0</v>
      </c>
      <c r="AG557" s="69">
        <f>IFERROR(LARGE(AH557:AM557,7),0)</f>
        <v>0</v>
      </c>
      <c r="AH557" s="69"/>
      <c r="AI557" s="69"/>
      <c r="AJ557" s="69"/>
      <c r="AK557" s="69"/>
      <c r="AL557" s="69"/>
      <c r="AM557" s="69"/>
    </row>
    <row r="558" spans="1:39" s="70" customFormat="1">
      <c r="A558" s="3" t="s">
        <v>3340</v>
      </c>
      <c r="B558" s="3" t="s">
        <v>3302</v>
      </c>
      <c r="C558" s="3"/>
      <c r="D558" s="2">
        <f ca="1">IF(E557=E558,D557,CELL("wiersz",A556))</f>
        <v>556</v>
      </c>
      <c r="E558" s="23">
        <f>LARGE(F558:AG558,1)+LARGE(F558:AG558,2)+LARGE(F558:AG558,3)+LARGE(F558:AG558,4)+IFERROR(LARGE(F558:AG558,5),0)+IFERROR(LARGE(F558:AG558,6),0)</f>
        <v>19.014122035704769</v>
      </c>
      <c r="F558" s="69"/>
      <c r="G558" s="69"/>
      <c r="H558" s="69"/>
      <c r="I558" s="75"/>
      <c r="J558" s="76"/>
      <c r="K558" s="76"/>
      <c r="L558" s="76"/>
      <c r="M558" s="76"/>
      <c r="N558" s="69"/>
      <c r="O558" s="69"/>
      <c r="P558" s="69"/>
      <c r="Q558" s="69"/>
      <c r="R558" s="69"/>
      <c r="S558" s="69"/>
      <c r="T558" s="75"/>
      <c r="U558" s="75"/>
      <c r="V558" s="69"/>
      <c r="W558" s="69">
        <v>19.014122035704769</v>
      </c>
      <c r="X558" s="69"/>
      <c r="Y558" s="77"/>
      <c r="Z558" s="69"/>
      <c r="AA558" s="69"/>
      <c r="AB558" s="69"/>
      <c r="AC558" s="69"/>
      <c r="AD558" s="69">
        <f>IFERROR(LARGE(AH558:AM558,1),0)+IFERROR(LARGE(AH558:AM558,2),0)</f>
        <v>0</v>
      </c>
      <c r="AE558" s="69">
        <f>IFERROR(LARGE(AH558:AM558,3),0)+IFERROR(LARGE(AH558:AM558,4),0)</f>
        <v>0</v>
      </c>
      <c r="AF558" s="69">
        <f>IFERROR(LARGE(AH558:AM558,5),0)+IFERROR(LARGE(AH558:AM558,6),0)</f>
        <v>0</v>
      </c>
      <c r="AG558" s="69">
        <f>IFERROR(LARGE(AH558:AM558,7),0)</f>
        <v>0</v>
      </c>
      <c r="AH558" s="69"/>
      <c r="AI558" s="69"/>
      <c r="AJ558" s="69"/>
      <c r="AK558" s="69"/>
      <c r="AL558" s="69"/>
      <c r="AM558" s="69"/>
    </row>
    <row r="559" spans="1:39" s="70" customFormat="1">
      <c r="A559" s="3" t="s">
        <v>3867</v>
      </c>
      <c r="B559" s="3"/>
      <c r="C559" s="3" t="s">
        <v>57</v>
      </c>
      <c r="D559" s="2">
        <f ca="1">IF(E558=E559,D558,CELL("wiersz",A557))</f>
        <v>557</v>
      </c>
      <c r="E559" s="23">
        <f>LARGE(F559:AG559,1)+LARGE(F559:AG559,2)+LARGE(F559:AG559,3)+LARGE(F559:AG559,4)+IFERROR(LARGE(F559:AG559,5),0)+IFERROR(LARGE(F559:AG559,6),0)</f>
        <v>18.480031042205908</v>
      </c>
      <c r="F559" s="69"/>
      <c r="G559" s="69"/>
      <c r="H559" s="69"/>
      <c r="I559" s="75"/>
      <c r="J559" s="76"/>
      <c r="K559" s="76"/>
      <c r="L559" s="76"/>
      <c r="M559" s="76"/>
      <c r="N559" s="69"/>
      <c r="O559" s="69"/>
      <c r="P559" s="69"/>
      <c r="Q559" s="69"/>
      <c r="R559" s="69"/>
      <c r="S559" s="69"/>
      <c r="T559" s="75"/>
      <c r="U559" s="75"/>
      <c r="V559" s="69"/>
      <c r="W559" s="69"/>
      <c r="X559" s="69"/>
      <c r="Y559" s="77"/>
      <c r="Z559" s="69">
        <v>18.480031042205908</v>
      </c>
      <c r="AA559" s="69"/>
      <c r="AB559" s="69"/>
      <c r="AC559" s="69"/>
      <c r="AD559" s="69">
        <f>IFERROR(LARGE(AH559:AM559,1),0)+IFERROR(LARGE(AH559:AM559,2),0)</f>
        <v>0</v>
      </c>
      <c r="AE559" s="69">
        <f>IFERROR(LARGE(AH559:AM559,3),0)+IFERROR(LARGE(AH559:AM559,4),0)</f>
        <v>0</v>
      </c>
      <c r="AF559" s="69">
        <f>IFERROR(LARGE(AH559:AM559,5),0)+IFERROR(LARGE(AH559:AM559,6),0)</f>
        <v>0</v>
      </c>
      <c r="AG559" s="69">
        <f>IFERROR(LARGE(AH559:AM559,7),0)</f>
        <v>0</v>
      </c>
      <c r="AH559" s="69"/>
      <c r="AI559" s="69"/>
      <c r="AJ559" s="69"/>
      <c r="AK559" s="69"/>
      <c r="AL559" s="69"/>
      <c r="AM559" s="69"/>
    </row>
    <row r="560" spans="1:39" s="70" customFormat="1">
      <c r="A560" s="3" t="s">
        <v>2133</v>
      </c>
      <c r="B560" s="3"/>
      <c r="C560" s="3" t="s">
        <v>47</v>
      </c>
      <c r="D560" s="2">
        <f ca="1">IF(E559=E560,D559,CELL("wiersz",A558))</f>
        <v>558</v>
      </c>
      <c r="E560" s="23">
        <f>LARGE(F560:AG560,1)+LARGE(F560:AG560,2)+LARGE(F560:AG560,3)+LARGE(F560:AG560,4)+IFERROR(LARGE(F560:AG560,5),0)+IFERROR(LARGE(F560:AG560,6),0)</f>
        <v>18.454142030814069</v>
      </c>
      <c r="F560" s="69"/>
      <c r="G560" s="69">
        <v>18.454142030814069</v>
      </c>
      <c r="H560" s="69"/>
      <c r="I560" s="75"/>
      <c r="J560" s="76"/>
      <c r="K560" s="76"/>
      <c r="L560" s="76"/>
      <c r="M560" s="76"/>
      <c r="N560" s="69"/>
      <c r="O560" s="69"/>
      <c r="P560" s="69"/>
      <c r="Q560" s="69"/>
      <c r="R560" s="69"/>
      <c r="S560" s="69"/>
      <c r="T560" s="75"/>
      <c r="U560" s="75"/>
      <c r="V560" s="69"/>
      <c r="W560" s="69"/>
      <c r="X560" s="69"/>
      <c r="Y560" s="77"/>
      <c r="Z560" s="69"/>
      <c r="AA560" s="69"/>
      <c r="AB560" s="69"/>
      <c r="AC560" s="69"/>
      <c r="AD560" s="69">
        <f>IFERROR(LARGE(AH560:AM560,1),0)+IFERROR(LARGE(AH560:AM560,2),0)</f>
        <v>0</v>
      </c>
      <c r="AE560" s="69">
        <f>IFERROR(LARGE(AH560:AM560,3),0)+IFERROR(LARGE(AH560:AM560,4),0)</f>
        <v>0</v>
      </c>
      <c r="AF560" s="69">
        <f>IFERROR(LARGE(AH560:AM560,5),0)+IFERROR(LARGE(AH560:AM560,6),0)</f>
        <v>0</v>
      </c>
      <c r="AG560" s="69">
        <f>IFERROR(LARGE(AH560:AM560,7),0)</f>
        <v>0</v>
      </c>
      <c r="AH560" s="69"/>
      <c r="AI560" s="69"/>
      <c r="AJ560" s="69"/>
      <c r="AK560" s="69"/>
      <c r="AL560" s="69"/>
      <c r="AM560" s="69"/>
    </row>
    <row r="561" spans="1:39" s="70" customFormat="1">
      <c r="A561" s="3" t="s">
        <v>2169</v>
      </c>
      <c r="B561" s="3"/>
      <c r="C561" s="3" t="s">
        <v>92</v>
      </c>
      <c r="D561" s="2">
        <f ca="1">IF(E560=E561,D560,CELL("wiersz",A559))</f>
        <v>559</v>
      </c>
      <c r="E561" s="23">
        <f>LARGE(F561:AG561,1)+LARGE(F561:AG561,2)+LARGE(F561:AG561,3)+LARGE(F561:AG561,4)+IFERROR(LARGE(F561:AG561,5),0)+IFERROR(LARGE(F561:AG561,6),0)</f>
        <v>18.09521522231611</v>
      </c>
      <c r="F561" s="69"/>
      <c r="G561" s="69">
        <v>7.5024235754427258</v>
      </c>
      <c r="H561" s="69"/>
      <c r="I561" s="75"/>
      <c r="J561" s="76"/>
      <c r="K561" s="76"/>
      <c r="L561" s="76"/>
      <c r="M561" s="76"/>
      <c r="N561" s="69"/>
      <c r="O561" s="69"/>
      <c r="P561" s="69"/>
      <c r="Q561" s="69"/>
      <c r="R561" s="69"/>
      <c r="S561" s="69"/>
      <c r="T561" s="75"/>
      <c r="U561" s="75"/>
      <c r="V561" s="69"/>
      <c r="W561" s="69"/>
      <c r="X561" s="69"/>
      <c r="Y561" s="77"/>
      <c r="Z561" s="69">
        <v>10.592791646873385</v>
      </c>
      <c r="AA561" s="69"/>
      <c r="AB561" s="69"/>
      <c r="AC561" s="69"/>
      <c r="AD561" s="69">
        <f>IFERROR(LARGE(AH561:AM561,1),0)+IFERROR(LARGE(AH561:AM561,2),0)</f>
        <v>0</v>
      </c>
      <c r="AE561" s="69">
        <f>IFERROR(LARGE(AH561:AM561,3),0)+IFERROR(LARGE(AH561:AM561,4),0)</f>
        <v>0</v>
      </c>
      <c r="AF561" s="69">
        <f>IFERROR(LARGE(AH561:AM561,5),0)+IFERROR(LARGE(AH561:AM561,6),0)</f>
        <v>0</v>
      </c>
      <c r="AG561" s="69">
        <f>IFERROR(LARGE(AH561:AM561,7),0)</f>
        <v>0</v>
      </c>
      <c r="AH561" s="69"/>
      <c r="AI561" s="69"/>
      <c r="AJ561" s="69"/>
      <c r="AK561" s="69"/>
      <c r="AL561" s="69"/>
      <c r="AM561" s="69"/>
    </row>
    <row r="562" spans="1:39" s="70" customFormat="1">
      <c r="A562" s="3" t="s">
        <v>3198</v>
      </c>
      <c r="B562" s="3"/>
      <c r="C562" s="3" t="s">
        <v>3164</v>
      </c>
      <c r="D562" s="2">
        <f ca="1">IF(E561=E562,D561,CELL("wiersz",A560))</f>
        <v>560</v>
      </c>
      <c r="E562" s="23">
        <f>LARGE(F562:AG562,1)+LARGE(F562:AG562,2)+LARGE(F562:AG562,3)+LARGE(F562:AG562,4)+IFERROR(LARGE(F562:AG562,5),0)+IFERROR(LARGE(F562:AG562,6),0)</f>
        <v>18.081660414309081</v>
      </c>
      <c r="F562" s="69"/>
      <c r="G562" s="69"/>
      <c r="H562" s="69"/>
      <c r="I562" s="75"/>
      <c r="J562" s="76"/>
      <c r="K562" s="76"/>
      <c r="L562" s="76"/>
      <c r="M562" s="76"/>
      <c r="N562" s="69"/>
      <c r="O562" s="69"/>
      <c r="P562" s="69"/>
      <c r="Q562" s="69"/>
      <c r="R562" s="69"/>
      <c r="S562" s="69"/>
      <c r="T562" s="75">
        <v>18.081660414309081</v>
      </c>
      <c r="U562" s="75"/>
      <c r="V562" s="69"/>
      <c r="W562" s="69"/>
      <c r="X562" s="69"/>
      <c r="Y562" s="77"/>
      <c r="Z562" s="69"/>
      <c r="AA562" s="69"/>
      <c r="AB562" s="69"/>
      <c r="AC562" s="69"/>
      <c r="AD562" s="69">
        <f>IFERROR(LARGE(AH562:AM562,1),0)+IFERROR(LARGE(AH562:AM562,2),0)</f>
        <v>0</v>
      </c>
      <c r="AE562" s="69">
        <f>IFERROR(LARGE(AH562:AM562,3),0)+IFERROR(LARGE(AH562:AM562,4),0)</f>
        <v>0</v>
      </c>
      <c r="AF562" s="69">
        <f>IFERROR(LARGE(AH562:AM562,5),0)+IFERROR(LARGE(AH562:AM562,6),0)</f>
        <v>0</v>
      </c>
      <c r="AG562" s="69">
        <f>IFERROR(LARGE(AH562:AM562,7),0)</f>
        <v>0</v>
      </c>
      <c r="AH562" s="69"/>
      <c r="AI562" s="69"/>
      <c r="AJ562" s="69"/>
      <c r="AK562" s="69"/>
      <c r="AL562" s="69"/>
      <c r="AM562" s="69"/>
    </row>
    <row r="563" spans="1:39" s="70" customFormat="1">
      <c r="A563" s="3" t="s">
        <v>3199</v>
      </c>
      <c r="B563" s="3"/>
      <c r="C563" s="3" t="s">
        <v>3164</v>
      </c>
      <c r="D563" s="2">
        <f ca="1">IF(E562=E563,D562,CELL("wiersz",A561))</f>
        <v>561</v>
      </c>
      <c r="E563" s="23">
        <f>LARGE(F563:AG563,1)+LARGE(F563:AG563,2)+LARGE(F563:AG563,3)+LARGE(F563:AG563,4)+IFERROR(LARGE(F563:AG563,5),0)+IFERROR(LARGE(F563:AG563,6),0)</f>
        <v>18.080591821411833</v>
      </c>
      <c r="F563" s="69"/>
      <c r="G563" s="69"/>
      <c r="H563" s="69"/>
      <c r="I563" s="75"/>
      <c r="J563" s="76"/>
      <c r="K563" s="76"/>
      <c r="L563" s="76"/>
      <c r="M563" s="76"/>
      <c r="N563" s="69"/>
      <c r="O563" s="69"/>
      <c r="P563" s="69"/>
      <c r="Q563" s="69"/>
      <c r="R563" s="69"/>
      <c r="S563" s="69"/>
      <c r="T563" s="75">
        <v>18.080591821411833</v>
      </c>
      <c r="U563" s="75"/>
      <c r="V563" s="69"/>
      <c r="W563" s="69"/>
      <c r="X563" s="69"/>
      <c r="Y563" s="77"/>
      <c r="Z563" s="69"/>
      <c r="AA563" s="69"/>
      <c r="AB563" s="69"/>
      <c r="AC563" s="69"/>
      <c r="AD563" s="69">
        <f>IFERROR(LARGE(AH563:AM563,1),0)+IFERROR(LARGE(AH563:AM563,2),0)</f>
        <v>0</v>
      </c>
      <c r="AE563" s="69">
        <f>IFERROR(LARGE(AH563:AM563,3),0)+IFERROR(LARGE(AH563:AM563,4),0)</f>
        <v>0</v>
      </c>
      <c r="AF563" s="69">
        <f>IFERROR(LARGE(AH563:AM563,5),0)+IFERROR(LARGE(AH563:AM563,6),0)</f>
        <v>0</v>
      </c>
      <c r="AG563" s="69">
        <f>IFERROR(LARGE(AH563:AM563,7),0)</f>
        <v>0</v>
      </c>
      <c r="AH563" s="69"/>
      <c r="AI563" s="69"/>
      <c r="AJ563" s="69"/>
      <c r="AK563" s="69"/>
      <c r="AL563" s="69"/>
      <c r="AM563" s="69"/>
    </row>
    <row r="564" spans="1:39" s="70" customFormat="1">
      <c r="A564" s="3" t="s">
        <v>3868</v>
      </c>
      <c r="B564" s="3" t="s">
        <v>3511</v>
      </c>
      <c r="C564" s="3" t="s">
        <v>3264</v>
      </c>
      <c r="D564" s="2">
        <f ca="1">IF(E563=E564,D563,CELL("wiersz",A562))</f>
        <v>562</v>
      </c>
      <c r="E564" s="23">
        <f>LARGE(F564:AG564,1)+LARGE(F564:AG564,2)+LARGE(F564:AG564,3)+LARGE(F564:AG564,4)+IFERROR(LARGE(F564:AG564,5),0)+IFERROR(LARGE(F564:AG564,6),0)</f>
        <v>17.927623239290458</v>
      </c>
      <c r="F564" s="69"/>
      <c r="G564" s="69"/>
      <c r="H564" s="69"/>
      <c r="I564" s="75"/>
      <c r="J564" s="76"/>
      <c r="K564" s="76"/>
      <c r="L564" s="76"/>
      <c r="M564" s="76"/>
      <c r="N564" s="69"/>
      <c r="O564" s="69"/>
      <c r="P564" s="69"/>
      <c r="Q564" s="69"/>
      <c r="R564" s="69"/>
      <c r="S564" s="69"/>
      <c r="T564" s="75"/>
      <c r="U564" s="75"/>
      <c r="V564" s="69"/>
      <c r="W564" s="69"/>
      <c r="X564" s="69"/>
      <c r="Y564" s="77"/>
      <c r="Z564" s="69">
        <v>17.927623239290458</v>
      </c>
      <c r="AA564" s="69"/>
      <c r="AB564" s="69"/>
      <c r="AC564" s="69"/>
      <c r="AD564" s="69">
        <f>IFERROR(LARGE(AH564:AM564,1),0)+IFERROR(LARGE(AH564:AM564,2),0)</f>
        <v>0</v>
      </c>
      <c r="AE564" s="69">
        <f>IFERROR(LARGE(AH564:AM564,3),0)+IFERROR(LARGE(AH564:AM564,4),0)</f>
        <v>0</v>
      </c>
      <c r="AF564" s="69">
        <f>IFERROR(LARGE(AH564:AM564,5),0)+IFERROR(LARGE(AH564:AM564,6),0)</f>
        <v>0</v>
      </c>
      <c r="AG564" s="69">
        <f>IFERROR(LARGE(AH564:AM564,7),0)</f>
        <v>0</v>
      </c>
      <c r="AH564" s="69"/>
      <c r="AI564" s="69"/>
      <c r="AJ564" s="69"/>
      <c r="AK564" s="69"/>
      <c r="AL564" s="69"/>
      <c r="AM564" s="69"/>
    </row>
    <row r="565" spans="1:39" s="70" customFormat="1">
      <c r="A565" s="3" t="s">
        <v>2817</v>
      </c>
      <c r="B565" s="3"/>
      <c r="C565" s="3"/>
      <c r="D565" s="2">
        <f ca="1">IF(E564=E565,D564,CELL("wiersz",A563))</f>
        <v>563</v>
      </c>
      <c r="E565" s="23">
        <f>LARGE(F565:AG565,1)+LARGE(F565:AG565,2)+LARGE(F565:AG565,3)+LARGE(F565:AG565,4)+IFERROR(LARGE(F565:AG565,5),0)+IFERROR(LARGE(F565:AG565,6),0)</f>
        <v>17.917803902974484</v>
      </c>
      <c r="F565" s="69"/>
      <c r="G565" s="69"/>
      <c r="H565" s="69"/>
      <c r="I565" s="75"/>
      <c r="J565" s="76"/>
      <c r="K565" s="76"/>
      <c r="L565" s="76"/>
      <c r="M565" s="76"/>
      <c r="N565" s="69">
        <v>17.917803902974484</v>
      </c>
      <c r="O565" s="69"/>
      <c r="P565" s="69"/>
      <c r="Q565" s="69"/>
      <c r="R565" s="69"/>
      <c r="S565" s="69"/>
      <c r="T565" s="75"/>
      <c r="U565" s="75"/>
      <c r="V565" s="69"/>
      <c r="W565" s="69"/>
      <c r="X565" s="69"/>
      <c r="Y565" s="77"/>
      <c r="Z565" s="69"/>
      <c r="AA565" s="69"/>
      <c r="AB565" s="69"/>
      <c r="AC565" s="69"/>
      <c r="AD565" s="69">
        <f>IFERROR(LARGE(AH565:AM565,1),0)+IFERROR(LARGE(AH565:AM565,2),0)</f>
        <v>0</v>
      </c>
      <c r="AE565" s="69">
        <f>IFERROR(LARGE(AH565:AM565,3),0)+IFERROR(LARGE(AH565:AM565,4),0)</f>
        <v>0</v>
      </c>
      <c r="AF565" s="69">
        <f>IFERROR(LARGE(AH565:AM565,5),0)+IFERROR(LARGE(AH565:AM565,6),0)</f>
        <v>0</v>
      </c>
      <c r="AG565" s="69">
        <f>IFERROR(LARGE(AH565:AM565,7),0)</f>
        <v>0</v>
      </c>
      <c r="AH565" s="69"/>
      <c r="AI565" s="69"/>
      <c r="AJ565" s="69"/>
      <c r="AK565" s="69"/>
      <c r="AL565" s="69"/>
      <c r="AM565" s="69"/>
    </row>
    <row r="566" spans="1:39" s="70" customFormat="1">
      <c r="A566" s="3" t="s">
        <v>2818</v>
      </c>
      <c r="B566" s="3" t="s">
        <v>2796</v>
      </c>
      <c r="C566" s="3"/>
      <c r="D566" s="2">
        <f ca="1">IF(E565=E566,D565,CELL("wiersz",A564))</f>
        <v>563</v>
      </c>
      <c r="E566" s="23">
        <f>LARGE(F566:AG566,1)+LARGE(F566:AG566,2)+LARGE(F566:AG566,3)+LARGE(F566:AG566,4)+IFERROR(LARGE(F566:AG566,5),0)+IFERROR(LARGE(F566:AG566,6),0)</f>
        <v>17.917803902974484</v>
      </c>
      <c r="F566" s="69"/>
      <c r="G566" s="69"/>
      <c r="H566" s="69"/>
      <c r="I566" s="75"/>
      <c r="J566" s="76"/>
      <c r="K566" s="76"/>
      <c r="L566" s="76"/>
      <c r="M566" s="76"/>
      <c r="N566" s="69">
        <v>17.917803902974484</v>
      </c>
      <c r="O566" s="69"/>
      <c r="P566" s="69"/>
      <c r="Q566" s="69"/>
      <c r="R566" s="69"/>
      <c r="S566" s="69"/>
      <c r="T566" s="75"/>
      <c r="U566" s="75"/>
      <c r="V566" s="69"/>
      <c r="W566" s="69"/>
      <c r="X566" s="69"/>
      <c r="Y566" s="77"/>
      <c r="Z566" s="69"/>
      <c r="AA566" s="69"/>
      <c r="AB566" s="69"/>
      <c r="AC566" s="69"/>
      <c r="AD566" s="69">
        <f>IFERROR(LARGE(AH566:AM566,1),0)+IFERROR(LARGE(AH566:AM566,2),0)</f>
        <v>0</v>
      </c>
      <c r="AE566" s="69">
        <f>IFERROR(LARGE(AH566:AM566,3),0)+IFERROR(LARGE(AH566:AM566,4),0)</f>
        <v>0</v>
      </c>
      <c r="AF566" s="69">
        <f>IFERROR(LARGE(AH566:AM566,5),0)+IFERROR(LARGE(AH566:AM566,6),0)</f>
        <v>0</v>
      </c>
      <c r="AG566" s="69">
        <f>IFERROR(LARGE(AH566:AM566,7),0)</f>
        <v>0</v>
      </c>
      <c r="AH566" s="69"/>
      <c r="AI566" s="69"/>
      <c r="AJ566" s="69"/>
      <c r="AK566" s="69"/>
      <c r="AL566" s="69"/>
      <c r="AM566" s="69"/>
    </row>
    <row r="567" spans="1:39" s="70" customFormat="1">
      <c r="A567" s="3" t="s">
        <v>2134</v>
      </c>
      <c r="B567" s="3"/>
      <c r="C567" s="3" t="s">
        <v>1023</v>
      </c>
      <c r="D567" s="2">
        <f ca="1">IF(E566=E567,D566,CELL("wiersz",A565))</f>
        <v>565</v>
      </c>
      <c r="E567" s="23">
        <f>LARGE(F567:AG567,1)+LARGE(F567:AG567,2)+LARGE(F567:AG567,3)+LARGE(F567:AG567,4)+IFERROR(LARGE(F567:AG567,5),0)+IFERROR(LARGE(F567:AG567,6),0)</f>
        <v>17.91137314755483</v>
      </c>
      <c r="F567" s="69"/>
      <c r="G567" s="69">
        <v>17.91137314755483</v>
      </c>
      <c r="H567" s="69"/>
      <c r="I567" s="75"/>
      <c r="J567" s="76"/>
      <c r="K567" s="76"/>
      <c r="L567" s="76"/>
      <c r="M567" s="76"/>
      <c r="N567" s="69"/>
      <c r="O567" s="69"/>
      <c r="P567" s="69"/>
      <c r="Q567" s="69"/>
      <c r="R567" s="69"/>
      <c r="S567" s="69"/>
      <c r="T567" s="75"/>
      <c r="U567" s="75"/>
      <c r="V567" s="69"/>
      <c r="W567" s="69"/>
      <c r="X567" s="69"/>
      <c r="Y567" s="77"/>
      <c r="Z567" s="69"/>
      <c r="AA567" s="69"/>
      <c r="AB567" s="69"/>
      <c r="AC567" s="69"/>
      <c r="AD567" s="69">
        <f>IFERROR(LARGE(AH567:AM567,1),0)+IFERROR(LARGE(AH567:AM567,2),0)</f>
        <v>0</v>
      </c>
      <c r="AE567" s="69">
        <f>IFERROR(LARGE(AH567:AM567,3),0)+IFERROR(LARGE(AH567:AM567,4),0)</f>
        <v>0</v>
      </c>
      <c r="AF567" s="69">
        <f>IFERROR(LARGE(AH567:AM567,5),0)+IFERROR(LARGE(AH567:AM567,6),0)</f>
        <v>0</v>
      </c>
      <c r="AG567" s="69">
        <f>IFERROR(LARGE(AH567:AM567,7),0)</f>
        <v>0</v>
      </c>
      <c r="AH567" s="69"/>
      <c r="AI567" s="69"/>
      <c r="AJ567" s="69"/>
      <c r="AK567" s="69"/>
      <c r="AL567" s="69"/>
      <c r="AM567" s="69"/>
    </row>
    <row r="568" spans="1:39" s="70" customFormat="1">
      <c r="A568" s="3" t="s">
        <v>2135</v>
      </c>
      <c r="B568" s="3"/>
      <c r="C568" s="3" t="s">
        <v>1027</v>
      </c>
      <c r="D568" s="2">
        <f ca="1">IF(E567=E568,D567,CELL("wiersz",A566))</f>
        <v>566</v>
      </c>
      <c r="E568" s="23">
        <f>LARGE(F568:AG568,1)+LARGE(F568:AG568,2)+LARGE(F568:AG568,3)+LARGE(F568:AG568,4)+IFERROR(LARGE(F568:AG568,5),0)+IFERROR(LARGE(F568:AG568,6),0)</f>
        <v>17.907968833445391</v>
      </c>
      <c r="F568" s="69"/>
      <c r="G568" s="69">
        <v>17.907968833445391</v>
      </c>
      <c r="H568" s="69"/>
      <c r="I568" s="75"/>
      <c r="J568" s="76"/>
      <c r="K568" s="76"/>
      <c r="L568" s="76"/>
      <c r="M568" s="76"/>
      <c r="N568" s="69"/>
      <c r="O568" s="69"/>
      <c r="P568" s="69"/>
      <c r="Q568" s="69"/>
      <c r="R568" s="69"/>
      <c r="S568" s="69"/>
      <c r="T568" s="75"/>
      <c r="U568" s="75"/>
      <c r="V568" s="69"/>
      <c r="W568" s="69"/>
      <c r="X568" s="69"/>
      <c r="Y568" s="77"/>
      <c r="Z568" s="69"/>
      <c r="AA568" s="69"/>
      <c r="AB568" s="69"/>
      <c r="AC568" s="69"/>
      <c r="AD568" s="69">
        <f>IFERROR(LARGE(AH568:AM568,1),0)+IFERROR(LARGE(AH568:AM568,2),0)</f>
        <v>0</v>
      </c>
      <c r="AE568" s="69">
        <f>IFERROR(LARGE(AH568:AM568,3),0)+IFERROR(LARGE(AH568:AM568,4),0)</f>
        <v>0</v>
      </c>
      <c r="AF568" s="69">
        <f>IFERROR(LARGE(AH568:AM568,5),0)+IFERROR(LARGE(AH568:AM568,6),0)</f>
        <v>0</v>
      </c>
      <c r="AG568" s="69">
        <f>IFERROR(LARGE(AH568:AM568,7),0)</f>
        <v>0</v>
      </c>
      <c r="AH568" s="69"/>
      <c r="AI568" s="69"/>
      <c r="AJ568" s="69"/>
      <c r="AK568" s="69"/>
      <c r="AL568" s="69"/>
      <c r="AM568" s="69"/>
    </row>
    <row r="569" spans="1:39" s="70" customFormat="1">
      <c r="A569" s="3" t="s">
        <v>2136</v>
      </c>
      <c r="B569" s="3" t="s">
        <v>1031</v>
      </c>
      <c r="C569" s="3" t="s">
        <v>1023</v>
      </c>
      <c r="D569" s="2">
        <f ca="1">IF(E568=E569,D568,CELL("wiersz",A567))</f>
        <v>567</v>
      </c>
      <c r="E569" s="23">
        <f>LARGE(F569:AG569,1)+LARGE(F569:AG569,2)+LARGE(F569:AG569,3)+LARGE(F569:AG569,4)+IFERROR(LARGE(F569:AG569,5),0)+IFERROR(LARGE(F569:AG569,6),0)</f>
        <v>17.904140526568881</v>
      </c>
      <c r="F569" s="69"/>
      <c r="G569" s="69">
        <v>17.904140526568881</v>
      </c>
      <c r="H569" s="69"/>
      <c r="I569" s="75"/>
      <c r="J569" s="76"/>
      <c r="K569" s="76"/>
      <c r="L569" s="76"/>
      <c r="M569" s="76"/>
      <c r="N569" s="69"/>
      <c r="O569" s="69"/>
      <c r="P569" s="69"/>
      <c r="Q569" s="69"/>
      <c r="R569" s="69"/>
      <c r="S569" s="69"/>
      <c r="T569" s="75"/>
      <c r="U569" s="75"/>
      <c r="V569" s="69"/>
      <c r="W569" s="69"/>
      <c r="X569" s="69"/>
      <c r="Y569" s="77"/>
      <c r="Z569" s="69"/>
      <c r="AA569" s="69"/>
      <c r="AB569" s="69"/>
      <c r="AC569" s="69"/>
      <c r="AD569" s="69">
        <f>IFERROR(LARGE(AH569:AM569,1),0)+IFERROR(LARGE(AH569:AM569,2),0)</f>
        <v>0</v>
      </c>
      <c r="AE569" s="69">
        <f>IFERROR(LARGE(AH569:AM569,3),0)+IFERROR(LARGE(AH569:AM569,4),0)</f>
        <v>0</v>
      </c>
      <c r="AF569" s="69">
        <f>IFERROR(LARGE(AH569:AM569,5),0)+IFERROR(LARGE(AH569:AM569,6),0)</f>
        <v>0</v>
      </c>
      <c r="AG569" s="69">
        <f>IFERROR(LARGE(AH569:AM569,7),0)</f>
        <v>0</v>
      </c>
      <c r="AH569" s="69"/>
      <c r="AI569" s="69"/>
      <c r="AJ569" s="69"/>
      <c r="AK569" s="69"/>
      <c r="AL569" s="69"/>
      <c r="AM569" s="69"/>
    </row>
    <row r="570" spans="1:39" s="70" customFormat="1">
      <c r="A570" s="3" t="s">
        <v>2329</v>
      </c>
      <c r="B570" s="3"/>
      <c r="C570" s="3" t="s">
        <v>907</v>
      </c>
      <c r="D570" s="2">
        <f ca="1">IF(E569=E570,D569,CELL("wiersz",A568))</f>
        <v>568</v>
      </c>
      <c r="E570" s="23">
        <f>LARGE(F570:AG570,1)+LARGE(F570:AG570,2)+LARGE(F570:AG570,3)+LARGE(F570:AG570,4)+IFERROR(LARGE(F570:AG570,5),0)+IFERROR(LARGE(F570:AG570,6),0)</f>
        <v>17.792140137902251</v>
      </c>
      <c r="F570" s="69"/>
      <c r="G570" s="69"/>
      <c r="H570" s="69"/>
      <c r="I570" s="75"/>
      <c r="J570" s="76"/>
      <c r="K570" s="76"/>
      <c r="L570" s="76"/>
      <c r="M570" s="76"/>
      <c r="N570" s="69"/>
      <c r="O570" s="69"/>
      <c r="P570" s="69"/>
      <c r="Q570" s="69"/>
      <c r="R570" s="69"/>
      <c r="S570" s="69"/>
      <c r="T570" s="75"/>
      <c r="U570" s="75"/>
      <c r="V570" s="69"/>
      <c r="W570" s="69"/>
      <c r="X570" s="69"/>
      <c r="Y570" s="77"/>
      <c r="Z570" s="69"/>
      <c r="AA570" s="69"/>
      <c r="AB570" s="69"/>
      <c r="AC570" s="69"/>
      <c r="AD570" s="69">
        <f>IFERROR(LARGE(AH570:AM570,1),0)+IFERROR(LARGE(AH570:AM570,2),0)</f>
        <v>17.792140137902251</v>
      </c>
      <c r="AE570" s="69">
        <f>IFERROR(LARGE(AH570:AM570,3),0)+IFERROR(LARGE(AH570:AM570,4),0)</f>
        <v>0</v>
      </c>
      <c r="AF570" s="69">
        <f>IFERROR(LARGE(AH570:AM570,5),0)+IFERROR(LARGE(AH570:AM570,6),0)</f>
        <v>0</v>
      </c>
      <c r="AG570" s="69">
        <f>IFERROR(LARGE(AH570:AM570,7),0)</f>
        <v>0</v>
      </c>
      <c r="AH570" s="69">
        <v>8.7857918998337432</v>
      </c>
      <c r="AI570" s="69"/>
      <c r="AJ570" s="69"/>
      <c r="AK570" s="69"/>
      <c r="AL570" s="69">
        <v>9.0063482380685098</v>
      </c>
      <c r="AM570" s="69"/>
    </row>
    <row r="571" spans="1:39" s="70" customFormat="1">
      <c r="A571" s="3" t="s">
        <v>3944</v>
      </c>
      <c r="B571" s="3" t="s">
        <v>3716</v>
      </c>
      <c r="C571" s="3" t="s">
        <v>57</v>
      </c>
      <c r="D571" s="2">
        <f ca="1">IF(E570=E571,D570,CELL("wiersz",A569))</f>
        <v>569</v>
      </c>
      <c r="E571" s="23">
        <f>LARGE(F571:AG571,1)+LARGE(F571:AG571,2)+LARGE(F571:AG571,3)+LARGE(F571:AG571,4)+IFERROR(LARGE(F571:AG571,5),0)+IFERROR(LARGE(F571:AG571,6),0)</f>
        <v>17.734441405704001</v>
      </c>
      <c r="F571" s="69"/>
      <c r="G571" s="69"/>
      <c r="H571" s="69"/>
      <c r="I571" s="75"/>
      <c r="J571" s="76"/>
      <c r="K571" s="76"/>
      <c r="L571" s="76"/>
      <c r="M571" s="76"/>
      <c r="N571" s="69"/>
      <c r="O571" s="69"/>
      <c r="P571" s="69"/>
      <c r="Q571" s="69"/>
      <c r="R571" s="69"/>
      <c r="S571" s="69"/>
      <c r="T571" s="75"/>
      <c r="U571" s="75"/>
      <c r="V571" s="69"/>
      <c r="W571" s="69"/>
      <c r="X571" s="69"/>
      <c r="Y571" s="77"/>
      <c r="Z571" s="69"/>
      <c r="AA571" s="69"/>
      <c r="AB571" s="69"/>
      <c r="AC571" s="69"/>
      <c r="AD571" s="69">
        <f>IFERROR(LARGE(AH571:AM571,1),0)+IFERROR(LARGE(AH571:AM571,2),0)</f>
        <v>17.734441405704001</v>
      </c>
      <c r="AE571" s="69">
        <f>IFERROR(LARGE(AH571:AM571,3),0)+IFERROR(LARGE(AH571:AM571,4),0)</f>
        <v>0</v>
      </c>
      <c r="AF571" s="69">
        <f>IFERROR(LARGE(AH571:AM571,5),0)+IFERROR(LARGE(AH571:AM571,6),0)</f>
        <v>0</v>
      </c>
      <c r="AG571" s="69">
        <f>IFERROR(LARGE(AH571:AM571,7),0)</f>
        <v>0</v>
      </c>
      <c r="AH571" s="69"/>
      <c r="AI571" s="69"/>
      <c r="AJ571" s="69"/>
      <c r="AK571" s="69"/>
      <c r="AL571" s="69">
        <v>17.734441405704001</v>
      </c>
      <c r="AM571" s="69"/>
    </row>
    <row r="572" spans="1:39" s="70" customFormat="1">
      <c r="A572" s="3" t="s">
        <v>3057</v>
      </c>
      <c r="B572" s="3" t="s">
        <v>2978</v>
      </c>
      <c r="C572" s="3"/>
      <c r="D572" s="2">
        <f ca="1">IF(E571=E572,D571,CELL("wiersz",A570))</f>
        <v>570</v>
      </c>
      <c r="E572" s="23">
        <f>LARGE(F572:AG572,1)+LARGE(F572:AG572,2)+LARGE(F572:AG572,3)+LARGE(F572:AG572,4)+IFERROR(LARGE(F572:AG572,5),0)+IFERROR(LARGE(F572:AG572,6),0)</f>
        <v>17.565434436968065</v>
      </c>
      <c r="F572" s="69"/>
      <c r="G572" s="69"/>
      <c r="H572" s="69"/>
      <c r="I572" s="75"/>
      <c r="J572" s="76"/>
      <c r="K572" s="76"/>
      <c r="L572" s="76"/>
      <c r="M572" s="76"/>
      <c r="N572" s="69"/>
      <c r="O572" s="69"/>
      <c r="P572" s="69"/>
      <c r="Q572" s="69"/>
      <c r="R572" s="69"/>
      <c r="S572" s="69"/>
      <c r="T572" s="75"/>
      <c r="U572" s="75"/>
      <c r="V572" s="69"/>
      <c r="W572" s="69"/>
      <c r="X572" s="69"/>
      <c r="Y572" s="77"/>
      <c r="Z572" s="69"/>
      <c r="AA572" s="69"/>
      <c r="AB572" s="69"/>
      <c r="AC572" s="69"/>
      <c r="AD572" s="69">
        <f>IFERROR(LARGE(AH572:AM572,1),0)+IFERROR(LARGE(AH572:AM572,2),0)</f>
        <v>17.565434436968065</v>
      </c>
      <c r="AE572" s="69">
        <f>IFERROR(LARGE(AH572:AM572,3),0)+IFERROR(LARGE(AH572:AM572,4),0)</f>
        <v>0</v>
      </c>
      <c r="AF572" s="69">
        <f>IFERROR(LARGE(AH572:AM572,5),0)+IFERROR(LARGE(AH572:AM572,6),0)</f>
        <v>0</v>
      </c>
      <c r="AG572" s="69">
        <f>IFERROR(LARGE(AH572:AM572,7),0)</f>
        <v>0</v>
      </c>
      <c r="AH572" s="69"/>
      <c r="AI572" s="69"/>
      <c r="AJ572" s="69">
        <v>17.565434436968065</v>
      </c>
      <c r="AK572" s="69"/>
      <c r="AL572" s="69"/>
      <c r="AM572" s="69"/>
    </row>
    <row r="573" spans="1:39" s="70" customFormat="1">
      <c r="A573" s="3" t="s">
        <v>3869</v>
      </c>
      <c r="B573" s="3" t="s">
        <v>1343</v>
      </c>
      <c r="C573" s="3" t="s">
        <v>1203</v>
      </c>
      <c r="D573" s="2">
        <f ca="1">IF(E572=E573,D572,CELL("wiersz",A571))</f>
        <v>571</v>
      </c>
      <c r="E573" s="23">
        <f>LARGE(F573:AG573,1)+LARGE(F573:AG573,2)+LARGE(F573:AG573,3)+LARGE(F573:AG573,4)+IFERROR(LARGE(F573:AG573,5),0)+IFERROR(LARGE(F573:AG573,6),0)</f>
        <v>17.553802935775842</v>
      </c>
      <c r="F573" s="69"/>
      <c r="G573" s="69"/>
      <c r="H573" s="69"/>
      <c r="I573" s="75"/>
      <c r="J573" s="76"/>
      <c r="K573" s="76"/>
      <c r="L573" s="76"/>
      <c r="M573" s="76"/>
      <c r="N573" s="69"/>
      <c r="O573" s="69"/>
      <c r="P573" s="69"/>
      <c r="Q573" s="69"/>
      <c r="R573" s="69"/>
      <c r="S573" s="69"/>
      <c r="T573" s="75"/>
      <c r="U573" s="75"/>
      <c r="V573" s="69"/>
      <c r="W573" s="69"/>
      <c r="X573" s="69"/>
      <c r="Y573" s="77"/>
      <c r="Z573" s="69">
        <v>17.553802935775842</v>
      </c>
      <c r="AA573" s="69"/>
      <c r="AB573" s="69"/>
      <c r="AC573" s="69"/>
      <c r="AD573" s="69">
        <f>IFERROR(LARGE(AH573:AM573,1),0)+IFERROR(LARGE(AH573:AM573,2),0)</f>
        <v>0</v>
      </c>
      <c r="AE573" s="69">
        <f>IFERROR(LARGE(AH573:AM573,3),0)+IFERROR(LARGE(AH573:AM573,4),0)</f>
        <v>0</v>
      </c>
      <c r="AF573" s="69">
        <f>IFERROR(LARGE(AH573:AM573,5),0)+IFERROR(LARGE(AH573:AM573,6),0)</f>
        <v>0</v>
      </c>
      <c r="AG573" s="69">
        <f>IFERROR(LARGE(AH573:AM573,7),0)</f>
        <v>0</v>
      </c>
      <c r="AH573" s="69"/>
      <c r="AI573" s="69"/>
      <c r="AJ573" s="69"/>
      <c r="AK573" s="69"/>
      <c r="AL573" s="69"/>
      <c r="AM573" s="69"/>
    </row>
    <row r="574" spans="1:39" s="70" customFormat="1">
      <c r="A574" s="3" t="s">
        <v>3945</v>
      </c>
      <c r="B574" s="3" t="s">
        <v>1397</v>
      </c>
      <c r="C574" s="3" t="s">
        <v>57</v>
      </c>
      <c r="D574" s="2">
        <f ca="1">IF(E573=E574,D573,CELL("wiersz",A572))</f>
        <v>572</v>
      </c>
      <c r="E574" s="23">
        <f>LARGE(F574:AG574,1)+LARGE(F574:AG574,2)+LARGE(F574:AG574,3)+LARGE(F574:AG574,4)+IFERROR(LARGE(F574:AG574,5),0)+IFERROR(LARGE(F574:AG574,6),0)</f>
        <v>17.406099717886651</v>
      </c>
      <c r="F574" s="69"/>
      <c r="G574" s="69"/>
      <c r="H574" s="69"/>
      <c r="I574" s="75"/>
      <c r="J574" s="76"/>
      <c r="K574" s="76"/>
      <c r="L574" s="76"/>
      <c r="M574" s="76"/>
      <c r="N574" s="69"/>
      <c r="O574" s="69"/>
      <c r="P574" s="69"/>
      <c r="Q574" s="69"/>
      <c r="R574" s="69"/>
      <c r="S574" s="69"/>
      <c r="T574" s="75"/>
      <c r="U574" s="75"/>
      <c r="V574" s="69"/>
      <c r="W574" s="69"/>
      <c r="X574" s="69"/>
      <c r="Y574" s="77"/>
      <c r="Z574" s="69"/>
      <c r="AA574" s="69"/>
      <c r="AB574" s="69"/>
      <c r="AC574" s="69"/>
      <c r="AD574" s="69">
        <f>IFERROR(LARGE(AH574:AM574,1),0)+IFERROR(LARGE(AH574:AM574,2),0)</f>
        <v>17.406099717886651</v>
      </c>
      <c r="AE574" s="69">
        <f>IFERROR(LARGE(AH574:AM574,3),0)+IFERROR(LARGE(AH574:AM574,4),0)</f>
        <v>0</v>
      </c>
      <c r="AF574" s="69">
        <f>IFERROR(LARGE(AH574:AM574,5),0)+IFERROR(LARGE(AH574:AM574,6),0)</f>
        <v>0</v>
      </c>
      <c r="AG574" s="69">
        <f>IFERROR(LARGE(AH574:AM574,7),0)</f>
        <v>0</v>
      </c>
      <c r="AH574" s="69"/>
      <c r="AI574" s="69"/>
      <c r="AJ574" s="69"/>
      <c r="AK574" s="69"/>
      <c r="AL574" s="69">
        <v>17.406099717886651</v>
      </c>
      <c r="AM574" s="69"/>
    </row>
    <row r="575" spans="1:39" s="70" customFormat="1">
      <c r="A575" s="3" t="s">
        <v>2384</v>
      </c>
      <c r="B575" s="3" t="s">
        <v>1397</v>
      </c>
      <c r="C575" s="3" t="s">
        <v>99</v>
      </c>
      <c r="D575" s="2">
        <f ca="1">IF(E574=E575,D574,CELL("wiersz",A573))</f>
        <v>573</v>
      </c>
      <c r="E575" s="23">
        <f>LARGE(F575:AG575,1)+LARGE(F575:AG575,2)+LARGE(F575:AG575,3)+LARGE(F575:AG575,4)+IFERROR(LARGE(F575:AG575,5),0)+IFERROR(LARGE(F575:AG575,6),0)</f>
        <v>17.378170415685364</v>
      </c>
      <c r="F575" s="69"/>
      <c r="G575" s="69"/>
      <c r="H575" s="69"/>
      <c r="I575" s="75"/>
      <c r="J575" s="76"/>
      <c r="K575" s="76"/>
      <c r="L575" s="76"/>
      <c r="M575" s="76"/>
      <c r="N575" s="69"/>
      <c r="O575" s="69"/>
      <c r="P575" s="69"/>
      <c r="Q575" s="69"/>
      <c r="R575" s="69"/>
      <c r="S575" s="69"/>
      <c r="T575" s="75"/>
      <c r="U575" s="75"/>
      <c r="V575" s="69"/>
      <c r="W575" s="69"/>
      <c r="X575" s="69"/>
      <c r="Y575" s="77"/>
      <c r="Z575" s="69"/>
      <c r="AA575" s="69"/>
      <c r="AB575" s="69"/>
      <c r="AC575" s="69"/>
      <c r="AD575" s="69">
        <f>IFERROR(LARGE(AH575:AM575,1),0)+IFERROR(LARGE(AH575:AM575,2),0)</f>
        <v>17.378170415685364</v>
      </c>
      <c r="AE575" s="69">
        <f>IFERROR(LARGE(AH575:AM575,3),0)+IFERROR(LARGE(AH575:AM575,4),0)</f>
        <v>0</v>
      </c>
      <c r="AF575" s="69">
        <f>IFERROR(LARGE(AH575:AM575,5),0)+IFERROR(LARGE(AH575:AM575,6),0)</f>
        <v>0</v>
      </c>
      <c r="AG575" s="69">
        <f>IFERROR(LARGE(AH575:AM575,7),0)</f>
        <v>0</v>
      </c>
      <c r="AH575" s="69">
        <v>0</v>
      </c>
      <c r="AI575" s="69"/>
      <c r="AJ575" s="69"/>
      <c r="AK575" s="69"/>
      <c r="AL575" s="69">
        <v>17.378170415685364</v>
      </c>
      <c r="AM575" s="69"/>
    </row>
    <row r="576" spans="1:39" s="70" customFormat="1">
      <c r="A576" s="3" t="s">
        <v>2137</v>
      </c>
      <c r="B576" s="3" t="s">
        <v>87</v>
      </c>
      <c r="C576" s="3" t="s">
        <v>920</v>
      </c>
      <c r="D576" s="2">
        <f ca="1">IF(E575=E576,D575,CELL("wiersz",A574))</f>
        <v>574</v>
      </c>
      <c r="E576" s="23">
        <f>LARGE(F576:AG576,1)+LARGE(F576:AG576,2)+LARGE(F576:AG576,3)+LARGE(F576:AG576,4)+IFERROR(LARGE(F576:AG576,5),0)+IFERROR(LARGE(F576:AG576,6),0)</f>
        <v>17.36159081364255</v>
      </c>
      <c r="F576" s="69"/>
      <c r="G576" s="69">
        <v>17.36159081364255</v>
      </c>
      <c r="H576" s="69"/>
      <c r="I576" s="75"/>
      <c r="J576" s="76"/>
      <c r="K576" s="76"/>
      <c r="L576" s="76"/>
      <c r="M576" s="76"/>
      <c r="N576" s="69"/>
      <c r="O576" s="69"/>
      <c r="P576" s="69"/>
      <c r="Q576" s="69"/>
      <c r="R576" s="69"/>
      <c r="S576" s="69"/>
      <c r="T576" s="75"/>
      <c r="U576" s="75"/>
      <c r="V576" s="69"/>
      <c r="W576" s="69"/>
      <c r="X576" s="69"/>
      <c r="Y576" s="77"/>
      <c r="Z576" s="69"/>
      <c r="AA576" s="69"/>
      <c r="AB576" s="69"/>
      <c r="AC576" s="69"/>
      <c r="AD576" s="69">
        <f>IFERROR(LARGE(AH576:AM576,1),0)+IFERROR(LARGE(AH576:AM576,2),0)</f>
        <v>0</v>
      </c>
      <c r="AE576" s="69">
        <f>IFERROR(LARGE(AH576:AM576,3),0)+IFERROR(LARGE(AH576:AM576,4),0)</f>
        <v>0</v>
      </c>
      <c r="AF576" s="69">
        <f>IFERROR(LARGE(AH576:AM576,5),0)+IFERROR(LARGE(AH576:AM576,6),0)</f>
        <v>0</v>
      </c>
      <c r="AG576" s="69">
        <f>IFERROR(LARGE(AH576:AM576,7),0)</f>
        <v>0</v>
      </c>
      <c r="AH576" s="69"/>
      <c r="AI576" s="69"/>
      <c r="AJ576" s="69"/>
      <c r="AK576" s="69"/>
      <c r="AL576" s="69"/>
      <c r="AM576" s="69"/>
    </row>
    <row r="577" spans="1:39" s="70" customFormat="1">
      <c r="A577" s="3" t="s">
        <v>2171</v>
      </c>
      <c r="B577" s="3"/>
      <c r="C577" s="3" t="s">
        <v>1167</v>
      </c>
      <c r="D577" s="2">
        <f ca="1">IF(E576=E577,D576,CELL("wiersz",A575))</f>
        <v>575</v>
      </c>
      <c r="E577" s="23">
        <f>LARGE(F577:AG577,1)+LARGE(F577:AG577,2)+LARGE(F577:AG577,3)+LARGE(F577:AG577,4)+IFERROR(LARGE(F577:AG577,5),0)+IFERROR(LARGE(F577:AG577,6),0)</f>
        <v>17.168721396413204</v>
      </c>
      <c r="F577" s="69"/>
      <c r="G577" s="69">
        <v>5.9214904370550574</v>
      </c>
      <c r="H577" s="69"/>
      <c r="I577" s="75"/>
      <c r="J577" s="76"/>
      <c r="K577" s="76"/>
      <c r="L577" s="76"/>
      <c r="M577" s="76"/>
      <c r="N577" s="69"/>
      <c r="O577" s="69"/>
      <c r="P577" s="69"/>
      <c r="Q577" s="69"/>
      <c r="R577" s="69"/>
      <c r="S577" s="69"/>
      <c r="T577" s="75"/>
      <c r="U577" s="75"/>
      <c r="V577" s="69"/>
      <c r="W577" s="69"/>
      <c r="X577" s="69"/>
      <c r="Y577" s="77"/>
      <c r="Z577" s="69">
        <v>11.247230959358149</v>
      </c>
      <c r="AA577" s="69"/>
      <c r="AB577" s="69"/>
      <c r="AC577" s="69"/>
      <c r="AD577" s="69">
        <f>IFERROR(LARGE(AH577:AM577,1),0)+IFERROR(LARGE(AH577:AM577,2),0)</f>
        <v>0</v>
      </c>
      <c r="AE577" s="69">
        <f>IFERROR(LARGE(AH577:AM577,3),0)+IFERROR(LARGE(AH577:AM577,4),0)</f>
        <v>0</v>
      </c>
      <c r="AF577" s="69">
        <f>IFERROR(LARGE(AH577:AM577,5),0)+IFERROR(LARGE(AH577:AM577,6),0)</f>
        <v>0</v>
      </c>
      <c r="AG577" s="69">
        <f>IFERROR(LARGE(AH577:AM577,7),0)</f>
        <v>0</v>
      </c>
      <c r="AH577" s="69"/>
      <c r="AI577" s="69"/>
      <c r="AJ577" s="69"/>
      <c r="AK577" s="69"/>
      <c r="AL577" s="69"/>
      <c r="AM577" s="69"/>
    </row>
    <row r="578" spans="1:39" s="70" customFormat="1">
      <c r="A578" s="3" t="s">
        <v>2287</v>
      </c>
      <c r="B578" s="3"/>
      <c r="C578" s="3" t="s">
        <v>1687</v>
      </c>
      <c r="D578" s="2">
        <f ca="1">IF(E577=E578,D577,CELL("wiersz",A576))</f>
        <v>576</v>
      </c>
      <c r="E578" s="23">
        <f>LARGE(F578:AG578,1)+LARGE(F578:AG578,2)+LARGE(F578:AG578,3)+LARGE(F578:AG578,4)+IFERROR(LARGE(F578:AG578,5),0)+IFERROR(LARGE(F578:AG578,6),0)</f>
        <v>17.047580581965448</v>
      </c>
      <c r="F578" s="69"/>
      <c r="G578" s="69"/>
      <c r="H578" s="69"/>
      <c r="I578" s="75"/>
      <c r="J578" s="76"/>
      <c r="K578" s="76"/>
      <c r="L578" s="76"/>
      <c r="M578" s="76"/>
      <c r="N578" s="69"/>
      <c r="O578" s="69"/>
      <c r="P578" s="69"/>
      <c r="Q578" s="69"/>
      <c r="R578" s="69"/>
      <c r="S578" s="69"/>
      <c r="T578" s="75"/>
      <c r="U578" s="75"/>
      <c r="V578" s="69"/>
      <c r="W578" s="69"/>
      <c r="X578" s="69"/>
      <c r="Y578" s="77"/>
      <c r="Z578" s="69"/>
      <c r="AA578" s="69"/>
      <c r="AB578" s="69"/>
      <c r="AC578" s="69"/>
      <c r="AD578" s="69">
        <f>IFERROR(LARGE(AH578:AM578,1),0)+IFERROR(LARGE(AH578:AM578,2),0)</f>
        <v>17.047580581965448</v>
      </c>
      <c r="AE578" s="69">
        <f>IFERROR(LARGE(AH578:AM578,3),0)+IFERROR(LARGE(AH578:AM578,4),0)</f>
        <v>0</v>
      </c>
      <c r="AF578" s="69">
        <f>IFERROR(LARGE(AH578:AM578,5),0)+IFERROR(LARGE(AH578:AM578,6),0)</f>
        <v>0</v>
      </c>
      <c r="AG578" s="69">
        <f>IFERROR(LARGE(AH578:AM578,7),0)</f>
        <v>0</v>
      </c>
      <c r="AH578" s="69">
        <v>17.047580581965448</v>
      </c>
      <c r="AI578" s="69"/>
      <c r="AJ578" s="69"/>
      <c r="AK578" s="69"/>
      <c r="AL578" s="69"/>
      <c r="AM578" s="69"/>
    </row>
    <row r="579" spans="1:39" s="70" customFormat="1">
      <c r="A579" s="3" t="s">
        <v>2374</v>
      </c>
      <c r="B579" s="3"/>
      <c r="C579" s="3" t="s">
        <v>324</v>
      </c>
      <c r="D579" s="2">
        <f ca="1">IF(E578=E579,D578,CELL("wiersz",A577))</f>
        <v>577</v>
      </c>
      <c r="E579" s="23">
        <f>LARGE(F579:AG579,1)+LARGE(F579:AG579,2)+LARGE(F579:AG579,3)+LARGE(F579:AG579,4)+IFERROR(LARGE(F579:AG579,5),0)+IFERROR(LARGE(F579:AG579,6),0)</f>
        <v>16.973583736323398</v>
      </c>
      <c r="F579" s="69"/>
      <c r="G579" s="69"/>
      <c r="H579" s="69"/>
      <c r="I579" s="75"/>
      <c r="J579" s="76"/>
      <c r="K579" s="76"/>
      <c r="L579" s="76"/>
      <c r="M579" s="76"/>
      <c r="N579" s="69"/>
      <c r="O579" s="69"/>
      <c r="P579" s="69"/>
      <c r="Q579" s="69"/>
      <c r="R579" s="69"/>
      <c r="S579" s="69"/>
      <c r="T579" s="75"/>
      <c r="U579" s="75"/>
      <c r="V579" s="69"/>
      <c r="W579" s="69"/>
      <c r="X579" s="69"/>
      <c r="Y579" s="77"/>
      <c r="Z579" s="69"/>
      <c r="AA579" s="69"/>
      <c r="AB579" s="69"/>
      <c r="AC579" s="69"/>
      <c r="AD579" s="69">
        <f>IFERROR(LARGE(AH579:AM579,1),0)+IFERROR(LARGE(AH579:AM579,2),0)</f>
        <v>16.973583736323398</v>
      </c>
      <c r="AE579" s="69">
        <f>IFERROR(LARGE(AH579:AM579,3),0)+IFERROR(LARGE(AH579:AM579,4),0)</f>
        <v>0</v>
      </c>
      <c r="AF579" s="69">
        <f>IFERROR(LARGE(AH579:AM579,5),0)+IFERROR(LARGE(AH579:AM579,6),0)</f>
        <v>0</v>
      </c>
      <c r="AG579" s="69">
        <f>IFERROR(LARGE(AH579:AM579,7),0)</f>
        <v>0</v>
      </c>
      <c r="AH579" s="69">
        <v>0</v>
      </c>
      <c r="AI579" s="69"/>
      <c r="AJ579" s="69"/>
      <c r="AK579" s="69"/>
      <c r="AL579" s="69">
        <v>16.973583736323398</v>
      </c>
      <c r="AM579" s="69"/>
    </row>
    <row r="580" spans="1:39" s="70" customFormat="1">
      <c r="A580" s="3" t="s">
        <v>2375</v>
      </c>
      <c r="B580" s="3"/>
      <c r="C580" s="3" t="s">
        <v>57</v>
      </c>
      <c r="D580" s="2">
        <f ca="1">IF(E579=E580,D579,CELL("wiersz",A578))</f>
        <v>578</v>
      </c>
      <c r="E580" s="23">
        <f>LARGE(F580:AG580,1)+LARGE(F580:AG580,2)+LARGE(F580:AG580,3)+LARGE(F580:AG580,4)+IFERROR(LARGE(F580:AG580,5),0)+IFERROR(LARGE(F580:AG580,6),0)</f>
        <v>16.9460238484616</v>
      </c>
      <c r="F580" s="69"/>
      <c r="G580" s="69"/>
      <c r="H580" s="69"/>
      <c r="I580" s="75"/>
      <c r="J580" s="76"/>
      <c r="K580" s="76"/>
      <c r="L580" s="76"/>
      <c r="M580" s="76"/>
      <c r="N580" s="69"/>
      <c r="O580" s="69"/>
      <c r="P580" s="69"/>
      <c r="Q580" s="69"/>
      <c r="R580" s="69"/>
      <c r="S580" s="69"/>
      <c r="T580" s="75"/>
      <c r="U580" s="75"/>
      <c r="V580" s="69"/>
      <c r="W580" s="69"/>
      <c r="X580" s="69"/>
      <c r="Y580" s="77"/>
      <c r="Z580" s="69"/>
      <c r="AA580" s="69"/>
      <c r="AB580" s="69"/>
      <c r="AC580" s="69"/>
      <c r="AD580" s="69">
        <f>IFERROR(LARGE(AH580:AM580,1),0)+IFERROR(LARGE(AH580:AM580,2),0)</f>
        <v>16.9460238484616</v>
      </c>
      <c r="AE580" s="69">
        <f>IFERROR(LARGE(AH580:AM580,3),0)+IFERROR(LARGE(AH580:AM580,4),0)</f>
        <v>0</v>
      </c>
      <c r="AF580" s="69">
        <f>IFERROR(LARGE(AH580:AM580,5),0)+IFERROR(LARGE(AH580:AM580,6),0)</f>
        <v>0</v>
      </c>
      <c r="AG580" s="69">
        <f>IFERROR(LARGE(AH580:AM580,7),0)</f>
        <v>0</v>
      </c>
      <c r="AH580" s="69">
        <v>0</v>
      </c>
      <c r="AI580" s="69"/>
      <c r="AJ580" s="69"/>
      <c r="AK580" s="69"/>
      <c r="AL580" s="69">
        <v>16.9460238484616</v>
      </c>
      <c r="AM580" s="69"/>
    </row>
    <row r="581" spans="1:39" s="70" customFormat="1">
      <c r="A581" s="3" t="s">
        <v>3058</v>
      </c>
      <c r="B581" s="3" t="s">
        <v>2978</v>
      </c>
      <c r="C581" s="3"/>
      <c r="D581" s="2">
        <f ca="1">IF(E580=E581,D580,CELL("wiersz",A579))</f>
        <v>579</v>
      </c>
      <c r="E581" s="23">
        <f>LARGE(F581:AG581,1)+LARGE(F581:AG581,2)+LARGE(F581:AG581,3)+LARGE(F581:AG581,4)+IFERROR(LARGE(F581:AG581,5),0)+IFERROR(LARGE(F581:AG581,6),0)</f>
        <v>16.864036881325241</v>
      </c>
      <c r="F581" s="69"/>
      <c r="G581" s="69"/>
      <c r="H581" s="69"/>
      <c r="I581" s="75"/>
      <c r="J581" s="76"/>
      <c r="K581" s="76"/>
      <c r="L581" s="76"/>
      <c r="M581" s="76"/>
      <c r="N581" s="69"/>
      <c r="O581" s="69"/>
      <c r="P581" s="69"/>
      <c r="Q581" s="69"/>
      <c r="R581" s="69"/>
      <c r="S581" s="69"/>
      <c r="T581" s="75"/>
      <c r="U581" s="75"/>
      <c r="V581" s="69"/>
      <c r="W581" s="69"/>
      <c r="X581" s="69"/>
      <c r="Y581" s="77"/>
      <c r="Z581" s="69"/>
      <c r="AA581" s="69"/>
      <c r="AB581" s="69"/>
      <c r="AC581" s="69"/>
      <c r="AD581" s="69">
        <f>IFERROR(LARGE(AH581:AM581,1),0)+IFERROR(LARGE(AH581:AM581,2),0)</f>
        <v>16.864036881325241</v>
      </c>
      <c r="AE581" s="69">
        <f>IFERROR(LARGE(AH581:AM581,3),0)+IFERROR(LARGE(AH581:AM581,4),0)</f>
        <v>0</v>
      </c>
      <c r="AF581" s="69">
        <f>IFERROR(LARGE(AH581:AM581,5),0)+IFERROR(LARGE(AH581:AM581,6),0)</f>
        <v>0</v>
      </c>
      <c r="AG581" s="69">
        <f>IFERROR(LARGE(AH581:AM581,7),0)</f>
        <v>0</v>
      </c>
      <c r="AH581" s="69"/>
      <c r="AI581" s="69"/>
      <c r="AJ581" s="69">
        <v>16.864036881325241</v>
      </c>
      <c r="AK581" s="69"/>
      <c r="AL581" s="69"/>
      <c r="AM581" s="69"/>
    </row>
    <row r="582" spans="1:39" s="70" customFormat="1">
      <c r="A582" s="3" t="s">
        <v>3946</v>
      </c>
      <c r="B582" s="3"/>
      <c r="C582" s="3" t="s">
        <v>3712</v>
      </c>
      <c r="D582" s="2">
        <f ca="1">IF(E581=E582,D581,CELL("wiersz",A580))</f>
        <v>580</v>
      </c>
      <c r="E582" s="23">
        <f>LARGE(F582:AG582,1)+LARGE(F582:AG582,2)+LARGE(F582:AG582,3)+LARGE(F582:AG582,4)+IFERROR(LARGE(F582:AG582,5),0)+IFERROR(LARGE(F582:AG582,6),0)</f>
        <v>16.781446436503941</v>
      </c>
      <c r="F582" s="69"/>
      <c r="G582" s="69"/>
      <c r="H582" s="69"/>
      <c r="I582" s="75"/>
      <c r="J582" s="76"/>
      <c r="K582" s="76"/>
      <c r="L582" s="76"/>
      <c r="M582" s="76"/>
      <c r="N582" s="69"/>
      <c r="O582" s="69"/>
      <c r="P582" s="69"/>
      <c r="Q582" s="69"/>
      <c r="R582" s="69"/>
      <c r="S582" s="69"/>
      <c r="T582" s="75"/>
      <c r="U582" s="75"/>
      <c r="V582" s="69"/>
      <c r="W582" s="69"/>
      <c r="X582" s="69"/>
      <c r="Y582" s="77"/>
      <c r="Z582" s="69"/>
      <c r="AA582" s="69"/>
      <c r="AB582" s="69"/>
      <c r="AC582" s="69"/>
      <c r="AD582" s="69">
        <f>IFERROR(LARGE(AH582:AM582,1),0)+IFERROR(LARGE(AH582:AM582,2),0)</f>
        <v>16.781446436503941</v>
      </c>
      <c r="AE582" s="69">
        <f>IFERROR(LARGE(AH582:AM582,3),0)+IFERROR(LARGE(AH582:AM582,4),0)</f>
        <v>0</v>
      </c>
      <c r="AF582" s="69">
        <f>IFERROR(LARGE(AH582:AM582,5),0)+IFERROR(LARGE(AH582:AM582,6),0)</f>
        <v>0</v>
      </c>
      <c r="AG582" s="69">
        <f>IFERROR(LARGE(AH582:AM582,7),0)</f>
        <v>0</v>
      </c>
      <c r="AH582" s="69"/>
      <c r="AI582" s="69"/>
      <c r="AJ582" s="69"/>
      <c r="AK582" s="69"/>
      <c r="AL582" s="69">
        <v>16.781446436503941</v>
      </c>
      <c r="AM582" s="69"/>
    </row>
    <row r="583" spans="1:39" s="70" customFormat="1">
      <c r="A583" s="3" t="s">
        <v>2139</v>
      </c>
      <c r="B583" s="3" t="s">
        <v>921</v>
      </c>
      <c r="C583" s="3" t="s">
        <v>920</v>
      </c>
      <c r="D583" s="2">
        <f ca="1">IF(E582=E583,D582,CELL("wiersz",A581))</f>
        <v>581</v>
      </c>
      <c r="E583" s="23">
        <f>LARGE(F583:AG583,1)+LARGE(F583:AG583,2)+LARGE(F583:AG583,3)+LARGE(F583:AG583,4)+IFERROR(LARGE(F583:AG583,5),0)+IFERROR(LARGE(F583:AG583,6),0)</f>
        <v>16.735533334599253</v>
      </c>
      <c r="F583" s="69"/>
      <c r="G583" s="69">
        <v>16.735533334599253</v>
      </c>
      <c r="H583" s="69"/>
      <c r="I583" s="75"/>
      <c r="J583" s="76"/>
      <c r="K583" s="76"/>
      <c r="L583" s="76"/>
      <c r="M583" s="76"/>
      <c r="N583" s="69"/>
      <c r="O583" s="69"/>
      <c r="P583" s="69"/>
      <c r="Q583" s="69"/>
      <c r="R583" s="69"/>
      <c r="S583" s="69"/>
      <c r="T583" s="75"/>
      <c r="U583" s="75"/>
      <c r="V583" s="69"/>
      <c r="W583" s="69"/>
      <c r="X583" s="69"/>
      <c r="Y583" s="77"/>
      <c r="Z583" s="69"/>
      <c r="AA583" s="69"/>
      <c r="AB583" s="69"/>
      <c r="AC583" s="69"/>
      <c r="AD583" s="69">
        <f>IFERROR(LARGE(AH583:AM583,1),0)+IFERROR(LARGE(AH583:AM583,2),0)</f>
        <v>0</v>
      </c>
      <c r="AE583" s="69">
        <f>IFERROR(LARGE(AH583:AM583,3),0)+IFERROR(LARGE(AH583:AM583,4),0)</f>
        <v>0</v>
      </c>
      <c r="AF583" s="69">
        <f>IFERROR(LARGE(AH583:AM583,5),0)+IFERROR(LARGE(AH583:AM583,6),0)</f>
        <v>0</v>
      </c>
      <c r="AG583" s="69">
        <f>IFERROR(LARGE(AH583:AM583,7),0)</f>
        <v>0</v>
      </c>
      <c r="AH583" s="69"/>
      <c r="AI583" s="69"/>
      <c r="AJ583" s="69"/>
      <c r="AK583" s="69"/>
      <c r="AL583" s="69"/>
      <c r="AM583" s="69"/>
    </row>
    <row r="584" spans="1:39" s="70" customFormat="1">
      <c r="A584" s="3" t="s">
        <v>2288</v>
      </c>
      <c r="B584" s="3" t="s">
        <v>1692</v>
      </c>
      <c r="C584" s="3" t="s">
        <v>1691</v>
      </c>
      <c r="D584" s="2">
        <f ca="1">IF(E583=E584,D583,CELL("wiersz",A582))</f>
        <v>582</v>
      </c>
      <c r="E584" s="23">
        <f>LARGE(F584:AG584,1)+LARGE(F584:AG584,2)+LARGE(F584:AG584,3)+LARGE(F584:AG584,4)+IFERROR(LARGE(F584:AG584,5),0)+IFERROR(LARGE(F584:AG584,6),0)</f>
        <v>16.692110609048257</v>
      </c>
      <c r="F584" s="69"/>
      <c r="G584" s="69"/>
      <c r="H584" s="69"/>
      <c r="I584" s="75"/>
      <c r="J584" s="76"/>
      <c r="K584" s="76"/>
      <c r="L584" s="76"/>
      <c r="M584" s="76"/>
      <c r="N584" s="69"/>
      <c r="O584" s="69"/>
      <c r="P584" s="69"/>
      <c r="Q584" s="69"/>
      <c r="R584" s="69"/>
      <c r="S584" s="69"/>
      <c r="T584" s="75"/>
      <c r="U584" s="75"/>
      <c r="V584" s="69"/>
      <c r="W584" s="69"/>
      <c r="X584" s="69"/>
      <c r="Y584" s="77"/>
      <c r="Z584" s="69"/>
      <c r="AA584" s="69"/>
      <c r="AB584" s="69"/>
      <c r="AC584" s="69"/>
      <c r="AD584" s="69">
        <f>IFERROR(LARGE(AH584:AM584,1),0)+IFERROR(LARGE(AH584:AM584,2),0)</f>
        <v>16.692110609048257</v>
      </c>
      <c r="AE584" s="69">
        <f>IFERROR(LARGE(AH584:AM584,3),0)+IFERROR(LARGE(AH584:AM584,4),0)</f>
        <v>0</v>
      </c>
      <c r="AF584" s="69">
        <f>IFERROR(LARGE(AH584:AM584,5),0)+IFERROR(LARGE(AH584:AM584,6),0)</f>
        <v>0</v>
      </c>
      <c r="AG584" s="69">
        <f>IFERROR(LARGE(AH584:AM584,7),0)</f>
        <v>0</v>
      </c>
      <c r="AH584" s="69">
        <v>16.692110609048257</v>
      </c>
      <c r="AI584" s="69"/>
      <c r="AJ584" s="69"/>
      <c r="AK584" s="69"/>
      <c r="AL584" s="69"/>
      <c r="AM584" s="69"/>
    </row>
    <row r="585" spans="1:39" s="70" customFormat="1">
      <c r="A585" s="3" t="s">
        <v>2140</v>
      </c>
      <c r="B585" s="3"/>
      <c r="C585" s="3" t="s">
        <v>57</v>
      </c>
      <c r="D585" s="2">
        <f ca="1">IF(E584=E585,D584,CELL("wiersz",A583))</f>
        <v>583</v>
      </c>
      <c r="E585" s="23">
        <f>LARGE(F585:AG585,1)+LARGE(F585:AG585,2)+LARGE(F585:AG585,3)+LARGE(F585:AG585,4)+IFERROR(LARGE(F585:AG585,5),0)+IFERROR(LARGE(F585:AG585,6),0)</f>
        <v>16.669281489941721</v>
      </c>
      <c r="F585" s="69"/>
      <c r="G585" s="69">
        <v>16.669281489941721</v>
      </c>
      <c r="H585" s="69"/>
      <c r="I585" s="75"/>
      <c r="J585" s="76"/>
      <c r="K585" s="76"/>
      <c r="L585" s="76"/>
      <c r="M585" s="76"/>
      <c r="N585" s="69"/>
      <c r="O585" s="69"/>
      <c r="P585" s="69"/>
      <c r="Q585" s="69"/>
      <c r="R585" s="69"/>
      <c r="S585" s="69"/>
      <c r="T585" s="75"/>
      <c r="U585" s="75"/>
      <c r="V585" s="69"/>
      <c r="W585" s="69"/>
      <c r="X585" s="69"/>
      <c r="Y585" s="77"/>
      <c r="Z585" s="69"/>
      <c r="AA585" s="69"/>
      <c r="AB585" s="69"/>
      <c r="AC585" s="69"/>
      <c r="AD585" s="69">
        <f>IFERROR(LARGE(AH585:AM585,1),0)+IFERROR(LARGE(AH585:AM585,2),0)</f>
        <v>0</v>
      </c>
      <c r="AE585" s="69">
        <f>IFERROR(LARGE(AH585:AM585,3),0)+IFERROR(LARGE(AH585:AM585,4),0)</f>
        <v>0</v>
      </c>
      <c r="AF585" s="69">
        <f>IFERROR(LARGE(AH585:AM585,5),0)+IFERROR(LARGE(AH585:AM585,6),0)</f>
        <v>0</v>
      </c>
      <c r="AG585" s="69">
        <f>IFERROR(LARGE(AH585:AM585,7),0)</f>
        <v>0</v>
      </c>
      <c r="AH585" s="69"/>
      <c r="AI585" s="69"/>
      <c r="AJ585" s="69"/>
      <c r="AK585" s="69"/>
      <c r="AL585" s="69"/>
      <c r="AM585" s="69"/>
    </row>
    <row r="586" spans="1:39" s="70" customFormat="1">
      <c r="A586" s="3" t="s">
        <v>2289</v>
      </c>
      <c r="B586" s="3" t="s">
        <v>1695</v>
      </c>
      <c r="C586" s="3" t="s">
        <v>508</v>
      </c>
      <c r="D586" s="2">
        <f ca="1">IF(E585=E586,D585,CELL("wiersz",A584))</f>
        <v>584</v>
      </c>
      <c r="E586" s="23">
        <f>LARGE(F586:AG586,1)+LARGE(F586:AG586,2)+LARGE(F586:AG586,3)+LARGE(F586:AG586,4)+IFERROR(LARGE(F586:AG586,5),0)+IFERROR(LARGE(F586:AG586,6),0)</f>
        <v>16.30349630493475</v>
      </c>
      <c r="F586" s="69"/>
      <c r="G586" s="69"/>
      <c r="H586" s="69"/>
      <c r="I586" s="75"/>
      <c r="J586" s="76"/>
      <c r="K586" s="76"/>
      <c r="L586" s="76"/>
      <c r="M586" s="76"/>
      <c r="N586" s="69"/>
      <c r="O586" s="69"/>
      <c r="P586" s="69"/>
      <c r="Q586" s="69"/>
      <c r="R586" s="69"/>
      <c r="S586" s="69"/>
      <c r="T586" s="75"/>
      <c r="U586" s="75"/>
      <c r="V586" s="69"/>
      <c r="W586" s="69"/>
      <c r="X586" s="69"/>
      <c r="Y586" s="77"/>
      <c r="Z586" s="69"/>
      <c r="AA586" s="69"/>
      <c r="AB586" s="69"/>
      <c r="AC586" s="69"/>
      <c r="AD586" s="69">
        <f>IFERROR(LARGE(AH586:AM586,1),0)+IFERROR(LARGE(AH586:AM586,2),0)</f>
        <v>16.30349630493475</v>
      </c>
      <c r="AE586" s="69">
        <f>IFERROR(LARGE(AH586:AM586,3),0)+IFERROR(LARGE(AH586:AM586,4),0)</f>
        <v>0</v>
      </c>
      <c r="AF586" s="69">
        <f>IFERROR(LARGE(AH586:AM586,5),0)+IFERROR(LARGE(AH586:AM586,6),0)</f>
        <v>0</v>
      </c>
      <c r="AG586" s="69">
        <f>IFERROR(LARGE(AH586:AM586,7),0)</f>
        <v>0</v>
      </c>
      <c r="AH586" s="69">
        <v>16.30349630493475</v>
      </c>
      <c r="AI586" s="69"/>
      <c r="AJ586" s="69"/>
      <c r="AK586" s="69"/>
      <c r="AL586" s="69"/>
      <c r="AM586" s="69"/>
    </row>
    <row r="587" spans="1:39" s="70" customFormat="1">
      <c r="A587" s="3" t="s">
        <v>2290</v>
      </c>
      <c r="B587" s="3" t="s">
        <v>1378</v>
      </c>
      <c r="C587" s="3" t="s">
        <v>92</v>
      </c>
      <c r="D587" s="2">
        <f ca="1">IF(E586=E587,D586,CELL("wiersz",A585))</f>
        <v>585</v>
      </c>
      <c r="E587" s="23">
        <f>LARGE(F587:AG587,1)+LARGE(F587:AG587,2)+LARGE(F587:AG587,3)+LARGE(F587:AG587,4)+IFERROR(LARGE(F587:AG587,5),0)+IFERROR(LARGE(F587:AG587,6),0)</f>
        <v>16.046452039025727</v>
      </c>
      <c r="F587" s="69"/>
      <c r="G587" s="69"/>
      <c r="H587" s="69"/>
      <c r="I587" s="75"/>
      <c r="J587" s="76"/>
      <c r="K587" s="76"/>
      <c r="L587" s="76"/>
      <c r="M587" s="76"/>
      <c r="N587" s="69"/>
      <c r="O587" s="69"/>
      <c r="P587" s="69"/>
      <c r="Q587" s="69"/>
      <c r="R587" s="69"/>
      <c r="S587" s="69"/>
      <c r="T587" s="75"/>
      <c r="U587" s="75"/>
      <c r="V587" s="69"/>
      <c r="W587" s="69"/>
      <c r="X587" s="69"/>
      <c r="Y587" s="77"/>
      <c r="Z587" s="69"/>
      <c r="AA587" s="69"/>
      <c r="AB587" s="69"/>
      <c r="AC587" s="69"/>
      <c r="AD587" s="69">
        <f>IFERROR(LARGE(AH587:AM587,1),0)+IFERROR(LARGE(AH587:AM587,2),0)</f>
        <v>16.046452039025727</v>
      </c>
      <c r="AE587" s="69">
        <f>IFERROR(LARGE(AH587:AM587,3),0)+IFERROR(LARGE(AH587:AM587,4),0)</f>
        <v>0</v>
      </c>
      <c r="AF587" s="69">
        <f>IFERROR(LARGE(AH587:AM587,5),0)+IFERROR(LARGE(AH587:AM587,6),0)</f>
        <v>0</v>
      </c>
      <c r="AG587" s="69">
        <f>IFERROR(LARGE(AH587:AM587,7),0)</f>
        <v>0</v>
      </c>
      <c r="AH587" s="69">
        <v>16.046452039025727</v>
      </c>
      <c r="AI587" s="69"/>
      <c r="AJ587" s="69"/>
      <c r="AK587" s="69"/>
      <c r="AL587" s="69"/>
      <c r="AM587" s="69"/>
    </row>
    <row r="588" spans="1:39" s="70" customFormat="1">
      <c r="A588" s="3" t="s">
        <v>2142</v>
      </c>
      <c r="B588" s="3" t="s">
        <v>1055</v>
      </c>
      <c r="C588" s="3" t="s">
        <v>57</v>
      </c>
      <c r="D588" s="2">
        <f ca="1">IF(E587=E588,D587,CELL("wiersz",A586))</f>
        <v>586</v>
      </c>
      <c r="E588" s="23">
        <f>LARGE(F588:AG588,1)+LARGE(F588:AG588,2)+LARGE(F588:AG588,3)+LARGE(F588:AG588,4)+IFERROR(LARGE(F588:AG588,5),0)+IFERROR(LARGE(F588:AG588,6),0)</f>
        <v>15.937301607249696</v>
      </c>
      <c r="F588" s="69"/>
      <c r="G588" s="69">
        <v>15.937301607249696</v>
      </c>
      <c r="H588" s="69"/>
      <c r="I588" s="75"/>
      <c r="J588" s="76"/>
      <c r="K588" s="76"/>
      <c r="L588" s="76"/>
      <c r="M588" s="76"/>
      <c r="N588" s="69"/>
      <c r="O588" s="69"/>
      <c r="P588" s="69"/>
      <c r="Q588" s="69"/>
      <c r="R588" s="69"/>
      <c r="S588" s="69"/>
      <c r="T588" s="75"/>
      <c r="U588" s="75"/>
      <c r="V588" s="69"/>
      <c r="W588" s="69"/>
      <c r="X588" s="69"/>
      <c r="Y588" s="77"/>
      <c r="Z588" s="69"/>
      <c r="AA588" s="69"/>
      <c r="AB588" s="69"/>
      <c r="AC588" s="69"/>
      <c r="AD588" s="69">
        <f>IFERROR(LARGE(AH588:AM588,1),0)+IFERROR(LARGE(AH588:AM588,2),0)</f>
        <v>0</v>
      </c>
      <c r="AE588" s="69">
        <f>IFERROR(LARGE(AH588:AM588,3),0)+IFERROR(LARGE(AH588:AM588,4),0)</f>
        <v>0</v>
      </c>
      <c r="AF588" s="69">
        <f>IFERROR(LARGE(AH588:AM588,5),0)+IFERROR(LARGE(AH588:AM588,6),0)</f>
        <v>0</v>
      </c>
      <c r="AG588" s="69">
        <f>IFERROR(LARGE(AH588:AM588,7),0)</f>
        <v>0</v>
      </c>
      <c r="AH588" s="69"/>
      <c r="AI588" s="69"/>
      <c r="AJ588" s="69"/>
      <c r="AK588" s="69"/>
      <c r="AL588" s="69"/>
      <c r="AM588" s="69"/>
    </row>
    <row r="589" spans="1:39" s="70" customFormat="1">
      <c r="A589" s="3" t="s">
        <v>3950</v>
      </c>
      <c r="B589" s="3"/>
      <c r="C589" s="3" t="s">
        <v>92</v>
      </c>
      <c r="D589" s="2">
        <f ca="1">IF(E588=E589,D588,CELL("wiersz",A587))</f>
        <v>587</v>
      </c>
      <c r="E589" s="23">
        <f>LARGE(F589:AG589,1)+LARGE(F589:AG589,2)+LARGE(F589:AG589,3)+LARGE(F589:AG589,4)+IFERROR(LARGE(F589:AG589,5),0)+IFERROR(LARGE(F589:AG589,6),0)</f>
        <v>15.841533296186984</v>
      </c>
      <c r="F589" s="69"/>
      <c r="G589" s="69"/>
      <c r="H589" s="69"/>
      <c r="I589" s="75"/>
      <c r="J589" s="76"/>
      <c r="K589" s="76"/>
      <c r="L589" s="76"/>
      <c r="M589" s="76"/>
      <c r="N589" s="69"/>
      <c r="O589" s="69"/>
      <c r="P589" s="69"/>
      <c r="Q589" s="69"/>
      <c r="R589" s="69"/>
      <c r="S589" s="69"/>
      <c r="T589" s="75"/>
      <c r="U589" s="75"/>
      <c r="V589" s="69"/>
      <c r="W589" s="69"/>
      <c r="X589" s="69"/>
      <c r="Y589" s="77"/>
      <c r="Z589" s="69"/>
      <c r="AA589" s="69"/>
      <c r="AB589" s="69"/>
      <c r="AC589" s="69"/>
      <c r="AD589" s="69">
        <f>IFERROR(LARGE(AH589:AM589,1),0)+IFERROR(LARGE(AH589:AM589,2),0)</f>
        <v>15.841533296186984</v>
      </c>
      <c r="AE589" s="69">
        <f>IFERROR(LARGE(AH589:AM589,3),0)+IFERROR(LARGE(AH589:AM589,4),0)</f>
        <v>0</v>
      </c>
      <c r="AF589" s="69">
        <f>IFERROR(LARGE(AH589:AM589,5),0)+IFERROR(LARGE(AH589:AM589,6),0)</f>
        <v>0</v>
      </c>
      <c r="AG589" s="69">
        <f>IFERROR(LARGE(AH589:AM589,7),0)</f>
        <v>0</v>
      </c>
      <c r="AH589" s="69"/>
      <c r="AI589" s="69"/>
      <c r="AJ589" s="69"/>
      <c r="AK589" s="69"/>
      <c r="AL589" s="69">
        <v>15.841533296186984</v>
      </c>
      <c r="AM589" s="69"/>
    </row>
    <row r="590" spans="1:39" s="70" customFormat="1">
      <c r="A590" s="3" t="s">
        <v>3951</v>
      </c>
      <c r="B590" s="3"/>
      <c r="C590" s="3" t="s">
        <v>324</v>
      </c>
      <c r="D590" s="2">
        <f ca="1">IF(E589=E590,D589,CELL("wiersz",A588))</f>
        <v>588</v>
      </c>
      <c r="E590" s="23">
        <f>LARGE(F590:AG590,1)+LARGE(F590:AG590,2)+LARGE(F590:AG590,3)+LARGE(F590:AG590,4)+IFERROR(LARGE(F590:AG590,5),0)+IFERROR(LARGE(F590:AG590,6),0)</f>
        <v>15.673710947917046</v>
      </c>
      <c r="F590" s="69"/>
      <c r="G590" s="69"/>
      <c r="H590" s="69"/>
      <c r="I590" s="75"/>
      <c r="J590" s="76"/>
      <c r="K590" s="76"/>
      <c r="L590" s="76"/>
      <c r="M590" s="76"/>
      <c r="N590" s="69"/>
      <c r="O590" s="69"/>
      <c r="P590" s="69"/>
      <c r="Q590" s="69"/>
      <c r="R590" s="69"/>
      <c r="S590" s="69"/>
      <c r="T590" s="75"/>
      <c r="U590" s="75"/>
      <c r="V590" s="69"/>
      <c r="W590" s="69"/>
      <c r="X590" s="69"/>
      <c r="Y590" s="77"/>
      <c r="Z590" s="69"/>
      <c r="AA590" s="69"/>
      <c r="AB590" s="69"/>
      <c r="AC590" s="69"/>
      <c r="AD590" s="69">
        <f>IFERROR(LARGE(AH590:AM590,1),0)+IFERROR(LARGE(AH590:AM590,2),0)</f>
        <v>15.673710947917046</v>
      </c>
      <c r="AE590" s="69">
        <f>IFERROR(LARGE(AH590:AM590,3),0)+IFERROR(LARGE(AH590:AM590,4),0)</f>
        <v>0</v>
      </c>
      <c r="AF590" s="69">
        <f>IFERROR(LARGE(AH590:AM590,5),0)+IFERROR(LARGE(AH590:AM590,6),0)</f>
        <v>0</v>
      </c>
      <c r="AG590" s="69">
        <f>IFERROR(LARGE(AH590:AM590,7),0)</f>
        <v>0</v>
      </c>
      <c r="AH590" s="69"/>
      <c r="AI590" s="69"/>
      <c r="AJ590" s="69"/>
      <c r="AK590" s="69"/>
      <c r="AL590" s="69">
        <v>15.673710947917046</v>
      </c>
      <c r="AM590" s="69"/>
    </row>
    <row r="591" spans="1:39" s="70" customFormat="1">
      <c r="A591" s="3" t="s">
        <v>2345</v>
      </c>
      <c r="B591" s="3"/>
      <c r="C591" s="3" t="s">
        <v>508</v>
      </c>
      <c r="D591" s="2">
        <f ca="1">IF(E590=E591,D590,CELL("wiersz",A589))</f>
        <v>589</v>
      </c>
      <c r="E591" s="23">
        <f>LARGE(F591:AG591,1)+LARGE(F591:AG591,2)+LARGE(F591:AG591,3)+LARGE(F591:AG591,4)+IFERROR(LARGE(F591:AG591,5),0)+IFERROR(LARGE(F591:AG591,6),0)</f>
        <v>15.672998168334029</v>
      </c>
      <c r="F591" s="69"/>
      <c r="G591" s="69"/>
      <c r="H591" s="69"/>
      <c r="I591" s="75"/>
      <c r="J591" s="76"/>
      <c r="K591" s="76"/>
      <c r="L591" s="76"/>
      <c r="M591" s="76"/>
      <c r="N591" s="69"/>
      <c r="O591" s="69"/>
      <c r="P591" s="69"/>
      <c r="Q591" s="69"/>
      <c r="R591" s="69"/>
      <c r="S591" s="69"/>
      <c r="T591" s="75"/>
      <c r="U591" s="75"/>
      <c r="V591" s="69"/>
      <c r="W591" s="69"/>
      <c r="X591" s="69"/>
      <c r="Y591" s="77"/>
      <c r="Z591" s="69"/>
      <c r="AA591" s="69"/>
      <c r="AB591" s="69"/>
      <c r="AC591" s="69"/>
      <c r="AD591" s="69">
        <f>IFERROR(LARGE(AH591:AM591,1),0)+IFERROR(LARGE(AH591:AM591,2),0)</f>
        <v>15.672998168334029</v>
      </c>
      <c r="AE591" s="69">
        <f>IFERROR(LARGE(AH591:AM591,3),0)+IFERROR(LARGE(AH591:AM591,4),0)</f>
        <v>0</v>
      </c>
      <c r="AF591" s="69">
        <f>IFERROR(LARGE(AH591:AM591,5),0)+IFERROR(LARGE(AH591:AM591,6),0)</f>
        <v>0</v>
      </c>
      <c r="AG591" s="69">
        <f>IFERROR(LARGE(AH591:AM591,7),0)</f>
        <v>0</v>
      </c>
      <c r="AH591" s="69">
        <v>5.7499275379863173</v>
      </c>
      <c r="AI591" s="69"/>
      <c r="AJ591" s="69"/>
      <c r="AK591" s="69"/>
      <c r="AL591" s="69">
        <v>9.9230706303477128</v>
      </c>
      <c r="AM591" s="69"/>
    </row>
    <row r="592" spans="1:39" s="70" customFormat="1">
      <c r="A592" s="3" t="s">
        <v>2344</v>
      </c>
      <c r="B592" s="3"/>
      <c r="C592" s="3" t="s">
        <v>92</v>
      </c>
      <c r="D592" s="2">
        <f ca="1">IF(E591=E592,D591,CELL("wiersz",A590))</f>
        <v>590</v>
      </c>
      <c r="E592" s="23">
        <f>LARGE(F592:AG592,1)+LARGE(F592:AG592,2)+LARGE(F592:AG592,3)+LARGE(F592:AG592,4)+IFERROR(LARGE(F592:AG592,5),0)+IFERROR(LARGE(F592:AG592,6),0)</f>
        <v>15.669785914372465</v>
      </c>
      <c r="F592" s="69"/>
      <c r="G592" s="69"/>
      <c r="H592" s="69"/>
      <c r="I592" s="75"/>
      <c r="J592" s="76"/>
      <c r="K592" s="76"/>
      <c r="L592" s="76"/>
      <c r="M592" s="76"/>
      <c r="N592" s="69"/>
      <c r="O592" s="69"/>
      <c r="P592" s="69"/>
      <c r="Q592" s="69"/>
      <c r="R592" s="69"/>
      <c r="S592" s="69"/>
      <c r="T592" s="75"/>
      <c r="U592" s="75"/>
      <c r="V592" s="69"/>
      <c r="W592" s="69"/>
      <c r="X592" s="69"/>
      <c r="Y592" s="77"/>
      <c r="Z592" s="69"/>
      <c r="AA592" s="69"/>
      <c r="AB592" s="69"/>
      <c r="AC592" s="69"/>
      <c r="AD592" s="69">
        <f>IFERROR(LARGE(AH592:AM592,1),0)+IFERROR(LARGE(AH592:AM592,2),0)</f>
        <v>15.669785914372465</v>
      </c>
      <c r="AE592" s="69">
        <f>IFERROR(LARGE(AH592:AM592,3),0)+IFERROR(LARGE(AH592:AM592,4),0)</f>
        <v>0</v>
      </c>
      <c r="AF592" s="69">
        <f>IFERROR(LARGE(AH592:AM592,5),0)+IFERROR(LARGE(AH592:AM592,6),0)</f>
        <v>0</v>
      </c>
      <c r="AG592" s="69">
        <f>IFERROR(LARGE(AH592:AM592,7),0)</f>
        <v>0</v>
      </c>
      <c r="AH592" s="69">
        <v>5.7510478719873541</v>
      </c>
      <c r="AI592" s="69"/>
      <c r="AJ592" s="69"/>
      <c r="AK592" s="69"/>
      <c r="AL592" s="69">
        <v>9.9187380423851099</v>
      </c>
      <c r="AM592" s="69"/>
    </row>
    <row r="593" spans="1:39" s="70" customFormat="1">
      <c r="A593" s="3" t="s">
        <v>2347</v>
      </c>
      <c r="B593" s="3"/>
      <c r="C593" s="3" t="s">
        <v>92</v>
      </c>
      <c r="D593" s="2">
        <f ca="1">IF(E592=E593,D592,CELL("wiersz",A591))</f>
        <v>591</v>
      </c>
      <c r="E593" s="23">
        <f>LARGE(F593:AG593,1)+LARGE(F593:AG593,2)+LARGE(F593:AG593,3)+LARGE(F593:AG593,4)+IFERROR(LARGE(F593:AG593,5),0)+IFERROR(LARGE(F593:AG593,6),0)</f>
        <v>15.666925519022218</v>
      </c>
      <c r="F593" s="69"/>
      <c r="G593" s="69"/>
      <c r="H593" s="69"/>
      <c r="I593" s="75"/>
      <c r="J593" s="76"/>
      <c r="K593" s="76"/>
      <c r="L593" s="76"/>
      <c r="M593" s="76"/>
      <c r="N593" s="69"/>
      <c r="O593" s="69"/>
      <c r="P593" s="69"/>
      <c r="Q593" s="69"/>
      <c r="R593" s="69"/>
      <c r="S593" s="69"/>
      <c r="T593" s="75"/>
      <c r="U593" s="75"/>
      <c r="V593" s="69"/>
      <c r="W593" s="69"/>
      <c r="X593" s="69"/>
      <c r="Y593" s="77"/>
      <c r="Z593" s="69"/>
      <c r="AA593" s="69"/>
      <c r="AB593" s="69"/>
      <c r="AC593" s="69"/>
      <c r="AD593" s="69">
        <f>IFERROR(LARGE(AH593:AM593,1),0)+IFERROR(LARGE(AH593:AM593,2),0)</f>
        <v>15.666925519022218</v>
      </c>
      <c r="AE593" s="69">
        <f>IFERROR(LARGE(AH593:AM593,3),0)+IFERROR(LARGE(AH593:AM593,4),0)</f>
        <v>0</v>
      </c>
      <c r="AF593" s="69">
        <f>IFERROR(LARGE(AH593:AM593,5),0)+IFERROR(LARGE(AH593:AM593,6),0)</f>
        <v>0</v>
      </c>
      <c r="AG593" s="69">
        <f>IFERROR(LARGE(AH593:AM593,7),0)</f>
        <v>0</v>
      </c>
      <c r="AH593" s="69">
        <v>5.7463826915207692</v>
      </c>
      <c r="AI593" s="69"/>
      <c r="AJ593" s="69"/>
      <c r="AK593" s="69"/>
      <c r="AL593" s="69">
        <v>9.9205428275014498</v>
      </c>
      <c r="AM593" s="69"/>
    </row>
    <row r="594" spans="1:39" s="70" customFormat="1">
      <c r="A594" s="3" t="s">
        <v>2294</v>
      </c>
      <c r="B594" s="3" t="s">
        <v>1709</v>
      </c>
      <c r="C594" s="3" t="s">
        <v>57</v>
      </c>
      <c r="D594" s="2">
        <f ca="1">IF(E593=E594,D593,CELL("wiersz",A592))</f>
        <v>592</v>
      </c>
      <c r="E594" s="23">
        <f>LARGE(F594:AG594,1)+LARGE(F594:AG594,2)+LARGE(F594:AG594,3)+LARGE(F594:AG594,4)+IFERROR(LARGE(F594:AG594,5),0)+IFERROR(LARGE(F594:AG594,6),0)</f>
        <v>15.188078554183827</v>
      </c>
      <c r="F594" s="69"/>
      <c r="G594" s="69"/>
      <c r="H594" s="69"/>
      <c r="I594" s="75"/>
      <c r="J594" s="76"/>
      <c r="K594" s="76"/>
      <c r="L594" s="76"/>
      <c r="M594" s="76"/>
      <c r="N594" s="69"/>
      <c r="O594" s="69"/>
      <c r="P594" s="69"/>
      <c r="Q594" s="69"/>
      <c r="R594" s="69"/>
      <c r="S594" s="69"/>
      <c r="T594" s="75"/>
      <c r="U594" s="75"/>
      <c r="V594" s="69"/>
      <c r="W594" s="69"/>
      <c r="X594" s="69"/>
      <c r="Y594" s="77"/>
      <c r="Z594" s="69"/>
      <c r="AA594" s="69"/>
      <c r="AB594" s="69"/>
      <c r="AC594" s="69"/>
      <c r="AD594" s="69">
        <f>IFERROR(LARGE(AH594:AM594,1),0)+IFERROR(LARGE(AH594:AM594,2),0)</f>
        <v>15.188078554183827</v>
      </c>
      <c r="AE594" s="69">
        <f>IFERROR(LARGE(AH594:AM594,3),0)+IFERROR(LARGE(AH594:AM594,4),0)</f>
        <v>0</v>
      </c>
      <c r="AF594" s="69">
        <f>IFERROR(LARGE(AH594:AM594,5),0)+IFERROR(LARGE(AH594:AM594,6),0)</f>
        <v>0</v>
      </c>
      <c r="AG594" s="69">
        <f>IFERROR(LARGE(AH594:AM594,7),0)</f>
        <v>0</v>
      </c>
      <c r="AH594" s="69">
        <v>15.188078554183827</v>
      </c>
      <c r="AI594" s="69"/>
      <c r="AJ594" s="69"/>
      <c r="AK594" s="69"/>
      <c r="AL594" s="69"/>
      <c r="AM594" s="69"/>
    </row>
    <row r="595" spans="1:39" s="70" customFormat="1">
      <c r="A595" s="3" t="s">
        <v>3952</v>
      </c>
      <c r="B595" s="3"/>
      <c r="C595" s="3" t="s">
        <v>85</v>
      </c>
      <c r="D595" s="2">
        <f ca="1">IF(E594=E595,D594,CELL("wiersz",A593))</f>
        <v>593</v>
      </c>
      <c r="E595" s="23">
        <f>LARGE(F595:AG595,1)+LARGE(F595:AG595,2)+LARGE(F595:AG595,3)+LARGE(F595:AG595,4)+IFERROR(LARGE(F595:AG595,5),0)+IFERROR(LARGE(F595:AG595,6),0)</f>
        <v>15.183907480794637</v>
      </c>
      <c r="F595" s="69"/>
      <c r="G595" s="69"/>
      <c r="H595" s="69"/>
      <c r="I595" s="75"/>
      <c r="J595" s="76"/>
      <c r="K595" s="76"/>
      <c r="L595" s="76"/>
      <c r="M595" s="76"/>
      <c r="N595" s="69"/>
      <c r="O595" s="69"/>
      <c r="P595" s="69"/>
      <c r="Q595" s="69"/>
      <c r="R595" s="69"/>
      <c r="S595" s="69"/>
      <c r="T595" s="75"/>
      <c r="U595" s="75"/>
      <c r="V595" s="69"/>
      <c r="W595" s="69"/>
      <c r="X595" s="69"/>
      <c r="Y595" s="77"/>
      <c r="Z595" s="69"/>
      <c r="AA595" s="69"/>
      <c r="AB595" s="69"/>
      <c r="AC595" s="69"/>
      <c r="AD595" s="69">
        <f>IFERROR(LARGE(AH595:AM595,1),0)+IFERROR(LARGE(AH595:AM595,2),0)</f>
        <v>15.183907480794637</v>
      </c>
      <c r="AE595" s="69">
        <f>IFERROR(LARGE(AH595:AM595,3),0)+IFERROR(LARGE(AH595:AM595,4),0)</f>
        <v>0</v>
      </c>
      <c r="AF595" s="69">
        <f>IFERROR(LARGE(AH595:AM595,5),0)+IFERROR(LARGE(AH595:AM595,6),0)</f>
        <v>0</v>
      </c>
      <c r="AG595" s="69">
        <f>IFERROR(LARGE(AH595:AM595,7),0)</f>
        <v>0</v>
      </c>
      <c r="AH595" s="69"/>
      <c r="AI595" s="69"/>
      <c r="AJ595" s="69"/>
      <c r="AK595" s="69"/>
      <c r="AL595" s="69">
        <v>15.183907480794637</v>
      </c>
      <c r="AM595" s="69"/>
    </row>
    <row r="596" spans="1:39" s="70" customFormat="1">
      <c r="A596" s="3" t="s">
        <v>3870</v>
      </c>
      <c r="B596" s="3" t="s">
        <v>3505</v>
      </c>
      <c r="C596" s="3" t="s">
        <v>57</v>
      </c>
      <c r="D596" s="2">
        <f ca="1">IF(E595=E596,D595,CELL("wiersz",A594))</f>
        <v>594</v>
      </c>
      <c r="E596" s="23">
        <f>LARGE(F596:AG596,1)+LARGE(F596:AG596,2)+LARGE(F596:AG596,3)+LARGE(F596:AG596,4)+IFERROR(LARGE(F596:AG596,5),0)+IFERROR(LARGE(F596:AG596,6),0)</f>
        <v>15.131959783530817</v>
      </c>
      <c r="F596" s="69"/>
      <c r="G596" s="69"/>
      <c r="H596" s="69"/>
      <c r="I596" s="75"/>
      <c r="J596" s="76"/>
      <c r="K596" s="76"/>
      <c r="L596" s="76"/>
      <c r="M596" s="76"/>
      <c r="N596" s="69"/>
      <c r="O596" s="69"/>
      <c r="P596" s="69"/>
      <c r="Q596" s="69"/>
      <c r="R596" s="69"/>
      <c r="S596" s="69"/>
      <c r="T596" s="75"/>
      <c r="U596" s="75"/>
      <c r="V596" s="69"/>
      <c r="W596" s="69"/>
      <c r="X596" s="69"/>
      <c r="Y596" s="77"/>
      <c r="Z596" s="69">
        <v>15.131959783530817</v>
      </c>
      <c r="AA596" s="69"/>
      <c r="AB596" s="69"/>
      <c r="AC596" s="69"/>
      <c r="AD596" s="69">
        <f>IFERROR(LARGE(AH596:AM596,1),0)+IFERROR(LARGE(AH596:AM596,2),0)</f>
        <v>0</v>
      </c>
      <c r="AE596" s="69">
        <f>IFERROR(LARGE(AH596:AM596,3),0)+IFERROR(LARGE(AH596:AM596,4),0)</f>
        <v>0</v>
      </c>
      <c r="AF596" s="69">
        <f>IFERROR(LARGE(AH596:AM596,5),0)+IFERROR(LARGE(AH596:AM596,6),0)</f>
        <v>0</v>
      </c>
      <c r="AG596" s="69">
        <f>IFERROR(LARGE(AH596:AM596,7),0)</f>
        <v>0</v>
      </c>
      <c r="AH596" s="69"/>
      <c r="AI596" s="69"/>
      <c r="AJ596" s="69"/>
      <c r="AK596" s="69"/>
      <c r="AL596" s="69"/>
      <c r="AM596" s="69"/>
    </row>
    <row r="597" spans="1:39" s="70" customFormat="1">
      <c r="A597" s="3" t="s">
        <v>3871</v>
      </c>
      <c r="B597" s="3" t="s">
        <v>3505</v>
      </c>
      <c r="C597" s="3" t="s">
        <v>92</v>
      </c>
      <c r="D597" s="2">
        <f ca="1">IF(E596=E597,D596,CELL("wiersz",A595))</f>
        <v>595</v>
      </c>
      <c r="E597" s="23">
        <f>LARGE(F597:AG597,1)+LARGE(F597:AG597,2)+LARGE(F597:AG597,3)+LARGE(F597:AG597,4)+IFERROR(LARGE(F597:AG597,5),0)+IFERROR(LARGE(F597:AG597,6),0)</f>
        <v>15.128053753643483</v>
      </c>
      <c r="F597" s="69"/>
      <c r="G597" s="69"/>
      <c r="H597" s="69"/>
      <c r="I597" s="75"/>
      <c r="J597" s="76"/>
      <c r="K597" s="76"/>
      <c r="L597" s="76"/>
      <c r="M597" s="76"/>
      <c r="N597" s="69"/>
      <c r="O597" s="69"/>
      <c r="P597" s="69"/>
      <c r="Q597" s="69"/>
      <c r="R597" s="69"/>
      <c r="S597" s="69"/>
      <c r="T597" s="75"/>
      <c r="U597" s="75"/>
      <c r="V597" s="69"/>
      <c r="W597" s="69"/>
      <c r="X597" s="69"/>
      <c r="Y597" s="77"/>
      <c r="Z597" s="69">
        <v>15.128053753643483</v>
      </c>
      <c r="AA597" s="69"/>
      <c r="AB597" s="69"/>
      <c r="AC597" s="69"/>
      <c r="AD597" s="69">
        <f>IFERROR(LARGE(AH597:AM597,1),0)+IFERROR(LARGE(AH597:AM597,2),0)</f>
        <v>0</v>
      </c>
      <c r="AE597" s="69">
        <f>IFERROR(LARGE(AH597:AM597,3),0)+IFERROR(LARGE(AH597:AM597,4),0)</f>
        <v>0</v>
      </c>
      <c r="AF597" s="69">
        <f>IFERROR(LARGE(AH597:AM597,5),0)+IFERROR(LARGE(AH597:AM597,6),0)</f>
        <v>0</v>
      </c>
      <c r="AG597" s="69">
        <f>IFERROR(LARGE(AH597:AM597,7),0)</f>
        <v>0</v>
      </c>
      <c r="AH597" s="69"/>
      <c r="AI597" s="69"/>
      <c r="AJ597" s="69"/>
      <c r="AK597" s="69"/>
      <c r="AL597" s="69"/>
      <c r="AM597" s="69"/>
    </row>
    <row r="598" spans="1:39" s="70" customFormat="1">
      <c r="A598" s="3" t="s">
        <v>2145</v>
      </c>
      <c r="B598" s="3" t="s">
        <v>1067</v>
      </c>
      <c r="C598" s="3" t="s">
        <v>47</v>
      </c>
      <c r="D598" s="2">
        <f ca="1">IF(E597=E598,D597,CELL("wiersz",A596))</f>
        <v>596</v>
      </c>
      <c r="E598" s="23">
        <f>LARGE(F598:AG598,1)+LARGE(F598:AG598,2)+LARGE(F598:AG598,3)+LARGE(F598:AG598,4)+IFERROR(LARGE(F598:AG598,5),0)+IFERROR(LARGE(F598:AG598,6),0)</f>
        <v>15.049452622051854</v>
      </c>
      <c r="F598" s="69"/>
      <c r="G598" s="69">
        <v>15.049452622051854</v>
      </c>
      <c r="H598" s="69"/>
      <c r="I598" s="75"/>
      <c r="J598" s="76"/>
      <c r="K598" s="76"/>
      <c r="L598" s="76"/>
      <c r="M598" s="76"/>
      <c r="N598" s="69"/>
      <c r="O598" s="69"/>
      <c r="P598" s="69"/>
      <c r="Q598" s="69"/>
      <c r="R598" s="69"/>
      <c r="S598" s="69"/>
      <c r="T598" s="75"/>
      <c r="U598" s="75"/>
      <c r="V598" s="69"/>
      <c r="W598" s="69"/>
      <c r="X598" s="69"/>
      <c r="Y598" s="77"/>
      <c r="Z598" s="69"/>
      <c r="AA598" s="69"/>
      <c r="AB598" s="69"/>
      <c r="AC598" s="69"/>
      <c r="AD598" s="69">
        <f>IFERROR(LARGE(AH598:AM598,1),0)+IFERROR(LARGE(AH598:AM598,2),0)</f>
        <v>0</v>
      </c>
      <c r="AE598" s="69">
        <f>IFERROR(LARGE(AH598:AM598,3),0)+IFERROR(LARGE(AH598:AM598,4),0)</f>
        <v>0</v>
      </c>
      <c r="AF598" s="69">
        <f>IFERROR(LARGE(AH598:AM598,5),0)+IFERROR(LARGE(AH598:AM598,6),0)</f>
        <v>0</v>
      </c>
      <c r="AG598" s="69">
        <f>IFERROR(LARGE(AH598:AM598,7),0)</f>
        <v>0</v>
      </c>
      <c r="AH598" s="69"/>
      <c r="AI598" s="69"/>
      <c r="AJ598" s="69"/>
      <c r="AK598" s="69"/>
      <c r="AL598" s="69"/>
      <c r="AM598" s="69"/>
    </row>
    <row r="599" spans="1:39" s="70" customFormat="1">
      <c r="A599" s="3" t="s">
        <v>2295</v>
      </c>
      <c r="B599" s="3"/>
      <c r="C599" s="3" t="s">
        <v>57</v>
      </c>
      <c r="D599" s="2">
        <f ca="1">IF(E598=E599,D598,CELL("wiersz",A597))</f>
        <v>597</v>
      </c>
      <c r="E599" s="23">
        <f>LARGE(F599:AG599,1)+LARGE(F599:AG599,2)+LARGE(F599:AG599,3)+LARGE(F599:AG599,4)+IFERROR(LARGE(F599:AG599,5),0)+IFERROR(LARGE(F599:AG599,6),0)</f>
        <v>14.879942508821212</v>
      </c>
      <c r="F599" s="69"/>
      <c r="G599" s="69"/>
      <c r="H599" s="69"/>
      <c r="I599" s="75"/>
      <c r="J599" s="76"/>
      <c r="K599" s="76"/>
      <c r="L599" s="76"/>
      <c r="M599" s="76"/>
      <c r="N599" s="69"/>
      <c r="O599" s="69"/>
      <c r="P599" s="69"/>
      <c r="Q599" s="69"/>
      <c r="R599" s="69"/>
      <c r="S599" s="69"/>
      <c r="T599" s="75"/>
      <c r="U599" s="75"/>
      <c r="V599" s="69"/>
      <c r="W599" s="69"/>
      <c r="X599" s="69"/>
      <c r="Y599" s="77"/>
      <c r="Z599" s="69"/>
      <c r="AA599" s="69"/>
      <c r="AB599" s="69"/>
      <c r="AC599" s="69"/>
      <c r="AD599" s="69">
        <f>IFERROR(LARGE(AH599:AM599,1),0)+IFERROR(LARGE(AH599:AM599,2),0)</f>
        <v>14.879942508821212</v>
      </c>
      <c r="AE599" s="69">
        <f>IFERROR(LARGE(AH599:AM599,3),0)+IFERROR(LARGE(AH599:AM599,4),0)</f>
        <v>0</v>
      </c>
      <c r="AF599" s="69">
        <f>IFERROR(LARGE(AH599:AM599,5),0)+IFERROR(LARGE(AH599:AM599,6),0)</f>
        <v>0</v>
      </c>
      <c r="AG599" s="69">
        <f>IFERROR(LARGE(AH599:AM599,7),0)</f>
        <v>0</v>
      </c>
      <c r="AH599" s="69">
        <v>14.879942508821212</v>
      </c>
      <c r="AI599" s="69"/>
      <c r="AJ599" s="69"/>
      <c r="AK599" s="69"/>
      <c r="AL599" s="69"/>
      <c r="AM599" s="69"/>
    </row>
    <row r="600" spans="1:39" s="70" customFormat="1">
      <c r="A600" s="3" t="s">
        <v>3953</v>
      </c>
      <c r="B600" s="3"/>
      <c r="C600" s="3" t="s">
        <v>92</v>
      </c>
      <c r="D600" s="2">
        <f ca="1">IF(E599=E600,D599,CELL("wiersz",A598))</f>
        <v>598</v>
      </c>
      <c r="E600" s="23">
        <f>LARGE(F600:AG600,1)+LARGE(F600:AG600,2)+LARGE(F600:AG600,3)+LARGE(F600:AG600,4)+IFERROR(LARGE(F600:AG600,5),0)+IFERROR(LARGE(F600:AG600,6),0)</f>
        <v>14.869181818121652</v>
      </c>
      <c r="F600" s="69"/>
      <c r="G600" s="69"/>
      <c r="H600" s="69"/>
      <c r="I600" s="75"/>
      <c r="J600" s="76"/>
      <c r="K600" s="76"/>
      <c r="L600" s="76"/>
      <c r="M600" s="76"/>
      <c r="N600" s="69"/>
      <c r="O600" s="69"/>
      <c r="P600" s="69"/>
      <c r="Q600" s="69"/>
      <c r="R600" s="69"/>
      <c r="S600" s="69"/>
      <c r="T600" s="75"/>
      <c r="U600" s="75"/>
      <c r="V600" s="69"/>
      <c r="W600" s="69"/>
      <c r="X600" s="69"/>
      <c r="Y600" s="77"/>
      <c r="Z600" s="69"/>
      <c r="AA600" s="69"/>
      <c r="AB600" s="69"/>
      <c r="AC600" s="69"/>
      <c r="AD600" s="69">
        <f>IFERROR(LARGE(AH600:AM600,1),0)+IFERROR(LARGE(AH600:AM600,2),0)</f>
        <v>14.869181818121652</v>
      </c>
      <c r="AE600" s="69">
        <f>IFERROR(LARGE(AH600:AM600,3),0)+IFERROR(LARGE(AH600:AM600,4),0)</f>
        <v>0</v>
      </c>
      <c r="AF600" s="69">
        <f>IFERROR(LARGE(AH600:AM600,5),0)+IFERROR(LARGE(AH600:AM600,6),0)</f>
        <v>0</v>
      </c>
      <c r="AG600" s="69">
        <f>IFERROR(LARGE(AH600:AM600,7),0)</f>
        <v>0</v>
      </c>
      <c r="AH600" s="69"/>
      <c r="AI600" s="69"/>
      <c r="AJ600" s="69"/>
      <c r="AK600" s="69"/>
      <c r="AL600" s="69">
        <v>14.869181818121652</v>
      </c>
      <c r="AM600" s="69"/>
    </row>
    <row r="601" spans="1:39" s="70" customFormat="1">
      <c r="A601" s="3" t="s">
        <v>3954</v>
      </c>
      <c r="B601" s="3"/>
      <c r="C601" s="3" t="s">
        <v>92</v>
      </c>
      <c r="D601" s="2">
        <f ca="1">IF(E600=E601,D600,CELL("wiersz",A599))</f>
        <v>599</v>
      </c>
      <c r="E601" s="23">
        <f>LARGE(F601:AG601,1)+LARGE(F601:AG601,2)+LARGE(F601:AG601,3)+LARGE(F601:AG601,4)+IFERROR(LARGE(F601:AG601,5),0)+IFERROR(LARGE(F601:AG601,6),0)</f>
        <v>14.86821421339606</v>
      </c>
      <c r="F601" s="69"/>
      <c r="G601" s="69"/>
      <c r="H601" s="69"/>
      <c r="I601" s="75"/>
      <c r="J601" s="76"/>
      <c r="K601" s="76"/>
      <c r="L601" s="76"/>
      <c r="M601" s="76"/>
      <c r="N601" s="69"/>
      <c r="O601" s="69"/>
      <c r="P601" s="69"/>
      <c r="Q601" s="69"/>
      <c r="R601" s="69"/>
      <c r="S601" s="69"/>
      <c r="T601" s="75"/>
      <c r="U601" s="75"/>
      <c r="V601" s="69"/>
      <c r="W601" s="69"/>
      <c r="X601" s="69"/>
      <c r="Y601" s="77"/>
      <c r="Z601" s="69"/>
      <c r="AA601" s="69"/>
      <c r="AB601" s="69"/>
      <c r="AC601" s="69"/>
      <c r="AD601" s="69">
        <f>IFERROR(LARGE(AH601:AM601,1),0)+IFERROR(LARGE(AH601:AM601,2),0)</f>
        <v>14.86821421339606</v>
      </c>
      <c r="AE601" s="69">
        <f>IFERROR(LARGE(AH601:AM601,3),0)+IFERROR(LARGE(AH601:AM601,4),0)</f>
        <v>0</v>
      </c>
      <c r="AF601" s="69">
        <f>IFERROR(LARGE(AH601:AM601,5),0)+IFERROR(LARGE(AH601:AM601,6),0)</f>
        <v>0</v>
      </c>
      <c r="AG601" s="69">
        <f>IFERROR(LARGE(AH601:AM601,7),0)</f>
        <v>0</v>
      </c>
      <c r="AH601" s="69"/>
      <c r="AI601" s="69"/>
      <c r="AJ601" s="69"/>
      <c r="AK601" s="69"/>
      <c r="AL601" s="69">
        <v>14.86821421339606</v>
      </c>
      <c r="AM601" s="69"/>
    </row>
    <row r="602" spans="1:39" s="70" customFormat="1">
      <c r="A602" s="3" t="s">
        <v>3872</v>
      </c>
      <c r="B602" s="3" t="s">
        <v>3503</v>
      </c>
      <c r="C602" s="3" t="s">
        <v>2907</v>
      </c>
      <c r="D602" s="2">
        <f ca="1">IF(E601=E602,D601,CELL("wiersz",A600))</f>
        <v>600</v>
      </c>
      <c r="E602" s="23">
        <f>LARGE(F602:AG602,1)+LARGE(F602:AG602,2)+LARGE(F602:AG602,3)+LARGE(F602:AG602,4)+IFERROR(LARGE(F602:AG602,5),0)+IFERROR(LARGE(F602:AG602,6),0)</f>
        <v>14.812609058588844</v>
      </c>
      <c r="F602" s="69"/>
      <c r="G602" s="69"/>
      <c r="H602" s="69"/>
      <c r="I602" s="75"/>
      <c r="J602" s="76"/>
      <c r="K602" s="76"/>
      <c r="L602" s="76"/>
      <c r="M602" s="76"/>
      <c r="N602" s="69"/>
      <c r="O602" s="69"/>
      <c r="P602" s="69"/>
      <c r="Q602" s="69"/>
      <c r="R602" s="69"/>
      <c r="S602" s="69"/>
      <c r="T602" s="75"/>
      <c r="U602" s="75"/>
      <c r="V602" s="69"/>
      <c r="W602" s="69"/>
      <c r="X602" s="69"/>
      <c r="Y602" s="77"/>
      <c r="Z602" s="69">
        <v>14.812609058588844</v>
      </c>
      <c r="AA602" s="69"/>
      <c r="AB602" s="69"/>
      <c r="AC602" s="69"/>
      <c r="AD602" s="69">
        <f>IFERROR(LARGE(AH602:AM602,1),0)+IFERROR(LARGE(AH602:AM602,2),0)</f>
        <v>0</v>
      </c>
      <c r="AE602" s="69">
        <f>IFERROR(LARGE(AH602:AM602,3),0)+IFERROR(LARGE(AH602:AM602,4),0)</f>
        <v>0</v>
      </c>
      <c r="AF602" s="69">
        <f>IFERROR(LARGE(AH602:AM602,5),0)+IFERROR(LARGE(AH602:AM602,6),0)</f>
        <v>0</v>
      </c>
      <c r="AG602" s="69">
        <f>IFERROR(LARGE(AH602:AM602,7),0)</f>
        <v>0</v>
      </c>
      <c r="AH602" s="69"/>
      <c r="AI602" s="69"/>
      <c r="AJ602" s="69"/>
      <c r="AK602" s="69"/>
      <c r="AL602" s="69"/>
      <c r="AM602" s="69"/>
    </row>
    <row r="603" spans="1:39" s="70" customFormat="1">
      <c r="A603" s="3" t="s">
        <v>2147</v>
      </c>
      <c r="B603" s="3"/>
      <c r="C603" s="3" t="s">
        <v>67</v>
      </c>
      <c r="D603" s="2">
        <f ca="1">IF(E602=E603,D602,CELL("wiersz",A601))</f>
        <v>601</v>
      </c>
      <c r="E603" s="23">
        <f>LARGE(F603:AG603,1)+LARGE(F603:AG603,2)+LARGE(F603:AG603,3)+LARGE(F603:AG603,4)+IFERROR(LARGE(F603:AG603,5),0)+IFERROR(LARGE(F603:AG603,6),0)</f>
        <v>14.723637956414217</v>
      </c>
      <c r="F603" s="69"/>
      <c r="G603" s="69">
        <v>14.723637956414217</v>
      </c>
      <c r="H603" s="69"/>
      <c r="I603" s="75"/>
      <c r="J603" s="76"/>
      <c r="K603" s="76"/>
      <c r="L603" s="76"/>
      <c r="M603" s="76"/>
      <c r="N603" s="69"/>
      <c r="O603" s="69"/>
      <c r="P603" s="69"/>
      <c r="Q603" s="69"/>
      <c r="R603" s="69"/>
      <c r="S603" s="69"/>
      <c r="T603" s="75"/>
      <c r="U603" s="75"/>
      <c r="V603" s="69"/>
      <c r="W603" s="69"/>
      <c r="X603" s="69"/>
      <c r="Y603" s="77"/>
      <c r="Z603" s="69"/>
      <c r="AA603" s="69"/>
      <c r="AB603" s="69"/>
      <c r="AC603" s="69"/>
      <c r="AD603" s="69">
        <f>IFERROR(LARGE(AH603:AM603,1),0)+IFERROR(LARGE(AH603:AM603,2),0)</f>
        <v>0</v>
      </c>
      <c r="AE603" s="69">
        <f>IFERROR(LARGE(AH603:AM603,3),0)+IFERROR(LARGE(AH603:AM603,4),0)</f>
        <v>0</v>
      </c>
      <c r="AF603" s="69">
        <f>IFERROR(LARGE(AH603:AM603,5),0)+IFERROR(LARGE(AH603:AM603,6),0)</f>
        <v>0</v>
      </c>
      <c r="AG603" s="69">
        <f>IFERROR(LARGE(AH603:AM603,7),0)</f>
        <v>0</v>
      </c>
      <c r="AH603" s="69"/>
      <c r="AI603" s="69"/>
      <c r="AJ603" s="69"/>
      <c r="AK603" s="69"/>
      <c r="AL603" s="69"/>
      <c r="AM603" s="69"/>
    </row>
    <row r="604" spans="1:39" s="70" customFormat="1">
      <c r="A604" s="3" t="s">
        <v>3955</v>
      </c>
      <c r="B604" s="3" t="s">
        <v>3696</v>
      </c>
      <c r="C604" s="3" t="s">
        <v>57</v>
      </c>
      <c r="D604" s="2">
        <f ca="1">IF(E603=E604,D603,CELL("wiersz",A602))</f>
        <v>602</v>
      </c>
      <c r="E604" s="23">
        <f>LARGE(F604:AG604,1)+LARGE(F604:AG604,2)+LARGE(F604:AG604,3)+LARGE(F604:AG604,4)+IFERROR(LARGE(F604:AG604,5),0)+IFERROR(LARGE(F604:AG604,6),0)</f>
        <v>14.721165414597293</v>
      </c>
      <c r="F604" s="69"/>
      <c r="G604" s="69"/>
      <c r="H604" s="69"/>
      <c r="I604" s="75"/>
      <c r="J604" s="76"/>
      <c r="K604" s="76"/>
      <c r="L604" s="76"/>
      <c r="M604" s="76"/>
      <c r="N604" s="69"/>
      <c r="O604" s="69"/>
      <c r="P604" s="69"/>
      <c r="Q604" s="69"/>
      <c r="R604" s="69"/>
      <c r="S604" s="69"/>
      <c r="T604" s="75"/>
      <c r="U604" s="75"/>
      <c r="V604" s="69"/>
      <c r="W604" s="69"/>
      <c r="X604" s="69"/>
      <c r="Y604" s="77"/>
      <c r="Z604" s="69"/>
      <c r="AA604" s="69"/>
      <c r="AB604" s="69"/>
      <c r="AC604" s="69"/>
      <c r="AD604" s="69">
        <f>IFERROR(LARGE(AH604:AM604,1),0)+IFERROR(LARGE(AH604:AM604,2),0)</f>
        <v>14.721165414597293</v>
      </c>
      <c r="AE604" s="69">
        <f>IFERROR(LARGE(AH604:AM604,3),0)+IFERROR(LARGE(AH604:AM604,4),0)</f>
        <v>0</v>
      </c>
      <c r="AF604" s="69">
        <f>IFERROR(LARGE(AH604:AM604,5),0)+IFERROR(LARGE(AH604:AM604,6),0)</f>
        <v>0</v>
      </c>
      <c r="AG604" s="69">
        <f>IFERROR(LARGE(AH604:AM604,7),0)</f>
        <v>0</v>
      </c>
      <c r="AH604" s="69"/>
      <c r="AI604" s="69"/>
      <c r="AJ604" s="69"/>
      <c r="AK604" s="69"/>
      <c r="AL604" s="69">
        <v>14.721165414597293</v>
      </c>
      <c r="AM604" s="69"/>
    </row>
    <row r="605" spans="1:39" s="70" customFormat="1">
      <c r="A605" s="3" t="s">
        <v>3956</v>
      </c>
      <c r="B605" s="3" t="s">
        <v>3696</v>
      </c>
      <c r="C605" s="3" t="s">
        <v>57</v>
      </c>
      <c r="D605" s="2">
        <f ca="1">IF(E604=E605,D604,CELL("wiersz",A603))</f>
        <v>603</v>
      </c>
      <c r="E605" s="23">
        <f>LARGE(F605:AG605,1)+LARGE(F605:AG605,2)+LARGE(F605:AG605,3)+LARGE(F605:AG605,4)+IFERROR(LARGE(F605:AG605,5),0)+IFERROR(LARGE(F605:AG605,6),0)</f>
        <v>14.720691180803895</v>
      </c>
      <c r="F605" s="69"/>
      <c r="G605" s="69"/>
      <c r="H605" s="69"/>
      <c r="I605" s="75"/>
      <c r="J605" s="76"/>
      <c r="K605" s="76"/>
      <c r="L605" s="76"/>
      <c r="M605" s="76"/>
      <c r="N605" s="69"/>
      <c r="O605" s="69"/>
      <c r="P605" s="69"/>
      <c r="Q605" s="69"/>
      <c r="R605" s="69"/>
      <c r="S605" s="69"/>
      <c r="T605" s="75"/>
      <c r="U605" s="75"/>
      <c r="V605" s="69"/>
      <c r="W605" s="69"/>
      <c r="X605" s="69"/>
      <c r="Y605" s="77"/>
      <c r="Z605" s="69"/>
      <c r="AA605" s="69"/>
      <c r="AB605" s="69"/>
      <c r="AC605" s="69"/>
      <c r="AD605" s="69">
        <f>IFERROR(LARGE(AH605:AM605,1),0)+IFERROR(LARGE(AH605:AM605,2),0)</f>
        <v>14.720691180803895</v>
      </c>
      <c r="AE605" s="69">
        <f>IFERROR(LARGE(AH605:AM605,3),0)+IFERROR(LARGE(AH605:AM605,4),0)</f>
        <v>0</v>
      </c>
      <c r="AF605" s="69">
        <f>IFERROR(LARGE(AH605:AM605,5),0)+IFERROR(LARGE(AH605:AM605,6),0)</f>
        <v>0</v>
      </c>
      <c r="AG605" s="69">
        <f>IFERROR(LARGE(AH605:AM605,7),0)</f>
        <v>0</v>
      </c>
      <c r="AH605" s="69"/>
      <c r="AI605" s="69"/>
      <c r="AJ605" s="69"/>
      <c r="AK605" s="69"/>
      <c r="AL605" s="69">
        <v>14.720691180803895</v>
      </c>
      <c r="AM605" s="69"/>
    </row>
    <row r="606" spans="1:39" s="70" customFormat="1">
      <c r="A606" s="3" t="s">
        <v>2296</v>
      </c>
      <c r="B606" s="3" t="s">
        <v>1365</v>
      </c>
      <c r="C606" s="3" t="s">
        <v>47</v>
      </c>
      <c r="D606" s="2">
        <f ca="1">IF(E605=E606,D605,CELL("wiersz",A604))</f>
        <v>604</v>
      </c>
      <c r="E606" s="23">
        <f>LARGE(F606:AG606,1)+LARGE(F606:AG606,2)+LARGE(F606:AG606,3)+LARGE(F606:AG606,4)+IFERROR(LARGE(F606:AG606,5),0)+IFERROR(LARGE(F606:AG606,6),0)</f>
        <v>14.429035160069056</v>
      </c>
      <c r="F606" s="69"/>
      <c r="G606" s="69"/>
      <c r="H606" s="69"/>
      <c r="I606" s="75"/>
      <c r="J606" s="76"/>
      <c r="K606" s="76"/>
      <c r="L606" s="76"/>
      <c r="M606" s="76"/>
      <c r="N606" s="69"/>
      <c r="O606" s="69"/>
      <c r="P606" s="69"/>
      <c r="Q606" s="69"/>
      <c r="R606" s="69"/>
      <c r="S606" s="69"/>
      <c r="T606" s="75"/>
      <c r="U606" s="75"/>
      <c r="V606" s="69"/>
      <c r="W606" s="69"/>
      <c r="X606" s="69"/>
      <c r="Y606" s="77"/>
      <c r="Z606" s="69"/>
      <c r="AA606" s="69"/>
      <c r="AB606" s="69"/>
      <c r="AC606" s="69"/>
      <c r="AD606" s="69">
        <f>IFERROR(LARGE(AH606:AM606,1),0)+IFERROR(LARGE(AH606:AM606,2),0)</f>
        <v>14.429035160069056</v>
      </c>
      <c r="AE606" s="69">
        <f>IFERROR(LARGE(AH606:AM606,3),0)+IFERROR(LARGE(AH606:AM606,4),0)</f>
        <v>0</v>
      </c>
      <c r="AF606" s="69">
        <f>IFERROR(LARGE(AH606:AM606,5),0)+IFERROR(LARGE(AH606:AM606,6),0)</f>
        <v>0</v>
      </c>
      <c r="AG606" s="69">
        <f>IFERROR(LARGE(AH606:AM606,7),0)</f>
        <v>0</v>
      </c>
      <c r="AH606" s="69">
        <v>14.429035160069056</v>
      </c>
      <c r="AI606" s="69"/>
      <c r="AJ606" s="69"/>
      <c r="AK606" s="69"/>
      <c r="AL606" s="69"/>
      <c r="AM606" s="69"/>
    </row>
    <row r="607" spans="1:39" s="70" customFormat="1">
      <c r="A607" s="3" t="s">
        <v>3957</v>
      </c>
      <c r="B607" s="3"/>
      <c r="C607" s="3" t="s">
        <v>47</v>
      </c>
      <c r="D607" s="2">
        <f ca="1">IF(E606=E607,D606,CELL("wiersz",A605))</f>
        <v>605</v>
      </c>
      <c r="E607" s="23">
        <f>LARGE(F607:AG607,1)+LARGE(F607:AG607,2)+LARGE(F607:AG607,3)+LARGE(F607:AG607,4)+IFERROR(LARGE(F607:AG607,5),0)+IFERROR(LARGE(F607:AG607,6),0)</f>
        <v>14.350847799589049</v>
      </c>
      <c r="F607" s="69"/>
      <c r="G607" s="69"/>
      <c r="H607" s="69"/>
      <c r="I607" s="75"/>
      <c r="J607" s="76"/>
      <c r="K607" s="76"/>
      <c r="L607" s="76"/>
      <c r="M607" s="76"/>
      <c r="N607" s="69"/>
      <c r="O607" s="69"/>
      <c r="P607" s="69"/>
      <c r="Q607" s="69"/>
      <c r="R607" s="69"/>
      <c r="S607" s="69"/>
      <c r="T607" s="75"/>
      <c r="U607" s="75"/>
      <c r="V607" s="69"/>
      <c r="W607" s="69"/>
      <c r="X607" s="69"/>
      <c r="Y607" s="77"/>
      <c r="Z607" s="69"/>
      <c r="AA607" s="69"/>
      <c r="AB607" s="69"/>
      <c r="AC607" s="69"/>
      <c r="AD607" s="69">
        <f>IFERROR(LARGE(AH607:AM607,1),0)+IFERROR(LARGE(AH607:AM607,2),0)</f>
        <v>14.350847799589049</v>
      </c>
      <c r="AE607" s="69">
        <f>IFERROR(LARGE(AH607:AM607,3),0)+IFERROR(LARGE(AH607:AM607,4),0)</f>
        <v>0</v>
      </c>
      <c r="AF607" s="69">
        <f>IFERROR(LARGE(AH607:AM607,5),0)+IFERROR(LARGE(AH607:AM607,6),0)</f>
        <v>0</v>
      </c>
      <c r="AG607" s="69">
        <f>IFERROR(LARGE(AH607:AM607,7),0)</f>
        <v>0</v>
      </c>
      <c r="AH607" s="69"/>
      <c r="AI607" s="69"/>
      <c r="AJ607" s="69"/>
      <c r="AK607" s="69"/>
      <c r="AL607" s="69">
        <v>14.350847799589049</v>
      </c>
      <c r="AM607" s="69"/>
    </row>
    <row r="608" spans="1:39" s="70" customFormat="1">
      <c r="A608" s="3" t="s">
        <v>3958</v>
      </c>
      <c r="B608" s="3"/>
      <c r="C608" s="3" t="s">
        <v>47</v>
      </c>
      <c r="D608" s="2">
        <f ca="1">IF(E607=E608,D607,CELL("wiersz",A606))</f>
        <v>606</v>
      </c>
      <c r="E608" s="23">
        <f>LARGE(F608:AG608,1)+LARGE(F608:AG608,2)+LARGE(F608:AG608,3)+LARGE(F608:AG608,4)+IFERROR(LARGE(F608:AG608,5),0)+IFERROR(LARGE(F608:AG608,6),0)</f>
        <v>14.349946477657157</v>
      </c>
      <c r="F608" s="69"/>
      <c r="G608" s="69"/>
      <c r="H608" s="69"/>
      <c r="I608" s="75"/>
      <c r="J608" s="76"/>
      <c r="K608" s="76"/>
      <c r="L608" s="76"/>
      <c r="M608" s="76"/>
      <c r="N608" s="69"/>
      <c r="O608" s="69"/>
      <c r="P608" s="69"/>
      <c r="Q608" s="69"/>
      <c r="R608" s="69"/>
      <c r="S608" s="69"/>
      <c r="T608" s="75"/>
      <c r="U608" s="75"/>
      <c r="V608" s="69"/>
      <c r="W608" s="69"/>
      <c r="X608" s="69"/>
      <c r="Y608" s="77"/>
      <c r="Z608" s="69"/>
      <c r="AA608" s="69"/>
      <c r="AB608" s="69"/>
      <c r="AC608" s="69"/>
      <c r="AD608" s="69">
        <f>IFERROR(LARGE(AH608:AM608,1),0)+IFERROR(LARGE(AH608:AM608,2),0)</f>
        <v>14.349946477657157</v>
      </c>
      <c r="AE608" s="69">
        <f>IFERROR(LARGE(AH608:AM608,3),0)+IFERROR(LARGE(AH608:AM608,4),0)</f>
        <v>0</v>
      </c>
      <c r="AF608" s="69">
        <f>IFERROR(LARGE(AH608:AM608,5),0)+IFERROR(LARGE(AH608:AM608,6),0)</f>
        <v>0</v>
      </c>
      <c r="AG608" s="69">
        <f>IFERROR(LARGE(AH608:AM608,7),0)</f>
        <v>0</v>
      </c>
      <c r="AH608" s="69"/>
      <c r="AI608" s="69"/>
      <c r="AJ608" s="69"/>
      <c r="AK608" s="69"/>
      <c r="AL608" s="69">
        <v>14.349946477657157</v>
      </c>
      <c r="AM608" s="69"/>
    </row>
    <row r="609" spans="1:39" s="70" customFormat="1">
      <c r="A609" s="3" t="s">
        <v>2148</v>
      </c>
      <c r="B609" s="3" t="s">
        <v>921</v>
      </c>
      <c r="C609" s="3" t="s">
        <v>920</v>
      </c>
      <c r="D609" s="2">
        <f ca="1">IF(E608=E609,D608,CELL("wiersz",A607))</f>
        <v>607</v>
      </c>
      <c r="E609" s="23">
        <f>LARGE(F609:AG609,1)+LARGE(F609:AG609,2)+LARGE(F609:AG609,3)+LARGE(F609:AG609,4)+IFERROR(LARGE(F609:AG609,5),0)+IFERROR(LARGE(F609:AG609,6),0)</f>
        <v>14.248681893304081</v>
      </c>
      <c r="F609" s="69"/>
      <c r="G609" s="69">
        <v>14.248681893304081</v>
      </c>
      <c r="H609" s="69"/>
      <c r="I609" s="75"/>
      <c r="J609" s="76"/>
      <c r="K609" s="76"/>
      <c r="L609" s="76"/>
      <c r="M609" s="76"/>
      <c r="N609" s="69"/>
      <c r="O609" s="69"/>
      <c r="P609" s="69"/>
      <c r="Q609" s="69"/>
      <c r="R609" s="69"/>
      <c r="S609" s="69"/>
      <c r="T609" s="75"/>
      <c r="U609" s="75"/>
      <c r="V609" s="69"/>
      <c r="W609" s="69"/>
      <c r="X609" s="69"/>
      <c r="Y609" s="77"/>
      <c r="Z609" s="69"/>
      <c r="AA609" s="69"/>
      <c r="AB609" s="69"/>
      <c r="AC609" s="69"/>
      <c r="AD609" s="69">
        <f>IFERROR(LARGE(AH609:AM609,1),0)+IFERROR(LARGE(AH609:AM609,2),0)</f>
        <v>0</v>
      </c>
      <c r="AE609" s="69">
        <f>IFERROR(LARGE(AH609:AM609,3),0)+IFERROR(LARGE(AH609:AM609,4),0)</f>
        <v>0</v>
      </c>
      <c r="AF609" s="69">
        <f>IFERROR(LARGE(AH609:AM609,5),0)+IFERROR(LARGE(AH609:AM609,6),0)</f>
        <v>0</v>
      </c>
      <c r="AG609" s="69">
        <f>IFERROR(LARGE(AH609:AM609,7),0)</f>
        <v>0</v>
      </c>
      <c r="AH609" s="69"/>
      <c r="AI609" s="69"/>
      <c r="AJ609" s="69"/>
      <c r="AK609" s="69"/>
      <c r="AL609" s="69"/>
      <c r="AM609" s="69"/>
    </row>
    <row r="610" spans="1:39" s="70" customFormat="1">
      <c r="A610" s="3" t="s">
        <v>2149</v>
      </c>
      <c r="B610" s="3" t="s">
        <v>1083</v>
      </c>
      <c r="C610" s="3" t="s">
        <v>920</v>
      </c>
      <c r="D610" s="2">
        <f ca="1">IF(E609=E610,D609,CELL("wiersz",A608))</f>
        <v>608</v>
      </c>
      <c r="E610" s="23">
        <f>LARGE(F610:AG610,1)+LARGE(F610:AG610,2)+LARGE(F610:AG610,3)+LARGE(F610:AG610,4)+IFERROR(LARGE(F610:AG610,5),0)+IFERROR(LARGE(F610:AG610,6),0)</f>
        <v>14.247958334492692</v>
      </c>
      <c r="F610" s="69"/>
      <c r="G610" s="69">
        <v>14.247958334492692</v>
      </c>
      <c r="H610" s="69"/>
      <c r="I610" s="75"/>
      <c r="J610" s="76"/>
      <c r="K610" s="76"/>
      <c r="L610" s="76"/>
      <c r="M610" s="76"/>
      <c r="N610" s="69"/>
      <c r="O610" s="69"/>
      <c r="P610" s="69"/>
      <c r="Q610" s="69"/>
      <c r="R610" s="69"/>
      <c r="S610" s="69"/>
      <c r="T610" s="75"/>
      <c r="U610" s="75"/>
      <c r="V610" s="69"/>
      <c r="W610" s="69"/>
      <c r="X610" s="69"/>
      <c r="Y610" s="77"/>
      <c r="Z610" s="69"/>
      <c r="AA610" s="69"/>
      <c r="AB610" s="69"/>
      <c r="AC610" s="69"/>
      <c r="AD610" s="69">
        <f>IFERROR(LARGE(AH610:AM610,1),0)+IFERROR(LARGE(AH610:AM610,2),0)</f>
        <v>0</v>
      </c>
      <c r="AE610" s="69">
        <f>IFERROR(LARGE(AH610:AM610,3),0)+IFERROR(LARGE(AH610:AM610,4),0)</f>
        <v>0</v>
      </c>
      <c r="AF610" s="69">
        <f>IFERROR(LARGE(AH610:AM610,5),0)+IFERROR(LARGE(AH610:AM610,6),0)</f>
        <v>0</v>
      </c>
      <c r="AG610" s="69">
        <f>IFERROR(LARGE(AH610:AM610,7),0)</f>
        <v>0</v>
      </c>
      <c r="AH610" s="69"/>
      <c r="AI610" s="69"/>
      <c r="AJ610" s="69"/>
      <c r="AK610" s="69"/>
      <c r="AL610" s="69"/>
      <c r="AM610" s="69"/>
    </row>
    <row r="611" spans="1:39" s="70" customFormat="1">
      <c r="A611" s="3" t="s">
        <v>2150</v>
      </c>
      <c r="B611" s="3" t="s">
        <v>921</v>
      </c>
      <c r="C611" s="3" t="s">
        <v>920</v>
      </c>
      <c r="D611" s="2">
        <f ca="1">IF(E610=E611,D610,CELL("wiersz",A609))</f>
        <v>609</v>
      </c>
      <c r="E611" s="23">
        <f>LARGE(F611:AG611,1)+LARGE(F611:AG611,2)+LARGE(F611:AG611,3)+LARGE(F611:AG611,4)+IFERROR(LARGE(F611:AG611,5),0)+IFERROR(LARGE(F611:AG611,6),0)</f>
        <v>14.244703229019512</v>
      </c>
      <c r="F611" s="69"/>
      <c r="G611" s="69">
        <v>14.244703229019512</v>
      </c>
      <c r="H611" s="69"/>
      <c r="I611" s="75"/>
      <c r="J611" s="76"/>
      <c r="K611" s="76"/>
      <c r="L611" s="76"/>
      <c r="M611" s="76"/>
      <c r="N611" s="69"/>
      <c r="O611" s="69"/>
      <c r="P611" s="69"/>
      <c r="Q611" s="69"/>
      <c r="R611" s="69"/>
      <c r="S611" s="69"/>
      <c r="T611" s="75"/>
      <c r="U611" s="75"/>
      <c r="V611" s="69"/>
      <c r="W611" s="69"/>
      <c r="X611" s="69"/>
      <c r="Y611" s="77"/>
      <c r="Z611" s="69">
        <v>0</v>
      </c>
      <c r="AA611" s="69"/>
      <c r="AB611" s="69"/>
      <c r="AC611" s="69"/>
      <c r="AD611" s="69">
        <f>IFERROR(LARGE(AH611:AM611,1),0)+IFERROR(LARGE(AH611:AM611,2),0)</f>
        <v>0</v>
      </c>
      <c r="AE611" s="69">
        <f>IFERROR(LARGE(AH611:AM611,3),0)+IFERROR(LARGE(AH611:AM611,4),0)</f>
        <v>0</v>
      </c>
      <c r="AF611" s="69">
        <f>IFERROR(LARGE(AH611:AM611,5),0)+IFERROR(LARGE(AH611:AM611,6),0)</f>
        <v>0</v>
      </c>
      <c r="AG611" s="69">
        <f>IFERROR(LARGE(AH611:AM611,7),0)</f>
        <v>0</v>
      </c>
      <c r="AH611" s="69"/>
      <c r="AI611" s="69"/>
      <c r="AJ611" s="69"/>
      <c r="AK611" s="69"/>
      <c r="AL611" s="69"/>
      <c r="AM611" s="69"/>
    </row>
    <row r="612" spans="1:39" s="70" customFormat="1">
      <c r="A612" s="3" t="s">
        <v>3873</v>
      </c>
      <c r="B612" s="3"/>
      <c r="C612" s="3" t="s">
        <v>57</v>
      </c>
      <c r="D612" s="2">
        <f ca="1">IF(E611=E612,D611,CELL("wiersz",A610))</f>
        <v>610</v>
      </c>
      <c r="E612" s="23">
        <f>LARGE(F612:AG612,1)+LARGE(F612:AG612,2)+LARGE(F612:AG612,3)+LARGE(F612:AG612,4)+IFERROR(LARGE(F612:AG612,5),0)+IFERROR(LARGE(F612:AG612,6),0)</f>
        <v>13.998517812814946</v>
      </c>
      <c r="F612" s="69"/>
      <c r="G612" s="69"/>
      <c r="H612" s="69"/>
      <c r="I612" s="75"/>
      <c r="J612" s="76"/>
      <c r="K612" s="76"/>
      <c r="L612" s="76"/>
      <c r="M612" s="76"/>
      <c r="N612" s="69"/>
      <c r="O612" s="69"/>
      <c r="P612" s="69"/>
      <c r="Q612" s="69"/>
      <c r="R612" s="69"/>
      <c r="S612" s="69"/>
      <c r="T612" s="75"/>
      <c r="U612" s="75"/>
      <c r="V612" s="69"/>
      <c r="W612" s="69"/>
      <c r="X612" s="69"/>
      <c r="Y612" s="77"/>
      <c r="Z612" s="69">
        <v>13.998517812814946</v>
      </c>
      <c r="AA612" s="69"/>
      <c r="AB612" s="69"/>
      <c r="AC612" s="69"/>
      <c r="AD612" s="69">
        <f>IFERROR(LARGE(AH612:AM612,1),0)+IFERROR(LARGE(AH612:AM612,2),0)</f>
        <v>0</v>
      </c>
      <c r="AE612" s="69">
        <f>IFERROR(LARGE(AH612:AM612,3),0)+IFERROR(LARGE(AH612:AM612,4),0)</f>
        <v>0</v>
      </c>
      <c r="AF612" s="69">
        <f>IFERROR(LARGE(AH612:AM612,5),0)+IFERROR(LARGE(AH612:AM612,6),0)</f>
        <v>0</v>
      </c>
      <c r="AG612" s="69">
        <f>IFERROR(LARGE(AH612:AM612,7),0)</f>
        <v>0</v>
      </c>
      <c r="AH612" s="69"/>
      <c r="AI612" s="69"/>
      <c r="AJ612" s="69"/>
      <c r="AK612" s="69"/>
      <c r="AL612" s="69"/>
      <c r="AM612" s="69"/>
    </row>
    <row r="613" spans="1:39" s="70" customFormat="1">
      <c r="A613" s="3" t="s">
        <v>2297</v>
      </c>
      <c r="B613" s="3" t="s">
        <v>1716</v>
      </c>
      <c r="C613" s="3" t="s">
        <v>47</v>
      </c>
      <c r="D613" s="2">
        <f ca="1">IF(E612=E613,D612,CELL("wiersz",A611))</f>
        <v>611</v>
      </c>
      <c r="E613" s="23">
        <f>LARGE(F613:AG613,1)+LARGE(F613:AG613,2)+LARGE(F613:AG613,3)+LARGE(F613:AG613,4)+IFERROR(LARGE(F613:AG613,5),0)+IFERROR(LARGE(F613:AG613,6),0)</f>
        <v>13.575739617032514</v>
      </c>
      <c r="F613" s="69"/>
      <c r="G613" s="69"/>
      <c r="H613" s="69"/>
      <c r="I613" s="75"/>
      <c r="J613" s="76"/>
      <c r="K613" s="76"/>
      <c r="L613" s="76"/>
      <c r="M613" s="76"/>
      <c r="N613" s="69"/>
      <c r="O613" s="69"/>
      <c r="P613" s="69"/>
      <c r="Q613" s="69"/>
      <c r="R613" s="69"/>
      <c r="S613" s="69"/>
      <c r="T613" s="75"/>
      <c r="U613" s="75"/>
      <c r="V613" s="69"/>
      <c r="W613" s="69"/>
      <c r="X613" s="69"/>
      <c r="Y613" s="77"/>
      <c r="Z613" s="69"/>
      <c r="AA613" s="69"/>
      <c r="AB613" s="69"/>
      <c r="AC613" s="69"/>
      <c r="AD613" s="69">
        <f>IFERROR(LARGE(AH613:AM613,1),0)+IFERROR(LARGE(AH613:AM613,2),0)</f>
        <v>13.575739617032514</v>
      </c>
      <c r="AE613" s="69">
        <f>IFERROR(LARGE(AH613:AM613,3),0)+IFERROR(LARGE(AH613:AM613,4),0)</f>
        <v>0</v>
      </c>
      <c r="AF613" s="69">
        <f>IFERROR(LARGE(AH613:AM613,5),0)+IFERROR(LARGE(AH613:AM613,6),0)</f>
        <v>0</v>
      </c>
      <c r="AG613" s="69">
        <f>IFERROR(LARGE(AH613:AM613,7),0)</f>
        <v>0</v>
      </c>
      <c r="AH613" s="69">
        <v>13.575739617032514</v>
      </c>
      <c r="AI613" s="69"/>
      <c r="AJ613" s="69"/>
      <c r="AK613" s="69"/>
      <c r="AL613" s="69"/>
      <c r="AM613" s="69"/>
    </row>
    <row r="614" spans="1:39" s="70" customFormat="1">
      <c r="A614" s="3" t="s">
        <v>2298</v>
      </c>
      <c r="B614" s="3" t="s">
        <v>1716</v>
      </c>
      <c r="C614" s="3" t="s">
        <v>47</v>
      </c>
      <c r="D614" s="2">
        <f ca="1">IF(E613=E614,D613,CELL("wiersz",A612))</f>
        <v>612</v>
      </c>
      <c r="E614" s="23">
        <f>LARGE(F614:AG614,1)+LARGE(F614:AG614,2)+LARGE(F614:AG614,3)+LARGE(F614:AG614,4)+IFERROR(LARGE(F614:AG614,5),0)+IFERROR(LARGE(F614:AG614,6),0)</f>
        <v>13.572722115450599</v>
      </c>
      <c r="F614" s="69"/>
      <c r="G614" s="69"/>
      <c r="H614" s="69"/>
      <c r="I614" s="75"/>
      <c r="J614" s="76"/>
      <c r="K614" s="76"/>
      <c r="L614" s="76"/>
      <c r="M614" s="76"/>
      <c r="N614" s="69"/>
      <c r="O614" s="69"/>
      <c r="P614" s="69"/>
      <c r="Q614" s="69"/>
      <c r="R614" s="69"/>
      <c r="S614" s="69"/>
      <c r="T614" s="75"/>
      <c r="U614" s="75"/>
      <c r="V614" s="69"/>
      <c r="W614" s="69"/>
      <c r="X614" s="69"/>
      <c r="Y614" s="77"/>
      <c r="Z614" s="69"/>
      <c r="AA614" s="69"/>
      <c r="AB614" s="69"/>
      <c r="AC614" s="69"/>
      <c r="AD614" s="69">
        <f>IFERROR(LARGE(AH614:AM614,1),0)+IFERROR(LARGE(AH614:AM614,2),0)</f>
        <v>13.572722115450599</v>
      </c>
      <c r="AE614" s="69">
        <f>IFERROR(LARGE(AH614:AM614,3),0)+IFERROR(LARGE(AH614:AM614,4),0)</f>
        <v>0</v>
      </c>
      <c r="AF614" s="69">
        <f>IFERROR(LARGE(AH614:AM614,5),0)+IFERROR(LARGE(AH614:AM614,6),0)</f>
        <v>0</v>
      </c>
      <c r="AG614" s="69">
        <f>IFERROR(LARGE(AH614:AM614,7),0)</f>
        <v>0</v>
      </c>
      <c r="AH614" s="69">
        <v>13.572722115450599</v>
      </c>
      <c r="AI614" s="69"/>
      <c r="AJ614" s="69"/>
      <c r="AK614" s="69"/>
      <c r="AL614" s="69"/>
      <c r="AM614" s="69"/>
    </row>
    <row r="615" spans="1:39" s="70" customFormat="1">
      <c r="A615" s="3" t="s">
        <v>2299</v>
      </c>
      <c r="B615" s="3" t="s">
        <v>1716</v>
      </c>
      <c r="C615" s="3" t="s">
        <v>1721</v>
      </c>
      <c r="D615" s="2">
        <f ca="1">IF(E614=E615,D614,CELL("wiersz",A613))</f>
        <v>613</v>
      </c>
      <c r="E615" s="23">
        <f>LARGE(F615:AG615,1)+LARGE(F615:AG615,2)+LARGE(F615:AG615,3)+LARGE(F615:AG615,4)+IFERROR(LARGE(F615:AG615,5),0)+IFERROR(LARGE(F615:AG615,6),0)</f>
        <v>13.570136752972656</v>
      </c>
      <c r="F615" s="69"/>
      <c r="G615" s="69"/>
      <c r="H615" s="69"/>
      <c r="I615" s="75"/>
      <c r="J615" s="76"/>
      <c r="K615" s="76"/>
      <c r="L615" s="76"/>
      <c r="M615" s="76"/>
      <c r="N615" s="69"/>
      <c r="O615" s="69"/>
      <c r="P615" s="69"/>
      <c r="Q615" s="69"/>
      <c r="R615" s="69"/>
      <c r="S615" s="69"/>
      <c r="T615" s="75"/>
      <c r="U615" s="75"/>
      <c r="V615" s="69"/>
      <c r="W615" s="69"/>
      <c r="X615" s="69"/>
      <c r="Y615" s="77"/>
      <c r="Z615" s="69"/>
      <c r="AA615" s="69"/>
      <c r="AB615" s="69"/>
      <c r="AC615" s="69"/>
      <c r="AD615" s="69">
        <f>IFERROR(LARGE(AH615:AM615,1),0)+IFERROR(LARGE(AH615:AM615,2),0)</f>
        <v>13.570136752972656</v>
      </c>
      <c r="AE615" s="69">
        <f>IFERROR(LARGE(AH615:AM615,3),0)+IFERROR(LARGE(AH615:AM615,4),0)</f>
        <v>0</v>
      </c>
      <c r="AF615" s="69">
        <f>IFERROR(LARGE(AH615:AM615,5),0)+IFERROR(LARGE(AH615:AM615,6),0)</f>
        <v>0</v>
      </c>
      <c r="AG615" s="69">
        <f>IFERROR(LARGE(AH615:AM615,7),0)</f>
        <v>0</v>
      </c>
      <c r="AH615" s="69">
        <v>13.570136752972656</v>
      </c>
      <c r="AI615" s="69"/>
      <c r="AJ615" s="69"/>
      <c r="AK615" s="69"/>
      <c r="AL615" s="69"/>
      <c r="AM615" s="69"/>
    </row>
    <row r="616" spans="1:39" s="70" customFormat="1">
      <c r="A616" s="3" t="s">
        <v>2151</v>
      </c>
      <c r="B616" s="3"/>
      <c r="C616" s="3" t="s">
        <v>92</v>
      </c>
      <c r="D616" s="2">
        <f ca="1">IF(E615=E616,D615,CELL("wiersz",A614))</f>
        <v>614</v>
      </c>
      <c r="E616" s="23">
        <f>LARGE(F616:AG616,1)+LARGE(F616:AG616,2)+LARGE(F616:AG616,3)+LARGE(F616:AG616,4)+IFERROR(LARGE(F616:AG616,5),0)+IFERROR(LARGE(F616:AG616,6),0)</f>
        <v>13.566941613171382</v>
      </c>
      <c r="F616" s="69"/>
      <c r="G616" s="69">
        <v>13.566941613171382</v>
      </c>
      <c r="H616" s="69"/>
      <c r="I616" s="75"/>
      <c r="J616" s="76"/>
      <c r="K616" s="76"/>
      <c r="L616" s="76"/>
      <c r="M616" s="76"/>
      <c r="N616" s="69"/>
      <c r="O616" s="69"/>
      <c r="P616" s="69"/>
      <c r="Q616" s="69"/>
      <c r="R616" s="69"/>
      <c r="S616" s="69"/>
      <c r="T616" s="75"/>
      <c r="U616" s="75"/>
      <c r="V616" s="69"/>
      <c r="W616" s="69"/>
      <c r="X616" s="69"/>
      <c r="Y616" s="77"/>
      <c r="Z616" s="69"/>
      <c r="AA616" s="69"/>
      <c r="AB616" s="69"/>
      <c r="AC616" s="69"/>
      <c r="AD616" s="69">
        <f>IFERROR(LARGE(AH616:AM616,1),0)+IFERROR(LARGE(AH616:AM616,2),0)</f>
        <v>0</v>
      </c>
      <c r="AE616" s="69">
        <f>IFERROR(LARGE(AH616:AM616,3),0)+IFERROR(LARGE(AH616:AM616,4),0)</f>
        <v>0</v>
      </c>
      <c r="AF616" s="69">
        <f>IFERROR(LARGE(AH616:AM616,5),0)+IFERROR(LARGE(AH616:AM616,6),0)</f>
        <v>0</v>
      </c>
      <c r="AG616" s="69">
        <f>IFERROR(LARGE(AH616:AM616,7),0)</f>
        <v>0</v>
      </c>
      <c r="AH616" s="69"/>
      <c r="AI616" s="69"/>
      <c r="AJ616" s="69"/>
      <c r="AK616" s="69"/>
      <c r="AL616" s="69"/>
      <c r="AM616" s="69"/>
    </row>
    <row r="617" spans="1:39" s="70" customFormat="1">
      <c r="A617" s="3" t="s">
        <v>2305</v>
      </c>
      <c r="B617" s="3" t="s">
        <v>1735</v>
      </c>
      <c r="C617" s="3" t="s">
        <v>508</v>
      </c>
      <c r="D617" s="2">
        <f ca="1">IF(E616=E617,D616,CELL("wiersz",A615))</f>
        <v>615</v>
      </c>
      <c r="E617" s="23">
        <f>LARGE(F617:AG617,1)+LARGE(F617:AG617,2)+LARGE(F617:AG617,3)+LARGE(F617:AG617,4)+IFERROR(LARGE(F617:AG617,5),0)+IFERROR(LARGE(F617:AG617,6),0)</f>
        <v>13.471768337542496</v>
      </c>
      <c r="F617" s="69"/>
      <c r="G617" s="69"/>
      <c r="H617" s="69"/>
      <c r="I617" s="75"/>
      <c r="J617" s="76"/>
      <c r="K617" s="76"/>
      <c r="L617" s="76"/>
      <c r="M617" s="76"/>
      <c r="N617" s="69"/>
      <c r="O617" s="69"/>
      <c r="P617" s="69"/>
      <c r="Q617" s="69"/>
      <c r="R617" s="69"/>
      <c r="S617" s="69"/>
      <c r="T617" s="75"/>
      <c r="U617" s="75"/>
      <c r="V617" s="69"/>
      <c r="W617" s="69"/>
      <c r="X617" s="69"/>
      <c r="Y617" s="77"/>
      <c r="Z617" s="69"/>
      <c r="AA617" s="69"/>
      <c r="AB617" s="69"/>
      <c r="AC617" s="69"/>
      <c r="AD617" s="69">
        <f>IFERROR(LARGE(AH617:AM617,1),0)+IFERROR(LARGE(AH617:AM617,2),0)</f>
        <v>13.471768337542496</v>
      </c>
      <c r="AE617" s="69">
        <f>IFERROR(LARGE(AH617:AM617,3),0)+IFERROR(LARGE(AH617:AM617,4),0)</f>
        <v>0</v>
      </c>
      <c r="AF617" s="69">
        <f>IFERROR(LARGE(AH617:AM617,5),0)+IFERROR(LARGE(AH617:AM617,6),0)</f>
        <v>0</v>
      </c>
      <c r="AG617" s="69">
        <f>IFERROR(LARGE(AH617:AM617,7),0)</f>
        <v>0</v>
      </c>
      <c r="AH617" s="69">
        <v>13.471768337542496</v>
      </c>
      <c r="AI617" s="69"/>
      <c r="AJ617" s="69"/>
      <c r="AK617" s="69"/>
      <c r="AL617" s="69"/>
      <c r="AM617" s="69"/>
    </row>
    <row r="618" spans="1:39" s="70" customFormat="1">
      <c r="A618" s="3" t="s">
        <v>2306</v>
      </c>
      <c r="B618" s="3"/>
      <c r="C618" s="3" t="s">
        <v>57</v>
      </c>
      <c r="D618" s="2">
        <f ca="1">IF(E617=E618,D617,CELL("wiersz",A616))</f>
        <v>616</v>
      </c>
      <c r="E618" s="23">
        <f>LARGE(F618:AG618,1)+LARGE(F618:AG618,2)+LARGE(F618:AG618,3)+LARGE(F618:AG618,4)+IFERROR(LARGE(F618:AG618,5),0)+IFERROR(LARGE(F618:AG618,6),0)</f>
        <v>13.28709162517519</v>
      </c>
      <c r="F618" s="69"/>
      <c r="G618" s="69"/>
      <c r="H618" s="69"/>
      <c r="I618" s="75"/>
      <c r="J618" s="76"/>
      <c r="K618" s="76"/>
      <c r="L618" s="76"/>
      <c r="M618" s="76"/>
      <c r="N618" s="69"/>
      <c r="O618" s="69"/>
      <c r="P618" s="69"/>
      <c r="Q618" s="69"/>
      <c r="R618" s="69"/>
      <c r="S618" s="69"/>
      <c r="T618" s="75"/>
      <c r="U618" s="75"/>
      <c r="V618" s="69"/>
      <c r="W618" s="69"/>
      <c r="X618" s="69"/>
      <c r="Y618" s="77"/>
      <c r="Z618" s="69"/>
      <c r="AA618" s="69"/>
      <c r="AB618" s="69"/>
      <c r="AC618" s="69"/>
      <c r="AD618" s="69">
        <f>IFERROR(LARGE(AH618:AM618,1),0)+IFERROR(LARGE(AH618:AM618,2),0)</f>
        <v>13.28709162517519</v>
      </c>
      <c r="AE618" s="69">
        <f>IFERROR(LARGE(AH618:AM618,3),0)+IFERROR(LARGE(AH618:AM618,4),0)</f>
        <v>0</v>
      </c>
      <c r="AF618" s="69">
        <f>IFERROR(LARGE(AH618:AM618,5),0)+IFERROR(LARGE(AH618:AM618,6),0)</f>
        <v>0</v>
      </c>
      <c r="AG618" s="69">
        <f>IFERROR(LARGE(AH618:AM618,7),0)</f>
        <v>0</v>
      </c>
      <c r="AH618" s="69">
        <v>13.28709162517519</v>
      </c>
      <c r="AI618" s="69"/>
      <c r="AJ618" s="69"/>
      <c r="AK618" s="69"/>
      <c r="AL618" s="69"/>
      <c r="AM618" s="69"/>
    </row>
    <row r="619" spans="1:39" s="70" customFormat="1">
      <c r="A619" s="3" t="s">
        <v>2308</v>
      </c>
      <c r="B619" s="3"/>
      <c r="C619" s="3" t="s">
        <v>85</v>
      </c>
      <c r="D619" s="2">
        <f ca="1">IF(E618=E619,D618,CELL("wiersz",A617))</f>
        <v>617</v>
      </c>
      <c r="E619" s="23">
        <f>LARGE(F619:AG619,1)+LARGE(F619:AG619,2)+LARGE(F619:AG619,3)+LARGE(F619:AG619,4)+IFERROR(LARGE(F619:AG619,5),0)+IFERROR(LARGE(F619:AG619,6),0)</f>
        <v>13.274712347263538</v>
      </c>
      <c r="F619" s="69"/>
      <c r="G619" s="69"/>
      <c r="H619" s="69"/>
      <c r="I619" s="75"/>
      <c r="J619" s="76"/>
      <c r="K619" s="76"/>
      <c r="L619" s="76"/>
      <c r="M619" s="76"/>
      <c r="N619" s="69"/>
      <c r="O619" s="69"/>
      <c r="P619" s="69"/>
      <c r="Q619" s="69"/>
      <c r="R619" s="69"/>
      <c r="S619" s="69"/>
      <c r="T619" s="75"/>
      <c r="U619" s="75"/>
      <c r="V619" s="69"/>
      <c r="W619" s="69"/>
      <c r="X619" s="69"/>
      <c r="Y619" s="77"/>
      <c r="Z619" s="69"/>
      <c r="AA619" s="69"/>
      <c r="AB619" s="69"/>
      <c r="AC619" s="69"/>
      <c r="AD619" s="69">
        <f>IFERROR(LARGE(AH619:AM619,1),0)+IFERROR(LARGE(AH619:AM619,2),0)</f>
        <v>13.274712347263538</v>
      </c>
      <c r="AE619" s="69">
        <f>IFERROR(LARGE(AH619:AM619,3),0)+IFERROR(LARGE(AH619:AM619,4),0)</f>
        <v>0</v>
      </c>
      <c r="AF619" s="69">
        <f>IFERROR(LARGE(AH619:AM619,5),0)+IFERROR(LARGE(AH619:AM619,6),0)</f>
        <v>0</v>
      </c>
      <c r="AG619" s="69">
        <f>IFERROR(LARGE(AH619:AM619,7),0)</f>
        <v>0</v>
      </c>
      <c r="AH619" s="69">
        <v>13.274712347263538</v>
      </c>
      <c r="AI619" s="69"/>
      <c r="AJ619" s="69"/>
      <c r="AK619" s="69"/>
      <c r="AL619" s="69"/>
      <c r="AM619" s="69"/>
    </row>
    <row r="620" spans="1:39" s="70" customFormat="1">
      <c r="A620" s="3" t="s">
        <v>2153</v>
      </c>
      <c r="B620" s="3"/>
      <c r="C620" s="3" t="s">
        <v>1097</v>
      </c>
      <c r="D620" s="2">
        <f ca="1">IF(E619=E620,D619,CELL("wiersz",A618))</f>
        <v>618</v>
      </c>
      <c r="E620" s="23">
        <f>LARGE(F620:AG620,1)+LARGE(F620:AG620,2)+LARGE(F620:AG620,3)+LARGE(F620:AG620,4)+IFERROR(LARGE(F620:AG620,5),0)+IFERROR(LARGE(F620:AG620,6),0)</f>
        <v>12.809382511223538</v>
      </c>
      <c r="F620" s="69"/>
      <c r="G620" s="69">
        <v>12.809382511223538</v>
      </c>
      <c r="H620" s="69"/>
      <c r="I620" s="75"/>
      <c r="J620" s="76"/>
      <c r="K620" s="76"/>
      <c r="L620" s="76"/>
      <c r="M620" s="76"/>
      <c r="N620" s="69"/>
      <c r="O620" s="69"/>
      <c r="P620" s="69"/>
      <c r="Q620" s="69"/>
      <c r="R620" s="69"/>
      <c r="S620" s="69"/>
      <c r="T620" s="75"/>
      <c r="U620" s="75"/>
      <c r="V620" s="69"/>
      <c r="W620" s="69"/>
      <c r="X620" s="69"/>
      <c r="Y620" s="77"/>
      <c r="Z620" s="69"/>
      <c r="AA620" s="69"/>
      <c r="AB620" s="69"/>
      <c r="AC620" s="69"/>
      <c r="AD620" s="69">
        <f>IFERROR(LARGE(AH620:AM620,1),0)+IFERROR(LARGE(AH620:AM620,2),0)</f>
        <v>0</v>
      </c>
      <c r="AE620" s="69">
        <f>IFERROR(LARGE(AH620:AM620,3),0)+IFERROR(LARGE(AH620:AM620,4),0)</f>
        <v>0</v>
      </c>
      <c r="AF620" s="69">
        <f>IFERROR(LARGE(AH620:AM620,5),0)+IFERROR(LARGE(AH620:AM620,6),0)</f>
        <v>0</v>
      </c>
      <c r="AG620" s="69">
        <f>IFERROR(LARGE(AH620:AM620,7),0)</f>
        <v>0</v>
      </c>
      <c r="AH620" s="69"/>
      <c r="AI620" s="69"/>
      <c r="AJ620" s="69"/>
      <c r="AK620" s="69"/>
      <c r="AL620" s="69"/>
      <c r="AM620" s="69"/>
    </row>
    <row r="621" spans="1:39" s="70" customFormat="1">
      <c r="A621" s="3" t="s">
        <v>3959</v>
      </c>
      <c r="B621" s="3"/>
      <c r="C621" s="3" t="s">
        <v>47</v>
      </c>
      <c r="D621" s="2">
        <f ca="1">IF(E620=E621,D620,CELL("wiersz",A619))</f>
        <v>619</v>
      </c>
      <c r="E621" s="23">
        <f>LARGE(F621:AG621,1)+LARGE(F621:AG621,2)+LARGE(F621:AG621,3)+LARGE(F621:AG621,4)+IFERROR(LARGE(F621:AG621,5),0)+IFERROR(LARGE(F621:AG621,6),0)</f>
        <v>12.720260095122709</v>
      </c>
      <c r="F621" s="69"/>
      <c r="G621" s="69"/>
      <c r="H621" s="69"/>
      <c r="I621" s="75"/>
      <c r="J621" s="76"/>
      <c r="K621" s="76"/>
      <c r="L621" s="76"/>
      <c r="M621" s="76"/>
      <c r="N621" s="69"/>
      <c r="O621" s="69"/>
      <c r="P621" s="69"/>
      <c r="Q621" s="69"/>
      <c r="R621" s="69"/>
      <c r="S621" s="69"/>
      <c r="T621" s="75"/>
      <c r="U621" s="75"/>
      <c r="V621" s="69"/>
      <c r="W621" s="69"/>
      <c r="X621" s="69"/>
      <c r="Y621" s="77"/>
      <c r="Z621" s="69"/>
      <c r="AA621" s="69"/>
      <c r="AB621" s="69"/>
      <c r="AC621" s="69"/>
      <c r="AD621" s="69">
        <f>IFERROR(LARGE(AH621:AM621,1),0)+IFERROR(LARGE(AH621:AM621,2),0)</f>
        <v>12.720260095122709</v>
      </c>
      <c r="AE621" s="69">
        <f>IFERROR(LARGE(AH621:AM621,3),0)+IFERROR(LARGE(AH621:AM621,4),0)</f>
        <v>0</v>
      </c>
      <c r="AF621" s="69">
        <f>IFERROR(LARGE(AH621:AM621,5),0)+IFERROR(LARGE(AH621:AM621,6),0)</f>
        <v>0</v>
      </c>
      <c r="AG621" s="69">
        <f>IFERROR(LARGE(AH621:AM621,7),0)</f>
        <v>0</v>
      </c>
      <c r="AH621" s="69"/>
      <c r="AI621" s="69"/>
      <c r="AJ621" s="69"/>
      <c r="AK621" s="69"/>
      <c r="AL621" s="69">
        <v>12.720260095122709</v>
      </c>
      <c r="AM621" s="69"/>
    </row>
    <row r="622" spans="1:39" s="70" customFormat="1">
      <c r="A622" s="3" t="s">
        <v>2359</v>
      </c>
      <c r="B622" s="3" t="s">
        <v>1865</v>
      </c>
      <c r="C622" s="3" t="s">
        <v>57</v>
      </c>
      <c r="D622" s="2">
        <f ca="1">IF(E621=E622,D621,CELL("wiersz",A620))</f>
        <v>620</v>
      </c>
      <c r="E622" s="23">
        <f>LARGE(F622:AG622,1)+LARGE(F622:AG622,2)+LARGE(F622:AG622,3)+LARGE(F622:AG622,4)+IFERROR(LARGE(F622:AG622,5),0)+IFERROR(LARGE(F622:AG622,6),0)</f>
        <v>12.560780725909355</v>
      </c>
      <c r="F622" s="69"/>
      <c r="G622" s="69"/>
      <c r="H622" s="69"/>
      <c r="I622" s="75"/>
      <c r="J622" s="76"/>
      <c r="K622" s="76"/>
      <c r="L622" s="76"/>
      <c r="M622" s="76"/>
      <c r="N622" s="69"/>
      <c r="O622" s="69"/>
      <c r="P622" s="69"/>
      <c r="Q622" s="69"/>
      <c r="R622" s="69"/>
      <c r="S622" s="69"/>
      <c r="T622" s="75"/>
      <c r="U622" s="75"/>
      <c r="V622" s="69"/>
      <c r="W622" s="69"/>
      <c r="X622" s="69"/>
      <c r="Y622" s="77"/>
      <c r="Z622" s="69"/>
      <c r="AA622" s="69"/>
      <c r="AB622" s="69"/>
      <c r="AC622" s="69"/>
      <c r="AD622" s="69">
        <f>IFERROR(LARGE(AH622:AM622,1),0)+IFERROR(LARGE(AH622:AM622,2),0)</f>
        <v>12.560780725909355</v>
      </c>
      <c r="AE622" s="69">
        <f>IFERROR(LARGE(AH622:AM622,3),0)+IFERROR(LARGE(AH622:AM622,4),0)</f>
        <v>0</v>
      </c>
      <c r="AF622" s="69">
        <f>IFERROR(LARGE(AH622:AM622,5),0)+IFERROR(LARGE(AH622:AM622,6),0)</f>
        <v>0</v>
      </c>
      <c r="AG622" s="69">
        <f>IFERROR(LARGE(AH622:AM622,7),0)</f>
        <v>0</v>
      </c>
      <c r="AH622" s="69">
        <v>4.4630949188091584</v>
      </c>
      <c r="AI622" s="69"/>
      <c r="AJ622" s="69"/>
      <c r="AK622" s="69"/>
      <c r="AL622" s="69">
        <v>8.0976858071001967</v>
      </c>
      <c r="AM622" s="69"/>
    </row>
    <row r="623" spans="1:39" s="70" customFormat="1">
      <c r="A623" s="3" t="s">
        <v>2358</v>
      </c>
      <c r="B623" s="3" t="s">
        <v>1865</v>
      </c>
      <c r="C623" s="3" t="s">
        <v>57</v>
      </c>
      <c r="D623" s="2">
        <f ca="1">IF(E622=E623,D622,CELL("wiersz",A621))</f>
        <v>621</v>
      </c>
      <c r="E623" s="23">
        <f>LARGE(F623:AG623,1)+LARGE(F623:AG623,2)+LARGE(F623:AG623,3)+LARGE(F623:AG623,4)+IFERROR(LARGE(F623:AG623,5),0)+IFERROR(LARGE(F623:AG623,6),0)</f>
        <v>12.560717737943371</v>
      </c>
      <c r="F623" s="69"/>
      <c r="G623" s="69"/>
      <c r="H623" s="69"/>
      <c r="I623" s="75"/>
      <c r="J623" s="76"/>
      <c r="K623" s="76"/>
      <c r="L623" s="76"/>
      <c r="M623" s="76"/>
      <c r="N623" s="69"/>
      <c r="O623" s="69"/>
      <c r="P623" s="69"/>
      <c r="Q623" s="69"/>
      <c r="R623" s="69"/>
      <c r="S623" s="69"/>
      <c r="T623" s="75"/>
      <c r="U623" s="75"/>
      <c r="V623" s="69"/>
      <c r="W623" s="69"/>
      <c r="X623" s="69"/>
      <c r="Y623" s="77"/>
      <c r="Z623" s="69"/>
      <c r="AA623" s="69"/>
      <c r="AB623" s="69"/>
      <c r="AC623" s="69"/>
      <c r="AD623" s="69">
        <f>IFERROR(LARGE(AH623:AM623,1),0)+IFERROR(LARGE(AH623:AM623,2),0)</f>
        <v>12.560717737943371</v>
      </c>
      <c r="AE623" s="69">
        <f>IFERROR(LARGE(AH623:AM623,3),0)+IFERROR(LARGE(AH623:AM623,4),0)</f>
        <v>0</v>
      </c>
      <c r="AF623" s="69">
        <f>IFERROR(LARGE(AH623:AM623,5),0)+IFERROR(LARGE(AH623:AM623,6),0)</f>
        <v>0</v>
      </c>
      <c r="AG623" s="69">
        <f>IFERROR(LARGE(AH623:AM623,7),0)</f>
        <v>0</v>
      </c>
      <c r="AH623" s="69">
        <v>4.4638345030266393</v>
      </c>
      <c r="AI623" s="69"/>
      <c r="AJ623" s="69"/>
      <c r="AK623" s="69"/>
      <c r="AL623" s="69">
        <v>8.0968832349167315</v>
      </c>
      <c r="AM623" s="69"/>
    </row>
    <row r="624" spans="1:39" s="70" customFormat="1">
      <c r="A624" s="3" t="s">
        <v>2360</v>
      </c>
      <c r="B624" s="3" t="s">
        <v>1865</v>
      </c>
      <c r="C624" s="3" t="s">
        <v>57</v>
      </c>
      <c r="D624" s="2">
        <f ca="1">IF(E623=E624,D623,CELL("wiersz",A622))</f>
        <v>622</v>
      </c>
      <c r="E624" s="23">
        <f>LARGE(F624:AG624,1)+LARGE(F624:AG624,2)+LARGE(F624:AG624,3)+LARGE(F624:AG624,4)+IFERROR(LARGE(F624:AG624,5),0)+IFERROR(LARGE(F624:AG624,6),0)</f>
        <v>12.554574327001159</v>
      </c>
      <c r="F624" s="69"/>
      <c r="G624" s="69"/>
      <c r="H624" s="69"/>
      <c r="I624" s="75"/>
      <c r="J624" s="76"/>
      <c r="K624" s="76"/>
      <c r="L624" s="76"/>
      <c r="M624" s="76"/>
      <c r="N624" s="69"/>
      <c r="O624" s="69"/>
      <c r="P624" s="69"/>
      <c r="Q624" s="69"/>
      <c r="R624" s="69"/>
      <c r="S624" s="69"/>
      <c r="T624" s="75"/>
      <c r="U624" s="75"/>
      <c r="V624" s="69"/>
      <c r="W624" s="69"/>
      <c r="X624" s="69"/>
      <c r="Y624" s="77"/>
      <c r="Z624" s="69"/>
      <c r="AA624" s="69"/>
      <c r="AB624" s="69"/>
      <c r="AC624" s="69"/>
      <c r="AD624" s="69">
        <f>IFERROR(LARGE(AH624:AM624,1),0)+IFERROR(LARGE(AH624:AM624,2),0)</f>
        <v>12.554574327001159</v>
      </c>
      <c r="AE624" s="69">
        <f>IFERROR(LARGE(AH624:AM624,3),0)+IFERROR(LARGE(AH624:AM624,4),0)</f>
        <v>0</v>
      </c>
      <c r="AF624" s="69">
        <f>IFERROR(LARGE(AH624:AM624,5),0)+IFERROR(LARGE(AH624:AM624,6),0)</f>
        <v>0</v>
      </c>
      <c r="AG624" s="69">
        <f>IFERROR(LARGE(AH624:AM624,7),0)</f>
        <v>0</v>
      </c>
      <c r="AH624" s="69">
        <v>4.4539443935126579</v>
      </c>
      <c r="AI624" s="69"/>
      <c r="AJ624" s="69"/>
      <c r="AK624" s="69"/>
      <c r="AL624" s="69">
        <v>8.1006299334885004</v>
      </c>
      <c r="AM624" s="69"/>
    </row>
    <row r="625" spans="1:39" s="70" customFormat="1">
      <c r="A625" s="3" t="s">
        <v>2154</v>
      </c>
      <c r="B625" s="3"/>
      <c r="C625" s="3" t="s">
        <v>920</v>
      </c>
      <c r="D625" s="2">
        <f ca="1">IF(E624=E625,D624,CELL("wiersz",A623))</f>
        <v>623</v>
      </c>
      <c r="E625" s="23">
        <f>LARGE(F625:AG625,1)+LARGE(F625:AG625,2)+LARGE(F625:AG625,3)+LARGE(F625:AG625,4)+IFERROR(LARGE(F625:AG625,5),0)+IFERROR(LARGE(F625:AG625,6),0)</f>
        <v>12.542285908719863</v>
      </c>
      <c r="F625" s="69"/>
      <c r="G625" s="69">
        <v>12.542285908719863</v>
      </c>
      <c r="H625" s="69"/>
      <c r="I625" s="75"/>
      <c r="J625" s="76"/>
      <c r="K625" s="76"/>
      <c r="L625" s="76"/>
      <c r="M625" s="76"/>
      <c r="N625" s="69"/>
      <c r="O625" s="69"/>
      <c r="P625" s="69"/>
      <c r="Q625" s="69"/>
      <c r="R625" s="69"/>
      <c r="S625" s="69"/>
      <c r="T625" s="75"/>
      <c r="U625" s="75"/>
      <c r="V625" s="69"/>
      <c r="W625" s="69"/>
      <c r="X625" s="69"/>
      <c r="Y625" s="77"/>
      <c r="Z625" s="69"/>
      <c r="AA625" s="69"/>
      <c r="AB625" s="69"/>
      <c r="AC625" s="69"/>
      <c r="AD625" s="69">
        <f>IFERROR(LARGE(AH625:AM625,1),0)+IFERROR(LARGE(AH625:AM625,2),0)</f>
        <v>0</v>
      </c>
      <c r="AE625" s="69">
        <f>IFERROR(LARGE(AH625:AM625,3),0)+IFERROR(LARGE(AH625:AM625,4),0)</f>
        <v>0</v>
      </c>
      <c r="AF625" s="69">
        <f>IFERROR(LARGE(AH625:AM625,5),0)+IFERROR(LARGE(AH625:AM625,6),0)</f>
        <v>0</v>
      </c>
      <c r="AG625" s="69">
        <f>IFERROR(LARGE(AH625:AM625,7),0)</f>
        <v>0</v>
      </c>
      <c r="AH625" s="69"/>
      <c r="AI625" s="69"/>
      <c r="AJ625" s="69"/>
      <c r="AK625" s="69"/>
      <c r="AL625" s="69"/>
      <c r="AM625" s="69"/>
    </row>
    <row r="626" spans="1:39" s="70" customFormat="1">
      <c r="A626" s="3" t="s">
        <v>2314</v>
      </c>
      <c r="B626" s="3" t="s">
        <v>1762</v>
      </c>
      <c r="C626" s="3" t="s">
        <v>1766</v>
      </c>
      <c r="D626" s="2">
        <f ca="1">IF(E625=E626,D625,CELL("wiersz",A624))</f>
        <v>624</v>
      </c>
      <c r="E626" s="23">
        <f>LARGE(F626:AG626,1)+LARGE(F626:AG626,2)+LARGE(F626:AG626,3)+LARGE(F626:AG626,4)+IFERROR(LARGE(F626:AG626,5),0)+IFERROR(LARGE(F626:AG626,6),0)</f>
        <v>12.463332157904651</v>
      </c>
      <c r="F626" s="69"/>
      <c r="G626" s="69"/>
      <c r="H626" s="69"/>
      <c r="I626" s="75"/>
      <c r="J626" s="76"/>
      <c r="K626" s="76"/>
      <c r="L626" s="76"/>
      <c r="M626" s="76"/>
      <c r="N626" s="69"/>
      <c r="O626" s="69"/>
      <c r="P626" s="69"/>
      <c r="Q626" s="69"/>
      <c r="R626" s="69"/>
      <c r="S626" s="69"/>
      <c r="T626" s="75"/>
      <c r="U626" s="75"/>
      <c r="V626" s="69"/>
      <c r="W626" s="69"/>
      <c r="X626" s="69"/>
      <c r="Y626" s="77"/>
      <c r="Z626" s="69"/>
      <c r="AA626" s="69"/>
      <c r="AB626" s="69"/>
      <c r="AC626" s="69"/>
      <c r="AD626" s="69">
        <f>IFERROR(LARGE(AH626:AM626,1),0)+IFERROR(LARGE(AH626:AM626,2),0)</f>
        <v>12.463332157904651</v>
      </c>
      <c r="AE626" s="69">
        <f>IFERROR(LARGE(AH626:AM626,3),0)+IFERROR(LARGE(AH626:AM626,4),0)</f>
        <v>0</v>
      </c>
      <c r="AF626" s="69">
        <f>IFERROR(LARGE(AH626:AM626,5),0)+IFERROR(LARGE(AH626:AM626,6),0)</f>
        <v>0</v>
      </c>
      <c r="AG626" s="69">
        <f>IFERROR(LARGE(AH626:AM626,7),0)</f>
        <v>0</v>
      </c>
      <c r="AH626" s="69">
        <v>12.463332157904651</v>
      </c>
      <c r="AI626" s="69"/>
      <c r="AJ626" s="69"/>
      <c r="AK626" s="69"/>
      <c r="AL626" s="69"/>
      <c r="AM626" s="69"/>
    </row>
    <row r="627" spans="1:39" s="70" customFormat="1">
      <c r="A627" s="3" t="s">
        <v>2315</v>
      </c>
      <c r="B627" s="3" t="s">
        <v>1762</v>
      </c>
      <c r="C627" s="3" t="s">
        <v>1766</v>
      </c>
      <c r="D627" s="2">
        <f ca="1">IF(E626=E627,D626,CELL("wiersz",A625))</f>
        <v>625</v>
      </c>
      <c r="E627" s="23">
        <f>LARGE(F627:AG627,1)+LARGE(F627:AG627,2)+LARGE(F627:AG627,3)+LARGE(F627:AG627,4)+IFERROR(LARGE(F627:AG627,5),0)+IFERROR(LARGE(F627:AG627,6),0)</f>
        <v>12.457090348886043</v>
      </c>
      <c r="F627" s="69"/>
      <c r="G627" s="69"/>
      <c r="H627" s="69"/>
      <c r="I627" s="75"/>
      <c r="J627" s="76"/>
      <c r="K627" s="76"/>
      <c r="L627" s="76"/>
      <c r="M627" s="76"/>
      <c r="N627" s="69"/>
      <c r="O627" s="69"/>
      <c r="P627" s="69"/>
      <c r="Q627" s="69"/>
      <c r="R627" s="69"/>
      <c r="S627" s="69"/>
      <c r="T627" s="75"/>
      <c r="U627" s="75"/>
      <c r="V627" s="69"/>
      <c r="W627" s="69"/>
      <c r="X627" s="69"/>
      <c r="Y627" s="77"/>
      <c r="Z627" s="69"/>
      <c r="AA627" s="69"/>
      <c r="AB627" s="69"/>
      <c r="AC627" s="69"/>
      <c r="AD627" s="69">
        <f>IFERROR(LARGE(AH627:AM627,1),0)+IFERROR(LARGE(AH627:AM627,2),0)</f>
        <v>12.457090348886043</v>
      </c>
      <c r="AE627" s="69">
        <f>IFERROR(LARGE(AH627:AM627,3),0)+IFERROR(LARGE(AH627:AM627,4),0)</f>
        <v>0</v>
      </c>
      <c r="AF627" s="69">
        <f>IFERROR(LARGE(AH627:AM627,5),0)+IFERROR(LARGE(AH627:AM627,6),0)</f>
        <v>0</v>
      </c>
      <c r="AG627" s="69">
        <f>IFERROR(LARGE(AH627:AM627,7),0)</f>
        <v>0</v>
      </c>
      <c r="AH627" s="69">
        <v>12.457090348886043</v>
      </c>
      <c r="AI627" s="69"/>
      <c r="AJ627" s="69"/>
      <c r="AK627" s="69"/>
      <c r="AL627" s="69"/>
      <c r="AM627" s="69"/>
    </row>
    <row r="628" spans="1:39" s="70" customFormat="1">
      <c r="A628" s="3" t="s">
        <v>3960</v>
      </c>
      <c r="B628" s="3"/>
      <c r="C628" s="3" t="s">
        <v>92</v>
      </c>
      <c r="D628" s="2">
        <f ca="1">IF(E627=E628,D627,CELL("wiersz",A626))</f>
        <v>626</v>
      </c>
      <c r="E628" s="23">
        <f>LARGE(F628:AG628,1)+LARGE(F628:AG628,2)+LARGE(F628:AG628,3)+LARGE(F628:AG628,4)+IFERROR(LARGE(F628:AG628,5),0)+IFERROR(LARGE(F628:AG628,6),0)</f>
        <v>12.29132184768461</v>
      </c>
      <c r="F628" s="69"/>
      <c r="G628" s="69"/>
      <c r="H628" s="69"/>
      <c r="I628" s="75"/>
      <c r="J628" s="76"/>
      <c r="K628" s="76"/>
      <c r="L628" s="76"/>
      <c r="M628" s="76"/>
      <c r="N628" s="69"/>
      <c r="O628" s="69"/>
      <c r="P628" s="69"/>
      <c r="Q628" s="69"/>
      <c r="R628" s="69"/>
      <c r="S628" s="69"/>
      <c r="T628" s="75"/>
      <c r="U628" s="75"/>
      <c r="V628" s="69"/>
      <c r="W628" s="69"/>
      <c r="X628" s="69"/>
      <c r="Y628" s="77"/>
      <c r="Z628" s="69"/>
      <c r="AA628" s="69"/>
      <c r="AB628" s="69"/>
      <c r="AC628" s="69"/>
      <c r="AD628" s="69">
        <f>IFERROR(LARGE(AH628:AM628,1),0)+IFERROR(LARGE(AH628:AM628,2),0)</f>
        <v>12.29132184768461</v>
      </c>
      <c r="AE628" s="69">
        <f>IFERROR(LARGE(AH628:AM628,3),0)+IFERROR(LARGE(AH628:AM628,4),0)</f>
        <v>0</v>
      </c>
      <c r="AF628" s="69">
        <f>IFERROR(LARGE(AH628:AM628,5),0)+IFERROR(LARGE(AH628:AM628,6),0)</f>
        <v>0</v>
      </c>
      <c r="AG628" s="69">
        <f>IFERROR(LARGE(AH628:AM628,7),0)</f>
        <v>0</v>
      </c>
      <c r="AH628" s="69"/>
      <c r="AI628" s="69"/>
      <c r="AJ628" s="69"/>
      <c r="AK628" s="69"/>
      <c r="AL628" s="69">
        <v>12.29132184768461</v>
      </c>
      <c r="AM628" s="69"/>
    </row>
    <row r="629" spans="1:39" s="70" customFormat="1">
      <c r="A629" s="3" t="s">
        <v>2155</v>
      </c>
      <c r="B629" s="3"/>
      <c r="C629" s="3" t="s">
        <v>57</v>
      </c>
      <c r="D629" s="2">
        <f ca="1">IF(E628=E629,D628,CELL("wiersz",A627))</f>
        <v>627</v>
      </c>
      <c r="E629" s="23">
        <f>LARGE(F629:AG629,1)+LARGE(F629:AG629,2)+LARGE(F629:AG629,3)+LARGE(F629:AG629,4)+IFERROR(LARGE(F629:AG629,5),0)+IFERROR(LARGE(F629:AG629,6),0)</f>
        <v>12.1097932911778</v>
      </c>
      <c r="F629" s="69"/>
      <c r="G629" s="69">
        <v>12.1097932911778</v>
      </c>
      <c r="H629" s="69"/>
      <c r="I629" s="75"/>
      <c r="J629" s="76"/>
      <c r="K629" s="76"/>
      <c r="L629" s="76"/>
      <c r="M629" s="76"/>
      <c r="N629" s="69"/>
      <c r="O629" s="69"/>
      <c r="P629" s="69"/>
      <c r="Q629" s="69"/>
      <c r="R629" s="69"/>
      <c r="S629" s="69"/>
      <c r="T629" s="75"/>
      <c r="U629" s="75"/>
      <c r="V629" s="69"/>
      <c r="W629" s="69"/>
      <c r="X629" s="69"/>
      <c r="Y629" s="77"/>
      <c r="Z629" s="69"/>
      <c r="AA629" s="69"/>
      <c r="AB629" s="69"/>
      <c r="AC629" s="69"/>
      <c r="AD629" s="69">
        <f>IFERROR(LARGE(AH629:AM629,1),0)+IFERROR(LARGE(AH629:AM629,2),0)</f>
        <v>0</v>
      </c>
      <c r="AE629" s="69">
        <f>IFERROR(LARGE(AH629:AM629,3),0)+IFERROR(LARGE(AH629:AM629,4),0)</f>
        <v>0</v>
      </c>
      <c r="AF629" s="69">
        <f>IFERROR(LARGE(AH629:AM629,5),0)+IFERROR(LARGE(AH629:AM629,6),0)</f>
        <v>0</v>
      </c>
      <c r="AG629" s="69">
        <f>IFERROR(LARGE(AH629:AM629,7),0)</f>
        <v>0</v>
      </c>
      <c r="AH629" s="69"/>
      <c r="AI629" s="69"/>
      <c r="AJ629" s="69"/>
      <c r="AK629" s="69"/>
      <c r="AL629" s="69"/>
      <c r="AM629" s="69"/>
    </row>
    <row r="630" spans="1:39" s="70" customFormat="1">
      <c r="A630" s="3" t="s">
        <v>2316</v>
      </c>
      <c r="B630" s="3"/>
      <c r="C630" s="3" t="s">
        <v>1771</v>
      </c>
      <c r="D630" s="2">
        <f ca="1">IF(E629=E630,D629,CELL("wiersz",A628))</f>
        <v>628</v>
      </c>
      <c r="E630" s="23">
        <f>LARGE(F630:AG630,1)+LARGE(F630:AG630,2)+LARGE(F630:AG630,3)+LARGE(F630:AG630,4)+IFERROR(LARGE(F630:AG630,5),0)+IFERROR(LARGE(F630:AG630,6),0)</f>
        <v>12.067806275483354</v>
      </c>
      <c r="F630" s="69"/>
      <c r="G630" s="69"/>
      <c r="H630" s="69"/>
      <c r="I630" s="75"/>
      <c r="J630" s="76"/>
      <c r="K630" s="76"/>
      <c r="L630" s="76"/>
      <c r="M630" s="76"/>
      <c r="N630" s="69"/>
      <c r="O630" s="69"/>
      <c r="P630" s="69"/>
      <c r="Q630" s="69"/>
      <c r="R630" s="69"/>
      <c r="S630" s="69"/>
      <c r="T630" s="75"/>
      <c r="U630" s="75"/>
      <c r="V630" s="69"/>
      <c r="W630" s="69"/>
      <c r="X630" s="69"/>
      <c r="Y630" s="77"/>
      <c r="Z630" s="69"/>
      <c r="AA630" s="69"/>
      <c r="AB630" s="69"/>
      <c r="AC630" s="69"/>
      <c r="AD630" s="69">
        <f>IFERROR(LARGE(AH630:AM630,1),0)+IFERROR(LARGE(AH630:AM630,2),0)</f>
        <v>12.067806275483354</v>
      </c>
      <c r="AE630" s="69">
        <f>IFERROR(LARGE(AH630:AM630,3),0)+IFERROR(LARGE(AH630:AM630,4),0)</f>
        <v>0</v>
      </c>
      <c r="AF630" s="69">
        <f>IFERROR(LARGE(AH630:AM630,5),0)+IFERROR(LARGE(AH630:AM630,6),0)</f>
        <v>0</v>
      </c>
      <c r="AG630" s="69">
        <f>IFERROR(LARGE(AH630:AM630,7),0)</f>
        <v>0</v>
      </c>
      <c r="AH630" s="69">
        <v>12.067806275483354</v>
      </c>
      <c r="AI630" s="69"/>
      <c r="AJ630" s="69"/>
      <c r="AK630" s="69"/>
      <c r="AL630" s="69"/>
      <c r="AM630" s="69"/>
    </row>
    <row r="631" spans="1:39" s="70" customFormat="1">
      <c r="A631" s="3" t="s">
        <v>2317</v>
      </c>
      <c r="B631" s="3"/>
      <c r="C631" s="3" t="s">
        <v>1203</v>
      </c>
      <c r="D631" s="2">
        <f ca="1">IF(E630=E631,D630,CELL("wiersz",A629))</f>
        <v>629</v>
      </c>
      <c r="E631" s="23">
        <f>LARGE(F631:AG631,1)+LARGE(F631:AG631,2)+LARGE(F631:AG631,3)+LARGE(F631:AG631,4)+IFERROR(LARGE(F631:AG631,5),0)+IFERROR(LARGE(F631:AG631,6),0)</f>
        <v>12.062764448719591</v>
      </c>
      <c r="F631" s="69"/>
      <c r="G631" s="69"/>
      <c r="H631" s="69"/>
      <c r="I631" s="75"/>
      <c r="J631" s="76"/>
      <c r="K631" s="76"/>
      <c r="L631" s="76"/>
      <c r="M631" s="76"/>
      <c r="N631" s="69"/>
      <c r="O631" s="69"/>
      <c r="P631" s="69"/>
      <c r="Q631" s="69"/>
      <c r="R631" s="69"/>
      <c r="S631" s="69"/>
      <c r="T631" s="75"/>
      <c r="U631" s="75"/>
      <c r="V631" s="69"/>
      <c r="W631" s="69"/>
      <c r="X631" s="69"/>
      <c r="Y631" s="77"/>
      <c r="Z631" s="69"/>
      <c r="AA631" s="69"/>
      <c r="AB631" s="69"/>
      <c r="AC631" s="69"/>
      <c r="AD631" s="69">
        <f>IFERROR(LARGE(AH631:AM631,1),0)+IFERROR(LARGE(AH631:AM631,2),0)</f>
        <v>12.062764448719591</v>
      </c>
      <c r="AE631" s="69">
        <f>IFERROR(LARGE(AH631:AM631,3),0)+IFERROR(LARGE(AH631:AM631,4),0)</f>
        <v>0</v>
      </c>
      <c r="AF631" s="69">
        <f>IFERROR(LARGE(AH631:AM631,5),0)+IFERROR(LARGE(AH631:AM631,6),0)</f>
        <v>0</v>
      </c>
      <c r="AG631" s="69">
        <f>IFERROR(LARGE(AH631:AM631,7),0)</f>
        <v>0</v>
      </c>
      <c r="AH631" s="69">
        <v>12.062764448719591</v>
      </c>
      <c r="AI631" s="69"/>
      <c r="AJ631" s="69"/>
      <c r="AK631" s="69"/>
      <c r="AL631" s="69"/>
      <c r="AM631" s="69"/>
    </row>
    <row r="632" spans="1:39" s="70" customFormat="1">
      <c r="A632" s="3" t="s">
        <v>3874</v>
      </c>
      <c r="B632" s="3" t="s">
        <v>3498</v>
      </c>
      <c r="C632" s="3" t="s">
        <v>3499</v>
      </c>
      <c r="D632" s="2">
        <f ca="1">IF(E631=E632,D631,CELL("wiersz",A630))</f>
        <v>630</v>
      </c>
      <c r="E632" s="23">
        <f>LARGE(F632:AG632,1)+LARGE(F632:AG632,2)+LARGE(F632:AG632,3)+LARGE(F632:AG632,4)+IFERROR(LARGE(F632:AG632,5),0)+IFERROR(LARGE(F632:AG632,6),0)</f>
        <v>12.050604599312301</v>
      </c>
      <c r="F632" s="69"/>
      <c r="G632" s="69"/>
      <c r="H632" s="69"/>
      <c r="I632" s="75"/>
      <c r="J632" s="76"/>
      <c r="K632" s="76"/>
      <c r="L632" s="76"/>
      <c r="M632" s="76"/>
      <c r="N632" s="69"/>
      <c r="O632" s="69"/>
      <c r="P632" s="69"/>
      <c r="Q632" s="69"/>
      <c r="R632" s="69"/>
      <c r="S632" s="69"/>
      <c r="T632" s="75"/>
      <c r="U632" s="75"/>
      <c r="V632" s="69"/>
      <c r="W632" s="69"/>
      <c r="X632" s="69"/>
      <c r="Y632" s="77"/>
      <c r="Z632" s="69">
        <v>12.050604599312301</v>
      </c>
      <c r="AA632" s="69"/>
      <c r="AB632" s="69"/>
      <c r="AC632" s="69"/>
      <c r="AD632" s="69">
        <f>IFERROR(LARGE(AH632:AM632,1),0)+IFERROR(LARGE(AH632:AM632,2),0)</f>
        <v>0</v>
      </c>
      <c r="AE632" s="69">
        <f>IFERROR(LARGE(AH632:AM632,3),0)+IFERROR(LARGE(AH632:AM632,4),0)</f>
        <v>0</v>
      </c>
      <c r="AF632" s="69">
        <f>IFERROR(LARGE(AH632:AM632,5),0)+IFERROR(LARGE(AH632:AM632,6),0)</f>
        <v>0</v>
      </c>
      <c r="AG632" s="69">
        <f>IFERROR(LARGE(AH632:AM632,7),0)</f>
        <v>0</v>
      </c>
      <c r="AH632" s="69"/>
      <c r="AI632" s="69"/>
      <c r="AJ632" s="69"/>
      <c r="AK632" s="69"/>
      <c r="AL632" s="69"/>
      <c r="AM632" s="69"/>
    </row>
    <row r="633" spans="1:39" s="70" customFormat="1">
      <c r="A633" s="3" t="s">
        <v>3961</v>
      </c>
      <c r="B633" s="3"/>
      <c r="C633" s="3" t="s">
        <v>57</v>
      </c>
      <c r="D633" s="2">
        <f ca="1">IF(E632=E633,D632,CELL("wiersz",A631))</f>
        <v>631</v>
      </c>
      <c r="E633" s="23">
        <f>LARGE(F633:AG633,1)+LARGE(F633:AG633,2)+LARGE(F633:AG633,3)+LARGE(F633:AG633,4)+IFERROR(LARGE(F633:AG633,5),0)+IFERROR(LARGE(F633:AG633,6),0)</f>
        <v>11.813934249068094</v>
      </c>
      <c r="F633" s="69"/>
      <c r="G633" s="69"/>
      <c r="H633" s="69"/>
      <c r="I633" s="75"/>
      <c r="J633" s="76"/>
      <c r="K633" s="76"/>
      <c r="L633" s="76"/>
      <c r="M633" s="76"/>
      <c r="N633" s="69"/>
      <c r="O633" s="69"/>
      <c r="P633" s="69"/>
      <c r="Q633" s="69"/>
      <c r="R633" s="69"/>
      <c r="S633" s="69"/>
      <c r="T633" s="75"/>
      <c r="U633" s="75"/>
      <c r="V633" s="69"/>
      <c r="W633" s="69"/>
      <c r="X633" s="69"/>
      <c r="Y633" s="77"/>
      <c r="Z633" s="69"/>
      <c r="AA633" s="69"/>
      <c r="AB633" s="69"/>
      <c r="AC633" s="69"/>
      <c r="AD633" s="69">
        <f>IFERROR(LARGE(AH633:AM633,1),0)+IFERROR(LARGE(AH633:AM633,2),0)</f>
        <v>11.813934249068094</v>
      </c>
      <c r="AE633" s="69">
        <f>IFERROR(LARGE(AH633:AM633,3),0)+IFERROR(LARGE(AH633:AM633,4),0)</f>
        <v>0</v>
      </c>
      <c r="AF633" s="69">
        <f>IFERROR(LARGE(AH633:AM633,5),0)+IFERROR(LARGE(AH633:AM633,6),0)</f>
        <v>0</v>
      </c>
      <c r="AG633" s="69">
        <f>IFERROR(LARGE(AH633:AM633,7),0)</f>
        <v>0</v>
      </c>
      <c r="AH633" s="69"/>
      <c r="AI633" s="69"/>
      <c r="AJ633" s="69"/>
      <c r="AK633" s="69"/>
      <c r="AL633" s="69">
        <v>11.813934249068094</v>
      </c>
      <c r="AM633" s="69"/>
    </row>
    <row r="634" spans="1:39" s="70" customFormat="1">
      <c r="A634" s="3" t="s">
        <v>2318</v>
      </c>
      <c r="B634" s="3"/>
      <c r="C634" s="3" t="s">
        <v>57</v>
      </c>
      <c r="D634" s="2">
        <f ca="1">IF(E633=E634,D633,CELL("wiersz",A632))</f>
        <v>632</v>
      </c>
      <c r="E634" s="23">
        <f>LARGE(F634:AG634,1)+LARGE(F634:AG634,2)+LARGE(F634:AG634,3)+LARGE(F634:AG634,4)+IFERROR(LARGE(F634:AG634,5),0)+IFERROR(LARGE(F634:AG634,6),0)</f>
        <v>11.781927416080757</v>
      </c>
      <c r="F634" s="69"/>
      <c r="G634" s="69"/>
      <c r="H634" s="69"/>
      <c r="I634" s="75"/>
      <c r="J634" s="76"/>
      <c r="K634" s="76"/>
      <c r="L634" s="76"/>
      <c r="M634" s="76"/>
      <c r="N634" s="69"/>
      <c r="O634" s="69"/>
      <c r="P634" s="69"/>
      <c r="Q634" s="69"/>
      <c r="R634" s="69"/>
      <c r="S634" s="69"/>
      <c r="T634" s="75"/>
      <c r="U634" s="75"/>
      <c r="V634" s="69"/>
      <c r="W634" s="69"/>
      <c r="X634" s="69"/>
      <c r="Y634" s="77"/>
      <c r="Z634" s="69"/>
      <c r="AA634" s="69"/>
      <c r="AB634" s="69"/>
      <c r="AC634" s="69"/>
      <c r="AD634" s="69">
        <f>IFERROR(LARGE(AH634:AM634,1),0)+IFERROR(LARGE(AH634:AM634,2),0)</f>
        <v>11.781927416080757</v>
      </c>
      <c r="AE634" s="69">
        <f>IFERROR(LARGE(AH634:AM634,3),0)+IFERROR(LARGE(AH634:AM634,4),0)</f>
        <v>0</v>
      </c>
      <c r="AF634" s="69">
        <f>IFERROR(LARGE(AH634:AM634,5),0)+IFERROR(LARGE(AH634:AM634,6),0)</f>
        <v>0</v>
      </c>
      <c r="AG634" s="69">
        <f>IFERROR(LARGE(AH634:AM634,7),0)</f>
        <v>0</v>
      </c>
      <c r="AH634" s="69">
        <v>11.781927416080757</v>
      </c>
      <c r="AI634" s="69"/>
      <c r="AJ634" s="69"/>
      <c r="AK634" s="69"/>
      <c r="AL634" s="69"/>
      <c r="AM634" s="69"/>
    </row>
    <row r="635" spans="1:39" s="70" customFormat="1">
      <c r="A635" s="3" t="s">
        <v>3962</v>
      </c>
      <c r="B635" s="3"/>
      <c r="C635" s="3" t="s">
        <v>3687</v>
      </c>
      <c r="D635" s="2">
        <f ca="1">IF(E634=E635,D634,CELL("wiersz",A633))</f>
        <v>633</v>
      </c>
      <c r="E635" s="23">
        <f>LARGE(F635:AG635,1)+LARGE(F635:AG635,2)+LARGE(F635:AG635,3)+LARGE(F635:AG635,4)+IFERROR(LARGE(F635:AG635,5),0)+IFERROR(LARGE(F635:AG635,6),0)</f>
        <v>11.420136440765825</v>
      </c>
      <c r="F635" s="69"/>
      <c r="G635" s="69"/>
      <c r="H635" s="69"/>
      <c r="I635" s="75"/>
      <c r="J635" s="76"/>
      <c r="K635" s="76"/>
      <c r="L635" s="76"/>
      <c r="M635" s="76"/>
      <c r="N635" s="69"/>
      <c r="O635" s="69"/>
      <c r="P635" s="69"/>
      <c r="Q635" s="69"/>
      <c r="R635" s="69"/>
      <c r="S635" s="69"/>
      <c r="T635" s="75"/>
      <c r="U635" s="75"/>
      <c r="V635" s="69"/>
      <c r="W635" s="69"/>
      <c r="X635" s="69"/>
      <c r="Y635" s="77"/>
      <c r="Z635" s="69"/>
      <c r="AA635" s="69"/>
      <c r="AB635" s="69"/>
      <c r="AC635" s="69"/>
      <c r="AD635" s="69">
        <f>IFERROR(LARGE(AH635:AM635,1),0)+IFERROR(LARGE(AH635:AM635,2),0)</f>
        <v>11.420136440765825</v>
      </c>
      <c r="AE635" s="69">
        <f>IFERROR(LARGE(AH635:AM635,3),0)+IFERROR(LARGE(AH635:AM635,4),0)</f>
        <v>0</v>
      </c>
      <c r="AF635" s="69">
        <f>IFERROR(LARGE(AH635:AM635,5),0)+IFERROR(LARGE(AH635:AM635,6),0)</f>
        <v>0</v>
      </c>
      <c r="AG635" s="69">
        <f>IFERROR(LARGE(AH635:AM635,7),0)</f>
        <v>0</v>
      </c>
      <c r="AH635" s="69"/>
      <c r="AI635" s="69"/>
      <c r="AJ635" s="69"/>
      <c r="AK635" s="69"/>
      <c r="AL635" s="69">
        <v>11.420136440765825</v>
      </c>
      <c r="AM635" s="69"/>
    </row>
    <row r="636" spans="1:39" s="70" customFormat="1">
      <c r="A636" s="3" t="s">
        <v>2357</v>
      </c>
      <c r="B636" s="3"/>
      <c r="C636" s="3" t="s">
        <v>57</v>
      </c>
      <c r="D636" s="2">
        <f ca="1">IF(E635=E636,D635,CELL("wiersz",A634))</f>
        <v>634</v>
      </c>
      <c r="E636" s="23">
        <f>LARGE(F636:AG636,1)+LARGE(F636:AG636,2)+LARGE(F636:AG636,3)+LARGE(F636:AG636,4)+IFERROR(LARGE(F636:AG636,5),0)+IFERROR(LARGE(F636:AG636,6),0)</f>
        <v>11.107653566347814</v>
      </c>
      <c r="F636" s="69"/>
      <c r="G636" s="69"/>
      <c r="H636" s="69"/>
      <c r="I636" s="75"/>
      <c r="J636" s="76"/>
      <c r="K636" s="76"/>
      <c r="L636" s="76"/>
      <c r="M636" s="76"/>
      <c r="N636" s="69"/>
      <c r="O636" s="69"/>
      <c r="P636" s="69"/>
      <c r="Q636" s="69"/>
      <c r="R636" s="69"/>
      <c r="S636" s="69"/>
      <c r="T636" s="75"/>
      <c r="U636" s="75"/>
      <c r="V636" s="69"/>
      <c r="W636" s="69"/>
      <c r="X636" s="69"/>
      <c r="Y636" s="77"/>
      <c r="Z636" s="69"/>
      <c r="AA636" s="69"/>
      <c r="AB636" s="69"/>
      <c r="AC636" s="69"/>
      <c r="AD636" s="69">
        <f>IFERROR(LARGE(AH636:AM636,1),0)+IFERROR(LARGE(AH636:AM636,2),0)</f>
        <v>11.107653566347814</v>
      </c>
      <c r="AE636" s="69">
        <f>IFERROR(LARGE(AH636:AM636,3),0)+IFERROR(LARGE(AH636:AM636,4),0)</f>
        <v>0</v>
      </c>
      <c r="AF636" s="69">
        <f>IFERROR(LARGE(AH636:AM636,5),0)+IFERROR(LARGE(AH636:AM636,6),0)</f>
        <v>0</v>
      </c>
      <c r="AG636" s="69">
        <f>IFERROR(LARGE(AH636:AM636,7),0)</f>
        <v>0</v>
      </c>
      <c r="AH636" s="69">
        <v>4.4639824492848597</v>
      </c>
      <c r="AI636" s="69"/>
      <c r="AJ636" s="69"/>
      <c r="AK636" s="69"/>
      <c r="AL636" s="69">
        <v>6.6436711170629534</v>
      </c>
      <c r="AM636" s="69"/>
    </row>
    <row r="637" spans="1:39" s="70" customFormat="1">
      <c r="A637" s="3" t="s">
        <v>3875</v>
      </c>
      <c r="B637" s="3" t="s">
        <v>927</v>
      </c>
      <c r="C637" s="3" t="s">
        <v>927</v>
      </c>
      <c r="D637" s="2">
        <f ca="1">IF(E636=E637,D636,CELL("wiersz",A635))</f>
        <v>635</v>
      </c>
      <c r="E637" s="23">
        <f>LARGE(F637:AG637,1)+LARGE(F637:AG637,2)+LARGE(F637:AG637,3)+LARGE(F637:AG637,4)+IFERROR(LARGE(F637:AG637,5),0)+IFERROR(LARGE(F637:AG637,6),0)</f>
        <v>10.985380619706939</v>
      </c>
      <c r="F637" s="69"/>
      <c r="G637" s="69"/>
      <c r="H637" s="69"/>
      <c r="I637" s="75"/>
      <c r="J637" s="76"/>
      <c r="K637" s="76"/>
      <c r="L637" s="76"/>
      <c r="M637" s="76"/>
      <c r="N637" s="69"/>
      <c r="O637" s="69"/>
      <c r="P637" s="69"/>
      <c r="Q637" s="69"/>
      <c r="R637" s="69"/>
      <c r="S637" s="69"/>
      <c r="T637" s="75"/>
      <c r="U637" s="75"/>
      <c r="V637" s="69"/>
      <c r="W637" s="69"/>
      <c r="X637" s="69"/>
      <c r="Y637" s="77"/>
      <c r="Z637" s="69">
        <v>10.985380619706939</v>
      </c>
      <c r="AA637" s="69"/>
      <c r="AB637" s="69"/>
      <c r="AC637" s="69"/>
      <c r="AD637" s="69">
        <f>IFERROR(LARGE(AH637:AM637,1),0)+IFERROR(LARGE(AH637:AM637,2),0)</f>
        <v>0</v>
      </c>
      <c r="AE637" s="69">
        <f>IFERROR(LARGE(AH637:AM637,3),0)+IFERROR(LARGE(AH637:AM637,4),0)</f>
        <v>0</v>
      </c>
      <c r="AF637" s="69">
        <f>IFERROR(LARGE(AH637:AM637,5),0)+IFERROR(LARGE(AH637:AM637,6),0)</f>
        <v>0</v>
      </c>
      <c r="AG637" s="69">
        <f>IFERROR(LARGE(AH637:AM637,7),0)</f>
        <v>0</v>
      </c>
      <c r="AH637" s="69"/>
      <c r="AI637" s="69"/>
      <c r="AJ637" s="69"/>
      <c r="AK637" s="69"/>
      <c r="AL637" s="69"/>
      <c r="AM637" s="69"/>
    </row>
    <row r="638" spans="1:39" s="70" customFormat="1">
      <c r="A638" s="3" t="s">
        <v>2158</v>
      </c>
      <c r="B638" s="3" t="s">
        <v>755</v>
      </c>
      <c r="C638" s="3" t="s">
        <v>57</v>
      </c>
      <c r="D638" s="2">
        <f ca="1">IF(E637=E638,D637,CELL("wiersz",A636))</f>
        <v>636</v>
      </c>
      <c r="E638" s="23">
        <f>LARGE(F638:AG638,1)+LARGE(F638:AG638,2)+LARGE(F638:AG638,3)+LARGE(F638:AG638,4)+IFERROR(LARGE(F638:AG638,5),0)+IFERROR(LARGE(F638:AG638,6),0)</f>
        <v>10.812315438551607</v>
      </c>
      <c r="F638" s="69"/>
      <c r="G638" s="69">
        <v>10.812315438551607</v>
      </c>
      <c r="H638" s="69"/>
      <c r="I638" s="75"/>
      <c r="J638" s="76"/>
      <c r="K638" s="76"/>
      <c r="L638" s="76"/>
      <c r="M638" s="76"/>
      <c r="N638" s="69"/>
      <c r="O638" s="69"/>
      <c r="P638" s="69"/>
      <c r="Q638" s="69"/>
      <c r="R638" s="69"/>
      <c r="S638" s="69"/>
      <c r="T638" s="75"/>
      <c r="U638" s="75"/>
      <c r="V638" s="69"/>
      <c r="W638" s="69"/>
      <c r="X638" s="69"/>
      <c r="Y638" s="77"/>
      <c r="Z638" s="69"/>
      <c r="AA638" s="69"/>
      <c r="AB638" s="69"/>
      <c r="AC638" s="69"/>
      <c r="AD638" s="69">
        <f>IFERROR(LARGE(AH638:AM638,1),0)+IFERROR(LARGE(AH638:AM638,2),0)</f>
        <v>0</v>
      </c>
      <c r="AE638" s="69">
        <f>IFERROR(LARGE(AH638:AM638,3),0)+IFERROR(LARGE(AH638:AM638,4),0)</f>
        <v>0</v>
      </c>
      <c r="AF638" s="69">
        <f>IFERROR(LARGE(AH638:AM638,5),0)+IFERROR(LARGE(AH638:AM638,6),0)</f>
        <v>0</v>
      </c>
      <c r="AG638" s="69">
        <f>IFERROR(LARGE(AH638:AM638,7),0)</f>
        <v>0</v>
      </c>
      <c r="AH638" s="69"/>
      <c r="AI638" s="69"/>
      <c r="AJ638" s="69"/>
      <c r="AK638" s="69"/>
      <c r="AL638" s="69"/>
      <c r="AM638" s="69"/>
    </row>
    <row r="639" spans="1:39" s="70" customFormat="1">
      <c r="A639" s="3" t="s">
        <v>2321</v>
      </c>
      <c r="B639" s="3"/>
      <c r="C639" s="3" t="s">
        <v>67</v>
      </c>
      <c r="D639" s="2">
        <f ca="1">IF(E638=E639,D638,CELL("wiersz",A637))</f>
        <v>637</v>
      </c>
      <c r="E639" s="23">
        <f>LARGE(F639:AG639,1)+LARGE(F639:AG639,2)+LARGE(F639:AG639,3)+LARGE(F639:AG639,4)+IFERROR(LARGE(F639:AG639,5),0)+IFERROR(LARGE(F639:AG639,6),0)</f>
        <v>10.763638242556834</v>
      </c>
      <c r="F639" s="69"/>
      <c r="G639" s="69"/>
      <c r="H639" s="69"/>
      <c r="I639" s="75"/>
      <c r="J639" s="76"/>
      <c r="K639" s="76"/>
      <c r="L639" s="76"/>
      <c r="M639" s="76"/>
      <c r="N639" s="69"/>
      <c r="O639" s="69"/>
      <c r="P639" s="69"/>
      <c r="Q639" s="69"/>
      <c r="R639" s="69"/>
      <c r="S639" s="69"/>
      <c r="T639" s="75"/>
      <c r="U639" s="75"/>
      <c r="V639" s="69"/>
      <c r="W639" s="69"/>
      <c r="X639" s="69"/>
      <c r="Y639" s="77"/>
      <c r="Z639" s="69"/>
      <c r="AA639" s="69"/>
      <c r="AB639" s="69"/>
      <c r="AC639" s="69"/>
      <c r="AD639" s="69">
        <f>IFERROR(LARGE(AH639:AM639,1),0)+IFERROR(LARGE(AH639:AM639,2),0)</f>
        <v>10.763638242556834</v>
      </c>
      <c r="AE639" s="69">
        <f>IFERROR(LARGE(AH639:AM639,3),0)+IFERROR(LARGE(AH639:AM639,4),0)</f>
        <v>0</v>
      </c>
      <c r="AF639" s="69">
        <f>IFERROR(LARGE(AH639:AM639,5),0)+IFERROR(LARGE(AH639:AM639,6),0)</f>
        <v>0</v>
      </c>
      <c r="AG639" s="69">
        <f>IFERROR(LARGE(AH639:AM639,7),0)</f>
        <v>0</v>
      </c>
      <c r="AH639" s="69">
        <v>10.763638242556834</v>
      </c>
      <c r="AI639" s="69"/>
      <c r="AJ639" s="69"/>
      <c r="AK639" s="69"/>
      <c r="AL639" s="69"/>
      <c r="AM639" s="69"/>
    </row>
    <row r="640" spans="1:39" s="70" customFormat="1">
      <c r="A640" s="3" t="s">
        <v>2322</v>
      </c>
      <c r="B640" s="3"/>
      <c r="C640" s="3" t="s">
        <v>47</v>
      </c>
      <c r="D640" s="2">
        <f ca="1">IF(E639=E640,D639,CELL("wiersz",A638))</f>
        <v>638</v>
      </c>
      <c r="E640" s="23">
        <f>LARGE(F640:AG640,1)+LARGE(F640:AG640,2)+LARGE(F640:AG640,3)+LARGE(F640:AG640,4)+IFERROR(LARGE(F640:AG640,5),0)+IFERROR(LARGE(F640:AG640,6),0)</f>
        <v>10.74206988348301</v>
      </c>
      <c r="F640" s="69"/>
      <c r="G640" s="69"/>
      <c r="H640" s="69"/>
      <c r="I640" s="75"/>
      <c r="J640" s="76"/>
      <c r="K640" s="76"/>
      <c r="L640" s="76"/>
      <c r="M640" s="76"/>
      <c r="N640" s="69"/>
      <c r="O640" s="69"/>
      <c r="P640" s="69"/>
      <c r="Q640" s="69"/>
      <c r="R640" s="69"/>
      <c r="S640" s="69"/>
      <c r="T640" s="75"/>
      <c r="U640" s="75"/>
      <c r="V640" s="69"/>
      <c r="W640" s="69"/>
      <c r="X640" s="69"/>
      <c r="Y640" s="77"/>
      <c r="Z640" s="69"/>
      <c r="AA640" s="69"/>
      <c r="AB640" s="69"/>
      <c r="AC640" s="69"/>
      <c r="AD640" s="69">
        <f>IFERROR(LARGE(AH640:AM640,1),0)+IFERROR(LARGE(AH640:AM640,2),0)</f>
        <v>10.74206988348301</v>
      </c>
      <c r="AE640" s="69">
        <f>IFERROR(LARGE(AH640:AM640,3),0)+IFERROR(LARGE(AH640:AM640,4),0)</f>
        <v>0</v>
      </c>
      <c r="AF640" s="69">
        <f>IFERROR(LARGE(AH640:AM640,5),0)+IFERROR(LARGE(AH640:AM640,6),0)</f>
        <v>0</v>
      </c>
      <c r="AG640" s="69">
        <f>IFERROR(LARGE(AH640:AM640,7),0)</f>
        <v>0</v>
      </c>
      <c r="AH640" s="69">
        <v>10.74206988348301</v>
      </c>
      <c r="AI640" s="69"/>
      <c r="AJ640" s="69"/>
      <c r="AK640" s="69"/>
      <c r="AL640" s="69"/>
      <c r="AM640" s="69"/>
    </row>
    <row r="641" spans="1:39" s="70" customFormat="1">
      <c r="A641" s="3" t="s">
        <v>3963</v>
      </c>
      <c r="B641" s="3"/>
      <c r="C641" s="3" t="s">
        <v>57</v>
      </c>
      <c r="D641" s="2">
        <f ca="1">IF(E640=E641,D640,CELL("wiersz",A639))</f>
        <v>639</v>
      </c>
      <c r="E641" s="23">
        <f>LARGE(F641:AG641,1)+LARGE(F641:AG641,2)+LARGE(F641:AG641,3)+LARGE(F641:AG641,4)+IFERROR(LARGE(F641:AG641,5),0)+IFERROR(LARGE(F641:AG641,6),0)</f>
        <v>10.700578130747417</v>
      </c>
      <c r="F641" s="69"/>
      <c r="G641" s="69"/>
      <c r="H641" s="69"/>
      <c r="I641" s="75"/>
      <c r="J641" s="76"/>
      <c r="K641" s="76"/>
      <c r="L641" s="76"/>
      <c r="M641" s="76"/>
      <c r="N641" s="69"/>
      <c r="O641" s="69"/>
      <c r="P641" s="69"/>
      <c r="Q641" s="69"/>
      <c r="R641" s="69"/>
      <c r="S641" s="69"/>
      <c r="T641" s="75"/>
      <c r="U641" s="75"/>
      <c r="V641" s="69"/>
      <c r="W641" s="69"/>
      <c r="X641" s="69"/>
      <c r="Y641" s="77"/>
      <c r="Z641" s="69"/>
      <c r="AA641" s="69"/>
      <c r="AB641" s="69"/>
      <c r="AC641" s="69"/>
      <c r="AD641" s="69">
        <f>IFERROR(LARGE(AH641:AM641,1),0)+IFERROR(LARGE(AH641:AM641,2),0)</f>
        <v>10.700578130747417</v>
      </c>
      <c r="AE641" s="69">
        <f>IFERROR(LARGE(AH641:AM641,3),0)+IFERROR(LARGE(AH641:AM641,4),0)</f>
        <v>0</v>
      </c>
      <c r="AF641" s="69">
        <f>IFERROR(LARGE(AH641:AM641,5),0)+IFERROR(LARGE(AH641:AM641,6),0)</f>
        <v>0</v>
      </c>
      <c r="AG641" s="69">
        <f>IFERROR(LARGE(AH641:AM641,7),0)</f>
        <v>0</v>
      </c>
      <c r="AH641" s="69"/>
      <c r="AI641" s="69"/>
      <c r="AJ641" s="69"/>
      <c r="AK641" s="69"/>
      <c r="AL641" s="69">
        <v>10.700578130747417</v>
      </c>
      <c r="AM641" s="69"/>
    </row>
    <row r="642" spans="1:39" s="70" customFormat="1">
      <c r="A642" s="3" t="s">
        <v>3876</v>
      </c>
      <c r="B642" s="3" t="s">
        <v>37</v>
      </c>
      <c r="C642" s="3" t="s">
        <v>858</v>
      </c>
      <c r="D642" s="2">
        <f ca="1">IF(E641=E642,D641,CELL("wiersz",A640))</f>
        <v>640</v>
      </c>
      <c r="E642" s="23">
        <f>LARGE(F642:AG642,1)+LARGE(F642:AG642,2)+LARGE(F642:AG642,3)+LARGE(F642:AG642,4)+IFERROR(LARGE(F642:AG642,5),0)+IFERROR(LARGE(F642:AG642,6),0)</f>
        <v>10.593045597574548</v>
      </c>
      <c r="F642" s="69"/>
      <c r="G642" s="69"/>
      <c r="H642" s="69"/>
      <c r="I642" s="75"/>
      <c r="J642" s="76"/>
      <c r="K642" s="76"/>
      <c r="L642" s="76"/>
      <c r="M642" s="76"/>
      <c r="N642" s="69"/>
      <c r="O642" s="69"/>
      <c r="P642" s="69"/>
      <c r="Q642" s="69"/>
      <c r="R642" s="69"/>
      <c r="S642" s="69"/>
      <c r="T642" s="75"/>
      <c r="U642" s="75"/>
      <c r="V642" s="69"/>
      <c r="W642" s="69"/>
      <c r="X642" s="69"/>
      <c r="Y642" s="77"/>
      <c r="Z642" s="69">
        <v>10.593045597574548</v>
      </c>
      <c r="AA642" s="69"/>
      <c r="AB642" s="69"/>
      <c r="AC642" s="69"/>
      <c r="AD642" s="69">
        <f>IFERROR(LARGE(AH642:AM642,1),0)+IFERROR(LARGE(AH642:AM642,2),0)</f>
        <v>0</v>
      </c>
      <c r="AE642" s="69">
        <f>IFERROR(LARGE(AH642:AM642,3),0)+IFERROR(LARGE(AH642:AM642,4),0)</f>
        <v>0</v>
      </c>
      <c r="AF642" s="69">
        <f>IFERROR(LARGE(AH642:AM642,5),0)+IFERROR(LARGE(AH642:AM642,6),0)</f>
        <v>0</v>
      </c>
      <c r="AG642" s="69">
        <f>IFERROR(LARGE(AH642:AM642,7),0)</f>
        <v>0</v>
      </c>
      <c r="AH642" s="69"/>
      <c r="AI642" s="69"/>
      <c r="AJ642" s="69"/>
      <c r="AK642" s="69"/>
      <c r="AL642" s="69"/>
      <c r="AM642" s="69"/>
    </row>
    <row r="643" spans="1:39" s="70" customFormat="1">
      <c r="A643" s="3" t="s">
        <v>3964</v>
      </c>
      <c r="B643" s="3"/>
      <c r="C643" s="3" t="s">
        <v>47</v>
      </c>
      <c r="D643" s="2">
        <f ca="1">IF(E642=E643,D642,CELL("wiersz",A641))</f>
        <v>641</v>
      </c>
      <c r="E643" s="23">
        <f>LARGE(F643:AG643,1)+LARGE(F643:AG643,2)+LARGE(F643:AG643,3)+LARGE(F643:AG643,4)+IFERROR(LARGE(F643:AG643,5),0)+IFERROR(LARGE(F643:AG643,6),0)</f>
        <v>10.477411352720647</v>
      </c>
      <c r="F643" s="69"/>
      <c r="G643" s="69"/>
      <c r="H643" s="69"/>
      <c r="I643" s="75"/>
      <c r="J643" s="76"/>
      <c r="K643" s="76"/>
      <c r="L643" s="76"/>
      <c r="M643" s="76"/>
      <c r="N643" s="69"/>
      <c r="O643" s="69"/>
      <c r="P643" s="69"/>
      <c r="Q643" s="69"/>
      <c r="R643" s="69"/>
      <c r="S643" s="69"/>
      <c r="T643" s="75"/>
      <c r="U643" s="75"/>
      <c r="V643" s="69"/>
      <c r="W643" s="69"/>
      <c r="X643" s="69"/>
      <c r="Y643" s="77"/>
      <c r="Z643" s="69"/>
      <c r="AA643" s="69"/>
      <c r="AB643" s="69"/>
      <c r="AC643" s="69"/>
      <c r="AD643" s="69">
        <f>IFERROR(LARGE(AH643:AM643,1),0)+IFERROR(LARGE(AH643:AM643,2),0)</f>
        <v>10.477411352720647</v>
      </c>
      <c r="AE643" s="69">
        <f>IFERROR(LARGE(AH643:AM643,3),0)+IFERROR(LARGE(AH643:AM643,4),0)</f>
        <v>0</v>
      </c>
      <c r="AF643" s="69">
        <f>IFERROR(LARGE(AH643:AM643,5),0)+IFERROR(LARGE(AH643:AM643,6),0)</f>
        <v>0</v>
      </c>
      <c r="AG643" s="69">
        <f>IFERROR(LARGE(AH643:AM643,7),0)</f>
        <v>0</v>
      </c>
      <c r="AH643" s="69"/>
      <c r="AI643" s="69"/>
      <c r="AJ643" s="69"/>
      <c r="AK643" s="69"/>
      <c r="AL643" s="69">
        <v>10.477411352720647</v>
      </c>
      <c r="AM643" s="69"/>
    </row>
    <row r="644" spans="1:39" s="70" customFormat="1">
      <c r="A644" s="3" t="s">
        <v>3965</v>
      </c>
      <c r="B644" s="3"/>
      <c r="C644" s="3" t="s">
        <v>3682</v>
      </c>
      <c r="D644" s="2">
        <f ca="1">IF(E643=E644,D643,CELL("wiersz",A642))</f>
        <v>642</v>
      </c>
      <c r="E644" s="23">
        <f>LARGE(F644:AG644,1)+LARGE(F644:AG644,2)+LARGE(F644:AG644,3)+LARGE(F644:AG644,4)+IFERROR(LARGE(F644:AG644,5),0)+IFERROR(LARGE(F644:AG644,6),0)</f>
        <v>10.473463819400942</v>
      </c>
      <c r="F644" s="69"/>
      <c r="G644" s="69"/>
      <c r="H644" s="69"/>
      <c r="I644" s="75"/>
      <c r="J644" s="76"/>
      <c r="K644" s="76"/>
      <c r="L644" s="76"/>
      <c r="M644" s="76"/>
      <c r="N644" s="69"/>
      <c r="O644" s="69"/>
      <c r="P644" s="69"/>
      <c r="Q644" s="69"/>
      <c r="R644" s="69"/>
      <c r="S644" s="69"/>
      <c r="T644" s="75"/>
      <c r="U644" s="75"/>
      <c r="V644" s="69"/>
      <c r="W644" s="69"/>
      <c r="X644" s="69"/>
      <c r="Y644" s="77"/>
      <c r="Z644" s="69"/>
      <c r="AA644" s="69"/>
      <c r="AB644" s="69"/>
      <c r="AC644" s="69"/>
      <c r="AD644" s="69">
        <f>IFERROR(LARGE(AH644:AM644,1),0)+IFERROR(LARGE(AH644:AM644,2),0)</f>
        <v>10.473463819400942</v>
      </c>
      <c r="AE644" s="69">
        <f>IFERROR(LARGE(AH644:AM644,3),0)+IFERROR(LARGE(AH644:AM644,4),0)</f>
        <v>0</v>
      </c>
      <c r="AF644" s="69">
        <f>IFERROR(LARGE(AH644:AM644,5),0)+IFERROR(LARGE(AH644:AM644,6),0)</f>
        <v>0</v>
      </c>
      <c r="AG644" s="69">
        <f>IFERROR(LARGE(AH644:AM644,7),0)</f>
        <v>0</v>
      </c>
      <c r="AH644" s="69"/>
      <c r="AI644" s="69"/>
      <c r="AJ644" s="69"/>
      <c r="AK644" s="69"/>
      <c r="AL644" s="69">
        <v>10.473463819400942</v>
      </c>
      <c r="AM644" s="69"/>
    </row>
    <row r="645" spans="1:39" s="70" customFormat="1">
      <c r="A645" s="3" t="s">
        <v>2323</v>
      </c>
      <c r="B645" s="3"/>
      <c r="C645" s="3" t="s">
        <v>92</v>
      </c>
      <c r="D645" s="2">
        <f ca="1">IF(E644=E645,D644,CELL("wiersz",A643))</f>
        <v>643</v>
      </c>
      <c r="E645" s="23">
        <f>LARGE(F645:AG645,1)+LARGE(F645:AG645,2)+LARGE(F645:AG645,3)+LARGE(F645:AG645,4)+IFERROR(LARGE(F645:AG645,5),0)+IFERROR(LARGE(F645:AG645,6),0)</f>
        <v>10.463833100034261</v>
      </c>
      <c r="F645" s="69"/>
      <c r="G645" s="69"/>
      <c r="H645" s="69"/>
      <c r="I645" s="75"/>
      <c r="J645" s="76"/>
      <c r="K645" s="76"/>
      <c r="L645" s="76"/>
      <c r="M645" s="76"/>
      <c r="N645" s="69"/>
      <c r="O645" s="69"/>
      <c r="P645" s="69"/>
      <c r="Q645" s="69"/>
      <c r="R645" s="69"/>
      <c r="S645" s="69"/>
      <c r="T645" s="75"/>
      <c r="U645" s="75"/>
      <c r="V645" s="69"/>
      <c r="W645" s="69"/>
      <c r="X645" s="69"/>
      <c r="Y645" s="77"/>
      <c r="Z645" s="69"/>
      <c r="AA645" s="69"/>
      <c r="AB645" s="69"/>
      <c r="AC645" s="69"/>
      <c r="AD645" s="69">
        <f>IFERROR(LARGE(AH645:AM645,1),0)+IFERROR(LARGE(AH645:AM645,2),0)</f>
        <v>10.463833100034261</v>
      </c>
      <c r="AE645" s="69">
        <f>IFERROR(LARGE(AH645:AM645,3),0)+IFERROR(LARGE(AH645:AM645,4),0)</f>
        <v>0</v>
      </c>
      <c r="AF645" s="69">
        <f>IFERROR(LARGE(AH645:AM645,5),0)+IFERROR(LARGE(AH645:AM645,6),0)</f>
        <v>0</v>
      </c>
      <c r="AG645" s="69">
        <f>IFERROR(LARGE(AH645:AM645,7),0)</f>
        <v>0</v>
      </c>
      <c r="AH645" s="69">
        <v>10.463833100034261</v>
      </c>
      <c r="AI645" s="69"/>
      <c r="AJ645" s="69"/>
      <c r="AK645" s="69"/>
      <c r="AL645" s="69"/>
      <c r="AM645" s="69"/>
    </row>
    <row r="646" spans="1:39" s="70" customFormat="1">
      <c r="A646" s="3" t="s">
        <v>3966</v>
      </c>
      <c r="B646" s="3" t="s">
        <v>3617</v>
      </c>
      <c r="C646" s="3" t="s">
        <v>68</v>
      </c>
      <c r="D646" s="2">
        <f ca="1">IF(E645=E646,D645,CELL("wiersz",A644))</f>
        <v>644</v>
      </c>
      <c r="E646" s="23">
        <f>LARGE(F646:AG646,1)+LARGE(F646:AG646,2)+LARGE(F646:AG646,3)+LARGE(F646:AG646,4)+IFERROR(LARGE(F646:AG646,5),0)+IFERROR(LARGE(F646:AG646,6),0)</f>
        <v>10.290591764805034</v>
      </c>
      <c r="F646" s="69"/>
      <c r="G646" s="69"/>
      <c r="H646" s="69"/>
      <c r="I646" s="75"/>
      <c r="J646" s="76"/>
      <c r="K646" s="76"/>
      <c r="L646" s="76"/>
      <c r="M646" s="76"/>
      <c r="N646" s="69"/>
      <c r="O646" s="69"/>
      <c r="P646" s="69"/>
      <c r="Q646" s="69"/>
      <c r="R646" s="69"/>
      <c r="S646" s="69"/>
      <c r="T646" s="75"/>
      <c r="U646" s="75"/>
      <c r="V646" s="69"/>
      <c r="W646" s="69"/>
      <c r="X646" s="69"/>
      <c r="Y646" s="77"/>
      <c r="Z646" s="69"/>
      <c r="AA646" s="69"/>
      <c r="AB646" s="69"/>
      <c r="AC646" s="69"/>
      <c r="AD646" s="69">
        <f>IFERROR(LARGE(AH646:AM646,1),0)+IFERROR(LARGE(AH646:AM646,2),0)</f>
        <v>10.290591764805034</v>
      </c>
      <c r="AE646" s="69">
        <f>IFERROR(LARGE(AH646:AM646,3),0)+IFERROR(LARGE(AH646:AM646,4),0)</f>
        <v>0</v>
      </c>
      <c r="AF646" s="69">
        <f>IFERROR(LARGE(AH646:AM646,5),0)+IFERROR(LARGE(AH646:AM646,6),0)</f>
        <v>0</v>
      </c>
      <c r="AG646" s="69">
        <f>IFERROR(LARGE(AH646:AM646,7),0)</f>
        <v>0</v>
      </c>
      <c r="AH646" s="69"/>
      <c r="AI646" s="69"/>
      <c r="AJ646" s="69"/>
      <c r="AK646" s="69"/>
      <c r="AL646" s="69">
        <v>10.290591764805034</v>
      </c>
      <c r="AM646" s="69"/>
    </row>
    <row r="647" spans="1:39" s="70" customFormat="1">
      <c r="A647" s="3" t="s">
        <v>2159</v>
      </c>
      <c r="B647" s="3"/>
      <c r="C647" s="3" t="s">
        <v>1129</v>
      </c>
      <c r="D647" s="2">
        <f ca="1">IF(E646=E647,D646,CELL("wiersz",A645))</f>
        <v>645</v>
      </c>
      <c r="E647" s="23">
        <f>LARGE(F647:AG647,1)+LARGE(F647:AG647,2)+LARGE(F647:AG647,3)+LARGE(F647:AG647,4)+IFERROR(LARGE(F647:AG647,5),0)+IFERROR(LARGE(F647:AG647,6),0)</f>
        <v>10.145142876530235</v>
      </c>
      <c r="F647" s="69"/>
      <c r="G647" s="69">
        <v>10.145142876530235</v>
      </c>
      <c r="H647" s="69"/>
      <c r="I647" s="75"/>
      <c r="J647" s="76"/>
      <c r="K647" s="76"/>
      <c r="L647" s="76"/>
      <c r="M647" s="76"/>
      <c r="N647" s="69"/>
      <c r="O647" s="69"/>
      <c r="P647" s="69"/>
      <c r="Q647" s="69"/>
      <c r="R647" s="69"/>
      <c r="S647" s="69"/>
      <c r="T647" s="75"/>
      <c r="U647" s="75"/>
      <c r="V647" s="69"/>
      <c r="W647" s="69"/>
      <c r="X647" s="69"/>
      <c r="Y647" s="77"/>
      <c r="Z647" s="69"/>
      <c r="AA647" s="69"/>
      <c r="AB647" s="69"/>
      <c r="AC647" s="69"/>
      <c r="AD647" s="69">
        <f>IFERROR(LARGE(AH647:AM647,1),0)+IFERROR(LARGE(AH647:AM647,2),0)</f>
        <v>0</v>
      </c>
      <c r="AE647" s="69">
        <f>IFERROR(LARGE(AH647:AM647,3),0)+IFERROR(LARGE(AH647:AM647,4),0)</f>
        <v>0</v>
      </c>
      <c r="AF647" s="69">
        <f>IFERROR(LARGE(AH647:AM647,5),0)+IFERROR(LARGE(AH647:AM647,6),0)</f>
        <v>0</v>
      </c>
      <c r="AG647" s="69">
        <f>IFERROR(LARGE(AH647:AM647,7),0)</f>
        <v>0</v>
      </c>
      <c r="AH647" s="69"/>
      <c r="AI647" s="69"/>
      <c r="AJ647" s="69"/>
      <c r="AK647" s="69"/>
      <c r="AL647" s="69"/>
      <c r="AM647" s="69"/>
    </row>
    <row r="648" spans="1:39" s="70" customFormat="1">
      <c r="A648" s="3" t="s">
        <v>2324</v>
      </c>
      <c r="B648" s="3"/>
      <c r="C648" s="3" t="s">
        <v>57</v>
      </c>
      <c r="D648" s="2">
        <f ca="1">IF(E647=E648,D647,CELL("wiersz",A646))</f>
        <v>646</v>
      </c>
      <c r="E648" s="23">
        <f>LARGE(F648:AG648,1)+LARGE(F648:AG648,2)+LARGE(F648:AG648,3)+LARGE(F648:AG648,4)+IFERROR(LARGE(F648:AG648,5),0)+IFERROR(LARGE(F648:AG648,6),0)</f>
        <v>10.126290096807349</v>
      </c>
      <c r="F648" s="69"/>
      <c r="G648" s="69"/>
      <c r="H648" s="69"/>
      <c r="I648" s="75"/>
      <c r="J648" s="76"/>
      <c r="K648" s="76"/>
      <c r="L648" s="76"/>
      <c r="M648" s="76"/>
      <c r="N648" s="69"/>
      <c r="O648" s="69"/>
      <c r="P648" s="69"/>
      <c r="Q648" s="69"/>
      <c r="R648" s="69"/>
      <c r="S648" s="69"/>
      <c r="T648" s="75"/>
      <c r="U648" s="75"/>
      <c r="V648" s="69"/>
      <c r="W648" s="69"/>
      <c r="X648" s="69"/>
      <c r="Y648" s="77"/>
      <c r="Z648" s="69"/>
      <c r="AA648" s="69"/>
      <c r="AB648" s="69"/>
      <c r="AC648" s="69"/>
      <c r="AD648" s="69">
        <f>IFERROR(LARGE(AH648:AM648,1),0)+IFERROR(LARGE(AH648:AM648,2),0)</f>
        <v>10.126290096807349</v>
      </c>
      <c r="AE648" s="69">
        <f>IFERROR(LARGE(AH648:AM648,3),0)+IFERROR(LARGE(AH648:AM648,4),0)</f>
        <v>0</v>
      </c>
      <c r="AF648" s="69">
        <f>IFERROR(LARGE(AH648:AM648,5),0)+IFERROR(LARGE(AH648:AM648,6),0)</f>
        <v>0</v>
      </c>
      <c r="AG648" s="69">
        <f>IFERROR(LARGE(AH648:AM648,7),0)</f>
        <v>0</v>
      </c>
      <c r="AH648" s="69">
        <v>10.126290096807349</v>
      </c>
      <c r="AI648" s="69"/>
      <c r="AJ648" s="69"/>
      <c r="AK648" s="69"/>
      <c r="AL648" s="69"/>
      <c r="AM648" s="69"/>
    </row>
    <row r="649" spans="1:39" s="70" customFormat="1">
      <c r="A649" s="3" t="s">
        <v>2325</v>
      </c>
      <c r="B649" s="3"/>
      <c r="C649" s="3" t="s">
        <v>1790</v>
      </c>
      <c r="D649" s="2">
        <f ca="1">IF(E648=E649,D648,CELL("wiersz",A647))</f>
        <v>647</v>
      </c>
      <c r="E649" s="23">
        <f>LARGE(F649:AG649,1)+LARGE(F649:AG649,2)+LARGE(F649:AG649,3)+LARGE(F649:AG649,4)+IFERROR(LARGE(F649:AG649,5),0)+IFERROR(LARGE(F649:AG649,6),0)</f>
        <v>10.123330827694405</v>
      </c>
      <c r="F649" s="69"/>
      <c r="G649" s="69"/>
      <c r="H649" s="69"/>
      <c r="I649" s="75"/>
      <c r="J649" s="76"/>
      <c r="K649" s="76"/>
      <c r="L649" s="76"/>
      <c r="M649" s="76"/>
      <c r="N649" s="69"/>
      <c r="O649" s="69"/>
      <c r="P649" s="69"/>
      <c r="Q649" s="69"/>
      <c r="R649" s="69"/>
      <c r="S649" s="69"/>
      <c r="T649" s="75"/>
      <c r="U649" s="75"/>
      <c r="V649" s="69"/>
      <c r="W649" s="69"/>
      <c r="X649" s="69"/>
      <c r="Y649" s="77"/>
      <c r="Z649" s="69"/>
      <c r="AA649" s="69"/>
      <c r="AB649" s="69"/>
      <c r="AC649" s="69"/>
      <c r="AD649" s="69">
        <f>IFERROR(LARGE(AH649:AM649,1),0)+IFERROR(LARGE(AH649:AM649,2),0)</f>
        <v>10.123330827694405</v>
      </c>
      <c r="AE649" s="69">
        <f>IFERROR(LARGE(AH649:AM649,3),0)+IFERROR(LARGE(AH649:AM649,4),0)</f>
        <v>0</v>
      </c>
      <c r="AF649" s="69">
        <f>IFERROR(LARGE(AH649:AM649,5),0)+IFERROR(LARGE(AH649:AM649,6),0)</f>
        <v>0</v>
      </c>
      <c r="AG649" s="69">
        <f>IFERROR(LARGE(AH649:AM649,7),0)</f>
        <v>0</v>
      </c>
      <c r="AH649" s="69">
        <v>10.123330827694405</v>
      </c>
      <c r="AI649" s="69"/>
      <c r="AJ649" s="69"/>
      <c r="AK649" s="69"/>
      <c r="AL649" s="69"/>
      <c r="AM649" s="69"/>
    </row>
    <row r="650" spans="1:39" s="70" customFormat="1">
      <c r="A650" s="3" t="s">
        <v>2330</v>
      </c>
      <c r="B650" s="3"/>
      <c r="C650" s="3" t="s">
        <v>57</v>
      </c>
      <c r="D650" s="2">
        <f ca="1">IF(E649=E650,D649,CELL("wiersz",A648))</f>
        <v>648</v>
      </c>
      <c r="E650" s="23">
        <f>LARGE(F650:AG650,1)+LARGE(F650:AG650,2)+LARGE(F650:AG650,3)+LARGE(F650:AG650,4)+IFERROR(LARGE(F650:AG650,5),0)+IFERROR(LARGE(F650:AG650,6),0)</f>
        <v>9.7040753879564541</v>
      </c>
      <c r="F650" s="69"/>
      <c r="G650" s="69"/>
      <c r="H650" s="69"/>
      <c r="I650" s="75"/>
      <c r="J650" s="76"/>
      <c r="K650" s="76"/>
      <c r="L650" s="76"/>
      <c r="M650" s="76"/>
      <c r="N650" s="69"/>
      <c r="O650" s="69"/>
      <c r="P650" s="69"/>
      <c r="Q650" s="69"/>
      <c r="R650" s="69"/>
      <c r="S650" s="69"/>
      <c r="T650" s="75"/>
      <c r="U650" s="75"/>
      <c r="V650" s="69"/>
      <c r="W650" s="69"/>
      <c r="X650" s="69"/>
      <c r="Y650" s="77"/>
      <c r="Z650" s="69"/>
      <c r="AA650" s="69"/>
      <c r="AB650" s="69"/>
      <c r="AC650" s="69"/>
      <c r="AD650" s="69">
        <f>IFERROR(LARGE(AH650:AM650,1),0)+IFERROR(LARGE(AH650:AM650,2),0)</f>
        <v>9.7040753879564541</v>
      </c>
      <c r="AE650" s="69">
        <f>IFERROR(LARGE(AH650:AM650,3),0)+IFERROR(LARGE(AH650:AM650,4),0)</f>
        <v>0</v>
      </c>
      <c r="AF650" s="69">
        <f>IFERROR(LARGE(AH650:AM650,5),0)+IFERROR(LARGE(AH650:AM650,6),0)</f>
        <v>0</v>
      </c>
      <c r="AG650" s="69">
        <f>IFERROR(LARGE(AH650:AM650,7),0)</f>
        <v>0</v>
      </c>
      <c r="AH650" s="69">
        <v>8.773328139096952</v>
      </c>
      <c r="AI650" s="69"/>
      <c r="AJ650" s="69"/>
      <c r="AK650" s="69"/>
      <c r="AL650" s="69">
        <v>0.93074724885950166</v>
      </c>
      <c r="AM650" s="69"/>
    </row>
    <row r="651" spans="1:39" s="70" customFormat="1">
      <c r="A651" s="3" t="s">
        <v>2161</v>
      </c>
      <c r="B651" s="3" t="s">
        <v>921</v>
      </c>
      <c r="C651" s="3" t="s">
        <v>920</v>
      </c>
      <c r="D651" s="2">
        <f ca="1">IF(E650=E651,D650,CELL("wiersz",A649))</f>
        <v>649</v>
      </c>
      <c r="E651" s="23">
        <f>LARGE(F651:AG651,1)+LARGE(F651:AG651,2)+LARGE(F651:AG651,3)+LARGE(F651:AG651,4)+IFERROR(LARGE(F651:AG651,5),0)+IFERROR(LARGE(F651:AG651,6),0)</f>
        <v>9.4826781683248509</v>
      </c>
      <c r="F651" s="69"/>
      <c r="G651" s="69">
        <v>9.4826781683248509</v>
      </c>
      <c r="H651" s="69"/>
      <c r="I651" s="75"/>
      <c r="J651" s="76"/>
      <c r="K651" s="76"/>
      <c r="L651" s="76"/>
      <c r="M651" s="76"/>
      <c r="N651" s="69"/>
      <c r="O651" s="69"/>
      <c r="P651" s="69"/>
      <c r="Q651" s="69"/>
      <c r="R651" s="69"/>
      <c r="S651" s="69"/>
      <c r="T651" s="75"/>
      <c r="U651" s="75"/>
      <c r="V651" s="69"/>
      <c r="W651" s="69"/>
      <c r="X651" s="69"/>
      <c r="Y651" s="77"/>
      <c r="Z651" s="69"/>
      <c r="AA651" s="69"/>
      <c r="AB651" s="69"/>
      <c r="AC651" s="69"/>
      <c r="AD651" s="69">
        <f>IFERROR(LARGE(AH651:AM651,1),0)+IFERROR(LARGE(AH651:AM651,2),0)</f>
        <v>0</v>
      </c>
      <c r="AE651" s="69">
        <f>IFERROR(LARGE(AH651:AM651,3),0)+IFERROR(LARGE(AH651:AM651,4),0)</f>
        <v>0</v>
      </c>
      <c r="AF651" s="69">
        <f>IFERROR(LARGE(AH651:AM651,5),0)+IFERROR(LARGE(AH651:AM651,6),0)</f>
        <v>0</v>
      </c>
      <c r="AG651" s="69">
        <f>IFERROR(LARGE(AH651:AM651,7),0)</f>
        <v>0</v>
      </c>
      <c r="AH651" s="69"/>
      <c r="AI651" s="69"/>
      <c r="AJ651" s="69"/>
      <c r="AK651" s="69"/>
      <c r="AL651" s="69"/>
      <c r="AM651" s="69"/>
    </row>
    <row r="652" spans="1:39" s="70" customFormat="1">
      <c r="A652" s="3" t="s">
        <v>2327</v>
      </c>
      <c r="B652" s="3"/>
      <c r="C652" s="3" t="s">
        <v>324</v>
      </c>
      <c r="D652" s="2">
        <f ca="1">IF(E651=E652,D651,CELL("wiersz",A650))</f>
        <v>650</v>
      </c>
      <c r="E652" s="23">
        <f>LARGE(F652:AG652,1)+LARGE(F652:AG652,2)+LARGE(F652:AG652,3)+LARGE(F652:AG652,4)+IFERROR(LARGE(F652:AG652,5),0)+IFERROR(LARGE(F652:AG652,6),0)</f>
        <v>9.4133484641075817</v>
      </c>
      <c r="F652" s="69"/>
      <c r="G652" s="69"/>
      <c r="H652" s="69"/>
      <c r="I652" s="75"/>
      <c r="J652" s="76"/>
      <c r="K652" s="76"/>
      <c r="L652" s="76"/>
      <c r="M652" s="76"/>
      <c r="N652" s="69"/>
      <c r="O652" s="69"/>
      <c r="P652" s="69"/>
      <c r="Q652" s="69"/>
      <c r="R652" s="69"/>
      <c r="S652" s="69"/>
      <c r="T652" s="75"/>
      <c r="U652" s="75"/>
      <c r="V652" s="69"/>
      <c r="W652" s="69"/>
      <c r="X652" s="69"/>
      <c r="Y652" s="77"/>
      <c r="Z652" s="69"/>
      <c r="AA652" s="69"/>
      <c r="AB652" s="69"/>
      <c r="AC652" s="69"/>
      <c r="AD652" s="69">
        <f>IFERROR(LARGE(AH652:AM652,1),0)+IFERROR(LARGE(AH652:AM652,2),0)</f>
        <v>9.4133484641075817</v>
      </c>
      <c r="AE652" s="69">
        <f>IFERROR(LARGE(AH652:AM652,3),0)+IFERROR(LARGE(AH652:AM652,4),0)</f>
        <v>0</v>
      </c>
      <c r="AF652" s="69">
        <f>IFERROR(LARGE(AH652:AM652,5),0)+IFERROR(LARGE(AH652:AM652,6),0)</f>
        <v>0</v>
      </c>
      <c r="AG652" s="69">
        <f>IFERROR(LARGE(AH652:AM652,7),0)</f>
        <v>0</v>
      </c>
      <c r="AH652" s="69">
        <v>9.4133484641075817</v>
      </c>
      <c r="AI652" s="69"/>
      <c r="AJ652" s="69"/>
      <c r="AK652" s="69"/>
      <c r="AL652" s="69"/>
      <c r="AM652" s="69"/>
    </row>
    <row r="653" spans="1:39" s="70" customFormat="1">
      <c r="A653" s="3" t="s">
        <v>2183</v>
      </c>
      <c r="B653" s="3"/>
      <c r="C653" s="3" t="s">
        <v>57</v>
      </c>
      <c r="D653" s="2">
        <f ca="1">IF(E652=E653,D652,CELL("wiersz",A651))</f>
        <v>651</v>
      </c>
      <c r="E653" s="23">
        <f>LARGE(F653:AG653,1)+LARGE(F653:AG653,2)+LARGE(F653:AG653,3)+LARGE(F653:AG653,4)+IFERROR(LARGE(F653:AG653,5),0)+IFERROR(LARGE(F653:AG653,6),0)</f>
        <v>9.15360344032743</v>
      </c>
      <c r="F653" s="69"/>
      <c r="G653" s="69">
        <v>0.13011425965750825</v>
      </c>
      <c r="H653" s="69"/>
      <c r="I653" s="75"/>
      <c r="J653" s="76"/>
      <c r="K653" s="76"/>
      <c r="L653" s="76"/>
      <c r="M653" s="76"/>
      <c r="N653" s="69"/>
      <c r="O653" s="69"/>
      <c r="P653" s="69"/>
      <c r="Q653" s="69"/>
      <c r="R653" s="69"/>
      <c r="S653" s="69"/>
      <c r="T653" s="75"/>
      <c r="U653" s="75"/>
      <c r="V653" s="69"/>
      <c r="W653" s="69"/>
      <c r="X653" s="69"/>
      <c r="Y653" s="77"/>
      <c r="Z653" s="69">
        <v>9.0234891806699213</v>
      </c>
      <c r="AA653" s="69"/>
      <c r="AB653" s="69"/>
      <c r="AC653" s="69"/>
      <c r="AD653" s="69">
        <f>IFERROR(LARGE(AH653:AM653,1),0)+IFERROR(LARGE(AH653:AM653,2),0)</f>
        <v>0</v>
      </c>
      <c r="AE653" s="69">
        <f>IFERROR(LARGE(AH653:AM653,3),0)+IFERROR(LARGE(AH653:AM653,4),0)</f>
        <v>0</v>
      </c>
      <c r="AF653" s="69">
        <f>IFERROR(LARGE(AH653:AM653,5),0)+IFERROR(LARGE(AH653:AM653,6),0)</f>
        <v>0</v>
      </c>
      <c r="AG653" s="69">
        <f>IFERROR(LARGE(AH653:AM653,7),0)</f>
        <v>0</v>
      </c>
      <c r="AH653" s="69"/>
      <c r="AI653" s="69"/>
      <c r="AJ653" s="69"/>
      <c r="AK653" s="69"/>
      <c r="AL653" s="69"/>
      <c r="AM653" s="69"/>
    </row>
    <row r="654" spans="1:39" s="70" customFormat="1">
      <c r="A654" s="3" t="s">
        <v>2328</v>
      </c>
      <c r="B654" s="3" t="s">
        <v>1796</v>
      </c>
      <c r="C654" s="3" t="s">
        <v>425</v>
      </c>
      <c r="D654" s="2">
        <f ca="1">IF(E653=E654,D653,CELL("wiersz",A652))</f>
        <v>652</v>
      </c>
      <c r="E654" s="23">
        <f>LARGE(F654:AG654,1)+LARGE(F654:AG654,2)+LARGE(F654:AG654,3)+LARGE(F654:AG654,4)+IFERROR(LARGE(F654:AG654,5),0)+IFERROR(LARGE(F654:AG654,6),0)</f>
        <v>9.0995701819706625</v>
      </c>
      <c r="F654" s="69"/>
      <c r="G654" s="69"/>
      <c r="H654" s="69"/>
      <c r="I654" s="75"/>
      <c r="J654" s="76"/>
      <c r="K654" s="76"/>
      <c r="L654" s="76"/>
      <c r="M654" s="76"/>
      <c r="N654" s="69"/>
      <c r="O654" s="69"/>
      <c r="P654" s="69"/>
      <c r="Q654" s="69"/>
      <c r="R654" s="69"/>
      <c r="S654" s="69"/>
      <c r="T654" s="75"/>
      <c r="U654" s="75"/>
      <c r="V654" s="69"/>
      <c r="W654" s="69"/>
      <c r="X654" s="69"/>
      <c r="Y654" s="77"/>
      <c r="Z654" s="69"/>
      <c r="AA654" s="69"/>
      <c r="AB654" s="69"/>
      <c r="AC654" s="69"/>
      <c r="AD654" s="69">
        <f>IFERROR(LARGE(AH654:AM654,1),0)+IFERROR(LARGE(AH654:AM654,2),0)</f>
        <v>9.0995701819706625</v>
      </c>
      <c r="AE654" s="69">
        <f>IFERROR(LARGE(AH654:AM654,3),0)+IFERROR(LARGE(AH654:AM654,4),0)</f>
        <v>0</v>
      </c>
      <c r="AF654" s="69">
        <f>IFERROR(LARGE(AH654:AM654,5),0)+IFERROR(LARGE(AH654:AM654,6),0)</f>
        <v>0</v>
      </c>
      <c r="AG654" s="69">
        <f>IFERROR(LARGE(AH654:AM654,7),0)</f>
        <v>0</v>
      </c>
      <c r="AH654" s="69">
        <v>9.0995701819706625</v>
      </c>
      <c r="AI654" s="69"/>
      <c r="AJ654" s="69"/>
      <c r="AK654" s="69"/>
      <c r="AL654" s="69">
        <v>0</v>
      </c>
      <c r="AM654" s="69"/>
    </row>
    <row r="655" spans="1:39" s="70" customFormat="1">
      <c r="A655" s="3" t="s">
        <v>2162</v>
      </c>
      <c r="B655" s="3"/>
      <c r="C655" s="3" t="s">
        <v>57</v>
      </c>
      <c r="D655" s="2">
        <f ca="1">IF(E654=E655,D654,CELL("wiersz",A653))</f>
        <v>653</v>
      </c>
      <c r="E655" s="23">
        <f>LARGE(F655:AG655,1)+LARGE(F655:AG655,2)+LARGE(F655:AG655,3)+LARGE(F655:AG655,4)+IFERROR(LARGE(F655:AG655,5),0)+IFERROR(LARGE(F655:AG655,6),0)</f>
        <v>9.0875665779779826</v>
      </c>
      <c r="F655" s="69"/>
      <c r="G655" s="69">
        <v>9.0875665779779826</v>
      </c>
      <c r="H655" s="69"/>
      <c r="I655" s="75"/>
      <c r="J655" s="76"/>
      <c r="K655" s="76"/>
      <c r="L655" s="76"/>
      <c r="M655" s="76"/>
      <c r="N655" s="69"/>
      <c r="O655" s="69"/>
      <c r="P655" s="69"/>
      <c r="Q655" s="69"/>
      <c r="R655" s="69"/>
      <c r="S655" s="69"/>
      <c r="T655" s="75"/>
      <c r="U655" s="75"/>
      <c r="V655" s="69"/>
      <c r="W655" s="69"/>
      <c r="X655" s="69"/>
      <c r="Y655" s="77"/>
      <c r="Z655" s="69"/>
      <c r="AA655" s="69"/>
      <c r="AB655" s="69"/>
      <c r="AC655" s="69"/>
      <c r="AD655" s="69">
        <f>IFERROR(LARGE(AH655:AM655,1),0)+IFERROR(LARGE(AH655:AM655,2),0)</f>
        <v>0</v>
      </c>
      <c r="AE655" s="69">
        <f>IFERROR(LARGE(AH655:AM655,3),0)+IFERROR(LARGE(AH655:AM655,4),0)</f>
        <v>0</v>
      </c>
      <c r="AF655" s="69">
        <f>IFERROR(LARGE(AH655:AM655,5),0)+IFERROR(LARGE(AH655:AM655,6),0)</f>
        <v>0</v>
      </c>
      <c r="AG655" s="69">
        <f>IFERROR(LARGE(AH655:AM655,7),0)</f>
        <v>0</v>
      </c>
      <c r="AH655" s="69"/>
      <c r="AI655" s="69"/>
      <c r="AJ655" s="69"/>
      <c r="AK655" s="69"/>
      <c r="AL655" s="69"/>
      <c r="AM655" s="69"/>
    </row>
    <row r="656" spans="1:39" s="70" customFormat="1">
      <c r="A656" s="3" t="s">
        <v>2163</v>
      </c>
      <c r="B656" s="3"/>
      <c r="C656" s="3" t="s">
        <v>57</v>
      </c>
      <c r="D656" s="2">
        <f ca="1">IF(E655=E656,D655,CELL("wiersz",A654))</f>
        <v>653</v>
      </c>
      <c r="E656" s="23">
        <f>LARGE(F656:AG656,1)+LARGE(F656:AG656,2)+LARGE(F656:AG656,3)+LARGE(F656:AG656,4)+IFERROR(LARGE(F656:AG656,5),0)+IFERROR(LARGE(F656:AG656,6),0)</f>
        <v>9.0875665779779826</v>
      </c>
      <c r="F656" s="69"/>
      <c r="G656" s="69">
        <v>9.0875665779779826</v>
      </c>
      <c r="H656" s="69"/>
      <c r="I656" s="75"/>
      <c r="J656" s="76"/>
      <c r="K656" s="76"/>
      <c r="L656" s="76"/>
      <c r="M656" s="76"/>
      <c r="N656" s="69"/>
      <c r="O656" s="69"/>
      <c r="P656" s="69"/>
      <c r="Q656" s="69"/>
      <c r="R656" s="69"/>
      <c r="S656" s="69"/>
      <c r="T656" s="75"/>
      <c r="U656" s="75"/>
      <c r="V656" s="69"/>
      <c r="W656" s="69"/>
      <c r="X656" s="69"/>
      <c r="Y656" s="77"/>
      <c r="Z656" s="69"/>
      <c r="AA656" s="69"/>
      <c r="AB656" s="69"/>
      <c r="AC656" s="69"/>
      <c r="AD656" s="69">
        <f>IFERROR(LARGE(AH656:AM656,1),0)+IFERROR(LARGE(AH656:AM656,2),0)</f>
        <v>0</v>
      </c>
      <c r="AE656" s="69">
        <f>IFERROR(LARGE(AH656:AM656,3),0)+IFERROR(LARGE(AH656:AM656,4),0)</f>
        <v>0</v>
      </c>
      <c r="AF656" s="69">
        <f>IFERROR(LARGE(AH656:AM656,5),0)+IFERROR(LARGE(AH656:AM656,6),0)</f>
        <v>0</v>
      </c>
      <c r="AG656" s="69">
        <f>IFERROR(LARGE(AH656:AM656,7),0)</f>
        <v>0</v>
      </c>
      <c r="AH656" s="69"/>
      <c r="AI656" s="69"/>
      <c r="AJ656" s="69"/>
      <c r="AK656" s="69"/>
      <c r="AL656" s="69"/>
      <c r="AM656" s="69"/>
    </row>
    <row r="657" spans="1:39" s="70" customFormat="1">
      <c r="A657" s="3" t="s">
        <v>3967</v>
      </c>
      <c r="B657" s="3"/>
      <c r="C657" s="3" t="s">
        <v>92</v>
      </c>
      <c r="D657" s="2">
        <f ca="1">IF(E656=E657,D656,CELL("wiersz",A655))</f>
        <v>655</v>
      </c>
      <c r="E657" s="23">
        <f>LARGE(F657:AG657,1)+LARGE(F657:AG657,2)+LARGE(F657:AG657,3)+LARGE(F657:AG657,4)+IFERROR(LARGE(F657:AG657,5),0)+IFERROR(LARGE(F657:AG657,6),0)</f>
        <v>8.7690055696337907</v>
      </c>
      <c r="F657" s="69"/>
      <c r="G657" s="69"/>
      <c r="H657" s="69"/>
      <c r="I657" s="75"/>
      <c r="J657" s="76"/>
      <c r="K657" s="76"/>
      <c r="L657" s="76"/>
      <c r="M657" s="76"/>
      <c r="N657" s="69"/>
      <c r="O657" s="69"/>
      <c r="P657" s="69"/>
      <c r="Q657" s="69"/>
      <c r="R657" s="69"/>
      <c r="S657" s="69"/>
      <c r="T657" s="75"/>
      <c r="U657" s="75"/>
      <c r="V657" s="69"/>
      <c r="W657" s="69"/>
      <c r="X657" s="69"/>
      <c r="Y657" s="77"/>
      <c r="Z657" s="69"/>
      <c r="AA657" s="69"/>
      <c r="AB657" s="69"/>
      <c r="AC657" s="69"/>
      <c r="AD657" s="69">
        <f>IFERROR(LARGE(AH657:AM657,1),0)+IFERROR(LARGE(AH657:AM657,2),0)</f>
        <v>8.7690055696337907</v>
      </c>
      <c r="AE657" s="69">
        <f>IFERROR(LARGE(AH657:AM657,3),0)+IFERROR(LARGE(AH657:AM657,4),0)</f>
        <v>0</v>
      </c>
      <c r="AF657" s="69">
        <f>IFERROR(LARGE(AH657:AM657,5),0)+IFERROR(LARGE(AH657:AM657,6),0)</f>
        <v>0</v>
      </c>
      <c r="AG657" s="69">
        <f>IFERROR(LARGE(AH657:AM657,7),0)</f>
        <v>0</v>
      </c>
      <c r="AH657" s="69"/>
      <c r="AI657" s="69"/>
      <c r="AJ657" s="69"/>
      <c r="AK657" s="69"/>
      <c r="AL657" s="69">
        <v>8.7690055696337907</v>
      </c>
      <c r="AM657" s="69"/>
    </row>
    <row r="658" spans="1:39" s="70" customFormat="1">
      <c r="A658" s="3" t="s">
        <v>3968</v>
      </c>
      <c r="B658" s="3"/>
      <c r="C658" s="3" t="s">
        <v>3672</v>
      </c>
      <c r="D658" s="2">
        <f ca="1">IF(E657=E658,D657,CELL("wiersz",A656))</f>
        <v>656</v>
      </c>
      <c r="E658" s="23">
        <f>LARGE(F658:AG658,1)+LARGE(F658:AG658,2)+LARGE(F658:AG658,3)+LARGE(F658:AG658,4)+IFERROR(LARGE(F658:AG658,5),0)+IFERROR(LARGE(F658:AG658,6),0)</f>
        <v>8.7590713370145856</v>
      </c>
      <c r="F658" s="69"/>
      <c r="G658" s="69"/>
      <c r="H658" s="69"/>
      <c r="I658" s="75"/>
      <c r="J658" s="76"/>
      <c r="K658" s="76"/>
      <c r="L658" s="76"/>
      <c r="M658" s="76"/>
      <c r="N658" s="69"/>
      <c r="O658" s="69"/>
      <c r="P658" s="69"/>
      <c r="Q658" s="69"/>
      <c r="R658" s="69"/>
      <c r="S658" s="69"/>
      <c r="T658" s="75"/>
      <c r="U658" s="75"/>
      <c r="V658" s="69"/>
      <c r="W658" s="69"/>
      <c r="X658" s="69"/>
      <c r="Y658" s="77"/>
      <c r="Z658" s="69"/>
      <c r="AA658" s="69"/>
      <c r="AB658" s="69"/>
      <c r="AC658" s="69"/>
      <c r="AD658" s="69">
        <f>IFERROR(LARGE(AH658:AM658,1),0)+IFERROR(LARGE(AH658:AM658,2),0)</f>
        <v>8.7590713370145856</v>
      </c>
      <c r="AE658" s="69">
        <f>IFERROR(LARGE(AH658:AM658,3),0)+IFERROR(LARGE(AH658:AM658,4),0)</f>
        <v>0</v>
      </c>
      <c r="AF658" s="69">
        <f>IFERROR(LARGE(AH658:AM658,5),0)+IFERROR(LARGE(AH658:AM658,6),0)</f>
        <v>0</v>
      </c>
      <c r="AG658" s="69">
        <f>IFERROR(LARGE(AH658:AM658,7),0)</f>
        <v>0</v>
      </c>
      <c r="AH658" s="69"/>
      <c r="AI658" s="69"/>
      <c r="AJ658" s="69"/>
      <c r="AK658" s="69"/>
      <c r="AL658" s="69">
        <v>8.7590713370145856</v>
      </c>
      <c r="AM658" s="69"/>
    </row>
    <row r="659" spans="1:39" s="70" customFormat="1">
      <c r="A659" s="3" t="s">
        <v>2164</v>
      </c>
      <c r="B659" s="3" t="s">
        <v>1145</v>
      </c>
      <c r="C659" s="3" t="s">
        <v>67</v>
      </c>
      <c r="D659" s="2">
        <f ca="1">IF(E658=E659,D658,CELL("wiersz",A657))</f>
        <v>657</v>
      </c>
      <c r="E659" s="23">
        <f>LARGE(F659:AG659,1)+LARGE(F659:AG659,2)+LARGE(F659:AG659,3)+LARGE(F659:AG659,4)+IFERROR(LARGE(F659:AG659,5),0)+IFERROR(LARGE(F659:AG659,6),0)</f>
        <v>8.6924549876311143</v>
      </c>
      <c r="F659" s="69"/>
      <c r="G659" s="69">
        <v>8.6924549876311143</v>
      </c>
      <c r="H659" s="69"/>
      <c r="I659" s="75"/>
      <c r="J659" s="76"/>
      <c r="K659" s="76"/>
      <c r="L659" s="76"/>
      <c r="M659" s="76"/>
      <c r="N659" s="69"/>
      <c r="O659" s="69"/>
      <c r="P659" s="69"/>
      <c r="Q659" s="69"/>
      <c r="R659" s="69"/>
      <c r="S659" s="69"/>
      <c r="T659" s="75"/>
      <c r="U659" s="75"/>
      <c r="V659" s="69"/>
      <c r="W659" s="69"/>
      <c r="X659" s="69"/>
      <c r="Y659" s="77"/>
      <c r="Z659" s="69"/>
      <c r="AA659" s="69"/>
      <c r="AB659" s="69"/>
      <c r="AC659" s="69"/>
      <c r="AD659" s="69">
        <f>IFERROR(LARGE(AH659:AM659,1),0)+IFERROR(LARGE(AH659:AM659,2),0)</f>
        <v>0</v>
      </c>
      <c r="AE659" s="69">
        <f>IFERROR(LARGE(AH659:AM659,3),0)+IFERROR(LARGE(AH659:AM659,4),0)</f>
        <v>0</v>
      </c>
      <c r="AF659" s="69">
        <f>IFERROR(LARGE(AH659:AM659,5),0)+IFERROR(LARGE(AH659:AM659,6),0)</f>
        <v>0</v>
      </c>
      <c r="AG659" s="69">
        <f>IFERROR(LARGE(AH659:AM659,7),0)</f>
        <v>0</v>
      </c>
      <c r="AH659" s="69"/>
      <c r="AI659" s="69"/>
      <c r="AJ659" s="69"/>
      <c r="AK659" s="69"/>
      <c r="AL659" s="69"/>
      <c r="AM659" s="69"/>
    </row>
    <row r="660" spans="1:39" s="70" customFormat="1">
      <c r="A660" s="3" t="s">
        <v>2331</v>
      </c>
      <c r="B660" s="3"/>
      <c r="C660" s="3" t="s">
        <v>92</v>
      </c>
      <c r="D660" s="2">
        <f ca="1">IF(E659=E660,D659,CELL("wiersz",A658))</f>
        <v>658</v>
      </c>
      <c r="E660" s="23">
        <f>LARGE(F660:AG660,1)+LARGE(F660:AG660,2)+LARGE(F660:AG660,3)+LARGE(F660:AG660,4)+IFERROR(LARGE(F660:AG660,5),0)+IFERROR(LARGE(F660:AG660,6),0)</f>
        <v>8.5690735131009763</v>
      </c>
      <c r="F660" s="69"/>
      <c r="G660" s="69"/>
      <c r="H660" s="69"/>
      <c r="I660" s="75"/>
      <c r="J660" s="76"/>
      <c r="K660" s="76"/>
      <c r="L660" s="76"/>
      <c r="M660" s="76"/>
      <c r="N660" s="69"/>
      <c r="O660" s="69"/>
      <c r="P660" s="69"/>
      <c r="Q660" s="69"/>
      <c r="R660" s="69"/>
      <c r="S660" s="69"/>
      <c r="T660" s="75"/>
      <c r="U660" s="75"/>
      <c r="V660" s="69"/>
      <c r="W660" s="69"/>
      <c r="X660" s="69"/>
      <c r="Y660" s="77"/>
      <c r="Z660" s="69"/>
      <c r="AA660" s="69"/>
      <c r="AB660" s="69"/>
      <c r="AC660" s="69"/>
      <c r="AD660" s="69">
        <f>IFERROR(LARGE(AH660:AM660,1),0)+IFERROR(LARGE(AH660:AM660,2),0)</f>
        <v>8.5690735131009763</v>
      </c>
      <c r="AE660" s="69">
        <f>IFERROR(LARGE(AH660:AM660,3),0)+IFERROR(LARGE(AH660:AM660,4),0)</f>
        <v>0</v>
      </c>
      <c r="AF660" s="69">
        <f>IFERROR(LARGE(AH660:AM660,5),0)+IFERROR(LARGE(AH660:AM660,6),0)</f>
        <v>0</v>
      </c>
      <c r="AG660" s="69">
        <f>IFERROR(LARGE(AH660:AM660,7),0)</f>
        <v>0</v>
      </c>
      <c r="AH660" s="69">
        <v>8.5690735131009763</v>
      </c>
      <c r="AI660" s="69"/>
      <c r="AJ660" s="69"/>
      <c r="AK660" s="69"/>
      <c r="AL660" s="69"/>
      <c r="AM660" s="69"/>
    </row>
    <row r="661" spans="1:39" s="70" customFormat="1">
      <c r="A661" s="3" t="s">
        <v>2332</v>
      </c>
      <c r="B661" s="3"/>
      <c r="C661" s="3" t="s">
        <v>92</v>
      </c>
      <c r="D661" s="2">
        <f ca="1">IF(E660=E661,D660,CELL("wiersz",A659))</f>
        <v>659</v>
      </c>
      <c r="E661" s="23">
        <f>LARGE(F661:AG661,1)+LARGE(F661:AG661,2)+LARGE(F661:AG661,3)+LARGE(F661:AG661,4)+IFERROR(LARGE(F661:AG661,5),0)+IFERROR(LARGE(F661:AG661,6),0)</f>
        <v>8.5677233297724058</v>
      </c>
      <c r="F661" s="69"/>
      <c r="G661" s="69"/>
      <c r="H661" s="69"/>
      <c r="I661" s="75"/>
      <c r="J661" s="76"/>
      <c r="K661" s="76"/>
      <c r="L661" s="76"/>
      <c r="M661" s="76"/>
      <c r="N661" s="69"/>
      <c r="O661" s="69"/>
      <c r="P661" s="69"/>
      <c r="Q661" s="69"/>
      <c r="R661" s="69"/>
      <c r="S661" s="69"/>
      <c r="T661" s="75"/>
      <c r="U661" s="75"/>
      <c r="V661" s="69"/>
      <c r="W661" s="69"/>
      <c r="X661" s="69"/>
      <c r="Y661" s="77"/>
      <c r="Z661" s="69"/>
      <c r="AA661" s="69"/>
      <c r="AB661" s="69"/>
      <c r="AC661" s="69"/>
      <c r="AD661" s="69">
        <f>IFERROR(LARGE(AH661:AM661,1),0)+IFERROR(LARGE(AH661:AM661,2),0)</f>
        <v>8.5677233297724058</v>
      </c>
      <c r="AE661" s="69">
        <f>IFERROR(LARGE(AH661:AM661,3),0)+IFERROR(LARGE(AH661:AM661,4),0)</f>
        <v>0</v>
      </c>
      <c r="AF661" s="69">
        <f>IFERROR(LARGE(AH661:AM661,5),0)+IFERROR(LARGE(AH661:AM661,6),0)</f>
        <v>0</v>
      </c>
      <c r="AG661" s="69">
        <f>IFERROR(LARGE(AH661:AM661,7),0)</f>
        <v>0</v>
      </c>
      <c r="AH661" s="69">
        <v>8.5677233297724058</v>
      </c>
      <c r="AI661" s="69"/>
      <c r="AJ661" s="69"/>
      <c r="AK661" s="69"/>
      <c r="AL661" s="69"/>
      <c r="AM661" s="69"/>
    </row>
    <row r="662" spans="1:39" s="70" customFormat="1">
      <c r="A662" s="3" t="s">
        <v>3970</v>
      </c>
      <c r="B662" s="3"/>
      <c r="C662" s="3" t="s">
        <v>92</v>
      </c>
      <c r="D662" s="2">
        <f ca="1">IF(E661=E662,D661,CELL("wiersz",A660))</f>
        <v>660</v>
      </c>
      <c r="E662" s="23">
        <f>LARGE(F662:AG662,1)+LARGE(F662:AG662,2)+LARGE(F662:AG662,3)+LARGE(F662:AG662,4)+IFERROR(LARGE(F662:AG662,5),0)+IFERROR(LARGE(F662:AG662,6),0)</f>
        <v>8.4246551308280395</v>
      </c>
      <c r="F662" s="69"/>
      <c r="G662" s="69"/>
      <c r="H662" s="69"/>
      <c r="I662" s="75"/>
      <c r="J662" s="76"/>
      <c r="K662" s="76"/>
      <c r="L662" s="76"/>
      <c r="M662" s="76"/>
      <c r="N662" s="69"/>
      <c r="O662" s="69"/>
      <c r="P662" s="69"/>
      <c r="Q662" s="69"/>
      <c r="R662" s="69"/>
      <c r="S662" s="69"/>
      <c r="T662" s="75"/>
      <c r="U662" s="75"/>
      <c r="V662" s="69"/>
      <c r="W662" s="69"/>
      <c r="X662" s="69"/>
      <c r="Y662" s="77"/>
      <c r="Z662" s="69"/>
      <c r="AA662" s="69"/>
      <c r="AB662" s="69"/>
      <c r="AC662" s="69"/>
      <c r="AD662" s="69">
        <f>IFERROR(LARGE(AH662:AM662,1),0)+IFERROR(LARGE(AH662:AM662,2),0)</f>
        <v>8.4246551308280395</v>
      </c>
      <c r="AE662" s="69">
        <f>IFERROR(LARGE(AH662:AM662,3),0)+IFERROR(LARGE(AH662:AM662,4),0)</f>
        <v>0</v>
      </c>
      <c r="AF662" s="69">
        <f>IFERROR(LARGE(AH662:AM662,5),0)+IFERROR(LARGE(AH662:AM662,6),0)</f>
        <v>0</v>
      </c>
      <c r="AG662" s="69">
        <f>IFERROR(LARGE(AH662:AM662,7),0)</f>
        <v>0</v>
      </c>
      <c r="AH662" s="69"/>
      <c r="AI662" s="69"/>
      <c r="AJ662" s="69"/>
      <c r="AK662" s="69"/>
      <c r="AL662" s="69">
        <v>8.4246551308280395</v>
      </c>
      <c r="AM662" s="69"/>
    </row>
    <row r="663" spans="1:39" s="70" customFormat="1">
      <c r="A663" s="3" t="s">
        <v>2354</v>
      </c>
      <c r="B663" s="3" t="s">
        <v>1854</v>
      </c>
      <c r="C663" s="3" t="s">
        <v>1776</v>
      </c>
      <c r="D663" s="2">
        <f ca="1">IF(E662=E663,D662,CELL("wiersz",A661))</f>
        <v>661</v>
      </c>
      <c r="E663" s="23">
        <f>LARGE(F663:AG663,1)+LARGE(F663:AG663,2)+LARGE(F663:AG663,3)+LARGE(F663:AG663,4)+IFERROR(LARGE(F663:AG663,5),0)+IFERROR(LARGE(F663:AG663,6),0)</f>
        <v>8.3537661721355985</v>
      </c>
      <c r="F663" s="69"/>
      <c r="G663" s="69"/>
      <c r="H663" s="69"/>
      <c r="I663" s="75"/>
      <c r="J663" s="76"/>
      <c r="K663" s="76"/>
      <c r="L663" s="76"/>
      <c r="M663" s="76"/>
      <c r="N663" s="69"/>
      <c r="O663" s="69"/>
      <c r="P663" s="69"/>
      <c r="Q663" s="69"/>
      <c r="R663" s="69"/>
      <c r="S663" s="69"/>
      <c r="T663" s="75"/>
      <c r="U663" s="75"/>
      <c r="V663" s="69"/>
      <c r="W663" s="69"/>
      <c r="X663" s="69"/>
      <c r="Y663" s="77"/>
      <c r="Z663" s="69"/>
      <c r="AA663" s="69"/>
      <c r="AB663" s="69"/>
      <c r="AC663" s="69"/>
      <c r="AD663" s="69">
        <f>IFERROR(LARGE(AH663:AM663,1),0)+IFERROR(LARGE(AH663:AM663,2),0)</f>
        <v>8.3537661721355985</v>
      </c>
      <c r="AE663" s="69">
        <f>IFERROR(LARGE(AH663:AM663,3),0)+IFERROR(LARGE(AH663:AM663,4),0)</f>
        <v>0</v>
      </c>
      <c r="AF663" s="69">
        <f>IFERROR(LARGE(AH663:AM663,5),0)+IFERROR(LARGE(AH663:AM663,6),0)</f>
        <v>0</v>
      </c>
      <c r="AG663" s="69">
        <f>IFERROR(LARGE(AH663:AM663,7),0)</f>
        <v>0</v>
      </c>
      <c r="AH663" s="69">
        <v>4.8909176770692033</v>
      </c>
      <c r="AI663" s="69"/>
      <c r="AJ663" s="69"/>
      <c r="AK663" s="69"/>
      <c r="AL663" s="69">
        <v>3.4628484950663951</v>
      </c>
      <c r="AM663" s="69"/>
    </row>
    <row r="664" spans="1:39" s="70" customFormat="1">
      <c r="A664" s="3" t="s">
        <v>2349</v>
      </c>
      <c r="B664" s="3" t="s">
        <v>1355</v>
      </c>
      <c r="C664" s="3" t="s">
        <v>1354</v>
      </c>
      <c r="D664" s="2">
        <f ca="1">IF(E663=E664,D663,CELL("wiersz",A662))</f>
        <v>662</v>
      </c>
      <c r="E664" s="23">
        <f>LARGE(F664:AG664,1)+LARGE(F664:AG664,2)+LARGE(F664:AG664,3)+LARGE(F664:AG664,4)+IFERROR(LARGE(F664:AG664,5),0)+IFERROR(LARGE(F664:AG664,6),0)</f>
        <v>7.5927002162421289</v>
      </c>
      <c r="F664" s="69"/>
      <c r="G664" s="69"/>
      <c r="H664" s="69"/>
      <c r="I664" s="75"/>
      <c r="J664" s="76"/>
      <c r="K664" s="76"/>
      <c r="L664" s="76"/>
      <c r="M664" s="76"/>
      <c r="N664" s="69"/>
      <c r="O664" s="69"/>
      <c r="P664" s="69"/>
      <c r="Q664" s="69"/>
      <c r="R664" s="69"/>
      <c r="S664" s="69"/>
      <c r="T664" s="75"/>
      <c r="U664" s="75"/>
      <c r="V664" s="69"/>
      <c r="W664" s="69"/>
      <c r="X664" s="69"/>
      <c r="Y664" s="77"/>
      <c r="Z664" s="69"/>
      <c r="AA664" s="69"/>
      <c r="AB664" s="69"/>
      <c r="AC664" s="69"/>
      <c r="AD664" s="69">
        <f>IFERROR(LARGE(AH664:AM664,1),0)+IFERROR(LARGE(AH664:AM664,2),0)</f>
        <v>7.5927002162421289</v>
      </c>
      <c r="AE664" s="69">
        <f>IFERROR(LARGE(AH664:AM664,3),0)+IFERROR(LARGE(AH664:AM664,4),0)</f>
        <v>0</v>
      </c>
      <c r="AF664" s="69">
        <f>IFERROR(LARGE(AH664:AM664,5),0)+IFERROR(LARGE(AH664:AM664,6),0)</f>
        <v>0</v>
      </c>
      <c r="AG664" s="69">
        <f>IFERROR(LARGE(AH664:AM664,7),0)</f>
        <v>0</v>
      </c>
      <c r="AH664" s="69">
        <v>5.4250881341859429</v>
      </c>
      <c r="AI664" s="69"/>
      <c r="AJ664" s="69"/>
      <c r="AK664" s="69"/>
      <c r="AL664" s="69">
        <v>2.1676120820561855</v>
      </c>
      <c r="AM664" s="69"/>
    </row>
    <row r="665" spans="1:39" s="70" customFormat="1">
      <c r="A665" s="3" t="s">
        <v>2351</v>
      </c>
      <c r="B665" s="3" t="s">
        <v>1845</v>
      </c>
      <c r="C665" s="3" t="s">
        <v>1354</v>
      </c>
      <c r="D665" s="2">
        <f ca="1">IF(E664=E665,D664,CELL("wiersz",A663))</f>
        <v>663</v>
      </c>
      <c r="E665" s="23">
        <f>LARGE(F665:AG665,1)+LARGE(F665:AG665,2)+LARGE(F665:AG665,3)+LARGE(F665:AG665,4)+IFERROR(LARGE(F665:AG665,5),0)+IFERROR(LARGE(F665:AG665,6),0)</f>
        <v>7.5830420637431732</v>
      </c>
      <c r="F665" s="69"/>
      <c r="G665" s="69"/>
      <c r="H665" s="69"/>
      <c r="I665" s="75"/>
      <c r="J665" s="76"/>
      <c r="K665" s="76"/>
      <c r="L665" s="76"/>
      <c r="M665" s="76"/>
      <c r="N665" s="69"/>
      <c r="O665" s="69"/>
      <c r="P665" s="69"/>
      <c r="Q665" s="69"/>
      <c r="R665" s="69"/>
      <c r="S665" s="69"/>
      <c r="T665" s="75"/>
      <c r="U665" s="75"/>
      <c r="V665" s="69"/>
      <c r="W665" s="69"/>
      <c r="X665" s="69"/>
      <c r="Y665" s="77"/>
      <c r="Z665" s="69"/>
      <c r="AA665" s="69"/>
      <c r="AB665" s="69"/>
      <c r="AC665" s="69"/>
      <c r="AD665" s="69">
        <f>IFERROR(LARGE(AH665:AM665,1),0)+IFERROR(LARGE(AH665:AM665,2),0)</f>
        <v>7.5830420637431732</v>
      </c>
      <c r="AE665" s="69">
        <f>IFERROR(LARGE(AH665:AM665,3),0)+IFERROR(LARGE(AH665:AM665,4),0)</f>
        <v>0</v>
      </c>
      <c r="AF665" s="69">
        <f>IFERROR(LARGE(AH665:AM665,5),0)+IFERROR(LARGE(AH665:AM665,6),0)</f>
        <v>0</v>
      </c>
      <c r="AG665" s="69">
        <f>IFERROR(LARGE(AH665:AM665,7),0)</f>
        <v>0</v>
      </c>
      <c r="AH665" s="69">
        <v>5.4161333807319902</v>
      </c>
      <c r="AI665" s="69"/>
      <c r="AJ665" s="69"/>
      <c r="AK665" s="69"/>
      <c r="AL665" s="69">
        <v>2.166908683011183</v>
      </c>
      <c r="AM665" s="69"/>
    </row>
    <row r="666" spans="1:39" s="70" customFormat="1">
      <c r="A666" s="3" t="s">
        <v>2168</v>
      </c>
      <c r="B666" s="3"/>
      <c r="C666" s="3" t="s">
        <v>1155</v>
      </c>
      <c r="D666" s="2">
        <f ca="1">IF(E665=E666,D665,CELL("wiersz",A664))</f>
        <v>664</v>
      </c>
      <c r="E666" s="23">
        <f>LARGE(F666:AG666,1)+LARGE(F666:AG666,2)+LARGE(F666:AG666,3)+LARGE(F666:AG666,4)+IFERROR(LARGE(F666:AG666,5),0)+IFERROR(LARGE(F666:AG666,6),0)</f>
        <v>7.5048909561671078</v>
      </c>
      <c r="F666" s="69"/>
      <c r="G666" s="69">
        <v>7.5048909561671078</v>
      </c>
      <c r="H666" s="69"/>
      <c r="I666" s="75"/>
      <c r="J666" s="76"/>
      <c r="K666" s="76"/>
      <c r="L666" s="76"/>
      <c r="M666" s="76"/>
      <c r="N666" s="69"/>
      <c r="O666" s="69"/>
      <c r="P666" s="69"/>
      <c r="Q666" s="69"/>
      <c r="R666" s="69"/>
      <c r="S666" s="69"/>
      <c r="T666" s="75"/>
      <c r="U666" s="75"/>
      <c r="V666" s="69"/>
      <c r="W666" s="69"/>
      <c r="X666" s="69"/>
      <c r="Y666" s="77"/>
      <c r="Z666" s="69"/>
      <c r="AA666" s="69"/>
      <c r="AB666" s="69"/>
      <c r="AC666" s="69"/>
      <c r="AD666" s="69">
        <f>IFERROR(LARGE(AH666:AM666,1),0)+IFERROR(LARGE(AH666:AM666,2),0)</f>
        <v>0</v>
      </c>
      <c r="AE666" s="69">
        <f>IFERROR(LARGE(AH666:AM666,3),0)+IFERROR(LARGE(AH666:AM666,4),0)</f>
        <v>0</v>
      </c>
      <c r="AF666" s="69">
        <f>IFERROR(LARGE(AH666:AM666,5),0)+IFERROR(LARGE(AH666:AM666,6),0)</f>
        <v>0</v>
      </c>
      <c r="AG666" s="69">
        <f>IFERROR(LARGE(AH666:AM666,7),0)</f>
        <v>0</v>
      </c>
      <c r="AH666" s="69"/>
      <c r="AI666" s="69"/>
      <c r="AJ666" s="69"/>
      <c r="AK666" s="69"/>
      <c r="AL666" s="69"/>
      <c r="AM666" s="69"/>
    </row>
    <row r="667" spans="1:39" s="70" customFormat="1">
      <c r="A667" s="3" t="s">
        <v>3971</v>
      </c>
      <c r="B667" s="3"/>
      <c r="C667" s="3" t="s">
        <v>3665</v>
      </c>
      <c r="D667" s="2">
        <f ca="1">IF(E666=E667,D666,CELL("wiersz",A665))</f>
        <v>665</v>
      </c>
      <c r="E667" s="23">
        <f>LARGE(F667:AG667,1)+LARGE(F667:AG667,2)+LARGE(F667:AG667,3)+LARGE(F667:AG667,4)+IFERROR(LARGE(F667:AG667,5),0)+IFERROR(LARGE(F667:AG667,6),0)</f>
        <v>7.491703772739859</v>
      </c>
      <c r="F667" s="69"/>
      <c r="G667" s="69"/>
      <c r="H667" s="69"/>
      <c r="I667" s="75"/>
      <c r="J667" s="76"/>
      <c r="K667" s="76"/>
      <c r="L667" s="76"/>
      <c r="M667" s="76"/>
      <c r="N667" s="69"/>
      <c r="O667" s="69"/>
      <c r="P667" s="69"/>
      <c r="Q667" s="69"/>
      <c r="R667" s="69"/>
      <c r="S667" s="69"/>
      <c r="T667" s="75"/>
      <c r="U667" s="75"/>
      <c r="V667" s="69"/>
      <c r="W667" s="69"/>
      <c r="X667" s="69"/>
      <c r="Y667" s="77"/>
      <c r="Z667" s="69"/>
      <c r="AA667" s="69"/>
      <c r="AB667" s="69"/>
      <c r="AC667" s="69"/>
      <c r="AD667" s="69">
        <f>IFERROR(LARGE(AH667:AM667,1),0)+IFERROR(LARGE(AH667:AM667,2),0)</f>
        <v>7.491703772739859</v>
      </c>
      <c r="AE667" s="69">
        <f>IFERROR(LARGE(AH667:AM667,3),0)+IFERROR(LARGE(AH667:AM667,4),0)</f>
        <v>0</v>
      </c>
      <c r="AF667" s="69">
        <f>IFERROR(LARGE(AH667:AM667,5),0)+IFERROR(LARGE(AH667:AM667,6),0)</f>
        <v>0</v>
      </c>
      <c r="AG667" s="69">
        <f>IFERROR(LARGE(AH667:AM667,7),0)</f>
        <v>0</v>
      </c>
      <c r="AH667" s="69"/>
      <c r="AI667" s="69"/>
      <c r="AJ667" s="69"/>
      <c r="AK667" s="69"/>
      <c r="AL667" s="69">
        <v>7.491703772739859</v>
      </c>
      <c r="AM667" s="69"/>
    </row>
    <row r="668" spans="1:39" s="70" customFormat="1">
      <c r="A668" s="3" t="s">
        <v>3972</v>
      </c>
      <c r="B668" s="3"/>
      <c r="C668" s="3" t="s">
        <v>920</v>
      </c>
      <c r="D668" s="2">
        <f ca="1">IF(E667=E668,D667,CELL("wiersz",A666))</f>
        <v>666</v>
      </c>
      <c r="E668" s="23">
        <f>LARGE(F668:AG668,1)+LARGE(F668:AG668,2)+LARGE(F668:AG668,3)+LARGE(F668:AG668,4)+IFERROR(LARGE(F668:AG668,5),0)+IFERROR(LARGE(F668:AG668,6),0)</f>
        <v>7.4835019937364287</v>
      </c>
      <c r="F668" s="69"/>
      <c r="G668" s="69"/>
      <c r="H668" s="69"/>
      <c r="I668" s="75"/>
      <c r="J668" s="76"/>
      <c r="K668" s="76"/>
      <c r="L668" s="76"/>
      <c r="M668" s="76"/>
      <c r="N668" s="69"/>
      <c r="O668" s="69"/>
      <c r="P668" s="69"/>
      <c r="Q668" s="69"/>
      <c r="R668" s="69"/>
      <c r="S668" s="69"/>
      <c r="T668" s="75"/>
      <c r="U668" s="75"/>
      <c r="V668" s="69"/>
      <c r="W668" s="69"/>
      <c r="X668" s="69"/>
      <c r="Y668" s="77"/>
      <c r="Z668" s="69"/>
      <c r="AA668" s="69"/>
      <c r="AB668" s="69"/>
      <c r="AC668" s="69"/>
      <c r="AD668" s="69">
        <f>IFERROR(LARGE(AH668:AM668,1),0)+IFERROR(LARGE(AH668:AM668,2),0)</f>
        <v>7.4835019937364287</v>
      </c>
      <c r="AE668" s="69">
        <f>IFERROR(LARGE(AH668:AM668,3),0)+IFERROR(LARGE(AH668:AM668,4),0)</f>
        <v>0</v>
      </c>
      <c r="AF668" s="69">
        <f>IFERROR(LARGE(AH668:AM668,5),0)+IFERROR(LARGE(AH668:AM668,6),0)</f>
        <v>0</v>
      </c>
      <c r="AG668" s="69">
        <f>IFERROR(LARGE(AH668:AM668,7),0)</f>
        <v>0</v>
      </c>
      <c r="AH668" s="69"/>
      <c r="AI668" s="69"/>
      <c r="AJ668" s="69"/>
      <c r="AK668" s="69"/>
      <c r="AL668" s="69">
        <v>7.4835019937364287</v>
      </c>
      <c r="AM668" s="69"/>
    </row>
    <row r="669" spans="1:39" s="70" customFormat="1">
      <c r="A669" s="3" t="s">
        <v>3877</v>
      </c>
      <c r="B669" s="3"/>
      <c r="C669" s="3" t="s">
        <v>65</v>
      </c>
      <c r="D669" s="2">
        <f ca="1">IF(E668=E669,D668,CELL("wiersz",A667))</f>
        <v>667</v>
      </c>
      <c r="E669" s="23">
        <f>LARGE(F669:AG669,1)+LARGE(F669:AG669,2)+LARGE(F669:AG669,3)+LARGE(F669:AG669,4)+IFERROR(LARGE(F669:AG669,5),0)+IFERROR(LARGE(F669:AG669,6),0)</f>
        <v>7.4541867144664566</v>
      </c>
      <c r="F669" s="69"/>
      <c r="G669" s="69"/>
      <c r="H669" s="69"/>
      <c r="I669" s="75"/>
      <c r="J669" s="76"/>
      <c r="K669" s="76"/>
      <c r="L669" s="76"/>
      <c r="M669" s="76"/>
      <c r="N669" s="69"/>
      <c r="O669" s="69"/>
      <c r="P669" s="69"/>
      <c r="Q669" s="69"/>
      <c r="R669" s="69"/>
      <c r="S669" s="69"/>
      <c r="T669" s="75"/>
      <c r="U669" s="75"/>
      <c r="V669" s="69"/>
      <c r="W669" s="69"/>
      <c r="X669" s="69"/>
      <c r="Y669" s="77"/>
      <c r="Z669" s="69">
        <v>7.4541867144664566</v>
      </c>
      <c r="AA669" s="69"/>
      <c r="AB669" s="69"/>
      <c r="AC669" s="69"/>
      <c r="AD669" s="69">
        <f>IFERROR(LARGE(AH669:AM669,1),0)+IFERROR(LARGE(AH669:AM669,2),0)</f>
        <v>0</v>
      </c>
      <c r="AE669" s="69">
        <f>IFERROR(LARGE(AH669:AM669,3),0)+IFERROR(LARGE(AH669:AM669,4),0)</f>
        <v>0</v>
      </c>
      <c r="AF669" s="69">
        <f>IFERROR(LARGE(AH669:AM669,5),0)+IFERROR(LARGE(AH669:AM669,6),0)</f>
        <v>0</v>
      </c>
      <c r="AG669" s="69">
        <f>IFERROR(LARGE(AH669:AM669,7),0)</f>
        <v>0</v>
      </c>
      <c r="AH669" s="69"/>
      <c r="AI669" s="69"/>
      <c r="AJ669" s="69"/>
      <c r="AK669" s="69"/>
      <c r="AL669" s="69"/>
      <c r="AM669" s="69"/>
    </row>
    <row r="670" spans="1:39" s="70" customFormat="1">
      <c r="A670" s="3" t="s">
        <v>2337</v>
      </c>
      <c r="B670" s="3"/>
      <c r="C670" s="3" t="s">
        <v>324</v>
      </c>
      <c r="D670" s="2">
        <f ca="1">IF(E669=E670,D669,CELL("wiersz",A668))</f>
        <v>668</v>
      </c>
      <c r="E670" s="23">
        <f>LARGE(F670:AG670,1)+LARGE(F670:AG670,2)+LARGE(F670:AG670,3)+LARGE(F670:AG670,4)+IFERROR(LARGE(F670:AG670,5),0)+IFERROR(LARGE(F670:AG670,6),0)</f>
        <v>7.409159711704338</v>
      </c>
      <c r="F670" s="69"/>
      <c r="G670" s="69"/>
      <c r="H670" s="69"/>
      <c r="I670" s="75"/>
      <c r="J670" s="76"/>
      <c r="K670" s="76"/>
      <c r="L670" s="76"/>
      <c r="M670" s="76"/>
      <c r="N670" s="69"/>
      <c r="O670" s="69"/>
      <c r="P670" s="69"/>
      <c r="Q670" s="69"/>
      <c r="R670" s="69"/>
      <c r="S670" s="69"/>
      <c r="T670" s="75"/>
      <c r="U670" s="75"/>
      <c r="V670" s="69"/>
      <c r="W670" s="69"/>
      <c r="X670" s="69"/>
      <c r="Y670" s="77"/>
      <c r="Z670" s="69"/>
      <c r="AA670" s="69"/>
      <c r="AB670" s="69"/>
      <c r="AC670" s="69"/>
      <c r="AD670" s="69">
        <f>IFERROR(LARGE(AH670:AM670,1),0)+IFERROR(LARGE(AH670:AM670,2),0)</f>
        <v>7.409159711704338</v>
      </c>
      <c r="AE670" s="69">
        <f>IFERROR(LARGE(AH670:AM670,3),0)+IFERROR(LARGE(AH670:AM670,4),0)</f>
        <v>0</v>
      </c>
      <c r="AF670" s="69">
        <f>IFERROR(LARGE(AH670:AM670,5),0)+IFERROR(LARGE(AH670:AM670,6),0)</f>
        <v>0</v>
      </c>
      <c r="AG670" s="69">
        <f>IFERROR(LARGE(AH670:AM670,7),0)</f>
        <v>0</v>
      </c>
      <c r="AH670" s="69">
        <v>7.409159711704338</v>
      </c>
      <c r="AI670" s="69"/>
      <c r="AJ670" s="69"/>
      <c r="AK670" s="69"/>
      <c r="AL670" s="69"/>
      <c r="AM670" s="69"/>
    </row>
    <row r="671" spans="1:39" s="70" customFormat="1">
      <c r="A671" s="3" t="s">
        <v>2338</v>
      </c>
      <c r="B671" s="3"/>
      <c r="C671" s="3" t="s">
        <v>92</v>
      </c>
      <c r="D671" s="2">
        <f ca="1">IF(E670=E671,D670,CELL("wiersz",A669))</f>
        <v>669</v>
      </c>
      <c r="E671" s="23">
        <f>LARGE(F671:AG671,1)+LARGE(F671:AG671,2)+LARGE(F671:AG671,3)+LARGE(F671:AG671,4)+IFERROR(LARGE(F671:AG671,5),0)+IFERROR(LARGE(F671:AG671,6),0)</f>
        <v>7.4074591930649758</v>
      </c>
      <c r="F671" s="69"/>
      <c r="G671" s="69"/>
      <c r="H671" s="69"/>
      <c r="I671" s="75"/>
      <c r="J671" s="76"/>
      <c r="K671" s="76"/>
      <c r="L671" s="76"/>
      <c r="M671" s="76"/>
      <c r="N671" s="69"/>
      <c r="O671" s="69"/>
      <c r="P671" s="69"/>
      <c r="Q671" s="69"/>
      <c r="R671" s="69"/>
      <c r="S671" s="69"/>
      <c r="T671" s="75"/>
      <c r="U671" s="75"/>
      <c r="V671" s="69"/>
      <c r="W671" s="69"/>
      <c r="X671" s="69"/>
      <c r="Y671" s="77"/>
      <c r="Z671" s="69"/>
      <c r="AA671" s="69"/>
      <c r="AB671" s="69"/>
      <c r="AC671" s="69"/>
      <c r="AD671" s="69">
        <f>IFERROR(LARGE(AH671:AM671,1),0)+IFERROR(LARGE(AH671:AM671,2),0)</f>
        <v>7.4074591930649758</v>
      </c>
      <c r="AE671" s="69">
        <f>IFERROR(LARGE(AH671:AM671,3),0)+IFERROR(LARGE(AH671:AM671,4),0)</f>
        <v>0</v>
      </c>
      <c r="AF671" s="69">
        <f>IFERROR(LARGE(AH671:AM671,5),0)+IFERROR(LARGE(AH671:AM671,6),0)</f>
        <v>0</v>
      </c>
      <c r="AG671" s="69">
        <f>IFERROR(LARGE(AH671:AM671,7),0)</f>
        <v>0</v>
      </c>
      <c r="AH671" s="69">
        <v>7.4074591930649758</v>
      </c>
      <c r="AI671" s="69"/>
      <c r="AJ671" s="69"/>
      <c r="AK671" s="69"/>
      <c r="AL671" s="69"/>
      <c r="AM671" s="69"/>
    </row>
    <row r="672" spans="1:39" s="70" customFormat="1">
      <c r="A672" s="3" t="s">
        <v>2339</v>
      </c>
      <c r="B672" s="3"/>
      <c r="C672" s="3" t="s">
        <v>92</v>
      </c>
      <c r="D672" s="2">
        <f ca="1">IF(E671=E672,D671,CELL("wiersz",A670))</f>
        <v>670</v>
      </c>
      <c r="E672" s="23">
        <f>LARGE(F672:AG672,1)+LARGE(F672:AG672,2)+LARGE(F672:AG672,3)+LARGE(F672:AG672,4)+IFERROR(LARGE(F672:AG672,5),0)+IFERROR(LARGE(F672:AG672,6),0)</f>
        <v>7.4040604964863732</v>
      </c>
      <c r="F672" s="69"/>
      <c r="G672" s="69"/>
      <c r="H672" s="69"/>
      <c r="I672" s="75"/>
      <c r="J672" s="76"/>
      <c r="K672" s="76"/>
      <c r="L672" s="76"/>
      <c r="M672" s="76"/>
      <c r="N672" s="69"/>
      <c r="O672" s="69"/>
      <c r="P672" s="69"/>
      <c r="Q672" s="69"/>
      <c r="R672" s="69"/>
      <c r="S672" s="69"/>
      <c r="T672" s="75"/>
      <c r="U672" s="75"/>
      <c r="V672" s="69"/>
      <c r="W672" s="69"/>
      <c r="X672" s="69"/>
      <c r="Y672" s="77"/>
      <c r="Z672" s="69"/>
      <c r="AA672" s="69"/>
      <c r="AB672" s="69"/>
      <c r="AC672" s="69"/>
      <c r="AD672" s="69">
        <f>IFERROR(LARGE(AH672:AM672,1),0)+IFERROR(LARGE(AH672:AM672,2),0)</f>
        <v>7.4040604964863732</v>
      </c>
      <c r="AE672" s="69">
        <f>IFERROR(LARGE(AH672:AM672,3),0)+IFERROR(LARGE(AH672:AM672,4),0)</f>
        <v>0</v>
      </c>
      <c r="AF672" s="69">
        <f>IFERROR(LARGE(AH672:AM672,5),0)+IFERROR(LARGE(AH672:AM672,6),0)</f>
        <v>0</v>
      </c>
      <c r="AG672" s="69">
        <f>IFERROR(LARGE(AH672:AM672,7),0)</f>
        <v>0</v>
      </c>
      <c r="AH672" s="69">
        <v>7.4040604964863732</v>
      </c>
      <c r="AI672" s="69"/>
      <c r="AJ672" s="69"/>
      <c r="AK672" s="69"/>
      <c r="AL672" s="69"/>
      <c r="AM672" s="69"/>
    </row>
    <row r="673" spans="1:39" s="70" customFormat="1">
      <c r="A673" s="3" t="s">
        <v>3878</v>
      </c>
      <c r="B673" s="3" t="s">
        <v>1055</v>
      </c>
      <c r="C673" s="3" t="s">
        <v>3489</v>
      </c>
      <c r="D673" s="2">
        <f ca="1">IF(E672=E673,D672,CELL("wiersz",A671))</f>
        <v>671</v>
      </c>
      <c r="E673" s="23">
        <f>LARGE(F673:AG673,1)+LARGE(F673:AG673,2)+LARGE(F673:AG673,3)+LARGE(F673:AG673,4)+IFERROR(LARGE(F673:AG673,5),0)+IFERROR(LARGE(F673:AG673,6),0)</f>
        <v>7.2577478783193081</v>
      </c>
      <c r="F673" s="69"/>
      <c r="G673" s="69"/>
      <c r="H673" s="69"/>
      <c r="I673" s="75"/>
      <c r="J673" s="76"/>
      <c r="K673" s="76"/>
      <c r="L673" s="76"/>
      <c r="M673" s="76"/>
      <c r="N673" s="69"/>
      <c r="O673" s="69"/>
      <c r="P673" s="69"/>
      <c r="Q673" s="69"/>
      <c r="R673" s="69"/>
      <c r="S673" s="69"/>
      <c r="T673" s="75"/>
      <c r="U673" s="75"/>
      <c r="V673" s="69"/>
      <c r="W673" s="69"/>
      <c r="X673" s="69"/>
      <c r="Y673" s="77"/>
      <c r="Z673" s="69">
        <v>7.2577478783193081</v>
      </c>
      <c r="AA673" s="69"/>
      <c r="AB673" s="69"/>
      <c r="AC673" s="69"/>
      <c r="AD673" s="69">
        <f>IFERROR(LARGE(AH673:AM673,1),0)+IFERROR(LARGE(AH673:AM673,2),0)</f>
        <v>0</v>
      </c>
      <c r="AE673" s="69">
        <f>IFERROR(LARGE(AH673:AM673,3),0)+IFERROR(LARGE(AH673:AM673,4),0)</f>
        <v>0</v>
      </c>
      <c r="AF673" s="69">
        <f>IFERROR(LARGE(AH673:AM673,5),0)+IFERROR(LARGE(AH673:AM673,6),0)</f>
        <v>0</v>
      </c>
      <c r="AG673" s="69">
        <f>IFERROR(LARGE(AH673:AM673,7),0)</f>
        <v>0</v>
      </c>
      <c r="AH673" s="69"/>
      <c r="AI673" s="69"/>
      <c r="AJ673" s="69"/>
      <c r="AK673" s="69"/>
      <c r="AL673" s="69"/>
      <c r="AM673" s="69"/>
    </row>
    <row r="674" spans="1:39" s="70" customFormat="1">
      <c r="A674" s="3" t="s">
        <v>3973</v>
      </c>
      <c r="B674" s="3"/>
      <c r="C674" s="3" t="s">
        <v>3661</v>
      </c>
      <c r="D674" s="2">
        <f ca="1">IF(E673=E674,D673,CELL("wiersz",A672))</f>
        <v>672</v>
      </c>
      <c r="E674" s="23">
        <f>LARGE(F674:AG674,1)+LARGE(F674:AG674,2)+LARGE(F674:AG674,3)+LARGE(F674:AG674,4)+IFERROR(LARGE(F674:AG674,5),0)+IFERROR(LARGE(F674:AG674,6),0)</f>
        <v>7.184161913986971</v>
      </c>
      <c r="F674" s="69"/>
      <c r="G674" s="69"/>
      <c r="H674" s="69"/>
      <c r="I674" s="75"/>
      <c r="J674" s="76"/>
      <c r="K674" s="76"/>
      <c r="L674" s="76"/>
      <c r="M674" s="76"/>
      <c r="N674" s="69"/>
      <c r="O674" s="69"/>
      <c r="P674" s="69"/>
      <c r="Q674" s="69"/>
      <c r="R674" s="69"/>
      <c r="S674" s="69"/>
      <c r="T674" s="75"/>
      <c r="U674" s="75"/>
      <c r="V674" s="69"/>
      <c r="W674" s="69"/>
      <c r="X674" s="69"/>
      <c r="Y674" s="77"/>
      <c r="Z674" s="69"/>
      <c r="AA674" s="69"/>
      <c r="AB674" s="69"/>
      <c r="AC674" s="69"/>
      <c r="AD674" s="69">
        <f>IFERROR(LARGE(AH674:AM674,1),0)+IFERROR(LARGE(AH674:AM674,2),0)</f>
        <v>7.184161913986971</v>
      </c>
      <c r="AE674" s="69">
        <f>IFERROR(LARGE(AH674:AM674,3),0)+IFERROR(LARGE(AH674:AM674,4),0)</f>
        <v>0</v>
      </c>
      <c r="AF674" s="69">
        <f>IFERROR(LARGE(AH674:AM674,5),0)+IFERROR(LARGE(AH674:AM674,6),0)</f>
        <v>0</v>
      </c>
      <c r="AG674" s="69">
        <f>IFERROR(LARGE(AH674:AM674,7),0)</f>
        <v>0</v>
      </c>
      <c r="AH674" s="69"/>
      <c r="AI674" s="69"/>
      <c r="AJ674" s="69"/>
      <c r="AK674" s="69"/>
      <c r="AL674" s="69">
        <v>7.184161913986971</v>
      </c>
      <c r="AM674" s="69"/>
    </row>
    <row r="675" spans="1:39" s="70" customFormat="1">
      <c r="A675" s="3" t="s">
        <v>2340</v>
      </c>
      <c r="B675" s="3"/>
      <c r="C675" s="3" t="s">
        <v>324</v>
      </c>
      <c r="D675" s="2">
        <f ca="1">IF(E674=E675,D674,CELL("wiersz",A673))</f>
        <v>673</v>
      </c>
      <c r="E675" s="23">
        <f>LARGE(F675:AG675,1)+LARGE(F675:AG675,2)+LARGE(F675:AG675,3)+LARGE(F675:AG675,4)+IFERROR(LARGE(F675:AG675,5),0)+IFERROR(LARGE(F675:AG675,6),0)</f>
        <v>7.1471084444570936</v>
      </c>
      <c r="F675" s="69"/>
      <c r="G675" s="69"/>
      <c r="H675" s="69"/>
      <c r="I675" s="75"/>
      <c r="J675" s="76"/>
      <c r="K675" s="76"/>
      <c r="L675" s="76"/>
      <c r="M675" s="76"/>
      <c r="N675" s="69"/>
      <c r="O675" s="69"/>
      <c r="P675" s="69"/>
      <c r="Q675" s="69"/>
      <c r="R675" s="69"/>
      <c r="S675" s="69"/>
      <c r="T675" s="75"/>
      <c r="U675" s="75"/>
      <c r="V675" s="69"/>
      <c r="W675" s="69"/>
      <c r="X675" s="69"/>
      <c r="Y675" s="77"/>
      <c r="Z675" s="69"/>
      <c r="AA675" s="69"/>
      <c r="AB675" s="69"/>
      <c r="AC675" s="69"/>
      <c r="AD675" s="69">
        <f>IFERROR(LARGE(AH675:AM675,1),0)+IFERROR(LARGE(AH675:AM675,2),0)</f>
        <v>7.1471084444570936</v>
      </c>
      <c r="AE675" s="69">
        <f>IFERROR(LARGE(AH675:AM675,3),0)+IFERROR(LARGE(AH675:AM675,4),0)</f>
        <v>0</v>
      </c>
      <c r="AF675" s="69">
        <f>IFERROR(LARGE(AH675:AM675,5),0)+IFERROR(LARGE(AH675:AM675,6),0)</f>
        <v>0</v>
      </c>
      <c r="AG675" s="69">
        <f>IFERROR(LARGE(AH675:AM675,7),0)</f>
        <v>0</v>
      </c>
      <c r="AH675" s="69">
        <v>7.1471084444570936</v>
      </c>
      <c r="AI675" s="69"/>
      <c r="AJ675" s="69"/>
      <c r="AK675" s="69"/>
      <c r="AL675" s="69">
        <v>0</v>
      </c>
      <c r="AM675" s="69"/>
    </row>
    <row r="676" spans="1:39" s="70" customFormat="1">
      <c r="A676" s="3" t="s">
        <v>2341</v>
      </c>
      <c r="B676" s="3"/>
      <c r="C676" s="3" t="s">
        <v>67</v>
      </c>
      <c r="D676" s="2">
        <f ca="1">IF(E675=E676,D675,CELL("wiersz",A674))</f>
        <v>674</v>
      </c>
      <c r="E676" s="23">
        <f>LARGE(F676:AG676,1)+LARGE(F676:AG676,2)+LARGE(F676:AG676,3)+LARGE(F676:AG676,4)+IFERROR(LARGE(F676:AG676,5),0)+IFERROR(LARGE(F676:AG676,6),0)</f>
        <v>6.9067593374897207</v>
      </c>
      <c r="F676" s="69"/>
      <c r="G676" s="69"/>
      <c r="H676" s="69"/>
      <c r="I676" s="75"/>
      <c r="J676" s="76"/>
      <c r="K676" s="76"/>
      <c r="L676" s="76"/>
      <c r="M676" s="76"/>
      <c r="N676" s="69"/>
      <c r="O676" s="69"/>
      <c r="P676" s="69"/>
      <c r="Q676" s="69"/>
      <c r="R676" s="69"/>
      <c r="S676" s="69"/>
      <c r="T676" s="75"/>
      <c r="U676" s="75"/>
      <c r="V676" s="69"/>
      <c r="W676" s="69"/>
      <c r="X676" s="69"/>
      <c r="Y676" s="77"/>
      <c r="Z676" s="69"/>
      <c r="AA676" s="69"/>
      <c r="AB676" s="69"/>
      <c r="AC676" s="69"/>
      <c r="AD676" s="69">
        <f>IFERROR(LARGE(AH676:AM676,1),0)+IFERROR(LARGE(AH676:AM676,2),0)</f>
        <v>6.9067593374897207</v>
      </c>
      <c r="AE676" s="69">
        <f>IFERROR(LARGE(AH676:AM676,3),0)+IFERROR(LARGE(AH676:AM676,4),0)</f>
        <v>0</v>
      </c>
      <c r="AF676" s="69">
        <f>IFERROR(LARGE(AH676:AM676,5),0)+IFERROR(LARGE(AH676:AM676,6),0)</f>
        <v>0</v>
      </c>
      <c r="AG676" s="69">
        <f>IFERROR(LARGE(AH676:AM676,7),0)</f>
        <v>0</v>
      </c>
      <c r="AH676" s="69">
        <v>6.9067593374897207</v>
      </c>
      <c r="AI676" s="69"/>
      <c r="AJ676" s="69"/>
      <c r="AK676" s="69"/>
      <c r="AL676" s="69"/>
      <c r="AM676" s="69"/>
    </row>
    <row r="677" spans="1:39" s="70" customFormat="1">
      <c r="A677" s="3" t="s">
        <v>2342</v>
      </c>
      <c r="B677" s="3" t="s">
        <v>1537</v>
      </c>
      <c r="C677" s="3" t="s">
        <v>92</v>
      </c>
      <c r="D677" s="2">
        <f ca="1">IF(E676=E677,D676,CELL("wiersz",A675))</f>
        <v>675</v>
      </c>
      <c r="E677" s="23">
        <f>LARGE(F677:AG677,1)+LARGE(F677:AG677,2)+LARGE(F677:AG677,3)+LARGE(F677:AG677,4)+IFERROR(LARGE(F677:AG677,5),0)+IFERROR(LARGE(F677:AG677,6),0)</f>
        <v>6.6970719618616581</v>
      </c>
      <c r="F677" s="69"/>
      <c r="G677" s="69"/>
      <c r="H677" s="69"/>
      <c r="I677" s="75"/>
      <c r="J677" s="76"/>
      <c r="K677" s="76"/>
      <c r="L677" s="76"/>
      <c r="M677" s="76"/>
      <c r="N677" s="69"/>
      <c r="O677" s="69"/>
      <c r="P677" s="69"/>
      <c r="Q677" s="69"/>
      <c r="R677" s="69"/>
      <c r="S677" s="69"/>
      <c r="T677" s="75"/>
      <c r="U677" s="75"/>
      <c r="V677" s="69"/>
      <c r="W677" s="69"/>
      <c r="X677" s="69"/>
      <c r="Y677" s="77"/>
      <c r="Z677" s="69"/>
      <c r="AA677" s="69"/>
      <c r="AB677" s="69"/>
      <c r="AC677" s="69"/>
      <c r="AD677" s="69">
        <f>IFERROR(LARGE(AH677:AM677,1),0)+IFERROR(LARGE(AH677:AM677,2),0)</f>
        <v>6.6970719618616581</v>
      </c>
      <c r="AE677" s="69">
        <f>IFERROR(LARGE(AH677:AM677,3),0)+IFERROR(LARGE(AH677:AM677,4),0)</f>
        <v>0</v>
      </c>
      <c r="AF677" s="69">
        <f>IFERROR(LARGE(AH677:AM677,5),0)+IFERROR(LARGE(AH677:AM677,6),0)</f>
        <v>0</v>
      </c>
      <c r="AG677" s="69">
        <f>IFERROR(LARGE(AH677:AM677,7),0)</f>
        <v>0</v>
      </c>
      <c r="AH677" s="69">
        <v>6.6970719618616581</v>
      </c>
      <c r="AI677" s="69"/>
      <c r="AJ677" s="69"/>
      <c r="AK677" s="69"/>
      <c r="AL677" s="69"/>
      <c r="AM677" s="69"/>
    </row>
    <row r="678" spans="1:39" s="70" customFormat="1">
      <c r="A678" s="3" t="s">
        <v>3879</v>
      </c>
      <c r="B678" s="3"/>
      <c r="C678" s="3" t="s">
        <v>45</v>
      </c>
      <c r="D678" s="2">
        <f ca="1">IF(E677=E678,D677,CELL("wiersz",A676))</f>
        <v>676</v>
      </c>
      <c r="E678" s="23">
        <f>LARGE(F678:AG678,1)+LARGE(F678:AG678,2)+LARGE(F678:AG678,3)+LARGE(F678:AG678,4)+IFERROR(LARGE(F678:AG678,5),0)+IFERROR(LARGE(F678:AG678,6),0)</f>
        <v>6.4937744174435919</v>
      </c>
      <c r="F678" s="69"/>
      <c r="G678" s="69"/>
      <c r="H678" s="69"/>
      <c r="I678" s="75"/>
      <c r="J678" s="76"/>
      <c r="K678" s="76"/>
      <c r="L678" s="76"/>
      <c r="M678" s="76"/>
      <c r="N678" s="69"/>
      <c r="O678" s="69"/>
      <c r="P678" s="69"/>
      <c r="Q678" s="69"/>
      <c r="R678" s="69"/>
      <c r="S678" s="69"/>
      <c r="T678" s="75"/>
      <c r="U678" s="75"/>
      <c r="V678" s="69"/>
      <c r="W678" s="69"/>
      <c r="X678" s="69"/>
      <c r="Y678" s="77"/>
      <c r="Z678" s="69">
        <v>6.4937744174435919</v>
      </c>
      <c r="AA678" s="69"/>
      <c r="AB678" s="69"/>
      <c r="AC678" s="69"/>
      <c r="AD678" s="69">
        <f>IFERROR(LARGE(AH678:AM678,1),0)+IFERROR(LARGE(AH678:AM678,2),0)</f>
        <v>0</v>
      </c>
      <c r="AE678" s="69">
        <f>IFERROR(LARGE(AH678:AM678,3),0)+IFERROR(LARGE(AH678:AM678,4),0)</f>
        <v>0</v>
      </c>
      <c r="AF678" s="69">
        <f>IFERROR(LARGE(AH678:AM678,5),0)+IFERROR(LARGE(AH678:AM678,6),0)</f>
        <v>0</v>
      </c>
      <c r="AG678" s="69">
        <f>IFERROR(LARGE(AH678:AM678,7),0)</f>
        <v>0</v>
      </c>
      <c r="AH678" s="69"/>
      <c r="AI678" s="69"/>
      <c r="AJ678" s="69"/>
      <c r="AK678" s="69"/>
      <c r="AL678" s="69"/>
      <c r="AM678" s="69"/>
    </row>
    <row r="679" spans="1:39" s="70" customFormat="1">
      <c r="A679" s="3" t="s">
        <v>2362</v>
      </c>
      <c r="B679" s="3" t="s">
        <v>1865</v>
      </c>
      <c r="C679" s="3" t="s">
        <v>508</v>
      </c>
      <c r="D679" s="2">
        <f ca="1">IF(E678=E679,D678,CELL("wiersz",A677))</f>
        <v>677</v>
      </c>
      <c r="E679" s="23">
        <f>LARGE(F679:AG679,1)+LARGE(F679:AG679,2)+LARGE(F679:AG679,3)+LARGE(F679:AG679,4)+IFERROR(LARGE(F679:AG679,5),0)+IFERROR(LARGE(F679:AG679,6),0)</f>
        <v>6.4489794428692893</v>
      </c>
      <c r="F679" s="69"/>
      <c r="G679" s="69"/>
      <c r="H679" s="69"/>
      <c r="I679" s="75"/>
      <c r="J679" s="76"/>
      <c r="K679" s="76"/>
      <c r="L679" s="76"/>
      <c r="M679" s="76"/>
      <c r="N679" s="69"/>
      <c r="O679" s="69"/>
      <c r="P679" s="69"/>
      <c r="Q679" s="69"/>
      <c r="R679" s="69"/>
      <c r="S679" s="69"/>
      <c r="T679" s="75"/>
      <c r="U679" s="75"/>
      <c r="V679" s="69"/>
      <c r="W679" s="69"/>
      <c r="X679" s="69"/>
      <c r="Y679" s="77"/>
      <c r="Z679" s="69"/>
      <c r="AA679" s="69"/>
      <c r="AB679" s="69"/>
      <c r="AC679" s="69"/>
      <c r="AD679" s="69">
        <f>IFERROR(LARGE(AH679:AM679,1),0)+IFERROR(LARGE(AH679:AM679,2),0)</f>
        <v>6.4489794428692893</v>
      </c>
      <c r="AE679" s="69">
        <f>IFERROR(LARGE(AH679:AM679,3),0)+IFERROR(LARGE(AH679:AM679,4),0)</f>
        <v>0</v>
      </c>
      <c r="AF679" s="69">
        <f>IFERROR(LARGE(AH679:AM679,5),0)+IFERROR(LARGE(AH679:AM679,6),0)</f>
        <v>0</v>
      </c>
      <c r="AG679" s="69">
        <f>IFERROR(LARGE(AH679:AM679,7),0)</f>
        <v>0</v>
      </c>
      <c r="AH679" s="69">
        <v>4.4529136264694946</v>
      </c>
      <c r="AI679" s="69"/>
      <c r="AJ679" s="69"/>
      <c r="AK679" s="69"/>
      <c r="AL679" s="69">
        <v>1.9960658163997949</v>
      </c>
      <c r="AM679" s="69"/>
    </row>
    <row r="680" spans="1:39" s="70" customFormat="1">
      <c r="A680" s="3" t="s">
        <v>3974</v>
      </c>
      <c r="B680" s="3"/>
      <c r="C680" s="3" t="s">
        <v>3658</v>
      </c>
      <c r="D680" s="2">
        <f ca="1">IF(E679=E680,D679,CELL("wiersz",A678))</f>
        <v>678</v>
      </c>
      <c r="E680" s="23">
        <f>LARGE(F680:AG680,1)+LARGE(F680:AG680,2)+LARGE(F680:AG680,3)+LARGE(F680:AG680,4)+IFERROR(LARGE(F680:AG680,5),0)+IFERROR(LARGE(F680:AG680,6),0)</f>
        <v>6.2910844931682881</v>
      </c>
      <c r="F680" s="69"/>
      <c r="G680" s="69"/>
      <c r="H680" s="69"/>
      <c r="I680" s="75"/>
      <c r="J680" s="76"/>
      <c r="K680" s="76"/>
      <c r="L680" s="76"/>
      <c r="M680" s="76"/>
      <c r="N680" s="69"/>
      <c r="O680" s="69"/>
      <c r="P680" s="69"/>
      <c r="Q680" s="69"/>
      <c r="R680" s="69"/>
      <c r="S680" s="69"/>
      <c r="T680" s="75"/>
      <c r="U680" s="75"/>
      <c r="V680" s="69"/>
      <c r="W680" s="69"/>
      <c r="X680" s="69"/>
      <c r="Y680" s="77"/>
      <c r="Z680" s="69"/>
      <c r="AA680" s="69"/>
      <c r="AB680" s="69"/>
      <c r="AC680" s="69"/>
      <c r="AD680" s="69">
        <f>IFERROR(LARGE(AH680:AM680,1),0)+IFERROR(LARGE(AH680:AM680,2),0)</f>
        <v>6.2910844931682881</v>
      </c>
      <c r="AE680" s="69">
        <f>IFERROR(LARGE(AH680:AM680,3),0)+IFERROR(LARGE(AH680:AM680,4),0)</f>
        <v>0</v>
      </c>
      <c r="AF680" s="69">
        <f>IFERROR(LARGE(AH680:AM680,5),0)+IFERROR(LARGE(AH680:AM680,6),0)</f>
        <v>0</v>
      </c>
      <c r="AG680" s="69">
        <f>IFERROR(LARGE(AH680:AM680,7),0)</f>
        <v>0</v>
      </c>
      <c r="AH680" s="69"/>
      <c r="AI680" s="69"/>
      <c r="AJ680" s="69"/>
      <c r="AK680" s="69"/>
      <c r="AL680" s="69">
        <v>6.2910844931682881</v>
      </c>
      <c r="AM680" s="69"/>
    </row>
    <row r="681" spans="1:39" s="70" customFormat="1">
      <c r="A681" s="3" t="s">
        <v>3975</v>
      </c>
      <c r="B681" s="3" t="s">
        <v>3655</v>
      </c>
      <c r="C681" s="3" t="s">
        <v>3656</v>
      </c>
      <c r="D681" s="2">
        <f ca="1">IF(E680=E681,D680,CELL("wiersz",A679))</f>
        <v>679</v>
      </c>
      <c r="E681" s="23">
        <f>LARGE(F681:AG681,1)+LARGE(F681:AG681,2)+LARGE(F681:AG681,3)+LARGE(F681:AG681,4)+IFERROR(LARGE(F681:AG681,5),0)+IFERROR(LARGE(F681:AG681,6),0)</f>
        <v>6.289510935266045</v>
      </c>
      <c r="F681" s="69"/>
      <c r="G681" s="69"/>
      <c r="H681" s="69"/>
      <c r="I681" s="75"/>
      <c r="J681" s="76"/>
      <c r="K681" s="76"/>
      <c r="L681" s="76"/>
      <c r="M681" s="76"/>
      <c r="N681" s="69"/>
      <c r="O681" s="69"/>
      <c r="P681" s="69"/>
      <c r="Q681" s="69"/>
      <c r="R681" s="69"/>
      <c r="S681" s="69"/>
      <c r="T681" s="75"/>
      <c r="U681" s="75"/>
      <c r="V681" s="69"/>
      <c r="W681" s="69"/>
      <c r="X681" s="69"/>
      <c r="Y681" s="77"/>
      <c r="Z681" s="69"/>
      <c r="AA681" s="69"/>
      <c r="AB681" s="69"/>
      <c r="AC681" s="69"/>
      <c r="AD681" s="69">
        <f>IFERROR(LARGE(AH681:AM681,1),0)+IFERROR(LARGE(AH681:AM681,2),0)</f>
        <v>6.289510935266045</v>
      </c>
      <c r="AE681" s="69">
        <f>IFERROR(LARGE(AH681:AM681,3),0)+IFERROR(LARGE(AH681:AM681,4),0)</f>
        <v>0</v>
      </c>
      <c r="AF681" s="69">
        <f>IFERROR(LARGE(AH681:AM681,5),0)+IFERROR(LARGE(AH681:AM681,6),0)</f>
        <v>0</v>
      </c>
      <c r="AG681" s="69">
        <f>IFERROR(LARGE(AH681:AM681,7),0)</f>
        <v>0</v>
      </c>
      <c r="AH681" s="69"/>
      <c r="AI681" s="69"/>
      <c r="AJ681" s="69"/>
      <c r="AK681" s="69"/>
      <c r="AL681" s="69">
        <v>6.289510935266045</v>
      </c>
      <c r="AM681" s="69"/>
    </row>
    <row r="682" spans="1:39" s="70" customFormat="1">
      <c r="A682" s="3" t="s">
        <v>3976</v>
      </c>
      <c r="B682" s="3"/>
      <c r="C682" s="3" t="s">
        <v>324</v>
      </c>
      <c r="D682" s="2">
        <f ca="1">IF(E681=E682,D681,CELL("wiersz",A680))</f>
        <v>680</v>
      </c>
      <c r="E682" s="23">
        <f>LARGE(F682:AG682,1)+LARGE(F682:AG682,2)+LARGE(F682:AG682,3)+LARGE(F682:AG682,4)+IFERROR(LARGE(F682:AG682,5),0)+IFERROR(LARGE(F682:AG682,6),0)</f>
        <v>6.0274479796299598</v>
      </c>
      <c r="F682" s="69"/>
      <c r="G682" s="69"/>
      <c r="H682" s="69"/>
      <c r="I682" s="75"/>
      <c r="J682" s="76"/>
      <c r="K682" s="76"/>
      <c r="L682" s="76"/>
      <c r="M682" s="76"/>
      <c r="N682" s="69"/>
      <c r="O682" s="69"/>
      <c r="P682" s="69"/>
      <c r="Q682" s="69"/>
      <c r="R682" s="69"/>
      <c r="S682" s="69"/>
      <c r="T682" s="75"/>
      <c r="U682" s="75"/>
      <c r="V682" s="69"/>
      <c r="W682" s="69"/>
      <c r="X682" s="69"/>
      <c r="Y682" s="77"/>
      <c r="Z682" s="69"/>
      <c r="AA682" s="69"/>
      <c r="AB682" s="69"/>
      <c r="AC682" s="69"/>
      <c r="AD682" s="69">
        <f>IFERROR(LARGE(AH682:AM682,1),0)+IFERROR(LARGE(AH682:AM682,2),0)</f>
        <v>6.0274479796299598</v>
      </c>
      <c r="AE682" s="69">
        <f>IFERROR(LARGE(AH682:AM682,3),0)+IFERROR(LARGE(AH682:AM682,4),0)</f>
        <v>0</v>
      </c>
      <c r="AF682" s="69">
        <f>IFERROR(LARGE(AH682:AM682,5),0)+IFERROR(LARGE(AH682:AM682,6),0)</f>
        <v>0</v>
      </c>
      <c r="AG682" s="69">
        <f>IFERROR(LARGE(AH682:AM682,7),0)</f>
        <v>0</v>
      </c>
      <c r="AH682" s="69"/>
      <c r="AI682" s="69"/>
      <c r="AJ682" s="69"/>
      <c r="AK682" s="69"/>
      <c r="AL682" s="69">
        <v>6.0274479796299598</v>
      </c>
      <c r="AM682" s="69"/>
    </row>
    <row r="683" spans="1:39" s="70" customFormat="1">
      <c r="A683" s="3" t="s">
        <v>3977</v>
      </c>
      <c r="B683" s="3"/>
      <c r="C683" s="3" t="s">
        <v>92</v>
      </c>
      <c r="D683" s="2">
        <f ca="1">IF(E682=E683,D682,CELL("wiersz",A681))</f>
        <v>681</v>
      </c>
      <c r="E683" s="23">
        <f>LARGE(F683:AG683,1)+LARGE(F683:AG683,2)+LARGE(F683:AG683,3)+LARGE(F683:AG683,4)+IFERROR(LARGE(F683:AG683,5),0)+IFERROR(LARGE(F683:AG683,6),0)</f>
        <v>5.9985820278807642</v>
      </c>
      <c r="F683" s="69"/>
      <c r="G683" s="69"/>
      <c r="H683" s="69"/>
      <c r="I683" s="75"/>
      <c r="J683" s="76"/>
      <c r="K683" s="76"/>
      <c r="L683" s="76"/>
      <c r="M683" s="76"/>
      <c r="N683" s="69"/>
      <c r="O683" s="69"/>
      <c r="P683" s="69"/>
      <c r="Q683" s="69"/>
      <c r="R683" s="69"/>
      <c r="S683" s="69"/>
      <c r="T683" s="75"/>
      <c r="U683" s="75"/>
      <c r="V683" s="69"/>
      <c r="W683" s="69"/>
      <c r="X683" s="69"/>
      <c r="Y683" s="77"/>
      <c r="Z683" s="69"/>
      <c r="AA683" s="69"/>
      <c r="AB683" s="69"/>
      <c r="AC683" s="69"/>
      <c r="AD683" s="69">
        <f>IFERROR(LARGE(AH683:AM683,1),0)+IFERROR(LARGE(AH683:AM683,2),0)</f>
        <v>5.9985820278807642</v>
      </c>
      <c r="AE683" s="69">
        <f>IFERROR(LARGE(AH683:AM683,3),0)+IFERROR(LARGE(AH683:AM683,4),0)</f>
        <v>0</v>
      </c>
      <c r="AF683" s="69">
        <f>IFERROR(LARGE(AH683:AM683,5),0)+IFERROR(LARGE(AH683:AM683,6),0)</f>
        <v>0</v>
      </c>
      <c r="AG683" s="69">
        <f>IFERROR(LARGE(AH683:AM683,7),0)</f>
        <v>0</v>
      </c>
      <c r="AH683" s="69"/>
      <c r="AI683" s="69"/>
      <c r="AJ683" s="69"/>
      <c r="AK683" s="69"/>
      <c r="AL683" s="69">
        <v>5.9985820278807642</v>
      </c>
      <c r="AM683" s="69"/>
    </row>
    <row r="684" spans="1:39" s="70" customFormat="1">
      <c r="A684" s="3" t="s">
        <v>2343</v>
      </c>
      <c r="B684" s="3"/>
      <c r="C684" s="3" t="s">
        <v>1829</v>
      </c>
      <c r="D684" s="2">
        <f ca="1">IF(E683=E684,D683,CELL("wiersz",A682))</f>
        <v>682</v>
      </c>
      <c r="E684" s="23">
        <f>LARGE(F684:AG684,1)+LARGE(F684:AG684,2)+LARGE(F684:AG684,3)+LARGE(F684:AG684,4)+IFERROR(LARGE(F684:AG684,5),0)+IFERROR(LARGE(F684:AG684,6),0)</f>
        <v>5.9906748666534941</v>
      </c>
      <c r="F684" s="69"/>
      <c r="G684" s="69"/>
      <c r="H684" s="69"/>
      <c r="I684" s="75"/>
      <c r="J684" s="76"/>
      <c r="K684" s="76"/>
      <c r="L684" s="76"/>
      <c r="M684" s="76"/>
      <c r="N684" s="69"/>
      <c r="O684" s="69"/>
      <c r="P684" s="69"/>
      <c r="Q684" s="69"/>
      <c r="R684" s="69"/>
      <c r="S684" s="69"/>
      <c r="T684" s="75"/>
      <c r="U684" s="75"/>
      <c r="V684" s="69"/>
      <c r="W684" s="69"/>
      <c r="X684" s="69"/>
      <c r="Y684" s="77"/>
      <c r="Z684" s="69"/>
      <c r="AA684" s="69"/>
      <c r="AB684" s="69"/>
      <c r="AC684" s="69"/>
      <c r="AD684" s="69">
        <f>IFERROR(LARGE(AH684:AM684,1),0)+IFERROR(LARGE(AH684:AM684,2),0)</f>
        <v>5.9906748666534941</v>
      </c>
      <c r="AE684" s="69">
        <f>IFERROR(LARGE(AH684:AM684,3),0)+IFERROR(LARGE(AH684:AM684,4),0)</f>
        <v>0</v>
      </c>
      <c r="AF684" s="69">
        <f>IFERROR(LARGE(AH684:AM684,5),0)+IFERROR(LARGE(AH684:AM684,6),0)</f>
        <v>0</v>
      </c>
      <c r="AG684" s="69">
        <f>IFERROR(LARGE(AH684:AM684,7),0)</f>
        <v>0</v>
      </c>
      <c r="AH684" s="69">
        <v>5.9906748666534941</v>
      </c>
      <c r="AI684" s="69"/>
      <c r="AJ684" s="69"/>
      <c r="AK684" s="69"/>
      <c r="AL684" s="69"/>
      <c r="AM684" s="69"/>
    </row>
    <row r="685" spans="1:39" s="70" customFormat="1">
      <c r="A685" s="3" t="s">
        <v>2170</v>
      </c>
      <c r="B685" s="3"/>
      <c r="C685" s="3" t="s">
        <v>92</v>
      </c>
      <c r="D685" s="2">
        <f ca="1">IF(E684=E685,D684,CELL("wiersz",A683))</f>
        <v>683</v>
      </c>
      <c r="E685" s="23">
        <f>LARGE(F685:AG685,1)+LARGE(F685:AG685,2)+LARGE(F685:AG685,3)+LARGE(F685:AG685,4)+IFERROR(LARGE(F685:AG685,5),0)+IFERROR(LARGE(F685:AG685,6),0)</f>
        <v>5.9229659806126786</v>
      </c>
      <c r="F685" s="69"/>
      <c r="G685" s="69">
        <v>5.9229659806126786</v>
      </c>
      <c r="H685" s="69"/>
      <c r="I685" s="75"/>
      <c r="J685" s="76"/>
      <c r="K685" s="76"/>
      <c r="L685" s="76"/>
      <c r="M685" s="76"/>
      <c r="N685" s="69"/>
      <c r="O685" s="69"/>
      <c r="P685" s="69"/>
      <c r="Q685" s="69"/>
      <c r="R685" s="69"/>
      <c r="S685" s="69"/>
      <c r="T685" s="75"/>
      <c r="U685" s="75"/>
      <c r="V685" s="69"/>
      <c r="W685" s="69"/>
      <c r="X685" s="69"/>
      <c r="Y685" s="77"/>
      <c r="Z685" s="69"/>
      <c r="AA685" s="69"/>
      <c r="AB685" s="69"/>
      <c r="AC685" s="69"/>
      <c r="AD685" s="69">
        <f>IFERROR(LARGE(AH685:AM685,1),0)+IFERROR(LARGE(AH685:AM685,2),0)</f>
        <v>0</v>
      </c>
      <c r="AE685" s="69">
        <f>IFERROR(LARGE(AH685:AM685,3),0)+IFERROR(LARGE(AH685:AM685,4),0)</f>
        <v>0</v>
      </c>
      <c r="AF685" s="69">
        <f>IFERROR(LARGE(AH685:AM685,5),0)+IFERROR(LARGE(AH685:AM685,6),0)</f>
        <v>0</v>
      </c>
      <c r="AG685" s="69">
        <f>IFERROR(LARGE(AH685:AM685,7),0)</f>
        <v>0</v>
      </c>
      <c r="AH685" s="69"/>
      <c r="AI685" s="69"/>
      <c r="AJ685" s="69"/>
      <c r="AK685" s="69"/>
      <c r="AL685" s="69"/>
      <c r="AM685" s="69"/>
    </row>
    <row r="686" spans="1:39" s="70" customFormat="1">
      <c r="A686" s="3" t="s">
        <v>2346</v>
      </c>
      <c r="B686" s="3"/>
      <c r="C686" s="3" t="s">
        <v>92</v>
      </c>
      <c r="D686" s="2">
        <f ca="1">IF(E685=E686,D685,CELL("wiersz",A684))</f>
        <v>684</v>
      </c>
      <c r="E686" s="23">
        <f>LARGE(F686:AG686,1)+LARGE(F686:AG686,2)+LARGE(F686:AG686,3)+LARGE(F686:AG686,4)+IFERROR(LARGE(F686:AG686,5),0)+IFERROR(LARGE(F686:AG686,6),0)</f>
        <v>5.7471286117143787</v>
      </c>
      <c r="F686" s="69"/>
      <c r="G686" s="69"/>
      <c r="H686" s="69"/>
      <c r="I686" s="75"/>
      <c r="J686" s="76"/>
      <c r="K686" s="76"/>
      <c r="L686" s="76"/>
      <c r="M686" s="76"/>
      <c r="N686" s="69"/>
      <c r="O686" s="69"/>
      <c r="P686" s="69"/>
      <c r="Q686" s="69"/>
      <c r="R686" s="69"/>
      <c r="S686" s="69"/>
      <c r="T686" s="75"/>
      <c r="U686" s="75"/>
      <c r="V686" s="69"/>
      <c r="W686" s="69"/>
      <c r="X686" s="69"/>
      <c r="Y686" s="77"/>
      <c r="Z686" s="69"/>
      <c r="AA686" s="69"/>
      <c r="AB686" s="69"/>
      <c r="AC686" s="69"/>
      <c r="AD686" s="69">
        <f>IFERROR(LARGE(AH686:AM686,1),0)+IFERROR(LARGE(AH686:AM686,2),0)</f>
        <v>5.7471286117143787</v>
      </c>
      <c r="AE686" s="69">
        <f>IFERROR(LARGE(AH686:AM686,3),0)+IFERROR(LARGE(AH686:AM686,4),0)</f>
        <v>0</v>
      </c>
      <c r="AF686" s="69">
        <f>IFERROR(LARGE(AH686:AM686,5),0)+IFERROR(LARGE(AH686:AM686,6),0)</f>
        <v>0</v>
      </c>
      <c r="AG686" s="69">
        <f>IFERROR(LARGE(AH686:AM686,7),0)</f>
        <v>0</v>
      </c>
      <c r="AH686" s="69">
        <v>5.7471286117143787</v>
      </c>
      <c r="AI686" s="69"/>
      <c r="AJ686" s="69"/>
      <c r="AK686" s="69"/>
      <c r="AL686" s="69"/>
      <c r="AM686" s="69"/>
    </row>
    <row r="687" spans="1:39" s="70" customFormat="1">
      <c r="A687" s="3" t="s">
        <v>3978</v>
      </c>
      <c r="B687" s="3"/>
      <c r="C687" s="3" t="s">
        <v>47</v>
      </c>
      <c r="D687" s="2">
        <f ca="1">IF(E686=E687,D686,CELL("wiersz",A685))</f>
        <v>685</v>
      </c>
      <c r="E687" s="23">
        <f>LARGE(F687:AG687,1)+LARGE(F687:AG687,2)+LARGE(F687:AG687,3)+LARGE(F687:AG687,4)+IFERROR(LARGE(F687:AG687,5),0)+IFERROR(LARGE(F687:AG687,6),0)</f>
        <v>5.7377741136250791</v>
      </c>
      <c r="F687" s="69"/>
      <c r="G687" s="69"/>
      <c r="H687" s="69"/>
      <c r="I687" s="75"/>
      <c r="J687" s="76"/>
      <c r="K687" s="76"/>
      <c r="L687" s="76"/>
      <c r="M687" s="76"/>
      <c r="N687" s="69"/>
      <c r="O687" s="69"/>
      <c r="P687" s="69"/>
      <c r="Q687" s="69"/>
      <c r="R687" s="69"/>
      <c r="S687" s="69"/>
      <c r="T687" s="75"/>
      <c r="U687" s="75"/>
      <c r="V687" s="69"/>
      <c r="W687" s="69"/>
      <c r="X687" s="69"/>
      <c r="Y687" s="77"/>
      <c r="Z687" s="69"/>
      <c r="AA687" s="69"/>
      <c r="AB687" s="69"/>
      <c r="AC687" s="69"/>
      <c r="AD687" s="69">
        <f>IFERROR(LARGE(AH687:AM687,1),0)+IFERROR(LARGE(AH687:AM687,2),0)</f>
        <v>5.7377741136250791</v>
      </c>
      <c r="AE687" s="69">
        <f>IFERROR(LARGE(AH687:AM687,3),0)+IFERROR(LARGE(AH687:AM687,4),0)</f>
        <v>0</v>
      </c>
      <c r="AF687" s="69">
        <f>IFERROR(LARGE(AH687:AM687,5),0)+IFERROR(LARGE(AH687:AM687,6),0)</f>
        <v>0</v>
      </c>
      <c r="AG687" s="69">
        <f>IFERROR(LARGE(AH687:AM687,7),0)</f>
        <v>0</v>
      </c>
      <c r="AH687" s="69"/>
      <c r="AI687" s="69"/>
      <c r="AJ687" s="69"/>
      <c r="AK687" s="69"/>
      <c r="AL687" s="69">
        <v>5.7377741136250791</v>
      </c>
      <c r="AM687" s="69"/>
    </row>
    <row r="688" spans="1:39" s="70" customFormat="1">
      <c r="A688" s="3" t="s">
        <v>2348</v>
      </c>
      <c r="B688" s="3" t="s">
        <v>1837</v>
      </c>
      <c r="C688" s="3" t="s">
        <v>1836</v>
      </c>
      <c r="D688" s="2">
        <f ca="1">IF(E687=E688,D687,CELL("wiersz",A686))</f>
        <v>686</v>
      </c>
      <c r="E688" s="23">
        <f>LARGE(F688:AG688,1)+LARGE(F688:AG688,2)+LARGE(F688:AG688,3)+LARGE(F688:AG688,4)+IFERROR(LARGE(F688:AG688,5),0)+IFERROR(LARGE(F688:AG688,6),0)</f>
        <v>5.594949306334998</v>
      </c>
      <c r="F688" s="69"/>
      <c r="G688" s="69"/>
      <c r="H688" s="69"/>
      <c r="I688" s="75"/>
      <c r="J688" s="76"/>
      <c r="K688" s="76"/>
      <c r="L688" s="76"/>
      <c r="M688" s="76"/>
      <c r="N688" s="69"/>
      <c r="O688" s="69"/>
      <c r="P688" s="69"/>
      <c r="Q688" s="69"/>
      <c r="R688" s="69"/>
      <c r="S688" s="69"/>
      <c r="T688" s="75"/>
      <c r="U688" s="75"/>
      <c r="V688" s="69"/>
      <c r="W688" s="69"/>
      <c r="X688" s="69"/>
      <c r="Y688" s="77"/>
      <c r="Z688" s="69"/>
      <c r="AA688" s="69"/>
      <c r="AB688" s="69"/>
      <c r="AC688" s="69"/>
      <c r="AD688" s="69">
        <f>IFERROR(LARGE(AH688:AM688,1),0)+IFERROR(LARGE(AH688:AM688,2),0)</f>
        <v>5.594949306334998</v>
      </c>
      <c r="AE688" s="69">
        <f>IFERROR(LARGE(AH688:AM688,3),0)+IFERROR(LARGE(AH688:AM688,4),0)</f>
        <v>0</v>
      </c>
      <c r="AF688" s="69">
        <f>IFERROR(LARGE(AH688:AM688,5),0)+IFERROR(LARGE(AH688:AM688,6),0)</f>
        <v>0</v>
      </c>
      <c r="AG688" s="69">
        <f>IFERROR(LARGE(AH688:AM688,7),0)</f>
        <v>0</v>
      </c>
      <c r="AH688" s="69">
        <v>5.594949306334998</v>
      </c>
      <c r="AI688" s="69"/>
      <c r="AJ688" s="69"/>
      <c r="AK688" s="69"/>
      <c r="AL688" s="69"/>
      <c r="AM688" s="69"/>
    </row>
    <row r="689" spans="1:39" s="70" customFormat="1">
      <c r="A689" s="3" t="s">
        <v>3979</v>
      </c>
      <c r="B689" s="3" t="s">
        <v>3650</v>
      </c>
      <c r="C689" s="3" t="s">
        <v>57</v>
      </c>
      <c r="D689" s="2">
        <f ca="1">IF(E688=E689,D688,CELL("wiersz",A687))</f>
        <v>687</v>
      </c>
      <c r="E689" s="23">
        <f>LARGE(F689:AG689,1)+LARGE(F689:AG689,2)+LARGE(F689:AG689,3)+LARGE(F689:AG689,4)+IFERROR(LARGE(F689:AG689,5),0)+IFERROR(LARGE(F689:AG689,6),0)</f>
        <v>5.5865675887377533</v>
      </c>
      <c r="F689" s="69"/>
      <c r="G689" s="69"/>
      <c r="H689" s="69"/>
      <c r="I689" s="75"/>
      <c r="J689" s="76"/>
      <c r="K689" s="76"/>
      <c r="L689" s="76"/>
      <c r="M689" s="76"/>
      <c r="N689" s="69"/>
      <c r="O689" s="69"/>
      <c r="P689" s="69"/>
      <c r="Q689" s="69"/>
      <c r="R689" s="69"/>
      <c r="S689" s="69"/>
      <c r="T689" s="75"/>
      <c r="U689" s="75"/>
      <c r="V689" s="69"/>
      <c r="W689" s="69"/>
      <c r="X689" s="69"/>
      <c r="Y689" s="77"/>
      <c r="Z689" s="69"/>
      <c r="AA689" s="69"/>
      <c r="AB689" s="69"/>
      <c r="AC689" s="69"/>
      <c r="AD689" s="69">
        <f>IFERROR(LARGE(AH689:AM689,1),0)+IFERROR(LARGE(AH689:AM689,2),0)</f>
        <v>5.5865675887377533</v>
      </c>
      <c r="AE689" s="69">
        <f>IFERROR(LARGE(AH689:AM689,3),0)+IFERROR(LARGE(AH689:AM689,4),0)</f>
        <v>0</v>
      </c>
      <c r="AF689" s="69">
        <f>IFERROR(LARGE(AH689:AM689,5),0)+IFERROR(LARGE(AH689:AM689,6),0)</f>
        <v>0</v>
      </c>
      <c r="AG689" s="69">
        <f>IFERROR(LARGE(AH689:AM689,7),0)</f>
        <v>0</v>
      </c>
      <c r="AH689" s="69"/>
      <c r="AI689" s="69"/>
      <c r="AJ689" s="69"/>
      <c r="AK689" s="69"/>
      <c r="AL689" s="69">
        <v>5.5865675887377533</v>
      </c>
      <c r="AM689" s="69"/>
    </row>
    <row r="690" spans="1:39" s="70" customFormat="1">
      <c r="A690" s="3" t="s">
        <v>2350</v>
      </c>
      <c r="B690" s="3" t="s">
        <v>1842</v>
      </c>
      <c r="C690" s="3" t="s">
        <v>1354</v>
      </c>
      <c r="D690" s="2">
        <f ca="1">IF(E689=E690,D689,CELL("wiersz",A688))</f>
        <v>688</v>
      </c>
      <c r="E690" s="23">
        <f>LARGE(F690:AG690,1)+LARGE(F690:AG690,2)+LARGE(F690:AG690,3)+LARGE(F690:AG690,4)+IFERROR(LARGE(F690:AG690,5),0)+IFERROR(LARGE(F690:AG690,6),0)</f>
        <v>5.4230333888264388</v>
      </c>
      <c r="F690" s="69"/>
      <c r="G690" s="69"/>
      <c r="H690" s="69"/>
      <c r="I690" s="75"/>
      <c r="J690" s="76"/>
      <c r="K690" s="76"/>
      <c r="L690" s="76"/>
      <c r="M690" s="76"/>
      <c r="N690" s="69"/>
      <c r="O690" s="69"/>
      <c r="P690" s="69"/>
      <c r="Q690" s="69"/>
      <c r="R690" s="69"/>
      <c r="S690" s="69"/>
      <c r="T690" s="75"/>
      <c r="U690" s="75"/>
      <c r="V690" s="69"/>
      <c r="W690" s="69"/>
      <c r="X690" s="69"/>
      <c r="Y690" s="77"/>
      <c r="Z690" s="69"/>
      <c r="AA690" s="69"/>
      <c r="AB690" s="69"/>
      <c r="AC690" s="69"/>
      <c r="AD690" s="69">
        <f>IFERROR(LARGE(AH690:AM690,1),0)+IFERROR(LARGE(AH690:AM690,2),0)</f>
        <v>5.4230333888264388</v>
      </c>
      <c r="AE690" s="69">
        <f>IFERROR(LARGE(AH690:AM690,3),0)+IFERROR(LARGE(AH690:AM690,4),0)</f>
        <v>0</v>
      </c>
      <c r="AF690" s="69">
        <f>IFERROR(LARGE(AH690:AM690,5),0)+IFERROR(LARGE(AH690:AM690,6),0)</f>
        <v>0</v>
      </c>
      <c r="AG690" s="69">
        <f>IFERROR(LARGE(AH690:AM690,7),0)</f>
        <v>0</v>
      </c>
      <c r="AH690" s="69">
        <v>5.4230333888264388</v>
      </c>
      <c r="AI690" s="69"/>
      <c r="AJ690" s="69"/>
      <c r="AK690" s="69"/>
      <c r="AL690" s="69"/>
      <c r="AM690" s="69"/>
    </row>
    <row r="691" spans="1:39" s="70" customFormat="1">
      <c r="A691" s="3" t="s">
        <v>2172</v>
      </c>
      <c r="B691" s="3" t="s">
        <v>1171</v>
      </c>
      <c r="C691" s="3" t="s">
        <v>57</v>
      </c>
      <c r="D691" s="2">
        <f ca="1">IF(E690=E691,D690,CELL("wiersz",A689))</f>
        <v>689</v>
      </c>
      <c r="E691" s="23">
        <f>LARGE(F691:AG691,1)+LARGE(F691:AG691,2)+LARGE(F691:AG691,3)+LARGE(F691:AG691,4)+IFERROR(LARGE(F691:AG691,5),0)+IFERROR(LARGE(F691:AG691,6),0)</f>
        <v>5.1319583787810501</v>
      </c>
      <c r="F691" s="69"/>
      <c r="G691" s="69">
        <v>5.1319583787810501</v>
      </c>
      <c r="H691" s="69"/>
      <c r="I691" s="75"/>
      <c r="J691" s="76"/>
      <c r="K691" s="76"/>
      <c r="L691" s="76"/>
      <c r="M691" s="76"/>
      <c r="N691" s="69"/>
      <c r="O691" s="69"/>
      <c r="P691" s="69"/>
      <c r="Q691" s="69"/>
      <c r="R691" s="69"/>
      <c r="S691" s="69"/>
      <c r="T691" s="75"/>
      <c r="U691" s="75"/>
      <c r="V691" s="69"/>
      <c r="W691" s="69"/>
      <c r="X691" s="69"/>
      <c r="Y691" s="77"/>
      <c r="Z691" s="69"/>
      <c r="AA691" s="69"/>
      <c r="AB691" s="69"/>
      <c r="AC691" s="69"/>
      <c r="AD691" s="69">
        <f>IFERROR(LARGE(AH691:AM691,1),0)+IFERROR(LARGE(AH691:AM691,2),0)</f>
        <v>0</v>
      </c>
      <c r="AE691" s="69">
        <f>IFERROR(LARGE(AH691:AM691,3),0)+IFERROR(LARGE(AH691:AM691,4),0)</f>
        <v>0</v>
      </c>
      <c r="AF691" s="69">
        <f>IFERROR(LARGE(AH691:AM691,5),0)+IFERROR(LARGE(AH691:AM691,6),0)</f>
        <v>0</v>
      </c>
      <c r="AG691" s="69">
        <f>IFERROR(LARGE(AH691:AM691,7),0)</f>
        <v>0</v>
      </c>
      <c r="AH691" s="69"/>
      <c r="AI691" s="69"/>
      <c r="AJ691" s="69"/>
      <c r="AK691" s="69"/>
      <c r="AL691" s="69"/>
      <c r="AM691" s="69"/>
    </row>
    <row r="692" spans="1:39" s="70" customFormat="1">
      <c r="A692" s="3" t="s">
        <v>2353</v>
      </c>
      <c r="B692" s="3" t="s">
        <v>1360</v>
      </c>
      <c r="C692" s="3" t="s">
        <v>1851</v>
      </c>
      <c r="D692" s="2">
        <f ca="1">IF(E691=E692,D691,CELL("wiersz",A690))</f>
        <v>690</v>
      </c>
      <c r="E692" s="23">
        <f>LARGE(F692:AG692,1)+LARGE(F692:AG692,2)+LARGE(F692:AG692,3)+LARGE(F692:AG692,4)+IFERROR(LARGE(F692:AG692,5),0)+IFERROR(LARGE(F692:AG692,6),0)</f>
        <v>5.1035662717243859</v>
      </c>
      <c r="F692" s="69"/>
      <c r="G692" s="69"/>
      <c r="H692" s="69"/>
      <c r="I692" s="75"/>
      <c r="J692" s="76"/>
      <c r="K692" s="76"/>
      <c r="L692" s="76"/>
      <c r="M692" s="76"/>
      <c r="N692" s="69"/>
      <c r="O692" s="69"/>
      <c r="P692" s="69"/>
      <c r="Q692" s="69"/>
      <c r="R692" s="69"/>
      <c r="S692" s="69"/>
      <c r="T692" s="75"/>
      <c r="U692" s="75"/>
      <c r="V692" s="69"/>
      <c r="W692" s="69"/>
      <c r="X692" s="69"/>
      <c r="Y692" s="77"/>
      <c r="Z692" s="69"/>
      <c r="AA692" s="69"/>
      <c r="AB692" s="69"/>
      <c r="AC692" s="69"/>
      <c r="AD692" s="69">
        <f>IFERROR(LARGE(AH692:AM692,1),0)+IFERROR(LARGE(AH692:AM692,2),0)</f>
        <v>5.1035662717243859</v>
      </c>
      <c r="AE692" s="69">
        <f>IFERROR(LARGE(AH692:AM692,3),0)+IFERROR(LARGE(AH692:AM692,4),0)</f>
        <v>0</v>
      </c>
      <c r="AF692" s="69">
        <f>IFERROR(LARGE(AH692:AM692,5),0)+IFERROR(LARGE(AH692:AM692,6),0)</f>
        <v>0</v>
      </c>
      <c r="AG692" s="69">
        <f>IFERROR(LARGE(AH692:AM692,7),0)</f>
        <v>0</v>
      </c>
      <c r="AH692" s="69">
        <v>5.1035662717243859</v>
      </c>
      <c r="AI692" s="69"/>
      <c r="AJ692" s="69"/>
      <c r="AK692" s="69"/>
      <c r="AL692" s="69"/>
      <c r="AM692" s="69"/>
    </row>
    <row r="693" spans="1:39" s="70" customFormat="1">
      <c r="A693" s="3" t="s">
        <v>2355</v>
      </c>
      <c r="B693" s="3" t="s">
        <v>1857</v>
      </c>
      <c r="C693" s="3" t="s">
        <v>92</v>
      </c>
      <c r="D693" s="2">
        <f ca="1">IF(E692=E693,D692,CELL("wiersz",A691))</f>
        <v>691</v>
      </c>
      <c r="E693" s="23">
        <f>LARGE(F693:AG693,1)+LARGE(F693:AG693,2)+LARGE(F693:AG693,3)+LARGE(F693:AG693,4)+IFERROR(LARGE(F693:AG693,5),0)+IFERROR(LARGE(F693:AG693,6),0)</f>
        <v>4.8891236349310372</v>
      </c>
      <c r="F693" s="69"/>
      <c r="G693" s="69"/>
      <c r="H693" s="69"/>
      <c r="I693" s="75"/>
      <c r="J693" s="76"/>
      <c r="K693" s="76"/>
      <c r="L693" s="76"/>
      <c r="M693" s="76"/>
      <c r="N693" s="69"/>
      <c r="O693" s="69"/>
      <c r="P693" s="69"/>
      <c r="Q693" s="69"/>
      <c r="R693" s="69"/>
      <c r="S693" s="69"/>
      <c r="T693" s="75"/>
      <c r="U693" s="75"/>
      <c r="V693" s="69"/>
      <c r="W693" s="69"/>
      <c r="X693" s="69"/>
      <c r="Y693" s="77"/>
      <c r="Z693" s="69"/>
      <c r="AA693" s="69"/>
      <c r="AB693" s="69"/>
      <c r="AC693" s="69"/>
      <c r="AD693" s="69">
        <f>IFERROR(LARGE(AH693:AM693,1),0)+IFERROR(LARGE(AH693:AM693,2),0)</f>
        <v>4.8891236349310372</v>
      </c>
      <c r="AE693" s="69">
        <f>IFERROR(LARGE(AH693:AM693,3),0)+IFERROR(LARGE(AH693:AM693,4),0)</f>
        <v>0</v>
      </c>
      <c r="AF693" s="69">
        <f>IFERROR(LARGE(AH693:AM693,5),0)+IFERROR(LARGE(AH693:AM693,6),0)</f>
        <v>0</v>
      </c>
      <c r="AG693" s="69">
        <f>IFERROR(LARGE(AH693:AM693,7),0)</f>
        <v>0</v>
      </c>
      <c r="AH693" s="69">
        <v>4.8891236349310372</v>
      </c>
      <c r="AI693" s="69"/>
      <c r="AJ693" s="69"/>
      <c r="AK693" s="69"/>
      <c r="AL693" s="69"/>
      <c r="AM693" s="69"/>
    </row>
    <row r="694" spans="1:39" s="70" customFormat="1">
      <c r="A694" s="3" t="s">
        <v>2356</v>
      </c>
      <c r="B694" s="3" t="s">
        <v>1860</v>
      </c>
      <c r="C694" s="3" t="s">
        <v>858</v>
      </c>
      <c r="D694" s="2">
        <f ca="1">IF(E693=E694,D693,CELL("wiersz",A692))</f>
        <v>692</v>
      </c>
      <c r="E694" s="23">
        <f>LARGE(F694:AG694,1)+LARGE(F694:AG694,2)+LARGE(F694:AG694,3)+LARGE(F694:AG694,4)+IFERROR(LARGE(F694:AG694,5),0)+IFERROR(LARGE(F694:AG694,6),0)</f>
        <v>4.6765530421079484</v>
      </c>
      <c r="F694" s="69"/>
      <c r="G694" s="69"/>
      <c r="H694" s="69"/>
      <c r="I694" s="75"/>
      <c r="J694" s="76"/>
      <c r="K694" s="76"/>
      <c r="L694" s="76"/>
      <c r="M694" s="76"/>
      <c r="N694" s="69"/>
      <c r="O694" s="69"/>
      <c r="P694" s="69"/>
      <c r="Q694" s="69"/>
      <c r="R694" s="69"/>
      <c r="S694" s="69"/>
      <c r="T694" s="75"/>
      <c r="U694" s="75"/>
      <c r="V694" s="69"/>
      <c r="W694" s="69"/>
      <c r="X694" s="69"/>
      <c r="Y694" s="77"/>
      <c r="Z694" s="69"/>
      <c r="AA694" s="69"/>
      <c r="AB694" s="69"/>
      <c r="AC694" s="69"/>
      <c r="AD694" s="69">
        <f>IFERROR(LARGE(AH694:AM694,1),0)+IFERROR(LARGE(AH694:AM694,2),0)</f>
        <v>4.6765530421079484</v>
      </c>
      <c r="AE694" s="69">
        <f>IFERROR(LARGE(AH694:AM694,3),0)+IFERROR(LARGE(AH694:AM694,4),0)</f>
        <v>0</v>
      </c>
      <c r="AF694" s="69">
        <f>IFERROR(LARGE(AH694:AM694,5),0)+IFERROR(LARGE(AH694:AM694,6),0)</f>
        <v>0</v>
      </c>
      <c r="AG694" s="69">
        <f>IFERROR(LARGE(AH694:AM694,7),0)</f>
        <v>0</v>
      </c>
      <c r="AH694" s="69">
        <v>4.6765530421079484</v>
      </c>
      <c r="AI694" s="69"/>
      <c r="AJ694" s="69"/>
      <c r="AK694" s="69"/>
      <c r="AL694" s="69"/>
      <c r="AM694" s="69"/>
    </row>
    <row r="695" spans="1:39" s="70" customFormat="1">
      <c r="A695" s="3" t="s">
        <v>3880</v>
      </c>
      <c r="B695" s="3"/>
      <c r="C695" s="3" t="s">
        <v>294</v>
      </c>
      <c r="D695" s="2">
        <f ca="1">IF(E694=E695,D694,CELL("wiersz",A693))</f>
        <v>693</v>
      </c>
      <c r="E695" s="23">
        <f>LARGE(F695:AG695,1)+LARGE(F695:AG695,2)+LARGE(F695:AG695,3)+LARGE(F695:AG695,4)+IFERROR(LARGE(F695:AG695,5),0)+IFERROR(LARGE(F695:AG695,6),0)</f>
        <v>4.5838407652543003</v>
      </c>
      <c r="F695" s="69"/>
      <c r="G695" s="69"/>
      <c r="H695" s="69"/>
      <c r="I695" s="75"/>
      <c r="J695" s="76"/>
      <c r="K695" s="76"/>
      <c r="L695" s="76"/>
      <c r="M695" s="76"/>
      <c r="N695" s="69"/>
      <c r="O695" s="69"/>
      <c r="P695" s="69"/>
      <c r="Q695" s="69"/>
      <c r="R695" s="69"/>
      <c r="S695" s="69"/>
      <c r="T695" s="75"/>
      <c r="U695" s="75"/>
      <c r="V695" s="69"/>
      <c r="W695" s="69"/>
      <c r="X695" s="69"/>
      <c r="Y695" s="77"/>
      <c r="Z695" s="69">
        <v>4.5838407652543003</v>
      </c>
      <c r="AA695" s="69"/>
      <c r="AB695" s="69"/>
      <c r="AC695" s="69"/>
      <c r="AD695" s="69">
        <f>IFERROR(LARGE(AH695:AM695,1),0)+IFERROR(LARGE(AH695:AM695,2),0)</f>
        <v>0</v>
      </c>
      <c r="AE695" s="69">
        <f>IFERROR(LARGE(AH695:AM695,3),0)+IFERROR(LARGE(AH695:AM695,4),0)</f>
        <v>0</v>
      </c>
      <c r="AF695" s="69">
        <f>IFERROR(LARGE(AH695:AM695,5),0)+IFERROR(LARGE(AH695:AM695,6),0)</f>
        <v>0</v>
      </c>
      <c r="AG695" s="69">
        <f>IFERROR(LARGE(AH695:AM695,7),0)</f>
        <v>0</v>
      </c>
      <c r="AH695" s="69"/>
      <c r="AI695" s="69"/>
      <c r="AJ695" s="69"/>
      <c r="AK695" s="69"/>
      <c r="AL695" s="69"/>
      <c r="AM695" s="69"/>
    </row>
    <row r="696" spans="1:39" s="70" customFormat="1">
      <c r="A696" s="3" t="s">
        <v>2361</v>
      </c>
      <c r="B696" s="3"/>
      <c r="C696" s="3" t="s">
        <v>57</v>
      </c>
      <c r="D696" s="2">
        <f ca="1">IF(E695=E696,D695,CELL("wiersz",A694))</f>
        <v>694</v>
      </c>
      <c r="E696" s="23">
        <f>LARGE(F696:AG696,1)+LARGE(F696:AG696,2)+LARGE(F696:AG696,3)+LARGE(F696:AG696,4)+IFERROR(LARGE(F696:AG696,5),0)+IFERROR(LARGE(F696:AG696,6),0)</f>
        <v>4.4535025777807364</v>
      </c>
      <c r="F696" s="69"/>
      <c r="G696" s="69"/>
      <c r="H696" s="69"/>
      <c r="I696" s="75"/>
      <c r="J696" s="76"/>
      <c r="K696" s="76"/>
      <c r="L696" s="76"/>
      <c r="M696" s="76"/>
      <c r="N696" s="69"/>
      <c r="O696" s="69"/>
      <c r="P696" s="69"/>
      <c r="Q696" s="69"/>
      <c r="R696" s="69"/>
      <c r="S696" s="69"/>
      <c r="T696" s="75"/>
      <c r="U696" s="75"/>
      <c r="V696" s="69"/>
      <c r="W696" s="69"/>
      <c r="X696" s="69"/>
      <c r="Y696" s="77"/>
      <c r="Z696" s="69"/>
      <c r="AA696" s="69"/>
      <c r="AB696" s="69"/>
      <c r="AC696" s="69"/>
      <c r="AD696" s="69">
        <f>IFERROR(LARGE(AH696:AM696,1),0)+IFERROR(LARGE(AH696:AM696,2),0)</f>
        <v>4.4535025777807364</v>
      </c>
      <c r="AE696" s="69">
        <f>IFERROR(LARGE(AH696:AM696,3),0)+IFERROR(LARGE(AH696:AM696,4),0)</f>
        <v>0</v>
      </c>
      <c r="AF696" s="69">
        <f>IFERROR(LARGE(AH696:AM696,5),0)+IFERROR(LARGE(AH696:AM696,6),0)</f>
        <v>0</v>
      </c>
      <c r="AG696" s="69">
        <f>IFERROR(LARGE(AH696:AM696,7),0)</f>
        <v>0</v>
      </c>
      <c r="AH696" s="69">
        <v>4.4535025777807364</v>
      </c>
      <c r="AI696" s="69"/>
      <c r="AJ696" s="69"/>
      <c r="AK696" s="69"/>
      <c r="AL696" s="69"/>
      <c r="AM696" s="69"/>
    </row>
    <row r="697" spans="1:39" s="70" customFormat="1">
      <c r="A697" s="3" t="s">
        <v>3980</v>
      </c>
      <c r="B697" s="3" t="s">
        <v>1692</v>
      </c>
      <c r="C697" s="3" t="s">
        <v>57</v>
      </c>
      <c r="D697" s="2">
        <f ca="1">IF(E696=E697,D696,CELL("wiersz",A695))</f>
        <v>695</v>
      </c>
      <c r="E697" s="23">
        <f>LARGE(F697:AG697,1)+LARGE(F697:AG697,2)+LARGE(F697:AG697,3)+LARGE(F697:AG697,4)+IFERROR(LARGE(F697:AG697,5),0)+IFERROR(LARGE(F697:AG697,6),0)</f>
        <v>3.8802748075006206</v>
      </c>
      <c r="F697" s="69"/>
      <c r="G697" s="69"/>
      <c r="H697" s="69"/>
      <c r="I697" s="75"/>
      <c r="J697" s="76"/>
      <c r="K697" s="76"/>
      <c r="L697" s="76"/>
      <c r="M697" s="76"/>
      <c r="N697" s="69"/>
      <c r="O697" s="69"/>
      <c r="P697" s="69"/>
      <c r="Q697" s="69"/>
      <c r="R697" s="69"/>
      <c r="S697" s="69"/>
      <c r="T697" s="75"/>
      <c r="U697" s="75"/>
      <c r="V697" s="69"/>
      <c r="W697" s="69"/>
      <c r="X697" s="69"/>
      <c r="Y697" s="77"/>
      <c r="Z697" s="69"/>
      <c r="AA697" s="69"/>
      <c r="AB697" s="69"/>
      <c r="AC697" s="69"/>
      <c r="AD697" s="69">
        <f>IFERROR(LARGE(AH697:AM697,1),0)+IFERROR(LARGE(AH697:AM697,2),0)</f>
        <v>3.8802748075006206</v>
      </c>
      <c r="AE697" s="69">
        <f>IFERROR(LARGE(AH697:AM697,3),0)+IFERROR(LARGE(AH697:AM697,4),0)</f>
        <v>0</v>
      </c>
      <c r="AF697" s="69">
        <f>IFERROR(LARGE(AH697:AM697,5),0)+IFERROR(LARGE(AH697:AM697,6),0)</f>
        <v>0</v>
      </c>
      <c r="AG697" s="69">
        <f>IFERROR(LARGE(AH697:AM697,7),0)</f>
        <v>0</v>
      </c>
      <c r="AH697" s="69"/>
      <c r="AI697" s="69"/>
      <c r="AJ697" s="69"/>
      <c r="AK697" s="69"/>
      <c r="AL697" s="69">
        <v>3.8802748075006206</v>
      </c>
      <c r="AM697" s="69"/>
    </row>
    <row r="698" spans="1:39" s="70" customFormat="1">
      <c r="A698" s="3" t="s">
        <v>2387</v>
      </c>
      <c r="B698" s="3"/>
      <c r="C698" s="3" t="s">
        <v>1393</v>
      </c>
      <c r="D698" s="2">
        <f ca="1">IF(E697=E698,D697,CELL("wiersz",A696))</f>
        <v>696</v>
      </c>
      <c r="E698" s="23">
        <f>LARGE(F698:AG698,1)+LARGE(F698:AG698,2)+LARGE(F698:AG698,3)+LARGE(F698:AG698,4)+IFERROR(LARGE(F698:AG698,5),0)+IFERROR(LARGE(F698:AG698,6),0)</f>
        <v>3.627746042450509</v>
      </c>
      <c r="F698" s="69"/>
      <c r="G698" s="69"/>
      <c r="H698" s="69"/>
      <c r="I698" s="75"/>
      <c r="J698" s="76"/>
      <c r="K698" s="76"/>
      <c r="L698" s="76"/>
      <c r="M698" s="76"/>
      <c r="N698" s="69"/>
      <c r="O698" s="69"/>
      <c r="P698" s="69"/>
      <c r="Q698" s="69"/>
      <c r="R698" s="69"/>
      <c r="S698" s="69"/>
      <c r="T698" s="75"/>
      <c r="U698" s="75"/>
      <c r="V698" s="69"/>
      <c r="W698" s="69"/>
      <c r="X698" s="69"/>
      <c r="Y698" s="77"/>
      <c r="Z698" s="69"/>
      <c r="AA698" s="69"/>
      <c r="AB698" s="69"/>
      <c r="AC698" s="69"/>
      <c r="AD698" s="69">
        <f>IFERROR(LARGE(AH698:AM698,1),0)+IFERROR(LARGE(AH698:AM698,2),0)</f>
        <v>3.627746042450509</v>
      </c>
      <c r="AE698" s="69">
        <f>IFERROR(LARGE(AH698:AM698,3),0)+IFERROR(LARGE(AH698:AM698,4),0)</f>
        <v>0</v>
      </c>
      <c r="AF698" s="69">
        <f>IFERROR(LARGE(AH698:AM698,5),0)+IFERROR(LARGE(AH698:AM698,6),0)</f>
        <v>0</v>
      </c>
      <c r="AG698" s="69">
        <f>IFERROR(LARGE(AH698:AM698,7),0)</f>
        <v>0</v>
      </c>
      <c r="AH698" s="69">
        <v>0</v>
      </c>
      <c r="AI698" s="69"/>
      <c r="AJ698" s="69"/>
      <c r="AK698" s="69"/>
      <c r="AL698" s="69">
        <v>3.627746042450509</v>
      </c>
      <c r="AM698" s="69"/>
    </row>
    <row r="699" spans="1:39" s="70" customFormat="1">
      <c r="A699" s="3" t="s">
        <v>2366</v>
      </c>
      <c r="B699" s="3"/>
      <c r="C699" s="3" t="s">
        <v>1881</v>
      </c>
      <c r="D699" s="2">
        <f ca="1">IF(E698=E699,D698,CELL("wiersz",A697))</f>
        <v>697</v>
      </c>
      <c r="E699" s="23">
        <f>LARGE(F699:AG699,1)+LARGE(F699:AG699,2)+LARGE(F699:AG699,3)+LARGE(F699:AG699,4)+IFERROR(LARGE(F699:AG699,5),0)+IFERROR(LARGE(F699:AG699,6),0)</f>
        <v>3.604039675594064</v>
      </c>
      <c r="F699" s="69"/>
      <c r="G699" s="69"/>
      <c r="H699" s="69"/>
      <c r="I699" s="75"/>
      <c r="J699" s="76"/>
      <c r="K699" s="76"/>
      <c r="L699" s="76"/>
      <c r="M699" s="76"/>
      <c r="N699" s="69"/>
      <c r="O699" s="69"/>
      <c r="P699" s="69"/>
      <c r="Q699" s="69"/>
      <c r="R699" s="69"/>
      <c r="S699" s="69"/>
      <c r="T699" s="75"/>
      <c r="U699" s="75"/>
      <c r="V699" s="69"/>
      <c r="W699" s="69"/>
      <c r="X699" s="69"/>
      <c r="Y699" s="77"/>
      <c r="Z699" s="69"/>
      <c r="AA699" s="69"/>
      <c r="AB699" s="69"/>
      <c r="AC699" s="69"/>
      <c r="AD699" s="69">
        <f>IFERROR(LARGE(AH699:AM699,1),0)+IFERROR(LARGE(AH699:AM699,2),0)</f>
        <v>3.604039675594064</v>
      </c>
      <c r="AE699" s="69">
        <f>IFERROR(LARGE(AH699:AM699,3),0)+IFERROR(LARGE(AH699:AM699,4),0)</f>
        <v>0</v>
      </c>
      <c r="AF699" s="69">
        <f>IFERROR(LARGE(AH699:AM699,5),0)+IFERROR(LARGE(AH699:AM699,6),0)</f>
        <v>0</v>
      </c>
      <c r="AG699" s="69">
        <f>IFERROR(LARGE(AH699:AM699,7),0)</f>
        <v>0</v>
      </c>
      <c r="AH699" s="69">
        <v>3.604039675594064</v>
      </c>
      <c r="AI699" s="69"/>
      <c r="AJ699" s="69"/>
      <c r="AK699" s="69"/>
      <c r="AL699" s="69"/>
      <c r="AM699" s="69"/>
    </row>
    <row r="700" spans="1:39" s="70" customFormat="1">
      <c r="A700" s="3" t="s">
        <v>2367</v>
      </c>
      <c r="B700" s="3"/>
      <c r="C700" s="3" t="s">
        <v>1881</v>
      </c>
      <c r="D700" s="2">
        <f ca="1">IF(E699=E700,D699,CELL("wiersz",A698))</f>
        <v>698</v>
      </c>
      <c r="E700" s="23">
        <f>LARGE(F700:AG700,1)+LARGE(F700:AG700,2)+LARGE(F700:AG700,3)+LARGE(F700:AG700,4)+IFERROR(LARGE(F700:AG700,5),0)+IFERROR(LARGE(F700:AG700,6),0)</f>
        <v>3.6001666913350738</v>
      </c>
      <c r="F700" s="69"/>
      <c r="G700" s="69"/>
      <c r="H700" s="69"/>
      <c r="I700" s="75"/>
      <c r="J700" s="76"/>
      <c r="K700" s="76"/>
      <c r="L700" s="76"/>
      <c r="M700" s="76"/>
      <c r="N700" s="69"/>
      <c r="O700" s="69"/>
      <c r="P700" s="69"/>
      <c r="Q700" s="69"/>
      <c r="R700" s="69"/>
      <c r="S700" s="69"/>
      <c r="T700" s="75"/>
      <c r="U700" s="75"/>
      <c r="V700" s="69"/>
      <c r="W700" s="69"/>
      <c r="X700" s="69"/>
      <c r="Y700" s="77"/>
      <c r="Z700" s="69"/>
      <c r="AA700" s="69"/>
      <c r="AB700" s="69"/>
      <c r="AC700" s="69"/>
      <c r="AD700" s="69">
        <f>IFERROR(LARGE(AH700:AM700,1),0)+IFERROR(LARGE(AH700:AM700,2),0)</f>
        <v>3.6001666913350738</v>
      </c>
      <c r="AE700" s="69">
        <f>IFERROR(LARGE(AH700:AM700,3),0)+IFERROR(LARGE(AH700:AM700,4),0)</f>
        <v>0</v>
      </c>
      <c r="AF700" s="69">
        <f>IFERROR(LARGE(AH700:AM700,5),0)+IFERROR(LARGE(AH700:AM700,6),0)</f>
        <v>0</v>
      </c>
      <c r="AG700" s="69">
        <f>IFERROR(LARGE(AH700:AM700,7),0)</f>
        <v>0</v>
      </c>
      <c r="AH700" s="69">
        <v>3.6001666913350738</v>
      </c>
      <c r="AI700" s="69"/>
      <c r="AJ700" s="69"/>
      <c r="AK700" s="69"/>
      <c r="AL700" s="69"/>
      <c r="AM700" s="69"/>
    </row>
    <row r="701" spans="1:39" s="70" customFormat="1">
      <c r="A701" s="3" t="s">
        <v>3981</v>
      </c>
      <c r="B701" s="3"/>
      <c r="C701" s="3" t="s">
        <v>508</v>
      </c>
      <c r="D701" s="2">
        <f ca="1">IF(E700=E701,D700,CELL("wiersz",A699))</f>
        <v>699</v>
      </c>
      <c r="E701" s="23">
        <f>LARGE(F701:AG701,1)+LARGE(F701:AG701,2)+LARGE(F701:AG701,3)+LARGE(F701:AG701,4)+IFERROR(LARGE(F701:AG701,5),0)+IFERROR(LARGE(F701:AG701,6),0)</f>
        <v>3.4603455326557939</v>
      </c>
      <c r="F701" s="69"/>
      <c r="G701" s="69"/>
      <c r="H701" s="69"/>
      <c r="I701" s="75"/>
      <c r="J701" s="76"/>
      <c r="K701" s="76"/>
      <c r="L701" s="76"/>
      <c r="M701" s="76"/>
      <c r="N701" s="69"/>
      <c r="O701" s="69"/>
      <c r="P701" s="69"/>
      <c r="Q701" s="69"/>
      <c r="R701" s="69"/>
      <c r="S701" s="69"/>
      <c r="T701" s="75"/>
      <c r="U701" s="75"/>
      <c r="V701" s="69"/>
      <c r="W701" s="69"/>
      <c r="X701" s="69"/>
      <c r="Y701" s="77"/>
      <c r="Z701" s="69"/>
      <c r="AA701" s="69"/>
      <c r="AB701" s="69"/>
      <c r="AC701" s="69"/>
      <c r="AD701" s="69">
        <f>IFERROR(LARGE(AH701:AM701,1),0)+IFERROR(LARGE(AH701:AM701,2),0)</f>
        <v>3.4603455326557939</v>
      </c>
      <c r="AE701" s="69">
        <f>IFERROR(LARGE(AH701:AM701,3),0)+IFERROR(LARGE(AH701:AM701,4),0)</f>
        <v>0</v>
      </c>
      <c r="AF701" s="69">
        <f>IFERROR(LARGE(AH701:AM701,5),0)+IFERROR(LARGE(AH701:AM701,6),0)</f>
        <v>0</v>
      </c>
      <c r="AG701" s="69">
        <f>IFERROR(LARGE(AH701:AM701,7),0)</f>
        <v>0</v>
      </c>
      <c r="AH701" s="69"/>
      <c r="AI701" s="69"/>
      <c r="AJ701" s="69"/>
      <c r="AK701" s="69"/>
      <c r="AL701" s="69">
        <v>3.4603455326557939</v>
      </c>
      <c r="AM701" s="69"/>
    </row>
    <row r="702" spans="1:39" s="70" customFormat="1">
      <c r="A702" s="3" t="s">
        <v>2369</v>
      </c>
      <c r="B702" s="3" t="s">
        <v>1888</v>
      </c>
      <c r="C702" s="3" t="s">
        <v>1887</v>
      </c>
      <c r="D702" s="2">
        <f ca="1">IF(E701=E702,D701,CELL("wiersz",A700))</f>
        <v>700</v>
      </c>
      <c r="E702" s="23">
        <f>LARGE(F702:AG702,1)+LARGE(F702:AG702,2)+LARGE(F702:AG702,3)+LARGE(F702:AG702,4)+IFERROR(LARGE(F702:AG702,5),0)+IFERROR(LARGE(F702:AG702,6),0)</f>
        <v>2.751657029153622</v>
      </c>
      <c r="F702" s="69"/>
      <c r="G702" s="69"/>
      <c r="H702" s="69"/>
      <c r="I702" s="75"/>
      <c r="J702" s="76"/>
      <c r="K702" s="76"/>
      <c r="L702" s="76"/>
      <c r="M702" s="76"/>
      <c r="N702" s="69"/>
      <c r="O702" s="69"/>
      <c r="P702" s="69"/>
      <c r="Q702" s="69"/>
      <c r="R702" s="69"/>
      <c r="S702" s="69"/>
      <c r="T702" s="75"/>
      <c r="U702" s="75"/>
      <c r="V702" s="69"/>
      <c r="W702" s="69"/>
      <c r="X702" s="69"/>
      <c r="Y702" s="77"/>
      <c r="Z702" s="69"/>
      <c r="AA702" s="69"/>
      <c r="AB702" s="69"/>
      <c r="AC702" s="69"/>
      <c r="AD702" s="69">
        <f>IFERROR(LARGE(AH702:AM702,1),0)+IFERROR(LARGE(AH702:AM702,2),0)</f>
        <v>2.751657029153622</v>
      </c>
      <c r="AE702" s="69">
        <f>IFERROR(LARGE(AH702:AM702,3),0)+IFERROR(LARGE(AH702:AM702,4),0)</f>
        <v>0</v>
      </c>
      <c r="AF702" s="69">
        <f>IFERROR(LARGE(AH702:AM702,5),0)+IFERROR(LARGE(AH702:AM702,6),0)</f>
        <v>0</v>
      </c>
      <c r="AG702" s="69">
        <f>IFERROR(LARGE(AH702:AM702,7),0)</f>
        <v>0</v>
      </c>
      <c r="AH702" s="69">
        <v>2.751657029153622</v>
      </c>
      <c r="AI702" s="69"/>
      <c r="AJ702" s="69"/>
      <c r="AK702" s="69"/>
      <c r="AL702" s="69"/>
      <c r="AM702" s="69"/>
    </row>
    <row r="703" spans="1:39" s="70" customFormat="1">
      <c r="A703" s="3" t="s">
        <v>3982</v>
      </c>
      <c r="B703" s="3"/>
      <c r="C703" s="3" t="s">
        <v>3646</v>
      </c>
      <c r="D703" s="2">
        <f ca="1">IF(E702=E703,D702,CELL("wiersz",A701))</f>
        <v>701</v>
      </c>
      <c r="E703" s="23">
        <f>LARGE(F703:AG703,1)+LARGE(F703:AG703,2)+LARGE(F703:AG703,3)+LARGE(F703:AG703,4)+IFERROR(LARGE(F703:AG703,5),0)+IFERROR(LARGE(F703:AG703,6),0)</f>
        <v>2.275992686158995</v>
      </c>
      <c r="F703" s="69"/>
      <c r="G703" s="69"/>
      <c r="H703" s="69"/>
      <c r="I703" s="75"/>
      <c r="J703" s="76"/>
      <c r="K703" s="76"/>
      <c r="L703" s="76"/>
      <c r="M703" s="76"/>
      <c r="N703" s="69"/>
      <c r="O703" s="69"/>
      <c r="P703" s="69"/>
      <c r="Q703" s="69"/>
      <c r="R703" s="69"/>
      <c r="S703" s="69"/>
      <c r="T703" s="75"/>
      <c r="U703" s="75"/>
      <c r="V703" s="69"/>
      <c r="W703" s="69"/>
      <c r="X703" s="69"/>
      <c r="Y703" s="77"/>
      <c r="Z703" s="69"/>
      <c r="AA703" s="69"/>
      <c r="AB703" s="69"/>
      <c r="AC703" s="69"/>
      <c r="AD703" s="69">
        <f>IFERROR(LARGE(AH703:AM703,1),0)+IFERROR(LARGE(AH703:AM703,2),0)</f>
        <v>2.275992686158995</v>
      </c>
      <c r="AE703" s="69">
        <f>IFERROR(LARGE(AH703:AM703,3),0)+IFERROR(LARGE(AH703:AM703,4),0)</f>
        <v>0</v>
      </c>
      <c r="AF703" s="69">
        <f>IFERROR(LARGE(AH703:AM703,5),0)+IFERROR(LARGE(AH703:AM703,6),0)</f>
        <v>0</v>
      </c>
      <c r="AG703" s="69">
        <f>IFERROR(LARGE(AH703:AM703,7),0)</f>
        <v>0</v>
      </c>
      <c r="AH703" s="69"/>
      <c r="AI703" s="69"/>
      <c r="AJ703" s="69"/>
      <c r="AK703" s="69"/>
      <c r="AL703" s="69">
        <v>2.275992686158995</v>
      </c>
      <c r="AM703" s="69"/>
    </row>
    <row r="704" spans="1:39" s="70" customFormat="1">
      <c r="A704" s="3" t="s">
        <v>3983</v>
      </c>
      <c r="B704" s="3" t="s">
        <v>3642</v>
      </c>
      <c r="C704" s="3" t="s">
        <v>47</v>
      </c>
      <c r="D704" s="2">
        <f ca="1">IF(E703=E704,D703,CELL("wiersz",A702))</f>
        <v>702</v>
      </c>
      <c r="E704" s="23">
        <f>LARGE(F704:AG704,1)+LARGE(F704:AG704,2)+LARGE(F704:AG704,3)+LARGE(F704:AG704,4)+IFERROR(LARGE(F704:AG704,5),0)+IFERROR(LARGE(F704:AG704,6),0)</f>
        <v>2.0585632488606236</v>
      </c>
      <c r="F704" s="69"/>
      <c r="G704" s="69"/>
      <c r="H704" s="69"/>
      <c r="I704" s="75"/>
      <c r="J704" s="76"/>
      <c r="K704" s="76"/>
      <c r="L704" s="76"/>
      <c r="M704" s="76"/>
      <c r="N704" s="69"/>
      <c r="O704" s="69"/>
      <c r="P704" s="69"/>
      <c r="Q704" s="69"/>
      <c r="R704" s="69"/>
      <c r="S704" s="69"/>
      <c r="T704" s="75"/>
      <c r="U704" s="75"/>
      <c r="V704" s="69"/>
      <c r="W704" s="69"/>
      <c r="X704" s="69"/>
      <c r="Y704" s="77"/>
      <c r="Z704" s="69"/>
      <c r="AA704" s="69"/>
      <c r="AB704" s="69"/>
      <c r="AC704" s="69"/>
      <c r="AD704" s="69">
        <f>IFERROR(LARGE(AH704:AM704,1),0)+IFERROR(LARGE(AH704:AM704,2),0)</f>
        <v>2.0585632488606236</v>
      </c>
      <c r="AE704" s="69">
        <f>IFERROR(LARGE(AH704:AM704,3),0)+IFERROR(LARGE(AH704:AM704,4),0)</f>
        <v>0</v>
      </c>
      <c r="AF704" s="69">
        <f>IFERROR(LARGE(AH704:AM704,5),0)+IFERROR(LARGE(AH704:AM704,6),0)</f>
        <v>0</v>
      </c>
      <c r="AG704" s="69">
        <f>IFERROR(LARGE(AH704:AM704,7),0)</f>
        <v>0</v>
      </c>
      <c r="AH704" s="69"/>
      <c r="AI704" s="69"/>
      <c r="AJ704" s="69"/>
      <c r="AK704" s="69"/>
      <c r="AL704" s="69">
        <v>2.0585632488606236</v>
      </c>
      <c r="AM704" s="69"/>
    </row>
    <row r="705" spans="1:39" s="70" customFormat="1">
      <c r="A705" s="3" t="s">
        <v>3984</v>
      </c>
      <c r="B705" s="3" t="s">
        <v>1777</v>
      </c>
      <c r="C705" s="3" t="s">
        <v>508</v>
      </c>
      <c r="D705" s="2">
        <f ca="1">IF(E704=E705,D704,CELL("wiersz",A703))</f>
        <v>703</v>
      </c>
      <c r="E705" s="23">
        <f>LARGE(F705:AG705,1)+LARGE(F705:AG705,2)+LARGE(F705:AG705,3)+LARGE(F705:AG705,4)+IFERROR(LARGE(F705:AG705,5),0)+IFERROR(LARGE(F705:AG705,6),0)</f>
        <v>1.8910097207998056</v>
      </c>
      <c r="F705" s="69"/>
      <c r="G705" s="69"/>
      <c r="H705" s="69"/>
      <c r="I705" s="75"/>
      <c r="J705" s="76"/>
      <c r="K705" s="76"/>
      <c r="L705" s="76"/>
      <c r="M705" s="76"/>
      <c r="N705" s="69"/>
      <c r="O705" s="69"/>
      <c r="P705" s="69"/>
      <c r="Q705" s="69"/>
      <c r="R705" s="69"/>
      <c r="S705" s="69"/>
      <c r="T705" s="75"/>
      <c r="U705" s="75"/>
      <c r="V705" s="69"/>
      <c r="W705" s="69"/>
      <c r="X705" s="69"/>
      <c r="Y705" s="77"/>
      <c r="Z705" s="69"/>
      <c r="AA705" s="69"/>
      <c r="AB705" s="69"/>
      <c r="AC705" s="69"/>
      <c r="AD705" s="69">
        <f>IFERROR(LARGE(AH705:AM705,1),0)+IFERROR(LARGE(AH705:AM705,2),0)</f>
        <v>1.8910097207998056</v>
      </c>
      <c r="AE705" s="69">
        <f>IFERROR(LARGE(AH705:AM705,3),0)+IFERROR(LARGE(AH705:AM705,4),0)</f>
        <v>0</v>
      </c>
      <c r="AF705" s="69">
        <f>IFERROR(LARGE(AH705:AM705,5),0)+IFERROR(LARGE(AH705:AM705,6),0)</f>
        <v>0</v>
      </c>
      <c r="AG705" s="69">
        <f>IFERROR(LARGE(AH705:AM705,7),0)</f>
        <v>0</v>
      </c>
      <c r="AH705" s="69"/>
      <c r="AI705" s="69"/>
      <c r="AJ705" s="69"/>
      <c r="AK705" s="69"/>
      <c r="AL705" s="69">
        <v>1.8910097207998056</v>
      </c>
      <c r="AM705" s="69"/>
    </row>
    <row r="706" spans="1:39" s="70" customFormat="1">
      <c r="A706" s="3" t="s">
        <v>2173</v>
      </c>
      <c r="B706" s="3"/>
      <c r="C706" s="3" t="s">
        <v>57</v>
      </c>
      <c r="D706" s="2">
        <f ca="1">IF(E705=E706,D705,CELL("wiersz",A704))</f>
        <v>704</v>
      </c>
      <c r="E706" s="23">
        <f>LARGE(F706:AG706,1)+LARGE(F706:AG706,2)+LARGE(F706:AG706,3)+LARGE(F706:AG706,4)+IFERROR(LARGE(F706:AG706,5),0)+IFERROR(LARGE(F706:AG706,6),0)</f>
        <v>1.7521344627234896</v>
      </c>
      <c r="F706" s="69"/>
      <c r="G706" s="69">
        <v>1.7521344627234896</v>
      </c>
      <c r="H706" s="69"/>
      <c r="I706" s="75"/>
      <c r="J706" s="76"/>
      <c r="K706" s="76"/>
      <c r="L706" s="76"/>
      <c r="M706" s="76"/>
      <c r="N706" s="69"/>
      <c r="O706" s="69"/>
      <c r="P706" s="69"/>
      <c r="Q706" s="69"/>
      <c r="R706" s="69"/>
      <c r="S706" s="69"/>
      <c r="T706" s="75"/>
      <c r="U706" s="75"/>
      <c r="V706" s="69"/>
      <c r="W706" s="69"/>
      <c r="X706" s="69"/>
      <c r="Y706" s="77"/>
      <c r="Z706" s="69"/>
      <c r="AA706" s="69"/>
      <c r="AB706" s="69"/>
      <c r="AC706" s="69"/>
      <c r="AD706" s="69">
        <f>IFERROR(LARGE(AH706:AM706,1),0)+IFERROR(LARGE(AH706:AM706,2),0)</f>
        <v>0</v>
      </c>
      <c r="AE706" s="69">
        <f>IFERROR(LARGE(AH706:AM706,3),0)+IFERROR(LARGE(AH706:AM706,4),0)</f>
        <v>0</v>
      </c>
      <c r="AF706" s="69">
        <f>IFERROR(LARGE(AH706:AM706,5),0)+IFERROR(LARGE(AH706:AM706,6),0)</f>
        <v>0</v>
      </c>
      <c r="AG706" s="69">
        <f>IFERROR(LARGE(AH706:AM706,7),0)</f>
        <v>0</v>
      </c>
      <c r="AH706" s="69"/>
      <c r="AI706" s="69"/>
      <c r="AJ706" s="69"/>
      <c r="AK706" s="69"/>
      <c r="AL706" s="69"/>
      <c r="AM706" s="69"/>
    </row>
    <row r="707" spans="1:39" s="70" customFormat="1">
      <c r="A707" s="3" t="s">
        <v>3985</v>
      </c>
      <c r="B707" s="3" t="s">
        <v>3637</v>
      </c>
      <c r="C707" s="3" t="s">
        <v>92</v>
      </c>
      <c r="D707" s="2">
        <f ca="1">IF(E706=E707,D706,CELL("wiersz",A705))</f>
        <v>705</v>
      </c>
      <c r="E707" s="23">
        <f>LARGE(F707:AG707,1)+LARGE(F707:AG707,2)+LARGE(F707:AG707,3)+LARGE(F707:AG707,4)+IFERROR(LARGE(F707:AG707,5),0)+IFERROR(LARGE(F707:AG707,6),0)</f>
        <v>1.6760742731872682</v>
      </c>
      <c r="F707" s="69"/>
      <c r="G707" s="69"/>
      <c r="H707" s="69"/>
      <c r="I707" s="75"/>
      <c r="J707" s="76"/>
      <c r="K707" s="76"/>
      <c r="L707" s="76"/>
      <c r="M707" s="76"/>
      <c r="N707" s="69"/>
      <c r="O707" s="69"/>
      <c r="P707" s="69"/>
      <c r="Q707" s="69"/>
      <c r="R707" s="69"/>
      <c r="S707" s="69"/>
      <c r="T707" s="75"/>
      <c r="U707" s="75"/>
      <c r="V707" s="69"/>
      <c r="W707" s="69"/>
      <c r="X707" s="69"/>
      <c r="Y707" s="77"/>
      <c r="Z707" s="69"/>
      <c r="AA707" s="69"/>
      <c r="AB707" s="69"/>
      <c r="AC707" s="69"/>
      <c r="AD707" s="69">
        <f>IFERROR(LARGE(AH707:AM707,1),0)+IFERROR(LARGE(AH707:AM707,2),0)</f>
        <v>1.6760742731872682</v>
      </c>
      <c r="AE707" s="69">
        <f>IFERROR(LARGE(AH707:AM707,3),0)+IFERROR(LARGE(AH707:AM707,4),0)</f>
        <v>0</v>
      </c>
      <c r="AF707" s="69">
        <f>IFERROR(LARGE(AH707:AM707,5),0)+IFERROR(LARGE(AH707:AM707,6),0)</f>
        <v>0</v>
      </c>
      <c r="AG707" s="69">
        <f>IFERROR(LARGE(AH707:AM707,7),0)</f>
        <v>0</v>
      </c>
      <c r="AH707" s="69"/>
      <c r="AI707" s="69"/>
      <c r="AJ707" s="69"/>
      <c r="AK707" s="69"/>
      <c r="AL707" s="69">
        <v>1.6760742731872682</v>
      </c>
      <c r="AM707" s="69"/>
    </row>
    <row r="708" spans="1:39" s="70" customFormat="1">
      <c r="A708" s="3" t="s">
        <v>3986</v>
      </c>
      <c r="B708" s="3"/>
      <c r="C708" s="3" t="s">
        <v>65</v>
      </c>
      <c r="D708" s="2">
        <f ca="1">IF(E707=E708,D707,CELL("wiersz",A706))</f>
        <v>706</v>
      </c>
      <c r="E708" s="23">
        <f>LARGE(F708:AG708,1)+LARGE(F708:AG708,2)+LARGE(F708:AG708,3)+LARGE(F708:AG708,4)+IFERROR(LARGE(F708:AG708,5),0)+IFERROR(LARGE(F708:AG708,6),0)</f>
        <v>1.5829590357879755</v>
      </c>
      <c r="F708" s="69"/>
      <c r="G708" s="69"/>
      <c r="H708" s="69"/>
      <c r="I708" s="75"/>
      <c r="J708" s="76"/>
      <c r="K708" s="76"/>
      <c r="L708" s="76"/>
      <c r="M708" s="76"/>
      <c r="N708" s="69"/>
      <c r="O708" s="69"/>
      <c r="P708" s="69"/>
      <c r="Q708" s="69"/>
      <c r="R708" s="69"/>
      <c r="S708" s="69"/>
      <c r="T708" s="75"/>
      <c r="U708" s="75"/>
      <c r="V708" s="69"/>
      <c r="W708" s="69"/>
      <c r="X708" s="69"/>
      <c r="Y708" s="77"/>
      <c r="Z708" s="69"/>
      <c r="AA708" s="69"/>
      <c r="AB708" s="69"/>
      <c r="AC708" s="69"/>
      <c r="AD708" s="69">
        <f>IFERROR(LARGE(AH708:AM708,1),0)+IFERROR(LARGE(AH708:AM708,2),0)</f>
        <v>1.5829590357879755</v>
      </c>
      <c r="AE708" s="69">
        <f>IFERROR(LARGE(AH708:AM708,3),0)+IFERROR(LARGE(AH708:AM708,4),0)</f>
        <v>0</v>
      </c>
      <c r="AF708" s="69">
        <f>IFERROR(LARGE(AH708:AM708,5),0)+IFERROR(LARGE(AH708:AM708,6),0)</f>
        <v>0</v>
      </c>
      <c r="AG708" s="69">
        <f>IFERROR(LARGE(AH708:AM708,7),0)</f>
        <v>0</v>
      </c>
      <c r="AH708" s="69"/>
      <c r="AI708" s="69"/>
      <c r="AJ708" s="69"/>
      <c r="AK708" s="69"/>
      <c r="AL708" s="69">
        <v>1.5829590357879755</v>
      </c>
      <c r="AM708" s="69"/>
    </row>
    <row r="709" spans="1:39" s="70" customFormat="1">
      <c r="A709" s="3" t="s">
        <v>3987</v>
      </c>
      <c r="B709" s="3"/>
      <c r="C709" s="3" t="s">
        <v>65</v>
      </c>
      <c r="D709" s="2">
        <f ca="1">IF(E708=E709,D708,CELL("wiersz",A707))</f>
        <v>707</v>
      </c>
      <c r="E709" s="23">
        <f>LARGE(F709:AG709,1)+LARGE(F709:AG709,2)+LARGE(F709:AG709,3)+LARGE(F709:AG709,4)+IFERROR(LARGE(F709:AG709,5),0)+IFERROR(LARGE(F709:AG709,6),0)</f>
        <v>1.5824727694448091</v>
      </c>
      <c r="F709" s="69"/>
      <c r="G709" s="69"/>
      <c r="H709" s="69"/>
      <c r="I709" s="75"/>
      <c r="J709" s="76"/>
      <c r="K709" s="76"/>
      <c r="L709" s="76"/>
      <c r="M709" s="76"/>
      <c r="N709" s="69"/>
      <c r="O709" s="69"/>
      <c r="P709" s="69"/>
      <c r="Q709" s="69"/>
      <c r="R709" s="69"/>
      <c r="S709" s="69"/>
      <c r="T709" s="75"/>
      <c r="U709" s="75"/>
      <c r="V709" s="69"/>
      <c r="W709" s="69"/>
      <c r="X709" s="69"/>
      <c r="Y709" s="77"/>
      <c r="Z709" s="69"/>
      <c r="AA709" s="69"/>
      <c r="AB709" s="69"/>
      <c r="AC709" s="69"/>
      <c r="AD709" s="69">
        <f>IFERROR(LARGE(AH709:AM709,1),0)+IFERROR(LARGE(AH709:AM709,2),0)</f>
        <v>1.5824727694448091</v>
      </c>
      <c r="AE709" s="69">
        <f>IFERROR(LARGE(AH709:AM709,3),0)+IFERROR(LARGE(AH709:AM709,4),0)</f>
        <v>0</v>
      </c>
      <c r="AF709" s="69">
        <f>IFERROR(LARGE(AH709:AM709,5),0)+IFERROR(LARGE(AH709:AM709,6),0)</f>
        <v>0</v>
      </c>
      <c r="AG709" s="69">
        <f>IFERROR(LARGE(AH709:AM709,7),0)</f>
        <v>0</v>
      </c>
      <c r="AH709" s="69"/>
      <c r="AI709" s="69"/>
      <c r="AJ709" s="69"/>
      <c r="AK709" s="69"/>
      <c r="AL709" s="69">
        <v>1.5824727694448091</v>
      </c>
      <c r="AM709" s="69"/>
    </row>
    <row r="710" spans="1:39" s="70" customFormat="1">
      <c r="A710" s="3" t="s">
        <v>2174</v>
      </c>
      <c r="B710" s="3"/>
      <c r="C710" s="3" t="s">
        <v>1176</v>
      </c>
      <c r="D710" s="2">
        <f ca="1">IF(E709=E710,D709,CELL("wiersz",A708))</f>
        <v>708</v>
      </c>
      <c r="E710" s="23">
        <f>LARGE(F710:AG710,1)+LARGE(F710:AG710,2)+LARGE(F710:AG710,3)+LARGE(F710:AG710,4)+IFERROR(LARGE(F710:AG710,5),0)+IFERROR(LARGE(F710:AG710,6),0)</f>
        <v>1.4825753146121834</v>
      </c>
      <c r="F710" s="69"/>
      <c r="G710" s="69">
        <v>1.4825753146121834</v>
      </c>
      <c r="H710" s="69"/>
      <c r="I710" s="75"/>
      <c r="J710" s="76"/>
      <c r="K710" s="76"/>
      <c r="L710" s="76"/>
      <c r="M710" s="76"/>
      <c r="N710" s="69"/>
      <c r="O710" s="69"/>
      <c r="P710" s="69"/>
      <c r="Q710" s="69"/>
      <c r="R710" s="69"/>
      <c r="S710" s="69"/>
      <c r="T710" s="75"/>
      <c r="U710" s="75"/>
      <c r="V710" s="69"/>
      <c r="W710" s="69"/>
      <c r="X710" s="69"/>
      <c r="Y710" s="77"/>
      <c r="Z710" s="69"/>
      <c r="AA710" s="69"/>
      <c r="AB710" s="69"/>
      <c r="AC710" s="69"/>
      <c r="AD710" s="69">
        <f>IFERROR(LARGE(AH710:AM710,1),0)+IFERROR(LARGE(AH710:AM710,2),0)</f>
        <v>0</v>
      </c>
      <c r="AE710" s="69">
        <f>IFERROR(LARGE(AH710:AM710,3),0)+IFERROR(LARGE(AH710:AM710,4),0)</f>
        <v>0</v>
      </c>
      <c r="AF710" s="69">
        <f>IFERROR(LARGE(AH710:AM710,5),0)+IFERROR(LARGE(AH710:AM710,6),0)</f>
        <v>0</v>
      </c>
      <c r="AG710" s="69">
        <f>IFERROR(LARGE(AH710:AM710,7),0)</f>
        <v>0</v>
      </c>
      <c r="AH710" s="69"/>
      <c r="AI710" s="69"/>
      <c r="AJ710" s="69"/>
      <c r="AK710" s="69"/>
      <c r="AL710" s="69"/>
      <c r="AM710" s="69"/>
    </row>
    <row r="711" spans="1:39" s="70" customFormat="1">
      <c r="A711" s="3" t="s">
        <v>3988</v>
      </c>
      <c r="B711" s="3"/>
      <c r="C711" s="3" t="s">
        <v>57</v>
      </c>
      <c r="D711" s="2">
        <f ca="1">IF(E710=E711,D710,CELL("wiersz",A709))</f>
        <v>709</v>
      </c>
      <c r="E711" s="23">
        <f>LARGE(F711:AG711,1)+LARGE(F711:AG711,2)+LARGE(F711:AG711,3)+LARGE(F711:AG711,4)+IFERROR(LARGE(F711:AG711,5),0)+IFERROR(LARGE(F711:AG711,6),0)</f>
        <v>1.3032128689545486</v>
      </c>
      <c r="F711" s="69"/>
      <c r="G711" s="69"/>
      <c r="H711" s="69"/>
      <c r="I711" s="75"/>
      <c r="J711" s="76"/>
      <c r="K711" s="76"/>
      <c r="L711" s="76"/>
      <c r="M711" s="76"/>
      <c r="N711" s="69"/>
      <c r="O711" s="69"/>
      <c r="P711" s="69"/>
      <c r="Q711" s="69"/>
      <c r="R711" s="69"/>
      <c r="S711" s="69"/>
      <c r="T711" s="75"/>
      <c r="U711" s="75"/>
      <c r="V711" s="69"/>
      <c r="W711" s="69"/>
      <c r="X711" s="69"/>
      <c r="Y711" s="77"/>
      <c r="Z711" s="69"/>
      <c r="AA711" s="69"/>
      <c r="AB711" s="69"/>
      <c r="AC711" s="69"/>
      <c r="AD711" s="69">
        <f>IFERROR(LARGE(AH711:AM711,1),0)+IFERROR(LARGE(AH711:AM711,2),0)</f>
        <v>1.3032128689545486</v>
      </c>
      <c r="AE711" s="69">
        <f>IFERROR(LARGE(AH711:AM711,3),0)+IFERROR(LARGE(AH711:AM711,4),0)</f>
        <v>0</v>
      </c>
      <c r="AF711" s="69">
        <f>IFERROR(LARGE(AH711:AM711,5),0)+IFERROR(LARGE(AH711:AM711,6),0)</f>
        <v>0</v>
      </c>
      <c r="AG711" s="69">
        <f>IFERROR(LARGE(AH711:AM711,7),0)</f>
        <v>0</v>
      </c>
      <c r="AH711" s="69"/>
      <c r="AI711" s="69"/>
      <c r="AJ711" s="69"/>
      <c r="AK711" s="69"/>
      <c r="AL711" s="69">
        <v>1.3032128689545486</v>
      </c>
      <c r="AM711" s="69"/>
    </row>
    <row r="712" spans="1:39" s="70" customFormat="1">
      <c r="A712" s="3" t="s">
        <v>3989</v>
      </c>
      <c r="B712" s="3"/>
      <c r="C712" s="3" t="s">
        <v>47</v>
      </c>
      <c r="D712" s="2">
        <f ca="1">IF(E711=E712,D711,CELL("wiersz",A710))</f>
        <v>710</v>
      </c>
      <c r="E712" s="23">
        <f>LARGE(F712:AG712,1)+LARGE(F712:AG712,2)+LARGE(F712:AG712,3)+LARGE(F712:AG712,4)+IFERROR(LARGE(F712:AG712,5),0)+IFERROR(LARGE(F712:AG712,6),0)</f>
        <v>1.3030461484033022</v>
      </c>
      <c r="F712" s="69"/>
      <c r="G712" s="69"/>
      <c r="H712" s="69"/>
      <c r="I712" s="75"/>
      <c r="J712" s="76"/>
      <c r="K712" s="76"/>
      <c r="L712" s="76"/>
      <c r="M712" s="76"/>
      <c r="N712" s="69"/>
      <c r="O712" s="69"/>
      <c r="P712" s="69"/>
      <c r="Q712" s="69"/>
      <c r="R712" s="69"/>
      <c r="S712" s="69"/>
      <c r="T712" s="75"/>
      <c r="U712" s="75"/>
      <c r="V712" s="69"/>
      <c r="W712" s="69"/>
      <c r="X712" s="69"/>
      <c r="Y712" s="77"/>
      <c r="Z712" s="69"/>
      <c r="AA712" s="69"/>
      <c r="AB712" s="69"/>
      <c r="AC712" s="69"/>
      <c r="AD712" s="69">
        <f>IFERROR(LARGE(AH712:AM712,1),0)+IFERROR(LARGE(AH712:AM712,2),0)</f>
        <v>1.3030461484033022</v>
      </c>
      <c r="AE712" s="69">
        <f>IFERROR(LARGE(AH712:AM712,3),0)+IFERROR(LARGE(AH712:AM712,4),0)</f>
        <v>0</v>
      </c>
      <c r="AF712" s="69">
        <f>IFERROR(LARGE(AH712:AM712,5),0)+IFERROR(LARGE(AH712:AM712,6),0)</f>
        <v>0</v>
      </c>
      <c r="AG712" s="69">
        <f>IFERROR(LARGE(AH712:AM712,7),0)</f>
        <v>0</v>
      </c>
      <c r="AH712" s="69"/>
      <c r="AI712" s="69"/>
      <c r="AJ712" s="69"/>
      <c r="AK712" s="69"/>
      <c r="AL712" s="69">
        <v>1.3030461484033022</v>
      </c>
      <c r="AM712" s="69"/>
    </row>
    <row r="713" spans="1:39" s="70" customFormat="1">
      <c r="A713" s="3" t="s">
        <v>2176</v>
      </c>
      <c r="B713" s="3" t="s">
        <v>921</v>
      </c>
      <c r="C713" s="3" t="s">
        <v>920</v>
      </c>
      <c r="D713" s="2">
        <f ca="1">IF(E712=E713,D712,CELL("wiersz",A711))</f>
        <v>711</v>
      </c>
      <c r="E713" s="23">
        <f>LARGE(F713:AG713,1)+LARGE(F713:AG713,2)+LARGE(F713:AG713,3)+LARGE(F713:AG713,4)+IFERROR(LARGE(F713:AG713,5),0)+IFERROR(LARGE(F713:AG713,6),0)</f>
        <v>0.6738978702782652</v>
      </c>
      <c r="F713" s="69"/>
      <c r="G713" s="69">
        <v>0.6738978702782652</v>
      </c>
      <c r="H713" s="69"/>
      <c r="I713" s="75"/>
      <c r="J713" s="76"/>
      <c r="K713" s="76"/>
      <c r="L713" s="76"/>
      <c r="M713" s="76"/>
      <c r="N713" s="69"/>
      <c r="O713" s="69"/>
      <c r="P713" s="69"/>
      <c r="Q713" s="69"/>
      <c r="R713" s="69"/>
      <c r="S713" s="69"/>
      <c r="T713" s="75"/>
      <c r="U713" s="75"/>
      <c r="V713" s="69"/>
      <c r="W713" s="69"/>
      <c r="X713" s="69"/>
      <c r="Y713" s="77"/>
      <c r="Z713" s="69"/>
      <c r="AA713" s="69"/>
      <c r="AB713" s="69"/>
      <c r="AC713" s="69"/>
      <c r="AD713" s="69">
        <f>IFERROR(LARGE(AH713:AM713,1),0)+IFERROR(LARGE(AH713:AM713,2),0)</f>
        <v>0</v>
      </c>
      <c r="AE713" s="69">
        <f>IFERROR(LARGE(AH713:AM713,3),0)+IFERROR(LARGE(AH713:AM713,4),0)</f>
        <v>0</v>
      </c>
      <c r="AF713" s="69">
        <f>IFERROR(LARGE(AH713:AM713,5),0)+IFERROR(LARGE(AH713:AM713,6),0)</f>
        <v>0</v>
      </c>
      <c r="AG713" s="69">
        <f>IFERROR(LARGE(AH713:AM713,7),0)</f>
        <v>0</v>
      </c>
      <c r="AH713" s="69"/>
      <c r="AI713" s="69"/>
      <c r="AJ713" s="69"/>
      <c r="AK713" s="69"/>
      <c r="AL713" s="69"/>
      <c r="AM713" s="69"/>
    </row>
    <row r="714" spans="1:39" s="70" customFormat="1">
      <c r="A714" s="3" t="s">
        <v>2177</v>
      </c>
      <c r="B714" s="3"/>
      <c r="C714" s="3" t="s">
        <v>1188</v>
      </c>
      <c r="D714" s="2">
        <f ca="1">IF(E713=E714,D713,CELL("wiersz",A712))</f>
        <v>712</v>
      </c>
      <c r="E714" s="23">
        <f>LARGE(F714:AG714,1)+LARGE(F714:AG714,2)+LARGE(F714:AG714,3)+LARGE(F714:AG714,4)+IFERROR(LARGE(F714:AG714,5),0)+IFERROR(LARGE(F714:AG714,6),0)</f>
        <v>0.40997543435506978</v>
      </c>
      <c r="F714" s="69"/>
      <c r="G714" s="69">
        <v>0.40997543435506978</v>
      </c>
      <c r="H714" s="69"/>
      <c r="I714" s="75"/>
      <c r="J714" s="76"/>
      <c r="K714" s="76"/>
      <c r="L714" s="76"/>
      <c r="M714" s="76"/>
      <c r="N714" s="69"/>
      <c r="O714" s="69"/>
      <c r="P714" s="69"/>
      <c r="Q714" s="69"/>
      <c r="R714" s="69"/>
      <c r="S714" s="69"/>
      <c r="T714" s="75"/>
      <c r="U714" s="75"/>
      <c r="V714" s="69"/>
      <c r="W714" s="69"/>
      <c r="X714" s="69"/>
      <c r="Y714" s="77"/>
      <c r="Z714" s="69"/>
      <c r="AA714" s="69"/>
      <c r="AB714" s="69"/>
      <c r="AC714" s="69"/>
      <c r="AD714" s="69">
        <f>IFERROR(LARGE(AH714:AM714,1),0)+IFERROR(LARGE(AH714:AM714,2),0)</f>
        <v>0</v>
      </c>
      <c r="AE714" s="69">
        <f>IFERROR(LARGE(AH714:AM714,3),0)+IFERROR(LARGE(AH714:AM714,4),0)</f>
        <v>0</v>
      </c>
      <c r="AF714" s="69">
        <f>IFERROR(LARGE(AH714:AM714,5),0)+IFERROR(LARGE(AH714:AM714,6),0)</f>
        <v>0</v>
      </c>
      <c r="AG714" s="69">
        <f>IFERROR(LARGE(AH714:AM714,7),0)</f>
        <v>0</v>
      </c>
      <c r="AH714" s="69"/>
      <c r="AI714" s="69"/>
      <c r="AJ714" s="69"/>
      <c r="AK714" s="69"/>
      <c r="AL714" s="69"/>
      <c r="AM714" s="69"/>
    </row>
    <row r="715" spans="1:39" s="70" customFormat="1">
      <c r="A715" s="3" t="s">
        <v>2179</v>
      </c>
      <c r="B715" s="3"/>
      <c r="C715" s="3" t="s">
        <v>57</v>
      </c>
      <c r="D715" s="2">
        <f ca="1">IF(E714=E715,D714,CELL("wiersz",A713))</f>
        <v>713</v>
      </c>
      <c r="E715" s="23">
        <f>LARGE(F715:AG715,1)+LARGE(F715:AG715,2)+LARGE(F715:AG715,3)+LARGE(F715:AG715,4)+IFERROR(LARGE(F715:AG715,5),0)+IFERROR(LARGE(F715:AG715,6),0)</f>
        <v>0.23630834027176675</v>
      </c>
      <c r="F715" s="69"/>
      <c r="G715" s="69">
        <v>0.23630834027176675</v>
      </c>
      <c r="H715" s="69"/>
      <c r="I715" s="75"/>
      <c r="J715" s="76"/>
      <c r="K715" s="76"/>
      <c r="L715" s="76"/>
      <c r="M715" s="76"/>
      <c r="N715" s="69"/>
      <c r="O715" s="69"/>
      <c r="P715" s="69"/>
      <c r="Q715" s="69"/>
      <c r="R715" s="69"/>
      <c r="S715" s="69"/>
      <c r="T715" s="75"/>
      <c r="U715" s="75"/>
      <c r="V715" s="69"/>
      <c r="W715" s="69"/>
      <c r="X715" s="69"/>
      <c r="Y715" s="77"/>
      <c r="Z715" s="69"/>
      <c r="AA715" s="69"/>
      <c r="AB715" s="69"/>
      <c r="AC715" s="69"/>
      <c r="AD715" s="69">
        <f>IFERROR(LARGE(AH715:AM715,1),0)+IFERROR(LARGE(AH715:AM715,2),0)</f>
        <v>0</v>
      </c>
      <c r="AE715" s="69">
        <f>IFERROR(LARGE(AH715:AM715,3),0)+IFERROR(LARGE(AH715:AM715,4),0)</f>
        <v>0</v>
      </c>
      <c r="AF715" s="69">
        <f>IFERROR(LARGE(AH715:AM715,5),0)+IFERROR(LARGE(AH715:AM715,6),0)</f>
        <v>0</v>
      </c>
      <c r="AG715" s="69">
        <f>IFERROR(LARGE(AH715:AM715,7),0)</f>
        <v>0</v>
      </c>
      <c r="AH715" s="69"/>
      <c r="AI715" s="69"/>
      <c r="AJ715" s="69"/>
      <c r="AK715" s="69"/>
      <c r="AL715" s="69"/>
      <c r="AM715" s="69"/>
    </row>
    <row r="716" spans="1:39" s="70" customFormat="1">
      <c r="A716" s="3" t="s">
        <v>2180</v>
      </c>
      <c r="B716" s="3"/>
      <c r="C716" s="3" t="s">
        <v>1203</v>
      </c>
      <c r="D716" s="2">
        <f ca="1">IF(E715=E716,D715,CELL("wiersz",A714))</f>
        <v>714</v>
      </c>
      <c r="E716" s="23">
        <f>LARGE(F716:AG716,1)+LARGE(F716:AG716,2)+LARGE(F716:AG716,3)+LARGE(F716:AG716,4)+IFERROR(LARGE(F716:AG716,5),0)+IFERROR(LARGE(F716:AG716,6),0)</f>
        <v>0.23627121989157951</v>
      </c>
      <c r="F716" s="69"/>
      <c r="G716" s="69">
        <v>0.23627121989157951</v>
      </c>
      <c r="H716" s="69"/>
      <c r="I716" s="75"/>
      <c r="J716" s="76"/>
      <c r="K716" s="76"/>
      <c r="L716" s="76"/>
      <c r="M716" s="76"/>
      <c r="N716" s="69"/>
      <c r="O716" s="69"/>
      <c r="P716" s="69"/>
      <c r="Q716" s="69"/>
      <c r="R716" s="69"/>
      <c r="S716" s="69"/>
      <c r="T716" s="75"/>
      <c r="U716" s="75"/>
      <c r="V716" s="69"/>
      <c r="W716" s="69"/>
      <c r="X716" s="69"/>
      <c r="Y716" s="77"/>
      <c r="Z716" s="69"/>
      <c r="AA716" s="69"/>
      <c r="AB716" s="69"/>
      <c r="AC716" s="69"/>
      <c r="AD716" s="69">
        <f>IFERROR(LARGE(AH716:AM716,1),0)+IFERROR(LARGE(AH716:AM716,2),0)</f>
        <v>0</v>
      </c>
      <c r="AE716" s="69">
        <f>IFERROR(LARGE(AH716:AM716,3),0)+IFERROR(LARGE(AH716:AM716,4),0)</f>
        <v>0</v>
      </c>
      <c r="AF716" s="69">
        <f>IFERROR(LARGE(AH716:AM716,5),0)+IFERROR(LARGE(AH716:AM716,6),0)</f>
        <v>0</v>
      </c>
      <c r="AG716" s="69">
        <f>IFERROR(LARGE(AH716:AM716,7),0)</f>
        <v>0</v>
      </c>
      <c r="AH716" s="69"/>
      <c r="AI716" s="69"/>
      <c r="AJ716" s="69"/>
      <c r="AK716" s="69"/>
      <c r="AL716" s="69"/>
      <c r="AM716" s="69"/>
    </row>
    <row r="717" spans="1:39" s="70" customFormat="1">
      <c r="A717" s="3" t="s">
        <v>2181</v>
      </c>
      <c r="B717" s="3"/>
      <c r="C717" s="3" t="s">
        <v>508</v>
      </c>
      <c r="D717" s="2">
        <f ca="1">IF(E716=E717,D716,CELL("wiersz",A715))</f>
        <v>715</v>
      </c>
      <c r="E717" s="23">
        <f>LARGE(F717:AG717,1)+LARGE(F717:AG717,2)+LARGE(F717:AG717,3)+LARGE(F717:AG717,4)+IFERROR(LARGE(F717:AG717,5),0)+IFERROR(LARGE(F717:AG717,6),0)</f>
        <v>0.15751414659438634</v>
      </c>
      <c r="F717" s="69"/>
      <c r="G717" s="69">
        <v>0.15751414659438634</v>
      </c>
      <c r="H717" s="69"/>
      <c r="I717" s="75"/>
      <c r="J717" s="76"/>
      <c r="K717" s="76"/>
      <c r="L717" s="76"/>
      <c r="M717" s="76"/>
      <c r="N717" s="69"/>
      <c r="O717" s="69"/>
      <c r="P717" s="69"/>
      <c r="Q717" s="69"/>
      <c r="R717" s="69"/>
      <c r="S717" s="69"/>
      <c r="T717" s="75"/>
      <c r="U717" s="75"/>
      <c r="V717" s="69"/>
      <c r="W717" s="69"/>
      <c r="X717" s="69"/>
      <c r="Y717" s="77"/>
      <c r="Z717" s="69"/>
      <c r="AA717" s="69"/>
      <c r="AB717" s="69"/>
      <c r="AC717" s="69"/>
      <c r="AD717" s="69">
        <f>IFERROR(LARGE(AH717:AM717,1),0)+IFERROR(LARGE(AH717:AM717,2),0)</f>
        <v>0</v>
      </c>
      <c r="AE717" s="69">
        <f>IFERROR(LARGE(AH717:AM717,3),0)+IFERROR(LARGE(AH717:AM717,4),0)</f>
        <v>0</v>
      </c>
      <c r="AF717" s="69">
        <f>IFERROR(LARGE(AH717:AM717,5),0)+IFERROR(LARGE(AH717:AM717,6),0)</f>
        <v>0</v>
      </c>
      <c r="AG717" s="69">
        <f>IFERROR(LARGE(AH717:AM717,7),0)</f>
        <v>0</v>
      </c>
      <c r="AH717" s="69"/>
      <c r="AI717" s="69"/>
      <c r="AJ717" s="69"/>
      <c r="AK717" s="69"/>
      <c r="AL717" s="69"/>
      <c r="AM717" s="69"/>
    </row>
    <row r="718" spans="1:39" s="70" customFormat="1">
      <c r="A718" s="3" t="s">
        <v>2182</v>
      </c>
      <c r="B718" s="3"/>
      <c r="C718" s="3" t="s">
        <v>57</v>
      </c>
      <c r="D718" s="2">
        <f ca="1">IF(E717=E718,D717,CELL("wiersz",A716))</f>
        <v>716</v>
      </c>
      <c r="E718" s="23">
        <f>LARGE(F718:AG718,1)+LARGE(F718:AG718,2)+LARGE(F718:AG718,3)+LARGE(F718:AG718,4)+IFERROR(LARGE(F718:AG718,5),0)+IFERROR(LARGE(F718:AG718,6),0)</f>
        <v>0.14293839178122555</v>
      </c>
      <c r="F718" s="69"/>
      <c r="G718" s="69">
        <v>0.14293839178122555</v>
      </c>
      <c r="H718" s="69"/>
      <c r="I718" s="75"/>
      <c r="J718" s="76"/>
      <c r="K718" s="76"/>
      <c r="L718" s="76"/>
      <c r="M718" s="76"/>
      <c r="N718" s="69"/>
      <c r="O718" s="69"/>
      <c r="P718" s="69"/>
      <c r="Q718" s="69"/>
      <c r="R718" s="69"/>
      <c r="S718" s="69"/>
      <c r="T718" s="75"/>
      <c r="U718" s="75"/>
      <c r="V718" s="69"/>
      <c r="W718" s="69"/>
      <c r="X718" s="69"/>
      <c r="Y718" s="77"/>
      <c r="Z718" s="69"/>
      <c r="AA718" s="69"/>
      <c r="AB718" s="69"/>
      <c r="AC718" s="69"/>
      <c r="AD718" s="69">
        <f>IFERROR(LARGE(AH718:AM718,1),0)+IFERROR(LARGE(AH718:AM718,2),0)</f>
        <v>0</v>
      </c>
      <c r="AE718" s="69">
        <f>IFERROR(LARGE(AH718:AM718,3),0)+IFERROR(LARGE(AH718:AM718,4),0)</f>
        <v>0</v>
      </c>
      <c r="AF718" s="69">
        <f>IFERROR(LARGE(AH718:AM718,5),0)+IFERROR(LARGE(AH718:AM718,6),0)</f>
        <v>0</v>
      </c>
      <c r="AG718" s="69">
        <f>IFERROR(LARGE(AH718:AM718,7),0)</f>
        <v>0</v>
      </c>
      <c r="AH718" s="69"/>
      <c r="AI718" s="69"/>
      <c r="AJ718" s="69"/>
      <c r="AK718" s="69"/>
      <c r="AL718" s="69"/>
      <c r="AM718" s="69"/>
    </row>
    <row r="719" spans="1:39" s="70" customFormat="1">
      <c r="A719" s="3" t="s">
        <v>2389</v>
      </c>
      <c r="B719" s="3"/>
      <c r="C719" s="3" t="s">
        <v>57</v>
      </c>
      <c r="D719" s="2">
        <f ca="1">IF(E718=E719,D718,CELL("wiersz",A717))</f>
        <v>717</v>
      </c>
      <c r="E719" s="23">
        <f>LARGE(F719:AG719,1)+LARGE(F719:AG719,2)+LARGE(F719:AG719,3)+LARGE(F719:AG719,4)+IFERROR(LARGE(F719:AG719,5),0)+IFERROR(LARGE(F719:AG719,6),0)</f>
        <v>0</v>
      </c>
      <c r="F719" s="69"/>
      <c r="G719" s="69"/>
      <c r="H719" s="69"/>
      <c r="I719" s="75"/>
      <c r="J719" s="76"/>
      <c r="K719" s="76"/>
      <c r="L719" s="76"/>
      <c r="M719" s="76"/>
      <c r="N719" s="69"/>
      <c r="O719" s="69"/>
      <c r="P719" s="69"/>
      <c r="Q719" s="69"/>
      <c r="R719" s="69"/>
      <c r="S719" s="69"/>
      <c r="T719" s="75"/>
      <c r="U719" s="75"/>
      <c r="V719" s="69"/>
      <c r="W719" s="69"/>
      <c r="X719" s="69"/>
      <c r="Y719" s="77"/>
      <c r="Z719" s="69"/>
      <c r="AA719" s="69"/>
      <c r="AB719" s="69"/>
      <c r="AC719" s="69"/>
      <c r="AD719" s="69">
        <f>IFERROR(LARGE(AH719:AM719,1),0)+IFERROR(LARGE(AH719:AM719,2),0)</f>
        <v>0</v>
      </c>
      <c r="AE719" s="69">
        <f>IFERROR(LARGE(AH719:AM719,3),0)+IFERROR(LARGE(AH719:AM719,4),0)</f>
        <v>0</v>
      </c>
      <c r="AF719" s="69">
        <f>IFERROR(LARGE(AH719:AM719,5),0)+IFERROR(LARGE(AH719:AM719,6),0)</f>
        <v>0</v>
      </c>
      <c r="AG719" s="69">
        <f>IFERROR(LARGE(AH719:AM719,7),0)</f>
        <v>0</v>
      </c>
      <c r="AH719" s="69">
        <v>0</v>
      </c>
      <c r="AI719" s="69"/>
      <c r="AJ719" s="69"/>
      <c r="AK719" s="69"/>
      <c r="AL719" s="69"/>
      <c r="AM719" s="69"/>
    </row>
    <row r="720" spans="1:39" s="70" customFormat="1">
      <c r="A720" s="3" t="s">
        <v>2383</v>
      </c>
      <c r="B720" s="3" t="s">
        <v>1397</v>
      </c>
      <c r="C720" s="3" t="s">
        <v>57</v>
      </c>
      <c r="D720" s="2">
        <f ca="1">IF(E719=E720,D719,CELL("wiersz",A718))</f>
        <v>717</v>
      </c>
      <c r="E720" s="23">
        <f>LARGE(F720:AG720,1)+LARGE(F720:AG720,2)+LARGE(F720:AG720,3)+LARGE(F720:AG720,4)+IFERROR(LARGE(F720:AG720,5),0)+IFERROR(LARGE(F720:AG720,6),0)</f>
        <v>0</v>
      </c>
      <c r="F720" s="69"/>
      <c r="G720" s="69"/>
      <c r="H720" s="69"/>
      <c r="I720" s="75"/>
      <c r="J720" s="76"/>
      <c r="K720" s="76"/>
      <c r="L720" s="76"/>
      <c r="M720" s="76"/>
      <c r="N720" s="69"/>
      <c r="O720" s="69"/>
      <c r="P720" s="69"/>
      <c r="Q720" s="69"/>
      <c r="R720" s="69"/>
      <c r="S720" s="69"/>
      <c r="T720" s="75"/>
      <c r="U720" s="75"/>
      <c r="V720" s="69"/>
      <c r="W720" s="69"/>
      <c r="X720" s="69"/>
      <c r="Y720" s="77"/>
      <c r="Z720" s="69"/>
      <c r="AA720" s="69"/>
      <c r="AB720" s="69"/>
      <c r="AC720" s="69"/>
      <c r="AD720" s="69">
        <f>IFERROR(LARGE(AH720:AM720,1),0)+IFERROR(LARGE(AH720:AM720,2),0)</f>
        <v>0</v>
      </c>
      <c r="AE720" s="69">
        <f>IFERROR(LARGE(AH720:AM720,3),0)+IFERROR(LARGE(AH720:AM720,4),0)</f>
        <v>0</v>
      </c>
      <c r="AF720" s="69">
        <f>IFERROR(LARGE(AH720:AM720,5),0)+IFERROR(LARGE(AH720:AM720,6),0)</f>
        <v>0</v>
      </c>
      <c r="AG720" s="69">
        <f>IFERROR(LARGE(AH720:AM720,7),0)</f>
        <v>0</v>
      </c>
      <c r="AH720" s="69">
        <v>0</v>
      </c>
      <c r="AI720" s="69"/>
      <c r="AJ720" s="69"/>
      <c r="AK720" s="69"/>
      <c r="AL720" s="69"/>
      <c r="AM720" s="69"/>
    </row>
    <row r="721" spans="1:39" s="70" customFormat="1">
      <c r="A721" s="3" t="s">
        <v>2186</v>
      </c>
      <c r="B721" s="3"/>
      <c r="C721" s="3" t="s">
        <v>57</v>
      </c>
      <c r="D721" s="2">
        <f ca="1">IF(E720=E721,D720,CELL("wiersz",A719))</f>
        <v>717</v>
      </c>
      <c r="E721" s="23">
        <f>LARGE(F721:AG721,1)+LARGE(F721:AG721,2)+LARGE(F721:AG721,3)+LARGE(F721:AG721,4)+IFERROR(LARGE(F721:AG721,5),0)+IFERROR(LARGE(F721:AG721,6),0)</f>
        <v>0</v>
      </c>
      <c r="F721" s="69"/>
      <c r="G721" s="69">
        <v>0</v>
      </c>
      <c r="H721" s="69"/>
      <c r="I721" s="75"/>
      <c r="J721" s="76"/>
      <c r="K721" s="76"/>
      <c r="L721" s="76"/>
      <c r="M721" s="76"/>
      <c r="N721" s="69"/>
      <c r="O721" s="69"/>
      <c r="P721" s="69"/>
      <c r="Q721" s="69"/>
      <c r="R721" s="69"/>
      <c r="S721" s="69"/>
      <c r="T721" s="75"/>
      <c r="U721" s="75"/>
      <c r="V721" s="69"/>
      <c r="W721" s="69"/>
      <c r="X721" s="69"/>
      <c r="Y721" s="77"/>
      <c r="Z721" s="69"/>
      <c r="AA721" s="69"/>
      <c r="AB721" s="69"/>
      <c r="AC721" s="69"/>
      <c r="AD721" s="69">
        <f>IFERROR(LARGE(AH721:AM721,1),0)+IFERROR(LARGE(AH721:AM721,2),0)</f>
        <v>0</v>
      </c>
      <c r="AE721" s="69">
        <f>IFERROR(LARGE(AH721:AM721,3),0)+IFERROR(LARGE(AH721:AM721,4),0)</f>
        <v>0</v>
      </c>
      <c r="AF721" s="69">
        <f>IFERROR(LARGE(AH721:AM721,5),0)+IFERROR(LARGE(AH721:AM721,6),0)</f>
        <v>0</v>
      </c>
      <c r="AG721" s="69">
        <f>IFERROR(LARGE(AH721:AM721,7),0)</f>
        <v>0</v>
      </c>
      <c r="AH721" s="69"/>
      <c r="AI721" s="69"/>
      <c r="AJ721" s="69"/>
      <c r="AK721" s="69"/>
      <c r="AL721" s="69"/>
      <c r="AM721" s="69"/>
    </row>
    <row r="722" spans="1:39" s="70" customFormat="1">
      <c r="A722" s="3" t="s">
        <v>2377</v>
      </c>
      <c r="B722" s="3" t="s">
        <v>1910</v>
      </c>
      <c r="C722" s="3" t="s">
        <v>1909</v>
      </c>
      <c r="D722" s="2">
        <f ca="1">IF(E721=E722,D721,CELL("wiersz",A720))</f>
        <v>717</v>
      </c>
      <c r="E722" s="23">
        <f>LARGE(F722:AG722,1)+LARGE(F722:AG722,2)+LARGE(F722:AG722,3)+LARGE(F722:AG722,4)+IFERROR(LARGE(F722:AG722,5),0)+IFERROR(LARGE(F722:AG722,6),0)</f>
        <v>0</v>
      </c>
      <c r="F722" s="69"/>
      <c r="G722" s="69"/>
      <c r="H722" s="69"/>
      <c r="I722" s="75"/>
      <c r="J722" s="76"/>
      <c r="K722" s="76"/>
      <c r="L722" s="76"/>
      <c r="M722" s="76"/>
      <c r="N722" s="69"/>
      <c r="O722" s="69"/>
      <c r="P722" s="69"/>
      <c r="Q722" s="69"/>
      <c r="R722" s="69"/>
      <c r="S722" s="69"/>
      <c r="T722" s="75"/>
      <c r="U722" s="75"/>
      <c r="V722" s="69"/>
      <c r="W722" s="69"/>
      <c r="X722" s="69"/>
      <c r="Y722" s="77"/>
      <c r="Z722" s="69"/>
      <c r="AA722" s="69"/>
      <c r="AB722" s="69"/>
      <c r="AC722" s="69"/>
      <c r="AD722" s="69">
        <f>IFERROR(LARGE(AH722:AM722,1),0)+IFERROR(LARGE(AH722:AM722,2),0)</f>
        <v>0</v>
      </c>
      <c r="AE722" s="69">
        <f>IFERROR(LARGE(AH722:AM722,3),0)+IFERROR(LARGE(AH722:AM722,4),0)</f>
        <v>0</v>
      </c>
      <c r="AF722" s="69">
        <f>IFERROR(LARGE(AH722:AM722,5),0)+IFERROR(LARGE(AH722:AM722,6),0)</f>
        <v>0</v>
      </c>
      <c r="AG722" s="69">
        <f>IFERROR(LARGE(AH722:AM722,7),0)</f>
        <v>0</v>
      </c>
      <c r="AH722" s="69">
        <v>0</v>
      </c>
      <c r="AI722" s="69"/>
      <c r="AJ722" s="69"/>
      <c r="AK722" s="69"/>
      <c r="AL722" s="69"/>
      <c r="AM722" s="69"/>
    </row>
    <row r="723" spans="1:39" s="70" customFormat="1">
      <c r="A723" s="3" t="s">
        <v>2378</v>
      </c>
      <c r="B723" s="3" t="s">
        <v>1910</v>
      </c>
      <c r="C723" s="3" t="s">
        <v>1909</v>
      </c>
      <c r="D723" s="2">
        <f ca="1">IF(E722=E723,D722,CELL("wiersz",A721))</f>
        <v>717</v>
      </c>
      <c r="E723" s="23">
        <f>LARGE(F723:AG723,1)+LARGE(F723:AG723,2)+LARGE(F723:AG723,3)+LARGE(F723:AG723,4)+IFERROR(LARGE(F723:AG723,5),0)+IFERROR(LARGE(F723:AG723,6),0)</f>
        <v>0</v>
      </c>
      <c r="F723" s="69"/>
      <c r="G723" s="69"/>
      <c r="H723" s="69"/>
      <c r="I723" s="75"/>
      <c r="J723" s="76"/>
      <c r="K723" s="76"/>
      <c r="L723" s="76"/>
      <c r="M723" s="76"/>
      <c r="N723" s="69"/>
      <c r="O723" s="69"/>
      <c r="P723" s="69"/>
      <c r="Q723" s="69"/>
      <c r="R723" s="69"/>
      <c r="S723" s="69"/>
      <c r="T723" s="75"/>
      <c r="U723" s="75"/>
      <c r="V723" s="69"/>
      <c r="W723" s="69"/>
      <c r="X723" s="69"/>
      <c r="Y723" s="77"/>
      <c r="Z723" s="69"/>
      <c r="AA723" s="69"/>
      <c r="AB723" s="69"/>
      <c r="AC723" s="69"/>
      <c r="AD723" s="69">
        <f>IFERROR(LARGE(AH723:AM723,1),0)+IFERROR(LARGE(AH723:AM723,2),0)</f>
        <v>0</v>
      </c>
      <c r="AE723" s="69">
        <f>IFERROR(LARGE(AH723:AM723,3),0)+IFERROR(LARGE(AH723:AM723,4),0)</f>
        <v>0</v>
      </c>
      <c r="AF723" s="69">
        <f>IFERROR(LARGE(AH723:AM723,5),0)+IFERROR(LARGE(AH723:AM723,6),0)</f>
        <v>0</v>
      </c>
      <c r="AG723" s="69">
        <f>IFERROR(LARGE(AH723:AM723,7),0)</f>
        <v>0</v>
      </c>
      <c r="AH723" s="69">
        <v>0</v>
      </c>
      <c r="AI723" s="69"/>
      <c r="AJ723" s="69"/>
      <c r="AK723" s="69"/>
      <c r="AL723" s="69"/>
      <c r="AM723" s="69"/>
    </row>
    <row r="724" spans="1:39" s="70" customFormat="1">
      <c r="A724" s="3" t="s">
        <v>2494</v>
      </c>
      <c r="B724" s="3" t="s">
        <v>2004</v>
      </c>
      <c r="C724" s="3"/>
      <c r="D724" s="2">
        <f ca="1">IF(E723=E724,D723,CELL("wiersz",A722))</f>
        <v>717</v>
      </c>
      <c r="E724" s="23">
        <f>LARGE(F724:AG724,1)+LARGE(F724:AG724,2)+LARGE(F724:AG724,3)+LARGE(F724:AG724,4)+IFERROR(LARGE(F724:AG724,5),0)+IFERROR(LARGE(F724:AG724,6),0)</f>
        <v>0</v>
      </c>
      <c r="F724" s="69"/>
      <c r="G724" s="69"/>
      <c r="H724" s="69"/>
      <c r="I724" s="75"/>
      <c r="J724" s="76">
        <v>0</v>
      </c>
      <c r="K724" s="76"/>
      <c r="L724" s="76"/>
      <c r="M724" s="76"/>
      <c r="N724" s="69"/>
      <c r="O724" s="69"/>
      <c r="P724" s="69"/>
      <c r="Q724" s="69"/>
      <c r="R724" s="69"/>
      <c r="S724" s="69"/>
      <c r="T724" s="75"/>
      <c r="U724" s="75"/>
      <c r="V724" s="69"/>
      <c r="W724" s="69"/>
      <c r="X724" s="69"/>
      <c r="Y724" s="77"/>
      <c r="Z724" s="69"/>
      <c r="AA724" s="69"/>
      <c r="AB724" s="69"/>
      <c r="AC724" s="69"/>
      <c r="AD724" s="69">
        <f>IFERROR(LARGE(AH724:AM724,1),0)+IFERROR(LARGE(AH724:AM724,2),0)</f>
        <v>0</v>
      </c>
      <c r="AE724" s="69">
        <f>IFERROR(LARGE(AH724:AM724,3),0)+IFERROR(LARGE(AH724:AM724,4),0)</f>
        <v>0</v>
      </c>
      <c r="AF724" s="69">
        <f>IFERROR(LARGE(AH724:AM724,5),0)+IFERROR(LARGE(AH724:AM724,6),0)</f>
        <v>0</v>
      </c>
      <c r="AG724" s="69">
        <f>IFERROR(LARGE(AH724:AM724,7),0)</f>
        <v>0</v>
      </c>
      <c r="AH724" s="69"/>
      <c r="AI724" s="69"/>
      <c r="AJ724" s="69"/>
      <c r="AK724" s="69"/>
      <c r="AL724" s="69"/>
      <c r="AM724" s="69"/>
    </row>
    <row r="725" spans="1:39" s="70" customFormat="1">
      <c r="A725" s="3" t="s">
        <v>2382</v>
      </c>
      <c r="B725" s="3"/>
      <c r="C725" s="3" t="s">
        <v>57</v>
      </c>
      <c r="D725" s="2">
        <f ca="1">IF(E724=E725,D724,CELL("wiersz",A723))</f>
        <v>717</v>
      </c>
      <c r="E725" s="23">
        <f>LARGE(F725:AG725,1)+LARGE(F725:AG725,2)+LARGE(F725:AG725,3)+LARGE(F725:AG725,4)+IFERROR(LARGE(F725:AG725,5),0)+IFERROR(LARGE(F725:AG725,6),0)</f>
        <v>0</v>
      </c>
      <c r="F725" s="69"/>
      <c r="G725" s="69"/>
      <c r="H725" s="69"/>
      <c r="I725" s="75"/>
      <c r="J725" s="76"/>
      <c r="K725" s="76"/>
      <c r="L725" s="76"/>
      <c r="M725" s="76"/>
      <c r="N725" s="69"/>
      <c r="O725" s="69"/>
      <c r="P725" s="69"/>
      <c r="Q725" s="69"/>
      <c r="R725" s="69"/>
      <c r="S725" s="69"/>
      <c r="T725" s="75"/>
      <c r="U725" s="75"/>
      <c r="V725" s="69"/>
      <c r="W725" s="69"/>
      <c r="X725" s="69"/>
      <c r="Y725" s="77"/>
      <c r="Z725" s="69"/>
      <c r="AA725" s="69"/>
      <c r="AB725" s="69"/>
      <c r="AC725" s="69"/>
      <c r="AD725" s="69">
        <f>IFERROR(LARGE(AH725:AM725,1),0)+IFERROR(LARGE(AH725:AM725,2),0)</f>
        <v>0</v>
      </c>
      <c r="AE725" s="69">
        <f>IFERROR(LARGE(AH725:AM725,3),0)+IFERROR(LARGE(AH725:AM725,4),0)</f>
        <v>0</v>
      </c>
      <c r="AF725" s="69">
        <f>IFERROR(LARGE(AH725:AM725,5),0)+IFERROR(LARGE(AH725:AM725,6),0)</f>
        <v>0</v>
      </c>
      <c r="AG725" s="69">
        <f>IFERROR(LARGE(AH725:AM725,7),0)</f>
        <v>0</v>
      </c>
      <c r="AH725" s="69">
        <v>0</v>
      </c>
      <c r="AI725" s="69"/>
      <c r="AJ725" s="69"/>
      <c r="AK725" s="69"/>
      <c r="AL725" s="69"/>
      <c r="AM725" s="69"/>
    </row>
    <row r="726" spans="1:39" s="70" customFormat="1">
      <c r="A726" s="3" t="s">
        <v>2380</v>
      </c>
      <c r="B726" s="3"/>
      <c r="C726" s="3" t="s">
        <v>57</v>
      </c>
      <c r="D726" s="2">
        <f ca="1">IF(E725=E726,D725,CELL("wiersz",A724))</f>
        <v>717</v>
      </c>
      <c r="E726" s="23">
        <f>LARGE(F726:AG726,1)+LARGE(F726:AG726,2)+LARGE(F726:AG726,3)+LARGE(F726:AG726,4)+IFERROR(LARGE(F726:AG726,5),0)+IFERROR(LARGE(F726:AG726,6),0)</f>
        <v>0</v>
      </c>
      <c r="F726" s="69"/>
      <c r="G726" s="69"/>
      <c r="H726" s="69"/>
      <c r="I726" s="75"/>
      <c r="J726" s="76"/>
      <c r="K726" s="76"/>
      <c r="L726" s="76"/>
      <c r="M726" s="76"/>
      <c r="N726" s="69"/>
      <c r="O726" s="69"/>
      <c r="P726" s="69"/>
      <c r="Q726" s="69"/>
      <c r="R726" s="69"/>
      <c r="S726" s="69"/>
      <c r="T726" s="75"/>
      <c r="U726" s="75"/>
      <c r="V726" s="69"/>
      <c r="W726" s="69"/>
      <c r="X726" s="69"/>
      <c r="Y726" s="77"/>
      <c r="Z726" s="69"/>
      <c r="AA726" s="69"/>
      <c r="AB726" s="69"/>
      <c r="AC726" s="69"/>
      <c r="AD726" s="69">
        <f>IFERROR(LARGE(AH726:AM726,1),0)+IFERROR(LARGE(AH726:AM726,2),0)</f>
        <v>0</v>
      </c>
      <c r="AE726" s="69">
        <f>IFERROR(LARGE(AH726:AM726,3),0)+IFERROR(LARGE(AH726:AM726,4),0)</f>
        <v>0</v>
      </c>
      <c r="AF726" s="69">
        <f>IFERROR(LARGE(AH726:AM726,5),0)+IFERROR(LARGE(AH726:AM726,6),0)</f>
        <v>0</v>
      </c>
      <c r="AG726" s="69">
        <f>IFERROR(LARGE(AH726:AM726,7),0)</f>
        <v>0</v>
      </c>
      <c r="AH726" s="69">
        <v>0</v>
      </c>
      <c r="AI726" s="69"/>
      <c r="AJ726" s="69"/>
      <c r="AK726" s="69"/>
      <c r="AL726" s="69"/>
      <c r="AM726" s="69"/>
    </row>
    <row r="727" spans="1:39" s="70" customFormat="1">
      <c r="A727" s="3" t="s">
        <v>2388</v>
      </c>
      <c r="B727" s="3"/>
      <c r="C727" s="3" t="s">
        <v>1167</v>
      </c>
      <c r="D727" s="2">
        <f ca="1">IF(E726=E727,D726,CELL("wiersz",A725))</f>
        <v>717</v>
      </c>
      <c r="E727" s="23">
        <f>LARGE(F727:AG727,1)+LARGE(F727:AG727,2)+LARGE(F727:AG727,3)+LARGE(F727:AG727,4)+IFERROR(LARGE(F727:AG727,5),0)+IFERROR(LARGE(F727:AG727,6),0)</f>
        <v>0</v>
      </c>
      <c r="F727" s="69"/>
      <c r="G727" s="69"/>
      <c r="H727" s="69"/>
      <c r="I727" s="75"/>
      <c r="J727" s="76"/>
      <c r="K727" s="76"/>
      <c r="L727" s="76"/>
      <c r="M727" s="76"/>
      <c r="N727" s="69"/>
      <c r="O727" s="69"/>
      <c r="P727" s="69"/>
      <c r="Q727" s="69"/>
      <c r="R727" s="69"/>
      <c r="S727" s="69"/>
      <c r="T727" s="75"/>
      <c r="U727" s="75"/>
      <c r="V727" s="69"/>
      <c r="W727" s="69"/>
      <c r="X727" s="69"/>
      <c r="Y727" s="77"/>
      <c r="Z727" s="69"/>
      <c r="AA727" s="69"/>
      <c r="AB727" s="69"/>
      <c r="AC727" s="69"/>
      <c r="AD727" s="69">
        <f>IFERROR(LARGE(AH727:AM727,1),0)+IFERROR(LARGE(AH727:AM727,2),0)</f>
        <v>0</v>
      </c>
      <c r="AE727" s="69">
        <f>IFERROR(LARGE(AH727:AM727,3),0)+IFERROR(LARGE(AH727:AM727,4),0)</f>
        <v>0</v>
      </c>
      <c r="AF727" s="69">
        <f>IFERROR(LARGE(AH727:AM727,5),0)+IFERROR(LARGE(AH727:AM727,6),0)</f>
        <v>0</v>
      </c>
      <c r="AG727" s="69">
        <f>IFERROR(LARGE(AH727:AM727,7),0)</f>
        <v>0</v>
      </c>
      <c r="AH727" s="69">
        <v>0</v>
      </c>
      <c r="AI727" s="69"/>
      <c r="AJ727" s="69"/>
      <c r="AK727" s="69"/>
      <c r="AL727" s="69"/>
      <c r="AM727" s="69"/>
    </row>
    <row r="728" spans="1:39" s="70" customFormat="1">
      <c r="A728" s="3" t="s">
        <v>2381</v>
      </c>
      <c r="B728" s="3"/>
      <c r="C728" s="3" t="s">
        <v>895</v>
      </c>
      <c r="D728" s="2">
        <f ca="1">IF(E727=E728,D727,CELL("wiersz",A726))</f>
        <v>717</v>
      </c>
      <c r="E728" s="23">
        <f>LARGE(F728:AG728,1)+LARGE(F728:AG728,2)+LARGE(F728:AG728,3)+LARGE(F728:AG728,4)+IFERROR(LARGE(F728:AG728,5),0)+IFERROR(LARGE(F728:AG728,6),0)</f>
        <v>0</v>
      </c>
      <c r="F728" s="69"/>
      <c r="G728" s="69"/>
      <c r="H728" s="69"/>
      <c r="I728" s="75"/>
      <c r="J728" s="76"/>
      <c r="K728" s="76"/>
      <c r="L728" s="76"/>
      <c r="M728" s="76"/>
      <c r="N728" s="69"/>
      <c r="O728" s="69"/>
      <c r="P728" s="69"/>
      <c r="Q728" s="69"/>
      <c r="R728" s="69"/>
      <c r="S728" s="69"/>
      <c r="T728" s="75"/>
      <c r="U728" s="75"/>
      <c r="V728" s="69"/>
      <c r="W728" s="69"/>
      <c r="X728" s="69"/>
      <c r="Y728" s="77"/>
      <c r="Z728" s="69"/>
      <c r="AA728" s="69"/>
      <c r="AB728" s="69"/>
      <c r="AC728" s="69"/>
      <c r="AD728" s="69">
        <f>IFERROR(LARGE(AH728:AM728,1),0)+IFERROR(LARGE(AH728:AM728,2),0)</f>
        <v>0</v>
      </c>
      <c r="AE728" s="69">
        <f>IFERROR(LARGE(AH728:AM728,3),0)+IFERROR(LARGE(AH728:AM728,4),0)</f>
        <v>0</v>
      </c>
      <c r="AF728" s="69">
        <f>IFERROR(LARGE(AH728:AM728,5),0)+IFERROR(LARGE(AH728:AM728,6),0)</f>
        <v>0</v>
      </c>
      <c r="AG728" s="69">
        <f>IFERROR(LARGE(AH728:AM728,7),0)</f>
        <v>0</v>
      </c>
      <c r="AH728" s="69">
        <v>0</v>
      </c>
      <c r="AI728" s="69"/>
      <c r="AJ728" s="69"/>
      <c r="AK728" s="69"/>
      <c r="AL728" s="69"/>
      <c r="AM728" s="69"/>
    </row>
    <row r="729" spans="1:39" s="70" customFormat="1">
      <c r="A729" s="3" t="s">
        <v>2188</v>
      </c>
      <c r="B729" s="3" t="s">
        <v>1227</v>
      </c>
      <c r="C729" s="3" t="s">
        <v>111</v>
      </c>
      <c r="D729" s="2">
        <f ca="1">IF(E728=E729,D728,CELL("wiersz",A727))</f>
        <v>717</v>
      </c>
      <c r="E729" s="23">
        <f>LARGE(F729:AG729,1)+LARGE(F729:AG729,2)+LARGE(F729:AG729,3)+LARGE(F729:AG729,4)+IFERROR(LARGE(F729:AG729,5),0)+IFERROR(LARGE(F729:AG729,6),0)</f>
        <v>0</v>
      </c>
      <c r="F729" s="69"/>
      <c r="G729" s="69">
        <v>0</v>
      </c>
      <c r="H729" s="69"/>
      <c r="I729" s="75"/>
      <c r="J729" s="76"/>
      <c r="K729" s="76"/>
      <c r="L729" s="76"/>
      <c r="M729" s="76"/>
      <c r="N729" s="69"/>
      <c r="O729" s="69"/>
      <c r="P729" s="69"/>
      <c r="Q729" s="69"/>
      <c r="R729" s="69"/>
      <c r="S729" s="69"/>
      <c r="T729" s="75"/>
      <c r="U729" s="75"/>
      <c r="V729" s="69"/>
      <c r="W729" s="69"/>
      <c r="X729" s="69"/>
      <c r="Y729" s="77"/>
      <c r="Z729" s="69">
        <v>0</v>
      </c>
      <c r="AA729" s="69"/>
      <c r="AB729" s="69"/>
      <c r="AC729" s="69"/>
      <c r="AD729" s="69">
        <f>IFERROR(LARGE(AH729:AM729,1),0)+IFERROR(LARGE(AH729:AM729,2),0)</f>
        <v>0</v>
      </c>
      <c r="AE729" s="69">
        <f>IFERROR(LARGE(AH729:AM729,3),0)+IFERROR(LARGE(AH729:AM729,4),0)</f>
        <v>0</v>
      </c>
      <c r="AF729" s="69">
        <f>IFERROR(LARGE(AH729:AM729,5),0)+IFERROR(LARGE(AH729:AM729,6),0)</f>
        <v>0</v>
      </c>
      <c r="AG729" s="69">
        <f>IFERROR(LARGE(AH729:AM729,7),0)</f>
        <v>0</v>
      </c>
      <c r="AH729" s="69"/>
      <c r="AI729" s="69"/>
      <c r="AJ729" s="69"/>
      <c r="AK729" s="69"/>
      <c r="AL729" s="69"/>
      <c r="AM729" s="69"/>
    </row>
    <row r="730" spans="1:39" s="70" customFormat="1">
      <c r="A730" s="3" t="s">
        <v>2185</v>
      </c>
      <c r="B730" s="3"/>
      <c r="C730" s="3" t="s">
        <v>92</v>
      </c>
      <c r="D730" s="2">
        <f ca="1">IF(E729=E730,D729,CELL("wiersz",A728))</f>
        <v>717</v>
      </c>
      <c r="E730" s="23">
        <f>LARGE(F730:AG730,1)+LARGE(F730:AG730,2)+LARGE(F730:AG730,3)+LARGE(F730:AG730,4)+IFERROR(LARGE(F730:AG730,5),0)+IFERROR(LARGE(F730:AG730,6),0)</f>
        <v>0</v>
      </c>
      <c r="F730" s="69"/>
      <c r="G730" s="69">
        <v>0</v>
      </c>
      <c r="H730" s="69"/>
      <c r="I730" s="75"/>
      <c r="J730" s="76"/>
      <c r="K730" s="76"/>
      <c r="L730" s="76"/>
      <c r="M730" s="76"/>
      <c r="N730" s="69"/>
      <c r="O730" s="69"/>
      <c r="P730" s="69"/>
      <c r="Q730" s="69"/>
      <c r="R730" s="69"/>
      <c r="S730" s="69"/>
      <c r="T730" s="75"/>
      <c r="U730" s="75"/>
      <c r="V730" s="69"/>
      <c r="W730" s="69"/>
      <c r="X730" s="69"/>
      <c r="Y730" s="77"/>
      <c r="Z730" s="69"/>
      <c r="AA730" s="69"/>
      <c r="AB730" s="69"/>
      <c r="AC730" s="69"/>
      <c r="AD730" s="69">
        <f>IFERROR(LARGE(AH730:AM730,1),0)+IFERROR(LARGE(AH730:AM730,2),0)</f>
        <v>0</v>
      </c>
      <c r="AE730" s="69">
        <f>IFERROR(LARGE(AH730:AM730,3),0)+IFERROR(LARGE(AH730:AM730,4),0)</f>
        <v>0</v>
      </c>
      <c r="AF730" s="69">
        <f>IFERROR(LARGE(AH730:AM730,5),0)+IFERROR(LARGE(AH730:AM730,6),0)</f>
        <v>0</v>
      </c>
      <c r="AG730" s="69">
        <f>IFERROR(LARGE(AH730:AM730,7),0)</f>
        <v>0</v>
      </c>
      <c r="AH730" s="69"/>
      <c r="AI730" s="69"/>
      <c r="AJ730" s="69"/>
      <c r="AK730" s="69"/>
      <c r="AL730" s="69"/>
      <c r="AM730" s="69"/>
    </row>
    <row r="731" spans="1:39" s="70" customFormat="1">
      <c r="A731" s="3" t="s">
        <v>2379</v>
      </c>
      <c r="B731" s="3" t="s">
        <v>1913</v>
      </c>
      <c r="C731" s="3" t="s">
        <v>92</v>
      </c>
      <c r="D731" s="2">
        <f ca="1">IF(E730=E731,D730,CELL("wiersz",A729))</f>
        <v>717</v>
      </c>
      <c r="E731" s="23">
        <f>LARGE(F731:AG731,1)+LARGE(F731:AG731,2)+LARGE(F731:AG731,3)+LARGE(F731:AG731,4)+IFERROR(LARGE(F731:AG731,5),0)+IFERROR(LARGE(F731:AG731,6),0)</f>
        <v>0</v>
      </c>
      <c r="F731" s="69"/>
      <c r="G731" s="69"/>
      <c r="H731" s="69"/>
      <c r="I731" s="75"/>
      <c r="J731" s="76"/>
      <c r="K731" s="76"/>
      <c r="L731" s="76"/>
      <c r="M731" s="76"/>
      <c r="N731" s="69"/>
      <c r="O731" s="69"/>
      <c r="P731" s="69"/>
      <c r="Q731" s="69"/>
      <c r="R731" s="69"/>
      <c r="S731" s="69"/>
      <c r="T731" s="75"/>
      <c r="U731" s="75"/>
      <c r="V731" s="69"/>
      <c r="W731" s="69"/>
      <c r="X731" s="69"/>
      <c r="Y731" s="77"/>
      <c r="Z731" s="69"/>
      <c r="AA731" s="69"/>
      <c r="AB731" s="69"/>
      <c r="AC731" s="69"/>
      <c r="AD731" s="69">
        <f>IFERROR(LARGE(AH731:AM731,1),0)+IFERROR(LARGE(AH731:AM731,2),0)</f>
        <v>0</v>
      </c>
      <c r="AE731" s="69">
        <f>IFERROR(LARGE(AH731:AM731,3),0)+IFERROR(LARGE(AH731:AM731,4),0)</f>
        <v>0</v>
      </c>
      <c r="AF731" s="69">
        <f>IFERROR(LARGE(AH731:AM731,5),0)+IFERROR(LARGE(AH731:AM731,6),0)</f>
        <v>0</v>
      </c>
      <c r="AG731" s="69">
        <f>IFERROR(LARGE(AH731:AM731,7),0)</f>
        <v>0</v>
      </c>
      <c r="AH731" s="69">
        <v>0</v>
      </c>
      <c r="AI731" s="69"/>
      <c r="AJ731" s="69"/>
      <c r="AK731" s="69"/>
      <c r="AL731" s="69"/>
      <c r="AM731" s="69"/>
    </row>
    <row r="732" spans="1:39" s="70" customFormat="1">
      <c r="A732" s="3" t="s">
        <v>2635</v>
      </c>
      <c r="B732" s="3" t="s">
        <v>1605</v>
      </c>
      <c r="C732" s="3" t="s">
        <v>47</v>
      </c>
      <c r="D732" s="2">
        <f ca="1">IF(E731=E732,D731,CELL("wiersz",A730))</f>
        <v>717</v>
      </c>
      <c r="E732" s="23">
        <f>LARGE(F732:AG732,1)+LARGE(F732:AG732,2)+LARGE(F732:AG732,3)+LARGE(F732:AG732,4)+IFERROR(LARGE(F732:AG732,5),0)+IFERROR(LARGE(F732:AG732,6),0)</f>
        <v>0</v>
      </c>
      <c r="F732" s="69"/>
      <c r="G732" s="69"/>
      <c r="H732" s="69"/>
      <c r="I732" s="75"/>
      <c r="J732" s="76"/>
      <c r="K732" s="76"/>
      <c r="L732" s="76">
        <v>0</v>
      </c>
      <c r="M732" s="76"/>
      <c r="N732" s="69"/>
      <c r="O732" s="69"/>
      <c r="P732" s="69"/>
      <c r="Q732" s="69"/>
      <c r="R732" s="69"/>
      <c r="S732" s="69"/>
      <c r="T732" s="75"/>
      <c r="U732" s="75"/>
      <c r="V732" s="69"/>
      <c r="W732" s="69"/>
      <c r="X732" s="69"/>
      <c r="Y732" s="77"/>
      <c r="Z732" s="69"/>
      <c r="AA732" s="69"/>
      <c r="AB732" s="69"/>
      <c r="AC732" s="69"/>
      <c r="AD732" s="69">
        <f>IFERROR(LARGE(AH732:AM732,1),0)+IFERROR(LARGE(AH732:AM732,2),0)</f>
        <v>0</v>
      </c>
      <c r="AE732" s="69">
        <f>IFERROR(LARGE(AH732:AM732,3),0)+IFERROR(LARGE(AH732:AM732,4),0)</f>
        <v>0</v>
      </c>
      <c r="AF732" s="69">
        <f>IFERROR(LARGE(AH732:AM732,5),0)+IFERROR(LARGE(AH732:AM732,6),0)</f>
        <v>0</v>
      </c>
      <c r="AG732" s="69">
        <f>IFERROR(LARGE(AH732:AM732,7),0)</f>
        <v>0</v>
      </c>
      <c r="AH732" s="69"/>
      <c r="AI732" s="69"/>
      <c r="AJ732" s="69"/>
      <c r="AK732" s="69"/>
      <c r="AL732" s="69"/>
      <c r="AM732" s="69"/>
    </row>
    <row r="733" spans="1:39" s="70" customFormat="1">
      <c r="A733" s="3" t="s">
        <v>2975</v>
      </c>
      <c r="B733" s="3" t="s">
        <v>2949</v>
      </c>
      <c r="C733" s="3" t="s">
        <v>555</v>
      </c>
      <c r="D733" s="2">
        <f ca="1">IF(E732=E733,D732,CELL("wiersz",A731))</f>
        <v>717</v>
      </c>
      <c r="E733" s="23">
        <f>LARGE(F733:AG733,1)+LARGE(F733:AG733,2)+LARGE(F733:AG733,3)+LARGE(F733:AG733,4)+IFERROR(LARGE(F733:AG733,5),0)+IFERROR(LARGE(F733:AG733,6),0)</f>
        <v>0</v>
      </c>
      <c r="F733" s="69"/>
      <c r="G733" s="69"/>
      <c r="H733" s="69"/>
      <c r="I733" s="75"/>
      <c r="J733" s="76"/>
      <c r="K733" s="76"/>
      <c r="L733" s="76"/>
      <c r="M733" s="76"/>
      <c r="N733" s="69"/>
      <c r="O733" s="69"/>
      <c r="P733" s="69">
        <v>0</v>
      </c>
      <c r="Q733" s="69"/>
      <c r="R733" s="69"/>
      <c r="S733" s="69"/>
      <c r="T733" s="75"/>
      <c r="U733" s="75"/>
      <c r="V733" s="69"/>
      <c r="W733" s="69"/>
      <c r="X733" s="69"/>
      <c r="Y733" s="77"/>
      <c r="Z733" s="69"/>
      <c r="AA733" s="69"/>
      <c r="AB733" s="69"/>
      <c r="AC733" s="69"/>
      <c r="AD733" s="69">
        <f>IFERROR(LARGE(AH733:AM733,1),0)+IFERROR(LARGE(AH733:AM733,2),0)</f>
        <v>0</v>
      </c>
      <c r="AE733" s="69">
        <f>IFERROR(LARGE(AH733:AM733,3),0)+IFERROR(LARGE(AH733:AM733,4),0)</f>
        <v>0</v>
      </c>
      <c r="AF733" s="69">
        <f>IFERROR(LARGE(AH733:AM733,5),0)+IFERROR(LARGE(AH733:AM733,6),0)</f>
        <v>0</v>
      </c>
      <c r="AG733" s="69">
        <f>IFERROR(LARGE(AH733:AM733,7),0)</f>
        <v>0</v>
      </c>
      <c r="AH733" s="69"/>
      <c r="AI733" s="69"/>
      <c r="AJ733" s="69"/>
      <c r="AK733" s="69"/>
      <c r="AL733" s="69"/>
      <c r="AM733" s="69"/>
    </row>
    <row r="734" spans="1:39" s="70" customFormat="1">
      <c r="A734" s="3" t="s">
        <v>3200</v>
      </c>
      <c r="B734" s="3"/>
      <c r="C734" s="3" t="s">
        <v>3162</v>
      </c>
      <c r="D734" s="2">
        <f ca="1">IF(E733=E734,D733,CELL("wiersz",A732))</f>
        <v>717</v>
      </c>
      <c r="E734" s="23">
        <f>LARGE(F734:AG734,1)+LARGE(F734:AG734,2)+LARGE(F734:AG734,3)+LARGE(F734:AG734,4)+IFERROR(LARGE(F734:AG734,5),0)+IFERROR(LARGE(F734:AG734,6),0)</f>
        <v>0</v>
      </c>
      <c r="F734" s="69"/>
      <c r="G734" s="69"/>
      <c r="H734" s="69"/>
      <c r="I734" s="75"/>
      <c r="J734" s="76"/>
      <c r="K734" s="76"/>
      <c r="L734" s="76"/>
      <c r="M734" s="76"/>
      <c r="N734" s="69"/>
      <c r="O734" s="69"/>
      <c r="P734" s="69"/>
      <c r="Q734" s="69"/>
      <c r="R734" s="69"/>
      <c r="S734" s="69"/>
      <c r="T734" s="75">
        <v>0</v>
      </c>
      <c r="U734" s="75"/>
      <c r="V734" s="69"/>
      <c r="W734" s="69"/>
      <c r="X734" s="69"/>
      <c r="Y734" s="77"/>
      <c r="Z734" s="69"/>
      <c r="AA734" s="69"/>
      <c r="AB734" s="69"/>
      <c r="AC734" s="69"/>
      <c r="AD734" s="69">
        <f>IFERROR(LARGE(AH734:AM734,1),0)+IFERROR(LARGE(AH734:AM734,2),0)</f>
        <v>0</v>
      </c>
      <c r="AE734" s="69">
        <f>IFERROR(LARGE(AH734:AM734,3),0)+IFERROR(LARGE(AH734:AM734,4),0)</f>
        <v>0</v>
      </c>
      <c r="AF734" s="69">
        <f>IFERROR(LARGE(AH734:AM734,5),0)+IFERROR(LARGE(AH734:AM734,6),0)</f>
        <v>0</v>
      </c>
      <c r="AG734" s="69">
        <f>IFERROR(LARGE(AH734:AM734,7),0)</f>
        <v>0</v>
      </c>
      <c r="AH734" s="69"/>
      <c r="AI734" s="69"/>
      <c r="AJ734" s="69"/>
      <c r="AK734" s="69"/>
      <c r="AL734" s="69"/>
      <c r="AM734" s="69"/>
    </row>
    <row r="735" spans="1:39" s="70" customFormat="1">
      <c r="A735" s="3" t="s">
        <v>3294</v>
      </c>
      <c r="B735" s="3" t="s">
        <v>3204</v>
      </c>
      <c r="C735" s="3" t="s">
        <v>3269</v>
      </c>
      <c r="D735" s="2">
        <f ca="1">IF(E734=E735,D734,CELL("wiersz",A733))</f>
        <v>717</v>
      </c>
      <c r="E735" s="23">
        <f>LARGE(F735:AG735,1)+LARGE(F735:AG735,2)+LARGE(F735:AG735,3)+LARGE(F735:AG735,4)+IFERROR(LARGE(F735:AG735,5),0)+IFERROR(LARGE(F735:AG735,6),0)</f>
        <v>0</v>
      </c>
      <c r="F735" s="69"/>
      <c r="G735" s="69"/>
      <c r="H735" s="69"/>
      <c r="I735" s="75"/>
      <c r="J735" s="76"/>
      <c r="K735" s="76"/>
      <c r="L735" s="76"/>
      <c r="M735" s="76"/>
      <c r="N735" s="69"/>
      <c r="O735" s="69"/>
      <c r="P735" s="69"/>
      <c r="Q735" s="69"/>
      <c r="R735" s="69"/>
      <c r="S735" s="69"/>
      <c r="T735" s="75"/>
      <c r="U735" s="75">
        <v>0</v>
      </c>
      <c r="V735" s="69"/>
      <c r="W735" s="69"/>
      <c r="X735" s="69"/>
      <c r="Y735" s="77"/>
      <c r="Z735" s="69"/>
      <c r="AA735" s="69"/>
      <c r="AB735" s="69"/>
      <c r="AC735" s="69"/>
      <c r="AD735" s="69">
        <f>IFERROR(LARGE(AH735:AM735,1),0)+IFERROR(LARGE(AH735:AM735,2),0)</f>
        <v>0</v>
      </c>
      <c r="AE735" s="69">
        <f>IFERROR(LARGE(AH735:AM735,3),0)+IFERROR(LARGE(AH735:AM735,4),0)</f>
        <v>0</v>
      </c>
      <c r="AF735" s="69">
        <f>IFERROR(LARGE(AH735:AM735,5),0)+IFERROR(LARGE(AH735:AM735,6),0)</f>
        <v>0</v>
      </c>
      <c r="AG735" s="69">
        <f>IFERROR(LARGE(AH735:AM735,7),0)</f>
        <v>0</v>
      </c>
      <c r="AH735" s="69"/>
      <c r="AI735" s="69"/>
      <c r="AJ735" s="69"/>
      <c r="AK735" s="69"/>
      <c r="AL735" s="69"/>
      <c r="AM735" s="69"/>
    </row>
    <row r="736" spans="1:39" s="70" customFormat="1">
      <c r="A736" s="3" t="s">
        <v>3341</v>
      </c>
      <c r="B736" s="3" t="s">
        <v>3302</v>
      </c>
      <c r="C736" s="3"/>
      <c r="D736" s="2">
        <f ca="1">IF(E735=E736,D735,CELL("wiersz",A734))</f>
        <v>717</v>
      </c>
      <c r="E736" s="23">
        <f>LARGE(F736:AG736,1)+LARGE(F736:AG736,2)+LARGE(F736:AG736,3)+LARGE(F736:AG736,4)+IFERROR(LARGE(F736:AG736,5),0)+IFERROR(LARGE(F736:AG736,6),0)</f>
        <v>0</v>
      </c>
      <c r="F736" s="69"/>
      <c r="G736" s="69"/>
      <c r="H736" s="69"/>
      <c r="I736" s="75"/>
      <c r="J736" s="76"/>
      <c r="K736" s="76"/>
      <c r="L736" s="76"/>
      <c r="M736" s="76"/>
      <c r="N736" s="69"/>
      <c r="O736" s="69"/>
      <c r="P736" s="69"/>
      <c r="Q736" s="69"/>
      <c r="R736" s="69"/>
      <c r="S736" s="69"/>
      <c r="T736" s="75"/>
      <c r="U736" s="75"/>
      <c r="V736" s="69"/>
      <c r="W736" s="69">
        <v>0</v>
      </c>
      <c r="X736" s="69"/>
      <c r="Y736" s="77"/>
      <c r="Z736" s="69"/>
      <c r="AA736" s="69"/>
      <c r="AB736" s="69"/>
      <c r="AC736" s="69"/>
      <c r="AD736" s="69">
        <f>IFERROR(LARGE(AH736:AM736,1),0)+IFERROR(LARGE(AH736:AM736,2),0)</f>
        <v>0</v>
      </c>
      <c r="AE736" s="69">
        <f>IFERROR(LARGE(AH736:AM736,3),0)+IFERROR(LARGE(AH736:AM736,4),0)</f>
        <v>0</v>
      </c>
      <c r="AF736" s="69">
        <f>IFERROR(LARGE(AH736:AM736,5),0)+IFERROR(LARGE(AH736:AM736,6),0)</f>
        <v>0</v>
      </c>
      <c r="AG736" s="69">
        <f>IFERROR(LARGE(AH736:AM736,7),0)</f>
        <v>0</v>
      </c>
      <c r="AH736" s="69"/>
      <c r="AI736" s="69"/>
      <c r="AJ736" s="69"/>
      <c r="AK736" s="69"/>
      <c r="AL736" s="69"/>
      <c r="AM736" s="69"/>
    </row>
    <row r="737" spans="1:39" s="70" customFormat="1">
      <c r="A737" s="3" t="s">
        <v>3881</v>
      </c>
      <c r="B737" s="3" t="s">
        <v>3482</v>
      </c>
      <c r="C737" s="3" t="s">
        <v>1373</v>
      </c>
      <c r="D737" s="2">
        <f ca="1">IF(E736=E737,D736,CELL("wiersz",A735))</f>
        <v>717</v>
      </c>
      <c r="E737" s="23">
        <f>LARGE(F737:AG737,1)+LARGE(F737:AG737,2)+LARGE(F737:AG737,3)+LARGE(F737:AG737,4)+IFERROR(LARGE(F737:AG737,5),0)+IFERROR(LARGE(F737:AG737,6),0)</f>
        <v>0</v>
      </c>
      <c r="F737" s="69"/>
      <c r="G737" s="69"/>
      <c r="H737" s="69"/>
      <c r="I737" s="75"/>
      <c r="J737" s="76"/>
      <c r="K737" s="76"/>
      <c r="L737" s="76"/>
      <c r="M737" s="76"/>
      <c r="N737" s="69"/>
      <c r="O737" s="69"/>
      <c r="P737" s="69"/>
      <c r="Q737" s="69"/>
      <c r="R737" s="69"/>
      <c r="S737" s="69"/>
      <c r="T737" s="75"/>
      <c r="U737" s="75"/>
      <c r="V737" s="69"/>
      <c r="W737" s="69"/>
      <c r="X737" s="69"/>
      <c r="Y737" s="77"/>
      <c r="Z737" s="69">
        <v>0</v>
      </c>
      <c r="AA737" s="69"/>
      <c r="AB737" s="69"/>
      <c r="AC737" s="69"/>
      <c r="AD737" s="69">
        <f>IFERROR(LARGE(AH737:AM737,1),0)+IFERROR(LARGE(AH737:AM737,2),0)</f>
        <v>0</v>
      </c>
      <c r="AE737" s="69">
        <f>IFERROR(LARGE(AH737:AM737,3),0)+IFERROR(LARGE(AH737:AM737,4),0)</f>
        <v>0</v>
      </c>
      <c r="AF737" s="69">
        <f>IFERROR(LARGE(AH737:AM737,5),0)+IFERROR(LARGE(AH737:AM737,6),0)</f>
        <v>0</v>
      </c>
      <c r="AG737" s="69">
        <f>IFERROR(LARGE(AH737:AM737,7),0)</f>
        <v>0</v>
      </c>
      <c r="AH737" s="69"/>
      <c r="AI737" s="69"/>
      <c r="AJ737" s="69"/>
      <c r="AK737" s="69"/>
      <c r="AL737" s="69"/>
      <c r="AM737" s="69"/>
    </row>
    <row r="738" spans="1:39" s="70" customFormat="1">
      <c r="A738" s="3" t="s">
        <v>3990</v>
      </c>
      <c r="B738" s="3" t="s">
        <v>3626</v>
      </c>
      <c r="C738" s="3" t="s">
        <v>2678</v>
      </c>
      <c r="D738" s="2">
        <f ca="1">IF(E737=E738,D737,CELL("wiersz",A736))</f>
        <v>717</v>
      </c>
      <c r="E738" s="23">
        <f>LARGE(F738:AG738,1)+LARGE(F738:AG738,2)+LARGE(F738:AG738,3)+LARGE(F738:AG738,4)+IFERROR(LARGE(F738:AG738,5),0)+IFERROR(LARGE(F738:AG738,6),0)</f>
        <v>0</v>
      </c>
      <c r="F738" s="69"/>
      <c r="G738" s="69"/>
      <c r="H738" s="69"/>
      <c r="I738" s="75"/>
      <c r="J738" s="76"/>
      <c r="K738" s="76"/>
      <c r="L738" s="76"/>
      <c r="M738" s="76"/>
      <c r="N738" s="69"/>
      <c r="O738" s="69"/>
      <c r="P738" s="69"/>
      <c r="Q738" s="69"/>
      <c r="R738" s="69"/>
      <c r="S738" s="69"/>
      <c r="T738" s="75"/>
      <c r="U738" s="75"/>
      <c r="V738" s="69"/>
      <c r="W738" s="69"/>
      <c r="X738" s="69"/>
      <c r="Y738" s="77"/>
      <c r="Z738" s="69"/>
      <c r="AA738" s="69"/>
      <c r="AB738" s="69"/>
      <c r="AC738" s="69"/>
      <c r="AD738" s="69">
        <f>IFERROR(LARGE(AH738:AM738,1),0)+IFERROR(LARGE(AH738:AM738,2),0)</f>
        <v>0</v>
      </c>
      <c r="AE738" s="69">
        <f>IFERROR(LARGE(AH738:AM738,3),0)+IFERROR(LARGE(AH738:AM738,4),0)</f>
        <v>0</v>
      </c>
      <c r="AF738" s="69">
        <f>IFERROR(LARGE(AH738:AM738,5),0)+IFERROR(LARGE(AH738:AM738,6),0)</f>
        <v>0</v>
      </c>
      <c r="AG738" s="69">
        <f>IFERROR(LARGE(AH738:AM738,7),0)</f>
        <v>0</v>
      </c>
      <c r="AH738" s="69"/>
      <c r="AI738" s="69"/>
      <c r="AJ738" s="69"/>
      <c r="AK738" s="69"/>
      <c r="AL738" s="69">
        <v>0</v>
      </c>
      <c r="AM738" s="69"/>
    </row>
    <row r="739" spans="1:39" s="70" customFormat="1">
      <c r="A739" s="3" t="s">
        <v>3991</v>
      </c>
      <c r="B739" s="3" t="s">
        <v>3540</v>
      </c>
      <c r="C739" s="3" t="s">
        <v>3536</v>
      </c>
      <c r="D739" s="2">
        <f ca="1">IF(E738=E739,D738,CELL("wiersz",A737))</f>
        <v>717</v>
      </c>
      <c r="E739" s="23">
        <f>LARGE(F739:AG739,1)+LARGE(F739:AG739,2)+LARGE(F739:AG739,3)+LARGE(F739:AG739,4)+IFERROR(LARGE(F739:AG739,5),0)+IFERROR(LARGE(F739:AG739,6),0)</f>
        <v>0</v>
      </c>
      <c r="F739" s="69"/>
      <c r="G739" s="69"/>
      <c r="H739" s="69"/>
      <c r="I739" s="75"/>
      <c r="J739" s="76"/>
      <c r="K739" s="76"/>
      <c r="L739" s="76"/>
      <c r="M739" s="76"/>
      <c r="N739" s="69"/>
      <c r="O739" s="69"/>
      <c r="P739" s="69"/>
      <c r="Q739" s="69"/>
      <c r="R739" s="69"/>
      <c r="S739" s="69"/>
      <c r="T739" s="75"/>
      <c r="U739" s="75"/>
      <c r="V739" s="69"/>
      <c r="W739" s="69"/>
      <c r="X739" s="69"/>
      <c r="Y739" s="77"/>
      <c r="Z739" s="69"/>
      <c r="AA739" s="69"/>
      <c r="AB739" s="69"/>
      <c r="AC739" s="69"/>
      <c r="AD739" s="69">
        <f>IFERROR(LARGE(AH739:AM739,1),0)+IFERROR(LARGE(AH739:AM739,2),0)</f>
        <v>0</v>
      </c>
      <c r="AE739" s="69">
        <f>IFERROR(LARGE(AH739:AM739,3),0)+IFERROR(LARGE(AH739:AM739,4),0)</f>
        <v>0</v>
      </c>
      <c r="AF739" s="69">
        <f>IFERROR(LARGE(AH739:AM739,5),0)+IFERROR(LARGE(AH739:AM739,6),0)</f>
        <v>0</v>
      </c>
      <c r="AG739" s="69">
        <f>IFERROR(LARGE(AH739:AM739,7),0)</f>
        <v>0</v>
      </c>
      <c r="AH739" s="69"/>
      <c r="AI739" s="69"/>
      <c r="AJ739" s="69"/>
      <c r="AK739" s="69"/>
      <c r="AL739" s="69">
        <v>0</v>
      </c>
      <c r="AM739" s="69"/>
    </row>
    <row r="740" spans="1:39" s="70" customFormat="1">
      <c r="A740" s="3" t="s">
        <v>3992</v>
      </c>
      <c r="B740" s="3" t="s">
        <v>3540</v>
      </c>
      <c r="C740" s="3" t="s">
        <v>3536</v>
      </c>
      <c r="D740" s="2">
        <f ca="1">IF(E739=E740,D739,CELL("wiersz",A738))</f>
        <v>717</v>
      </c>
      <c r="E740" s="23">
        <f>LARGE(F740:AG740,1)+LARGE(F740:AG740,2)+LARGE(F740:AG740,3)+LARGE(F740:AG740,4)+IFERROR(LARGE(F740:AG740,5),0)+IFERROR(LARGE(F740:AG740,6),0)</f>
        <v>0</v>
      </c>
      <c r="F740" s="69"/>
      <c r="G740" s="69"/>
      <c r="H740" s="69"/>
      <c r="I740" s="75"/>
      <c r="J740" s="76"/>
      <c r="K740" s="76"/>
      <c r="L740" s="76"/>
      <c r="M740" s="76"/>
      <c r="N740" s="69"/>
      <c r="O740" s="69"/>
      <c r="P740" s="69"/>
      <c r="Q740" s="69"/>
      <c r="R740" s="69"/>
      <c r="S740" s="69"/>
      <c r="T740" s="75"/>
      <c r="U740" s="75"/>
      <c r="V740" s="69"/>
      <c r="W740" s="69"/>
      <c r="X740" s="69"/>
      <c r="Y740" s="77"/>
      <c r="Z740" s="69"/>
      <c r="AA740" s="69"/>
      <c r="AB740" s="69"/>
      <c r="AC740" s="69"/>
      <c r="AD740" s="69">
        <f>IFERROR(LARGE(AH740:AM740,1),0)+IFERROR(LARGE(AH740:AM740,2),0)</f>
        <v>0</v>
      </c>
      <c r="AE740" s="69">
        <f>IFERROR(LARGE(AH740:AM740,3),0)+IFERROR(LARGE(AH740:AM740,4),0)</f>
        <v>0</v>
      </c>
      <c r="AF740" s="69">
        <f>IFERROR(LARGE(AH740:AM740,5),0)+IFERROR(LARGE(AH740:AM740,6),0)</f>
        <v>0</v>
      </c>
      <c r="AG740" s="69">
        <f>IFERROR(LARGE(AH740:AM740,7),0)</f>
        <v>0</v>
      </c>
      <c r="AH740" s="69"/>
      <c r="AI740" s="69"/>
      <c r="AJ740" s="69"/>
      <c r="AK740" s="69"/>
      <c r="AL740" s="69">
        <v>0</v>
      </c>
      <c r="AM740" s="69"/>
    </row>
    <row r="741" spans="1:39" s="70" customFormat="1">
      <c r="A741" s="3" t="s">
        <v>3993</v>
      </c>
      <c r="B741" s="3" t="s">
        <v>3622</v>
      </c>
      <c r="C741" s="3" t="s">
        <v>3585</v>
      </c>
      <c r="D741" s="2">
        <f ca="1">IF(E740=E741,D740,CELL("wiersz",A739))</f>
        <v>717</v>
      </c>
      <c r="E741" s="23">
        <f>LARGE(F741:AG741,1)+LARGE(F741:AG741,2)+LARGE(F741:AG741,3)+LARGE(F741:AG741,4)+IFERROR(LARGE(F741:AG741,5),0)+IFERROR(LARGE(F741:AG741,6),0)</f>
        <v>0</v>
      </c>
      <c r="F741" s="69"/>
      <c r="G741" s="69"/>
      <c r="H741" s="69"/>
      <c r="I741" s="75"/>
      <c r="J741" s="76"/>
      <c r="K741" s="76"/>
      <c r="L741" s="76"/>
      <c r="M741" s="76"/>
      <c r="N741" s="69"/>
      <c r="O741" s="69"/>
      <c r="P741" s="69"/>
      <c r="Q741" s="69"/>
      <c r="R741" s="69"/>
      <c r="S741" s="69"/>
      <c r="T741" s="75"/>
      <c r="U741" s="75"/>
      <c r="V741" s="69"/>
      <c r="W741" s="69"/>
      <c r="X741" s="69"/>
      <c r="Y741" s="77"/>
      <c r="Z741" s="69"/>
      <c r="AA741" s="69"/>
      <c r="AB741" s="69"/>
      <c r="AC741" s="69"/>
      <c r="AD741" s="69">
        <f>IFERROR(LARGE(AH741:AM741,1),0)+IFERROR(LARGE(AH741:AM741,2),0)</f>
        <v>0</v>
      </c>
      <c r="AE741" s="69">
        <f>IFERROR(LARGE(AH741:AM741,3),0)+IFERROR(LARGE(AH741:AM741,4),0)</f>
        <v>0</v>
      </c>
      <c r="AF741" s="69">
        <f>IFERROR(LARGE(AH741:AM741,5),0)+IFERROR(LARGE(AH741:AM741,6),0)</f>
        <v>0</v>
      </c>
      <c r="AG741" s="69">
        <f>IFERROR(LARGE(AH741:AM741,7),0)</f>
        <v>0</v>
      </c>
      <c r="AH741" s="69"/>
      <c r="AI741" s="69"/>
      <c r="AJ741" s="69"/>
      <c r="AK741" s="69"/>
      <c r="AL741" s="69">
        <v>0</v>
      </c>
      <c r="AM741" s="69"/>
    </row>
    <row r="742" spans="1:39" s="70" customFormat="1">
      <c r="A742" s="3" t="s">
        <v>3994</v>
      </c>
      <c r="B742" s="3"/>
      <c r="C742" s="3" t="s">
        <v>858</v>
      </c>
      <c r="D742" s="2">
        <f ca="1">IF(E741=E742,D741,CELL("wiersz",A740))</f>
        <v>717</v>
      </c>
      <c r="E742" s="23">
        <f>LARGE(F742:AG742,1)+LARGE(F742:AG742,2)+LARGE(F742:AG742,3)+LARGE(F742:AG742,4)+IFERROR(LARGE(F742:AG742,5),0)+IFERROR(LARGE(F742:AG742,6),0)</f>
        <v>0</v>
      </c>
      <c r="F742" s="69"/>
      <c r="G742" s="69"/>
      <c r="H742" s="69"/>
      <c r="I742" s="75"/>
      <c r="J742" s="76"/>
      <c r="K742" s="76"/>
      <c r="L742" s="76"/>
      <c r="M742" s="76"/>
      <c r="N742" s="69"/>
      <c r="O742" s="69"/>
      <c r="P742" s="69"/>
      <c r="Q742" s="69"/>
      <c r="R742" s="69"/>
      <c r="S742" s="69"/>
      <c r="T742" s="75"/>
      <c r="U742" s="75"/>
      <c r="V742" s="69"/>
      <c r="W742" s="69"/>
      <c r="X742" s="69"/>
      <c r="Y742" s="77"/>
      <c r="Z742" s="69"/>
      <c r="AA742" s="69"/>
      <c r="AB742" s="69"/>
      <c r="AC742" s="69"/>
      <c r="AD742" s="69">
        <f>IFERROR(LARGE(AH742:AM742,1),0)+IFERROR(LARGE(AH742:AM742,2),0)</f>
        <v>0</v>
      </c>
      <c r="AE742" s="69">
        <f>IFERROR(LARGE(AH742:AM742,3),0)+IFERROR(LARGE(AH742:AM742,4),0)</f>
        <v>0</v>
      </c>
      <c r="AF742" s="69">
        <f>IFERROR(LARGE(AH742:AM742,5),0)+IFERROR(LARGE(AH742:AM742,6),0)</f>
        <v>0</v>
      </c>
      <c r="AG742" s="69">
        <f>IFERROR(LARGE(AH742:AM742,7),0)</f>
        <v>0</v>
      </c>
      <c r="AH742" s="69"/>
      <c r="AI742" s="69"/>
      <c r="AJ742" s="69"/>
      <c r="AK742" s="69"/>
      <c r="AL742" s="69">
        <v>0</v>
      </c>
      <c r="AM742" s="69"/>
    </row>
    <row r="743" spans="1:39" s="70" customFormat="1">
      <c r="A743" s="3" t="s">
        <v>3995</v>
      </c>
      <c r="B743" s="3" t="s">
        <v>3617</v>
      </c>
      <c r="C743" s="3" t="s">
        <v>3618</v>
      </c>
      <c r="D743" s="2">
        <f ca="1">IF(E742=E743,D742,CELL("wiersz",A741))</f>
        <v>717</v>
      </c>
      <c r="E743" s="23">
        <f>LARGE(F743:AG743,1)+LARGE(F743:AG743,2)+LARGE(F743:AG743,3)+LARGE(F743:AG743,4)+IFERROR(LARGE(F743:AG743,5),0)+IFERROR(LARGE(F743:AG743,6),0)</f>
        <v>0</v>
      </c>
      <c r="F743" s="69"/>
      <c r="G743" s="69"/>
      <c r="H743" s="69"/>
      <c r="I743" s="75"/>
      <c r="J743" s="76"/>
      <c r="K743" s="76"/>
      <c r="L743" s="76"/>
      <c r="M743" s="76"/>
      <c r="N743" s="69"/>
      <c r="O743" s="69"/>
      <c r="P743" s="69"/>
      <c r="Q743" s="69"/>
      <c r="R743" s="69"/>
      <c r="S743" s="69"/>
      <c r="T743" s="75"/>
      <c r="U743" s="75"/>
      <c r="V743" s="69"/>
      <c r="W743" s="69"/>
      <c r="X743" s="69"/>
      <c r="Y743" s="77"/>
      <c r="Z743" s="69"/>
      <c r="AA743" s="69"/>
      <c r="AB743" s="69"/>
      <c r="AC743" s="69"/>
      <c r="AD743" s="69">
        <f>IFERROR(LARGE(AH743:AM743,1),0)+IFERROR(LARGE(AH743:AM743,2),0)</f>
        <v>0</v>
      </c>
      <c r="AE743" s="69">
        <f>IFERROR(LARGE(AH743:AM743,3),0)+IFERROR(LARGE(AH743:AM743,4),0)</f>
        <v>0</v>
      </c>
      <c r="AF743" s="69">
        <f>IFERROR(LARGE(AH743:AM743,5),0)+IFERROR(LARGE(AH743:AM743,6),0)</f>
        <v>0</v>
      </c>
      <c r="AG743" s="69">
        <f>IFERROR(LARGE(AH743:AM743,7),0)</f>
        <v>0</v>
      </c>
      <c r="AH743" s="69"/>
      <c r="AI743" s="69"/>
      <c r="AJ743" s="69"/>
      <c r="AK743" s="69"/>
      <c r="AL743" s="69">
        <v>0</v>
      </c>
      <c r="AM743" s="69"/>
    </row>
    <row r="744" spans="1:39" s="70" customFormat="1">
      <c r="A744" s="3" t="s">
        <v>4062</v>
      </c>
      <c r="B744" s="3" t="s">
        <v>4045</v>
      </c>
      <c r="C744" s="3" t="s">
        <v>92</v>
      </c>
      <c r="D744" s="2">
        <f ca="1">IF(E743=E744,D743,CELL("wiersz",A742))</f>
        <v>717</v>
      </c>
      <c r="E744" s="23">
        <f>LARGE(F744:AG744,1)+LARGE(F744:AG744,2)+LARGE(F744:AG744,3)+LARGE(F744:AG744,4)+IFERROR(LARGE(F744:AG744,5),0)+IFERROR(LARGE(F744:AG744,6),0)</f>
        <v>0</v>
      </c>
      <c r="F744" s="69"/>
      <c r="G744" s="69"/>
      <c r="H744" s="69"/>
      <c r="I744" s="75"/>
      <c r="J744" s="76"/>
      <c r="K744" s="76"/>
      <c r="L744" s="76"/>
      <c r="M744" s="76"/>
      <c r="N744" s="69"/>
      <c r="O744" s="69"/>
      <c r="P744" s="69"/>
      <c r="Q744" s="69"/>
      <c r="R744" s="69"/>
      <c r="S744" s="69"/>
      <c r="T744" s="75"/>
      <c r="U744" s="75"/>
      <c r="V744" s="69"/>
      <c r="W744" s="69"/>
      <c r="X744" s="69"/>
      <c r="Y744" s="77"/>
      <c r="Z744" s="69"/>
      <c r="AA744" s="69">
        <v>0</v>
      </c>
      <c r="AB744" s="69"/>
      <c r="AC744" s="69"/>
      <c r="AD744" s="69">
        <f>IFERROR(LARGE(AH744:AM744,1),0)+IFERROR(LARGE(AH744:AM744,2),0)</f>
        <v>0</v>
      </c>
      <c r="AE744" s="69">
        <f>IFERROR(LARGE(AH744:AM744,3),0)+IFERROR(LARGE(AH744:AM744,4),0)</f>
        <v>0</v>
      </c>
      <c r="AF744" s="69">
        <f>IFERROR(LARGE(AH744:AM744,5),0)+IFERROR(LARGE(AH744:AM744,6),0)</f>
        <v>0</v>
      </c>
      <c r="AG744" s="69">
        <f>IFERROR(LARGE(AH744:AM744,7),0)</f>
        <v>0</v>
      </c>
      <c r="AH744" s="69"/>
      <c r="AI744" s="69"/>
      <c r="AJ744" s="69"/>
      <c r="AK744" s="69"/>
      <c r="AL744" s="69"/>
      <c r="AM744" s="69"/>
    </row>
    <row r="745" spans="1:39" s="70" customFormat="1">
      <c r="A745" s="3"/>
      <c r="B745" s="3"/>
      <c r="C745" s="3"/>
      <c r="D745" s="2"/>
      <c r="E745" s="23"/>
      <c r="F745" s="69"/>
      <c r="G745" s="69"/>
      <c r="H745" s="69"/>
      <c r="I745" s="75"/>
      <c r="J745" s="76"/>
      <c r="K745" s="76"/>
      <c r="L745" s="76"/>
      <c r="M745" s="76"/>
      <c r="N745" s="69"/>
      <c r="O745" s="69"/>
      <c r="P745" s="69"/>
      <c r="Q745" s="69"/>
      <c r="R745" s="69"/>
      <c r="S745" s="69"/>
      <c r="T745" s="75"/>
      <c r="U745" s="75"/>
      <c r="V745" s="69"/>
      <c r="W745" s="69"/>
      <c r="X745" s="69"/>
      <c r="Y745" s="77"/>
      <c r="Z745" s="69"/>
      <c r="AA745" s="69"/>
      <c r="AB745" s="69"/>
      <c r="AC745" s="69"/>
      <c r="AD745" s="69">
        <f>IFERROR(LARGE(AH745:AM745,1),0)+IFERROR(LARGE(AH745:AM745,2),0)</f>
        <v>0</v>
      </c>
      <c r="AE745" s="69">
        <f>IFERROR(LARGE(AH745:AM745,3),0)+IFERROR(LARGE(AH745:AM745,4),0)</f>
        <v>0</v>
      </c>
      <c r="AF745" s="69">
        <f>IFERROR(LARGE(AH745:AM745,5),0)+IFERROR(LARGE(AH745:AM745,6),0)</f>
        <v>0</v>
      </c>
      <c r="AG745" s="69">
        <f>IFERROR(LARGE(AH745:AM745,7),0)</f>
        <v>0</v>
      </c>
      <c r="AH745" s="69"/>
      <c r="AI745" s="69"/>
      <c r="AJ745" s="69"/>
      <c r="AK745" s="69"/>
      <c r="AL745" s="69"/>
      <c r="AM745" s="69"/>
    </row>
    <row r="746" spans="1:39" s="70" customFormat="1">
      <c r="A746" s="3"/>
      <c r="B746" s="3"/>
      <c r="C746" s="3"/>
      <c r="D746" s="2"/>
      <c r="E746" s="23"/>
      <c r="F746" s="69"/>
      <c r="G746" s="69"/>
      <c r="H746" s="69"/>
      <c r="I746" s="75"/>
      <c r="J746" s="76"/>
      <c r="K746" s="76"/>
      <c r="L746" s="76"/>
      <c r="M746" s="76"/>
      <c r="N746" s="69"/>
      <c r="O746" s="69"/>
      <c r="P746" s="69"/>
      <c r="Q746" s="69"/>
      <c r="R746" s="69"/>
      <c r="S746" s="69"/>
      <c r="T746" s="75"/>
      <c r="U746" s="75"/>
      <c r="V746" s="69"/>
      <c r="W746" s="69"/>
      <c r="X746" s="69"/>
      <c r="Y746" s="77"/>
      <c r="Z746" s="69"/>
      <c r="AA746" s="69"/>
      <c r="AB746" s="69"/>
      <c r="AC746" s="69"/>
      <c r="AD746" s="69">
        <f>IFERROR(LARGE(AH746:AM746,1),0)+IFERROR(LARGE(AH746:AM746,2),0)</f>
        <v>0</v>
      </c>
      <c r="AE746" s="69">
        <f>IFERROR(LARGE(AH746:AM746,3),0)+IFERROR(LARGE(AH746:AM746,4),0)</f>
        <v>0</v>
      </c>
      <c r="AF746" s="69">
        <f>IFERROR(LARGE(AH746:AM746,5),0)+IFERROR(LARGE(AH746:AM746,6),0)</f>
        <v>0</v>
      </c>
      <c r="AG746" s="69">
        <f>IFERROR(LARGE(AH746:AM746,7),0)</f>
        <v>0</v>
      </c>
      <c r="AH746" s="69"/>
      <c r="AI746" s="69"/>
      <c r="AJ746" s="69"/>
      <c r="AK746" s="69"/>
      <c r="AL746" s="69"/>
      <c r="AM746" s="69"/>
    </row>
    <row r="747" spans="1:39" s="70" customFormat="1">
      <c r="A747" s="3"/>
      <c r="B747" s="3"/>
      <c r="C747" s="3"/>
      <c r="D747" s="2"/>
      <c r="E747" s="23"/>
      <c r="F747" s="69"/>
      <c r="G747" s="69"/>
      <c r="H747" s="69"/>
      <c r="I747" s="75"/>
      <c r="J747" s="76"/>
      <c r="K747" s="76"/>
      <c r="L747" s="76"/>
      <c r="M747" s="76"/>
      <c r="N747" s="69"/>
      <c r="O747" s="69"/>
      <c r="P747" s="69"/>
      <c r="Q747" s="69"/>
      <c r="R747" s="69"/>
      <c r="S747" s="69"/>
      <c r="T747" s="75"/>
      <c r="U747" s="75"/>
      <c r="V747" s="69"/>
      <c r="W747" s="69"/>
      <c r="X747" s="69"/>
      <c r="Y747" s="77"/>
      <c r="Z747" s="69"/>
      <c r="AA747" s="69"/>
      <c r="AB747" s="69"/>
      <c r="AC747" s="69"/>
      <c r="AD747" s="69">
        <f>IFERROR(LARGE(AH747:AM747,1),0)+IFERROR(LARGE(AH747:AM747,2),0)</f>
        <v>0</v>
      </c>
      <c r="AE747" s="69">
        <f>IFERROR(LARGE(AH747:AM747,3),0)+IFERROR(LARGE(AH747:AM747,4),0)</f>
        <v>0</v>
      </c>
      <c r="AF747" s="69">
        <f>IFERROR(LARGE(AH747:AM747,5),0)+IFERROR(LARGE(AH747:AM747,6),0)</f>
        <v>0</v>
      </c>
      <c r="AG747" s="69">
        <f>IFERROR(LARGE(AH747:AM747,7),0)</f>
        <v>0</v>
      </c>
      <c r="AH747" s="69"/>
      <c r="AI747" s="69"/>
      <c r="AJ747" s="69"/>
      <c r="AK747" s="69"/>
      <c r="AL747" s="69"/>
      <c r="AM747" s="69"/>
    </row>
    <row r="748" spans="1:39" s="70" customFormat="1">
      <c r="A748" s="3"/>
      <c r="B748" s="3"/>
      <c r="C748" s="3"/>
      <c r="D748" s="2"/>
      <c r="E748" s="23"/>
      <c r="F748" s="69"/>
      <c r="G748" s="69"/>
      <c r="H748" s="69"/>
      <c r="I748" s="75"/>
      <c r="J748" s="76"/>
      <c r="K748" s="76"/>
      <c r="L748" s="76"/>
      <c r="M748" s="76"/>
      <c r="N748" s="69"/>
      <c r="O748" s="69"/>
      <c r="P748" s="69"/>
      <c r="Q748" s="69"/>
      <c r="R748" s="69"/>
      <c r="S748" s="69"/>
      <c r="T748" s="75"/>
      <c r="U748" s="75"/>
      <c r="V748" s="69"/>
      <c r="W748" s="69"/>
      <c r="X748" s="69"/>
      <c r="Y748" s="77"/>
      <c r="Z748" s="69"/>
      <c r="AA748" s="69"/>
      <c r="AB748" s="69"/>
      <c r="AC748" s="69"/>
      <c r="AD748" s="69">
        <f>IFERROR(LARGE(AH748:AM748,1),0)+IFERROR(LARGE(AH748:AM748,2),0)</f>
        <v>0</v>
      </c>
      <c r="AE748" s="69">
        <f>IFERROR(LARGE(AH748:AM748,3),0)+IFERROR(LARGE(AH748:AM748,4),0)</f>
        <v>0</v>
      </c>
      <c r="AF748" s="69">
        <f>IFERROR(LARGE(AH748:AM748,5),0)+IFERROR(LARGE(AH748:AM748,6),0)</f>
        <v>0</v>
      </c>
      <c r="AG748" s="69">
        <f>IFERROR(LARGE(AH748:AM748,7),0)</f>
        <v>0</v>
      </c>
      <c r="AH748" s="69"/>
      <c r="AI748" s="69"/>
      <c r="AJ748" s="69"/>
      <c r="AK748" s="69"/>
      <c r="AL748" s="69"/>
      <c r="AM748" s="69"/>
    </row>
    <row r="749" spans="1:39" s="70" customFormat="1">
      <c r="A749" s="3"/>
      <c r="B749" s="3"/>
      <c r="C749" s="3"/>
      <c r="D749" s="2"/>
      <c r="E749" s="23"/>
      <c r="F749" s="69"/>
      <c r="G749" s="69"/>
      <c r="H749" s="69"/>
      <c r="I749" s="75"/>
      <c r="J749" s="76"/>
      <c r="K749" s="76"/>
      <c r="L749" s="76"/>
      <c r="M749" s="76"/>
      <c r="N749" s="69"/>
      <c r="O749" s="69"/>
      <c r="P749" s="69"/>
      <c r="Q749" s="69"/>
      <c r="R749" s="69"/>
      <c r="S749" s="69"/>
      <c r="T749" s="75"/>
      <c r="U749" s="75"/>
      <c r="V749" s="69"/>
      <c r="W749" s="69"/>
      <c r="X749" s="69"/>
      <c r="Y749" s="77"/>
      <c r="Z749" s="69"/>
      <c r="AA749" s="69"/>
      <c r="AB749" s="69"/>
      <c r="AC749" s="69"/>
      <c r="AD749" s="69">
        <f>IFERROR(LARGE(AH749:AM749,1),0)+IFERROR(LARGE(AH749:AM749,2),0)</f>
        <v>0</v>
      </c>
      <c r="AE749" s="69">
        <f>IFERROR(LARGE(AH749:AM749,3),0)+IFERROR(LARGE(AH749:AM749,4),0)</f>
        <v>0</v>
      </c>
      <c r="AF749" s="69">
        <f>IFERROR(LARGE(AH749:AM749,5),0)+IFERROR(LARGE(AH749:AM749,6),0)</f>
        <v>0</v>
      </c>
      <c r="AG749" s="69">
        <f>IFERROR(LARGE(AH749:AM749,7),0)</f>
        <v>0</v>
      </c>
      <c r="AH749" s="69"/>
      <c r="AI749" s="69"/>
      <c r="AJ749" s="69"/>
      <c r="AK749" s="69"/>
      <c r="AL749" s="69"/>
      <c r="AM749" s="69"/>
    </row>
    <row r="750" spans="1:39" s="70" customFormat="1">
      <c r="A750" s="3"/>
      <c r="B750" s="3"/>
      <c r="C750" s="3"/>
      <c r="D750" s="2"/>
      <c r="E750" s="23"/>
      <c r="F750" s="69"/>
      <c r="G750" s="69"/>
      <c r="H750" s="69"/>
      <c r="I750" s="75"/>
      <c r="J750" s="76"/>
      <c r="K750" s="76"/>
      <c r="L750" s="76"/>
      <c r="M750" s="76"/>
      <c r="N750" s="69"/>
      <c r="O750" s="69"/>
      <c r="P750" s="69"/>
      <c r="Q750" s="69"/>
      <c r="R750" s="69"/>
      <c r="S750" s="69"/>
      <c r="T750" s="75"/>
      <c r="U750" s="75"/>
      <c r="V750" s="69"/>
      <c r="W750" s="69"/>
      <c r="X750" s="69"/>
      <c r="Y750" s="77"/>
      <c r="Z750" s="69"/>
      <c r="AA750" s="69"/>
      <c r="AB750" s="69"/>
      <c r="AC750" s="69"/>
      <c r="AD750" s="69">
        <f>IFERROR(LARGE(AH750:AM750,1),0)+IFERROR(LARGE(AH750:AM750,2),0)</f>
        <v>0</v>
      </c>
      <c r="AE750" s="69">
        <f>IFERROR(LARGE(AH750:AM750,3),0)+IFERROR(LARGE(AH750:AM750,4),0)</f>
        <v>0</v>
      </c>
      <c r="AF750" s="69">
        <f>IFERROR(LARGE(AH750:AM750,5),0)+IFERROR(LARGE(AH750:AM750,6),0)</f>
        <v>0</v>
      </c>
      <c r="AG750" s="69">
        <f>IFERROR(LARGE(AH750:AM750,7),0)</f>
        <v>0</v>
      </c>
      <c r="AH750" s="69"/>
      <c r="AI750" s="69"/>
      <c r="AJ750" s="69"/>
      <c r="AK750" s="69"/>
      <c r="AL750" s="69"/>
      <c r="AM750" s="69"/>
    </row>
    <row r="751" spans="1:39" s="70" customFormat="1">
      <c r="A751" s="3"/>
      <c r="B751" s="3"/>
      <c r="C751" s="3"/>
      <c r="D751" s="2"/>
      <c r="E751" s="23"/>
      <c r="F751" s="69"/>
      <c r="G751" s="69"/>
      <c r="H751" s="69"/>
      <c r="I751" s="75"/>
      <c r="J751" s="76"/>
      <c r="K751" s="76"/>
      <c r="L751" s="76"/>
      <c r="M751" s="76"/>
      <c r="N751" s="69"/>
      <c r="O751" s="69"/>
      <c r="P751" s="69"/>
      <c r="Q751" s="69"/>
      <c r="R751" s="69"/>
      <c r="S751" s="69"/>
      <c r="T751" s="75"/>
      <c r="U751" s="75"/>
      <c r="V751" s="69"/>
      <c r="W751" s="69"/>
      <c r="X751" s="69"/>
      <c r="Y751" s="77"/>
      <c r="Z751" s="69"/>
      <c r="AA751" s="69"/>
      <c r="AB751" s="69"/>
      <c r="AC751" s="69"/>
      <c r="AD751" s="69">
        <f>IFERROR(LARGE(AH751:AM751,1),0)+IFERROR(LARGE(AH751:AM751,2),0)</f>
        <v>0</v>
      </c>
      <c r="AE751" s="69">
        <f>IFERROR(LARGE(AH751:AM751,3),0)+IFERROR(LARGE(AH751:AM751,4),0)</f>
        <v>0</v>
      </c>
      <c r="AF751" s="69">
        <f>IFERROR(LARGE(AH751:AM751,5),0)+IFERROR(LARGE(AH751:AM751,6),0)</f>
        <v>0</v>
      </c>
      <c r="AG751" s="69">
        <f>IFERROR(LARGE(AH751:AM751,7),0)</f>
        <v>0</v>
      </c>
      <c r="AH751" s="69"/>
      <c r="AI751" s="69"/>
      <c r="AJ751" s="69"/>
      <c r="AK751" s="69"/>
      <c r="AL751" s="69"/>
      <c r="AM751" s="69"/>
    </row>
    <row r="752" spans="1:39" s="70" customFormat="1">
      <c r="A752" s="3"/>
      <c r="B752" s="3"/>
      <c r="C752" s="3"/>
      <c r="D752" s="2"/>
      <c r="E752" s="23"/>
      <c r="F752" s="69"/>
      <c r="G752" s="69"/>
      <c r="H752" s="69"/>
      <c r="I752" s="75"/>
      <c r="J752" s="76"/>
      <c r="K752" s="76"/>
      <c r="L752" s="76"/>
      <c r="M752" s="76"/>
      <c r="N752" s="69"/>
      <c r="O752" s="69"/>
      <c r="P752" s="69"/>
      <c r="Q752" s="69"/>
      <c r="R752" s="69"/>
      <c r="S752" s="69"/>
      <c r="T752" s="75"/>
      <c r="U752" s="75"/>
      <c r="V752" s="69"/>
      <c r="W752" s="69"/>
      <c r="X752" s="69"/>
      <c r="Y752" s="77"/>
      <c r="Z752" s="69"/>
      <c r="AA752" s="69"/>
      <c r="AB752" s="69"/>
      <c r="AC752" s="69"/>
      <c r="AD752" s="69">
        <f>IFERROR(LARGE(AH752:AM752,1),0)+IFERROR(LARGE(AH752:AM752,2),0)</f>
        <v>0</v>
      </c>
      <c r="AE752" s="69">
        <f>IFERROR(LARGE(AH752:AM752,3),0)+IFERROR(LARGE(AH752:AM752,4),0)</f>
        <v>0</v>
      </c>
      <c r="AF752" s="69">
        <f>IFERROR(LARGE(AH752:AM752,5),0)+IFERROR(LARGE(AH752:AM752,6),0)</f>
        <v>0</v>
      </c>
      <c r="AG752" s="69">
        <f>IFERROR(LARGE(AH752:AM752,7),0)</f>
        <v>0</v>
      </c>
      <c r="AH752" s="69"/>
      <c r="AI752" s="69"/>
      <c r="AJ752" s="69"/>
      <c r="AK752" s="69"/>
      <c r="AL752" s="69"/>
      <c r="AM752" s="69"/>
    </row>
    <row r="753" spans="1:39" s="70" customFormat="1">
      <c r="A753" s="3"/>
      <c r="B753" s="3"/>
      <c r="C753" s="3"/>
      <c r="D753" s="2"/>
      <c r="E753" s="23"/>
      <c r="F753" s="69"/>
      <c r="G753" s="69"/>
      <c r="H753" s="69"/>
      <c r="I753" s="75"/>
      <c r="J753" s="76"/>
      <c r="K753" s="76"/>
      <c r="L753" s="76"/>
      <c r="M753" s="76"/>
      <c r="N753" s="69"/>
      <c r="O753" s="69"/>
      <c r="P753" s="69"/>
      <c r="Q753" s="69"/>
      <c r="R753" s="69"/>
      <c r="S753" s="69"/>
      <c r="T753" s="75"/>
      <c r="U753" s="75"/>
      <c r="V753" s="69"/>
      <c r="W753" s="69"/>
      <c r="X753" s="69"/>
      <c r="Y753" s="77"/>
      <c r="Z753" s="69"/>
      <c r="AA753" s="69"/>
      <c r="AB753" s="69"/>
      <c r="AC753" s="69"/>
      <c r="AD753" s="69">
        <f>IFERROR(LARGE(AH753:AM753,1),0)+IFERROR(LARGE(AH753:AM753,2),0)</f>
        <v>0</v>
      </c>
      <c r="AE753" s="69">
        <f>IFERROR(LARGE(AH753:AM753,3),0)+IFERROR(LARGE(AH753:AM753,4),0)</f>
        <v>0</v>
      </c>
      <c r="AF753" s="69">
        <f>IFERROR(LARGE(AH753:AM753,5),0)+IFERROR(LARGE(AH753:AM753,6),0)</f>
        <v>0</v>
      </c>
      <c r="AG753" s="69">
        <f>IFERROR(LARGE(AH753:AM753,7),0)</f>
        <v>0</v>
      </c>
      <c r="AH753" s="69"/>
      <c r="AI753" s="69"/>
      <c r="AJ753" s="69"/>
      <c r="AK753" s="69"/>
      <c r="AL753" s="69"/>
      <c r="AM753" s="69"/>
    </row>
    <row r="754" spans="1:39" s="70" customFormat="1">
      <c r="A754" s="3"/>
      <c r="B754" s="3"/>
      <c r="C754" s="3"/>
      <c r="D754" s="2"/>
      <c r="E754" s="23"/>
      <c r="F754" s="69"/>
      <c r="G754" s="69"/>
      <c r="H754" s="69"/>
      <c r="I754" s="75"/>
      <c r="J754" s="76"/>
      <c r="K754" s="76"/>
      <c r="L754" s="76"/>
      <c r="M754" s="76"/>
      <c r="N754" s="69"/>
      <c r="O754" s="69"/>
      <c r="P754" s="69"/>
      <c r="Q754" s="69"/>
      <c r="R754" s="69"/>
      <c r="S754" s="69"/>
      <c r="T754" s="75"/>
      <c r="U754" s="75"/>
      <c r="V754" s="69"/>
      <c r="W754" s="69"/>
      <c r="X754" s="69"/>
      <c r="Y754" s="77"/>
      <c r="Z754" s="69"/>
      <c r="AA754" s="69"/>
      <c r="AB754" s="69"/>
      <c r="AC754" s="69"/>
      <c r="AD754" s="69">
        <f>IFERROR(LARGE(AH754:AM754,1),0)+IFERROR(LARGE(AH754:AM754,2),0)</f>
        <v>0</v>
      </c>
      <c r="AE754" s="69">
        <f>IFERROR(LARGE(AH754:AM754,3),0)+IFERROR(LARGE(AH754:AM754,4),0)</f>
        <v>0</v>
      </c>
      <c r="AF754" s="69">
        <f>IFERROR(LARGE(AH754:AM754,5),0)+IFERROR(LARGE(AH754:AM754,6),0)</f>
        <v>0</v>
      </c>
      <c r="AG754" s="69">
        <f>IFERROR(LARGE(AH754:AM754,7),0)</f>
        <v>0</v>
      </c>
      <c r="AH754" s="69"/>
      <c r="AI754" s="69"/>
      <c r="AJ754" s="69"/>
      <c r="AK754" s="69"/>
      <c r="AL754" s="69"/>
      <c r="AM754" s="69"/>
    </row>
    <row r="755" spans="1:39" s="70" customFormat="1">
      <c r="A755" s="3"/>
      <c r="B755" s="3"/>
      <c r="C755" s="3"/>
      <c r="D755" s="2"/>
      <c r="E755" s="23"/>
      <c r="F755" s="69"/>
      <c r="G755" s="69"/>
      <c r="H755" s="69"/>
      <c r="I755" s="75"/>
      <c r="J755" s="76"/>
      <c r="K755" s="76"/>
      <c r="L755" s="76"/>
      <c r="M755" s="76"/>
      <c r="N755" s="69"/>
      <c r="O755" s="69"/>
      <c r="P755" s="69"/>
      <c r="Q755" s="69"/>
      <c r="R755" s="69"/>
      <c r="S755" s="69"/>
      <c r="T755" s="75"/>
      <c r="U755" s="75"/>
      <c r="V755" s="69"/>
      <c r="W755" s="69"/>
      <c r="X755" s="69"/>
      <c r="Y755" s="77"/>
      <c r="Z755" s="69"/>
      <c r="AA755" s="69"/>
      <c r="AB755" s="69"/>
      <c r="AC755" s="69"/>
      <c r="AD755" s="69">
        <f>IFERROR(LARGE(AH755:AM755,1),0)+IFERROR(LARGE(AH755:AM755,2),0)</f>
        <v>0</v>
      </c>
      <c r="AE755" s="69">
        <f>IFERROR(LARGE(AH755:AM755,3),0)+IFERROR(LARGE(AH755:AM755,4),0)</f>
        <v>0</v>
      </c>
      <c r="AF755" s="69">
        <f>IFERROR(LARGE(AH755:AM755,5),0)+IFERROR(LARGE(AH755:AM755,6),0)</f>
        <v>0</v>
      </c>
      <c r="AG755" s="69">
        <f>IFERROR(LARGE(AH755:AM755,7),0)</f>
        <v>0</v>
      </c>
      <c r="AH755" s="69"/>
      <c r="AI755" s="69"/>
      <c r="AJ755" s="69"/>
      <c r="AK755" s="69"/>
      <c r="AL755" s="69"/>
      <c r="AM755" s="69"/>
    </row>
    <row r="756" spans="1:39" s="70" customFormat="1">
      <c r="A756" s="3"/>
      <c r="B756" s="3"/>
      <c r="C756" s="3"/>
      <c r="D756" s="2"/>
      <c r="E756" s="23"/>
      <c r="F756" s="69"/>
      <c r="G756" s="69"/>
      <c r="H756" s="69"/>
      <c r="I756" s="75"/>
      <c r="J756" s="76"/>
      <c r="K756" s="76"/>
      <c r="L756" s="76"/>
      <c r="M756" s="76"/>
      <c r="N756" s="69"/>
      <c r="O756" s="69"/>
      <c r="P756" s="69"/>
      <c r="Q756" s="69"/>
      <c r="R756" s="69"/>
      <c r="S756" s="69"/>
      <c r="T756" s="75"/>
      <c r="U756" s="75"/>
      <c r="V756" s="69"/>
      <c r="W756" s="69"/>
      <c r="X756" s="69"/>
      <c r="Y756" s="77"/>
      <c r="Z756" s="69"/>
      <c r="AA756" s="69"/>
      <c r="AB756" s="69"/>
      <c r="AC756" s="69"/>
      <c r="AD756" s="69">
        <f>IFERROR(LARGE(AH756:AM756,1),0)+IFERROR(LARGE(AH756:AM756,2),0)</f>
        <v>0</v>
      </c>
      <c r="AE756" s="69">
        <f>IFERROR(LARGE(AH756:AM756,3),0)+IFERROR(LARGE(AH756:AM756,4),0)</f>
        <v>0</v>
      </c>
      <c r="AF756" s="69">
        <f>IFERROR(LARGE(AH756:AM756,5),0)+IFERROR(LARGE(AH756:AM756,6),0)</f>
        <v>0</v>
      </c>
      <c r="AG756" s="69">
        <f>IFERROR(LARGE(AH756:AM756,7),0)</f>
        <v>0</v>
      </c>
      <c r="AH756" s="69"/>
      <c r="AI756" s="69"/>
      <c r="AJ756" s="69"/>
      <c r="AK756" s="69"/>
      <c r="AL756" s="69"/>
      <c r="AM756" s="69"/>
    </row>
    <row r="757" spans="1:39" s="70" customFormat="1">
      <c r="A757" s="3"/>
      <c r="B757" s="3"/>
      <c r="C757" s="3"/>
      <c r="D757" s="2"/>
      <c r="E757" s="23"/>
      <c r="F757" s="69"/>
      <c r="G757" s="69"/>
      <c r="H757" s="69"/>
      <c r="I757" s="75"/>
      <c r="J757" s="76"/>
      <c r="K757" s="76"/>
      <c r="L757" s="76"/>
      <c r="M757" s="76"/>
      <c r="N757" s="69"/>
      <c r="O757" s="69"/>
      <c r="P757" s="69"/>
      <c r="Q757" s="69"/>
      <c r="R757" s="69"/>
      <c r="S757" s="69"/>
      <c r="T757" s="75"/>
      <c r="U757" s="75"/>
      <c r="V757" s="69"/>
      <c r="W757" s="69"/>
      <c r="X757" s="69"/>
      <c r="Y757" s="77"/>
      <c r="Z757" s="69"/>
      <c r="AA757" s="69"/>
      <c r="AB757" s="69"/>
      <c r="AC757" s="69"/>
      <c r="AD757" s="69">
        <f>IFERROR(LARGE(AH757:AM757,1),0)+IFERROR(LARGE(AH757:AM757,2),0)</f>
        <v>0</v>
      </c>
      <c r="AE757" s="69">
        <f>IFERROR(LARGE(AH757:AM757,3),0)+IFERROR(LARGE(AH757:AM757,4),0)</f>
        <v>0</v>
      </c>
      <c r="AF757" s="69">
        <f>IFERROR(LARGE(AH757:AM757,5),0)+IFERROR(LARGE(AH757:AM757,6),0)</f>
        <v>0</v>
      </c>
      <c r="AG757" s="69">
        <f>IFERROR(LARGE(AH757:AM757,7),0)</f>
        <v>0</v>
      </c>
      <c r="AH757" s="69"/>
      <c r="AI757" s="69"/>
      <c r="AJ757" s="69"/>
      <c r="AK757" s="69"/>
      <c r="AL757" s="69"/>
      <c r="AM757" s="69"/>
    </row>
    <row r="758" spans="1:39" s="70" customFormat="1">
      <c r="A758" s="3"/>
      <c r="B758" s="3"/>
      <c r="C758" s="3"/>
      <c r="D758" s="2"/>
      <c r="E758" s="23"/>
      <c r="F758" s="69"/>
      <c r="G758" s="69"/>
      <c r="H758" s="69"/>
      <c r="I758" s="75"/>
      <c r="J758" s="76"/>
      <c r="K758" s="76"/>
      <c r="L758" s="76"/>
      <c r="M758" s="76"/>
      <c r="N758" s="69"/>
      <c r="O758" s="69"/>
      <c r="P758" s="69"/>
      <c r="Q758" s="69"/>
      <c r="R758" s="69"/>
      <c r="S758" s="69"/>
      <c r="T758" s="75"/>
      <c r="U758" s="75"/>
      <c r="V758" s="69"/>
      <c r="W758" s="69"/>
      <c r="X758" s="69"/>
      <c r="Y758" s="77"/>
      <c r="Z758" s="69"/>
      <c r="AA758" s="69"/>
      <c r="AB758" s="69"/>
      <c r="AC758" s="69"/>
      <c r="AD758" s="69">
        <f>IFERROR(LARGE(AH758:AM758,1),0)+IFERROR(LARGE(AH758:AM758,2),0)</f>
        <v>0</v>
      </c>
      <c r="AE758" s="69">
        <f>IFERROR(LARGE(AH758:AM758,3),0)+IFERROR(LARGE(AH758:AM758,4),0)</f>
        <v>0</v>
      </c>
      <c r="AF758" s="69">
        <f>IFERROR(LARGE(AH758:AM758,5),0)+IFERROR(LARGE(AH758:AM758,6),0)</f>
        <v>0</v>
      </c>
      <c r="AG758" s="69">
        <f>IFERROR(LARGE(AH758:AM758,7),0)</f>
        <v>0</v>
      </c>
      <c r="AH758" s="69"/>
      <c r="AI758" s="69"/>
      <c r="AJ758" s="69"/>
      <c r="AK758" s="69"/>
      <c r="AL758" s="69"/>
      <c r="AM758" s="69"/>
    </row>
    <row r="759" spans="1:39" s="70" customFormat="1">
      <c r="A759" s="3"/>
      <c r="B759" s="3"/>
      <c r="C759" s="3"/>
      <c r="D759" s="2"/>
      <c r="E759" s="23"/>
      <c r="F759" s="69"/>
      <c r="G759" s="69"/>
      <c r="H759" s="69"/>
      <c r="I759" s="75"/>
      <c r="J759" s="76"/>
      <c r="K759" s="76"/>
      <c r="L759" s="76"/>
      <c r="M759" s="76"/>
      <c r="N759" s="69"/>
      <c r="O759" s="69"/>
      <c r="P759" s="69"/>
      <c r="Q759" s="69"/>
      <c r="R759" s="69"/>
      <c r="S759" s="69"/>
      <c r="T759" s="75"/>
      <c r="U759" s="75"/>
      <c r="V759" s="69"/>
      <c r="W759" s="69"/>
      <c r="X759" s="69"/>
      <c r="Y759" s="77"/>
      <c r="Z759" s="69"/>
      <c r="AA759" s="69"/>
      <c r="AB759" s="69"/>
      <c r="AC759" s="69"/>
      <c r="AD759" s="69">
        <f>IFERROR(LARGE(AH759:AM759,1),0)+IFERROR(LARGE(AH759:AM759,2),0)</f>
        <v>0</v>
      </c>
      <c r="AE759" s="69">
        <f>IFERROR(LARGE(AH759:AM759,3),0)+IFERROR(LARGE(AH759:AM759,4),0)</f>
        <v>0</v>
      </c>
      <c r="AF759" s="69">
        <f>IFERROR(LARGE(AH759:AM759,5),0)+IFERROR(LARGE(AH759:AM759,6),0)</f>
        <v>0</v>
      </c>
      <c r="AG759" s="69">
        <f>IFERROR(LARGE(AH759:AM759,7),0)</f>
        <v>0</v>
      </c>
      <c r="AH759" s="69"/>
      <c r="AI759" s="69"/>
      <c r="AJ759" s="69"/>
      <c r="AK759" s="69"/>
      <c r="AL759" s="69"/>
      <c r="AM759" s="69"/>
    </row>
    <row r="760" spans="1:39" s="70" customFormat="1">
      <c r="A760" s="3"/>
      <c r="B760" s="3"/>
      <c r="C760" s="3"/>
      <c r="D760" s="2"/>
      <c r="E760" s="23"/>
      <c r="F760" s="69"/>
      <c r="G760" s="69"/>
      <c r="H760" s="69"/>
      <c r="I760" s="75"/>
      <c r="J760" s="76"/>
      <c r="K760" s="76"/>
      <c r="L760" s="76"/>
      <c r="M760" s="76"/>
      <c r="N760" s="69"/>
      <c r="O760" s="69"/>
      <c r="P760" s="69"/>
      <c r="Q760" s="69"/>
      <c r="R760" s="69"/>
      <c r="S760" s="69"/>
      <c r="T760" s="75"/>
      <c r="U760" s="75"/>
      <c r="V760" s="69"/>
      <c r="W760" s="69"/>
      <c r="X760" s="69"/>
      <c r="Y760" s="77"/>
      <c r="Z760" s="69"/>
      <c r="AA760" s="69"/>
      <c r="AB760" s="69"/>
      <c r="AC760" s="69"/>
      <c r="AD760" s="69">
        <f>IFERROR(LARGE(AH760:AM760,1),0)+IFERROR(LARGE(AH760:AM760,2),0)</f>
        <v>0</v>
      </c>
      <c r="AE760" s="69">
        <f>IFERROR(LARGE(AH760:AM760,3),0)+IFERROR(LARGE(AH760:AM760,4),0)</f>
        <v>0</v>
      </c>
      <c r="AF760" s="69">
        <f>IFERROR(LARGE(AH760:AM760,5),0)+IFERROR(LARGE(AH760:AM760,6),0)</f>
        <v>0</v>
      </c>
      <c r="AG760" s="69">
        <f>IFERROR(LARGE(AH760:AM760,7),0)</f>
        <v>0</v>
      </c>
      <c r="AH760" s="69"/>
      <c r="AI760" s="69"/>
      <c r="AJ760" s="69"/>
      <c r="AK760" s="69"/>
      <c r="AL760" s="69"/>
      <c r="AM760" s="69"/>
    </row>
    <row r="761" spans="1:39" s="70" customFormat="1">
      <c r="A761" s="3"/>
      <c r="B761" s="3"/>
      <c r="C761" s="3"/>
      <c r="D761" s="2"/>
      <c r="E761" s="23"/>
      <c r="F761" s="69"/>
      <c r="G761" s="69"/>
      <c r="H761" s="69"/>
      <c r="I761" s="75"/>
      <c r="J761" s="76"/>
      <c r="K761" s="76"/>
      <c r="L761" s="76"/>
      <c r="M761" s="76"/>
      <c r="N761" s="69"/>
      <c r="O761" s="69"/>
      <c r="P761" s="69"/>
      <c r="Q761" s="69"/>
      <c r="R761" s="69"/>
      <c r="S761" s="69"/>
      <c r="T761" s="75"/>
      <c r="U761" s="75"/>
      <c r="V761" s="69"/>
      <c r="W761" s="69"/>
      <c r="X761" s="69"/>
      <c r="Y761" s="77"/>
      <c r="Z761" s="69"/>
      <c r="AA761" s="69"/>
      <c r="AB761" s="69"/>
      <c r="AC761" s="69"/>
      <c r="AD761" s="69">
        <f>IFERROR(LARGE(AH761:AM761,1),0)+IFERROR(LARGE(AH761:AM761,2),0)</f>
        <v>0</v>
      </c>
      <c r="AE761" s="69">
        <f>IFERROR(LARGE(AH761:AM761,3),0)+IFERROR(LARGE(AH761:AM761,4),0)</f>
        <v>0</v>
      </c>
      <c r="AF761" s="69">
        <f>IFERROR(LARGE(AH761:AM761,5),0)+IFERROR(LARGE(AH761:AM761,6),0)</f>
        <v>0</v>
      </c>
      <c r="AG761" s="69">
        <f>IFERROR(LARGE(AH761:AM761,7),0)</f>
        <v>0</v>
      </c>
      <c r="AH761" s="69"/>
      <c r="AI761" s="69"/>
      <c r="AJ761" s="69"/>
      <c r="AK761" s="69"/>
      <c r="AL761" s="69"/>
      <c r="AM761" s="69"/>
    </row>
    <row r="762" spans="1:39" s="70" customFormat="1">
      <c r="A762" s="3"/>
      <c r="B762" s="3"/>
      <c r="C762" s="3"/>
      <c r="D762" s="2"/>
      <c r="E762" s="23"/>
      <c r="F762" s="69"/>
      <c r="G762" s="69"/>
      <c r="H762" s="69"/>
      <c r="I762" s="75"/>
      <c r="J762" s="76"/>
      <c r="K762" s="76"/>
      <c r="L762" s="76"/>
      <c r="M762" s="76"/>
      <c r="N762" s="69"/>
      <c r="O762" s="69"/>
      <c r="P762" s="69"/>
      <c r="Q762" s="69"/>
      <c r="R762" s="69"/>
      <c r="S762" s="69"/>
      <c r="T762" s="75"/>
      <c r="U762" s="75"/>
      <c r="V762" s="69"/>
      <c r="W762" s="69"/>
      <c r="X762" s="69"/>
      <c r="Y762" s="77"/>
      <c r="Z762" s="69"/>
      <c r="AA762" s="69"/>
      <c r="AB762" s="69"/>
      <c r="AC762" s="69"/>
      <c r="AD762" s="69">
        <f>IFERROR(LARGE(AH762:AM762,1),0)+IFERROR(LARGE(AH762:AM762,2),0)</f>
        <v>0</v>
      </c>
      <c r="AE762" s="69">
        <f>IFERROR(LARGE(AH762:AM762,3),0)+IFERROR(LARGE(AH762:AM762,4),0)</f>
        <v>0</v>
      </c>
      <c r="AF762" s="69">
        <f>IFERROR(LARGE(AH762:AM762,5),0)+IFERROR(LARGE(AH762:AM762,6),0)</f>
        <v>0</v>
      </c>
      <c r="AG762" s="69">
        <f>IFERROR(LARGE(AH762:AM762,7),0)</f>
        <v>0</v>
      </c>
      <c r="AH762" s="69"/>
      <c r="AI762" s="69"/>
      <c r="AJ762" s="69"/>
      <c r="AK762" s="69"/>
      <c r="AL762" s="69"/>
      <c r="AM762" s="69"/>
    </row>
    <row r="763" spans="1:39" s="70" customFormat="1">
      <c r="A763" s="3"/>
      <c r="B763" s="3"/>
      <c r="C763" s="3"/>
      <c r="D763" s="2"/>
      <c r="E763" s="23"/>
      <c r="F763" s="69"/>
      <c r="G763" s="69"/>
      <c r="H763" s="69"/>
      <c r="I763" s="75"/>
      <c r="J763" s="76"/>
      <c r="K763" s="76"/>
      <c r="L763" s="76"/>
      <c r="M763" s="76"/>
      <c r="N763" s="69"/>
      <c r="O763" s="69"/>
      <c r="P763" s="69"/>
      <c r="Q763" s="69"/>
      <c r="R763" s="69"/>
      <c r="S763" s="69"/>
      <c r="T763" s="75"/>
      <c r="U763" s="75"/>
      <c r="V763" s="69"/>
      <c r="W763" s="69"/>
      <c r="X763" s="69"/>
      <c r="Y763" s="77"/>
      <c r="Z763" s="69"/>
      <c r="AA763" s="69"/>
      <c r="AB763" s="69"/>
      <c r="AC763" s="69"/>
      <c r="AD763" s="69">
        <f>IFERROR(LARGE(AH763:AM763,1),0)+IFERROR(LARGE(AH763:AM763,2),0)</f>
        <v>0</v>
      </c>
      <c r="AE763" s="69">
        <f>IFERROR(LARGE(AH763:AM763,3),0)+IFERROR(LARGE(AH763:AM763,4),0)</f>
        <v>0</v>
      </c>
      <c r="AF763" s="69">
        <f>IFERROR(LARGE(AH763:AM763,5),0)+IFERROR(LARGE(AH763:AM763,6),0)</f>
        <v>0</v>
      </c>
      <c r="AG763" s="69">
        <f>IFERROR(LARGE(AH763:AM763,7),0)</f>
        <v>0</v>
      </c>
      <c r="AH763" s="69"/>
      <c r="AI763" s="69"/>
      <c r="AJ763" s="69"/>
      <c r="AK763" s="69"/>
      <c r="AL763" s="69"/>
      <c r="AM763" s="69"/>
    </row>
    <row r="764" spans="1:39" s="70" customFormat="1">
      <c r="A764" s="3"/>
      <c r="B764" s="3"/>
      <c r="C764" s="3"/>
      <c r="D764" s="2"/>
      <c r="E764" s="23"/>
      <c r="F764" s="69"/>
      <c r="G764" s="69"/>
      <c r="H764" s="69"/>
      <c r="I764" s="75"/>
      <c r="J764" s="76"/>
      <c r="K764" s="76"/>
      <c r="L764" s="76"/>
      <c r="M764" s="76"/>
      <c r="N764" s="69"/>
      <c r="O764" s="69"/>
      <c r="P764" s="69"/>
      <c r="Q764" s="69"/>
      <c r="R764" s="69"/>
      <c r="S764" s="69"/>
      <c r="T764" s="75"/>
      <c r="U764" s="75"/>
      <c r="V764" s="69"/>
      <c r="W764" s="69"/>
      <c r="X764" s="69"/>
      <c r="Y764" s="77"/>
      <c r="Z764" s="69"/>
      <c r="AA764" s="69"/>
      <c r="AB764" s="69"/>
      <c r="AC764" s="69"/>
      <c r="AD764" s="69">
        <f>IFERROR(LARGE(AH764:AM764,1),0)+IFERROR(LARGE(AH764:AM764,2),0)</f>
        <v>0</v>
      </c>
      <c r="AE764" s="69">
        <f>IFERROR(LARGE(AH764:AM764,3),0)+IFERROR(LARGE(AH764:AM764,4),0)</f>
        <v>0</v>
      </c>
      <c r="AF764" s="69">
        <f>IFERROR(LARGE(AH764:AM764,5),0)+IFERROR(LARGE(AH764:AM764,6),0)</f>
        <v>0</v>
      </c>
      <c r="AG764" s="69">
        <f>IFERROR(LARGE(AH764:AM764,7),0)</f>
        <v>0</v>
      </c>
      <c r="AH764" s="69"/>
      <c r="AI764" s="69"/>
      <c r="AJ764" s="69"/>
      <c r="AK764" s="69"/>
      <c r="AL764" s="69"/>
      <c r="AM764" s="69"/>
    </row>
    <row r="765" spans="1:39" s="70" customFormat="1">
      <c r="A765" s="3"/>
      <c r="B765" s="3"/>
      <c r="C765" s="3"/>
      <c r="D765" s="2"/>
      <c r="E765" s="23"/>
      <c r="F765" s="69"/>
      <c r="G765" s="69"/>
      <c r="H765" s="69"/>
      <c r="I765" s="75"/>
      <c r="J765" s="76"/>
      <c r="K765" s="76"/>
      <c r="L765" s="76"/>
      <c r="M765" s="76"/>
      <c r="N765" s="69"/>
      <c r="O765" s="69"/>
      <c r="P765" s="69"/>
      <c r="Q765" s="69"/>
      <c r="R765" s="69"/>
      <c r="S765" s="69"/>
      <c r="T765" s="75"/>
      <c r="U765" s="75"/>
      <c r="V765" s="69"/>
      <c r="W765" s="69"/>
      <c r="X765" s="69"/>
      <c r="Y765" s="77"/>
      <c r="Z765" s="69"/>
      <c r="AA765" s="69"/>
      <c r="AB765" s="69"/>
      <c r="AC765" s="69"/>
      <c r="AD765" s="69">
        <f>IFERROR(LARGE(AH765:AM765,1),0)+IFERROR(LARGE(AH765:AM765,2),0)</f>
        <v>0</v>
      </c>
      <c r="AE765" s="69">
        <f>IFERROR(LARGE(AH765:AM765,3),0)+IFERROR(LARGE(AH765:AM765,4),0)</f>
        <v>0</v>
      </c>
      <c r="AF765" s="69">
        <f>IFERROR(LARGE(AH765:AM765,5),0)+IFERROR(LARGE(AH765:AM765,6),0)</f>
        <v>0</v>
      </c>
      <c r="AG765" s="69">
        <f>IFERROR(LARGE(AH765:AM765,7),0)</f>
        <v>0</v>
      </c>
      <c r="AH765" s="69"/>
      <c r="AI765" s="69"/>
      <c r="AJ765" s="69"/>
      <c r="AK765" s="69"/>
      <c r="AL765" s="69"/>
      <c r="AM765" s="69"/>
    </row>
    <row r="766" spans="1:39" s="70" customFormat="1">
      <c r="A766" s="3"/>
      <c r="B766" s="3"/>
      <c r="C766" s="3"/>
      <c r="D766" s="2"/>
      <c r="E766" s="23"/>
      <c r="F766" s="69"/>
      <c r="G766" s="69"/>
      <c r="H766" s="69"/>
      <c r="I766" s="75"/>
      <c r="J766" s="76"/>
      <c r="K766" s="76"/>
      <c r="L766" s="76"/>
      <c r="M766" s="76"/>
      <c r="N766" s="69"/>
      <c r="O766" s="69"/>
      <c r="P766" s="69"/>
      <c r="Q766" s="69"/>
      <c r="R766" s="69"/>
      <c r="S766" s="69"/>
      <c r="T766" s="75"/>
      <c r="U766" s="75"/>
      <c r="V766" s="69"/>
      <c r="W766" s="69"/>
      <c r="X766" s="69"/>
      <c r="Y766" s="77"/>
      <c r="Z766" s="69"/>
      <c r="AA766" s="69"/>
      <c r="AB766" s="69"/>
      <c r="AC766" s="69"/>
      <c r="AD766" s="69">
        <f>IFERROR(LARGE(AH766:AM766,1),0)+IFERROR(LARGE(AH766:AM766,2),0)</f>
        <v>0</v>
      </c>
      <c r="AE766" s="69">
        <f>IFERROR(LARGE(AH766:AM766,3),0)+IFERROR(LARGE(AH766:AM766,4),0)</f>
        <v>0</v>
      </c>
      <c r="AF766" s="69">
        <f>IFERROR(LARGE(AH766:AM766,5),0)+IFERROR(LARGE(AH766:AM766,6),0)</f>
        <v>0</v>
      </c>
      <c r="AG766" s="69">
        <f>IFERROR(LARGE(AH766:AM766,7),0)</f>
        <v>0</v>
      </c>
      <c r="AH766" s="69"/>
      <c r="AI766" s="69"/>
      <c r="AJ766" s="69"/>
      <c r="AK766" s="69"/>
      <c r="AL766" s="69"/>
      <c r="AM766" s="69"/>
    </row>
    <row r="767" spans="1:39" s="70" customFormat="1">
      <c r="A767" s="3"/>
      <c r="B767" s="3"/>
      <c r="C767" s="3"/>
      <c r="D767" s="2"/>
      <c r="E767" s="23"/>
      <c r="F767" s="69"/>
      <c r="G767" s="69"/>
      <c r="H767" s="69"/>
      <c r="I767" s="75"/>
      <c r="J767" s="76"/>
      <c r="K767" s="76"/>
      <c r="L767" s="76"/>
      <c r="M767" s="76"/>
      <c r="N767" s="69"/>
      <c r="O767" s="69"/>
      <c r="P767" s="69"/>
      <c r="Q767" s="69"/>
      <c r="R767" s="69"/>
      <c r="S767" s="69"/>
      <c r="T767" s="75"/>
      <c r="U767" s="75"/>
      <c r="V767" s="69"/>
      <c r="W767" s="69"/>
      <c r="X767" s="69"/>
      <c r="Y767" s="77"/>
      <c r="Z767" s="69"/>
      <c r="AA767" s="69"/>
      <c r="AB767" s="69"/>
      <c r="AC767" s="69"/>
      <c r="AD767" s="69">
        <f>IFERROR(LARGE(AH767:AM767,1),0)+IFERROR(LARGE(AH767:AM767,2),0)</f>
        <v>0</v>
      </c>
      <c r="AE767" s="69">
        <f>IFERROR(LARGE(AH767:AM767,3),0)+IFERROR(LARGE(AH767:AM767,4),0)</f>
        <v>0</v>
      </c>
      <c r="AF767" s="69">
        <f>IFERROR(LARGE(AH767:AM767,5),0)+IFERROR(LARGE(AH767:AM767,6),0)</f>
        <v>0</v>
      </c>
      <c r="AG767" s="69">
        <f>IFERROR(LARGE(AH767:AM767,7),0)</f>
        <v>0</v>
      </c>
      <c r="AH767" s="69"/>
      <c r="AI767" s="69"/>
      <c r="AJ767" s="69"/>
      <c r="AK767" s="69"/>
      <c r="AL767" s="69"/>
      <c r="AM767" s="69"/>
    </row>
    <row r="768" spans="1:39" s="70" customFormat="1">
      <c r="A768" s="3"/>
      <c r="B768" s="3"/>
      <c r="C768" s="3"/>
      <c r="D768" s="2"/>
      <c r="E768" s="23"/>
      <c r="F768" s="69"/>
      <c r="G768" s="69"/>
      <c r="H768" s="69"/>
      <c r="I768" s="75"/>
      <c r="J768" s="76"/>
      <c r="K768" s="76"/>
      <c r="L768" s="76"/>
      <c r="M768" s="76"/>
      <c r="N768" s="69"/>
      <c r="O768" s="69"/>
      <c r="P768" s="69"/>
      <c r="Q768" s="69"/>
      <c r="R768" s="69"/>
      <c r="S768" s="69"/>
      <c r="T768" s="75"/>
      <c r="U768" s="75"/>
      <c r="V768" s="69"/>
      <c r="W768" s="69"/>
      <c r="X768" s="69"/>
      <c r="Y768" s="77"/>
      <c r="Z768" s="69"/>
      <c r="AA768" s="69"/>
      <c r="AB768" s="69"/>
      <c r="AC768" s="69"/>
      <c r="AD768" s="69">
        <f>IFERROR(LARGE(AH768:AM768,1),0)+IFERROR(LARGE(AH768:AM768,2),0)</f>
        <v>0</v>
      </c>
      <c r="AE768" s="69">
        <f>IFERROR(LARGE(AH768:AM768,3),0)+IFERROR(LARGE(AH768:AM768,4),0)</f>
        <v>0</v>
      </c>
      <c r="AF768" s="69">
        <f>IFERROR(LARGE(AH768:AM768,5),0)+IFERROR(LARGE(AH768:AM768,6),0)</f>
        <v>0</v>
      </c>
      <c r="AG768" s="69">
        <f>IFERROR(LARGE(AH768:AM768,7),0)</f>
        <v>0</v>
      </c>
      <c r="AH768" s="69"/>
      <c r="AI768" s="69"/>
      <c r="AJ768" s="69"/>
      <c r="AK768" s="69"/>
      <c r="AL768" s="69"/>
      <c r="AM768" s="69"/>
    </row>
    <row r="769" spans="1:39" s="70" customFormat="1">
      <c r="A769" s="3"/>
      <c r="B769" s="3"/>
      <c r="C769" s="3"/>
      <c r="D769" s="2"/>
      <c r="E769" s="23"/>
      <c r="F769" s="69"/>
      <c r="G769" s="69"/>
      <c r="H769" s="69"/>
      <c r="I769" s="75"/>
      <c r="J769" s="76"/>
      <c r="K769" s="76"/>
      <c r="L769" s="76"/>
      <c r="M769" s="76"/>
      <c r="N769" s="69"/>
      <c r="O769" s="69"/>
      <c r="P769" s="69"/>
      <c r="Q769" s="69"/>
      <c r="R769" s="69"/>
      <c r="S769" s="69"/>
      <c r="T769" s="75"/>
      <c r="U769" s="75"/>
      <c r="V769" s="69"/>
      <c r="W769" s="69"/>
      <c r="X769" s="69"/>
      <c r="Y769" s="77"/>
      <c r="Z769" s="69"/>
      <c r="AA769" s="69"/>
      <c r="AB769" s="69"/>
      <c r="AC769" s="69"/>
      <c r="AD769" s="69">
        <f>IFERROR(LARGE(AH769:AM769,1),0)+IFERROR(LARGE(AH769:AM769,2),0)</f>
        <v>0</v>
      </c>
      <c r="AE769" s="69">
        <f>IFERROR(LARGE(AH769:AM769,3),0)+IFERROR(LARGE(AH769:AM769,4),0)</f>
        <v>0</v>
      </c>
      <c r="AF769" s="69">
        <f>IFERROR(LARGE(AH769:AM769,5),0)+IFERROR(LARGE(AH769:AM769,6),0)</f>
        <v>0</v>
      </c>
      <c r="AG769" s="69">
        <f>IFERROR(LARGE(AH769:AM769,7),0)</f>
        <v>0</v>
      </c>
      <c r="AH769" s="69"/>
      <c r="AI769" s="69"/>
      <c r="AJ769" s="69"/>
      <c r="AK769" s="69"/>
      <c r="AL769" s="69"/>
      <c r="AM769" s="69"/>
    </row>
    <row r="770" spans="1:39" s="70" customFormat="1">
      <c r="A770" s="3"/>
      <c r="B770" s="3"/>
      <c r="C770" s="3"/>
      <c r="D770" s="2"/>
      <c r="E770" s="23"/>
      <c r="F770" s="69"/>
      <c r="G770" s="69"/>
      <c r="H770" s="69"/>
      <c r="I770" s="75"/>
      <c r="J770" s="76"/>
      <c r="K770" s="76"/>
      <c r="L770" s="76"/>
      <c r="M770" s="76"/>
      <c r="N770" s="69"/>
      <c r="O770" s="69"/>
      <c r="P770" s="69"/>
      <c r="Q770" s="69"/>
      <c r="R770" s="69"/>
      <c r="S770" s="69"/>
      <c r="T770" s="75"/>
      <c r="U770" s="75"/>
      <c r="V770" s="69"/>
      <c r="W770" s="69"/>
      <c r="X770" s="69"/>
      <c r="Y770" s="77"/>
      <c r="Z770" s="69"/>
      <c r="AA770" s="69"/>
      <c r="AB770" s="69"/>
      <c r="AC770" s="69"/>
      <c r="AD770" s="69">
        <f>IFERROR(LARGE(AH770:AM770,1),0)+IFERROR(LARGE(AH770:AM770,2),0)</f>
        <v>0</v>
      </c>
      <c r="AE770" s="69">
        <f>IFERROR(LARGE(AH770:AM770,3),0)+IFERROR(LARGE(AH770:AM770,4),0)</f>
        <v>0</v>
      </c>
      <c r="AF770" s="69">
        <f>IFERROR(LARGE(AH770:AM770,5),0)+IFERROR(LARGE(AH770:AM770,6),0)</f>
        <v>0</v>
      </c>
      <c r="AG770" s="69">
        <f>IFERROR(LARGE(AH770:AM770,7),0)</f>
        <v>0</v>
      </c>
      <c r="AH770" s="69"/>
      <c r="AI770" s="69"/>
      <c r="AJ770" s="69"/>
      <c r="AK770" s="69"/>
      <c r="AL770" s="69"/>
      <c r="AM770" s="69"/>
    </row>
    <row r="771" spans="1:39" s="70" customFormat="1">
      <c r="A771" s="3"/>
      <c r="B771" s="3"/>
      <c r="C771" s="3"/>
      <c r="D771" s="2"/>
      <c r="E771" s="23"/>
      <c r="F771" s="69"/>
      <c r="G771" s="69"/>
      <c r="H771" s="69"/>
      <c r="I771" s="75"/>
      <c r="J771" s="76"/>
      <c r="K771" s="76"/>
      <c r="L771" s="76"/>
      <c r="M771" s="76"/>
      <c r="N771" s="69"/>
      <c r="O771" s="69"/>
      <c r="P771" s="69"/>
      <c r="Q771" s="69"/>
      <c r="R771" s="69"/>
      <c r="S771" s="69"/>
      <c r="T771" s="75"/>
      <c r="U771" s="75"/>
      <c r="V771" s="69"/>
      <c r="W771" s="69"/>
      <c r="X771" s="69"/>
      <c r="Y771" s="77"/>
      <c r="Z771" s="69"/>
      <c r="AA771" s="69"/>
      <c r="AB771" s="69"/>
      <c r="AC771" s="69"/>
      <c r="AD771" s="69">
        <f>IFERROR(LARGE(AH771:AM771,1),0)+IFERROR(LARGE(AH771:AM771,2),0)</f>
        <v>0</v>
      </c>
      <c r="AE771" s="69">
        <f>IFERROR(LARGE(AH771:AM771,3),0)+IFERROR(LARGE(AH771:AM771,4),0)</f>
        <v>0</v>
      </c>
      <c r="AF771" s="69">
        <f>IFERROR(LARGE(AH771:AM771,5),0)+IFERROR(LARGE(AH771:AM771,6),0)</f>
        <v>0</v>
      </c>
      <c r="AG771" s="69">
        <f>IFERROR(LARGE(AH771:AM771,7),0)</f>
        <v>0</v>
      </c>
      <c r="AH771" s="69"/>
      <c r="AI771" s="69"/>
      <c r="AJ771" s="69"/>
      <c r="AK771" s="69"/>
      <c r="AL771" s="69"/>
      <c r="AM771" s="69"/>
    </row>
    <row r="772" spans="1:39" s="70" customFormat="1">
      <c r="A772" s="3"/>
      <c r="B772" s="3"/>
      <c r="C772" s="3"/>
      <c r="D772" s="2"/>
      <c r="E772" s="23"/>
      <c r="F772" s="69"/>
      <c r="G772" s="69"/>
      <c r="H772" s="69"/>
      <c r="I772" s="75"/>
      <c r="J772" s="76"/>
      <c r="K772" s="76"/>
      <c r="L772" s="76"/>
      <c r="M772" s="76"/>
      <c r="N772" s="69"/>
      <c r="O772" s="69"/>
      <c r="P772" s="69"/>
      <c r="Q772" s="69"/>
      <c r="R772" s="69"/>
      <c r="S772" s="69"/>
      <c r="T772" s="75"/>
      <c r="U772" s="75"/>
      <c r="V772" s="69"/>
      <c r="W772" s="69"/>
      <c r="X772" s="69"/>
      <c r="Y772" s="77"/>
      <c r="Z772" s="69"/>
      <c r="AA772" s="69"/>
      <c r="AB772" s="69"/>
      <c r="AC772" s="69"/>
      <c r="AD772" s="69">
        <f>IFERROR(LARGE(AH772:AM772,1),0)+IFERROR(LARGE(AH772:AM772,2),0)</f>
        <v>0</v>
      </c>
      <c r="AE772" s="69">
        <f>IFERROR(LARGE(AH772:AM772,3),0)+IFERROR(LARGE(AH772:AM772,4),0)</f>
        <v>0</v>
      </c>
      <c r="AF772" s="69">
        <f>IFERROR(LARGE(AH772:AM772,5),0)+IFERROR(LARGE(AH772:AM772,6),0)</f>
        <v>0</v>
      </c>
      <c r="AG772" s="69">
        <f>IFERROR(LARGE(AH772:AM772,7),0)</f>
        <v>0</v>
      </c>
      <c r="AH772" s="69"/>
      <c r="AI772" s="69"/>
      <c r="AJ772" s="69"/>
      <c r="AK772" s="69"/>
      <c r="AL772" s="69"/>
      <c r="AM772" s="69"/>
    </row>
    <row r="773" spans="1:39" s="70" customFormat="1">
      <c r="A773" s="3"/>
      <c r="B773" s="3"/>
      <c r="C773" s="3"/>
      <c r="D773" s="2"/>
      <c r="E773" s="23"/>
      <c r="F773" s="69"/>
      <c r="G773" s="69"/>
      <c r="H773" s="69"/>
      <c r="I773" s="75"/>
      <c r="J773" s="76"/>
      <c r="K773" s="76"/>
      <c r="L773" s="76"/>
      <c r="M773" s="76"/>
      <c r="N773" s="69"/>
      <c r="O773" s="69"/>
      <c r="P773" s="69"/>
      <c r="Q773" s="69"/>
      <c r="R773" s="69"/>
      <c r="S773" s="69"/>
      <c r="T773" s="75"/>
      <c r="U773" s="75"/>
      <c r="V773" s="69"/>
      <c r="W773" s="69"/>
      <c r="X773" s="69"/>
      <c r="Y773" s="77"/>
      <c r="Z773" s="69"/>
      <c r="AA773" s="69"/>
      <c r="AB773" s="69"/>
      <c r="AC773" s="69"/>
      <c r="AD773" s="69">
        <f>IFERROR(LARGE(AH773:AM773,1),0)+IFERROR(LARGE(AH773:AM773,2),0)</f>
        <v>0</v>
      </c>
      <c r="AE773" s="69">
        <f>IFERROR(LARGE(AH773:AM773,3),0)+IFERROR(LARGE(AH773:AM773,4),0)</f>
        <v>0</v>
      </c>
      <c r="AF773" s="69">
        <f>IFERROR(LARGE(AH773:AM773,5),0)+IFERROR(LARGE(AH773:AM773,6),0)</f>
        <v>0</v>
      </c>
      <c r="AG773" s="69">
        <f>IFERROR(LARGE(AH773:AM773,7),0)</f>
        <v>0</v>
      </c>
      <c r="AH773" s="69"/>
      <c r="AI773" s="69"/>
      <c r="AJ773" s="69"/>
      <c r="AK773" s="69"/>
      <c r="AL773" s="69"/>
      <c r="AM773" s="69"/>
    </row>
    <row r="774" spans="1:39" s="70" customFormat="1">
      <c r="A774" s="3"/>
      <c r="B774" s="3"/>
      <c r="C774" s="3"/>
      <c r="D774" s="2"/>
      <c r="E774" s="23"/>
      <c r="F774" s="69"/>
      <c r="G774" s="69"/>
      <c r="H774" s="69"/>
      <c r="I774" s="75"/>
      <c r="J774" s="76"/>
      <c r="K774" s="76"/>
      <c r="L774" s="76"/>
      <c r="M774" s="76"/>
      <c r="N774" s="69"/>
      <c r="O774" s="69"/>
      <c r="P774" s="69"/>
      <c r="Q774" s="69"/>
      <c r="R774" s="69"/>
      <c r="S774" s="69"/>
      <c r="T774" s="75"/>
      <c r="U774" s="75"/>
      <c r="V774" s="69"/>
      <c r="W774" s="69"/>
      <c r="X774" s="69"/>
      <c r="Y774" s="77"/>
      <c r="Z774" s="69"/>
      <c r="AA774" s="69"/>
      <c r="AB774" s="69"/>
      <c r="AC774" s="69"/>
      <c r="AD774" s="69">
        <f>IFERROR(LARGE(AH774:AM774,1),0)+IFERROR(LARGE(AH774:AM774,2),0)</f>
        <v>0</v>
      </c>
      <c r="AE774" s="69">
        <f>IFERROR(LARGE(AH774:AM774,3),0)+IFERROR(LARGE(AH774:AM774,4),0)</f>
        <v>0</v>
      </c>
      <c r="AF774" s="69">
        <f>IFERROR(LARGE(AH774:AM774,5),0)+IFERROR(LARGE(AH774:AM774,6),0)</f>
        <v>0</v>
      </c>
      <c r="AG774" s="69">
        <f>IFERROR(LARGE(AH774:AM774,7),0)</f>
        <v>0</v>
      </c>
      <c r="AH774" s="69"/>
      <c r="AI774" s="69"/>
      <c r="AJ774" s="69"/>
      <c r="AK774" s="69"/>
      <c r="AL774" s="69"/>
      <c r="AM774" s="69"/>
    </row>
    <row r="775" spans="1:39" s="70" customFormat="1">
      <c r="A775" s="3"/>
      <c r="B775" s="3"/>
      <c r="C775" s="3"/>
      <c r="D775" s="2"/>
      <c r="E775" s="23"/>
      <c r="F775" s="69"/>
      <c r="G775" s="69"/>
      <c r="H775" s="69"/>
      <c r="I775" s="75"/>
      <c r="J775" s="76"/>
      <c r="K775" s="76"/>
      <c r="L775" s="76"/>
      <c r="M775" s="76"/>
      <c r="N775" s="69"/>
      <c r="O775" s="69"/>
      <c r="P775" s="69"/>
      <c r="Q775" s="69"/>
      <c r="R775" s="69"/>
      <c r="S775" s="69"/>
      <c r="T775" s="75"/>
      <c r="U775" s="75"/>
      <c r="V775" s="69"/>
      <c r="W775" s="69"/>
      <c r="X775" s="69"/>
      <c r="Y775" s="77"/>
      <c r="Z775" s="69"/>
      <c r="AA775" s="69"/>
      <c r="AB775" s="69"/>
      <c r="AC775" s="69"/>
      <c r="AD775" s="69">
        <f>IFERROR(LARGE(AH775:AM775,1),0)+IFERROR(LARGE(AH775:AM775,2),0)</f>
        <v>0</v>
      </c>
      <c r="AE775" s="69">
        <f>IFERROR(LARGE(AH775:AM775,3),0)+IFERROR(LARGE(AH775:AM775,4),0)</f>
        <v>0</v>
      </c>
      <c r="AF775" s="69">
        <f>IFERROR(LARGE(AH775:AM775,5),0)+IFERROR(LARGE(AH775:AM775,6),0)</f>
        <v>0</v>
      </c>
      <c r="AG775" s="69">
        <f>IFERROR(LARGE(AH775:AM775,7),0)</f>
        <v>0</v>
      </c>
      <c r="AH775" s="69"/>
      <c r="AI775" s="69"/>
      <c r="AJ775" s="69"/>
      <c r="AK775" s="69"/>
      <c r="AL775" s="69"/>
      <c r="AM775" s="69"/>
    </row>
    <row r="776" spans="1:39" s="70" customFormat="1">
      <c r="A776" s="3"/>
      <c r="B776" s="3"/>
      <c r="C776" s="3"/>
      <c r="D776" s="2"/>
      <c r="E776" s="23"/>
      <c r="F776" s="69"/>
      <c r="G776" s="69"/>
      <c r="H776" s="69"/>
      <c r="I776" s="75"/>
      <c r="J776" s="76"/>
      <c r="K776" s="76"/>
      <c r="L776" s="76"/>
      <c r="M776" s="76"/>
      <c r="N776" s="69"/>
      <c r="O776" s="69"/>
      <c r="P776" s="69"/>
      <c r="Q776" s="69"/>
      <c r="R776" s="69"/>
      <c r="S776" s="69"/>
      <c r="T776" s="75"/>
      <c r="U776" s="75"/>
      <c r="V776" s="69"/>
      <c r="W776" s="69"/>
      <c r="X776" s="69"/>
      <c r="Y776" s="77"/>
      <c r="Z776" s="69"/>
      <c r="AA776" s="69"/>
      <c r="AB776" s="69"/>
      <c r="AC776" s="69"/>
      <c r="AD776" s="69">
        <f>IFERROR(LARGE(AH776:AM776,1),0)+IFERROR(LARGE(AH776:AM776,2),0)</f>
        <v>0</v>
      </c>
      <c r="AE776" s="69">
        <f>IFERROR(LARGE(AH776:AM776,3),0)+IFERROR(LARGE(AH776:AM776,4),0)</f>
        <v>0</v>
      </c>
      <c r="AF776" s="69">
        <f>IFERROR(LARGE(AH776:AM776,5),0)+IFERROR(LARGE(AH776:AM776,6),0)</f>
        <v>0</v>
      </c>
      <c r="AG776" s="69">
        <f>IFERROR(LARGE(AH776:AM776,7),0)</f>
        <v>0</v>
      </c>
      <c r="AH776" s="69"/>
      <c r="AI776" s="69"/>
      <c r="AJ776" s="69"/>
      <c r="AK776" s="69"/>
      <c r="AL776" s="69"/>
      <c r="AM776" s="69"/>
    </row>
    <row r="777" spans="1:39" s="70" customFormat="1">
      <c r="A777" s="3"/>
      <c r="B777" s="3"/>
      <c r="C777" s="3"/>
      <c r="D777" s="2"/>
      <c r="E777" s="23"/>
      <c r="F777" s="69"/>
      <c r="G777" s="69"/>
      <c r="H777" s="69"/>
      <c r="I777" s="75"/>
      <c r="J777" s="76"/>
      <c r="K777" s="76"/>
      <c r="L777" s="76"/>
      <c r="M777" s="76"/>
      <c r="N777" s="69"/>
      <c r="O777" s="69"/>
      <c r="P777" s="69"/>
      <c r="Q777" s="69"/>
      <c r="R777" s="69"/>
      <c r="S777" s="69"/>
      <c r="T777" s="75"/>
      <c r="U777" s="75"/>
      <c r="V777" s="69"/>
      <c r="W777" s="69"/>
      <c r="X777" s="69"/>
      <c r="Y777" s="77"/>
      <c r="Z777" s="69"/>
      <c r="AA777" s="69"/>
      <c r="AB777" s="69"/>
      <c r="AC777" s="69"/>
      <c r="AD777" s="69">
        <f>IFERROR(LARGE(AH777:AM777,1),0)+IFERROR(LARGE(AH777:AM777,2),0)</f>
        <v>0</v>
      </c>
      <c r="AE777" s="69">
        <f>IFERROR(LARGE(AH777:AM777,3),0)+IFERROR(LARGE(AH777:AM777,4),0)</f>
        <v>0</v>
      </c>
      <c r="AF777" s="69">
        <f>IFERROR(LARGE(AH777:AM777,5),0)+IFERROR(LARGE(AH777:AM777,6),0)</f>
        <v>0</v>
      </c>
      <c r="AG777" s="69">
        <f>IFERROR(LARGE(AH777:AM777,7),0)</f>
        <v>0</v>
      </c>
      <c r="AH777" s="69"/>
      <c r="AI777" s="69"/>
      <c r="AJ777" s="69"/>
      <c r="AK777" s="69"/>
      <c r="AL777" s="69"/>
      <c r="AM777" s="69"/>
    </row>
    <row r="778" spans="1:39" s="70" customFormat="1">
      <c r="A778" s="3"/>
      <c r="B778" s="3"/>
      <c r="C778" s="3"/>
      <c r="D778" s="2"/>
      <c r="E778" s="23"/>
      <c r="F778" s="69"/>
      <c r="G778" s="69"/>
      <c r="H778" s="69"/>
      <c r="I778" s="75"/>
      <c r="J778" s="76"/>
      <c r="K778" s="76"/>
      <c r="L778" s="76"/>
      <c r="M778" s="76"/>
      <c r="N778" s="69"/>
      <c r="O778" s="69"/>
      <c r="P778" s="69"/>
      <c r="Q778" s="69"/>
      <c r="R778" s="69"/>
      <c r="S778" s="69"/>
      <c r="T778" s="75"/>
      <c r="U778" s="75"/>
      <c r="V778" s="69"/>
      <c r="W778" s="69"/>
      <c r="X778" s="69"/>
      <c r="Y778" s="77"/>
      <c r="Z778" s="69"/>
      <c r="AA778" s="69"/>
      <c r="AB778" s="69"/>
      <c r="AC778" s="69"/>
      <c r="AD778" s="69">
        <f>IFERROR(LARGE(AH778:AM778,1),0)+IFERROR(LARGE(AH778:AM778,2),0)</f>
        <v>0</v>
      </c>
      <c r="AE778" s="69">
        <f>IFERROR(LARGE(AH778:AM778,3),0)+IFERROR(LARGE(AH778:AM778,4),0)</f>
        <v>0</v>
      </c>
      <c r="AF778" s="69">
        <f>IFERROR(LARGE(AH778:AM778,5),0)+IFERROR(LARGE(AH778:AM778,6),0)</f>
        <v>0</v>
      </c>
      <c r="AG778" s="69">
        <f>IFERROR(LARGE(AH778:AM778,7),0)</f>
        <v>0</v>
      </c>
      <c r="AH778" s="69"/>
      <c r="AI778" s="69"/>
      <c r="AJ778" s="69"/>
      <c r="AK778" s="69"/>
      <c r="AL778" s="69"/>
      <c r="AM778" s="69"/>
    </row>
    <row r="779" spans="1:39" s="70" customFormat="1">
      <c r="A779" s="3"/>
      <c r="B779" s="3"/>
      <c r="C779" s="3"/>
      <c r="D779" s="2"/>
      <c r="E779" s="23"/>
      <c r="F779" s="69"/>
      <c r="G779" s="69"/>
      <c r="H779" s="69"/>
      <c r="I779" s="75"/>
      <c r="J779" s="76"/>
      <c r="K779" s="76"/>
      <c r="L779" s="76"/>
      <c r="M779" s="76"/>
      <c r="N779" s="69"/>
      <c r="O779" s="69"/>
      <c r="P779" s="69"/>
      <c r="Q779" s="69"/>
      <c r="R779" s="69"/>
      <c r="S779" s="69"/>
      <c r="T779" s="75"/>
      <c r="U779" s="75"/>
      <c r="V779" s="69"/>
      <c r="W779" s="69"/>
      <c r="X779" s="69"/>
      <c r="Y779" s="77"/>
      <c r="Z779" s="69"/>
      <c r="AA779" s="69"/>
      <c r="AB779" s="69"/>
      <c r="AC779" s="69"/>
      <c r="AD779" s="69">
        <f>IFERROR(LARGE(AH779:AM779,1),0)+IFERROR(LARGE(AH779:AM779,2),0)</f>
        <v>0</v>
      </c>
      <c r="AE779" s="69">
        <f>IFERROR(LARGE(AH779:AM779,3),0)+IFERROR(LARGE(AH779:AM779,4),0)</f>
        <v>0</v>
      </c>
      <c r="AF779" s="69">
        <f>IFERROR(LARGE(AH779:AM779,5),0)+IFERROR(LARGE(AH779:AM779,6),0)</f>
        <v>0</v>
      </c>
      <c r="AG779" s="69">
        <f>IFERROR(LARGE(AH779:AM779,7),0)</f>
        <v>0</v>
      </c>
      <c r="AH779" s="69"/>
      <c r="AI779" s="69"/>
      <c r="AJ779" s="69"/>
      <c r="AK779" s="69"/>
      <c r="AL779" s="69"/>
      <c r="AM779" s="69"/>
    </row>
    <row r="780" spans="1:39" s="70" customFormat="1">
      <c r="A780" s="3"/>
      <c r="B780" s="3"/>
      <c r="C780" s="3"/>
      <c r="D780" s="2"/>
      <c r="E780" s="23"/>
      <c r="F780" s="69"/>
      <c r="G780" s="69"/>
      <c r="H780" s="69"/>
      <c r="I780" s="75"/>
      <c r="J780" s="76"/>
      <c r="K780" s="76"/>
      <c r="L780" s="76"/>
      <c r="M780" s="76"/>
      <c r="N780" s="69"/>
      <c r="O780" s="69"/>
      <c r="P780" s="69"/>
      <c r="Q780" s="69"/>
      <c r="R780" s="69"/>
      <c r="S780" s="69"/>
      <c r="T780" s="75"/>
      <c r="U780" s="75"/>
      <c r="V780" s="69"/>
      <c r="W780" s="69"/>
      <c r="X780" s="69"/>
      <c r="Y780" s="77"/>
      <c r="Z780" s="69"/>
      <c r="AA780" s="69"/>
      <c r="AB780" s="69"/>
      <c r="AC780" s="69"/>
      <c r="AD780" s="69">
        <f>IFERROR(LARGE(AH780:AM780,1),0)+IFERROR(LARGE(AH780:AM780,2),0)</f>
        <v>0</v>
      </c>
      <c r="AE780" s="69">
        <f>IFERROR(LARGE(AH780:AM780,3),0)+IFERROR(LARGE(AH780:AM780,4),0)</f>
        <v>0</v>
      </c>
      <c r="AF780" s="69">
        <f>IFERROR(LARGE(AH780:AM780,5),0)+IFERROR(LARGE(AH780:AM780,6),0)</f>
        <v>0</v>
      </c>
      <c r="AG780" s="69">
        <f>IFERROR(LARGE(AH780:AM780,7),0)</f>
        <v>0</v>
      </c>
      <c r="AH780" s="69"/>
      <c r="AI780" s="69"/>
      <c r="AJ780" s="69"/>
      <c r="AK780" s="69"/>
      <c r="AL780" s="69"/>
      <c r="AM780" s="69"/>
    </row>
    <row r="781" spans="1:39" s="70" customFormat="1">
      <c r="A781" s="3"/>
      <c r="B781" s="3"/>
      <c r="C781" s="3"/>
      <c r="D781" s="2"/>
      <c r="E781" s="23"/>
      <c r="F781" s="69"/>
      <c r="G781" s="69"/>
      <c r="H781" s="69"/>
      <c r="I781" s="75"/>
      <c r="J781" s="76"/>
      <c r="K781" s="76"/>
      <c r="L781" s="76"/>
      <c r="M781" s="76"/>
      <c r="N781" s="69"/>
      <c r="O781" s="69"/>
      <c r="P781" s="69"/>
      <c r="Q781" s="69"/>
      <c r="R781" s="69"/>
      <c r="S781" s="69"/>
      <c r="T781" s="75"/>
      <c r="U781" s="75"/>
      <c r="V781" s="69"/>
      <c r="W781" s="69"/>
      <c r="X781" s="69"/>
      <c r="Y781" s="77"/>
      <c r="Z781" s="69"/>
      <c r="AA781" s="69"/>
      <c r="AB781" s="69"/>
      <c r="AC781" s="69"/>
      <c r="AD781" s="69">
        <f>IFERROR(LARGE(AH781:AM781,1),0)+IFERROR(LARGE(AH781:AM781,2),0)</f>
        <v>0</v>
      </c>
      <c r="AE781" s="69">
        <f>IFERROR(LARGE(AH781:AM781,3),0)+IFERROR(LARGE(AH781:AM781,4),0)</f>
        <v>0</v>
      </c>
      <c r="AF781" s="69">
        <f>IFERROR(LARGE(AH781:AM781,5),0)+IFERROR(LARGE(AH781:AM781,6),0)</f>
        <v>0</v>
      </c>
      <c r="AG781" s="69">
        <f>IFERROR(LARGE(AH781:AM781,7),0)</f>
        <v>0</v>
      </c>
      <c r="AH781" s="69"/>
      <c r="AI781" s="69"/>
      <c r="AJ781" s="69"/>
      <c r="AK781" s="69"/>
      <c r="AL781" s="69"/>
      <c r="AM781" s="69"/>
    </row>
    <row r="782" spans="1:39" s="70" customFormat="1">
      <c r="A782" s="3"/>
      <c r="B782" s="3"/>
      <c r="C782" s="3"/>
      <c r="D782" s="2"/>
      <c r="E782" s="23"/>
      <c r="F782" s="69"/>
      <c r="G782" s="69"/>
      <c r="H782" s="69"/>
      <c r="I782" s="75"/>
      <c r="J782" s="76"/>
      <c r="K782" s="76"/>
      <c r="L782" s="76"/>
      <c r="M782" s="76"/>
      <c r="N782" s="69"/>
      <c r="O782" s="69"/>
      <c r="P782" s="69"/>
      <c r="Q782" s="69"/>
      <c r="R782" s="69"/>
      <c r="S782" s="69"/>
      <c r="T782" s="75"/>
      <c r="U782" s="75"/>
      <c r="V782" s="69"/>
      <c r="W782" s="69"/>
      <c r="X782" s="69"/>
      <c r="Y782" s="77"/>
      <c r="Z782" s="69"/>
      <c r="AA782" s="69"/>
      <c r="AB782" s="69"/>
      <c r="AC782" s="69"/>
      <c r="AD782" s="69">
        <f>IFERROR(LARGE(AH782:AM782,1),0)+IFERROR(LARGE(AH782:AM782,2),0)</f>
        <v>0</v>
      </c>
      <c r="AE782" s="69">
        <f>IFERROR(LARGE(AH782:AM782,3),0)+IFERROR(LARGE(AH782:AM782,4),0)</f>
        <v>0</v>
      </c>
      <c r="AF782" s="69">
        <f>IFERROR(LARGE(AH782:AM782,5),0)+IFERROR(LARGE(AH782:AM782,6),0)</f>
        <v>0</v>
      </c>
      <c r="AG782" s="69">
        <f>IFERROR(LARGE(AH782:AM782,7),0)</f>
        <v>0</v>
      </c>
      <c r="AH782" s="69"/>
      <c r="AI782" s="69"/>
      <c r="AJ782" s="69"/>
      <c r="AK782" s="69"/>
      <c r="AL782" s="69"/>
      <c r="AM782" s="69"/>
    </row>
    <row r="783" spans="1:39" s="70" customFormat="1">
      <c r="A783" s="3"/>
      <c r="B783" s="3"/>
      <c r="C783" s="3"/>
      <c r="D783" s="2"/>
      <c r="E783" s="23"/>
      <c r="F783" s="69"/>
      <c r="G783" s="69"/>
      <c r="H783" s="69"/>
      <c r="I783" s="75"/>
      <c r="J783" s="76"/>
      <c r="K783" s="76"/>
      <c r="L783" s="76"/>
      <c r="M783" s="76"/>
      <c r="N783" s="69"/>
      <c r="O783" s="69"/>
      <c r="P783" s="69"/>
      <c r="Q783" s="69"/>
      <c r="R783" s="69"/>
      <c r="S783" s="69"/>
      <c r="T783" s="75"/>
      <c r="U783" s="75"/>
      <c r="V783" s="69"/>
      <c r="W783" s="69"/>
      <c r="X783" s="69"/>
      <c r="Y783" s="77"/>
      <c r="Z783" s="69"/>
      <c r="AA783" s="69"/>
      <c r="AB783" s="69"/>
      <c r="AC783" s="69"/>
      <c r="AD783" s="69">
        <f>IFERROR(LARGE(AH783:AM783,1),0)+IFERROR(LARGE(AH783:AM783,2),0)</f>
        <v>0</v>
      </c>
      <c r="AE783" s="69">
        <f>IFERROR(LARGE(AH783:AM783,3),0)+IFERROR(LARGE(AH783:AM783,4),0)</f>
        <v>0</v>
      </c>
      <c r="AF783" s="69">
        <f>IFERROR(LARGE(AH783:AM783,5),0)+IFERROR(LARGE(AH783:AM783,6),0)</f>
        <v>0</v>
      </c>
      <c r="AG783" s="69">
        <f>IFERROR(LARGE(AH783:AM783,7),0)</f>
        <v>0</v>
      </c>
      <c r="AH783" s="69"/>
      <c r="AI783" s="69"/>
      <c r="AJ783" s="69"/>
      <c r="AK783" s="69"/>
      <c r="AL783" s="69"/>
      <c r="AM783" s="69"/>
    </row>
    <row r="784" spans="1:39" s="70" customFormat="1">
      <c r="A784" s="3"/>
      <c r="B784" s="3"/>
      <c r="C784" s="3"/>
      <c r="D784" s="2"/>
      <c r="E784" s="23"/>
      <c r="F784" s="69"/>
      <c r="G784" s="69"/>
      <c r="H784" s="69"/>
      <c r="I784" s="75"/>
      <c r="J784" s="76"/>
      <c r="K784" s="76"/>
      <c r="L784" s="76"/>
      <c r="M784" s="76"/>
      <c r="N784" s="69"/>
      <c r="O784" s="69"/>
      <c r="P784" s="69"/>
      <c r="Q784" s="69"/>
      <c r="R784" s="69"/>
      <c r="S784" s="69"/>
      <c r="T784" s="75"/>
      <c r="U784" s="75"/>
      <c r="V784" s="69"/>
      <c r="W784" s="69"/>
      <c r="X784" s="69"/>
      <c r="Y784" s="77"/>
      <c r="Z784" s="69"/>
      <c r="AA784" s="69"/>
      <c r="AB784" s="69"/>
      <c r="AC784" s="69"/>
      <c r="AD784" s="69">
        <f>IFERROR(LARGE(AH784:AM784,1),0)+IFERROR(LARGE(AH784:AM784,2),0)</f>
        <v>0</v>
      </c>
      <c r="AE784" s="69">
        <f>IFERROR(LARGE(AH784:AM784,3),0)+IFERROR(LARGE(AH784:AM784,4),0)</f>
        <v>0</v>
      </c>
      <c r="AF784" s="69">
        <f>IFERROR(LARGE(AH784:AM784,5),0)+IFERROR(LARGE(AH784:AM784,6),0)</f>
        <v>0</v>
      </c>
      <c r="AG784" s="69">
        <f>IFERROR(LARGE(AH784:AM784,7),0)</f>
        <v>0</v>
      </c>
      <c r="AH784" s="69"/>
      <c r="AI784" s="69"/>
      <c r="AJ784" s="69"/>
      <c r="AK784" s="69"/>
      <c r="AL784" s="69"/>
      <c r="AM784" s="69"/>
    </row>
    <row r="785" spans="1:39" s="70" customFormat="1">
      <c r="A785" s="3"/>
      <c r="B785" s="3"/>
      <c r="C785" s="3"/>
      <c r="D785" s="2"/>
      <c r="E785" s="23"/>
      <c r="F785" s="69"/>
      <c r="G785" s="69"/>
      <c r="H785" s="69"/>
      <c r="I785" s="75"/>
      <c r="J785" s="76"/>
      <c r="K785" s="76"/>
      <c r="L785" s="76"/>
      <c r="M785" s="76"/>
      <c r="N785" s="69"/>
      <c r="O785" s="69"/>
      <c r="P785" s="69"/>
      <c r="Q785" s="69"/>
      <c r="R785" s="69"/>
      <c r="S785" s="69"/>
      <c r="T785" s="75"/>
      <c r="U785" s="75"/>
      <c r="V785" s="69"/>
      <c r="W785" s="69"/>
      <c r="X785" s="69"/>
      <c r="Y785" s="77"/>
      <c r="Z785" s="69"/>
      <c r="AA785" s="69"/>
      <c r="AB785" s="69"/>
      <c r="AC785" s="69"/>
      <c r="AD785" s="69">
        <f>IFERROR(LARGE(AH785:AM785,1),0)+IFERROR(LARGE(AH785:AM785,2),0)</f>
        <v>0</v>
      </c>
      <c r="AE785" s="69">
        <f>IFERROR(LARGE(AH785:AM785,3),0)+IFERROR(LARGE(AH785:AM785,4),0)</f>
        <v>0</v>
      </c>
      <c r="AF785" s="69">
        <f>IFERROR(LARGE(AH785:AM785,5),0)+IFERROR(LARGE(AH785:AM785,6),0)</f>
        <v>0</v>
      </c>
      <c r="AG785" s="69">
        <f>IFERROR(LARGE(AH785:AM785,7),0)</f>
        <v>0</v>
      </c>
      <c r="AH785" s="69"/>
      <c r="AI785" s="69"/>
      <c r="AJ785" s="69"/>
      <c r="AK785" s="69"/>
      <c r="AL785" s="69"/>
      <c r="AM785" s="69"/>
    </row>
    <row r="786" spans="1:39" s="70" customFormat="1">
      <c r="A786" s="3"/>
      <c r="B786" s="3"/>
      <c r="C786" s="3"/>
      <c r="D786" s="2"/>
      <c r="E786" s="23"/>
      <c r="F786" s="69"/>
      <c r="G786" s="69"/>
      <c r="H786" s="69"/>
      <c r="I786" s="75"/>
      <c r="J786" s="76"/>
      <c r="K786" s="76"/>
      <c r="L786" s="76"/>
      <c r="M786" s="76"/>
      <c r="N786" s="69"/>
      <c r="O786" s="69"/>
      <c r="P786" s="69"/>
      <c r="Q786" s="69"/>
      <c r="R786" s="69"/>
      <c r="S786" s="69"/>
      <c r="T786" s="75"/>
      <c r="U786" s="75"/>
      <c r="V786" s="69"/>
      <c r="W786" s="69"/>
      <c r="X786" s="69"/>
      <c r="Y786" s="77"/>
      <c r="Z786" s="69"/>
      <c r="AA786" s="69"/>
      <c r="AB786" s="69"/>
      <c r="AC786" s="69"/>
      <c r="AD786" s="69">
        <f>IFERROR(LARGE(AH786:AM786,1),0)+IFERROR(LARGE(AH786:AM786,2),0)</f>
        <v>0</v>
      </c>
      <c r="AE786" s="69">
        <f>IFERROR(LARGE(AH786:AM786,3),0)+IFERROR(LARGE(AH786:AM786,4),0)</f>
        <v>0</v>
      </c>
      <c r="AF786" s="69">
        <f>IFERROR(LARGE(AH786:AM786,5),0)+IFERROR(LARGE(AH786:AM786,6),0)</f>
        <v>0</v>
      </c>
      <c r="AG786" s="69">
        <f>IFERROR(LARGE(AH786:AM786,7),0)</f>
        <v>0</v>
      </c>
      <c r="AH786" s="69"/>
      <c r="AI786" s="69"/>
      <c r="AJ786" s="69"/>
      <c r="AK786" s="69"/>
      <c r="AL786" s="69"/>
      <c r="AM786" s="69"/>
    </row>
    <row r="787" spans="1:39" s="70" customFormat="1">
      <c r="A787" s="3"/>
      <c r="B787" s="3"/>
      <c r="C787" s="3"/>
      <c r="D787" s="2"/>
      <c r="E787" s="23"/>
      <c r="F787" s="69"/>
      <c r="G787" s="69"/>
      <c r="H787" s="69"/>
      <c r="I787" s="75"/>
      <c r="J787" s="76"/>
      <c r="K787" s="76"/>
      <c r="L787" s="76"/>
      <c r="M787" s="76"/>
      <c r="N787" s="69"/>
      <c r="O787" s="69"/>
      <c r="P787" s="69"/>
      <c r="Q787" s="69"/>
      <c r="R787" s="69"/>
      <c r="S787" s="69"/>
      <c r="T787" s="75"/>
      <c r="U787" s="75"/>
      <c r="V787" s="69"/>
      <c r="W787" s="69"/>
      <c r="X787" s="69"/>
      <c r="Y787" s="77"/>
      <c r="Z787" s="69"/>
      <c r="AA787" s="69"/>
      <c r="AB787" s="69"/>
      <c r="AC787" s="69"/>
      <c r="AD787" s="69">
        <f>IFERROR(LARGE(AH787:AM787,1),0)+IFERROR(LARGE(AH787:AM787,2),0)</f>
        <v>0</v>
      </c>
      <c r="AE787" s="69">
        <f>IFERROR(LARGE(AH787:AM787,3),0)+IFERROR(LARGE(AH787:AM787,4),0)</f>
        <v>0</v>
      </c>
      <c r="AF787" s="69">
        <f>IFERROR(LARGE(AH787:AM787,5),0)+IFERROR(LARGE(AH787:AM787,6),0)</f>
        <v>0</v>
      </c>
      <c r="AG787" s="69">
        <f>IFERROR(LARGE(AH787:AM787,7),0)</f>
        <v>0</v>
      </c>
      <c r="AH787" s="69"/>
      <c r="AI787" s="69"/>
      <c r="AJ787" s="69"/>
      <c r="AK787" s="69"/>
      <c r="AL787" s="69"/>
      <c r="AM787" s="69"/>
    </row>
    <row r="788" spans="1:39" s="70" customFormat="1">
      <c r="A788" s="3"/>
      <c r="B788" s="3"/>
      <c r="C788" s="3"/>
      <c r="D788" s="2"/>
      <c r="E788" s="23"/>
      <c r="F788" s="69"/>
      <c r="G788" s="69"/>
      <c r="H788" s="69"/>
      <c r="I788" s="75"/>
      <c r="J788" s="76"/>
      <c r="K788" s="76"/>
      <c r="L788" s="76"/>
      <c r="M788" s="76"/>
      <c r="N788" s="69"/>
      <c r="O788" s="69"/>
      <c r="P788" s="69"/>
      <c r="Q788" s="69"/>
      <c r="R788" s="69"/>
      <c r="S788" s="69"/>
      <c r="T788" s="75"/>
      <c r="U788" s="75"/>
      <c r="V788" s="69"/>
      <c r="W788" s="69"/>
      <c r="X788" s="69"/>
      <c r="Y788" s="77"/>
      <c r="Z788" s="69"/>
      <c r="AA788" s="69"/>
      <c r="AB788" s="69"/>
      <c r="AC788" s="69"/>
      <c r="AD788" s="69">
        <f>IFERROR(LARGE(AH788:AM788,1),0)+IFERROR(LARGE(AH788:AM788,2),0)</f>
        <v>0</v>
      </c>
      <c r="AE788" s="69">
        <f>IFERROR(LARGE(AH788:AM788,3),0)+IFERROR(LARGE(AH788:AM788,4),0)</f>
        <v>0</v>
      </c>
      <c r="AF788" s="69">
        <f>IFERROR(LARGE(AH788:AM788,5),0)+IFERROR(LARGE(AH788:AM788,6),0)</f>
        <v>0</v>
      </c>
      <c r="AG788" s="69">
        <f>IFERROR(LARGE(AH788:AM788,7),0)</f>
        <v>0</v>
      </c>
      <c r="AH788" s="69"/>
      <c r="AI788" s="69"/>
      <c r="AJ788" s="69"/>
      <c r="AK788" s="69"/>
      <c r="AL788" s="69"/>
      <c r="AM788" s="69"/>
    </row>
    <row r="789" spans="1:39" s="70" customFormat="1">
      <c r="A789" s="3"/>
      <c r="B789" s="3"/>
      <c r="C789" s="3"/>
      <c r="D789" s="2"/>
      <c r="E789" s="23"/>
      <c r="F789" s="69"/>
      <c r="G789" s="69"/>
      <c r="H789" s="69"/>
      <c r="I789" s="75"/>
      <c r="J789" s="76"/>
      <c r="K789" s="76"/>
      <c r="L789" s="76"/>
      <c r="M789" s="76"/>
      <c r="N789" s="69"/>
      <c r="O789" s="69"/>
      <c r="P789" s="69"/>
      <c r="Q789" s="69"/>
      <c r="R789" s="69"/>
      <c r="S789" s="69"/>
      <c r="T789" s="75"/>
      <c r="U789" s="75"/>
      <c r="V789" s="69"/>
      <c r="W789" s="69"/>
      <c r="X789" s="69"/>
      <c r="Y789" s="77"/>
      <c r="Z789" s="69"/>
      <c r="AA789" s="69"/>
      <c r="AB789" s="69"/>
      <c r="AC789" s="69"/>
      <c r="AD789" s="69">
        <f>IFERROR(LARGE(AH789:AM789,1),0)+IFERROR(LARGE(AH789:AM789,2),0)</f>
        <v>0</v>
      </c>
      <c r="AE789" s="69">
        <f>IFERROR(LARGE(AH789:AM789,3),0)+IFERROR(LARGE(AH789:AM789,4),0)</f>
        <v>0</v>
      </c>
      <c r="AF789" s="69">
        <f>IFERROR(LARGE(AH789:AM789,5),0)+IFERROR(LARGE(AH789:AM789,6),0)</f>
        <v>0</v>
      </c>
      <c r="AG789" s="69">
        <f>IFERROR(LARGE(AH789:AM789,7),0)</f>
        <v>0</v>
      </c>
      <c r="AH789" s="69"/>
      <c r="AI789" s="69"/>
      <c r="AJ789" s="69"/>
      <c r="AK789" s="69"/>
      <c r="AL789" s="69"/>
      <c r="AM789" s="69"/>
    </row>
    <row r="790" spans="1:39" s="70" customFormat="1">
      <c r="A790" s="3"/>
      <c r="B790" s="3"/>
      <c r="C790" s="3"/>
      <c r="D790" s="2"/>
      <c r="E790" s="23"/>
      <c r="F790" s="69"/>
      <c r="G790" s="69"/>
      <c r="H790" s="69"/>
      <c r="I790" s="75"/>
      <c r="J790" s="76"/>
      <c r="K790" s="76"/>
      <c r="L790" s="76"/>
      <c r="M790" s="76"/>
      <c r="N790" s="69"/>
      <c r="O790" s="69"/>
      <c r="P790" s="69"/>
      <c r="Q790" s="69"/>
      <c r="R790" s="69"/>
      <c r="S790" s="69"/>
      <c r="T790" s="75"/>
      <c r="U790" s="75"/>
      <c r="V790" s="69"/>
      <c r="W790" s="69"/>
      <c r="X790" s="69"/>
      <c r="Y790" s="77"/>
      <c r="Z790" s="69"/>
      <c r="AA790" s="69"/>
      <c r="AB790" s="69"/>
      <c r="AC790" s="69"/>
      <c r="AD790" s="69">
        <f>IFERROR(LARGE(AH790:AM790,1),0)+IFERROR(LARGE(AH790:AM790,2),0)</f>
        <v>0</v>
      </c>
      <c r="AE790" s="69">
        <f>IFERROR(LARGE(AH790:AM790,3),0)+IFERROR(LARGE(AH790:AM790,4),0)</f>
        <v>0</v>
      </c>
      <c r="AF790" s="69">
        <f>IFERROR(LARGE(AH790:AM790,5),0)+IFERROR(LARGE(AH790:AM790,6),0)</f>
        <v>0</v>
      </c>
      <c r="AG790" s="69">
        <f>IFERROR(LARGE(AH790:AM790,7),0)</f>
        <v>0</v>
      </c>
      <c r="AH790" s="69"/>
      <c r="AI790" s="69"/>
      <c r="AJ790" s="69"/>
      <c r="AK790" s="69"/>
      <c r="AL790" s="69"/>
      <c r="AM790" s="69"/>
    </row>
    <row r="791" spans="1:39" s="70" customFormat="1">
      <c r="A791" s="3"/>
      <c r="B791" s="3"/>
      <c r="C791" s="3"/>
      <c r="D791" s="2"/>
      <c r="E791" s="23"/>
      <c r="F791" s="69"/>
      <c r="G791" s="69"/>
      <c r="H791" s="69"/>
      <c r="I791" s="75"/>
      <c r="J791" s="76"/>
      <c r="K791" s="76"/>
      <c r="L791" s="76"/>
      <c r="M791" s="76"/>
      <c r="N791" s="69"/>
      <c r="O791" s="69"/>
      <c r="P791" s="69"/>
      <c r="Q791" s="69"/>
      <c r="R791" s="69"/>
      <c r="S791" s="69"/>
      <c r="T791" s="75"/>
      <c r="U791" s="75"/>
      <c r="V791" s="69"/>
      <c r="W791" s="69"/>
      <c r="X791" s="69"/>
      <c r="Y791" s="77"/>
      <c r="Z791" s="69"/>
      <c r="AA791" s="69"/>
      <c r="AB791" s="69"/>
      <c r="AC791" s="69"/>
      <c r="AD791" s="69">
        <f>IFERROR(LARGE(AH791:AM791,1),0)+IFERROR(LARGE(AH791:AM791,2),0)</f>
        <v>0</v>
      </c>
      <c r="AE791" s="69">
        <f>IFERROR(LARGE(AH791:AM791,3),0)+IFERROR(LARGE(AH791:AM791,4),0)</f>
        <v>0</v>
      </c>
      <c r="AF791" s="69">
        <f>IFERROR(LARGE(AH791:AM791,5),0)+IFERROR(LARGE(AH791:AM791,6),0)</f>
        <v>0</v>
      </c>
      <c r="AG791" s="69">
        <f>IFERROR(LARGE(AH791:AM791,7),0)</f>
        <v>0</v>
      </c>
      <c r="AH791" s="69"/>
      <c r="AI791" s="69"/>
      <c r="AJ791" s="69"/>
      <c r="AK791" s="69"/>
      <c r="AL791" s="69"/>
      <c r="AM791" s="69"/>
    </row>
    <row r="792" spans="1:39" s="70" customFormat="1">
      <c r="A792" s="3"/>
      <c r="B792" s="3"/>
      <c r="C792" s="3"/>
      <c r="D792" s="2"/>
      <c r="E792" s="23"/>
      <c r="F792" s="69"/>
      <c r="G792" s="69"/>
      <c r="H792" s="69"/>
      <c r="I792" s="75"/>
      <c r="J792" s="76"/>
      <c r="K792" s="76"/>
      <c r="L792" s="76"/>
      <c r="M792" s="76"/>
      <c r="N792" s="69"/>
      <c r="O792" s="69"/>
      <c r="P792" s="69"/>
      <c r="Q792" s="69"/>
      <c r="R792" s="69"/>
      <c r="S792" s="69"/>
      <c r="T792" s="75"/>
      <c r="U792" s="75"/>
      <c r="V792" s="69"/>
      <c r="W792" s="69"/>
      <c r="X792" s="69"/>
      <c r="Y792" s="77"/>
      <c r="Z792" s="69"/>
      <c r="AA792" s="69"/>
      <c r="AB792" s="69"/>
      <c r="AC792" s="69"/>
      <c r="AD792" s="69">
        <f>IFERROR(LARGE(AH792:AM792,1),0)+IFERROR(LARGE(AH792:AM792,2),0)</f>
        <v>0</v>
      </c>
      <c r="AE792" s="69">
        <f>IFERROR(LARGE(AH792:AM792,3),0)+IFERROR(LARGE(AH792:AM792,4),0)</f>
        <v>0</v>
      </c>
      <c r="AF792" s="69">
        <f>IFERROR(LARGE(AH792:AM792,5),0)+IFERROR(LARGE(AH792:AM792,6),0)</f>
        <v>0</v>
      </c>
      <c r="AG792" s="69">
        <f>IFERROR(LARGE(AH792:AM792,7),0)</f>
        <v>0</v>
      </c>
      <c r="AH792" s="69"/>
      <c r="AI792" s="69"/>
      <c r="AJ792" s="69"/>
      <c r="AK792" s="69"/>
      <c r="AL792" s="69"/>
      <c r="AM792" s="69"/>
    </row>
    <row r="793" spans="1:39" s="70" customFormat="1">
      <c r="A793" s="3"/>
      <c r="B793" s="3"/>
      <c r="C793" s="3"/>
      <c r="D793" s="2"/>
      <c r="E793" s="23"/>
      <c r="F793" s="69"/>
      <c r="G793" s="69"/>
      <c r="H793" s="69"/>
      <c r="I793" s="75"/>
      <c r="J793" s="76"/>
      <c r="K793" s="76"/>
      <c r="L793" s="76"/>
      <c r="M793" s="76"/>
      <c r="N793" s="69"/>
      <c r="O793" s="69"/>
      <c r="P793" s="69"/>
      <c r="Q793" s="69"/>
      <c r="R793" s="69"/>
      <c r="S793" s="69"/>
      <c r="T793" s="75"/>
      <c r="U793" s="75"/>
      <c r="V793" s="69"/>
      <c r="W793" s="69"/>
      <c r="X793" s="69"/>
      <c r="Y793" s="77"/>
      <c r="Z793" s="69"/>
      <c r="AA793" s="69"/>
      <c r="AB793" s="69"/>
      <c r="AC793" s="69"/>
      <c r="AD793" s="69">
        <f>IFERROR(LARGE(AH793:AM793,1),0)+IFERROR(LARGE(AH793:AM793,2),0)</f>
        <v>0</v>
      </c>
      <c r="AE793" s="69">
        <f>IFERROR(LARGE(AH793:AM793,3),0)+IFERROR(LARGE(AH793:AM793,4),0)</f>
        <v>0</v>
      </c>
      <c r="AF793" s="69">
        <f>IFERROR(LARGE(AH793:AM793,5),0)+IFERROR(LARGE(AH793:AM793,6),0)</f>
        <v>0</v>
      </c>
      <c r="AG793" s="69">
        <f>IFERROR(LARGE(AH793:AM793,7),0)</f>
        <v>0</v>
      </c>
      <c r="AH793" s="69"/>
      <c r="AI793" s="69"/>
      <c r="AJ793" s="69"/>
      <c r="AK793" s="69"/>
      <c r="AL793" s="69"/>
      <c r="AM793" s="69"/>
    </row>
    <row r="794" spans="1:39" s="70" customFormat="1">
      <c r="A794" s="3"/>
      <c r="B794" s="3"/>
      <c r="C794" s="3"/>
      <c r="D794" s="2"/>
      <c r="E794" s="23"/>
      <c r="F794" s="69"/>
      <c r="G794" s="69"/>
      <c r="H794" s="69"/>
      <c r="I794" s="75"/>
      <c r="J794" s="76"/>
      <c r="K794" s="76"/>
      <c r="L794" s="76"/>
      <c r="M794" s="76"/>
      <c r="N794" s="69"/>
      <c r="O794" s="69"/>
      <c r="P794" s="69"/>
      <c r="Q794" s="69"/>
      <c r="R794" s="69"/>
      <c r="S794" s="69"/>
      <c r="T794" s="75"/>
      <c r="U794" s="75"/>
      <c r="V794" s="69"/>
      <c r="W794" s="69"/>
      <c r="X794" s="69"/>
      <c r="Y794" s="77"/>
      <c r="Z794" s="69"/>
      <c r="AA794" s="69"/>
      <c r="AB794" s="69"/>
      <c r="AC794" s="69"/>
      <c r="AD794" s="69">
        <f>IFERROR(LARGE(AH794:AM794,1),0)+IFERROR(LARGE(AH794:AM794,2),0)</f>
        <v>0</v>
      </c>
      <c r="AE794" s="69">
        <f>IFERROR(LARGE(AH794:AM794,3),0)+IFERROR(LARGE(AH794:AM794,4),0)</f>
        <v>0</v>
      </c>
      <c r="AF794" s="69">
        <f>IFERROR(LARGE(AH794:AM794,5),0)+IFERROR(LARGE(AH794:AM794,6),0)</f>
        <v>0</v>
      </c>
      <c r="AG794" s="69">
        <f>IFERROR(LARGE(AH794:AM794,7),0)</f>
        <v>0</v>
      </c>
      <c r="AH794" s="69"/>
      <c r="AI794" s="69"/>
      <c r="AJ794" s="69"/>
      <c r="AK794" s="69"/>
      <c r="AL794" s="69"/>
      <c r="AM794" s="69"/>
    </row>
    <row r="795" spans="1:39" s="70" customFormat="1">
      <c r="A795" s="3"/>
      <c r="B795" s="3"/>
      <c r="C795" s="3"/>
      <c r="D795" s="2"/>
      <c r="E795" s="23"/>
      <c r="F795" s="69"/>
      <c r="G795" s="69"/>
      <c r="H795" s="69"/>
      <c r="I795" s="75"/>
      <c r="J795" s="76"/>
      <c r="K795" s="76"/>
      <c r="L795" s="76"/>
      <c r="M795" s="76"/>
      <c r="N795" s="69"/>
      <c r="O795" s="69"/>
      <c r="P795" s="69"/>
      <c r="Q795" s="69"/>
      <c r="R795" s="69"/>
      <c r="S795" s="69"/>
      <c r="T795" s="75"/>
      <c r="U795" s="75"/>
      <c r="V795" s="69"/>
      <c r="W795" s="69"/>
      <c r="X795" s="69"/>
      <c r="Y795" s="77"/>
      <c r="Z795" s="69"/>
      <c r="AA795" s="69"/>
      <c r="AB795" s="69"/>
      <c r="AC795" s="69"/>
      <c r="AD795" s="69">
        <f>IFERROR(LARGE(AH795:AM795,1),0)+IFERROR(LARGE(AH795:AM795,2),0)</f>
        <v>0</v>
      </c>
      <c r="AE795" s="69">
        <f>IFERROR(LARGE(AH795:AM795,3),0)+IFERROR(LARGE(AH795:AM795,4),0)</f>
        <v>0</v>
      </c>
      <c r="AF795" s="69">
        <f>IFERROR(LARGE(AH795:AM795,5),0)+IFERROR(LARGE(AH795:AM795,6),0)</f>
        <v>0</v>
      </c>
      <c r="AG795" s="69">
        <f>IFERROR(LARGE(AH795:AM795,7),0)</f>
        <v>0</v>
      </c>
      <c r="AH795" s="69"/>
      <c r="AI795" s="69"/>
      <c r="AJ795" s="69"/>
      <c r="AK795" s="69"/>
      <c r="AL795" s="69"/>
      <c r="AM795" s="69"/>
    </row>
    <row r="796" spans="1:39" s="70" customFormat="1">
      <c r="A796" s="3"/>
      <c r="B796" s="3"/>
      <c r="C796" s="3"/>
      <c r="D796" s="2"/>
      <c r="E796" s="23"/>
      <c r="F796" s="69"/>
      <c r="G796" s="69"/>
      <c r="H796" s="69"/>
      <c r="I796" s="75"/>
      <c r="J796" s="76"/>
      <c r="K796" s="76"/>
      <c r="L796" s="76"/>
      <c r="M796" s="76"/>
      <c r="N796" s="69"/>
      <c r="O796" s="69"/>
      <c r="P796" s="69"/>
      <c r="Q796" s="69"/>
      <c r="R796" s="69"/>
      <c r="S796" s="69"/>
      <c r="T796" s="75"/>
      <c r="U796" s="75"/>
      <c r="V796" s="69"/>
      <c r="W796" s="69"/>
      <c r="X796" s="69"/>
      <c r="Y796" s="77"/>
      <c r="Z796" s="69"/>
      <c r="AA796" s="69"/>
      <c r="AB796" s="69"/>
      <c r="AC796" s="69"/>
      <c r="AD796" s="69">
        <f>IFERROR(LARGE(AH796:AM796,1),0)+IFERROR(LARGE(AH796:AM796,2),0)</f>
        <v>0</v>
      </c>
      <c r="AE796" s="69">
        <f>IFERROR(LARGE(AH796:AM796,3),0)+IFERROR(LARGE(AH796:AM796,4),0)</f>
        <v>0</v>
      </c>
      <c r="AF796" s="69">
        <f>IFERROR(LARGE(AH796:AM796,5),0)+IFERROR(LARGE(AH796:AM796,6),0)</f>
        <v>0</v>
      </c>
      <c r="AG796" s="69">
        <f>IFERROR(LARGE(AH796:AM796,7),0)</f>
        <v>0</v>
      </c>
      <c r="AH796" s="69"/>
      <c r="AI796" s="69"/>
      <c r="AJ796" s="69"/>
      <c r="AK796" s="69"/>
      <c r="AL796" s="69"/>
      <c r="AM796" s="69"/>
    </row>
    <row r="797" spans="1:39" s="70" customFormat="1">
      <c r="A797" s="3"/>
      <c r="B797" s="3"/>
      <c r="C797" s="3"/>
      <c r="D797" s="2"/>
      <c r="E797" s="23"/>
      <c r="F797" s="69"/>
      <c r="G797" s="69"/>
      <c r="H797" s="69"/>
      <c r="I797" s="75"/>
      <c r="J797" s="76"/>
      <c r="K797" s="76"/>
      <c r="L797" s="76"/>
      <c r="M797" s="76"/>
      <c r="N797" s="69"/>
      <c r="O797" s="69"/>
      <c r="P797" s="69"/>
      <c r="Q797" s="69"/>
      <c r="R797" s="69"/>
      <c r="S797" s="69"/>
      <c r="T797" s="75"/>
      <c r="U797" s="75"/>
      <c r="V797" s="69"/>
      <c r="W797" s="69"/>
      <c r="X797" s="69"/>
      <c r="Y797" s="77"/>
      <c r="Z797" s="69"/>
      <c r="AA797" s="69"/>
      <c r="AB797" s="69"/>
      <c r="AC797" s="69"/>
      <c r="AD797" s="69">
        <f>IFERROR(LARGE(AH797:AM797,1),0)+IFERROR(LARGE(AH797:AM797,2),0)</f>
        <v>0</v>
      </c>
      <c r="AE797" s="69">
        <f>IFERROR(LARGE(AH797:AM797,3),0)+IFERROR(LARGE(AH797:AM797,4),0)</f>
        <v>0</v>
      </c>
      <c r="AF797" s="69">
        <f>IFERROR(LARGE(AH797:AM797,5),0)+IFERROR(LARGE(AH797:AM797,6),0)</f>
        <v>0</v>
      </c>
      <c r="AG797" s="69">
        <f>IFERROR(LARGE(AH797:AM797,7),0)</f>
        <v>0</v>
      </c>
      <c r="AH797" s="69"/>
      <c r="AI797" s="69"/>
      <c r="AJ797" s="69"/>
      <c r="AK797" s="69"/>
      <c r="AL797" s="69"/>
      <c r="AM797" s="69"/>
    </row>
    <row r="798" spans="1:39" s="70" customFormat="1">
      <c r="A798" s="3"/>
      <c r="B798" s="3"/>
      <c r="C798" s="3"/>
      <c r="D798" s="2"/>
      <c r="E798" s="23"/>
      <c r="F798" s="69"/>
      <c r="G798" s="69"/>
      <c r="H798" s="69"/>
      <c r="I798" s="75"/>
      <c r="J798" s="76"/>
      <c r="K798" s="76"/>
      <c r="L798" s="76"/>
      <c r="M798" s="76"/>
      <c r="N798" s="69"/>
      <c r="O798" s="69"/>
      <c r="P798" s="69"/>
      <c r="Q798" s="69"/>
      <c r="R798" s="69"/>
      <c r="S798" s="69"/>
      <c r="T798" s="75"/>
      <c r="U798" s="75"/>
      <c r="V798" s="69"/>
      <c r="W798" s="69"/>
      <c r="X798" s="69"/>
      <c r="Y798" s="77"/>
      <c r="Z798" s="69"/>
      <c r="AA798" s="69"/>
      <c r="AB798" s="69"/>
      <c r="AC798" s="69"/>
      <c r="AD798" s="69">
        <f>IFERROR(LARGE(AH798:AM798,1),0)+IFERROR(LARGE(AH798:AM798,2),0)</f>
        <v>0</v>
      </c>
      <c r="AE798" s="69">
        <f>IFERROR(LARGE(AH798:AM798,3),0)+IFERROR(LARGE(AH798:AM798,4),0)</f>
        <v>0</v>
      </c>
      <c r="AF798" s="69">
        <f>IFERROR(LARGE(AH798:AM798,5),0)+IFERROR(LARGE(AH798:AM798,6),0)</f>
        <v>0</v>
      </c>
      <c r="AG798" s="69">
        <f>IFERROR(LARGE(AH798:AM798,7),0)</f>
        <v>0</v>
      </c>
      <c r="AH798" s="69"/>
      <c r="AI798" s="69"/>
      <c r="AJ798" s="69"/>
      <c r="AK798" s="69"/>
      <c r="AL798" s="69"/>
      <c r="AM798" s="69"/>
    </row>
    <row r="799" spans="1:39" s="70" customFormat="1">
      <c r="A799" s="3"/>
      <c r="B799" s="3"/>
      <c r="C799" s="3"/>
      <c r="D799" s="2"/>
      <c r="E799" s="23"/>
      <c r="F799" s="69"/>
      <c r="G799" s="69"/>
      <c r="H799" s="69"/>
      <c r="I799" s="75"/>
      <c r="J799" s="76"/>
      <c r="K799" s="76"/>
      <c r="L799" s="76"/>
      <c r="M799" s="76"/>
      <c r="N799" s="69"/>
      <c r="O799" s="69"/>
      <c r="P799" s="69"/>
      <c r="Q799" s="69"/>
      <c r="R799" s="69"/>
      <c r="S799" s="69"/>
      <c r="T799" s="75"/>
      <c r="U799" s="75"/>
      <c r="V799" s="69"/>
      <c r="W799" s="69"/>
      <c r="X799" s="69"/>
      <c r="Y799" s="77"/>
      <c r="Z799" s="69"/>
      <c r="AA799" s="69"/>
      <c r="AB799" s="69"/>
      <c r="AC799" s="69"/>
      <c r="AD799" s="69">
        <f>IFERROR(LARGE(AH799:AM799,1),0)+IFERROR(LARGE(AH799:AM799,2),0)</f>
        <v>0</v>
      </c>
      <c r="AE799" s="69">
        <f>IFERROR(LARGE(AH799:AM799,3),0)+IFERROR(LARGE(AH799:AM799,4),0)</f>
        <v>0</v>
      </c>
      <c r="AF799" s="69">
        <f>IFERROR(LARGE(AH799:AM799,5),0)+IFERROR(LARGE(AH799:AM799,6),0)</f>
        <v>0</v>
      </c>
      <c r="AG799" s="69">
        <f>IFERROR(LARGE(AH799:AM799,7),0)</f>
        <v>0</v>
      </c>
      <c r="AH799" s="69"/>
      <c r="AI799" s="69"/>
      <c r="AJ799" s="69"/>
      <c r="AK799" s="69"/>
      <c r="AL799" s="69"/>
      <c r="AM799" s="69"/>
    </row>
    <row r="800" spans="1:39" s="70" customFormat="1">
      <c r="A800" s="3"/>
      <c r="B800" s="3"/>
      <c r="C800" s="3"/>
      <c r="D800" s="2"/>
      <c r="E800" s="23"/>
      <c r="F800" s="69"/>
      <c r="G800" s="69"/>
      <c r="H800" s="69"/>
      <c r="I800" s="75"/>
      <c r="J800" s="76"/>
      <c r="K800" s="76"/>
      <c r="L800" s="76"/>
      <c r="M800" s="76"/>
      <c r="N800" s="69"/>
      <c r="O800" s="69"/>
      <c r="P800" s="69"/>
      <c r="Q800" s="69"/>
      <c r="R800" s="69"/>
      <c r="S800" s="69"/>
      <c r="T800" s="75"/>
      <c r="U800" s="75"/>
      <c r="V800" s="69"/>
      <c r="W800" s="69"/>
      <c r="X800" s="69"/>
      <c r="Y800" s="77"/>
      <c r="Z800" s="69"/>
      <c r="AA800" s="69"/>
      <c r="AB800" s="69"/>
      <c r="AC800" s="69"/>
      <c r="AD800" s="69">
        <f>IFERROR(LARGE(AH800:AM800,1),0)+IFERROR(LARGE(AH800:AM800,2),0)</f>
        <v>0</v>
      </c>
      <c r="AE800" s="69">
        <f>IFERROR(LARGE(AH800:AM800,3),0)+IFERROR(LARGE(AH800:AM800,4),0)</f>
        <v>0</v>
      </c>
      <c r="AF800" s="69">
        <f>IFERROR(LARGE(AH800:AM800,5),0)+IFERROR(LARGE(AH800:AM800,6),0)</f>
        <v>0</v>
      </c>
      <c r="AG800" s="69">
        <f>IFERROR(LARGE(AH800:AM800,7),0)</f>
        <v>0</v>
      </c>
      <c r="AH800" s="69"/>
      <c r="AI800" s="69"/>
      <c r="AJ800" s="69"/>
      <c r="AK800" s="69"/>
      <c r="AL800" s="69"/>
      <c r="AM800" s="69"/>
    </row>
    <row r="801" spans="1:39" s="70" customFormat="1">
      <c r="A801" s="3"/>
      <c r="B801" s="3"/>
      <c r="C801" s="3"/>
      <c r="D801" s="2"/>
      <c r="E801" s="23"/>
      <c r="F801" s="69"/>
      <c r="G801" s="69"/>
      <c r="H801" s="69"/>
      <c r="I801" s="75"/>
      <c r="J801" s="76"/>
      <c r="K801" s="76"/>
      <c r="L801" s="76"/>
      <c r="M801" s="76"/>
      <c r="N801" s="69"/>
      <c r="O801" s="69"/>
      <c r="P801" s="69"/>
      <c r="Q801" s="69"/>
      <c r="R801" s="69"/>
      <c r="S801" s="69"/>
      <c r="T801" s="75"/>
      <c r="U801" s="75"/>
      <c r="V801" s="69"/>
      <c r="W801" s="69"/>
      <c r="X801" s="69"/>
      <c r="Y801" s="77"/>
      <c r="Z801" s="69"/>
      <c r="AA801" s="69"/>
      <c r="AB801" s="69"/>
      <c r="AC801" s="69"/>
      <c r="AD801" s="69">
        <f>IFERROR(LARGE(AH801:AM801,1),0)+IFERROR(LARGE(AH801:AM801,2),0)</f>
        <v>0</v>
      </c>
      <c r="AE801" s="69">
        <f>IFERROR(LARGE(AH801:AM801,3),0)+IFERROR(LARGE(AH801:AM801,4),0)</f>
        <v>0</v>
      </c>
      <c r="AF801" s="69">
        <f>IFERROR(LARGE(AH801:AM801,5),0)+IFERROR(LARGE(AH801:AM801,6),0)</f>
        <v>0</v>
      </c>
      <c r="AG801" s="69">
        <f>IFERROR(LARGE(AH801:AM801,7),0)</f>
        <v>0</v>
      </c>
      <c r="AH801" s="69"/>
      <c r="AI801" s="69"/>
      <c r="AJ801" s="69"/>
      <c r="AK801" s="69"/>
      <c r="AL801" s="69"/>
      <c r="AM801" s="69"/>
    </row>
    <row r="802" spans="1:39" s="70" customFormat="1">
      <c r="A802" s="3"/>
      <c r="B802" s="3"/>
      <c r="C802" s="3"/>
      <c r="D802" s="2"/>
      <c r="E802" s="23"/>
      <c r="F802" s="69"/>
      <c r="G802" s="69"/>
      <c r="H802" s="69"/>
      <c r="I802" s="75"/>
      <c r="J802" s="76"/>
      <c r="K802" s="76"/>
      <c r="L802" s="76"/>
      <c r="M802" s="76"/>
      <c r="N802" s="69"/>
      <c r="O802" s="69"/>
      <c r="P802" s="69"/>
      <c r="Q802" s="69"/>
      <c r="R802" s="69"/>
      <c r="S802" s="69"/>
      <c r="T802" s="75"/>
      <c r="U802" s="75"/>
      <c r="V802" s="69"/>
      <c r="W802" s="69"/>
      <c r="X802" s="69"/>
      <c r="Y802" s="77"/>
      <c r="Z802" s="69"/>
      <c r="AA802" s="69"/>
      <c r="AB802" s="69"/>
      <c r="AC802" s="69"/>
      <c r="AD802" s="69">
        <f>IFERROR(LARGE(AH802:AM802,1),0)+IFERROR(LARGE(AH802:AM802,2),0)</f>
        <v>0</v>
      </c>
      <c r="AE802" s="69">
        <f>IFERROR(LARGE(AH802:AM802,3),0)+IFERROR(LARGE(AH802:AM802,4),0)</f>
        <v>0</v>
      </c>
      <c r="AF802" s="69">
        <f>IFERROR(LARGE(AH802:AM802,5),0)+IFERROR(LARGE(AH802:AM802,6),0)</f>
        <v>0</v>
      </c>
      <c r="AG802" s="69">
        <f>IFERROR(LARGE(AH802:AM802,7),0)</f>
        <v>0</v>
      </c>
      <c r="AH802" s="69"/>
      <c r="AI802" s="69"/>
      <c r="AJ802" s="69"/>
      <c r="AK802" s="69"/>
      <c r="AL802" s="69"/>
      <c r="AM802" s="69"/>
    </row>
    <row r="803" spans="1:39" s="70" customFormat="1">
      <c r="A803" s="3"/>
      <c r="B803" s="3"/>
      <c r="C803" s="3"/>
      <c r="D803" s="2"/>
      <c r="E803" s="23"/>
      <c r="F803" s="69"/>
      <c r="G803" s="69"/>
      <c r="H803" s="69"/>
      <c r="I803" s="75"/>
      <c r="J803" s="76"/>
      <c r="K803" s="76"/>
      <c r="L803" s="76"/>
      <c r="M803" s="76"/>
      <c r="N803" s="69"/>
      <c r="O803" s="69"/>
      <c r="P803" s="69"/>
      <c r="Q803" s="69"/>
      <c r="R803" s="69"/>
      <c r="S803" s="69"/>
      <c r="T803" s="75"/>
      <c r="U803" s="75"/>
      <c r="V803" s="69"/>
      <c r="W803" s="69"/>
      <c r="X803" s="69"/>
      <c r="Y803" s="77"/>
      <c r="Z803" s="69"/>
      <c r="AA803" s="69"/>
      <c r="AB803" s="69"/>
      <c r="AC803" s="69"/>
      <c r="AD803" s="69">
        <f>IFERROR(LARGE(AH803:AM803,1),0)+IFERROR(LARGE(AH803:AM803,2),0)</f>
        <v>0</v>
      </c>
      <c r="AE803" s="69">
        <f>IFERROR(LARGE(AH803:AM803,3),0)+IFERROR(LARGE(AH803:AM803,4),0)</f>
        <v>0</v>
      </c>
      <c r="AF803" s="69">
        <f>IFERROR(LARGE(AH803:AM803,5),0)+IFERROR(LARGE(AH803:AM803,6),0)</f>
        <v>0</v>
      </c>
      <c r="AG803" s="69">
        <f>IFERROR(LARGE(AH803:AM803,7),0)</f>
        <v>0</v>
      </c>
      <c r="AH803" s="69"/>
      <c r="AI803" s="69"/>
      <c r="AJ803" s="69"/>
      <c r="AK803" s="69"/>
      <c r="AL803" s="69"/>
      <c r="AM803" s="69"/>
    </row>
    <row r="804" spans="1:39" s="70" customFormat="1">
      <c r="A804" s="3"/>
      <c r="B804" s="3"/>
      <c r="C804" s="3"/>
      <c r="D804" s="2"/>
      <c r="E804" s="23"/>
      <c r="F804" s="69"/>
      <c r="G804" s="69"/>
      <c r="H804" s="69"/>
      <c r="I804" s="75"/>
      <c r="J804" s="76"/>
      <c r="K804" s="76"/>
      <c r="L804" s="76"/>
      <c r="M804" s="76"/>
      <c r="N804" s="69"/>
      <c r="O804" s="69"/>
      <c r="P804" s="69"/>
      <c r="Q804" s="69"/>
      <c r="R804" s="69"/>
      <c r="S804" s="69"/>
      <c r="T804" s="75"/>
      <c r="U804" s="75"/>
      <c r="V804" s="69"/>
      <c r="W804" s="69"/>
      <c r="X804" s="69"/>
      <c r="Y804" s="77"/>
      <c r="Z804" s="69"/>
      <c r="AA804" s="69"/>
      <c r="AB804" s="69"/>
      <c r="AC804" s="69"/>
      <c r="AD804" s="69">
        <f>IFERROR(LARGE(AH804:AM804,1),0)+IFERROR(LARGE(AH804:AM804,2),0)</f>
        <v>0</v>
      </c>
      <c r="AE804" s="69">
        <f>IFERROR(LARGE(AH804:AM804,3),0)+IFERROR(LARGE(AH804:AM804,4),0)</f>
        <v>0</v>
      </c>
      <c r="AF804" s="69">
        <f>IFERROR(LARGE(AH804:AM804,5),0)+IFERROR(LARGE(AH804:AM804,6),0)</f>
        <v>0</v>
      </c>
      <c r="AG804" s="69">
        <f>IFERROR(LARGE(AH804:AM804,7),0)</f>
        <v>0</v>
      </c>
      <c r="AH804" s="69"/>
      <c r="AI804" s="69"/>
      <c r="AJ804" s="69"/>
      <c r="AK804" s="69"/>
      <c r="AL804" s="69"/>
      <c r="AM804" s="69"/>
    </row>
    <row r="805" spans="1:39" s="70" customFormat="1">
      <c r="A805" s="3"/>
      <c r="B805" s="3"/>
      <c r="C805" s="3"/>
      <c r="D805" s="2"/>
      <c r="E805" s="23"/>
      <c r="F805" s="69"/>
      <c r="G805" s="69"/>
      <c r="H805" s="69"/>
      <c r="I805" s="75"/>
      <c r="J805" s="76"/>
      <c r="K805" s="76"/>
      <c r="L805" s="76"/>
      <c r="M805" s="76"/>
      <c r="N805" s="69"/>
      <c r="O805" s="69"/>
      <c r="P805" s="69"/>
      <c r="Q805" s="69"/>
      <c r="R805" s="69"/>
      <c r="S805" s="69"/>
      <c r="T805" s="75"/>
      <c r="U805" s="75"/>
      <c r="V805" s="69"/>
      <c r="W805" s="69"/>
      <c r="X805" s="69"/>
      <c r="Y805" s="77"/>
      <c r="Z805" s="69"/>
      <c r="AA805" s="69"/>
      <c r="AB805" s="69"/>
      <c r="AC805" s="69"/>
      <c r="AD805" s="69">
        <f>IFERROR(LARGE(AH805:AM805,1),0)+IFERROR(LARGE(AH805:AM805,2),0)</f>
        <v>0</v>
      </c>
      <c r="AE805" s="69">
        <f>IFERROR(LARGE(AH805:AM805,3),0)+IFERROR(LARGE(AH805:AM805,4),0)</f>
        <v>0</v>
      </c>
      <c r="AF805" s="69">
        <f>IFERROR(LARGE(AH805:AM805,5),0)+IFERROR(LARGE(AH805:AM805,6),0)</f>
        <v>0</v>
      </c>
      <c r="AG805" s="69">
        <f>IFERROR(LARGE(AH805:AM805,7),0)</f>
        <v>0</v>
      </c>
      <c r="AH805" s="69"/>
      <c r="AI805" s="69"/>
      <c r="AJ805" s="69"/>
      <c r="AK805" s="69"/>
      <c r="AL805" s="69"/>
      <c r="AM805" s="69"/>
    </row>
    <row r="806" spans="1:39" s="70" customFormat="1">
      <c r="A806" s="3"/>
      <c r="B806" s="3"/>
      <c r="C806" s="3"/>
      <c r="D806" s="2"/>
      <c r="E806" s="23"/>
      <c r="F806" s="69"/>
      <c r="G806" s="69"/>
      <c r="H806" s="69"/>
      <c r="I806" s="75"/>
      <c r="J806" s="76"/>
      <c r="K806" s="76"/>
      <c r="L806" s="76"/>
      <c r="M806" s="76"/>
      <c r="N806" s="69"/>
      <c r="O806" s="69"/>
      <c r="P806" s="69"/>
      <c r="Q806" s="69"/>
      <c r="R806" s="69"/>
      <c r="S806" s="69"/>
      <c r="T806" s="75"/>
      <c r="U806" s="75"/>
      <c r="V806" s="69"/>
      <c r="W806" s="69"/>
      <c r="X806" s="69"/>
      <c r="Y806" s="77"/>
      <c r="Z806" s="69"/>
      <c r="AA806" s="69"/>
      <c r="AB806" s="69"/>
      <c r="AC806" s="69"/>
      <c r="AD806" s="69">
        <f>IFERROR(LARGE(AH806:AM806,1),0)+IFERROR(LARGE(AH806:AM806,2),0)</f>
        <v>0</v>
      </c>
      <c r="AE806" s="69">
        <f>IFERROR(LARGE(AH806:AM806,3),0)+IFERROR(LARGE(AH806:AM806,4),0)</f>
        <v>0</v>
      </c>
      <c r="AF806" s="69">
        <f>IFERROR(LARGE(AH806:AM806,5),0)+IFERROR(LARGE(AH806:AM806,6),0)</f>
        <v>0</v>
      </c>
      <c r="AG806" s="69">
        <f>IFERROR(LARGE(AH806:AM806,7),0)</f>
        <v>0</v>
      </c>
      <c r="AH806" s="69"/>
      <c r="AI806" s="69"/>
      <c r="AJ806" s="69"/>
      <c r="AK806" s="69"/>
      <c r="AL806" s="69"/>
      <c r="AM806" s="69"/>
    </row>
    <row r="807" spans="1:39" s="70" customFormat="1">
      <c r="A807" s="3"/>
      <c r="B807" s="3"/>
      <c r="C807" s="3"/>
      <c r="D807" s="2"/>
      <c r="E807" s="23"/>
      <c r="F807" s="69"/>
      <c r="G807" s="69"/>
      <c r="H807" s="69"/>
      <c r="I807" s="75"/>
      <c r="J807" s="76"/>
      <c r="K807" s="76"/>
      <c r="L807" s="76"/>
      <c r="M807" s="76"/>
      <c r="N807" s="69"/>
      <c r="O807" s="69"/>
      <c r="P807" s="69"/>
      <c r="Q807" s="69"/>
      <c r="R807" s="69"/>
      <c r="S807" s="69"/>
      <c r="T807" s="75"/>
      <c r="U807" s="75"/>
      <c r="V807" s="69"/>
      <c r="W807" s="69"/>
      <c r="X807" s="69"/>
      <c r="Y807" s="77"/>
      <c r="Z807" s="69"/>
      <c r="AA807" s="69"/>
      <c r="AB807" s="69"/>
      <c r="AC807" s="69"/>
      <c r="AD807" s="69">
        <f>IFERROR(LARGE(AH807:AM807,1),0)+IFERROR(LARGE(AH807:AM807,2),0)</f>
        <v>0</v>
      </c>
      <c r="AE807" s="69">
        <f>IFERROR(LARGE(AH807:AM807,3),0)+IFERROR(LARGE(AH807:AM807,4),0)</f>
        <v>0</v>
      </c>
      <c r="AF807" s="69">
        <f>IFERROR(LARGE(AH807:AM807,5),0)+IFERROR(LARGE(AH807:AM807,6),0)</f>
        <v>0</v>
      </c>
      <c r="AG807" s="69">
        <f>IFERROR(LARGE(AH807:AM807,7),0)</f>
        <v>0</v>
      </c>
      <c r="AH807" s="69"/>
      <c r="AI807" s="69"/>
      <c r="AJ807" s="69"/>
      <c r="AK807" s="69"/>
      <c r="AL807" s="69"/>
      <c r="AM807" s="69"/>
    </row>
    <row r="808" spans="1:39" s="70" customFormat="1">
      <c r="A808" s="3"/>
      <c r="B808" s="3"/>
      <c r="C808" s="3"/>
      <c r="D808" s="2"/>
      <c r="E808" s="23"/>
      <c r="F808" s="69"/>
      <c r="G808" s="69"/>
      <c r="H808" s="69"/>
      <c r="I808" s="75"/>
      <c r="J808" s="76"/>
      <c r="K808" s="76"/>
      <c r="L808" s="76"/>
      <c r="M808" s="76"/>
      <c r="N808" s="69"/>
      <c r="O808" s="69"/>
      <c r="P808" s="69"/>
      <c r="Q808" s="69"/>
      <c r="R808" s="69"/>
      <c r="S808" s="69"/>
      <c r="T808" s="75"/>
      <c r="U808" s="75"/>
      <c r="V808" s="69"/>
      <c r="W808" s="69"/>
      <c r="X808" s="69"/>
      <c r="Y808" s="77"/>
      <c r="Z808" s="69"/>
      <c r="AA808" s="69"/>
      <c r="AB808" s="69"/>
      <c r="AC808" s="69"/>
      <c r="AD808" s="69">
        <f>IFERROR(LARGE(AH808:AM808,1),0)+IFERROR(LARGE(AH808:AM808,2),0)</f>
        <v>0</v>
      </c>
      <c r="AE808" s="69">
        <f>IFERROR(LARGE(AH808:AM808,3),0)+IFERROR(LARGE(AH808:AM808,4),0)</f>
        <v>0</v>
      </c>
      <c r="AF808" s="69">
        <f>IFERROR(LARGE(AH808:AM808,5),0)+IFERROR(LARGE(AH808:AM808,6),0)</f>
        <v>0</v>
      </c>
      <c r="AG808" s="69">
        <f>IFERROR(LARGE(AH808:AM808,7),0)</f>
        <v>0</v>
      </c>
      <c r="AH808" s="69"/>
      <c r="AI808" s="69"/>
      <c r="AJ808" s="69"/>
      <c r="AK808" s="69"/>
      <c r="AL808" s="69"/>
      <c r="AM808" s="69"/>
    </row>
    <row r="809" spans="1:39" s="70" customFormat="1">
      <c r="A809" s="3"/>
      <c r="B809" s="3"/>
      <c r="C809" s="3"/>
      <c r="D809" s="2"/>
      <c r="E809" s="23"/>
      <c r="F809" s="69"/>
      <c r="G809" s="69"/>
      <c r="H809" s="69"/>
      <c r="I809" s="75"/>
      <c r="J809" s="76"/>
      <c r="K809" s="76"/>
      <c r="L809" s="76"/>
      <c r="M809" s="76"/>
      <c r="N809" s="69"/>
      <c r="O809" s="69"/>
      <c r="P809" s="69"/>
      <c r="Q809" s="69"/>
      <c r="R809" s="69"/>
      <c r="S809" s="69"/>
      <c r="T809" s="75"/>
      <c r="U809" s="75"/>
      <c r="V809" s="69"/>
      <c r="W809" s="69"/>
      <c r="X809" s="69"/>
      <c r="Y809" s="77"/>
      <c r="Z809" s="69"/>
      <c r="AA809" s="69"/>
      <c r="AB809" s="69"/>
      <c r="AC809" s="69"/>
      <c r="AD809" s="69">
        <f>IFERROR(LARGE(AH809:AM809,1),0)+IFERROR(LARGE(AH809:AM809,2),0)</f>
        <v>0</v>
      </c>
      <c r="AE809" s="69">
        <f>IFERROR(LARGE(AH809:AM809,3),0)+IFERROR(LARGE(AH809:AM809,4),0)</f>
        <v>0</v>
      </c>
      <c r="AF809" s="69">
        <f>IFERROR(LARGE(AH809:AM809,5),0)+IFERROR(LARGE(AH809:AM809,6),0)</f>
        <v>0</v>
      </c>
      <c r="AG809" s="69">
        <f>IFERROR(LARGE(AH809:AM809,7),0)</f>
        <v>0</v>
      </c>
      <c r="AH809" s="69"/>
      <c r="AI809" s="69"/>
      <c r="AJ809" s="69"/>
      <c r="AK809" s="69"/>
      <c r="AL809" s="69"/>
      <c r="AM809" s="69"/>
    </row>
    <row r="810" spans="1:39" s="70" customFormat="1">
      <c r="A810" s="3"/>
      <c r="B810" s="3"/>
      <c r="C810" s="3"/>
      <c r="D810" s="2"/>
      <c r="E810" s="23"/>
      <c r="F810" s="69"/>
      <c r="G810" s="69"/>
      <c r="H810" s="69"/>
      <c r="I810" s="75"/>
      <c r="J810" s="76"/>
      <c r="K810" s="76"/>
      <c r="L810" s="76"/>
      <c r="M810" s="76"/>
      <c r="N810" s="69"/>
      <c r="O810" s="69"/>
      <c r="P810" s="69"/>
      <c r="Q810" s="69"/>
      <c r="R810" s="69"/>
      <c r="S810" s="69"/>
      <c r="T810" s="75"/>
      <c r="U810" s="75"/>
      <c r="V810" s="69"/>
      <c r="W810" s="69"/>
      <c r="X810" s="69"/>
      <c r="Y810" s="77"/>
      <c r="Z810" s="69"/>
      <c r="AA810" s="69"/>
      <c r="AB810" s="69"/>
      <c r="AC810" s="69"/>
      <c r="AD810" s="69">
        <f>IFERROR(LARGE(AH810:AM810,1),0)+IFERROR(LARGE(AH810:AM810,2),0)</f>
        <v>0</v>
      </c>
      <c r="AE810" s="69">
        <f>IFERROR(LARGE(AH810:AM810,3),0)+IFERROR(LARGE(AH810:AM810,4),0)</f>
        <v>0</v>
      </c>
      <c r="AF810" s="69">
        <f>IFERROR(LARGE(AH810:AM810,5),0)+IFERROR(LARGE(AH810:AM810,6),0)</f>
        <v>0</v>
      </c>
      <c r="AG810" s="69">
        <f>IFERROR(LARGE(AH810:AM810,7),0)</f>
        <v>0</v>
      </c>
      <c r="AH810" s="69"/>
      <c r="AI810" s="69"/>
      <c r="AJ810" s="69"/>
      <c r="AK810" s="69"/>
      <c r="AL810" s="69"/>
      <c r="AM810" s="69"/>
    </row>
    <row r="811" spans="1:39" s="70" customFormat="1">
      <c r="A811" s="3"/>
      <c r="B811" s="3"/>
      <c r="C811" s="3"/>
      <c r="D811" s="2"/>
      <c r="E811" s="23"/>
      <c r="F811" s="69"/>
      <c r="G811" s="69"/>
      <c r="H811" s="69"/>
      <c r="I811" s="75"/>
      <c r="J811" s="76"/>
      <c r="K811" s="76"/>
      <c r="L811" s="76"/>
      <c r="M811" s="76"/>
      <c r="N811" s="69"/>
      <c r="O811" s="69"/>
      <c r="P811" s="69"/>
      <c r="Q811" s="69"/>
      <c r="R811" s="69"/>
      <c r="S811" s="69"/>
      <c r="T811" s="75"/>
      <c r="U811" s="75"/>
      <c r="V811" s="69"/>
      <c r="W811" s="69"/>
      <c r="X811" s="69"/>
      <c r="Y811" s="77"/>
      <c r="Z811" s="69"/>
      <c r="AA811" s="69"/>
      <c r="AB811" s="69"/>
      <c r="AC811" s="69"/>
      <c r="AD811" s="69">
        <f>IFERROR(LARGE(AH811:AM811,1),0)+IFERROR(LARGE(AH811:AM811,2),0)</f>
        <v>0</v>
      </c>
      <c r="AE811" s="69">
        <f>IFERROR(LARGE(AH811:AM811,3),0)+IFERROR(LARGE(AH811:AM811,4),0)</f>
        <v>0</v>
      </c>
      <c r="AF811" s="69">
        <f>IFERROR(LARGE(AH811:AM811,5),0)+IFERROR(LARGE(AH811:AM811,6),0)</f>
        <v>0</v>
      </c>
      <c r="AG811" s="69">
        <f>IFERROR(LARGE(AH811:AM811,7),0)</f>
        <v>0</v>
      </c>
      <c r="AH811" s="69"/>
      <c r="AI811" s="69"/>
      <c r="AJ811" s="69"/>
      <c r="AK811" s="69"/>
      <c r="AL811" s="69"/>
      <c r="AM811" s="69"/>
    </row>
    <row r="812" spans="1:39" s="70" customFormat="1">
      <c r="A812" s="3"/>
      <c r="B812" s="3"/>
      <c r="C812" s="3"/>
      <c r="D812" s="2"/>
      <c r="E812" s="23"/>
      <c r="F812" s="69"/>
      <c r="G812" s="69"/>
      <c r="H812" s="69"/>
      <c r="I812" s="75"/>
      <c r="J812" s="76"/>
      <c r="K812" s="76"/>
      <c r="L812" s="76"/>
      <c r="M812" s="76"/>
      <c r="N812" s="69"/>
      <c r="O812" s="69"/>
      <c r="P812" s="69"/>
      <c r="Q812" s="69"/>
      <c r="R812" s="69"/>
      <c r="S812" s="69"/>
      <c r="T812" s="75"/>
      <c r="U812" s="75"/>
      <c r="V812" s="69"/>
      <c r="W812" s="69"/>
      <c r="X812" s="69"/>
      <c r="Y812" s="77"/>
      <c r="Z812" s="69"/>
      <c r="AA812" s="69"/>
      <c r="AB812" s="69"/>
      <c r="AC812" s="69"/>
      <c r="AD812" s="69">
        <f>IFERROR(LARGE(AH812:AM812,1),0)+IFERROR(LARGE(AH812:AM812,2),0)</f>
        <v>0</v>
      </c>
      <c r="AE812" s="69">
        <f>IFERROR(LARGE(AH812:AM812,3),0)+IFERROR(LARGE(AH812:AM812,4),0)</f>
        <v>0</v>
      </c>
      <c r="AF812" s="69">
        <f>IFERROR(LARGE(AH812:AM812,5),0)+IFERROR(LARGE(AH812:AM812,6),0)</f>
        <v>0</v>
      </c>
      <c r="AG812" s="69">
        <f>IFERROR(LARGE(AH812:AM812,7),0)</f>
        <v>0</v>
      </c>
      <c r="AH812" s="69"/>
      <c r="AI812" s="69"/>
      <c r="AJ812" s="69"/>
      <c r="AK812" s="69"/>
      <c r="AL812" s="69"/>
      <c r="AM812" s="69"/>
    </row>
    <row r="813" spans="1:39" s="70" customFormat="1">
      <c r="A813" s="3"/>
      <c r="B813" s="3"/>
      <c r="C813" s="3"/>
      <c r="D813" s="2"/>
      <c r="E813" s="23"/>
      <c r="F813" s="69"/>
      <c r="G813" s="69"/>
      <c r="H813" s="69"/>
      <c r="I813" s="75"/>
      <c r="J813" s="76"/>
      <c r="K813" s="76"/>
      <c r="L813" s="76"/>
      <c r="M813" s="76"/>
      <c r="N813" s="69"/>
      <c r="O813" s="69"/>
      <c r="P813" s="69"/>
      <c r="Q813" s="69"/>
      <c r="R813" s="69"/>
      <c r="S813" s="69"/>
      <c r="T813" s="75"/>
      <c r="U813" s="75"/>
      <c r="V813" s="69"/>
      <c r="W813" s="69"/>
      <c r="X813" s="69"/>
      <c r="Y813" s="77"/>
      <c r="Z813" s="69"/>
      <c r="AA813" s="69"/>
      <c r="AB813" s="69"/>
      <c r="AC813" s="69"/>
      <c r="AD813" s="69">
        <f>IFERROR(LARGE(AH813:AM813,1),0)+IFERROR(LARGE(AH813:AM813,2),0)</f>
        <v>0</v>
      </c>
      <c r="AE813" s="69">
        <f>IFERROR(LARGE(AH813:AM813,3),0)+IFERROR(LARGE(AH813:AM813,4),0)</f>
        <v>0</v>
      </c>
      <c r="AF813" s="69">
        <f>IFERROR(LARGE(AH813:AM813,5),0)+IFERROR(LARGE(AH813:AM813,6),0)</f>
        <v>0</v>
      </c>
      <c r="AG813" s="69">
        <f>IFERROR(LARGE(AH813:AM813,7),0)</f>
        <v>0</v>
      </c>
      <c r="AH813" s="69"/>
      <c r="AI813" s="69"/>
      <c r="AJ813" s="69"/>
      <c r="AK813" s="69"/>
      <c r="AL813" s="69"/>
      <c r="AM813" s="69"/>
    </row>
    <row r="814" spans="1:39" s="70" customFormat="1">
      <c r="A814" s="3"/>
      <c r="B814" s="3"/>
      <c r="C814" s="3"/>
      <c r="D814" s="2"/>
      <c r="E814" s="23"/>
      <c r="F814" s="69"/>
      <c r="G814" s="69"/>
      <c r="H814" s="69"/>
      <c r="I814" s="75"/>
      <c r="J814" s="76"/>
      <c r="K814" s="76"/>
      <c r="L814" s="76"/>
      <c r="M814" s="76"/>
      <c r="N814" s="69"/>
      <c r="O814" s="69"/>
      <c r="P814" s="69"/>
      <c r="Q814" s="69"/>
      <c r="R814" s="69"/>
      <c r="S814" s="69"/>
      <c r="T814" s="75"/>
      <c r="U814" s="75"/>
      <c r="V814" s="69"/>
      <c r="W814" s="69"/>
      <c r="X814" s="69"/>
      <c r="Y814" s="77"/>
      <c r="Z814" s="69"/>
      <c r="AA814" s="69"/>
      <c r="AB814" s="69"/>
      <c r="AC814" s="69"/>
      <c r="AD814" s="69">
        <f>IFERROR(LARGE(AH814:AM814,1),0)+IFERROR(LARGE(AH814:AM814,2),0)</f>
        <v>0</v>
      </c>
      <c r="AE814" s="69">
        <f>IFERROR(LARGE(AH814:AM814,3),0)+IFERROR(LARGE(AH814:AM814,4),0)</f>
        <v>0</v>
      </c>
      <c r="AF814" s="69">
        <f>IFERROR(LARGE(AH814:AM814,5),0)+IFERROR(LARGE(AH814:AM814,6),0)</f>
        <v>0</v>
      </c>
      <c r="AG814" s="69">
        <f>IFERROR(LARGE(AH814:AM814,7),0)</f>
        <v>0</v>
      </c>
      <c r="AH814" s="69"/>
      <c r="AI814" s="69"/>
      <c r="AJ814" s="69"/>
      <c r="AK814" s="69"/>
      <c r="AL814" s="69"/>
      <c r="AM814" s="69"/>
    </row>
    <row r="815" spans="1:39" s="70" customFormat="1">
      <c r="A815" s="3"/>
      <c r="B815" s="3"/>
      <c r="C815" s="3"/>
      <c r="D815" s="2"/>
      <c r="E815" s="23"/>
      <c r="F815" s="69"/>
      <c r="G815" s="69"/>
      <c r="H815" s="69"/>
      <c r="I815" s="75"/>
      <c r="J815" s="76"/>
      <c r="K815" s="76"/>
      <c r="L815" s="76"/>
      <c r="M815" s="76"/>
      <c r="N815" s="69"/>
      <c r="O815" s="69"/>
      <c r="P815" s="69"/>
      <c r="Q815" s="69"/>
      <c r="R815" s="69"/>
      <c r="S815" s="69"/>
      <c r="T815" s="75"/>
      <c r="U815" s="75"/>
      <c r="V815" s="69"/>
      <c r="W815" s="69"/>
      <c r="X815" s="69"/>
      <c r="Y815" s="77"/>
      <c r="Z815" s="69"/>
      <c r="AA815" s="69"/>
      <c r="AB815" s="69"/>
      <c r="AC815" s="69"/>
      <c r="AD815" s="69">
        <f>IFERROR(LARGE(AH815:AM815,1),0)+IFERROR(LARGE(AH815:AM815,2),0)</f>
        <v>0</v>
      </c>
      <c r="AE815" s="69">
        <f>IFERROR(LARGE(AH815:AM815,3),0)+IFERROR(LARGE(AH815:AM815,4),0)</f>
        <v>0</v>
      </c>
      <c r="AF815" s="69">
        <f>IFERROR(LARGE(AH815:AM815,5),0)+IFERROR(LARGE(AH815:AM815,6),0)</f>
        <v>0</v>
      </c>
      <c r="AG815" s="69">
        <f>IFERROR(LARGE(AH815:AM815,7),0)</f>
        <v>0</v>
      </c>
      <c r="AH815" s="69"/>
      <c r="AI815" s="69"/>
      <c r="AJ815" s="69"/>
      <c r="AK815" s="69"/>
      <c r="AL815" s="69"/>
      <c r="AM815" s="69"/>
    </row>
    <row r="816" spans="1:39" s="70" customFormat="1">
      <c r="A816" s="3"/>
      <c r="B816" s="3"/>
      <c r="C816" s="3"/>
      <c r="D816" s="2"/>
      <c r="E816" s="23"/>
      <c r="F816" s="69"/>
      <c r="G816" s="69"/>
      <c r="H816" s="69"/>
      <c r="I816" s="75"/>
      <c r="J816" s="76"/>
      <c r="K816" s="76"/>
      <c r="L816" s="76"/>
      <c r="M816" s="76"/>
      <c r="N816" s="69"/>
      <c r="O816" s="69"/>
      <c r="P816" s="69"/>
      <c r="Q816" s="69"/>
      <c r="R816" s="69"/>
      <c r="S816" s="69"/>
      <c r="T816" s="75"/>
      <c r="U816" s="75"/>
      <c r="V816" s="69"/>
      <c r="W816" s="69"/>
      <c r="X816" s="69"/>
      <c r="Y816" s="77"/>
      <c r="Z816" s="69"/>
      <c r="AA816" s="69"/>
      <c r="AB816" s="69"/>
      <c r="AC816" s="69"/>
      <c r="AD816" s="69">
        <f>IFERROR(LARGE(AH816:AM816,1),0)+IFERROR(LARGE(AH816:AM816,2),0)</f>
        <v>0</v>
      </c>
      <c r="AE816" s="69">
        <f>IFERROR(LARGE(AH816:AM816,3),0)+IFERROR(LARGE(AH816:AM816,4),0)</f>
        <v>0</v>
      </c>
      <c r="AF816" s="69">
        <f>IFERROR(LARGE(AH816:AM816,5),0)+IFERROR(LARGE(AH816:AM816,6),0)</f>
        <v>0</v>
      </c>
      <c r="AG816" s="69">
        <f>IFERROR(LARGE(AH816:AM816,7),0)</f>
        <v>0</v>
      </c>
      <c r="AH816" s="69"/>
      <c r="AI816" s="69"/>
      <c r="AJ816" s="69"/>
      <c r="AK816" s="69"/>
      <c r="AL816" s="69"/>
      <c r="AM816" s="69"/>
    </row>
    <row r="817" spans="1:39" s="70" customFormat="1">
      <c r="A817" s="3"/>
      <c r="B817" s="3"/>
      <c r="C817" s="3"/>
      <c r="D817" s="2"/>
      <c r="E817" s="23"/>
      <c r="F817" s="69"/>
      <c r="G817" s="69"/>
      <c r="H817" s="69"/>
      <c r="I817" s="75"/>
      <c r="J817" s="76"/>
      <c r="K817" s="76"/>
      <c r="L817" s="76"/>
      <c r="M817" s="76"/>
      <c r="N817" s="69"/>
      <c r="O817" s="69"/>
      <c r="P817" s="69"/>
      <c r="Q817" s="69"/>
      <c r="R817" s="69"/>
      <c r="S817" s="69"/>
      <c r="T817" s="75"/>
      <c r="U817" s="75"/>
      <c r="V817" s="69"/>
      <c r="W817" s="69"/>
      <c r="X817" s="69"/>
      <c r="Y817" s="77"/>
      <c r="Z817" s="69"/>
      <c r="AA817" s="69"/>
      <c r="AB817" s="69"/>
      <c r="AC817" s="69"/>
      <c r="AD817" s="69">
        <f>IFERROR(LARGE(AH817:AM817,1),0)+IFERROR(LARGE(AH817:AM817,2),0)</f>
        <v>0</v>
      </c>
      <c r="AE817" s="69">
        <f>IFERROR(LARGE(AH817:AM817,3),0)+IFERROR(LARGE(AH817:AM817,4),0)</f>
        <v>0</v>
      </c>
      <c r="AF817" s="69">
        <f>IFERROR(LARGE(AH817:AM817,5),0)+IFERROR(LARGE(AH817:AM817,6),0)</f>
        <v>0</v>
      </c>
      <c r="AG817" s="69">
        <f>IFERROR(LARGE(AH817:AM817,7),0)</f>
        <v>0</v>
      </c>
      <c r="AH817" s="69"/>
      <c r="AI817" s="69"/>
      <c r="AJ817" s="69"/>
      <c r="AK817" s="69"/>
      <c r="AL817" s="69"/>
      <c r="AM817" s="69"/>
    </row>
    <row r="818" spans="1:39" s="70" customFormat="1">
      <c r="A818" s="3"/>
      <c r="B818" s="3"/>
      <c r="C818" s="3"/>
      <c r="D818" s="2"/>
      <c r="E818" s="23"/>
      <c r="F818" s="69"/>
      <c r="G818" s="69"/>
      <c r="H818" s="69"/>
      <c r="I818" s="75"/>
      <c r="J818" s="76"/>
      <c r="K818" s="76"/>
      <c r="L818" s="76"/>
      <c r="M818" s="76"/>
      <c r="N818" s="69"/>
      <c r="O818" s="69"/>
      <c r="P818" s="69"/>
      <c r="Q818" s="69"/>
      <c r="R818" s="69"/>
      <c r="S818" s="69"/>
      <c r="T818" s="75"/>
      <c r="U818" s="75"/>
      <c r="V818" s="69"/>
      <c r="W818" s="69"/>
      <c r="X818" s="69"/>
      <c r="Y818" s="77"/>
      <c r="Z818" s="69"/>
      <c r="AA818" s="69"/>
      <c r="AB818" s="69"/>
      <c r="AC818" s="69"/>
      <c r="AD818" s="69">
        <f>IFERROR(LARGE(AH818:AM818,1),0)+IFERROR(LARGE(AH818:AM818,2),0)</f>
        <v>0</v>
      </c>
      <c r="AE818" s="69">
        <f>IFERROR(LARGE(AH818:AM818,3),0)+IFERROR(LARGE(AH818:AM818,4),0)</f>
        <v>0</v>
      </c>
      <c r="AF818" s="69">
        <f>IFERROR(LARGE(AH818:AM818,5),0)+IFERROR(LARGE(AH818:AM818,6),0)</f>
        <v>0</v>
      </c>
      <c r="AG818" s="69">
        <f>IFERROR(LARGE(AH818:AM818,7),0)</f>
        <v>0</v>
      </c>
      <c r="AH818" s="69"/>
      <c r="AI818" s="69"/>
      <c r="AJ818" s="69"/>
      <c r="AK818" s="69"/>
      <c r="AL818" s="69"/>
      <c r="AM818" s="69"/>
    </row>
    <row r="819" spans="1:39" s="70" customFormat="1">
      <c r="A819" s="3"/>
      <c r="B819" s="3"/>
      <c r="C819" s="3"/>
      <c r="D819" s="2"/>
      <c r="E819" s="23"/>
      <c r="F819" s="69"/>
      <c r="G819" s="69"/>
      <c r="H819" s="69"/>
      <c r="I819" s="75"/>
      <c r="J819" s="76"/>
      <c r="K819" s="76"/>
      <c r="L819" s="76"/>
      <c r="M819" s="76"/>
      <c r="N819" s="69"/>
      <c r="O819" s="69"/>
      <c r="P819" s="69"/>
      <c r="Q819" s="69"/>
      <c r="R819" s="69"/>
      <c r="S819" s="69"/>
      <c r="T819" s="75"/>
      <c r="U819" s="75"/>
      <c r="V819" s="69"/>
      <c r="W819" s="69"/>
      <c r="X819" s="69"/>
      <c r="Y819" s="77"/>
      <c r="Z819" s="69"/>
      <c r="AA819" s="69"/>
      <c r="AB819" s="69"/>
      <c r="AC819" s="69"/>
      <c r="AD819" s="69">
        <f>IFERROR(LARGE(AH819:AM819,1),0)+IFERROR(LARGE(AH819:AM819,2),0)</f>
        <v>0</v>
      </c>
      <c r="AE819" s="69">
        <f>IFERROR(LARGE(AH819:AM819,3),0)+IFERROR(LARGE(AH819:AM819,4),0)</f>
        <v>0</v>
      </c>
      <c r="AF819" s="69">
        <f>IFERROR(LARGE(AH819:AM819,5),0)+IFERROR(LARGE(AH819:AM819,6),0)</f>
        <v>0</v>
      </c>
      <c r="AG819" s="69">
        <f>IFERROR(LARGE(AH819:AM819,7),0)</f>
        <v>0</v>
      </c>
      <c r="AH819" s="69"/>
      <c r="AI819" s="69"/>
      <c r="AJ819" s="69"/>
      <c r="AK819" s="69"/>
      <c r="AL819" s="69"/>
      <c r="AM819" s="69"/>
    </row>
    <row r="820" spans="1:39" s="70" customFormat="1">
      <c r="A820" s="3"/>
      <c r="B820" s="3"/>
      <c r="C820" s="3"/>
      <c r="D820" s="2"/>
      <c r="E820" s="23"/>
      <c r="F820" s="69"/>
      <c r="G820" s="69"/>
      <c r="H820" s="69"/>
      <c r="I820" s="75"/>
      <c r="J820" s="76"/>
      <c r="K820" s="76"/>
      <c r="L820" s="76"/>
      <c r="M820" s="76"/>
      <c r="N820" s="69"/>
      <c r="O820" s="69"/>
      <c r="P820" s="69"/>
      <c r="Q820" s="69"/>
      <c r="R820" s="69"/>
      <c r="S820" s="69"/>
      <c r="T820" s="75"/>
      <c r="U820" s="75"/>
      <c r="V820" s="69"/>
      <c r="W820" s="69"/>
      <c r="X820" s="69"/>
      <c r="Y820" s="77"/>
      <c r="Z820" s="69"/>
      <c r="AA820" s="69"/>
      <c r="AB820" s="69"/>
      <c r="AC820" s="69"/>
      <c r="AD820" s="69">
        <f>IFERROR(LARGE(AH820:AM820,1),0)+IFERROR(LARGE(AH820:AM820,2),0)</f>
        <v>0</v>
      </c>
      <c r="AE820" s="69">
        <f>IFERROR(LARGE(AH820:AM820,3),0)+IFERROR(LARGE(AH820:AM820,4),0)</f>
        <v>0</v>
      </c>
      <c r="AF820" s="69">
        <f>IFERROR(LARGE(AH820:AM820,5),0)+IFERROR(LARGE(AH820:AM820,6),0)</f>
        <v>0</v>
      </c>
      <c r="AG820" s="69">
        <f>IFERROR(LARGE(AH820:AM820,7),0)</f>
        <v>0</v>
      </c>
      <c r="AH820" s="69"/>
      <c r="AI820" s="69"/>
      <c r="AJ820" s="69"/>
      <c r="AK820" s="69"/>
      <c r="AL820" s="69"/>
      <c r="AM820" s="69"/>
    </row>
    <row r="821" spans="1:39" s="70" customFormat="1">
      <c r="A821" s="3"/>
      <c r="B821" s="3"/>
      <c r="C821" s="3"/>
      <c r="D821" s="2"/>
      <c r="E821" s="23"/>
      <c r="F821" s="69"/>
      <c r="G821" s="69"/>
      <c r="H821" s="69"/>
      <c r="I821" s="75"/>
      <c r="J821" s="76"/>
      <c r="K821" s="76"/>
      <c r="L821" s="76"/>
      <c r="M821" s="76"/>
      <c r="N821" s="69"/>
      <c r="O821" s="69"/>
      <c r="P821" s="69"/>
      <c r="Q821" s="69"/>
      <c r="R821" s="69"/>
      <c r="S821" s="69"/>
      <c r="T821" s="75"/>
      <c r="U821" s="75"/>
      <c r="V821" s="69"/>
      <c r="W821" s="69"/>
      <c r="X821" s="69"/>
      <c r="Y821" s="77"/>
      <c r="Z821" s="69"/>
      <c r="AA821" s="69"/>
      <c r="AB821" s="69"/>
      <c r="AC821" s="69"/>
      <c r="AD821" s="69">
        <f>IFERROR(LARGE(AH821:AM821,1),0)+IFERROR(LARGE(AH821:AM821,2),0)</f>
        <v>0</v>
      </c>
      <c r="AE821" s="69">
        <f>IFERROR(LARGE(AH821:AM821,3),0)+IFERROR(LARGE(AH821:AM821,4),0)</f>
        <v>0</v>
      </c>
      <c r="AF821" s="69">
        <f>IFERROR(LARGE(AH821:AM821,5),0)+IFERROR(LARGE(AH821:AM821,6),0)</f>
        <v>0</v>
      </c>
      <c r="AG821" s="69">
        <f>IFERROR(LARGE(AH821:AM821,7),0)</f>
        <v>0</v>
      </c>
      <c r="AH821" s="69"/>
      <c r="AI821" s="69"/>
      <c r="AJ821" s="69"/>
      <c r="AK821" s="69"/>
      <c r="AL821" s="69"/>
      <c r="AM821" s="69"/>
    </row>
    <row r="822" spans="1:39" s="70" customFormat="1">
      <c r="A822" s="3"/>
      <c r="B822" s="3"/>
      <c r="C822" s="3"/>
      <c r="D822" s="2"/>
      <c r="E822" s="23"/>
      <c r="F822" s="69"/>
      <c r="G822" s="69"/>
      <c r="H822" s="69"/>
      <c r="I822" s="75"/>
      <c r="J822" s="76"/>
      <c r="K822" s="76"/>
      <c r="L822" s="76"/>
      <c r="M822" s="76"/>
      <c r="N822" s="69"/>
      <c r="O822" s="69"/>
      <c r="P822" s="69"/>
      <c r="Q822" s="69"/>
      <c r="R822" s="69"/>
      <c r="S822" s="69"/>
      <c r="T822" s="75"/>
      <c r="U822" s="75"/>
      <c r="V822" s="69"/>
      <c r="W822" s="69"/>
      <c r="X822" s="69"/>
      <c r="Y822" s="77"/>
      <c r="Z822" s="69"/>
      <c r="AA822" s="69"/>
      <c r="AB822" s="69"/>
      <c r="AC822" s="69"/>
      <c r="AD822" s="69">
        <f>IFERROR(LARGE(AH822:AM822,1),0)+IFERROR(LARGE(AH822:AM822,2),0)</f>
        <v>0</v>
      </c>
      <c r="AE822" s="69">
        <f>IFERROR(LARGE(AH822:AM822,3),0)+IFERROR(LARGE(AH822:AM822,4),0)</f>
        <v>0</v>
      </c>
      <c r="AF822" s="69">
        <f>IFERROR(LARGE(AH822:AM822,5),0)+IFERROR(LARGE(AH822:AM822,6),0)</f>
        <v>0</v>
      </c>
      <c r="AG822" s="69">
        <f>IFERROR(LARGE(AH822:AM822,7),0)</f>
        <v>0</v>
      </c>
      <c r="AH822" s="69"/>
      <c r="AI822" s="69"/>
      <c r="AJ822" s="69"/>
      <c r="AK822" s="69"/>
      <c r="AL822" s="69"/>
      <c r="AM822" s="69"/>
    </row>
    <row r="823" spans="1:39" s="70" customFormat="1">
      <c r="A823" s="3"/>
      <c r="B823" s="3"/>
      <c r="C823" s="3"/>
      <c r="D823" s="2"/>
      <c r="E823" s="23"/>
      <c r="F823" s="69"/>
      <c r="G823" s="69"/>
      <c r="H823" s="69"/>
      <c r="I823" s="75"/>
      <c r="J823" s="76"/>
      <c r="K823" s="76"/>
      <c r="L823" s="76"/>
      <c r="M823" s="76"/>
      <c r="N823" s="69"/>
      <c r="O823" s="69"/>
      <c r="P823" s="69"/>
      <c r="Q823" s="69"/>
      <c r="R823" s="69"/>
      <c r="S823" s="69"/>
      <c r="T823" s="75"/>
      <c r="U823" s="75"/>
      <c r="V823" s="69"/>
      <c r="W823" s="69"/>
      <c r="X823" s="69"/>
      <c r="Y823" s="77"/>
      <c r="Z823" s="69"/>
      <c r="AA823" s="69"/>
      <c r="AB823" s="69"/>
      <c r="AC823" s="69"/>
      <c r="AD823" s="69">
        <f>IFERROR(LARGE(AH823:AM823,1),0)+IFERROR(LARGE(AH823:AM823,2),0)</f>
        <v>0</v>
      </c>
      <c r="AE823" s="69">
        <f>IFERROR(LARGE(AH823:AM823,3),0)+IFERROR(LARGE(AH823:AM823,4),0)</f>
        <v>0</v>
      </c>
      <c r="AF823" s="69">
        <f>IFERROR(LARGE(AH823:AM823,5),0)+IFERROR(LARGE(AH823:AM823,6),0)</f>
        <v>0</v>
      </c>
      <c r="AG823" s="69">
        <f>IFERROR(LARGE(AH823:AM823,7),0)</f>
        <v>0</v>
      </c>
      <c r="AH823" s="69"/>
      <c r="AI823" s="69"/>
      <c r="AJ823" s="69"/>
      <c r="AK823" s="69"/>
      <c r="AL823" s="69"/>
      <c r="AM823" s="69"/>
    </row>
    <row r="824" spans="1:39" s="70" customFormat="1">
      <c r="A824" s="3"/>
      <c r="B824" s="3"/>
      <c r="C824" s="3"/>
      <c r="D824" s="2"/>
      <c r="E824" s="23"/>
      <c r="F824" s="69"/>
      <c r="G824" s="69"/>
      <c r="H824" s="69"/>
      <c r="I824" s="75"/>
      <c r="J824" s="76"/>
      <c r="K824" s="76"/>
      <c r="L824" s="76"/>
      <c r="M824" s="76"/>
      <c r="N824" s="69"/>
      <c r="O824" s="69"/>
      <c r="P824" s="69"/>
      <c r="Q824" s="69"/>
      <c r="R824" s="69"/>
      <c r="S824" s="69"/>
      <c r="T824" s="75"/>
      <c r="U824" s="75"/>
      <c r="V824" s="69"/>
      <c r="W824" s="69"/>
      <c r="X824" s="69"/>
      <c r="Y824" s="77"/>
      <c r="Z824" s="69"/>
      <c r="AA824" s="69"/>
      <c r="AB824" s="69"/>
      <c r="AC824" s="69"/>
      <c r="AD824" s="69">
        <f>IFERROR(LARGE(AH824:AM824,1),0)+IFERROR(LARGE(AH824:AM824,2),0)</f>
        <v>0</v>
      </c>
      <c r="AE824" s="69">
        <f>IFERROR(LARGE(AH824:AM824,3),0)+IFERROR(LARGE(AH824:AM824,4),0)</f>
        <v>0</v>
      </c>
      <c r="AF824" s="69">
        <f>IFERROR(LARGE(AH824:AM824,5),0)+IFERROR(LARGE(AH824:AM824,6),0)</f>
        <v>0</v>
      </c>
      <c r="AG824" s="69">
        <f>IFERROR(LARGE(AH824:AM824,7),0)</f>
        <v>0</v>
      </c>
      <c r="AH824" s="69"/>
      <c r="AI824" s="69"/>
      <c r="AJ824" s="69"/>
      <c r="AK824" s="69"/>
      <c r="AL824" s="69"/>
      <c r="AM824" s="69"/>
    </row>
    <row r="825" spans="1:39" s="70" customFormat="1">
      <c r="A825" s="3"/>
      <c r="B825" s="3"/>
      <c r="C825" s="3"/>
      <c r="D825" s="2"/>
      <c r="E825" s="23"/>
      <c r="F825" s="69"/>
      <c r="G825" s="69"/>
      <c r="H825" s="69"/>
      <c r="I825" s="75"/>
      <c r="J825" s="76"/>
      <c r="K825" s="76"/>
      <c r="L825" s="76"/>
      <c r="M825" s="76"/>
      <c r="N825" s="69"/>
      <c r="O825" s="69"/>
      <c r="P825" s="69"/>
      <c r="Q825" s="69"/>
      <c r="R825" s="69"/>
      <c r="S825" s="69"/>
      <c r="T825" s="75"/>
      <c r="U825" s="75"/>
      <c r="V825" s="69"/>
      <c r="W825" s="69"/>
      <c r="X825" s="69"/>
      <c r="Y825" s="77"/>
      <c r="Z825" s="69"/>
      <c r="AA825" s="69"/>
      <c r="AB825" s="69"/>
      <c r="AC825" s="69"/>
      <c r="AD825" s="69">
        <f>IFERROR(LARGE(AH825:AM825,1),0)+IFERROR(LARGE(AH825:AM825,2),0)</f>
        <v>0</v>
      </c>
      <c r="AE825" s="69">
        <f>IFERROR(LARGE(AH825:AM825,3),0)+IFERROR(LARGE(AH825:AM825,4),0)</f>
        <v>0</v>
      </c>
      <c r="AF825" s="69">
        <f>IFERROR(LARGE(AH825:AM825,5),0)+IFERROR(LARGE(AH825:AM825,6),0)</f>
        <v>0</v>
      </c>
      <c r="AG825" s="69">
        <f>IFERROR(LARGE(AH825:AM825,7),0)</f>
        <v>0</v>
      </c>
      <c r="AH825" s="69"/>
      <c r="AI825" s="69"/>
      <c r="AJ825" s="69"/>
      <c r="AK825" s="69"/>
      <c r="AL825" s="69"/>
      <c r="AM825" s="69"/>
    </row>
    <row r="826" spans="1:39" s="70" customFormat="1">
      <c r="A826" s="3"/>
      <c r="B826" s="3"/>
      <c r="C826" s="3"/>
      <c r="D826" s="2"/>
      <c r="E826" s="23"/>
      <c r="F826" s="69"/>
      <c r="G826" s="69"/>
      <c r="H826" s="69"/>
      <c r="I826" s="75"/>
      <c r="J826" s="76"/>
      <c r="K826" s="76"/>
      <c r="L826" s="76"/>
      <c r="M826" s="76"/>
      <c r="N826" s="69"/>
      <c r="O826" s="69"/>
      <c r="P826" s="69"/>
      <c r="Q826" s="69"/>
      <c r="R826" s="69"/>
      <c r="S826" s="69"/>
      <c r="T826" s="75"/>
      <c r="U826" s="75"/>
      <c r="V826" s="69"/>
      <c r="W826" s="69"/>
      <c r="X826" s="69"/>
      <c r="Y826" s="77"/>
      <c r="Z826" s="69"/>
      <c r="AA826" s="69"/>
      <c r="AB826" s="69"/>
      <c r="AC826" s="69"/>
      <c r="AD826" s="69">
        <f>IFERROR(LARGE(AH826:AM826,1),0)+IFERROR(LARGE(AH826:AM826,2),0)</f>
        <v>0</v>
      </c>
      <c r="AE826" s="69">
        <f>IFERROR(LARGE(AH826:AM826,3),0)+IFERROR(LARGE(AH826:AM826,4),0)</f>
        <v>0</v>
      </c>
      <c r="AF826" s="69">
        <f>IFERROR(LARGE(AH826:AM826,5),0)+IFERROR(LARGE(AH826:AM826,6),0)</f>
        <v>0</v>
      </c>
      <c r="AG826" s="69">
        <f>IFERROR(LARGE(AH826:AM826,7),0)</f>
        <v>0</v>
      </c>
      <c r="AH826" s="69"/>
      <c r="AI826" s="69"/>
      <c r="AJ826" s="69"/>
      <c r="AK826" s="69"/>
      <c r="AL826" s="69"/>
      <c r="AM826" s="69"/>
    </row>
    <row r="827" spans="1:39" s="70" customFormat="1">
      <c r="A827" s="3"/>
      <c r="B827" s="3"/>
      <c r="C827" s="3"/>
      <c r="D827" s="2"/>
      <c r="E827" s="23"/>
      <c r="F827" s="69"/>
      <c r="G827" s="69"/>
      <c r="H827" s="69"/>
      <c r="I827" s="75"/>
      <c r="J827" s="76"/>
      <c r="K827" s="76"/>
      <c r="L827" s="76"/>
      <c r="M827" s="76"/>
      <c r="N827" s="69"/>
      <c r="O827" s="69"/>
      <c r="P827" s="69"/>
      <c r="Q827" s="69"/>
      <c r="R827" s="69"/>
      <c r="S827" s="69"/>
      <c r="T827" s="75"/>
      <c r="U827" s="75"/>
      <c r="V827" s="69"/>
      <c r="W827" s="69"/>
      <c r="X827" s="69"/>
      <c r="Y827" s="77"/>
      <c r="Z827" s="69"/>
      <c r="AA827" s="69"/>
      <c r="AB827" s="69"/>
      <c r="AC827" s="69"/>
      <c r="AD827" s="69">
        <f>IFERROR(LARGE(AH827:AM827,1),0)+IFERROR(LARGE(AH827:AM827,2),0)</f>
        <v>0</v>
      </c>
      <c r="AE827" s="69">
        <f>IFERROR(LARGE(AH827:AM827,3),0)+IFERROR(LARGE(AH827:AM827,4),0)</f>
        <v>0</v>
      </c>
      <c r="AF827" s="69">
        <f>IFERROR(LARGE(AH827:AM827,5),0)+IFERROR(LARGE(AH827:AM827,6),0)</f>
        <v>0</v>
      </c>
      <c r="AG827" s="69">
        <f>IFERROR(LARGE(AH827:AM827,7),0)</f>
        <v>0</v>
      </c>
      <c r="AH827" s="69"/>
      <c r="AI827" s="69"/>
      <c r="AJ827" s="69"/>
      <c r="AK827" s="69"/>
      <c r="AL827" s="69"/>
      <c r="AM827" s="69"/>
    </row>
    <row r="828" spans="1:39" s="70" customFormat="1">
      <c r="A828" s="3"/>
      <c r="B828" s="3"/>
      <c r="C828" s="3"/>
      <c r="D828" s="2"/>
      <c r="E828" s="23"/>
      <c r="F828" s="69"/>
      <c r="G828" s="69"/>
      <c r="H828" s="69"/>
      <c r="I828" s="75"/>
      <c r="J828" s="76"/>
      <c r="K828" s="76"/>
      <c r="L828" s="76"/>
      <c r="M828" s="76"/>
      <c r="N828" s="69"/>
      <c r="O828" s="69"/>
      <c r="P828" s="69"/>
      <c r="Q828" s="69"/>
      <c r="R828" s="69"/>
      <c r="S828" s="69"/>
      <c r="T828" s="75"/>
      <c r="U828" s="75"/>
      <c r="V828" s="69"/>
      <c r="W828" s="69"/>
      <c r="X828" s="69"/>
      <c r="Y828" s="77"/>
      <c r="Z828" s="69"/>
      <c r="AA828" s="69"/>
      <c r="AB828" s="69"/>
      <c r="AC828" s="69"/>
      <c r="AD828" s="69">
        <f>IFERROR(LARGE(AH828:AM828,1),0)+IFERROR(LARGE(AH828:AM828,2),0)</f>
        <v>0</v>
      </c>
      <c r="AE828" s="69">
        <f>IFERROR(LARGE(AH828:AM828,3),0)+IFERROR(LARGE(AH828:AM828,4),0)</f>
        <v>0</v>
      </c>
      <c r="AF828" s="69">
        <f>IFERROR(LARGE(AH828:AM828,5),0)+IFERROR(LARGE(AH828:AM828,6),0)</f>
        <v>0</v>
      </c>
      <c r="AG828" s="69">
        <f>IFERROR(LARGE(AH828:AM828,7),0)</f>
        <v>0</v>
      </c>
      <c r="AH828" s="69"/>
      <c r="AI828" s="69"/>
      <c r="AJ828" s="69"/>
      <c r="AK828" s="69"/>
      <c r="AL828" s="69"/>
      <c r="AM828" s="69"/>
    </row>
    <row r="829" spans="1:39" s="70" customFormat="1">
      <c r="A829" s="3"/>
      <c r="B829" s="3"/>
      <c r="C829" s="3"/>
      <c r="D829" s="2"/>
      <c r="E829" s="23"/>
      <c r="F829" s="69"/>
      <c r="G829" s="69"/>
      <c r="H829" s="69"/>
      <c r="I829" s="75"/>
      <c r="J829" s="76"/>
      <c r="K829" s="76"/>
      <c r="L829" s="76"/>
      <c r="M829" s="76"/>
      <c r="N829" s="69"/>
      <c r="O829" s="69"/>
      <c r="P829" s="69"/>
      <c r="Q829" s="69"/>
      <c r="R829" s="69"/>
      <c r="S829" s="69"/>
      <c r="T829" s="75"/>
      <c r="U829" s="75"/>
      <c r="V829" s="69"/>
      <c r="W829" s="69"/>
      <c r="X829" s="69"/>
      <c r="Y829" s="77"/>
      <c r="Z829" s="69"/>
      <c r="AA829" s="69"/>
      <c r="AB829" s="69"/>
      <c r="AC829" s="69"/>
      <c r="AD829" s="69">
        <f>IFERROR(LARGE(AH829:AM829,1),0)+IFERROR(LARGE(AH829:AM829,2),0)</f>
        <v>0</v>
      </c>
      <c r="AE829" s="69">
        <f>IFERROR(LARGE(AH829:AM829,3),0)+IFERROR(LARGE(AH829:AM829,4),0)</f>
        <v>0</v>
      </c>
      <c r="AF829" s="69">
        <f>IFERROR(LARGE(AH829:AM829,5),0)+IFERROR(LARGE(AH829:AM829,6),0)</f>
        <v>0</v>
      </c>
      <c r="AG829" s="69">
        <f>IFERROR(LARGE(AH829:AM829,7),0)</f>
        <v>0</v>
      </c>
      <c r="AH829" s="69"/>
      <c r="AI829" s="69"/>
      <c r="AJ829" s="69"/>
      <c r="AK829" s="69"/>
      <c r="AL829" s="69"/>
      <c r="AM829" s="69"/>
    </row>
    <row r="830" spans="1:39" s="70" customFormat="1">
      <c r="A830" s="3"/>
      <c r="B830" s="3"/>
      <c r="C830" s="3"/>
      <c r="D830" s="2"/>
      <c r="E830" s="23"/>
      <c r="F830" s="69"/>
      <c r="G830" s="69"/>
      <c r="H830" s="69"/>
      <c r="I830" s="75"/>
      <c r="J830" s="76"/>
      <c r="K830" s="76"/>
      <c r="L830" s="76"/>
      <c r="M830" s="76"/>
      <c r="N830" s="69"/>
      <c r="O830" s="69"/>
      <c r="P830" s="69"/>
      <c r="Q830" s="69"/>
      <c r="R830" s="69"/>
      <c r="S830" s="69"/>
      <c r="T830" s="75"/>
      <c r="U830" s="75"/>
      <c r="V830" s="69"/>
      <c r="W830" s="69"/>
      <c r="X830" s="69"/>
      <c r="Y830" s="77"/>
      <c r="Z830" s="69"/>
      <c r="AA830" s="69"/>
      <c r="AB830" s="69"/>
      <c r="AC830" s="69"/>
      <c r="AD830" s="69">
        <f>IFERROR(LARGE(AH830:AM830,1),0)+IFERROR(LARGE(AH830:AM830,2),0)</f>
        <v>0</v>
      </c>
      <c r="AE830" s="69">
        <f>IFERROR(LARGE(AH830:AM830,3),0)+IFERROR(LARGE(AH830:AM830,4),0)</f>
        <v>0</v>
      </c>
      <c r="AF830" s="69">
        <f>IFERROR(LARGE(AH830:AM830,5),0)+IFERROR(LARGE(AH830:AM830,6),0)</f>
        <v>0</v>
      </c>
      <c r="AG830" s="69">
        <f>IFERROR(LARGE(AH830:AM830,7),0)</f>
        <v>0</v>
      </c>
      <c r="AH830" s="69"/>
      <c r="AI830" s="69"/>
      <c r="AJ830" s="69"/>
      <c r="AK830" s="69"/>
      <c r="AL830" s="69"/>
      <c r="AM830" s="69"/>
    </row>
    <row r="831" spans="1:39" s="70" customFormat="1">
      <c r="A831" s="3"/>
      <c r="B831" s="3"/>
      <c r="C831" s="3"/>
      <c r="D831" s="2"/>
      <c r="E831" s="23"/>
      <c r="F831" s="69"/>
      <c r="G831" s="69"/>
      <c r="H831" s="69"/>
      <c r="I831" s="75"/>
      <c r="J831" s="76"/>
      <c r="K831" s="76"/>
      <c r="L831" s="76"/>
      <c r="M831" s="76"/>
      <c r="N831" s="69"/>
      <c r="O831" s="69"/>
      <c r="P831" s="69"/>
      <c r="Q831" s="69"/>
      <c r="R831" s="69"/>
      <c r="S831" s="69"/>
      <c r="T831" s="75"/>
      <c r="U831" s="75"/>
      <c r="V831" s="69"/>
      <c r="W831" s="69"/>
      <c r="X831" s="69"/>
      <c r="Y831" s="77"/>
      <c r="Z831" s="69"/>
      <c r="AA831" s="69"/>
      <c r="AB831" s="69"/>
      <c r="AC831" s="69"/>
      <c r="AD831" s="69">
        <f>IFERROR(LARGE(AH831:AM831,1),0)+IFERROR(LARGE(AH831:AM831,2),0)</f>
        <v>0</v>
      </c>
      <c r="AE831" s="69">
        <f>IFERROR(LARGE(AH831:AM831,3),0)+IFERROR(LARGE(AH831:AM831,4),0)</f>
        <v>0</v>
      </c>
      <c r="AF831" s="69">
        <f>IFERROR(LARGE(AH831:AM831,5),0)+IFERROR(LARGE(AH831:AM831,6),0)</f>
        <v>0</v>
      </c>
      <c r="AG831" s="69">
        <f>IFERROR(LARGE(AH831:AM831,7),0)</f>
        <v>0</v>
      </c>
      <c r="AH831" s="69"/>
      <c r="AI831" s="69"/>
      <c r="AJ831" s="69"/>
      <c r="AK831" s="69"/>
      <c r="AL831" s="69"/>
      <c r="AM831" s="69"/>
    </row>
    <row r="832" spans="1:39" s="70" customFormat="1">
      <c r="A832" s="3"/>
      <c r="B832" s="3"/>
      <c r="C832" s="3"/>
      <c r="D832" s="2"/>
      <c r="E832" s="23"/>
      <c r="F832" s="69"/>
      <c r="G832" s="69"/>
      <c r="H832" s="69"/>
      <c r="I832" s="75"/>
      <c r="J832" s="76"/>
      <c r="K832" s="76"/>
      <c r="L832" s="76"/>
      <c r="M832" s="76"/>
      <c r="N832" s="69"/>
      <c r="O832" s="69"/>
      <c r="P832" s="69"/>
      <c r="Q832" s="69"/>
      <c r="R832" s="69"/>
      <c r="S832" s="69"/>
      <c r="T832" s="75"/>
      <c r="U832" s="75"/>
      <c r="V832" s="69"/>
      <c r="W832" s="69"/>
      <c r="X832" s="69"/>
      <c r="Y832" s="77"/>
      <c r="Z832" s="69"/>
      <c r="AA832" s="69"/>
      <c r="AB832" s="69"/>
      <c r="AC832" s="69"/>
      <c r="AD832" s="69">
        <f>IFERROR(LARGE(AH832:AM832,1),0)+IFERROR(LARGE(AH832:AM832,2),0)</f>
        <v>0</v>
      </c>
      <c r="AE832" s="69">
        <f>IFERROR(LARGE(AH832:AM832,3),0)+IFERROR(LARGE(AH832:AM832,4),0)</f>
        <v>0</v>
      </c>
      <c r="AF832" s="69">
        <f>IFERROR(LARGE(AH832:AM832,5),0)+IFERROR(LARGE(AH832:AM832,6),0)</f>
        <v>0</v>
      </c>
      <c r="AG832" s="69">
        <f>IFERROR(LARGE(AH832:AM832,7),0)</f>
        <v>0</v>
      </c>
      <c r="AH832" s="69"/>
      <c r="AI832" s="69"/>
      <c r="AJ832" s="69"/>
      <c r="AK832" s="69"/>
      <c r="AL832" s="69"/>
      <c r="AM832" s="69"/>
    </row>
    <row r="833" spans="1:39" s="70" customFormat="1">
      <c r="A833" s="3"/>
      <c r="B833" s="3"/>
      <c r="C833" s="3"/>
      <c r="D833" s="2"/>
      <c r="E833" s="23"/>
      <c r="F833" s="69"/>
      <c r="G833" s="69"/>
      <c r="H833" s="69"/>
      <c r="I833" s="75"/>
      <c r="J833" s="76"/>
      <c r="K833" s="76"/>
      <c r="L833" s="76"/>
      <c r="M833" s="76"/>
      <c r="N833" s="69"/>
      <c r="O833" s="69"/>
      <c r="P833" s="69"/>
      <c r="Q833" s="69"/>
      <c r="R833" s="69"/>
      <c r="S833" s="69"/>
      <c r="T833" s="75"/>
      <c r="U833" s="75"/>
      <c r="V833" s="69"/>
      <c r="W833" s="69"/>
      <c r="X833" s="69"/>
      <c r="Y833" s="77"/>
      <c r="Z833" s="69"/>
      <c r="AA833" s="69"/>
      <c r="AB833" s="69"/>
      <c r="AC833" s="69"/>
      <c r="AD833" s="69">
        <f>IFERROR(LARGE(AH833:AM833,1),0)+IFERROR(LARGE(AH833:AM833,2),0)</f>
        <v>0</v>
      </c>
      <c r="AE833" s="69">
        <f>IFERROR(LARGE(AH833:AM833,3),0)+IFERROR(LARGE(AH833:AM833,4),0)</f>
        <v>0</v>
      </c>
      <c r="AF833" s="69">
        <f>IFERROR(LARGE(AH833:AM833,5),0)+IFERROR(LARGE(AH833:AM833,6),0)</f>
        <v>0</v>
      </c>
      <c r="AG833" s="69">
        <f>IFERROR(LARGE(AH833:AM833,7),0)</f>
        <v>0</v>
      </c>
      <c r="AH833" s="69"/>
      <c r="AI833" s="69"/>
      <c r="AJ833" s="69"/>
      <c r="AK833" s="69"/>
      <c r="AL833" s="69"/>
      <c r="AM833" s="69"/>
    </row>
    <row r="834" spans="1:39" s="70" customFormat="1">
      <c r="A834" s="3"/>
      <c r="B834" s="3"/>
      <c r="C834" s="3"/>
      <c r="D834" s="2"/>
      <c r="E834" s="23"/>
      <c r="F834" s="69"/>
      <c r="G834" s="69"/>
      <c r="H834" s="69"/>
      <c r="I834" s="75"/>
      <c r="J834" s="76"/>
      <c r="K834" s="76"/>
      <c r="L834" s="76"/>
      <c r="M834" s="76"/>
      <c r="N834" s="69"/>
      <c r="O834" s="69"/>
      <c r="P834" s="69"/>
      <c r="Q834" s="69"/>
      <c r="R834" s="69"/>
      <c r="S834" s="69"/>
      <c r="T834" s="75"/>
      <c r="U834" s="75"/>
      <c r="V834" s="69"/>
      <c r="W834" s="69"/>
      <c r="X834" s="69"/>
      <c r="Y834" s="77"/>
      <c r="Z834" s="69"/>
      <c r="AA834" s="69"/>
      <c r="AB834" s="69"/>
      <c r="AC834" s="69"/>
      <c r="AD834" s="69">
        <f>IFERROR(LARGE(AH834:AM834,1),0)+IFERROR(LARGE(AH834:AM834,2),0)</f>
        <v>0</v>
      </c>
      <c r="AE834" s="69">
        <f>IFERROR(LARGE(AH834:AM834,3),0)+IFERROR(LARGE(AH834:AM834,4),0)</f>
        <v>0</v>
      </c>
      <c r="AF834" s="69">
        <f>IFERROR(LARGE(AH834:AM834,5),0)+IFERROR(LARGE(AH834:AM834,6),0)</f>
        <v>0</v>
      </c>
      <c r="AG834" s="69">
        <f>IFERROR(LARGE(AH834:AM834,7),0)</f>
        <v>0</v>
      </c>
      <c r="AH834" s="69"/>
      <c r="AI834" s="69"/>
      <c r="AJ834" s="69"/>
      <c r="AK834" s="69"/>
      <c r="AL834" s="69"/>
      <c r="AM834" s="69"/>
    </row>
    <row r="835" spans="1:39" s="70" customFormat="1">
      <c r="A835" s="3"/>
      <c r="B835" s="3"/>
      <c r="C835" s="3"/>
      <c r="D835" s="2"/>
      <c r="E835" s="23"/>
      <c r="F835" s="69"/>
      <c r="G835" s="69"/>
      <c r="H835" s="69"/>
      <c r="I835" s="75"/>
      <c r="J835" s="76"/>
      <c r="K835" s="76"/>
      <c r="L835" s="76"/>
      <c r="M835" s="76"/>
      <c r="N835" s="69"/>
      <c r="O835" s="69"/>
      <c r="P835" s="69"/>
      <c r="Q835" s="69"/>
      <c r="R835" s="69"/>
      <c r="S835" s="69"/>
      <c r="T835" s="75"/>
      <c r="U835" s="75"/>
      <c r="V835" s="69"/>
      <c r="W835" s="69"/>
      <c r="X835" s="69"/>
      <c r="Y835" s="77"/>
      <c r="Z835" s="69"/>
      <c r="AA835" s="69"/>
      <c r="AB835" s="69"/>
      <c r="AC835" s="69"/>
      <c r="AD835" s="69">
        <f>IFERROR(LARGE(AH835:AM835,1),0)+IFERROR(LARGE(AH835:AM835,2),0)</f>
        <v>0</v>
      </c>
      <c r="AE835" s="69">
        <f>IFERROR(LARGE(AH835:AM835,3),0)+IFERROR(LARGE(AH835:AM835,4),0)</f>
        <v>0</v>
      </c>
      <c r="AF835" s="69">
        <f>IFERROR(LARGE(AH835:AM835,5),0)+IFERROR(LARGE(AH835:AM835,6),0)</f>
        <v>0</v>
      </c>
      <c r="AG835" s="69">
        <f>IFERROR(LARGE(AH835:AM835,7),0)</f>
        <v>0</v>
      </c>
      <c r="AH835" s="69"/>
      <c r="AI835" s="69"/>
      <c r="AJ835" s="69"/>
      <c r="AK835" s="69"/>
      <c r="AL835" s="69"/>
      <c r="AM835" s="69"/>
    </row>
    <row r="836" spans="1:39" s="70" customFormat="1">
      <c r="A836" s="3"/>
      <c r="B836" s="3"/>
      <c r="C836" s="3"/>
      <c r="D836" s="2"/>
      <c r="E836" s="23"/>
      <c r="F836" s="69"/>
      <c r="G836" s="69"/>
      <c r="H836" s="69"/>
      <c r="I836" s="75"/>
      <c r="J836" s="76"/>
      <c r="K836" s="76"/>
      <c r="L836" s="76"/>
      <c r="M836" s="76"/>
      <c r="N836" s="69"/>
      <c r="O836" s="69"/>
      <c r="P836" s="69"/>
      <c r="Q836" s="69"/>
      <c r="R836" s="69"/>
      <c r="S836" s="69"/>
      <c r="T836" s="75"/>
      <c r="U836" s="75"/>
      <c r="V836" s="69"/>
      <c r="W836" s="69"/>
      <c r="X836" s="69"/>
      <c r="Y836" s="77"/>
      <c r="Z836" s="69"/>
      <c r="AA836" s="69"/>
      <c r="AB836" s="69"/>
      <c r="AC836" s="69"/>
      <c r="AD836" s="69">
        <f>IFERROR(LARGE(AH836:AM836,1),0)+IFERROR(LARGE(AH836:AM836,2),0)</f>
        <v>0</v>
      </c>
      <c r="AE836" s="69">
        <f>IFERROR(LARGE(AH836:AM836,3),0)+IFERROR(LARGE(AH836:AM836,4),0)</f>
        <v>0</v>
      </c>
      <c r="AF836" s="69">
        <f>IFERROR(LARGE(AH836:AM836,5),0)+IFERROR(LARGE(AH836:AM836,6),0)</f>
        <v>0</v>
      </c>
      <c r="AG836" s="69">
        <f>IFERROR(LARGE(AH836:AM836,7),0)</f>
        <v>0</v>
      </c>
      <c r="AH836" s="69"/>
      <c r="AI836" s="69"/>
      <c r="AJ836" s="69"/>
      <c r="AK836" s="69"/>
      <c r="AL836" s="69"/>
      <c r="AM836" s="69"/>
    </row>
    <row r="837" spans="1:39" s="70" customFormat="1">
      <c r="A837" s="3"/>
      <c r="B837" s="3"/>
      <c r="C837" s="3"/>
      <c r="D837" s="2"/>
      <c r="E837" s="23"/>
      <c r="F837" s="69"/>
      <c r="G837" s="69"/>
      <c r="H837" s="69"/>
      <c r="I837" s="75"/>
      <c r="J837" s="76"/>
      <c r="K837" s="76"/>
      <c r="L837" s="76"/>
      <c r="M837" s="76"/>
      <c r="N837" s="69"/>
      <c r="O837" s="69"/>
      <c r="P837" s="69"/>
      <c r="Q837" s="69"/>
      <c r="R837" s="69"/>
      <c r="S837" s="69"/>
      <c r="T837" s="75"/>
      <c r="U837" s="75"/>
      <c r="V837" s="69"/>
      <c r="W837" s="69"/>
      <c r="X837" s="69"/>
      <c r="Y837" s="77"/>
      <c r="Z837" s="69"/>
      <c r="AA837" s="69"/>
      <c r="AB837" s="69"/>
      <c r="AC837" s="69"/>
      <c r="AD837" s="69">
        <f>IFERROR(LARGE(AH837:AM837,1),0)+IFERROR(LARGE(AH837:AM837,2),0)</f>
        <v>0</v>
      </c>
      <c r="AE837" s="69">
        <f>IFERROR(LARGE(AH837:AM837,3),0)+IFERROR(LARGE(AH837:AM837,4),0)</f>
        <v>0</v>
      </c>
      <c r="AF837" s="69">
        <f>IFERROR(LARGE(AH837:AM837,5),0)+IFERROR(LARGE(AH837:AM837,6),0)</f>
        <v>0</v>
      </c>
      <c r="AG837" s="69">
        <f>IFERROR(LARGE(AH837:AM837,7),0)</f>
        <v>0</v>
      </c>
      <c r="AH837" s="69"/>
      <c r="AI837" s="69"/>
      <c r="AJ837" s="69"/>
      <c r="AK837" s="69"/>
      <c r="AL837" s="69"/>
      <c r="AM837" s="69"/>
    </row>
    <row r="838" spans="1:39" s="70" customFormat="1">
      <c r="A838" s="3"/>
      <c r="B838" s="3"/>
      <c r="C838" s="3"/>
      <c r="D838" s="2"/>
      <c r="E838" s="23"/>
      <c r="F838" s="69"/>
      <c r="G838" s="69"/>
      <c r="H838" s="69"/>
      <c r="I838" s="75"/>
      <c r="J838" s="76"/>
      <c r="K838" s="76"/>
      <c r="L838" s="76"/>
      <c r="M838" s="76"/>
      <c r="N838" s="69"/>
      <c r="O838" s="69"/>
      <c r="P838" s="69"/>
      <c r="Q838" s="69"/>
      <c r="R838" s="69"/>
      <c r="S838" s="69"/>
      <c r="T838" s="75"/>
      <c r="U838" s="75"/>
      <c r="V838" s="69"/>
      <c r="W838" s="69"/>
      <c r="X838" s="69"/>
      <c r="Y838" s="77"/>
      <c r="Z838" s="69"/>
      <c r="AA838" s="69"/>
      <c r="AB838" s="69"/>
      <c r="AC838" s="69"/>
      <c r="AD838" s="69">
        <f>IFERROR(LARGE(AH838:AM838,1),0)+IFERROR(LARGE(AH838:AM838,2),0)</f>
        <v>0</v>
      </c>
      <c r="AE838" s="69">
        <f>IFERROR(LARGE(AH838:AM838,3),0)+IFERROR(LARGE(AH838:AM838,4),0)</f>
        <v>0</v>
      </c>
      <c r="AF838" s="69">
        <f>IFERROR(LARGE(AH838:AM838,5),0)+IFERROR(LARGE(AH838:AM838,6),0)</f>
        <v>0</v>
      </c>
      <c r="AG838" s="69">
        <f>IFERROR(LARGE(AH838:AM838,7),0)</f>
        <v>0</v>
      </c>
      <c r="AH838" s="69"/>
      <c r="AI838" s="69"/>
      <c r="AJ838" s="69"/>
      <c r="AK838" s="69"/>
      <c r="AL838" s="69"/>
      <c r="AM838" s="69"/>
    </row>
    <row r="839" spans="1:39" s="70" customFormat="1">
      <c r="A839" s="3"/>
      <c r="B839" s="3"/>
      <c r="C839" s="3"/>
      <c r="D839" s="2"/>
      <c r="E839" s="23"/>
      <c r="F839" s="69"/>
      <c r="G839" s="69"/>
      <c r="H839" s="69"/>
      <c r="I839" s="75"/>
      <c r="J839" s="76"/>
      <c r="K839" s="76"/>
      <c r="L839" s="76"/>
      <c r="M839" s="76"/>
      <c r="N839" s="69"/>
      <c r="O839" s="69"/>
      <c r="P839" s="69"/>
      <c r="Q839" s="69"/>
      <c r="R839" s="69"/>
      <c r="S839" s="69"/>
      <c r="T839" s="75"/>
      <c r="U839" s="75"/>
      <c r="V839" s="69"/>
      <c r="W839" s="69"/>
      <c r="X839" s="69"/>
      <c r="Y839" s="77"/>
      <c r="Z839" s="69"/>
      <c r="AA839" s="69"/>
      <c r="AB839" s="69"/>
      <c r="AC839" s="69"/>
      <c r="AD839" s="69">
        <f>IFERROR(LARGE(AH839:AM839,1),0)+IFERROR(LARGE(AH839:AM839,2),0)</f>
        <v>0</v>
      </c>
      <c r="AE839" s="69">
        <f>IFERROR(LARGE(AH839:AM839,3),0)+IFERROR(LARGE(AH839:AM839,4),0)</f>
        <v>0</v>
      </c>
      <c r="AF839" s="69">
        <f>IFERROR(LARGE(AH839:AM839,5),0)+IFERROR(LARGE(AH839:AM839,6),0)</f>
        <v>0</v>
      </c>
      <c r="AG839" s="69">
        <f>IFERROR(LARGE(AH839:AM839,7),0)</f>
        <v>0</v>
      </c>
      <c r="AH839" s="69"/>
      <c r="AI839" s="69"/>
      <c r="AJ839" s="69"/>
      <c r="AK839" s="69"/>
      <c r="AL839" s="69"/>
      <c r="AM839" s="69"/>
    </row>
    <row r="840" spans="1:39" s="70" customFormat="1">
      <c r="A840" s="3"/>
      <c r="B840" s="3"/>
      <c r="C840" s="3"/>
      <c r="D840" s="2"/>
      <c r="E840" s="23"/>
      <c r="F840" s="69"/>
      <c r="G840" s="69"/>
      <c r="H840" s="69"/>
      <c r="I840" s="75"/>
      <c r="J840" s="76"/>
      <c r="K840" s="76"/>
      <c r="L840" s="76"/>
      <c r="M840" s="76"/>
      <c r="N840" s="69"/>
      <c r="O840" s="69"/>
      <c r="P840" s="69"/>
      <c r="Q840" s="69"/>
      <c r="R840" s="69"/>
      <c r="S840" s="69"/>
      <c r="T840" s="75"/>
      <c r="U840" s="75"/>
      <c r="V840" s="69"/>
      <c r="W840" s="69"/>
      <c r="X840" s="69"/>
      <c r="Y840" s="77"/>
      <c r="Z840" s="69"/>
      <c r="AA840" s="69"/>
      <c r="AB840" s="69"/>
      <c r="AC840" s="69"/>
      <c r="AD840" s="69">
        <f>IFERROR(LARGE(AH840:AM840,1),0)+IFERROR(LARGE(AH840:AM840,2),0)</f>
        <v>0</v>
      </c>
      <c r="AE840" s="69">
        <f>IFERROR(LARGE(AH840:AM840,3),0)+IFERROR(LARGE(AH840:AM840,4),0)</f>
        <v>0</v>
      </c>
      <c r="AF840" s="69">
        <f>IFERROR(LARGE(AH840:AM840,5),0)+IFERROR(LARGE(AH840:AM840,6),0)</f>
        <v>0</v>
      </c>
      <c r="AG840" s="69">
        <f>IFERROR(LARGE(AH840:AM840,7),0)</f>
        <v>0</v>
      </c>
      <c r="AH840" s="69"/>
      <c r="AI840" s="69"/>
      <c r="AJ840" s="69"/>
      <c r="AK840" s="69"/>
      <c r="AL840" s="69"/>
      <c r="AM840" s="69"/>
    </row>
    <row r="841" spans="1:39" s="70" customFormat="1">
      <c r="A841" s="3"/>
      <c r="B841" s="3"/>
      <c r="C841" s="3"/>
      <c r="D841" s="2"/>
      <c r="E841" s="23"/>
      <c r="F841" s="69"/>
      <c r="G841" s="69"/>
      <c r="H841" s="69"/>
      <c r="I841" s="75"/>
      <c r="J841" s="76"/>
      <c r="K841" s="76"/>
      <c r="L841" s="76"/>
      <c r="M841" s="76"/>
      <c r="N841" s="69"/>
      <c r="O841" s="69"/>
      <c r="P841" s="69"/>
      <c r="Q841" s="69"/>
      <c r="R841" s="69"/>
      <c r="S841" s="69"/>
      <c r="T841" s="75"/>
      <c r="U841" s="75"/>
      <c r="V841" s="69"/>
      <c r="W841" s="69"/>
      <c r="X841" s="69"/>
      <c r="Y841" s="77"/>
      <c r="Z841" s="69"/>
      <c r="AA841" s="69"/>
      <c r="AB841" s="69"/>
      <c r="AC841" s="69"/>
      <c r="AD841" s="69">
        <f>IFERROR(LARGE(AH841:AM841,1),0)+IFERROR(LARGE(AH841:AM841,2),0)</f>
        <v>0</v>
      </c>
      <c r="AE841" s="69">
        <f>IFERROR(LARGE(AH841:AM841,3),0)+IFERROR(LARGE(AH841:AM841,4),0)</f>
        <v>0</v>
      </c>
      <c r="AF841" s="69">
        <f>IFERROR(LARGE(AH841:AM841,5),0)+IFERROR(LARGE(AH841:AM841,6),0)</f>
        <v>0</v>
      </c>
      <c r="AG841" s="69">
        <f>IFERROR(LARGE(AH841:AM841,7),0)</f>
        <v>0</v>
      </c>
      <c r="AH841" s="69"/>
      <c r="AI841" s="69"/>
      <c r="AJ841" s="69"/>
      <c r="AK841" s="69"/>
      <c r="AL841" s="69"/>
      <c r="AM841" s="69"/>
    </row>
    <row r="842" spans="1:39" s="70" customFormat="1">
      <c r="A842" s="3"/>
      <c r="B842" s="3"/>
      <c r="C842" s="3"/>
      <c r="D842" s="2"/>
      <c r="E842" s="23"/>
      <c r="F842" s="69"/>
      <c r="G842" s="69"/>
      <c r="H842" s="69"/>
      <c r="I842" s="75"/>
      <c r="J842" s="76"/>
      <c r="K842" s="76"/>
      <c r="L842" s="76"/>
      <c r="M842" s="76"/>
      <c r="N842" s="69"/>
      <c r="O842" s="69"/>
      <c r="P842" s="69"/>
      <c r="Q842" s="69"/>
      <c r="R842" s="69"/>
      <c r="S842" s="69"/>
      <c r="T842" s="75"/>
      <c r="U842" s="75"/>
      <c r="V842" s="69"/>
      <c r="W842" s="69"/>
      <c r="X842" s="69"/>
      <c r="Y842" s="77"/>
      <c r="Z842" s="69"/>
      <c r="AA842" s="69"/>
      <c r="AB842" s="69"/>
      <c r="AC842" s="69"/>
      <c r="AD842" s="69">
        <f>IFERROR(LARGE(AH842:AM842,1),0)+IFERROR(LARGE(AH842:AM842,2),0)</f>
        <v>0</v>
      </c>
      <c r="AE842" s="69">
        <f>IFERROR(LARGE(AH842:AM842,3),0)+IFERROR(LARGE(AH842:AM842,4),0)</f>
        <v>0</v>
      </c>
      <c r="AF842" s="69">
        <f>IFERROR(LARGE(AH842:AM842,5),0)+IFERROR(LARGE(AH842:AM842,6),0)</f>
        <v>0</v>
      </c>
      <c r="AG842" s="69">
        <f>IFERROR(LARGE(AH842:AM842,7),0)</f>
        <v>0</v>
      </c>
      <c r="AH842" s="69"/>
      <c r="AI842" s="69"/>
      <c r="AJ842" s="69"/>
      <c r="AK842" s="69"/>
      <c r="AL842" s="69"/>
      <c r="AM842" s="69"/>
    </row>
    <row r="843" spans="1:39" s="70" customFormat="1">
      <c r="A843" s="3"/>
      <c r="B843" s="3"/>
      <c r="C843" s="3"/>
      <c r="D843" s="2"/>
      <c r="E843" s="23"/>
      <c r="F843" s="69"/>
      <c r="G843" s="69"/>
      <c r="H843" s="69"/>
      <c r="I843" s="75"/>
      <c r="J843" s="76"/>
      <c r="K843" s="76"/>
      <c r="L843" s="76"/>
      <c r="M843" s="76"/>
      <c r="N843" s="69"/>
      <c r="O843" s="69"/>
      <c r="P843" s="69"/>
      <c r="Q843" s="69"/>
      <c r="R843" s="69"/>
      <c r="S843" s="69"/>
      <c r="T843" s="75"/>
      <c r="U843" s="75"/>
      <c r="V843" s="69"/>
      <c r="W843" s="69"/>
      <c r="X843" s="69"/>
      <c r="Y843" s="77"/>
      <c r="Z843" s="69"/>
      <c r="AA843" s="69"/>
      <c r="AB843" s="69"/>
      <c r="AC843" s="69"/>
      <c r="AD843" s="69">
        <f>IFERROR(LARGE(AH843:AM843,1),0)+IFERROR(LARGE(AH843:AM843,2),0)</f>
        <v>0</v>
      </c>
      <c r="AE843" s="69">
        <f>IFERROR(LARGE(AH843:AM843,3),0)+IFERROR(LARGE(AH843:AM843,4),0)</f>
        <v>0</v>
      </c>
      <c r="AF843" s="69">
        <f>IFERROR(LARGE(AH843:AM843,5),0)+IFERROR(LARGE(AH843:AM843,6),0)</f>
        <v>0</v>
      </c>
      <c r="AG843" s="69">
        <f>IFERROR(LARGE(AH843:AM843,7),0)</f>
        <v>0</v>
      </c>
      <c r="AH843" s="69"/>
      <c r="AI843" s="69"/>
      <c r="AJ843" s="69"/>
      <c r="AK843" s="69"/>
      <c r="AL843" s="69"/>
      <c r="AM843" s="69"/>
    </row>
    <row r="844" spans="1:39" s="70" customFormat="1">
      <c r="A844" s="3"/>
      <c r="B844" s="3"/>
      <c r="C844" s="3"/>
      <c r="D844" s="2"/>
      <c r="E844" s="23"/>
      <c r="F844" s="69"/>
      <c r="G844" s="69"/>
      <c r="H844" s="69"/>
      <c r="I844" s="75"/>
      <c r="J844" s="76"/>
      <c r="K844" s="76"/>
      <c r="L844" s="76"/>
      <c r="M844" s="76"/>
      <c r="N844" s="69"/>
      <c r="O844" s="69"/>
      <c r="P844" s="69"/>
      <c r="Q844" s="69"/>
      <c r="R844" s="69"/>
      <c r="S844" s="69"/>
      <c r="T844" s="75"/>
      <c r="U844" s="75"/>
      <c r="V844" s="69"/>
      <c r="W844" s="69"/>
      <c r="X844" s="69"/>
      <c r="Y844" s="77"/>
      <c r="Z844" s="69"/>
      <c r="AA844" s="69"/>
      <c r="AB844" s="69"/>
      <c r="AC844" s="69"/>
      <c r="AD844" s="69">
        <f>IFERROR(LARGE(AH844:AM844,1),0)+IFERROR(LARGE(AH844:AM844,2),0)</f>
        <v>0</v>
      </c>
      <c r="AE844" s="69">
        <f>IFERROR(LARGE(AH844:AM844,3),0)+IFERROR(LARGE(AH844:AM844,4),0)</f>
        <v>0</v>
      </c>
      <c r="AF844" s="69">
        <f>IFERROR(LARGE(AH844:AM844,5),0)+IFERROR(LARGE(AH844:AM844,6),0)</f>
        <v>0</v>
      </c>
      <c r="AG844" s="69">
        <f>IFERROR(LARGE(AH844:AM844,7),0)</f>
        <v>0</v>
      </c>
      <c r="AH844" s="69"/>
      <c r="AI844" s="69"/>
      <c r="AJ844" s="69"/>
      <c r="AK844" s="69"/>
      <c r="AL844" s="69"/>
      <c r="AM844" s="69"/>
    </row>
    <row r="845" spans="1:39" s="70" customFormat="1">
      <c r="A845" s="3"/>
      <c r="B845" s="3"/>
      <c r="C845" s="3"/>
      <c r="D845" s="2"/>
      <c r="E845" s="23"/>
      <c r="F845" s="69"/>
      <c r="G845" s="69"/>
      <c r="H845" s="69"/>
      <c r="I845" s="75"/>
      <c r="J845" s="76"/>
      <c r="K845" s="76"/>
      <c r="L845" s="76"/>
      <c r="M845" s="76"/>
      <c r="N845" s="69"/>
      <c r="O845" s="69"/>
      <c r="P845" s="69"/>
      <c r="Q845" s="69"/>
      <c r="R845" s="69"/>
      <c r="S845" s="69"/>
      <c r="T845" s="75"/>
      <c r="U845" s="75"/>
      <c r="V845" s="69"/>
      <c r="W845" s="69"/>
      <c r="X845" s="69"/>
      <c r="Y845" s="77"/>
      <c r="Z845" s="69"/>
      <c r="AA845" s="69"/>
      <c r="AB845" s="69"/>
      <c r="AC845" s="69"/>
      <c r="AD845" s="69">
        <f>IFERROR(LARGE(AH845:AM845,1),0)+IFERROR(LARGE(AH845:AM845,2),0)</f>
        <v>0</v>
      </c>
      <c r="AE845" s="69">
        <f>IFERROR(LARGE(AH845:AM845,3),0)+IFERROR(LARGE(AH845:AM845,4),0)</f>
        <v>0</v>
      </c>
      <c r="AF845" s="69">
        <f>IFERROR(LARGE(AH845:AM845,5),0)+IFERROR(LARGE(AH845:AM845,6),0)</f>
        <v>0</v>
      </c>
      <c r="AG845" s="69">
        <f>IFERROR(LARGE(AH845:AM845,7),0)</f>
        <v>0</v>
      </c>
      <c r="AH845" s="69"/>
      <c r="AI845" s="69"/>
      <c r="AJ845" s="69"/>
      <c r="AK845" s="69"/>
      <c r="AL845" s="69"/>
      <c r="AM845" s="69"/>
    </row>
    <row r="846" spans="1:39" s="70" customFormat="1">
      <c r="A846" s="3"/>
      <c r="B846" s="3"/>
      <c r="C846" s="3"/>
      <c r="D846" s="2"/>
      <c r="E846" s="23"/>
      <c r="F846" s="69"/>
      <c r="G846" s="69"/>
      <c r="H846" s="69"/>
      <c r="I846" s="75"/>
      <c r="J846" s="76"/>
      <c r="K846" s="76"/>
      <c r="L846" s="76"/>
      <c r="M846" s="76"/>
      <c r="N846" s="69"/>
      <c r="O846" s="69"/>
      <c r="P846" s="69"/>
      <c r="Q846" s="69"/>
      <c r="R846" s="69"/>
      <c r="S846" s="69"/>
      <c r="T846" s="75"/>
      <c r="U846" s="75"/>
      <c r="V846" s="69"/>
      <c r="W846" s="69"/>
      <c r="X846" s="69"/>
      <c r="Y846" s="77"/>
      <c r="Z846" s="69"/>
      <c r="AA846" s="69"/>
      <c r="AB846" s="69"/>
      <c r="AC846" s="69"/>
      <c r="AD846" s="69">
        <f>IFERROR(LARGE(AH846:AM846,1),0)+IFERROR(LARGE(AH846:AM846,2),0)</f>
        <v>0</v>
      </c>
      <c r="AE846" s="69">
        <f>IFERROR(LARGE(AH846:AM846,3),0)+IFERROR(LARGE(AH846:AM846,4),0)</f>
        <v>0</v>
      </c>
      <c r="AF846" s="69">
        <f>IFERROR(LARGE(AH846:AM846,5),0)+IFERROR(LARGE(AH846:AM846,6),0)</f>
        <v>0</v>
      </c>
      <c r="AG846" s="69">
        <f>IFERROR(LARGE(AH846:AM846,7),0)</f>
        <v>0</v>
      </c>
      <c r="AH846" s="69"/>
      <c r="AI846" s="69"/>
      <c r="AJ846" s="69"/>
      <c r="AK846" s="69"/>
      <c r="AL846" s="69"/>
      <c r="AM846" s="69"/>
    </row>
    <row r="847" spans="1:39" s="70" customFormat="1">
      <c r="A847" s="3"/>
      <c r="B847" s="3"/>
      <c r="C847" s="3"/>
      <c r="D847" s="2"/>
      <c r="E847" s="23"/>
      <c r="F847" s="69"/>
      <c r="G847" s="69"/>
      <c r="H847" s="69"/>
      <c r="I847" s="75"/>
      <c r="J847" s="76"/>
      <c r="K847" s="76"/>
      <c r="L847" s="76"/>
      <c r="M847" s="76"/>
      <c r="N847" s="69"/>
      <c r="O847" s="69"/>
      <c r="P847" s="69"/>
      <c r="Q847" s="69"/>
      <c r="R847" s="69"/>
      <c r="S847" s="69"/>
      <c r="T847" s="75"/>
      <c r="U847" s="75"/>
      <c r="V847" s="69"/>
      <c r="W847" s="69"/>
      <c r="X847" s="69"/>
      <c r="Y847" s="77"/>
      <c r="Z847" s="69"/>
      <c r="AA847" s="69"/>
      <c r="AB847" s="69"/>
      <c r="AC847" s="69"/>
      <c r="AD847" s="69">
        <f>IFERROR(LARGE(AH847:AM847,1),0)+IFERROR(LARGE(AH847:AM847,2),0)</f>
        <v>0</v>
      </c>
      <c r="AE847" s="69">
        <f>IFERROR(LARGE(AH847:AM847,3),0)+IFERROR(LARGE(AH847:AM847,4),0)</f>
        <v>0</v>
      </c>
      <c r="AF847" s="69">
        <f>IFERROR(LARGE(AH847:AM847,5),0)+IFERROR(LARGE(AH847:AM847,6),0)</f>
        <v>0</v>
      </c>
      <c r="AG847" s="69">
        <f>IFERROR(LARGE(AH847:AM847,7),0)</f>
        <v>0</v>
      </c>
      <c r="AH847" s="69"/>
      <c r="AI847" s="69"/>
      <c r="AJ847" s="69"/>
      <c r="AK847" s="69"/>
      <c r="AL847" s="69"/>
      <c r="AM847" s="69"/>
    </row>
    <row r="848" spans="1:39" s="70" customFormat="1">
      <c r="A848" s="3"/>
      <c r="B848" s="3"/>
      <c r="C848" s="3"/>
      <c r="D848" s="2"/>
      <c r="E848" s="23"/>
      <c r="F848" s="69"/>
      <c r="G848" s="69"/>
      <c r="H848" s="69"/>
      <c r="I848" s="75"/>
      <c r="J848" s="76"/>
      <c r="K848" s="76"/>
      <c r="L848" s="76"/>
      <c r="M848" s="76"/>
      <c r="N848" s="69"/>
      <c r="O848" s="69"/>
      <c r="P848" s="69"/>
      <c r="Q848" s="69"/>
      <c r="R848" s="69"/>
      <c r="S848" s="69"/>
      <c r="T848" s="75"/>
      <c r="U848" s="75"/>
      <c r="V848" s="69"/>
      <c r="W848" s="69"/>
      <c r="X848" s="69"/>
      <c r="Y848" s="77"/>
      <c r="Z848" s="69"/>
      <c r="AA848" s="69"/>
      <c r="AB848" s="69"/>
      <c r="AC848" s="69"/>
      <c r="AD848" s="69">
        <f>IFERROR(LARGE(AH848:AM848,1),0)+IFERROR(LARGE(AH848:AM848,2),0)</f>
        <v>0</v>
      </c>
      <c r="AE848" s="69">
        <f>IFERROR(LARGE(AH848:AM848,3),0)+IFERROR(LARGE(AH848:AM848,4),0)</f>
        <v>0</v>
      </c>
      <c r="AF848" s="69">
        <f>IFERROR(LARGE(AH848:AM848,5),0)+IFERROR(LARGE(AH848:AM848,6),0)</f>
        <v>0</v>
      </c>
      <c r="AG848" s="69">
        <f>IFERROR(LARGE(AH848:AM848,7),0)</f>
        <v>0</v>
      </c>
      <c r="AH848" s="69"/>
      <c r="AI848" s="69"/>
      <c r="AJ848" s="69"/>
      <c r="AK848" s="69"/>
      <c r="AL848" s="69"/>
      <c r="AM848" s="69"/>
    </row>
    <row r="849" spans="1:39" s="70" customFormat="1">
      <c r="A849" s="3"/>
      <c r="B849" s="3"/>
      <c r="C849" s="3"/>
      <c r="D849" s="2"/>
      <c r="E849" s="23"/>
      <c r="F849" s="69"/>
      <c r="G849" s="69"/>
      <c r="H849" s="69"/>
      <c r="I849" s="75"/>
      <c r="J849" s="76"/>
      <c r="K849" s="76"/>
      <c r="L849" s="76"/>
      <c r="M849" s="76"/>
      <c r="N849" s="69"/>
      <c r="O849" s="69"/>
      <c r="P849" s="69"/>
      <c r="Q849" s="69"/>
      <c r="R849" s="69"/>
      <c r="S849" s="69"/>
      <c r="T849" s="75"/>
      <c r="U849" s="75"/>
      <c r="V849" s="69"/>
      <c r="W849" s="69"/>
      <c r="X849" s="69"/>
      <c r="Y849" s="77"/>
      <c r="Z849" s="69"/>
      <c r="AA849" s="69"/>
      <c r="AB849" s="69"/>
      <c r="AC849" s="69"/>
      <c r="AD849" s="69">
        <f>IFERROR(LARGE(AH849:AM849,1),0)+IFERROR(LARGE(AH849:AM849,2),0)</f>
        <v>0</v>
      </c>
      <c r="AE849" s="69">
        <f>IFERROR(LARGE(AH849:AM849,3),0)+IFERROR(LARGE(AH849:AM849,4),0)</f>
        <v>0</v>
      </c>
      <c r="AF849" s="69">
        <f>IFERROR(LARGE(AH849:AM849,5),0)+IFERROR(LARGE(AH849:AM849,6),0)</f>
        <v>0</v>
      </c>
      <c r="AG849" s="69">
        <f>IFERROR(LARGE(AH849:AM849,7),0)</f>
        <v>0</v>
      </c>
      <c r="AH849" s="69"/>
      <c r="AI849" s="69"/>
      <c r="AJ849" s="69"/>
      <c r="AK849" s="69"/>
      <c r="AL849" s="69"/>
      <c r="AM849" s="69"/>
    </row>
    <row r="850" spans="1:39" s="70" customFormat="1">
      <c r="A850" s="3"/>
      <c r="B850" s="3"/>
      <c r="C850" s="3"/>
      <c r="D850" s="2"/>
      <c r="E850" s="23"/>
      <c r="F850" s="69"/>
      <c r="G850" s="69"/>
      <c r="H850" s="69"/>
      <c r="I850" s="75"/>
      <c r="J850" s="76"/>
      <c r="K850" s="76"/>
      <c r="L850" s="76"/>
      <c r="M850" s="76"/>
      <c r="N850" s="69"/>
      <c r="O850" s="69"/>
      <c r="P850" s="69"/>
      <c r="Q850" s="69"/>
      <c r="R850" s="69"/>
      <c r="S850" s="69"/>
      <c r="T850" s="75"/>
      <c r="U850" s="75"/>
      <c r="V850" s="69"/>
      <c r="W850" s="69"/>
      <c r="X850" s="69"/>
      <c r="Y850" s="77"/>
      <c r="Z850" s="69"/>
      <c r="AA850" s="69"/>
      <c r="AB850" s="69"/>
      <c r="AC850" s="69"/>
      <c r="AD850" s="69">
        <f>IFERROR(LARGE(AH850:AM850,1),0)+IFERROR(LARGE(AH850:AM850,2),0)</f>
        <v>0</v>
      </c>
      <c r="AE850" s="69">
        <f>IFERROR(LARGE(AH850:AM850,3),0)+IFERROR(LARGE(AH850:AM850,4),0)</f>
        <v>0</v>
      </c>
      <c r="AF850" s="69">
        <f>IFERROR(LARGE(AH850:AM850,5),0)+IFERROR(LARGE(AH850:AM850,6),0)</f>
        <v>0</v>
      </c>
      <c r="AG850" s="69">
        <f>IFERROR(LARGE(AH850:AM850,7),0)</f>
        <v>0</v>
      </c>
      <c r="AH850" s="69"/>
      <c r="AI850" s="69"/>
      <c r="AJ850" s="69"/>
      <c r="AK850" s="69"/>
      <c r="AL850" s="69"/>
      <c r="AM850" s="69"/>
    </row>
    <row r="851" spans="1:39" s="70" customFormat="1">
      <c r="A851" s="3"/>
      <c r="B851" s="3"/>
      <c r="C851" s="3"/>
      <c r="D851" s="2"/>
      <c r="E851" s="23"/>
      <c r="F851" s="69"/>
      <c r="G851" s="69"/>
      <c r="H851" s="69"/>
      <c r="I851" s="75"/>
      <c r="J851" s="76"/>
      <c r="K851" s="76"/>
      <c r="L851" s="76"/>
      <c r="M851" s="76"/>
      <c r="N851" s="69"/>
      <c r="O851" s="69"/>
      <c r="P851" s="69"/>
      <c r="Q851" s="69"/>
      <c r="R851" s="69"/>
      <c r="S851" s="69"/>
      <c r="T851" s="75"/>
      <c r="U851" s="75"/>
      <c r="V851" s="69"/>
      <c r="W851" s="69"/>
      <c r="X851" s="69"/>
      <c r="Y851" s="77"/>
      <c r="Z851" s="69"/>
      <c r="AA851" s="69"/>
      <c r="AB851" s="69"/>
      <c r="AC851" s="69"/>
      <c r="AD851" s="69">
        <f>IFERROR(LARGE(AH851:AM851,1),0)+IFERROR(LARGE(AH851:AM851,2),0)</f>
        <v>0</v>
      </c>
      <c r="AE851" s="69">
        <f>IFERROR(LARGE(AH851:AM851,3),0)+IFERROR(LARGE(AH851:AM851,4),0)</f>
        <v>0</v>
      </c>
      <c r="AF851" s="69">
        <f>IFERROR(LARGE(AH851:AM851,5),0)+IFERROR(LARGE(AH851:AM851,6),0)</f>
        <v>0</v>
      </c>
      <c r="AG851" s="69">
        <f>IFERROR(LARGE(AH851:AM851,7),0)</f>
        <v>0</v>
      </c>
      <c r="AH851" s="69"/>
      <c r="AI851" s="69"/>
      <c r="AJ851" s="69"/>
      <c r="AK851" s="69"/>
      <c r="AL851" s="69"/>
      <c r="AM851" s="69"/>
    </row>
    <row r="852" spans="1:39" s="70" customFormat="1">
      <c r="A852" s="3"/>
      <c r="B852" s="3"/>
      <c r="C852" s="3"/>
      <c r="D852" s="2"/>
      <c r="E852" s="23"/>
      <c r="F852" s="69"/>
      <c r="G852" s="69"/>
      <c r="H852" s="69"/>
      <c r="I852" s="75"/>
      <c r="J852" s="76"/>
      <c r="K852" s="76"/>
      <c r="L852" s="76"/>
      <c r="M852" s="76"/>
      <c r="N852" s="69"/>
      <c r="O852" s="69"/>
      <c r="P852" s="69"/>
      <c r="Q852" s="69"/>
      <c r="R852" s="69"/>
      <c r="S852" s="69"/>
      <c r="T852" s="75"/>
      <c r="U852" s="75"/>
      <c r="V852" s="69"/>
      <c r="W852" s="69"/>
      <c r="X852" s="69"/>
      <c r="Y852" s="77"/>
      <c r="Z852" s="69"/>
      <c r="AA852" s="69"/>
      <c r="AB852" s="69"/>
      <c r="AC852" s="69"/>
      <c r="AD852" s="69">
        <f>IFERROR(LARGE(AH852:AM852,1),0)+IFERROR(LARGE(AH852:AM852,2),0)</f>
        <v>0</v>
      </c>
      <c r="AE852" s="69">
        <f>IFERROR(LARGE(AH852:AM852,3),0)+IFERROR(LARGE(AH852:AM852,4),0)</f>
        <v>0</v>
      </c>
      <c r="AF852" s="69">
        <f>IFERROR(LARGE(AH852:AM852,5),0)+IFERROR(LARGE(AH852:AM852,6),0)</f>
        <v>0</v>
      </c>
      <c r="AG852" s="69">
        <f>IFERROR(LARGE(AH852:AM852,7),0)</f>
        <v>0</v>
      </c>
      <c r="AH852" s="69"/>
      <c r="AI852" s="69"/>
      <c r="AJ852" s="69"/>
      <c r="AK852" s="69"/>
      <c r="AL852" s="69"/>
      <c r="AM852" s="69"/>
    </row>
    <row r="853" spans="1:39" s="70" customFormat="1">
      <c r="A853" s="3"/>
      <c r="B853" s="3"/>
      <c r="C853" s="3"/>
      <c r="D853" s="2"/>
      <c r="E853" s="23"/>
      <c r="F853" s="69"/>
      <c r="G853" s="69"/>
      <c r="H853" s="69"/>
      <c r="I853" s="75"/>
      <c r="J853" s="76"/>
      <c r="K853" s="76"/>
      <c r="L853" s="76"/>
      <c r="M853" s="76"/>
      <c r="N853" s="69"/>
      <c r="O853" s="69"/>
      <c r="P853" s="69"/>
      <c r="Q853" s="69"/>
      <c r="R853" s="69"/>
      <c r="S853" s="69"/>
      <c r="T853" s="75"/>
      <c r="U853" s="75"/>
      <c r="V853" s="69"/>
      <c r="W853" s="69"/>
      <c r="X853" s="69"/>
      <c r="Y853" s="77"/>
      <c r="Z853" s="69"/>
      <c r="AA853" s="69"/>
      <c r="AB853" s="69"/>
      <c r="AC853" s="69"/>
      <c r="AD853" s="69">
        <f>IFERROR(LARGE(AH853:AM853,1),0)+IFERROR(LARGE(AH853:AM853,2),0)</f>
        <v>0</v>
      </c>
      <c r="AE853" s="69">
        <f>IFERROR(LARGE(AH853:AM853,3),0)+IFERROR(LARGE(AH853:AM853,4),0)</f>
        <v>0</v>
      </c>
      <c r="AF853" s="69">
        <f>IFERROR(LARGE(AH853:AM853,5),0)+IFERROR(LARGE(AH853:AM853,6),0)</f>
        <v>0</v>
      </c>
      <c r="AG853" s="69">
        <f>IFERROR(LARGE(AH853:AM853,7),0)</f>
        <v>0</v>
      </c>
      <c r="AH853" s="69"/>
      <c r="AI853" s="69"/>
      <c r="AJ853" s="69"/>
      <c r="AK853" s="69"/>
      <c r="AL853" s="69"/>
      <c r="AM853" s="69"/>
    </row>
    <row r="854" spans="1:39" s="70" customFormat="1">
      <c r="A854" s="3"/>
      <c r="B854" s="3"/>
      <c r="C854" s="3"/>
      <c r="D854" s="2"/>
      <c r="E854" s="23"/>
      <c r="F854" s="69"/>
      <c r="G854" s="69"/>
      <c r="H854" s="69"/>
      <c r="I854" s="75"/>
      <c r="J854" s="76"/>
      <c r="K854" s="76"/>
      <c r="L854" s="76"/>
      <c r="M854" s="76"/>
      <c r="N854" s="69"/>
      <c r="O854" s="69"/>
      <c r="P854" s="69"/>
      <c r="Q854" s="69"/>
      <c r="R854" s="69"/>
      <c r="S854" s="69"/>
      <c r="T854" s="75"/>
      <c r="U854" s="75"/>
      <c r="V854" s="69"/>
      <c r="W854" s="69"/>
      <c r="X854" s="69"/>
      <c r="Y854" s="77"/>
      <c r="Z854" s="69"/>
      <c r="AA854" s="69"/>
      <c r="AB854" s="69"/>
      <c r="AC854" s="69"/>
      <c r="AD854" s="69">
        <f>IFERROR(LARGE(AH854:AM854,1),0)+IFERROR(LARGE(AH854:AM854,2),0)</f>
        <v>0</v>
      </c>
      <c r="AE854" s="69">
        <f>IFERROR(LARGE(AH854:AM854,3),0)+IFERROR(LARGE(AH854:AM854,4),0)</f>
        <v>0</v>
      </c>
      <c r="AF854" s="69">
        <f>IFERROR(LARGE(AH854:AM854,5),0)+IFERROR(LARGE(AH854:AM854,6),0)</f>
        <v>0</v>
      </c>
      <c r="AG854" s="69">
        <f>IFERROR(LARGE(AH854:AM854,7),0)</f>
        <v>0</v>
      </c>
      <c r="AH854" s="69"/>
      <c r="AI854" s="69"/>
      <c r="AJ854" s="69"/>
      <c r="AK854" s="69"/>
      <c r="AL854" s="69"/>
      <c r="AM854" s="69"/>
    </row>
    <row r="855" spans="1:39" s="70" customFormat="1">
      <c r="A855" s="3"/>
      <c r="B855" s="3"/>
      <c r="C855" s="3"/>
      <c r="D855" s="2"/>
      <c r="E855" s="23"/>
      <c r="F855" s="69"/>
      <c r="G855" s="69"/>
      <c r="H855" s="69"/>
      <c r="I855" s="75"/>
      <c r="J855" s="76"/>
      <c r="K855" s="76"/>
      <c r="L855" s="76"/>
      <c r="M855" s="76"/>
      <c r="N855" s="69"/>
      <c r="O855" s="69"/>
      <c r="P855" s="69"/>
      <c r="Q855" s="69"/>
      <c r="R855" s="69"/>
      <c r="S855" s="69"/>
      <c r="T855" s="75"/>
      <c r="U855" s="75"/>
      <c r="V855" s="69"/>
      <c r="W855" s="69"/>
      <c r="X855" s="69"/>
      <c r="Y855" s="77"/>
      <c r="Z855" s="69"/>
      <c r="AA855" s="69"/>
      <c r="AB855" s="69"/>
      <c r="AC855" s="69"/>
      <c r="AD855" s="69">
        <f>IFERROR(LARGE(AH855:AM855,1),0)+IFERROR(LARGE(AH855:AM855,2),0)</f>
        <v>0</v>
      </c>
      <c r="AE855" s="69">
        <f>IFERROR(LARGE(AH855:AM855,3),0)+IFERROR(LARGE(AH855:AM855,4),0)</f>
        <v>0</v>
      </c>
      <c r="AF855" s="69">
        <f>IFERROR(LARGE(AH855:AM855,5),0)+IFERROR(LARGE(AH855:AM855,6),0)</f>
        <v>0</v>
      </c>
      <c r="AG855" s="69">
        <f>IFERROR(LARGE(AH855:AM855,7),0)</f>
        <v>0</v>
      </c>
      <c r="AH855" s="69"/>
      <c r="AI855" s="69"/>
      <c r="AJ855" s="69"/>
      <c r="AK855" s="69"/>
      <c r="AL855" s="69"/>
      <c r="AM855" s="69"/>
    </row>
    <row r="856" spans="1:39" s="70" customFormat="1">
      <c r="A856" s="3"/>
      <c r="B856" s="3"/>
      <c r="C856" s="3"/>
      <c r="D856" s="2"/>
      <c r="E856" s="23"/>
      <c r="F856" s="69"/>
      <c r="G856" s="69"/>
      <c r="H856" s="69"/>
      <c r="I856" s="75"/>
      <c r="J856" s="76"/>
      <c r="K856" s="76"/>
      <c r="L856" s="76"/>
      <c r="M856" s="76"/>
      <c r="N856" s="69"/>
      <c r="O856" s="69"/>
      <c r="P856" s="69"/>
      <c r="Q856" s="69"/>
      <c r="R856" s="69"/>
      <c r="S856" s="69"/>
      <c r="T856" s="75"/>
      <c r="U856" s="75"/>
      <c r="V856" s="69"/>
      <c r="W856" s="69"/>
      <c r="X856" s="69"/>
      <c r="Y856" s="77"/>
      <c r="Z856" s="69"/>
      <c r="AA856" s="69"/>
      <c r="AB856" s="69"/>
      <c r="AC856" s="69"/>
      <c r="AD856" s="69">
        <f>IFERROR(LARGE(AH856:AM856,1),0)+IFERROR(LARGE(AH856:AM856,2),0)</f>
        <v>0</v>
      </c>
      <c r="AE856" s="69">
        <f>IFERROR(LARGE(AH856:AM856,3),0)+IFERROR(LARGE(AH856:AM856,4),0)</f>
        <v>0</v>
      </c>
      <c r="AF856" s="69">
        <f>IFERROR(LARGE(AH856:AM856,5),0)+IFERROR(LARGE(AH856:AM856,6),0)</f>
        <v>0</v>
      </c>
      <c r="AG856" s="69">
        <f>IFERROR(LARGE(AH856:AM856,7),0)</f>
        <v>0</v>
      </c>
      <c r="AH856" s="69"/>
      <c r="AI856" s="69"/>
      <c r="AJ856" s="69"/>
      <c r="AK856" s="69"/>
      <c r="AL856" s="69"/>
      <c r="AM856" s="69"/>
    </row>
    <row r="857" spans="1:39" s="70" customFormat="1">
      <c r="A857" s="3"/>
      <c r="B857" s="3"/>
      <c r="C857" s="3"/>
      <c r="D857" s="2"/>
      <c r="E857" s="23"/>
      <c r="F857" s="69"/>
      <c r="G857" s="69"/>
      <c r="H857" s="69"/>
      <c r="I857" s="75"/>
      <c r="J857" s="76"/>
      <c r="K857" s="76"/>
      <c r="L857" s="76"/>
      <c r="M857" s="76"/>
      <c r="N857" s="69"/>
      <c r="O857" s="69"/>
      <c r="P857" s="69"/>
      <c r="Q857" s="69"/>
      <c r="R857" s="69"/>
      <c r="S857" s="69"/>
      <c r="T857" s="75"/>
      <c r="U857" s="75"/>
      <c r="V857" s="69"/>
      <c r="W857" s="69"/>
      <c r="X857" s="69"/>
      <c r="Y857" s="77"/>
      <c r="Z857" s="69"/>
      <c r="AA857" s="69"/>
      <c r="AB857" s="69"/>
      <c r="AC857" s="69"/>
      <c r="AD857" s="69">
        <f>IFERROR(LARGE(AH857:AM857,1),0)+IFERROR(LARGE(AH857:AM857,2),0)</f>
        <v>0</v>
      </c>
      <c r="AE857" s="69">
        <f>IFERROR(LARGE(AH857:AM857,3),0)+IFERROR(LARGE(AH857:AM857,4),0)</f>
        <v>0</v>
      </c>
      <c r="AF857" s="69">
        <f>IFERROR(LARGE(AH857:AM857,5),0)+IFERROR(LARGE(AH857:AM857,6),0)</f>
        <v>0</v>
      </c>
      <c r="AG857" s="69">
        <f>IFERROR(LARGE(AH857:AM857,7),0)</f>
        <v>0</v>
      </c>
      <c r="AH857" s="69"/>
      <c r="AI857" s="69"/>
      <c r="AJ857" s="69"/>
      <c r="AK857" s="69"/>
      <c r="AL857" s="69"/>
      <c r="AM857" s="69"/>
    </row>
    <row r="858" spans="1:39" s="70" customFormat="1">
      <c r="A858" s="3"/>
      <c r="B858" s="3"/>
      <c r="C858" s="3"/>
      <c r="D858" s="2"/>
      <c r="E858" s="23"/>
      <c r="F858" s="69"/>
      <c r="G858" s="69"/>
      <c r="H858" s="69"/>
      <c r="I858" s="75"/>
      <c r="J858" s="76"/>
      <c r="K858" s="76"/>
      <c r="L858" s="76"/>
      <c r="M858" s="76"/>
      <c r="N858" s="69"/>
      <c r="O858" s="69"/>
      <c r="P858" s="69"/>
      <c r="Q858" s="69"/>
      <c r="R858" s="69"/>
      <c r="S858" s="69"/>
      <c r="T858" s="75"/>
      <c r="U858" s="75"/>
      <c r="V858" s="69"/>
      <c r="W858" s="69"/>
      <c r="X858" s="69"/>
      <c r="Y858" s="77"/>
      <c r="Z858" s="69"/>
      <c r="AA858" s="69"/>
      <c r="AB858" s="69"/>
      <c r="AC858" s="69"/>
      <c r="AD858" s="69">
        <f>IFERROR(LARGE(AH858:AM858,1),0)+IFERROR(LARGE(AH858:AM858,2),0)</f>
        <v>0</v>
      </c>
      <c r="AE858" s="69">
        <f>IFERROR(LARGE(AH858:AM858,3),0)+IFERROR(LARGE(AH858:AM858,4),0)</f>
        <v>0</v>
      </c>
      <c r="AF858" s="69">
        <f>IFERROR(LARGE(AH858:AM858,5),0)+IFERROR(LARGE(AH858:AM858,6),0)</f>
        <v>0</v>
      </c>
      <c r="AG858" s="69">
        <f>IFERROR(LARGE(AH858:AM858,7),0)</f>
        <v>0</v>
      </c>
      <c r="AH858" s="69"/>
      <c r="AI858" s="69"/>
      <c r="AJ858" s="69"/>
      <c r="AK858" s="69"/>
      <c r="AL858" s="69"/>
      <c r="AM858" s="69"/>
    </row>
    <row r="859" spans="1:39" s="70" customFormat="1">
      <c r="A859" s="3"/>
      <c r="B859" s="3"/>
      <c r="C859" s="3"/>
      <c r="D859" s="2"/>
      <c r="E859" s="23"/>
      <c r="F859" s="69"/>
      <c r="G859" s="69"/>
      <c r="H859" s="69"/>
      <c r="I859" s="75"/>
      <c r="J859" s="76"/>
      <c r="K859" s="76"/>
      <c r="L859" s="76"/>
      <c r="M859" s="76"/>
      <c r="N859" s="69"/>
      <c r="O859" s="69"/>
      <c r="P859" s="69"/>
      <c r="Q859" s="69"/>
      <c r="R859" s="69"/>
      <c r="S859" s="69"/>
      <c r="T859" s="75"/>
      <c r="U859" s="75"/>
      <c r="V859" s="69"/>
      <c r="W859" s="69"/>
      <c r="X859" s="69"/>
      <c r="Y859" s="77"/>
      <c r="Z859" s="69"/>
      <c r="AA859" s="69"/>
      <c r="AB859" s="69"/>
      <c r="AC859" s="69"/>
      <c r="AD859" s="69">
        <f>IFERROR(LARGE(AH859:AM859,1),0)+IFERROR(LARGE(AH859:AM859,2),0)</f>
        <v>0</v>
      </c>
      <c r="AE859" s="69">
        <f>IFERROR(LARGE(AH859:AM859,3),0)+IFERROR(LARGE(AH859:AM859,4),0)</f>
        <v>0</v>
      </c>
      <c r="AF859" s="69">
        <f>IFERROR(LARGE(AH859:AM859,5),0)+IFERROR(LARGE(AH859:AM859,6),0)</f>
        <v>0</v>
      </c>
      <c r="AG859" s="69">
        <f>IFERROR(LARGE(AH859:AM859,7),0)</f>
        <v>0</v>
      </c>
      <c r="AH859" s="69"/>
      <c r="AI859" s="69"/>
      <c r="AJ859" s="69"/>
      <c r="AK859" s="69"/>
      <c r="AL859" s="69"/>
      <c r="AM859" s="69"/>
    </row>
    <row r="860" spans="1:39" s="70" customFormat="1">
      <c r="A860" s="3"/>
      <c r="B860" s="3"/>
      <c r="C860" s="3"/>
      <c r="D860" s="2"/>
      <c r="E860" s="23"/>
      <c r="F860" s="69"/>
      <c r="G860" s="69"/>
      <c r="H860" s="69"/>
      <c r="I860" s="75"/>
      <c r="J860" s="76"/>
      <c r="K860" s="76"/>
      <c r="L860" s="76"/>
      <c r="M860" s="76"/>
      <c r="N860" s="69"/>
      <c r="O860" s="69"/>
      <c r="P860" s="69"/>
      <c r="Q860" s="69"/>
      <c r="R860" s="69"/>
      <c r="S860" s="69"/>
      <c r="T860" s="75"/>
      <c r="U860" s="75"/>
      <c r="V860" s="69"/>
      <c r="W860" s="69"/>
      <c r="X860" s="69"/>
      <c r="Y860" s="77"/>
      <c r="Z860" s="69"/>
      <c r="AA860" s="69"/>
      <c r="AB860" s="69"/>
      <c r="AC860" s="69"/>
      <c r="AD860" s="69">
        <f>IFERROR(LARGE(AH860:AM860,1),0)+IFERROR(LARGE(AH860:AM860,2),0)</f>
        <v>0</v>
      </c>
      <c r="AE860" s="69">
        <f>IFERROR(LARGE(AH860:AM860,3),0)+IFERROR(LARGE(AH860:AM860,4),0)</f>
        <v>0</v>
      </c>
      <c r="AF860" s="69">
        <f>IFERROR(LARGE(AH860:AM860,5),0)+IFERROR(LARGE(AH860:AM860,6),0)</f>
        <v>0</v>
      </c>
      <c r="AG860" s="69">
        <f>IFERROR(LARGE(AH860:AM860,7),0)</f>
        <v>0</v>
      </c>
      <c r="AH860" s="69"/>
      <c r="AI860" s="69"/>
      <c r="AJ860" s="69"/>
      <c r="AK860" s="69"/>
      <c r="AL860" s="69"/>
      <c r="AM860" s="69"/>
    </row>
    <row r="861" spans="1:39" s="70" customFormat="1">
      <c r="A861" s="3"/>
      <c r="B861" s="3"/>
      <c r="C861" s="3"/>
      <c r="D861" s="2"/>
      <c r="E861" s="23"/>
      <c r="F861" s="69"/>
      <c r="G861" s="69"/>
      <c r="H861" s="69"/>
      <c r="I861" s="75"/>
      <c r="J861" s="76"/>
      <c r="K861" s="76"/>
      <c r="L861" s="76"/>
      <c r="M861" s="76"/>
      <c r="N861" s="69"/>
      <c r="O861" s="69"/>
      <c r="P861" s="69"/>
      <c r="Q861" s="69"/>
      <c r="R861" s="69"/>
      <c r="S861" s="69"/>
      <c r="T861" s="75"/>
      <c r="U861" s="75"/>
      <c r="V861" s="69"/>
      <c r="W861" s="69"/>
      <c r="X861" s="69"/>
      <c r="Y861" s="77"/>
      <c r="Z861" s="69"/>
      <c r="AA861" s="69"/>
      <c r="AB861" s="69"/>
      <c r="AC861" s="69"/>
      <c r="AD861" s="69">
        <f>IFERROR(LARGE(AH861:AM861,1),0)+IFERROR(LARGE(AH861:AM861,2),0)</f>
        <v>0</v>
      </c>
      <c r="AE861" s="69">
        <f>IFERROR(LARGE(AH861:AM861,3),0)+IFERROR(LARGE(AH861:AM861,4),0)</f>
        <v>0</v>
      </c>
      <c r="AF861" s="69">
        <f>IFERROR(LARGE(AH861:AM861,5),0)+IFERROR(LARGE(AH861:AM861,6),0)</f>
        <v>0</v>
      </c>
      <c r="AG861" s="69">
        <f>IFERROR(LARGE(AH861:AM861,7),0)</f>
        <v>0</v>
      </c>
      <c r="AH861" s="69"/>
      <c r="AI861" s="69"/>
      <c r="AJ861" s="69"/>
      <c r="AK861" s="69"/>
      <c r="AL861" s="69"/>
      <c r="AM861" s="69"/>
    </row>
    <row r="862" spans="1:39" s="70" customFormat="1">
      <c r="A862" s="3"/>
      <c r="B862" s="3"/>
      <c r="C862" s="3"/>
      <c r="D862" s="2"/>
      <c r="E862" s="23"/>
      <c r="F862" s="69"/>
      <c r="G862" s="69"/>
      <c r="H862" s="69"/>
      <c r="I862" s="75"/>
      <c r="J862" s="76"/>
      <c r="K862" s="76"/>
      <c r="L862" s="76"/>
      <c r="M862" s="76"/>
      <c r="N862" s="69"/>
      <c r="O862" s="69"/>
      <c r="P862" s="69"/>
      <c r="Q862" s="69"/>
      <c r="R862" s="69"/>
      <c r="S862" s="69"/>
      <c r="T862" s="75"/>
      <c r="U862" s="75"/>
      <c r="V862" s="69"/>
      <c r="W862" s="69"/>
      <c r="X862" s="69"/>
      <c r="Y862" s="77"/>
      <c r="Z862" s="69"/>
      <c r="AA862" s="69"/>
      <c r="AB862" s="69"/>
      <c r="AC862" s="69"/>
      <c r="AD862" s="69">
        <f>IFERROR(LARGE(AH862:AM862,1),0)+IFERROR(LARGE(AH862:AM862,2),0)</f>
        <v>0</v>
      </c>
      <c r="AE862" s="69">
        <f>IFERROR(LARGE(AH862:AM862,3),0)+IFERROR(LARGE(AH862:AM862,4),0)</f>
        <v>0</v>
      </c>
      <c r="AF862" s="69">
        <f>IFERROR(LARGE(AH862:AM862,5),0)+IFERROR(LARGE(AH862:AM862,6),0)</f>
        <v>0</v>
      </c>
      <c r="AG862" s="69">
        <f>IFERROR(LARGE(AH862:AM862,7),0)</f>
        <v>0</v>
      </c>
      <c r="AH862" s="69"/>
      <c r="AI862" s="69"/>
      <c r="AJ862" s="69"/>
      <c r="AK862" s="69"/>
      <c r="AL862" s="69"/>
      <c r="AM862" s="69"/>
    </row>
    <row r="863" spans="1:39" s="70" customFormat="1">
      <c r="A863" s="3"/>
      <c r="B863" s="3"/>
      <c r="C863" s="3"/>
      <c r="D863" s="2"/>
      <c r="E863" s="23"/>
      <c r="F863" s="69"/>
      <c r="G863" s="69"/>
      <c r="H863" s="69"/>
      <c r="I863" s="75"/>
      <c r="J863" s="76"/>
      <c r="K863" s="76"/>
      <c r="L863" s="76"/>
      <c r="M863" s="76"/>
      <c r="N863" s="69"/>
      <c r="O863" s="69"/>
      <c r="P863" s="69"/>
      <c r="Q863" s="69"/>
      <c r="R863" s="69"/>
      <c r="S863" s="69"/>
      <c r="T863" s="75"/>
      <c r="U863" s="75"/>
      <c r="V863" s="69"/>
      <c r="W863" s="69"/>
      <c r="X863" s="69"/>
      <c r="Y863" s="77"/>
      <c r="Z863" s="69"/>
      <c r="AA863" s="69"/>
      <c r="AB863" s="69"/>
      <c r="AC863" s="69"/>
      <c r="AD863" s="69">
        <f>IFERROR(LARGE(AH863:AM863,1),0)+IFERROR(LARGE(AH863:AM863,2),0)</f>
        <v>0</v>
      </c>
      <c r="AE863" s="69">
        <f>IFERROR(LARGE(AH863:AM863,3),0)+IFERROR(LARGE(AH863:AM863,4),0)</f>
        <v>0</v>
      </c>
      <c r="AF863" s="69">
        <f>IFERROR(LARGE(AH863:AM863,5),0)+IFERROR(LARGE(AH863:AM863,6),0)</f>
        <v>0</v>
      </c>
      <c r="AG863" s="69">
        <f>IFERROR(LARGE(AH863:AM863,7),0)</f>
        <v>0</v>
      </c>
      <c r="AH863" s="69"/>
      <c r="AI863" s="69"/>
      <c r="AJ863" s="69"/>
      <c r="AK863" s="69"/>
      <c r="AL863" s="69"/>
      <c r="AM863" s="69"/>
    </row>
    <row r="864" spans="1:39" s="70" customFormat="1">
      <c r="A864" s="3"/>
      <c r="B864" s="3"/>
      <c r="C864" s="3"/>
      <c r="D864" s="2"/>
      <c r="E864" s="23"/>
      <c r="F864" s="69"/>
      <c r="G864" s="69"/>
      <c r="H864" s="69"/>
      <c r="I864" s="75"/>
      <c r="J864" s="76"/>
      <c r="K864" s="76"/>
      <c r="L864" s="76"/>
      <c r="M864" s="76"/>
      <c r="N864" s="69"/>
      <c r="O864" s="69"/>
      <c r="P864" s="69"/>
      <c r="Q864" s="69"/>
      <c r="R864" s="69"/>
      <c r="S864" s="69"/>
      <c r="T864" s="75"/>
      <c r="U864" s="75"/>
      <c r="V864" s="69"/>
      <c r="W864" s="69"/>
      <c r="X864" s="69"/>
      <c r="Y864" s="77"/>
      <c r="Z864" s="69"/>
      <c r="AA864" s="69"/>
      <c r="AB864" s="69"/>
      <c r="AC864" s="69"/>
      <c r="AD864" s="69">
        <f>IFERROR(LARGE(AH864:AM864,1),0)+IFERROR(LARGE(AH864:AM864,2),0)</f>
        <v>0</v>
      </c>
      <c r="AE864" s="69">
        <f>IFERROR(LARGE(AH864:AM864,3),0)+IFERROR(LARGE(AH864:AM864,4),0)</f>
        <v>0</v>
      </c>
      <c r="AF864" s="69">
        <f>IFERROR(LARGE(AH864:AM864,5),0)+IFERROR(LARGE(AH864:AM864,6),0)</f>
        <v>0</v>
      </c>
      <c r="AG864" s="69">
        <f>IFERROR(LARGE(AH864:AM864,7),0)</f>
        <v>0</v>
      </c>
      <c r="AH864" s="69"/>
      <c r="AI864" s="69"/>
      <c r="AJ864" s="69"/>
      <c r="AK864" s="69"/>
      <c r="AL864" s="69"/>
      <c r="AM864" s="69"/>
    </row>
    <row r="865" spans="1:39" s="70" customFormat="1">
      <c r="A865" s="3"/>
      <c r="B865" s="3"/>
      <c r="C865" s="3"/>
      <c r="D865" s="2"/>
      <c r="E865" s="23"/>
      <c r="F865" s="69"/>
      <c r="G865" s="69"/>
      <c r="H865" s="69"/>
      <c r="I865" s="75"/>
      <c r="J865" s="76"/>
      <c r="K865" s="76"/>
      <c r="L865" s="76"/>
      <c r="M865" s="76"/>
      <c r="N865" s="69"/>
      <c r="O865" s="69"/>
      <c r="P865" s="69"/>
      <c r="Q865" s="69"/>
      <c r="R865" s="69"/>
      <c r="S865" s="69"/>
      <c r="T865" s="75"/>
      <c r="U865" s="75"/>
      <c r="V865" s="69"/>
      <c r="W865" s="69"/>
      <c r="X865" s="69"/>
      <c r="Y865" s="77"/>
      <c r="Z865" s="69"/>
      <c r="AA865" s="69"/>
      <c r="AB865" s="69"/>
      <c r="AC865" s="69"/>
      <c r="AD865" s="69">
        <f>IFERROR(LARGE(AH865:AM865,1),0)+IFERROR(LARGE(AH865:AM865,2),0)</f>
        <v>0</v>
      </c>
      <c r="AE865" s="69">
        <f>IFERROR(LARGE(AH865:AM865,3),0)+IFERROR(LARGE(AH865:AM865,4),0)</f>
        <v>0</v>
      </c>
      <c r="AF865" s="69">
        <f>IFERROR(LARGE(AH865:AM865,5),0)+IFERROR(LARGE(AH865:AM865,6),0)</f>
        <v>0</v>
      </c>
      <c r="AG865" s="69">
        <f>IFERROR(LARGE(AH865:AM865,7),0)</f>
        <v>0</v>
      </c>
      <c r="AH865" s="69"/>
      <c r="AI865" s="69"/>
      <c r="AJ865" s="69"/>
      <c r="AK865" s="69"/>
      <c r="AL865" s="69"/>
      <c r="AM865" s="69"/>
    </row>
    <row r="866" spans="1:39" s="70" customFormat="1">
      <c r="A866" s="3"/>
      <c r="B866" s="3"/>
      <c r="C866" s="3"/>
      <c r="D866" s="2"/>
      <c r="E866" s="23"/>
      <c r="F866" s="69"/>
      <c r="G866" s="69"/>
      <c r="H866" s="69"/>
      <c r="I866" s="75"/>
      <c r="J866" s="76"/>
      <c r="K866" s="76"/>
      <c r="L866" s="76"/>
      <c r="M866" s="76"/>
      <c r="N866" s="69"/>
      <c r="O866" s="69"/>
      <c r="P866" s="69"/>
      <c r="Q866" s="69"/>
      <c r="R866" s="69"/>
      <c r="S866" s="69"/>
      <c r="T866" s="75"/>
      <c r="U866" s="75"/>
      <c r="V866" s="69"/>
      <c r="W866" s="69"/>
      <c r="X866" s="69"/>
      <c r="Y866" s="77"/>
      <c r="Z866" s="69"/>
      <c r="AA866" s="69"/>
      <c r="AB866" s="69"/>
      <c r="AC866" s="69"/>
      <c r="AD866" s="69">
        <f>IFERROR(LARGE(AH866:AM866,1),0)+IFERROR(LARGE(AH866:AM866,2),0)</f>
        <v>0</v>
      </c>
      <c r="AE866" s="69">
        <f>IFERROR(LARGE(AH866:AM866,3),0)+IFERROR(LARGE(AH866:AM866,4),0)</f>
        <v>0</v>
      </c>
      <c r="AF866" s="69">
        <f>IFERROR(LARGE(AH866:AM866,5),0)+IFERROR(LARGE(AH866:AM866,6),0)</f>
        <v>0</v>
      </c>
      <c r="AG866" s="69">
        <f>IFERROR(LARGE(AH866:AM866,7),0)</f>
        <v>0</v>
      </c>
      <c r="AH866" s="69"/>
      <c r="AI866" s="69"/>
      <c r="AJ866" s="69"/>
      <c r="AK866" s="69"/>
      <c r="AL866" s="69"/>
      <c r="AM866" s="69"/>
    </row>
    <row r="867" spans="1:39" s="70" customFormat="1">
      <c r="A867" s="3"/>
      <c r="B867" s="3"/>
      <c r="C867" s="3"/>
      <c r="D867" s="2"/>
      <c r="E867" s="23"/>
      <c r="F867" s="69"/>
      <c r="G867" s="69"/>
      <c r="H867" s="69"/>
      <c r="I867" s="75"/>
      <c r="J867" s="76"/>
      <c r="K867" s="76"/>
      <c r="L867" s="76"/>
      <c r="M867" s="76"/>
      <c r="N867" s="69"/>
      <c r="O867" s="69"/>
      <c r="P867" s="69"/>
      <c r="Q867" s="69"/>
      <c r="R867" s="69"/>
      <c r="S867" s="69"/>
      <c r="T867" s="75"/>
      <c r="U867" s="75"/>
      <c r="V867" s="69"/>
      <c r="W867" s="69"/>
      <c r="X867" s="69"/>
      <c r="Y867" s="77"/>
      <c r="Z867" s="69"/>
      <c r="AA867" s="69"/>
      <c r="AB867" s="69"/>
      <c r="AC867" s="69"/>
      <c r="AD867" s="69">
        <f>IFERROR(LARGE(AH867:AM867,1),0)+IFERROR(LARGE(AH867:AM867,2),0)</f>
        <v>0</v>
      </c>
      <c r="AE867" s="69">
        <f>IFERROR(LARGE(AH867:AM867,3),0)+IFERROR(LARGE(AH867:AM867,4),0)</f>
        <v>0</v>
      </c>
      <c r="AF867" s="69">
        <f>IFERROR(LARGE(AH867:AM867,5),0)+IFERROR(LARGE(AH867:AM867,6),0)</f>
        <v>0</v>
      </c>
      <c r="AG867" s="69">
        <f>IFERROR(LARGE(AH867:AM867,7),0)</f>
        <v>0</v>
      </c>
      <c r="AH867" s="69"/>
      <c r="AI867" s="69"/>
      <c r="AJ867" s="69"/>
      <c r="AK867" s="69"/>
      <c r="AL867" s="69"/>
      <c r="AM867" s="69"/>
    </row>
    <row r="868" spans="1:39" s="70" customFormat="1">
      <c r="A868" s="3"/>
      <c r="B868" s="3"/>
      <c r="C868" s="3"/>
      <c r="D868" s="2"/>
      <c r="E868" s="23"/>
      <c r="F868" s="69"/>
      <c r="G868" s="69"/>
      <c r="H868" s="69"/>
      <c r="I868" s="75"/>
      <c r="J868" s="76"/>
      <c r="K868" s="76"/>
      <c r="L868" s="76"/>
      <c r="M868" s="76"/>
      <c r="N868" s="69"/>
      <c r="O868" s="69"/>
      <c r="P868" s="69"/>
      <c r="Q868" s="69"/>
      <c r="R868" s="69"/>
      <c r="S868" s="69"/>
      <c r="T868" s="75"/>
      <c r="U868" s="75"/>
      <c r="V868" s="69"/>
      <c r="W868" s="69"/>
      <c r="X868" s="69"/>
      <c r="Y868" s="77"/>
      <c r="Z868" s="69"/>
      <c r="AA868" s="69"/>
      <c r="AB868" s="69"/>
      <c r="AC868" s="69"/>
      <c r="AD868" s="69">
        <f>IFERROR(LARGE(AH868:AM868,1),0)+IFERROR(LARGE(AH868:AM868,2),0)</f>
        <v>0</v>
      </c>
      <c r="AE868" s="69">
        <f>IFERROR(LARGE(AH868:AM868,3),0)+IFERROR(LARGE(AH868:AM868,4),0)</f>
        <v>0</v>
      </c>
      <c r="AF868" s="69">
        <f>IFERROR(LARGE(AH868:AM868,5),0)+IFERROR(LARGE(AH868:AM868,6),0)</f>
        <v>0</v>
      </c>
      <c r="AG868" s="69">
        <f>IFERROR(LARGE(AH868:AM868,7),0)</f>
        <v>0</v>
      </c>
      <c r="AH868" s="69"/>
      <c r="AI868" s="69"/>
      <c r="AJ868" s="69"/>
      <c r="AK868" s="69"/>
      <c r="AL868" s="69"/>
      <c r="AM868" s="69"/>
    </row>
    <row r="869" spans="1:39" s="70" customFormat="1">
      <c r="A869" s="3"/>
      <c r="B869" s="3"/>
      <c r="C869" s="3"/>
      <c r="D869" s="2"/>
      <c r="E869" s="23"/>
      <c r="F869" s="69"/>
      <c r="G869" s="69"/>
      <c r="H869" s="69"/>
      <c r="I869" s="75"/>
      <c r="J869" s="76"/>
      <c r="K869" s="76"/>
      <c r="L869" s="76"/>
      <c r="M869" s="76"/>
      <c r="N869" s="69"/>
      <c r="O869" s="69"/>
      <c r="P869" s="69"/>
      <c r="Q869" s="69"/>
      <c r="R869" s="69"/>
      <c r="S869" s="69"/>
      <c r="T869" s="75"/>
      <c r="U869" s="75"/>
      <c r="V869" s="69"/>
      <c r="W869" s="69"/>
      <c r="X869" s="69"/>
      <c r="Y869" s="77"/>
      <c r="Z869" s="69"/>
      <c r="AA869" s="69"/>
      <c r="AB869" s="69"/>
      <c r="AC869" s="69"/>
      <c r="AD869" s="69">
        <f>IFERROR(LARGE(AH869:AM869,1),0)+IFERROR(LARGE(AH869:AM869,2),0)</f>
        <v>0</v>
      </c>
      <c r="AE869" s="69">
        <f>IFERROR(LARGE(AH869:AM869,3),0)+IFERROR(LARGE(AH869:AM869,4),0)</f>
        <v>0</v>
      </c>
      <c r="AF869" s="69">
        <f>IFERROR(LARGE(AH869:AM869,5),0)+IFERROR(LARGE(AH869:AM869,6),0)</f>
        <v>0</v>
      </c>
      <c r="AG869" s="69">
        <f>IFERROR(LARGE(AH869:AM869,7),0)</f>
        <v>0</v>
      </c>
      <c r="AH869" s="69"/>
      <c r="AI869" s="69"/>
      <c r="AJ869" s="69"/>
      <c r="AK869" s="69"/>
      <c r="AL869" s="69"/>
      <c r="AM869" s="69"/>
    </row>
    <row r="870" spans="1:39" s="70" customFormat="1">
      <c r="A870" s="3"/>
      <c r="B870" s="3"/>
      <c r="C870" s="3"/>
      <c r="D870" s="2"/>
      <c r="E870" s="23"/>
      <c r="F870" s="69"/>
      <c r="G870" s="69"/>
      <c r="H870" s="69"/>
      <c r="I870" s="75"/>
      <c r="J870" s="76"/>
      <c r="K870" s="76"/>
      <c r="L870" s="76"/>
      <c r="M870" s="76"/>
      <c r="N870" s="69"/>
      <c r="O870" s="69"/>
      <c r="P870" s="69"/>
      <c r="Q870" s="69"/>
      <c r="R870" s="69"/>
      <c r="S870" s="69"/>
      <c r="T870" s="75"/>
      <c r="U870" s="75"/>
      <c r="V870" s="69"/>
      <c r="W870" s="69"/>
      <c r="X870" s="69"/>
      <c r="Y870" s="77"/>
      <c r="Z870" s="69"/>
      <c r="AA870" s="69"/>
      <c r="AB870" s="69"/>
      <c r="AC870" s="69"/>
      <c r="AD870" s="69">
        <f>IFERROR(LARGE(AH870:AM870,1),0)+IFERROR(LARGE(AH870:AM870,2),0)</f>
        <v>0</v>
      </c>
      <c r="AE870" s="69">
        <f>IFERROR(LARGE(AH870:AM870,3),0)+IFERROR(LARGE(AH870:AM870,4),0)</f>
        <v>0</v>
      </c>
      <c r="AF870" s="69">
        <f>IFERROR(LARGE(AH870:AM870,5),0)+IFERROR(LARGE(AH870:AM870,6),0)</f>
        <v>0</v>
      </c>
      <c r="AG870" s="69">
        <f>IFERROR(LARGE(AH870:AM870,7),0)</f>
        <v>0</v>
      </c>
      <c r="AH870" s="69"/>
      <c r="AI870" s="69"/>
      <c r="AJ870" s="69"/>
      <c r="AK870" s="69"/>
      <c r="AL870" s="69"/>
      <c r="AM870" s="69"/>
    </row>
    <row r="871" spans="1:39" s="70" customFormat="1">
      <c r="A871" s="3"/>
      <c r="B871" s="3"/>
      <c r="C871" s="3"/>
      <c r="D871" s="2"/>
      <c r="E871" s="23"/>
      <c r="F871" s="69"/>
      <c r="G871" s="69"/>
      <c r="H871" s="69"/>
      <c r="I871" s="75"/>
      <c r="J871" s="76"/>
      <c r="K871" s="76"/>
      <c r="L871" s="76"/>
      <c r="M871" s="76"/>
      <c r="N871" s="69"/>
      <c r="O871" s="69"/>
      <c r="P871" s="69"/>
      <c r="Q871" s="69"/>
      <c r="R871" s="69"/>
      <c r="S871" s="69"/>
      <c r="T871" s="75"/>
      <c r="U871" s="75"/>
      <c r="V871" s="69"/>
      <c r="W871" s="69"/>
      <c r="X871" s="69"/>
      <c r="Y871" s="77"/>
      <c r="Z871" s="69"/>
      <c r="AA871" s="69"/>
      <c r="AB871" s="69"/>
      <c r="AC871" s="69"/>
      <c r="AD871" s="69">
        <f>IFERROR(LARGE(AH871:AM871,1),0)+IFERROR(LARGE(AH871:AM871,2),0)</f>
        <v>0</v>
      </c>
      <c r="AE871" s="69">
        <f>IFERROR(LARGE(AH871:AM871,3),0)+IFERROR(LARGE(AH871:AM871,4),0)</f>
        <v>0</v>
      </c>
      <c r="AF871" s="69">
        <f>IFERROR(LARGE(AH871:AM871,5),0)+IFERROR(LARGE(AH871:AM871,6),0)</f>
        <v>0</v>
      </c>
      <c r="AG871" s="69">
        <f>IFERROR(LARGE(AH871:AM871,7),0)</f>
        <v>0</v>
      </c>
      <c r="AH871" s="69"/>
      <c r="AI871" s="69"/>
      <c r="AJ871" s="69"/>
      <c r="AK871" s="69"/>
      <c r="AL871" s="69"/>
      <c r="AM871" s="69"/>
    </row>
    <row r="872" spans="1:39" s="70" customFormat="1">
      <c r="A872" s="3"/>
      <c r="B872" s="3"/>
      <c r="C872" s="3"/>
      <c r="D872" s="2"/>
      <c r="E872" s="23"/>
      <c r="F872" s="69"/>
      <c r="G872" s="69"/>
      <c r="H872" s="69"/>
      <c r="I872" s="75"/>
      <c r="J872" s="76"/>
      <c r="K872" s="76"/>
      <c r="L872" s="76"/>
      <c r="M872" s="76"/>
      <c r="N872" s="69"/>
      <c r="O872" s="69"/>
      <c r="P872" s="69"/>
      <c r="Q872" s="69"/>
      <c r="R872" s="69"/>
      <c r="S872" s="69"/>
      <c r="T872" s="75"/>
      <c r="U872" s="75"/>
      <c r="V872" s="69"/>
      <c r="W872" s="69"/>
      <c r="X872" s="69"/>
      <c r="Y872" s="77"/>
      <c r="Z872" s="69"/>
      <c r="AA872" s="69"/>
      <c r="AB872" s="69"/>
      <c r="AC872" s="69"/>
      <c r="AD872" s="69">
        <f>IFERROR(LARGE(AH872:AM872,1),0)+IFERROR(LARGE(AH872:AM872,2),0)</f>
        <v>0</v>
      </c>
      <c r="AE872" s="69">
        <f>IFERROR(LARGE(AH872:AM872,3),0)+IFERROR(LARGE(AH872:AM872,4),0)</f>
        <v>0</v>
      </c>
      <c r="AF872" s="69">
        <f>IFERROR(LARGE(AH872:AM872,5),0)+IFERROR(LARGE(AH872:AM872,6),0)</f>
        <v>0</v>
      </c>
      <c r="AG872" s="69">
        <f>IFERROR(LARGE(AH872:AM872,7),0)</f>
        <v>0</v>
      </c>
      <c r="AH872" s="69"/>
      <c r="AI872" s="69"/>
      <c r="AJ872" s="69"/>
      <c r="AK872" s="69"/>
      <c r="AL872" s="69"/>
      <c r="AM872" s="69"/>
    </row>
    <row r="873" spans="1:39" s="70" customFormat="1">
      <c r="A873" s="3"/>
      <c r="B873" s="3"/>
      <c r="C873" s="3"/>
      <c r="D873" s="2"/>
      <c r="E873" s="23"/>
      <c r="F873" s="69"/>
      <c r="G873" s="69"/>
      <c r="H873" s="69"/>
      <c r="I873" s="75"/>
      <c r="J873" s="76"/>
      <c r="K873" s="76"/>
      <c r="L873" s="76"/>
      <c r="M873" s="76"/>
      <c r="N873" s="69"/>
      <c r="O873" s="69"/>
      <c r="P873" s="69"/>
      <c r="Q873" s="69"/>
      <c r="R873" s="69"/>
      <c r="S873" s="69"/>
      <c r="T873" s="75"/>
      <c r="U873" s="75"/>
      <c r="V873" s="69"/>
      <c r="W873" s="69"/>
      <c r="X873" s="69"/>
      <c r="Y873" s="77"/>
      <c r="Z873" s="69"/>
      <c r="AA873" s="69"/>
      <c r="AB873" s="69"/>
      <c r="AC873" s="69"/>
      <c r="AD873" s="69">
        <f>IFERROR(LARGE(AH873:AM873,1),0)+IFERROR(LARGE(AH873:AM873,2),0)</f>
        <v>0</v>
      </c>
      <c r="AE873" s="69">
        <f>IFERROR(LARGE(AH873:AM873,3),0)+IFERROR(LARGE(AH873:AM873,4),0)</f>
        <v>0</v>
      </c>
      <c r="AF873" s="69">
        <f>IFERROR(LARGE(AH873:AM873,5),0)+IFERROR(LARGE(AH873:AM873,6),0)</f>
        <v>0</v>
      </c>
      <c r="AG873" s="69">
        <f>IFERROR(LARGE(AH873:AM873,7),0)</f>
        <v>0</v>
      </c>
      <c r="AH873" s="69"/>
      <c r="AI873" s="69"/>
      <c r="AJ873" s="69"/>
      <c r="AK873" s="69"/>
      <c r="AL873" s="69"/>
      <c r="AM873" s="69"/>
    </row>
    <row r="874" spans="1:39" s="70" customFormat="1">
      <c r="A874" s="3"/>
      <c r="B874" s="3"/>
      <c r="C874" s="3"/>
      <c r="D874" s="2"/>
      <c r="E874" s="23"/>
      <c r="F874" s="69"/>
      <c r="G874" s="69"/>
      <c r="H874" s="69"/>
      <c r="I874" s="75"/>
      <c r="J874" s="76"/>
      <c r="K874" s="76"/>
      <c r="L874" s="76"/>
      <c r="M874" s="76"/>
      <c r="N874" s="69"/>
      <c r="O874" s="69"/>
      <c r="P874" s="69"/>
      <c r="Q874" s="69"/>
      <c r="R874" s="69"/>
      <c r="S874" s="69"/>
      <c r="T874" s="75"/>
      <c r="U874" s="75"/>
      <c r="V874" s="69"/>
      <c r="W874" s="69"/>
      <c r="X874" s="69"/>
      <c r="Y874" s="77"/>
      <c r="Z874" s="69"/>
      <c r="AA874" s="69"/>
      <c r="AB874" s="69"/>
      <c r="AC874" s="69"/>
      <c r="AD874" s="69">
        <f>IFERROR(LARGE(AH874:AM874,1),0)+IFERROR(LARGE(AH874:AM874,2),0)</f>
        <v>0</v>
      </c>
      <c r="AE874" s="69">
        <f>IFERROR(LARGE(AH874:AM874,3),0)+IFERROR(LARGE(AH874:AM874,4),0)</f>
        <v>0</v>
      </c>
      <c r="AF874" s="69">
        <f>IFERROR(LARGE(AH874:AM874,5),0)+IFERROR(LARGE(AH874:AM874,6),0)</f>
        <v>0</v>
      </c>
      <c r="AG874" s="69">
        <f>IFERROR(LARGE(AH874:AM874,7),0)</f>
        <v>0</v>
      </c>
      <c r="AH874" s="69"/>
      <c r="AI874" s="69"/>
      <c r="AJ874" s="69"/>
      <c r="AK874" s="69"/>
      <c r="AL874" s="69"/>
      <c r="AM874" s="69"/>
    </row>
    <row r="875" spans="1:39" s="70" customFormat="1">
      <c r="A875" s="3"/>
      <c r="B875" s="3"/>
      <c r="C875" s="3"/>
      <c r="D875" s="2"/>
      <c r="E875" s="23"/>
      <c r="F875" s="69"/>
      <c r="G875" s="69"/>
      <c r="H875" s="69"/>
      <c r="I875" s="75"/>
      <c r="J875" s="76"/>
      <c r="K875" s="76"/>
      <c r="L875" s="76"/>
      <c r="M875" s="76"/>
      <c r="N875" s="69"/>
      <c r="O875" s="69"/>
      <c r="P875" s="69"/>
      <c r="Q875" s="69"/>
      <c r="R875" s="69"/>
      <c r="S875" s="69"/>
      <c r="T875" s="75"/>
      <c r="U875" s="75"/>
      <c r="V875" s="69"/>
      <c r="W875" s="69"/>
      <c r="X875" s="69"/>
      <c r="Y875" s="77"/>
      <c r="Z875" s="69"/>
      <c r="AA875" s="69"/>
      <c r="AB875" s="69"/>
      <c r="AC875" s="69"/>
      <c r="AD875" s="69">
        <f>IFERROR(LARGE(AH875:AM875,1),0)+IFERROR(LARGE(AH875:AM875,2),0)</f>
        <v>0</v>
      </c>
      <c r="AE875" s="69">
        <f>IFERROR(LARGE(AH875:AM875,3),0)+IFERROR(LARGE(AH875:AM875,4),0)</f>
        <v>0</v>
      </c>
      <c r="AF875" s="69">
        <f>IFERROR(LARGE(AH875:AM875,5),0)+IFERROR(LARGE(AH875:AM875,6),0)</f>
        <v>0</v>
      </c>
      <c r="AG875" s="69">
        <f>IFERROR(LARGE(AH875:AM875,7),0)</f>
        <v>0</v>
      </c>
      <c r="AH875" s="69"/>
      <c r="AI875" s="69"/>
      <c r="AJ875" s="69"/>
      <c r="AK875" s="69"/>
      <c r="AL875" s="69"/>
      <c r="AM875" s="69"/>
    </row>
    <row r="876" spans="1:39" s="70" customFormat="1">
      <c r="A876" s="3"/>
      <c r="B876" s="3"/>
      <c r="C876" s="3"/>
      <c r="D876" s="2"/>
      <c r="E876" s="23"/>
      <c r="F876" s="69"/>
      <c r="G876" s="69"/>
      <c r="H876" s="69"/>
      <c r="I876" s="75"/>
      <c r="J876" s="76"/>
      <c r="K876" s="76"/>
      <c r="L876" s="76"/>
      <c r="M876" s="76"/>
      <c r="N876" s="69"/>
      <c r="O876" s="69"/>
      <c r="P876" s="69"/>
      <c r="Q876" s="69"/>
      <c r="R876" s="69"/>
      <c r="S876" s="69"/>
      <c r="T876" s="75"/>
      <c r="U876" s="75"/>
      <c r="V876" s="69"/>
      <c r="W876" s="69"/>
      <c r="X876" s="69"/>
      <c r="Y876" s="77"/>
      <c r="Z876" s="69"/>
      <c r="AA876" s="69"/>
      <c r="AB876" s="69"/>
      <c r="AC876" s="69"/>
      <c r="AD876" s="69">
        <f>IFERROR(LARGE(AH876:AM876,1),0)+IFERROR(LARGE(AH876:AM876,2),0)</f>
        <v>0</v>
      </c>
      <c r="AE876" s="69">
        <f>IFERROR(LARGE(AH876:AM876,3),0)+IFERROR(LARGE(AH876:AM876,4),0)</f>
        <v>0</v>
      </c>
      <c r="AF876" s="69">
        <f>IFERROR(LARGE(AH876:AM876,5),0)+IFERROR(LARGE(AH876:AM876,6),0)</f>
        <v>0</v>
      </c>
      <c r="AG876" s="69">
        <f>IFERROR(LARGE(AH876:AM876,7),0)</f>
        <v>0</v>
      </c>
      <c r="AH876" s="69"/>
      <c r="AI876" s="69"/>
      <c r="AJ876" s="69"/>
      <c r="AK876" s="69"/>
      <c r="AL876" s="69"/>
      <c r="AM876" s="69"/>
    </row>
    <row r="877" spans="1:39" s="70" customFormat="1">
      <c r="A877" s="3"/>
      <c r="B877" s="3"/>
      <c r="C877" s="3"/>
      <c r="D877" s="2"/>
      <c r="E877" s="23"/>
      <c r="F877" s="69"/>
      <c r="G877" s="69"/>
      <c r="H877" s="69"/>
      <c r="I877" s="75"/>
      <c r="J877" s="76"/>
      <c r="K877" s="76"/>
      <c r="L877" s="76"/>
      <c r="M877" s="76"/>
      <c r="N877" s="69"/>
      <c r="O877" s="69"/>
      <c r="P877" s="69"/>
      <c r="Q877" s="69"/>
      <c r="R877" s="69"/>
      <c r="S877" s="69"/>
      <c r="T877" s="75"/>
      <c r="U877" s="75"/>
      <c r="V877" s="69"/>
      <c r="W877" s="69"/>
      <c r="X877" s="69"/>
      <c r="Y877" s="77"/>
      <c r="Z877" s="69"/>
      <c r="AA877" s="69"/>
      <c r="AB877" s="69"/>
      <c r="AC877" s="69"/>
      <c r="AD877" s="69">
        <f>IFERROR(LARGE(AH877:AM877,1),0)+IFERROR(LARGE(AH877:AM877,2),0)</f>
        <v>0</v>
      </c>
      <c r="AE877" s="69">
        <f>IFERROR(LARGE(AH877:AM877,3),0)+IFERROR(LARGE(AH877:AM877,4),0)</f>
        <v>0</v>
      </c>
      <c r="AF877" s="69">
        <f>IFERROR(LARGE(AH877:AM877,5),0)+IFERROR(LARGE(AH877:AM877,6),0)</f>
        <v>0</v>
      </c>
      <c r="AG877" s="69">
        <f>IFERROR(LARGE(AH877:AM877,7),0)</f>
        <v>0</v>
      </c>
      <c r="AH877" s="69"/>
      <c r="AI877" s="69"/>
      <c r="AJ877" s="69"/>
      <c r="AK877" s="69"/>
      <c r="AL877" s="69"/>
      <c r="AM877" s="69"/>
    </row>
    <row r="878" spans="1:39" s="70" customFormat="1">
      <c r="A878" s="3"/>
      <c r="B878" s="3"/>
      <c r="C878" s="3"/>
      <c r="D878" s="2"/>
      <c r="E878" s="23"/>
      <c r="F878" s="69"/>
      <c r="G878" s="69"/>
      <c r="H878" s="69"/>
      <c r="I878" s="75"/>
      <c r="J878" s="76"/>
      <c r="K878" s="76"/>
      <c r="L878" s="76"/>
      <c r="M878" s="76"/>
      <c r="N878" s="69"/>
      <c r="O878" s="69"/>
      <c r="P878" s="69"/>
      <c r="Q878" s="69"/>
      <c r="R878" s="69"/>
      <c r="S878" s="69"/>
      <c r="T878" s="75"/>
      <c r="U878" s="75"/>
      <c r="V878" s="69"/>
      <c r="W878" s="69"/>
      <c r="X878" s="69"/>
      <c r="Y878" s="77"/>
      <c r="Z878" s="69"/>
      <c r="AA878" s="69"/>
      <c r="AB878" s="69"/>
      <c r="AC878" s="69"/>
      <c r="AD878" s="69">
        <f>IFERROR(LARGE(AH878:AM878,1),0)+IFERROR(LARGE(AH878:AM878,2),0)</f>
        <v>0</v>
      </c>
      <c r="AE878" s="69">
        <f>IFERROR(LARGE(AH878:AM878,3),0)+IFERROR(LARGE(AH878:AM878,4),0)</f>
        <v>0</v>
      </c>
      <c r="AF878" s="69">
        <f>IFERROR(LARGE(AH878:AM878,5),0)+IFERROR(LARGE(AH878:AM878,6),0)</f>
        <v>0</v>
      </c>
      <c r="AG878" s="69">
        <f>IFERROR(LARGE(AH878:AM878,7),0)</f>
        <v>0</v>
      </c>
      <c r="AH878" s="69"/>
      <c r="AI878" s="69"/>
      <c r="AJ878" s="69"/>
      <c r="AK878" s="69"/>
      <c r="AL878" s="69"/>
      <c r="AM878" s="69"/>
    </row>
    <row r="879" spans="1:39" s="70" customFormat="1">
      <c r="A879" s="3"/>
      <c r="B879" s="3"/>
      <c r="C879" s="3"/>
      <c r="D879" s="2"/>
      <c r="E879" s="23"/>
      <c r="F879" s="69"/>
      <c r="G879" s="69"/>
      <c r="H879" s="69"/>
      <c r="I879" s="75"/>
      <c r="J879" s="76"/>
      <c r="K879" s="76"/>
      <c r="L879" s="76"/>
      <c r="M879" s="76"/>
      <c r="N879" s="69"/>
      <c r="O879" s="69"/>
      <c r="P879" s="69"/>
      <c r="Q879" s="69"/>
      <c r="R879" s="69"/>
      <c r="S879" s="69"/>
      <c r="T879" s="75"/>
      <c r="U879" s="75"/>
      <c r="V879" s="69"/>
      <c r="W879" s="69"/>
      <c r="X879" s="69"/>
      <c r="Y879" s="77"/>
      <c r="Z879" s="69"/>
      <c r="AA879" s="69"/>
      <c r="AB879" s="69"/>
      <c r="AC879" s="69"/>
      <c r="AD879" s="69">
        <f>IFERROR(LARGE(AH879:AM879,1),0)+IFERROR(LARGE(AH879:AM879,2),0)</f>
        <v>0</v>
      </c>
      <c r="AE879" s="69">
        <f>IFERROR(LARGE(AH879:AM879,3),0)+IFERROR(LARGE(AH879:AM879,4),0)</f>
        <v>0</v>
      </c>
      <c r="AF879" s="69">
        <f>IFERROR(LARGE(AH879:AM879,5),0)+IFERROR(LARGE(AH879:AM879,6),0)</f>
        <v>0</v>
      </c>
      <c r="AG879" s="69">
        <f>IFERROR(LARGE(AH879:AM879,7),0)</f>
        <v>0</v>
      </c>
      <c r="AH879" s="69"/>
      <c r="AI879" s="69"/>
      <c r="AJ879" s="69"/>
      <c r="AK879" s="69"/>
      <c r="AL879" s="69"/>
      <c r="AM879" s="69"/>
    </row>
    <row r="880" spans="1:39" s="70" customFormat="1">
      <c r="A880" s="3"/>
      <c r="B880" s="3"/>
      <c r="C880" s="3"/>
      <c r="D880" s="2"/>
      <c r="E880" s="23"/>
      <c r="F880" s="69"/>
      <c r="G880" s="69"/>
      <c r="H880" s="69"/>
      <c r="I880" s="75"/>
      <c r="J880" s="76"/>
      <c r="K880" s="76"/>
      <c r="L880" s="76"/>
      <c r="M880" s="76"/>
      <c r="N880" s="69"/>
      <c r="O880" s="69"/>
      <c r="P880" s="69"/>
      <c r="Q880" s="69"/>
      <c r="R880" s="69"/>
      <c r="S880" s="69"/>
      <c r="T880" s="75"/>
      <c r="U880" s="75"/>
      <c r="V880" s="69"/>
      <c r="W880" s="69"/>
      <c r="X880" s="69"/>
      <c r="Y880" s="77"/>
      <c r="Z880" s="69"/>
      <c r="AA880" s="69"/>
      <c r="AB880" s="69"/>
      <c r="AC880" s="69"/>
      <c r="AD880" s="69">
        <f>IFERROR(LARGE(AH880:AM880,1),0)+IFERROR(LARGE(AH880:AM880,2),0)</f>
        <v>0</v>
      </c>
      <c r="AE880" s="69">
        <f>IFERROR(LARGE(AH880:AM880,3),0)+IFERROR(LARGE(AH880:AM880,4),0)</f>
        <v>0</v>
      </c>
      <c r="AF880" s="69">
        <f>IFERROR(LARGE(AH880:AM880,5),0)+IFERROR(LARGE(AH880:AM880,6),0)</f>
        <v>0</v>
      </c>
      <c r="AG880" s="69">
        <f>IFERROR(LARGE(AH880:AM880,7),0)</f>
        <v>0</v>
      </c>
      <c r="AH880" s="69"/>
      <c r="AI880" s="69"/>
      <c r="AJ880" s="69"/>
      <c r="AK880" s="69"/>
      <c r="AL880" s="69"/>
      <c r="AM880" s="69"/>
    </row>
    <row r="881" spans="1:39" s="70" customFormat="1">
      <c r="A881" s="3"/>
      <c r="B881" s="3"/>
      <c r="C881" s="3"/>
      <c r="D881" s="2"/>
      <c r="E881" s="23"/>
      <c r="F881" s="69"/>
      <c r="G881" s="69"/>
      <c r="H881" s="69"/>
      <c r="I881" s="75"/>
      <c r="J881" s="76"/>
      <c r="K881" s="76"/>
      <c r="L881" s="76"/>
      <c r="M881" s="76"/>
      <c r="N881" s="69"/>
      <c r="O881" s="69"/>
      <c r="P881" s="69"/>
      <c r="Q881" s="69"/>
      <c r="R881" s="69"/>
      <c r="S881" s="69"/>
      <c r="T881" s="75"/>
      <c r="U881" s="75"/>
      <c r="V881" s="69"/>
      <c r="W881" s="69"/>
      <c r="X881" s="69"/>
      <c r="Y881" s="77"/>
      <c r="Z881" s="69"/>
      <c r="AA881" s="69"/>
      <c r="AB881" s="69"/>
      <c r="AC881" s="69"/>
      <c r="AD881" s="69">
        <f>IFERROR(LARGE(AH881:AM881,1),0)+IFERROR(LARGE(AH881:AM881,2),0)</f>
        <v>0</v>
      </c>
      <c r="AE881" s="69">
        <f>IFERROR(LARGE(AH881:AM881,3),0)+IFERROR(LARGE(AH881:AM881,4),0)</f>
        <v>0</v>
      </c>
      <c r="AF881" s="69">
        <f>IFERROR(LARGE(AH881:AM881,5),0)+IFERROR(LARGE(AH881:AM881,6),0)</f>
        <v>0</v>
      </c>
      <c r="AG881" s="69">
        <f>IFERROR(LARGE(AH881:AM881,7),0)</f>
        <v>0</v>
      </c>
      <c r="AH881" s="69"/>
      <c r="AI881" s="69"/>
      <c r="AJ881" s="69"/>
      <c r="AK881" s="69"/>
      <c r="AL881" s="69"/>
      <c r="AM881" s="69"/>
    </row>
    <row r="882" spans="1:39" s="70" customFormat="1">
      <c r="A882" s="3"/>
      <c r="B882" s="3"/>
      <c r="C882" s="3"/>
      <c r="D882" s="2"/>
      <c r="E882" s="23"/>
      <c r="F882" s="69"/>
      <c r="G882" s="69"/>
      <c r="H882" s="69"/>
      <c r="I882" s="75"/>
      <c r="J882" s="76"/>
      <c r="K882" s="76"/>
      <c r="L882" s="76"/>
      <c r="M882" s="76"/>
      <c r="N882" s="69"/>
      <c r="O882" s="69"/>
      <c r="P882" s="69"/>
      <c r="Q882" s="69"/>
      <c r="R882" s="69"/>
      <c r="S882" s="69"/>
      <c r="T882" s="75"/>
      <c r="U882" s="75"/>
      <c r="V882" s="69"/>
      <c r="W882" s="69"/>
      <c r="X882" s="69"/>
      <c r="Y882" s="77"/>
      <c r="Z882" s="69"/>
      <c r="AA882" s="69"/>
      <c r="AB882" s="69"/>
      <c r="AC882" s="69"/>
      <c r="AD882" s="69">
        <f>IFERROR(LARGE(AH882:AM882,1),0)+IFERROR(LARGE(AH882:AM882,2),0)</f>
        <v>0</v>
      </c>
      <c r="AE882" s="69">
        <f>IFERROR(LARGE(AH882:AM882,3),0)+IFERROR(LARGE(AH882:AM882,4),0)</f>
        <v>0</v>
      </c>
      <c r="AF882" s="69">
        <f>IFERROR(LARGE(AH882:AM882,5),0)+IFERROR(LARGE(AH882:AM882,6),0)</f>
        <v>0</v>
      </c>
      <c r="AG882" s="69">
        <f>IFERROR(LARGE(AH882:AM882,7),0)</f>
        <v>0</v>
      </c>
      <c r="AH882" s="69"/>
      <c r="AI882" s="69"/>
      <c r="AJ882" s="69"/>
      <c r="AK882" s="69"/>
      <c r="AL882" s="69"/>
      <c r="AM882" s="69"/>
    </row>
    <row r="883" spans="1:39" s="70" customFormat="1">
      <c r="A883" s="3"/>
      <c r="B883" s="3"/>
      <c r="C883" s="3"/>
      <c r="D883" s="2"/>
      <c r="E883" s="23"/>
      <c r="F883" s="69"/>
      <c r="G883" s="69"/>
      <c r="H883" s="69"/>
      <c r="I883" s="75"/>
      <c r="J883" s="76"/>
      <c r="K883" s="76"/>
      <c r="L883" s="76"/>
      <c r="M883" s="76"/>
      <c r="N883" s="69"/>
      <c r="O883" s="69"/>
      <c r="P883" s="69"/>
      <c r="Q883" s="69"/>
      <c r="R883" s="69"/>
      <c r="S883" s="69"/>
      <c r="T883" s="75"/>
      <c r="U883" s="75"/>
      <c r="V883" s="69"/>
      <c r="W883" s="69"/>
      <c r="X883" s="69"/>
      <c r="Y883" s="77"/>
      <c r="Z883" s="69"/>
      <c r="AA883" s="69"/>
      <c r="AB883" s="69"/>
      <c r="AC883" s="69"/>
      <c r="AD883" s="69">
        <f>IFERROR(LARGE(AH883:AM883,1),0)+IFERROR(LARGE(AH883:AM883,2),0)</f>
        <v>0</v>
      </c>
      <c r="AE883" s="69">
        <f>IFERROR(LARGE(AH883:AM883,3),0)+IFERROR(LARGE(AH883:AM883,4),0)</f>
        <v>0</v>
      </c>
      <c r="AF883" s="69">
        <f>IFERROR(LARGE(AH883:AM883,5),0)+IFERROR(LARGE(AH883:AM883,6),0)</f>
        <v>0</v>
      </c>
      <c r="AG883" s="69">
        <f>IFERROR(LARGE(AH883:AM883,7),0)</f>
        <v>0</v>
      </c>
      <c r="AH883" s="69"/>
      <c r="AI883" s="69"/>
      <c r="AJ883" s="69"/>
      <c r="AK883" s="69"/>
      <c r="AL883" s="69"/>
      <c r="AM883" s="69"/>
    </row>
    <row r="884" spans="1:39" s="70" customFormat="1">
      <c r="A884" s="3"/>
      <c r="B884" s="3"/>
      <c r="C884" s="3"/>
      <c r="D884" s="2"/>
      <c r="E884" s="23"/>
      <c r="F884" s="69"/>
      <c r="G884" s="69"/>
      <c r="H884" s="69"/>
      <c r="I884" s="75"/>
      <c r="J884" s="76"/>
      <c r="K884" s="76"/>
      <c r="L884" s="76"/>
      <c r="M884" s="76"/>
      <c r="N884" s="69"/>
      <c r="O884" s="69"/>
      <c r="P884" s="69"/>
      <c r="Q884" s="69"/>
      <c r="R884" s="69"/>
      <c r="S884" s="69"/>
      <c r="T884" s="75"/>
      <c r="U884" s="75"/>
      <c r="V884" s="69"/>
      <c r="W884" s="69"/>
      <c r="X884" s="69"/>
      <c r="Y884" s="77"/>
      <c r="Z884" s="69"/>
      <c r="AA884" s="69"/>
      <c r="AB884" s="69"/>
      <c r="AC884" s="69"/>
      <c r="AD884" s="69">
        <f>IFERROR(LARGE(AH884:AM884,1),0)+IFERROR(LARGE(AH884:AM884,2),0)</f>
        <v>0</v>
      </c>
      <c r="AE884" s="69">
        <f>IFERROR(LARGE(AH884:AM884,3),0)+IFERROR(LARGE(AH884:AM884,4),0)</f>
        <v>0</v>
      </c>
      <c r="AF884" s="69">
        <f>IFERROR(LARGE(AH884:AM884,5),0)+IFERROR(LARGE(AH884:AM884,6),0)</f>
        <v>0</v>
      </c>
      <c r="AG884" s="69">
        <f>IFERROR(LARGE(AH884:AM884,7),0)</f>
        <v>0</v>
      </c>
      <c r="AH884" s="69"/>
      <c r="AI884" s="69"/>
      <c r="AJ884" s="69"/>
      <c r="AK884" s="69"/>
      <c r="AL884" s="69"/>
      <c r="AM884" s="69"/>
    </row>
    <row r="885" spans="1:39" s="70" customFormat="1">
      <c r="A885" s="3"/>
      <c r="B885" s="3"/>
      <c r="C885" s="3"/>
      <c r="D885" s="2"/>
      <c r="E885" s="23"/>
      <c r="F885" s="69"/>
      <c r="G885" s="69"/>
      <c r="H885" s="69"/>
      <c r="I885" s="75"/>
      <c r="J885" s="76"/>
      <c r="K885" s="76"/>
      <c r="L885" s="76"/>
      <c r="M885" s="76"/>
      <c r="N885" s="69"/>
      <c r="O885" s="69"/>
      <c r="P885" s="69"/>
      <c r="Q885" s="69"/>
      <c r="R885" s="69"/>
      <c r="S885" s="69"/>
      <c r="T885" s="75"/>
      <c r="U885" s="75"/>
      <c r="V885" s="69"/>
      <c r="W885" s="69"/>
      <c r="X885" s="69"/>
      <c r="Y885" s="77"/>
      <c r="Z885" s="69"/>
      <c r="AA885" s="69"/>
      <c r="AB885" s="69"/>
      <c r="AC885" s="69"/>
      <c r="AD885" s="69">
        <f>IFERROR(LARGE(AH885:AM885,1),0)+IFERROR(LARGE(AH885:AM885,2),0)</f>
        <v>0</v>
      </c>
      <c r="AE885" s="69">
        <f>IFERROR(LARGE(AH885:AM885,3),0)+IFERROR(LARGE(AH885:AM885,4),0)</f>
        <v>0</v>
      </c>
      <c r="AF885" s="69">
        <f>IFERROR(LARGE(AH885:AM885,5),0)+IFERROR(LARGE(AH885:AM885,6),0)</f>
        <v>0</v>
      </c>
      <c r="AG885" s="69">
        <f>IFERROR(LARGE(AH885:AM885,7),0)</f>
        <v>0</v>
      </c>
      <c r="AH885" s="69"/>
      <c r="AI885" s="69"/>
      <c r="AJ885" s="69"/>
      <c r="AK885" s="69"/>
      <c r="AL885" s="69"/>
      <c r="AM885" s="69"/>
    </row>
    <row r="886" spans="1:39" s="70" customFormat="1">
      <c r="A886" s="3"/>
      <c r="B886" s="3"/>
      <c r="C886" s="3"/>
      <c r="D886" s="2"/>
      <c r="E886" s="23"/>
      <c r="F886" s="69"/>
      <c r="G886" s="69"/>
      <c r="H886" s="69"/>
      <c r="I886" s="75"/>
      <c r="J886" s="76"/>
      <c r="K886" s="76"/>
      <c r="L886" s="76"/>
      <c r="M886" s="76"/>
      <c r="N886" s="69"/>
      <c r="O886" s="69"/>
      <c r="P886" s="69"/>
      <c r="Q886" s="69"/>
      <c r="R886" s="69"/>
      <c r="S886" s="69"/>
      <c r="T886" s="75"/>
      <c r="U886" s="75"/>
      <c r="V886" s="69"/>
      <c r="W886" s="69"/>
      <c r="X886" s="69"/>
      <c r="Y886" s="77"/>
      <c r="Z886" s="69"/>
      <c r="AA886" s="69"/>
      <c r="AB886" s="69"/>
      <c r="AC886" s="69"/>
      <c r="AD886" s="69">
        <f>IFERROR(LARGE(AH886:AM886,1),0)+IFERROR(LARGE(AH886:AM886,2),0)</f>
        <v>0</v>
      </c>
      <c r="AE886" s="69">
        <f>IFERROR(LARGE(AH886:AM886,3),0)+IFERROR(LARGE(AH886:AM886,4),0)</f>
        <v>0</v>
      </c>
      <c r="AF886" s="69">
        <f>IFERROR(LARGE(AH886:AM886,5),0)+IFERROR(LARGE(AH886:AM886,6),0)</f>
        <v>0</v>
      </c>
      <c r="AG886" s="69">
        <f>IFERROR(LARGE(AH886:AM886,7),0)</f>
        <v>0</v>
      </c>
      <c r="AH886" s="69"/>
      <c r="AI886" s="69"/>
      <c r="AJ886" s="69"/>
      <c r="AK886" s="69"/>
      <c r="AL886" s="69"/>
      <c r="AM886" s="69"/>
    </row>
    <row r="887" spans="1:39" s="70" customFormat="1">
      <c r="A887" s="3"/>
      <c r="B887" s="3"/>
      <c r="C887" s="3"/>
      <c r="D887" s="2"/>
      <c r="E887" s="23"/>
      <c r="F887" s="69"/>
      <c r="G887" s="69"/>
      <c r="H887" s="69"/>
      <c r="I887" s="75"/>
      <c r="J887" s="76"/>
      <c r="K887" s="76"/>
      <c r="L887" s="76"/>
      <c r="M887" s="76"/>
      <c r="N887" s="69"/>
      <c r="O887" s="69"/>
      <c r="P887" s="69"/>
      <c r="Q887" s="69"/>
      <c r="R887" s="69"/>
      <c r="S887" s="69"/>
      <c r="T887" s="75"/>
      <c r="U887" s="75"/>
      <c r="V887" s="69"/>
      <c r="W887" s="69"/>
      <c r="X887" s="69"/>
      <c r="Y887" s="77"/>
      <c r="Z887" s="69"/>
      <c r="AA887" s="69"/>
      <c r="AB887" s="69"/>
      <c r="AC887" s="69"/>
      <c r="AD887" s="69">
        <f>IFERROR(LARGE(AH887:AM887,1),0)+IFERROR(LARGE(AH887:AM887,2),0)</f>
        <v>0</v>
      </c>
      <c r="AE887" s="69">
        <f>IFERROR(LARGE(AH887:AM887,3),0)+IFERROR(LARGE(AH887:AM887,4),0)</f>
        <v>0</v>
      </c>
      <c r="AF887" s="69">
        <f>IFERROR(LARGE(AH887:AM887,5),0)+IFERROR(LARGE(AH887:AM887,6),0)</f>
        <v>0</v>
      </c>
      <c r="AG887" s="69">
        <f>IFERROR(LARGE(AH887:AM887,7),0)</f>
        <v>0</v>
      </c>
      <c r="AH887" s="69"/>
      <c r="AI887" s="69"/>
      <c r="AJ887" s="69"/>
      <c r="AK887" s="69"/>
      <c r="AL887" s="69"/>
      <c r="AM887" s="69"/>
    </row>
    <row r="888" spans="1:39" s="70" customFormat="1">
      <c r="A888" s="3"/>
      <c r="B888" s="3"/>
      <c r="C888" s="3"/>
      <c r="D888" s="2"/>
      <c r="E888" s="23"/>
      <c r="F888" s="69"/>
      <c r="G888" s="69"/>
      <c r="H888" s="69"/>
      <c r="I888" s="75"/>
      <c r="J888" s="76"/>
      <c r="K888" s="76"/>
      <c r="L888" s="76"/>
      <c r="M888" s="76"/>
      <c r="N888" s="69"/>
      <c r="O888" s="69"/>
      <c r="P888" s="69"/>
      <c r="Q888" s="69"/>
      <c r="R888" s="69"/>
      <c r="S888" s="69"/>
      <c r="T888" s="75"/>
      <c r="U888" s="75"/>
      <c r="V888" s="69"/>
      <c r="W888" s="69"/>
      <c r="X888" s="69"/>
      <c r="Y888" s="77"/>
      <c r="Z888" s="69"/>
      <c r="AA888" s="69"/>
      <c r="AB888" s="69"/>
      <c r="AC888" s="69"/>
      <c r="AD888" s="69">
        <f>IFERROR(LARGE(AH888:AM888,1),0)+IFERROR(LARGE(AH888:AM888,2),0)</f>
        <v>0</v>
      </c>
      <c r="AE888" s="69">
        <f>IFERROR(LARGE(AH888:AM888,3),0)+IFERROR(LARGE(AH888:AM888,4),0)</f>
        <v>0</v>
      </c>
      <c r="AF888" s="69">
        <f>IFERROR(LARGE(AH888:AM888,5),0)+IFERROR(LARGE(AH888:AM888,6),0)</f>
        <v>0</v>
      </c>
      <c r="AG888" s="69">
        <f>IFERROR(LARGE(AH888:AM888,7),0)</f>
        <v>0</v>
      </c>
      <c r="AH888" s="69"/>
      <c r="AI888" s="69"/>
      <c r="AJ888" s="69"/>
      <c r="AK888" s="69"/>
      <c r="AL888" s="69"/>
      <c r="AM888" s="69"/>
    </row>
    <row r="889" spans="1:39" s="70" customFormat="1">
      <c r="A889" s="3"/>
      <c r="B889" s="3"/>
      <c r="C889" s="3"/>
      <c r="D889" s="2"/>
      <c r="E889" s="23"/>
      <c r="F889" s="69"/>
      <c r="G889" s="69"/>
      <c r="H889" s="69"/>
      <c r="I889" s="75"/>
      <c r="J889" s="76"/>
      <c r="K889" s="76"/>
      <c r="L889" s="76"/>
      <c r="M889" s="76"/>
      <c r="N889" s="69"/>
      <c r="O889" s="69"/>
      <c r="P889" s="69"/>
      <c r="Q889" s="69"/>
      <c r="R889" s="69"/>
      <c r="S889" s="69"/>
      <c r="T889" s="75"/>
      <c r="U889" s="75"/>
      <c r="V889" s="69"/>
      <c r="W889" s="69"/>
      <c r="X889" s="69"/>
      <c r="Y889" s="77"/>
      <c r="Z889" s="69"/>
      <c r="AA889" s="69"/>
      <c r="AB889" s="69"/>
      <c r="AC889" s="69"/>
      <c r="AD889" s="69">
        <f>IFERROR(LARGE(AH889:AM889,1),0)+IFERROR(LARGE(AH889:AM889,2),0)</f>
        <v>0</v>
      </c>
      <c r="AE889" s="69">
        <f>IFERROR(LARGE(AH889:AM889,3),0)+IFERROR(LARGE(AH889:AM889,4),0)</f>
        <v>0</v>
      </c>
      <c r="AF889" s="69">
        <f>IFERROR(LARGE(AH889:AM889,5),0)+IFERROR(LARGE(AH889:AM889,6),0)</f>
        <v>0</v>
      </c>
      <c r="AG889" s="69">
        <f>IFERROR(LARGE(AH889:AM889,7),0)</f>
        <v>0</v>
      </c>
      <c r="AH889" s="69"/>
      <c r="AI889" s="69"/>
      <c r="AJ889" s="69"/>
      <c r="AK889" s="69"/>
      <c r="AL889" s="69"/>
      <c r="AM889" s="69"/>
    </row>
    <row r="890" spans="1:39" s="70" customFormat="1">
      <c r="A890" s="3"/>
      <c r="B890" s="3"/>
      <c r="C890" s="3"/>
      <c r="D890" s="2"/>
      <c r="E890" s="23"/>
      <c r="F890" s="69"/>
      <c r="G890" s="69"/>
      <c r="H890" s="69"/>
      <c r="I890" s="75"/>
      <c r="J890" s="76"/>
      <c r="K890" s="76"/>
      <c r="L890" s="76"/>
      <c r="M890" s="76"/>
      <c r="N890" s="69"/>
      <c r="O890" s="69"/>
      <c r="P890" s="69"/>
      <c r="Q890" s="69"/>
      <c r="R890" s="69"/>
      <c r="S890" s="69"/>
      <c r="T890" s="75"/>
      <c r="U890" s="75"/>
      <c r="V890" s="69"/>
      <c r="W890" s="69"/>
      <c r="X890" s="69"/>
      <c r="Y890" s="77"/>
      <c r="Z890" s="69"/>
      <c r="AA890" s="69"/>
      <c r="AB890" s="69"/>
      <c r="AC890" s="69"/>
      <c r="AD890" s="69">
        <f>IFERROR(LARGE(AH890:AM890,1),0)+IFERROR(LARGE(AH890:AM890,2),0)</f>
        <v>0</v>
      </c>
      <c r="AE890" s="69">
        <f>IFERROR(LARGE(AH890:AM890,3),0)+IFERROR(LARGE(AH890:AM890,4),0)</f>
        <v>0</v>
      </c>
      <c r="AF890" s="69">
        <f>IFERROR(LARGE(AH890:AM890,5),0)+IFERROR(LARGE(AH890:AM890,6),0)</f>
        <v>0</v>
      </c>
      <c r="AG890" s="69">
        <f>IFERROR(LARGE(AH890:AM890,7),0)</f>
        <v>0</v>
      </c>
      <c r="AH890" s="69"/>
      <c r="AI890" s="69"/>
      <c r="AJ890" s="69"/>
      <c r="AK890" s="69"/>
      <c r="AL890" s="69"/>
      <c r="AM890" s="69"/>
    </row>
    <row r="891" spans="1:39" s="70" customFormat="1">
      <c r="A891" s="3"/>
      <c r="B891" s="3"/>
      <c r="C891" s="3"/>
      <c r="D891" s="2"/>
      <c r="E891" s="23"/>
      <c r="F891" s="69"/>
      <c r="G891" s="69"/>
      <c r="H891" s="69"/>
      <c r="I891" s="75"/>
      <c r="J891" s="76"/>
      <c r="K891" s="76"/>
      <c r="L891" s="76"/>
      <c r="M891" s="76"/>
      <c r="N891" s="69"/>
      <c r="O891" s="69"/>
      <c r="P891" s="69"/>
      <c r="Q891" s="69"/>
      <c r="R891" s="69"/>
      <c r="S891" s="69"/>
      <c r="T891" s="75"/>
      <c r="U891" s="75"/>
      <c r="V891" s="69"/>
      <c r="W891" s="69"/>
      <c r="X891" s="69"/>
      <c r="Y891" s="77"/>
      <c r="Z891" s="69"/>
      <c r="AA891" s="69"/>
      <c r="AB891" s="69"/>
      <c r="AC891" s="69"/>
      <c r="AD891" s="69">
        <f>IFERROR(LARGE(AH891:AM891,1),0)+IFERROR(LARGE(AH891:AM891,2),0)</f>
        <v>0</v>
      </c>
      <c r="AE891" s="69">
        <f>IFERROR(LARGE(AH891:AM891,3),0)+IFERROR(LARGE(AH891:AM891,4),0)</f>
        <v>0</v>
      </c>
      <c r="AF891" s="69">
        <f>IFERROR(LARGE(AH891:AM891,5),0)+IFERROR(LARGE(AH891:AM891,6),0)</f>
        <v>0</v>
      </c>
      <c r="AG891" s="69">
        <f>IFERROR(LARGE(AH891:AM891,7),0)</f>
        <v>0</v>
      </c>
      <c r="AH891" s="69"/>
      <c r="AI891" s="69"/>
      <c r="AJ891" s="69"/>
      <c r="AK891" s="69"/>
      <c r="AL891" s="69"/>
      <c r="AM891" s="69"/>
    </row>
    <row r="892" spans="1:39" s="70" customFormat="1">
      <c r="A892" s="3"/>
      <c r="B892" s="3"/>
      <c r="C892" s="3"/>
      <c r="D892" s="2"/>
      <c r="E892" s="23"/>
      <c r="F892" s="69"/>
      <c r="G892" s="69"/>
      <c r="H892" s="69"/>
      <c r="I892" s="75"/>
      <c r="J892" s="76"/>
      <c r="K892" s="76"/>
      <c r="L892" s="76"/>
      <c r="M892" s="76"/>
      <c r="N892" s="69"/>
      <c r="O892" s="69"/>
      <c r="P892" s="69"/>
      <c r="Q892" s="69"/>
      <c r="R892" s="69"/>
      <c r="S892" s="69"/>
      <c r="T892" s="75"/>
      <c r="U892" s="75"/>
      <c r="V892" s="69"/>
      <c r="W892" s="69"/>
      <c r="X892" s="69"/>
      <c r="Y892" s="77"/>
      <c r="Z892" s="69"/>
      <c r="AA892" s="69"/>
      <c r="AB892" s="69"/>
      <c r="AC892" s="69"/>
      <c r="AD892" s="69">
        <f>IFERROR(LARGE(AH892:AM892,1),0)+IFERROR(LARGE(AH892:AM892,2),0)</f>
        <v>0</v>
      </c>
      <c r="AE892" s="69">
        <f>IFERROR(LARGE(AH892:AM892,3),0)+IFERROR(LARGE(AH892:AM892,4),0)</f>
        <v>0</v>
      </c>
      <c r="AF892" s="69">
        <f>IFERROR(LARGE(AH892:AM892,5),0)+IFERROR(LARGE(AH892:AM892,6),0)</f>
        <v>0</v>
      </c>
      <c r="AG892" s="69">
        <f>IFERROR(LARGE(AH892:AM892,7),0)</f>
        <v>0</v>
      </c>
      <c r="AH892" s="69"/>
      <c r="AI892" s="69"/>
      <c r="AJ892" s="69"/>
      <c r="AK892" s="69"/>
      <c r="AL892" s="69"/>
      <c r="AM892" s="69"/>
    </row>
    <row r="893" spans="1:39" s="70" customFormat="1">
      <c r="A893" s="3"/>
      <c r="B893" s="3"/>
      <c r="C893" s="3"/>
      <c r="D893" s="2"/>
      <c r="E893" s="23"/>
      <c r="F893" s="69"/>
      <c r="G893" s="69"/>
      <c r="H893" s="69"/>
      <c r="I893" s="75"/>
      <c r="J893" s="76"/>
      <c r="K893" s="76"/>
      <c r="L893" s="76"/>
      <c r="M893" s="76"/>
      <c r="N893" s="69"/>
      <c r="O893" s="69"/>
      <c r="P893" s="69"/>
      <c r="Q893" s="69"/>
      <c r="R893" s="69"/>
      <c r="S893" s="69"/>
      <c r="T893" s="75"/>
      <c r="U893" s="75"/>
      <c r="V893" s="69"/>
      <c r="W893" s="69"/>
      <c r="X893" s="69"/>
      <c r="Y893" s="77"/>
      <c r="Z893" s="69"/>
      <c r="AA893" s="69"/>
      <c r="AB893" s="69"/>
      <c r="AC893" s="69"/>
      <c r="AD893" s="69">
        <f>IFERROR(LARGE(AH893:AM893,1),0)+IFERROR(LARGE(AH893:AM893,2),0)</f>
        <v>0</v>
      </c>
      <c r="AE893" s="69">
        <f>IFERROR(LARGE(AH893:AM893,3),0)+IFERROR(LARGE(AH893:AM893,4),0)</f>
        <v>0</v>
      </c>
      <c r="AF893" s="69">
        <f>IFERROR(LARGE(AH893:AM893,5),0)+IFERROR(LARGE(AH893:AM893,6),0)</f>
        <v>0</v>
      </c>
      <c r="AG893" s="69">
        <f>IFERROR(LARGE(AH893:AM893,7),0)</f>
        <v>0</v>
      </c>
      <c r="AH893" s="69"/>
      <c r="AI893" s="69"/>
      <c r="AJ893" s="69"/>
      <c r="AK893" s="69"/>
      <c r="AL893" s="69"/>
      <c r="AM893" s="69"/>
    </row>
    <row r="894" spans="1:39" s="70" customFormat="1">
      <c r="A894" s="3"/>
      <c r="B894" s="3"/>
      <c r="C894" s="3"/>
      <c r="D894" s="2"/>
      <c r="E894" s="23"/>
      <c r="F894" s="69"/>
      <c r="G894" s="69"/>
      <c r="H894" s="69"/>
      <c r="I894" s="75"/>
      <c r="J894" s="76"/>
      <c r="K894" s="76"/>
      <c r="L894" s="76"/>
      <c r="M894" s="76"/>
      <c r="N894" s="69"/>
      <c r="O894" s="69"/>
      <c r="P894" s="69"/>
      <c r="Q894" s="69"/>
      <c r="R894" s="69"/>
      <c r="S894" s="69"/>
      <c r="T894" s="75"/>
      <c r="U894" s="75"/>
      <c r="V894" s="69"/>
      <c r="W894" s="69"/>
      <c r="X894" s="69"/>
      <c r="Y894" s="77"/>
      <c r="Z894" s="69"/>
      <c r="AA894" s="69"/>
      <c r="AB894" s="69"/>
      <c r="AC894" s="69"/>
      <c r="AD894" s="69">
        <f>IFERROR(LARGE(AH894:AM894,1),0)+IFERROR(LARGE(AH894:AM894,2),0)</f>
        <v>0</v>
      </c>
      <c r="AE894" s="69">
        <f>IFERROR(LARGE(AH894:AM894,3),0)+IFERROR(LARGE(AH894:AM894,4),0)</f>
        <v>0</v>
      </c>
      <c r="AF894" s="69">
        <f>IFERROR(LARGE(AH894:AM894,5),0)+IFERROR(LARGE(AH894:AM894,6),0)</f>
        <v>0</v>
      </c>
      <c r="AG894" s="69">
        <f>IFERROR(LARGE(AH894:AM894,7),0)</f>
        <v>0</v>
      </c>
      <c r="AH894" s="69"/>
      <c r="AI894" s="69"/>
      <c r="AJ894" s="69"/>
      <c r="AK894" s="69"/>
      <c r="AL894" s="69"/>
      <c r="AM894" s="69"/>
    </row>
    <row r="895" spans="1:39" s="70" customFormat="1">
      <c r="A895" s="3"/>
      <c r="B895" s="3"/>
      <c r="C895" s="3"/>
      <c r="D895" s="2"/>
      <c r="E895" s="23"/>
      <c r="F895" s="69"/>
      <c r="G895" s="69"/>
      <c r="H895" s="69"/>
      <c r="I895" s="75"/>
      <c r="J895" s="76"/>
      <c r="K895" s="76"/>
      <c r="L895" s="76"/>
      <c r="M895" s="76"/>
      <c r="N895" s="69"/>
      <c r="O895" s="69"/>
      <c r="P895" s="69"/>
      <c r="Q895" s="69"/>
      <c r="R895" s="69"/>
      <c r="S895" s="69"/>
      <c r="T895" s="75"/>
      <c r="U895" s="75"/>
      <c r="V895" s="69"/>
      <c r="W895" s="69"/>
      <c r="X895" s="69"/>
      <c r="Y895" s="77"/>
      <c r="Z895" s="69"/>
      <c r="AA895" s="69"/>
      <c r="AB895" s="69"/>
      <c r="AC895" s="69"/>
      <c r="AD895" s="69">
        <f>IFERROR(LARGE(AH895:AM895,1),0)+IFERROR(LARGE(AH895:AM895,2),0)</f>
        <v>0</v>
      </c>
      <c r="AE895" s="69">
        <f>IFERROR(LARGE(AH895:AM895,3),0)+IFERROR(LARGE(AH895:AM895,4),0)</f>
        <v>0</v>
      </c>
      <c r="AF895" s="69">
        <f>IFERROR(LARGE(AH895:AM895,5),0)+IFERROR(LARGE(AH895:AM895,6),0)</f>
        <v>0</v>
      </c>
      <c r="AG895" s="69">
        <f>IFERROR(LARGE(AH895:AM895,7),0)</f>
        <v>0</v>
      </c>
      <c r="AH895" s="69"/>
      <c r="AI895" s="69"/>
      <c r="AJ895" s="69"/>
      <c r="AK895" s="69"/>
      <c r="AL895" s="69"/>
      <c r="AM895" s="69"/>
    </row>
    <row r="896" spans="1:39" s="70" customFormat="1">
      <c r="A896" s="3"/>
      <c r="B896" s="3"/>
      <c r="C896" s="3"/>
      <c r="D896" s="2"/>
      <c r="E896" s="23"/>
      <c r="F896" s="69"/>
      <c r="G896" s="69"/>
      <c r="H896" s="69"/>
      <c r="I896" s="75"/>
      <c r="J896" s="76"/>
      <c r="K896" s="76"/>
      <c r="L896" s="76"/>
      <c r="M896" s="76"/>
      <c r="N896" s="69"/>
      <c r="O896" s="69"/>
      <c r="P896" s="69"/>
      <c r="Q896" s="69"/>
      <c r="R896" s="69"/>
      <c r="S896" s="69"/>
      <c r="T896" s="75"/>
      <c r="U896" s="75"/>
      <c r="V896" s="69"/>
      <c r="W896" s="69"/>
      <c r="X896" s="69"/>
      <c r="Y896" s="77"/>
      <c r="Z896" s="69"/>
      <c r="AA896" s="69"/>
      <c r="AB896" s="69"/>
      <c r="AC896" s="69"/>
      <c r="AD896" s="69">
        <f>IFERROR(LARGE(AH896:AM896,1),0)+IFERROR(LARGE(AH896:AM896,2),0)</f>
        <v>0</v>
      </c>
      <c r="AE896" s="69">
        <f>IFERROR(LARGE(AH896:AM896,3),0)+IFERROR(LARGE(AH896:AM896,4),0)</f>
        <v>0</v>
      </c>
      <c r="AF896" s="69">
        <f>IFERROR(LARGE(AH896:AM896,5),0)+IFERROR(LARGE(AH896:AM896,6),0)</f>
        <v>0</v>
      </c>
      <c r="AG896" s="69">
        <f>IFERROR(LARGE(AH896:AM896,7),0)</f>
        <v>0</v>
      </c>
      <c r="AH896" s="69"/>
      <c r="AI896" s="69"/>
      <c r="AJ896" s="69"/>
      <c r="AK896" s="69"/>
      <c r="AL896" s="69"/>
      <c r="AM896" s="69"/>
    </row>
    <row r="897" spans="1:39" s="70" customFormat="1">
      <c r="A897" s="3"/>
      <c r="B897" s="3"/>
      <c r="C897" s="3"/>
      <c r="D897" s="2"/>
      <c r="E897" s="23"/>
      <c r="F897" s="69"/>
      <c r="G897" s="69"/>
      <c r="H897" s="69"/>
      <c r="I897" s="75"/>
      <c r="J897" s="76"/>
      <c r="K897" s="76"/>
      <c r="L897" s="76"/>
      <c r="M897" s="76"/>
      <c r="N897" s="69"/>
      <c r="O897" s="69"/>
      <c r="P897" s="69"/>
      <c r="Q897" s="69"/>
      <c r="R897" s="69"/>
      <c r="S897" s="69"/>
      <c r="T897" s="75"/>
      <c r="U897" s="75"/>
      <c r="V897" s="69"/>
      <c r="W897" s="69"/>
      <c r="X897" s="69"/>
      <c r="Y897" s="77"/>
      <c r="Z897" s="69"/>
      <c r="AA897" s="69"/>
      <c r="AB897" s="69"/>
      <c r="AC897" s="69"/>
      <c r="AD897" s="69">
        <f>IFERROR(LARGE(AH897:AM897,1),0)+IFERROR(LARGE(AH897:AM897,2),0)</f>
        <v>0</v>
      </c>
      <c r="AE897" s="69">
        <f>IFERROR(LARGE(AH897:AM897,3),0)+IFERROR(LARGE(AH897:AM897,4),0)</f>
        <v>0</v>
      </c>
      <c r="AF897" s="69">
        <f>IFERROR(LARGE(AH897:AM897,5),0)+IFERROR(LARGE(AH897:AM897,6),0)</f>
        <v>0</v>
      </c>
      <c r="AG897" s="69">
        <f>IFERROR(LARGE(AH897:AM897,7),0)</f>
        <v>0</v>
      </c>
      <c r="AH897" s="69"/>
      <c r="AI897" s="69"/>
      <c r="AJ897" s="69"/>
      <c r="AK897" s="69"/>
      <c r="AL897" s="69"/>
      <c r="AM897" s="69"/>
    </row>
    <row r="898" spans="1:39" s="70" customFormat="1">
      <c r="A898" s="3"/>
      <c r="B898" s="3"/>
      <c r="C898" s="3"/>
      <c r="D898" s="2"/>
      <c r="E898" s="23"/>
      <c r="F898" s="69"/>
      <c r="G898" s="69"/>
      <c r="H898" s="69"/>
      <c r="I898" s="75"/>
      <c r="J898" s="76"/>
      <c r="K898" s="76"/>
      <c r="L898" s="76"/>
      <c r="M898" s="76"/>
      <c r="N898" s="69"/>
      <c r="O898" s="69"/>
      <c r="P898" s="69"/>
      <c r="Q898" s="69"/>
      <c r="R898" s="69"/>
      <c r="S898" s="69"/>
      <c r="T898" s="75"/>
      <c r="U898" s="75"/>
      <c r="V898" s="69"/>
      <c r="W898" s="69"/>
      <c r="X898" s="69"/>
      <c r="Y898" s="77"/>
      <c r="Z898" s="69"/>
      <c r="AA898" s="69"/>
      <c r="AB898" s="69"/>
      <c r="AC898" s="69"/>
      <c r="AD898" s="69">
        <f>IFERROR(LARGE(AH898:AM898,1),0)+IFERROR(LARGE(AH898:AM898,2),0)</f>
        <v>0</v>
      </c>
      <c r="AE898" s="69">
        <f>IFERROR(LARGE(AH898:AM898,3),0)+IFERROR(LARGE(AH898:AM898,4),0)</f>
        <v>0</v>
      </c>
      <c r="AF898" s="69">
        <f>IFERROR(LARGE(AH898:AM898,5),0)+IFERROR(LARGE(AH898:AM898,6),0)</f>
        <v>0</v>
      </c>
      <c r="AG898" s="69">
        <f>IFERROR(LARGE(AH898:AM898,7),0)</f>
        <v>0</v>
      </c>
      <c r="AH898" s="69"/>
      <c r="AI898" s="69"/>
      <c r="AJ898" s="69"/>
      <c r="AK898" s="69"/>
      <c r="AL898" s="69"/>
      <c r="AM898" s="69"/>
    </row>
    <row r="899" spans="1:39" s="70" customFormat="1">
      <c r="A899" s="3"/>
      <c r="B899" s="3"/>
      <c r="C899" s="3"/>
      <c r="D899" s="2"/>
      <c r="E899" s="23"/>
      <c r="F899" s="69"/>
      <c r="G899" s="69"/>
      <c r="H899" s="69"/>
      <c r="I899" s="75"/>
      <c r="J899" s="76"/>
      <c r="K899" s="76"/>
      <c r="L899" s="76"/>
      <c r="M899" s="76"/>
      <c r="N899" s="69"/>
      <c r="O899" s="69"/>
      <c r="P899" s="69"/>
      <c r="Q899" s="69"/>
      <c r="R899" s="69"/>
      <c r="S899" s="69"/>
      <c r="T899" s="75"/>
      <c r="U899" s="75"/>
      <c r="V899" s="69"/>
      <c r="W899" s="69"/>
      <c r="X899" s="69"/>
      <c r="Y899" s="77"/>
      <c r="Z899" s="69"/>
      <c r="AA899" s="69"/>
      <c r="AB899" s="69"/>
      <c r="AC899" s="69"/>
      <c r="AD899" s="69">
        <f>IFERROR(LARGE(AH899:AM899,1),0)+IFERROR(LARGE(AH899:AM899,2),0)</f>
        <v>0</v>
      </c>
      <c r="AE899" s="69">
        <f>IFERROR(LARGE(AH899:AM899,3),0)+IFERROR(LARGE(AH899:AM899,4),0)</f>
        <v>0</v>
      </c>
      <c r="AF899" s="69">
        <f>IFERROR(LARGE(AH899:AM899,5),0)+IFERROR(LARGE(AH899:AM899,6),0)</f>
        <v>0</v>
      </c>
      <c r="AG899" s="69">
        <f>IFERROR(LARGE(AH899:AM899,7),0)</f>
        <v>0</v>
      </c>
      <c r="AH899" s="69"/>
      <c r="AI899" s="69"/>
      <c r="AJ899" s="69"/>
      <c r="AK899" s="69"/>
      <c r="AL899" s="69"/>
      <c r="AM899" s="69"/>
    </row>
    <row r="900" spans="1:39" s="70" customFormat="1">
      <c r="A900" s="3"/>
      <c r="B900" s="3"/>
      <c r="C900" s="3"/>
      <c r="D900" s="2"/>
      <c r="E900" s="23"/>
      <c r="F900" s="69"/>
      <c r="G900" s="69"/>
      <c r="H900" s="69"/>
      <c r="I900" s="75"/>
      <c r="J900" s="76"/>
      <c r="K900" s="76"/>
      <c r="L900" s="76"/>
      <c r="M900" s="76"/>
      <c r="N900" s="69"/>
      <c r="O900" s="69"/>
      <c r="P900" s="69"/>
      <c r="Q900" s="69"/>
      <c r="R900" s="69"/>
      <c r="S900" s="69"/>
      <c r="T900" s="75"/>
      <c r="U900" s="75"/>
      <c r="V900" s="69"/>
      <c r="W900" s="69"/>
      <c r="X900" s="69"/>
      <c r="Y900" s="77"/>
      <c r="Z900" s="69"/>
      <c r="AA900" s="69"/>
      <c r="AB900" s="69"/>
      <c r="AC900" s="69"/>
      <c r="AD900" s="69">
        <f>IFERROR(LARGE(AH900:AM900,1),0)+IFERROR(LARGE(AH900:AM900,2),0)</f>
        <v>0</v>
      </c>
      <c r="AE900" s="69">
        <f>IFERROR(LARGE(AH900:AM900,3),0)+IFERROR(LARGE(AH900:AM900,4),0)</f>
        <v>0</v>
      </c>
      <c r="AF900" s="69">
        <f>IFERROR(LARGE(AH900:AM900,5),0)+IFERROR(LARGE(AH900:AM900,6),0)</f>
        <v>0</v>
      </c>
      <c r="AG900" s="69">
        <f>IFERROR(LARGE(AH900:AM900,7),0)</f>
        <v>0</v>
      </c>
      <c r="AH900" s="69"/>
      <c r="AI900" s="69"/>
      <c r="AJ900" s="69"/>
      <c r="AK900" s="69"/>
      <c r="AL900" s="69"/>
      <c r="AM900" s="69"/>
    </row>
    <row r="901" spans="1:39" s="70" customFormat="1">
      <c r="A901" s="3"/>
      <c r="B901" s="3"/>
      <c r="C901" s="3"/>
      <c r="D901" s="2"/>
      <c r="E901" s="23"/>
      <c r="F901" s="69"/>
      <c r="G901" s="69"/>
      <c r="H901" s="69"/>
      <c r="I901" s="75"/>
      <c r="J901" s="76"/>
      <c r="K901" s="76"/>
      <c r="L901" s="76"/>
      <c r="M901" s="76"/>
      <c r="N901" s="69"/>
      <c r="O901" s="69"/>
      <c r="P901" s="69"/>
      <c r="Q901" s="69"/>
      <c r="R901" s="69"/>
      <c r="S901" s="69"/>
      <c r="T901" s="75"/>
      <c r="U901" s="75"/>
      <c r="V901" s="69"/>
      <c r="W901" s="69"/>
      <c r="X901" s="69"/>
      <c r="Y901" s="77"/>
      <c r="Z901" s="69"/>
      <c r="AA901" s="69"/>
      <c r="AB901" s="69"/>
      <c r="AC901" s="69"/>
      <c r="AD901" s="69">
        <f>IFERROR(LARGE(AH901:AM901,1),0)+IFERROR(LARGE(AH901:AM901,2),0)</f>
        <v>0</v>
      </c>
      <c r="AE901" s="69">
        <f>IFERROR(LARGE(AH901:AM901,3),0)+IFERROR(LARGE(AH901:AM901,4),0)</f>
        <v>0</v>
      </c>
      <c r="AF901" s="69">
        <f>IFERROR(LARGE(AH901:AM901,5),0)+IFERROR(LARGE(AH901:AM901,6),0)</f>
        <v>0</v>
      </c>
      <c r="AG901" s="69">
        <f>IFERROR(LARGE(AH901:AM901,7),0)</f>
        <v>0</v>
      </c>
      <c r="AH901" s="69"/>
      <c r="AI901" s="69"/>
      <c r="AJ901" s="69"/>
      <c r="AK901" s="69"/>
      <c r="AL901" s="69"/>
      <c r="AM901" s="69"/>
    </row>
    <row r="902" spans="1:39" s="70" customFormat="1">
      <c r="A902" s="3"/>
      <c r="B902" s="3"/>
      <c r="C902" s="3"/>
      <c r="D902" s="2"/>
      <c r="E902" s="23"/>
      <c r="F902" s="69"/>
      <c r="G902" s="69"/>
      <c r="H902" s="69"/>
      <c r="I902" s="75"/>
      <c r="J902" s="76"/>
      <c r="K902" s="76"/>
      <c r="L902" s="76"/>
      <c r="M902" s="76"/>
      <c r="N902" s="69"/>
      <c r="O902" s="69"/>
      <c r="P902" s="69"/>
      <c r="Q902" s="69"/>
      <c r="R902" s="69"/>
      <c r="S902" s="69"/>
      <c r="T902" s="75"/>
      <c r="U902" s="75"/>
      <c r="V902" s="69"/>
      <c r="W902" s="69"/>
      <c r="X902" s="69"/>
      <c r="Y902" s="77"/>
      <c r="Z902" s="69"/>
      <c r="AA902" s="69"/>
      <c r="AB902" s="69"/>
      <c r="AC902" s="69"/>
      <c r="AD902" s="69">
        <f>IFERROR(LARGE(AH902:AM902,1),0)+IFERROR(LARGE(AH902:AM902,2),0)</f>
        <v>0</v>
      </c>
      <c r="AE902" s="69">
        <f>IFERROR(LARGE(AH902:AM902,3),0)+IFERROR(LARGE(AH902:AM902,4),0)</f>
        <v>0</v>
      </c>
      <c r="AF902" s="69">
        <f>IFERROR(LARGE(AH902:AM902,5),0)+IFERROR(LARGE(AH902:AM902,6),0)</f>
        <v>0</v>
      </c>
      <c r="AG902" s="69">
        <f>IFERROR(LARGE(AH902:AM902,7),0)</f>
        <v>0</v>
      </c>
      <c r="AH902" s="69"/>
      <c r="AI902" s="69"/>
      <c r="AJ902" s="69"/>
      <c r="AK902" s="69"/>
      <c r="AL902" s="69"/>
      <c r="AM902" s="69"/>
    </row>
    <row r="903" spans="1:39" s="70" customFormat="1">
      <c r="A903" s="3"/>
      <c r="B903" s="3"/>
      <c r="C903" s="3"/>
      <c r="D903" s="2"/>
      <c r="E903" s="23"/>
      <c r="F903" s="69"/>
      <c r="G903" s="69"/>
      <c r="H903" s="69"/>
      <c r="I903" s="75"/>
      <c r="J903" s="76"/>
      <c r="K903" s="76"/>
      <c r="L903" s="76"/>
      <c r="M903" s="76"/>
      <c r="N903" s="69"/>
      <c r="O903" s="69"/>
      <c r="P903" s="69"/>
      <c r="Q903" s="69"/>
      <c r="R903" s="69"/>
      <c r="S903" s="69"/>
      <c r="T903" s="75"/>
      <c r="U903" s="75"/>
      <c r="V903" s="69"/>
      <c r="W903" s="69"/>
      <c r="X903" s="69"/>
      <c r="Y903" s="77"/>
      <c r="Z903" s="69"/>
      <c r="AA903" s="69"/>
      <c r="AB903" s="69"/>
      <c r="AC903" s="69"/>
      <c r="AD903" s="69">
        <f>IFERROR(LARGE(AH903:AM903,1),0)+IFERROR(LARGE(AH903:AM903,2),0)</f>
        <v>0</v>
      </c>
      <c r="AE903" s="69">
        <f>IFERROR(LARGE(AH903:AM903,3),0)+IFERROR(LARGE(AH903:AM903,4),0)</f>
        <v>0</v>
      </c>
      <c r="AF903" s="69">
        <f>IFERROR(LARGE(AH903:AM903,5),0)+IFERROR(LARGE(AH903:AM903,6),0)</f>
        <v>0</v>
      </c>
      <c r="AG903" s="69">
        <f>IFERROR(LARGE(AH903:AM903,7),0)</f>
        <v>0</v>
      </c>
      <c r="AH903" s="69"/>
      <c r="AI903" s="69"/>
      <c r="AJ903" s="69"/>
      <c r="AK903" s="69"/>
      <c r="AL903" s="69"/>
      <c r="AM903" s="69"/>
    </row>
    <row r="904" spans="1:39" s="70" customFormat="1">
      <c r="A904" s="3"/>
      <c r="B904" s="3"/>
      <c r="C904" s="3"/>
      <c r="D904" s="2"/>
      <c r="E904" s="23"/>
      <c r="F904" s="69"/>
      <c r="G904" s="69"/>
      <c r="H904" s="69"/>
      <c r="I904" s="75"/>
      <c r="J904" s="76"/>
      <c r="K904" s="76"/>
      <c r="L904" s="76"/>
      <c r="M904" s="76"/>
      <c r="N904" s="69"/>
      <c r="O904" s="69"/>
      <c r="P904" s="69"/>
      <c r="Q904" s="69"/>
      <c r="R904" s="69"/>
      <c r="S904" s="69"/>
      <c r="T904" s="75"/>
      <c r="U904" s="75"/>
      <c r="V904" s="69"/>
      <c r="W904" s="69"/>
      <c r="X904" s="69"/>
      <c r="Y904" s="77"/>
      <c r="Z904" s="69"/>
      <c r="AA904" s="69"/>
      <c r="AB904" s="69"/>
      <c r="AC904" s="69"/>
      <c r="AD904" s="69">
        <f>IFERROR(LARGE(AH904:AM904,1),0)+IFERROR(LARGE(AH904:AM904,2),0)</f>
        <v>0</v>
      </c>
      <c r="AE904" s="69">
        <f>IFERROR(LARGE(AH904:AM904,3),0)+IFERROR(LARGE(AH904:AM904,4),0)</f>
        <v>0</v>
      </c>
      <c r="AF904" s="69">
        <f>IFERROR(LARGE(AH904:AM904,5),0)+IFERROR(LARGE(AH904:AM904,6),0)</f>
        <v>0</v>
      </c>
      <c r="AG904" s="69">
        <f>IFERROR(LARGE(AH904:AM904,7),0)</f>
        <v>0</v>
      </c>
      <c r="AH904" s="69"/>
      <c r="AI904" s="69"/>
      <c r="AJ904" s="69"/>
      <c r="AK904" s="69"/>
      <c r="AL904" s="69"/>
      <c r="AM904" s="69"/>
    </row>
    <row r="905" spans="1:39" s="70" customFormat="1">
      <c r="A905" s="3"/>
      <c r="B905" s="3"/>
      <c r="C905" s="3"/>
      <c r="D905" s="2"/>
      <c r="E905" s="23"/>
      <c r="F905" s="69"/>
      <c r="G905" s="69"/>
      <c r="H905" s="69"/>
      <c r="I905" s="75"/>
      <c r="J905" s="76"/>
      <c r="K905" s="76"/>
      <c r="L905" s="76"/>
      <c r="M905" s="76"/>
      <c r="N905" s="69"/>
      <c r="O905" s="69"/>
      <c r="P905" s="69"/>
      <c r="Q905" s="69"/>
      <c r="R905" s="69"/>
      <c r="S905" s="69"/>
      <c r="T905" s="75"/>
      <c r="U905" s="75"/>
      <c r="V905" s="69"/>
      <c r="W905" s="69"/>
      <c r="X905" s="69"/>
      <c r="Y905" s="77"/>
      <c r="Z905" s="69"/>
      <c r="AA905" s="69"/>
      <c r="AB905" s="69"/>
      <c r="AC905" s="69"/>
      <c r="AD905" s="69">
        <f>IFERROR(LARGE(AH905:AM905,1),0)+IFERROR(LARGE(AH905:AM905,2),0)</f>
        <v>0</v>
      </c>
      <c r="AE905" s="69">
        <f>IFERROR(LARGE(AH905:AM905,3),0)+IFERROR(LARGE(AH905:AM905,4),0)</f>
        <v>0</v>
      </c>
      <c r="AF905" s="69">
        <f>IFERROR(LARGE(AH905:AM905,5),0)+IFERROR(LARGE(AH905:AM905,6),0)</f>
        <v>0</v>
      </c>
      <c r="AG905" s="69">
        <f>IFERROR(LARGE(AH905:AM905,7),0)</f>
        <v>0</v>
      </c>
      <c r="AH905" s="69"/>
      <c r="AI905" s="69"/>
      <c r="AJ905" s="69"/>
      <c r="AK905" s="69"/>
      <c r="AL905" s="69"/>
      <c r="AM905" s="69"/>
    </row>
    <row r="906" spans="1:39" s="70" customFormat="1">
      <c r="A906" s="3"/>
      <c r="B906" s="3"/>
      <c r="C906" s="3"/>
      <c r="D906" s="2"/>
      <c r="E906" s="23"/>
      <c r="F906" s="69"/>
      <c r="G906" s="69"/>
      <c r="H906" s="69"/>
      <c r="I906" s="75"/>
      <c r="J906" s="76"/>
      <c r="K906" s="76"/>
      <c r="L906" s="76"/>
      <c r="M906" s="76"/>
      <c r="N906" s="69"/>
      <c r="O906" s="69"/>
      <c r="P906" s="69"/>
      <c r="Q906" s="69"/>
      <c r="R906" s="69"/>
      <c r="S906" s="69"/>
      <c r="T906" s="75"/>
      <c r="U906" s="75"/>
      <c r="V906" s="69"/>
      <c r="W906" s="69"/>
      <c r="X906" s="69"/>
      <c r="Y906" s="77"/>
      <c r="Z906" s="69"/>
      <c r="AA906" s="69"/>
      <c r="AB906" s="69"/>
      <c r="AC906" s="69"/>
      <c r="AD906" s="69">
        <f>IFERROR(LARGE(AH906:AM906,1),0)+IFERROR(LARGE(AH906:AM906,2),0)</f>
        <v>0</v>
      </c>
      <c r="AE906" s="69">
        <f>IFERROR(LARGE(AH906:AM906,3),0)+IFERROR(LARGE(AH906:AM906,4),0)</f>
        <v>0</v>
      </c>
      <c r="AF906" s="69">
        <f>IFERROR(LARGE(AH906:AM906,5),0)+IFERROR(LARGE(AH906:AM906,6),0)</f>
        <v>0</v>
      </c>
      <c r="AG906" s="69">
        <f>IFERROR(LARGE(AH906:AM906,7),0)</f>
        <v>0</v>
      </c>
      <c r="AH906" s="69"/>
      <c r="AI906" s="69"/>
      <c r="AJ906" s="69"/>
      <c r="AK906" s="69"/>
      <c r="AL906" s="69"/>
      <c r="AM906" s="69"/>
    </row>
    <row r="907" spans="1:39" s="70" customFormat="1">
      <c r="A907" s="3"/>
      <c r="B907" s="3"/>
      <c r="C907" s="3"/>
      <c r="D907" s="2"/>
      <c r="E907" s="23"/>
      <c r="F907" s="69"/>
      <c r="G907" s="69"/>
      <c r="H907" s="69"/>
      <c r="I907" s="75"/>
      <c r="J907" s="76"/>
      <c r="K907" s="76"/>
      <c r="L907" s="76"/>
      <c r="M907" s="76"/>
      <c r="N907" s="69"/>
      <c r="O907" s="69"/>
      <c r="P907" s="69"/>
      <c r="Q907" s="69"/>
      <c r="R907" s="69"/>
      <c r="S907" s="69"/>
      <c r="T907" s="75"/>
      <c r="U907" s="75"/>
      <c r="V907" s="69"/>
      <c r="W907" s="69"/>
      <c r="X907" s="69"/>
      <c r="Y907" s="77"/>
      <c r="Z907" s="69"/>
      <c r="AA907" s="69"/>
      <c r="AB907" s="69"/>
      <c r="AC907" s="69"/>
      <c r="AD907" s="69">
        <f>IFERROR(LARGE(AH907:AM907,1),0)+IFERROR(LARGE(AH907:AM907,2),0)</f>
        <v>0</v>
      </c>
      <c r="AE907" s="69">
        <f>IFERROR(LARGE(AH907:AM907,3),0)+IFERROR(LARGE(AH907:AM907,4),0)</f>
        <v>0</v>
      </c>
      <c r="AF907" s="69">
        <f>IFERROR(LARGE(AH907:AM907,5),0)+IFERROR(LARGE(AH907:AM907,6),0)</f>
        <v>0</v>
      </c>
      <c r="AG907" s="69">
        <f>IFERROR(LARGE(AH907:AM907,7),0)</f>
        <v>0</v>
      </c>
      <c r="AH907" s="69"/>
      <c r="AI907" s="69"/>
      <c r="AJ907" s="69"/>
      <c r="AK907" s="69"/>
      <c r="AL907" s="69"/>
      <c r="AM907" s="69"/>
    </row>
    <row r="908" spans="1:39" s="70" customFormat="1">
      <c r="A908" s="3"/>
      <c r="B908" s="3"/>
      <c r="C908" s="3"/>
      <c r="D908" s="2"/>
      <c r="E908" s="23"/>
      <c r="F908" s="69"/>
      <c r="G908" s="69"/>
      <c r="H908" s="69"/>
      <c r="I908" s="75"/>
      <c r="J908" s="76"/>
      <c r="K908" s="76"/>
      <c r="L908" s="76"/>
      <c r="M908" s="76"/>
      <c r="N908" s="69"/>
      <c r="O908" s="69"/>
      <c r="P908" s="69"/>
      <c r="Q908" s="69"/>
      <c r="R908" s="69"/>
      <c r="S908" s="69"/>
      <c r="T908" s="75"/>
      <c r="U908" s="75"/>
      <c r="V908" s="69"/>
      <c r="W908" s="69"/>
      <c r="X908" s="69"/>
      <c r="Y908" s="77"/>
      <c r="Z908" s="69"/>
      <c r="AA908" s="69"/>
      <c r="AB908" s="69"/>
      <c r="AC908" s="69"/>
      <c r="AD908" s="69">
        <f>IFERROR(LARGE(AH908:AM908,1),0)+IFERROR(LARGE(AH908:AM908,2),0)</f>
        <v>0</v>
      </c>
      <c r="AE908" s="69">
        <f>IFERROR(LARGE(AH908:AM908,3),0)+IFERROR(LARGE(AH908:AM908,4),0)</f>
        <v>0</v>
      </c>
      <c r="AF908" s="69">
        <f>IFERROR(LARGE(AH908:AM908,5),0)+IFERROR(LARGE(AH908:AM908,6),0)</f>
        <v>0</v>
      </c>
      <c r="AG908" s="69">
        <f>IFERROR(LARGE(AH908:AM908,7),0)</f>
        <v>0</v>
      </c>
      <c r="AH908" s="69"/>
      <c r="AI908" s="69"/>
      <c r="AJ908" s="69"/>
      <c r="AK908" s="69"/>
      <c r="AL908" s="69"/>
      <c r="AM908" s="69"/>
    </row>
    <row r="909" spans="1:39" s="70" customFormat="1">
      <c r="A909" s="3"/>
      <c r="B909" s="3"/>
      <c r="C909" s="3"/>
      <c r="D909" s="2"/>
      <c r="E909" s="23"/>
      <c r="F909" s="69"/>
      <c r="G909" s="69"/>
      <c r="H909" s="69"/>
      <c r="I909" s="75"/>
      <c r="J909" s="76"/>
      <c r="K909" s="76"/>
      <c r="L909" s="76"/>
      <c r="M909" s="76"/>
      <c r="N909" s="69"/>
      <c r="O909" s="69"/>
      <c r="P909" s="69"/>
      <c r="Q909" s="69"/>
      <c r="R909" s="69"/>
      <c r="S909" s="69"/>
      <c r="T909" s="75"/>
      <c r="U909" s="75"/>
      <c r="V909" s="69"/>
      <c r="W909" s="69"/>
      <c r="X909" s="69"/>
      <c r="Y909" s="77"/>
      <c r="Z909" s="69"/>
      <c r="AA909" s="69"/>
      <c r="AB909" s="69"/>
      <c r="AC909" s="69"/>
      <c r="AD909" s="69">
        <f>IFERROR(LARGE(AH909:AM909,1),0)+IFERROR(LARGE(AH909:AM909,2),0)</f>
        <v>0</v>
      </c>
      <c r="AE909" s="69">
        <f>IFERROR(LARGE(AH909:AM909,3),0)+IFERROR(LARGE(AH909:AM909,4),0)</f>
        <v>0</v>
      </c>
      <c r="AF909" s="69">
        <f>IFERROR(LARGE(AH909:AM909,5),0)+IFERROR(LARGE(AH909:AM909,6),0)</f>
        <v>0</v>
      </c>
      <c r="AG909" s="69">
        <f>IFERROR(LARGE(AH909:AM909,7),0)</f>
        <v>0</v>
      </c>
      <c r="AH909" s="69"/>
      <c r="AI909" s="69"/>
      <c r="AJ909" s="69"/>
      <c r="AK909" s="69"/>
      <c r="AL909" s="69"/>
      <c r="AM909" s="69"/>
    </row>
    <row r="910" spans="1:39" s="70" customFormat="1">
      <c r="A910" s="3"/>
      <c r="B910" s="3"/>
      <c r="C910" s="3"/>
      <c r="D910" s="2"/>
      <c r="E910" s="23"/>
      <c r="F910" s="69"/>
      <c r="G910" s="69"/>
      <c r="H910" s="69"/>
      <c r="I910" s="75"/>
      <c r="J910" s="76"/>
      <c r="K910" s="76"/>
      <c r="L910" s="76"/>
      <c r="M910" s="76"/>
      <c r="N910" s="69"/>
      <c r="O910" s="69"/>
      <c r="P910" s="69"/>
      <c r="Q910" s="69"/>
      <c r="R910" s="69"/>
      <c r="S910" s="69"/>
      <c r="T910" s="75"/>
      <c r="U910" s="75"/>
      <c r="V910" s="69"/>
      <c r="W910" s="69"/>
      <c r="X910" s="69"/>
      <c r="Y910" s="77"/>
      <c r="Z910" s="69"/>
      <c r="AA910" s="69"/>
      <c r="AB910" s="69"/>
      <c r="AC910" s="69"/>
      <c r="AD910" s="69">
        <f>IFERROR(LARGE(AH910:AM910,1),0)+IFERROR(LARGE(AH910:AM910,2),0)</f>
        <v>0</v>
      </c>
      <c r="AE910" s="69">
        <f>IFERROR(LARGE(AH910:AM910,3),0)+IFERROR(LARGE(AH910:AM910,4),0)</f>
        <v>0</v>
      </c>
      <c r="AF910" s="69">
        <f>IFERROR(LARGE(AH910:AM910,5),0)+IFERROR(LARGE(AH910:AM910,6),0)</f>
        <v>0</v>
      </c>
      <c r="AG910" s="69">
        <f>IFERROR(LARGE(AH910:AM910,7),0)</f>
        <v>0</v>
      </c>
      <c r="AH910" s="69"/>
      <c r="AI910" s="69"/>
      <c r="AJ910" s="69"/>
      <c r="AK910" s="69"/>
      <c r="AL910" s="69"/>
      <c r="AM910" s="69"/>
    </row>
    <row r="911" spans="1:39" s="70" customFormat="1">
      <c r="A911" s="3"/>
      <c r="B911" s="3"/>
      <c r="C911" s="3"/>
      <c r="D911" s="2"/>
      <c r="E911" s="23"/>
      <c r="F911" s="69"/>
      <c r="G911" s="69"/>
      <c r="H911" s="69"/>
      <c r="I911" s="75"/>
      <c r="J911" s="76"/>
      <c r="K911" s="76"/>
      <c r="L911" s="76"/>
      <c r="M911" s="76"/>
      <c r="N911" s="69"/>
      <c r="O911" s="69"/>
      <c r="P911" s="69"/>
      <c r="Q911" s="69"/>
      <c r="R911" s="69"/>
      <c r="S911" s="69"/>
      <c r="T911" s="75"/>
      <c r="U911" s="75"/>
      <c r="V911" s="69"/>
      <c r="W911" s="69"/>
      <c r="X911" s="69"/>
      <c r="Y911" s="77"/>
      <c r="Z911" s="69"/>
      <c r="AA911" s="69"/>
      <c r="AB911" s="69"/>
      <c r="AC911" s="69"/>
      <c r="AD911" s="69">
        <f>IFERROR(LARGE(AH911:AM911,1),0)+IFERROR(LARGE(AH911:AM911,2),0)</f>
        <v>0</v>
      </c>
      <c r="AE911" s="69">
        <f>IFERROR(LARGE(AH911:AM911,3),0)+IFERROR(LARGE(AH911:AM911,4),0)</f>
        <v>0</v>
      </c>
      <c r="AF911" s="69">
        <f>IFERROR(LARGE(AH911:AM911,5),0)+IFERROR(LARGE(AH911:AM911,6),0)</f>
        <v>0</v>
      </c>
      <c r="AG911" s="69">
        <f>IFERROR(LARGE(AH911:AM911,7),0)</f>
        <v>0</v>
      </c>
      <c r="AH911" s="69"/>
      <c r="AI911" s="69"/>
      <c r="AJ911" s="69"/>
      <c r="AK911" s="69"/>
      <c r="AL911" s="69"/>
      <c r="AM911" s="69"/>
    </row>
    <row r="912" spans="1:39" s="70" customFormat="1">
      <c r="A912" s="3"/>
      <c r="B912" s="3"/>
      <c r="C912" s="3"/>
      <c r="D912" s="2"/>
      <c r="E912" s="23"/>
      <c r="F912" s="69"/>
      <c r="G912" s="69"/>
      <c r="H912" s="69"/>
      <c r="I912" s="75"/>
      <c r="J912" s="76"/>
      <c r="K912" s="76"/>
      <c r="L912" s="76"/>
      <c r="M912" s="76"/>
      <c r="N912" s="69"/>
      <c r="O912" s="69"/>
      <c r="P912" s="69"/>
      <c r="Q912" s="69"/>
      <c r="R912" s="69"/>
      <c r="S912" s="69"/>
      <c r="T912" s="75"/>
      <c r="U912" s="75"/>
      <c r="V912" s="69"/>
      <c r="W912" s="69"/>
      <c r="X912" s="69"/>
      <c r="Y912" s="77"/>
      <c r="Z912" s="69"/>
      <c r="AA912" s="69"/>
      <c r="AB912" s="69"/>
      <c r="AC912" s="69"/>
      <c r="AD912" s="69">
        <f>IFERROR(LARGE(AH912:AM912,1),0)+IFERROR(LARGE(AH912:AM912,2),0)</f>
        <v>0</v>
      </c>
      <c r="AE912" s="69">
        <f>IFERROR(LARGE(AH912:AM912,3),0)+IFERROR(LARGE(AH912:AM912,4),0)</f>
        <v>0</v>
      </c>
      <c r="AF912" s="69">
        <f>IFERROR(LARGE(AH912:AM912,5),0)+IFERROR(LARGE(AH912:AM912,6),0)</f>
        <v>0</v>
      </c>
      <c r="AG912" s="69">
        <f>IFERROR(LARGE(AH912:AM912,7),0)</f>
        <v>0</v>
      </c>
      <c r="AH912" s="69"/>
      <c r="AI912" s="69"/>
      <c r="AJ912" s="69"/>
      <c r="AK912" s="69"/>
      <c r="AL912" s="69"/>
      <c r="AM912" s="69"/>
    </row>
    <row r="913" spans="1:39" s="70" customFormat="1">
      <c r="A913" s="3"/>
      <c r="B913" s="3"/>
      <c r="C913" s="3"/>
      <c r="D913" s="2"/>
      <c r="E913" s="23"/>
      <c r="F913" s="69"/>
      <c r="G913" s="69"/>
      <c r="H913" s="69"/>
      <c r="I913" s="75"/>
      <c r="J913" s="76"/>
      <c r="K913" s="76"/>
      <c r="L913" s="76"/>
      <c r="M913" s="76"/>
      <c r="N913" s="69"/>
      <c r="O913" s="69"/>
      <c r="P913" s="69"/>
      <c r="Q913" s="69"/>
      <c r="R913" s="69"/>
      <c r="S913" s="69"/>
      <c r="T913" s="75"/>
      <c r="U913" s="75"/>
      <c r="V913" s="69"/>
      <c r="W913" s="69"/>
      <c r="X913" s="69"/>
      <c r="Y913" s="77"/>
      <c r="Z913" s="69"/>
      <c r="AA913" s="69"/>
      <c r="AB913" s="69"/>
      <c r="AC913" s="69"/>
      <c r="AD913" s="69">
        <f>IFERROR(LARGE(AH913:AM913,1),0)+IFERROR(LARGE(AH913:AM913,2),0)</f>
        <v>0</v>
      </c>
      <c r="AE913" s="69">
        <f>IFERROR(LARGE(AH913:AM913,3),0)+IFERROR(LARGE(AH913:AM913,4),0)</f>
        <v>0</v>
      </c>
      <c r="AF913" s="69">
        <f>IFERROR(LARGE(AH913:AM913,5),0)+IFERROR(LARGE(AH913:AM913,6),0)</f>
        <v>0</v>
      </c>
      <c r="AG913" s="69">
        <f>IFERROR(LARGE(AH913:AM913,7),0)</f>
        <v>0</v>
      </c>
      <c r="AH913" s="69"/>
      <c r="AI913" s="69"/>
      <c r="AJ913" s="69"/>
      <c r="AK913" s="69"/>
      <c r="AL913" s="69"/>
      <c r="AM913" s="69"/>
    </row>
    <row r="914" spans="1:39" s="70" customFormat="1">
      <c r="A914" s="3"/>
      <c r="B914" s="3"/>
      <c r="C914" s="3"/>
      <c r="D914" s="2"/>
      <c r="E914" s="23"/>
      <c r="F914" s="69"/>
      <c r="G914" s="69"/>
      <c r="H914" s="69"/>
      <c r="I914" s="75"/>
      <c r="J914" s="76"/>
      <c r="K914" s="76"/>
      <c r="L914" s="76"/>
      <c r="M914" s="76"/>
      <c r="N914" s="69"/>
      <c r="O914" s="69"/>
      <c r="P914" s="69"/>
      <c r="Q914" s="69"/>
      <c r="R914" s="69"/>
      <c r="S914" s="69"/>
      <c r="T914" s="75"/>
      <c r="U914" s="75"/>
      <c r="V914" s="69"/>
      <c r="W914" s="69"/>
      <c r="X914" s="69"/>
      <c r="Y914" s="77"/>
      <c r="Z914" s="69"/>
      <c r="AA914" s="69"/>
      <c r="AB914" s="69"/>
      <c r="AC914" s="69"/>
      <c r="AD914" s="69">
        <f>IFERROR(LARGE(AH914:AM914,1),0)+IFERROR(LARGE(AH914:AM914,2),0)</f>
        <v>0</v>
      </c>
      <c r="AE914" s="69">
        <f>IFERROR(LARGE(AH914:AM914,3),0)+IFERROR(LARGE(AH914:AM914,4),0)</f>
        <v>0</v>
      </c>
      <c r="AF914" s="69">
        <f>IFERROR(LARGE(AH914:AM914,5),0)+IFERROR(LARGE(AH914:AM914,6),0)</f>
        <v>0</v>
      </c>
      <c r="AG914" s="69">
        <f>IFERROR(LARGE(AH914:AM914,7),0)</f>
        <v>0</v>
      </c>
      <c r="AH914" s="69"/>
      <c r="AI914" s="69"/>
      <c r="AJ914" s="69"/>
      <c r="AK914" s="69"/>
      <c r="AL914" s="69"/>
      <c r="AM914" s="69"/>
    </row>
    <row r="915" spans="1:39" s="70" customFormat="1">
      <c r="A915" s="3"/>
      <c r="B915" s="3"/>
      <c r="C915" s="3"/>
      <c r="D915" s="2"/>
      <c r="E915" s="23"/>
      <c r="F915" s="69"/>
      <c r="G915" s="69"/>
      <c r="H915" s="69"/>
      <c r="I915" s="75"/>
      <c r="J915" s="76"/>
      <c r="K915" s="76"/>
      <c r="L915" s="76"/>
      <c r="M915" s="76"/>
      <c r="N915" s="69"/>
      <c r="O915" s="69"/>
      <c r="P915" s="69"/>
      <c r="Q915" s="69"/>
      <c r="R915" s="69"/>
      <c r="S915" s="69"/>
      <c r="T915" s="75"/>
      <c r="U915" s="75"/>
      <c r="V915" s="69"/>
      <c r="W915" s="69"/>
      <c r="X915" s="69"/>
      <c r="Y915" s="77"/>
      <c r="Z915" s="69"/>
      <c r="AA915" s="69"/>
      <c r="AB915" s="69"/>
      <c r="AC915" s="69"/>
      <c r="AD915" s="69">
        <f>IFERROR(LARGE(AH915:AM915,1),0)+IFERROR(LARGE(AH915:AM915,2),0)</f>
        <v>0</v>
      </c>
      <c r="AE915" s="69">
        <f>IFERROR(LARGE(AH915:AM915,3),0)+IFERROR(LARGE(AH915:AM915,4),0)</f>
        <v>0</v>
      </c>
      <c r="AF915" s="69">
        <f>IFERROR(LARGE(AH915:AM915,5),0)+IFERROR(LARGE(AH915:AM915,6),0)</f>
        <v>0</v>
      </c>
      <c r="AG915" s="69">
        <f>IFERROR(LARGE(AH915:AM915,7),0)</f>
        <v>0</v>
      </c>
      <c r="AH915" s="69"/>
      <c r="AI915" s="69"/>
      <c r="AJ915" s="69"/>
      <c r="AK915" s="69"/>
      <c r="AL915" s="69"/>
      <c r="AM915" s="69"/>
    </row>
    <row r="916" spans="1:39" s="70" customFormat="1">
      <c r="A916" s="3"/>
      <c r="B916" s="3"/>
      <c r="C916" s="3"/>
      <c r="D916" s="2"/>
      <c r="E916" s="23"/>
      <c r="F916" s="69"/>
      <c r="G916" s="69"/>
      <c r="H916" s="69"/>
      <c r="I916" s="75"/>
      <c r="J916" s="76"/>
      <c r="K916" s="76"/>
      <c r="L916" s="76"/>
      <c r="M916" s="76"/>
      <c r="N916" s="69"/>
      <c r="O916" s="69"/>
      <c r="P916" s="69"/>
      <c r="Q916" s="69"/>
      <c r="R916" s="69"/>
      <c r="S916" s="69"/>
      <c r="T916" s="75"/>
      <c r="U916" s="75"/>
      <c r="V916" s="69"/>
      <c r="W916" s="69"/>
      <c r="X916" s="69"/>
      <c r="Y916" s="77"/>
      <c r="Z916" s="69"/>
      <c r="AA916" s="69"/>
      <c r="AB916" s="69"/>
      <c r="AC916" s="69"/>
      <c r="AD916" s="69">
        <f>IFERROR(LARGE(AH916:AM916,1),0)+IFERROR(LARGE(AH916:AM916,2),0)</f>
        <v>0</v>
      </c>
      <c r="AE916" s="69">
        <f>IFERROR(LARGE(AH916:AM916,3),0)+IFERROR(LARGE(AH916:AM916,4),0)</f>
        <v>0</v>
      </c>
      <c r="AF916" s="69">
        <f>IFERROR(LARGE(AH916:AM916,5),0)+IFERROR(LARGE(AH916:AM916,6),0)</f>
        <v>0</v>
      </c>
      <c r="AG916" s="69">
        <f>IFERROR(LARGE(AH916:AM916,7),0)</f>
        <v>0</v>
      </c>
      <c r="AH916" s="69"/>
      <c r="AI916" s="69"/>
      <c r="AJ916" s="69"/>
      <c r="AK916" s="69"/>
      <c r="AL916" s="69"/>
      <c r="AM916" s="69"/>
    </row>
    <row r="917" spans="1:39" s="70" customFormat="1">
      <c r="A917" s="3"/>
      <c r="B917" s="3"/>
      <c r="C917" s="3"/>
      <c r="D917" s="2"/>
      <c r="E917" s="23"/>
      <c r="F917" s="69"/>
      <c r="G917" s="69"/>
      <c r="H917" s="69"/>
      <c r="I917" s="75"/>
      <c r="J917" s="76"/>
      <c r="K917" s="76"/>
      <c r="L917" s="76"/>
      <c r="M917" s="76"/>
      <c r="N917" s="69"/>
      <c r="O917" s="69"/>
      <c r="P917" s="69"/>
      <c r="Q917" s="69"/>
      <c r="R917" s="69"/>
      <c r="S917" s="69"/>
      <c r="T917" s="75"/>
      <c r="U917" s="75"/>
      <c r="V917" s="69"/>
      <c r="W917" s="69"/>
      <c r="X917" s="69"/>
      <c r="Y917" s="77"/>
      <c r="Z917" s="69"/>
      <c r="AA917" s="69"/>
      <c r="AB917" s="69"/>
      <c r="AC917" s="69"/>
      <c r="AD917" s="69">
        <f>IFERROR(LARGE(AH917:AM917,1),0)+IFERROR(LARGE(AH917:AM917,2),0)</f>
        <v>0</v>
      </c>
      <c r="AE917" s="69">
        <f>IFERROR(LARGE(AH917:AM917,3),0)+IFERROR(LARGE(AH917:AM917,4),0)</f>
        <v>0</v>
      </c>
      <c r="AF917" s="69">
        <f>IFERROR(LARGE(AH917:AM917,5),0)+IFERROR(LARGE(AH917:AM917,6),0)</f>
        <v>0</v>
      </c>
      <c r="AG917" s="69">
        <f>IFERROR(LARGE(AH917:AM917,7),0)</f>
        <v>0</v>
      </c>
      <c r="AH917" s="69"/>
      <c r="AI917" s="69"/>
      <c r="AJ917" s="69"/>
      <c r="AK917" s="69"/>
      <c r="AL917" s="69"/>
      <c r="AM917" s="69"/>
    </row>
    <row r="918" spans="1:39" s="70" customFormat="1">
      <c r="A918" s="3"/>
      <c r="B918" s="3"/>
      <c r="C918" s="3"/>
      <c r="D918" s="2"/>
      <c r="E918" s="23"/>
      <c r="F918" s="69"/>
      <c r="G918" s="69"/>
      <c r="H918" s="69"/>
      <c r="I918" s="75"/>
      <c r="J918" s="76"/>
      <c r="K918" s="76"/>
      <c r="L918" s="76"/>
      <c r="M918" s="76"/>
      <c r="N918" s="69"/>
      <c r="O918" s="69"/>
      <c r="P918" s="69"/>
      <c r="Q918" s="69"/>
      <c r="R918" s="69"/>
      <c r="S918" s="69"/>
      <c r="T918" s="75"/>
      <c r="U918" s="75"/>
      <c r="V918" s="69"/>
      <c r="W918" s="69"/>
      <c r="X918" s="69"/>
      <c r="Y918" s="77"/>
      <c r="Z918" s="69"/>
      <c r="AA918" s="69"/>
      <c r="AB918" s="69"/>
      <c r="AC918" s="69"/>
      <c r="AD918" s="69">
        <f>IFERROR(LARGE(AH918:AM918,1),0)+IFERROR(LARGE(AH918:AM918,2),0)</f>
        <v>0</v>
      </c>
      <c r="AE918" s="69">
        <f>IFERROR(LARGE(AH918:AM918,3),0)+IFERROR(LARGE(AH918:AM918,4),0)</f>
        <v>0</v>
      </c>
      <c r="AF918" s="69">
        <f>IFERROR(LARGE(AH918:AM918,5),0)+IFERROR(LARGE(AH918:AM918,6),0)</f>
        <v>0</v>
      </c>
      <c r="AG918" s="69">
        <f>IFERROR(LARGE(AH918:AM918,7),0)</f>
        <v>0</v>
      </c>
      <c r="AH918" s="69"/>
      <c r="AI918" s="69"/>
      <c r="AJ918" s="69"/>
      <c r="AK918" s="69"/>
      <c r="AL918" s="69"/>
      <c r="AM918" s="69"/>
    </row>
    <row r="919" spans="1:39" s="70" customFormat="1">
      <c r="A919" s="3"/>
      <c r="B919" s="3"/>
      <c r="C919" s="3"/>
      <c r="D919" s="2"/>
      <c r="E919" s="23"/>
      <c r="F919" s="69"/>
      <c r="G919" s="69"/>
      <c r="H919" s="69"/>
      <c r="I919" s="75"/>
      <c r="J919" s="76"/>
      <c r="K919" s="76"/>
      <c r="L919" s="76"/>
      <c r="M919" s="76"/>
      <c r="N919" s="69"/>
      <c r="O919" s="69"/>
      <c r="P919" s="69"/>
      <c r="Q919" s="69"/>
      <c r="R919" s="69"/>
      <c r="S919" s="69"/>
      <c r="T919" s="75"/>
      <c r="U919" s="75"/>
      <c r="V919" s="69"/>
      <c r="W919" s="69"/>
      <c r="X919" s="69"/>
      <c r="Y919" s="77"/>
      <c r="Z919" s="69"/>
      <c r="AA919" s="69"/>
      <c r="AB919" s="69"/>
      <c r="AC919" s="69"/>
      <c r="AD919" s="69">
        <f>IFERROR(LARGE(AH919:AM919,1),0)+IFERROR(LARGE(AH919:AM919,2),0)</f>
        <v>0</v>
      </c>
      <c r="AE919" s="69">
        <f>IFERROR(LARGE(AH919:AM919,3),0)+IFERROR(LARGE(AH919:AM919,4),0)</f>
        <v>0</v>
      </c>
      <c r="AF919" s="69">
        <f>IFERROR(LARGE(AH919:AM919,5),0)+IFERROR(LARGE(AH919:AM919,6),0)</f>
        <v>0</v>
      </c>
      <c r="AG919" s="69">
        <f>IFERROR(LARGE(AH919:AM919,7),0)</f>
        <v>0</v>
      </c>
      <c r="AH919" s="69"/>
      <c r="AI919" s="69"/>
      <c r="AJ919" s="69"/>
      <c r="AK919" s="69"/>
      <c r="AL919" s="69"/>
      <c r="AM919" s="69"/>
    </row>
    <row r="920" spans="1:39" s="70" customFormat="1">
      <c r="A920" s="3"/>
      <c r="B920" s="3"/>
      <c r="C920" s="3"/>
      <c r="D920" s="2"/>
      <c r="E920" s="23"/>
      <c r="F920" s="69"/>
      <c r="G920" s="69"/>
      <c r="H920" s="69"/>
      <c r="I920" s="75"/>
      <c r="J920" s="76"/>
      <c r="K920" s="76"/>
      <c r="L920" s="76"/>
      <c r="M920" s="76"/>
      <c r="N920" s="69"/>
      <c r="O920" s="69"/>
      <c r="P920" s="69"/>
      <c r="Q920" s="69"/>
      <c r="R920" s="69"/>
      <c r="S920" s="69"/>
      <c r="T920" s="75"/>
      <c r="U920" s="75"/>
      <c r="V920" s="69"/>
      <c r="W920" s="69"/>
      <c r="X920" s="69"/>
      <c r="Y920" s="77"/>
      <c r="Z920" s="69"/>
      <c r="AA920" s="69"/>
      <c r="AB920" s="69"/>
      <c r="AC920" s="69"/>
      <c r="AD920" s="69">
        <f>IFERROR(LARGE(AH920:AM920,1),0)+IFERROR(LARGE(AH920:AM920,2),0)</f>
        <v>0</v>
      </c>
      <c r="AE920" s="69">
        <f>IFERROR(LARGE(AH920:AM920,3),0)+IFERROR(LARGE(AH920:AM920,4),0)</f>
        <v>0</v>
      </c>
      <c r="AF920" s="69">
        <f>IFERROR(LARGE(AH920:AM920,5),0)+IFERROR(LARGE(AH920:AM920,6),0)</f>
        <v>0</v>
      </c>
      <c r="AG920" s="69">
        <f>IFERROR(LARGE(AH920:AM920,7),0)</f>
        <v>0</v>
      </c>
      <c r="AH920" s="69"/>
      <c r="AI920" s="69"/>
      <c r="AJ920" s="69"/>
      <c r="AK920" s="69"/>
      <c r="AL920" s="69"/>
      <c r="AM920" s="69"/>
    </row>
    <row r="921" spans="1:39" s="70" customFormat="1">
      <c r="A921" s="3"/>
      <c r="B921" s="3"/>
      <c r="C921" s="3"/>
      <c r="D921" s="2"/>
      <c r="E921" s="23"/>
      <c r="F921" s="69"/>
      <c r="G921" s="69"/>
      <c r="H921" s="69"/>
      <c r="I921" s="75"/>
      <c r="J921" s="76"/>
      <c r="K921" s="76"/>
      <c r="L921" s="76"/>
      <c r="M921" s="76"/>
      <c r="N921" s="69"/>
      <c r="O921" s="69"/>
      <c r="P921" s="69"/>
      <c r="Q921" s="69"/>
      <c r="R921" s="69"/>
      <c r="S921" s="69"/>
      <c r="T921" s="75"/>
      <c r="U921" s="75"/>
      <c r="V921" s="69"/>
      <c r="W921" s="69"/>
      <c r="X921" s="69"/>
      <c r="Y921" s="77"/>
      <c r="Z921" s="69"/>
      <c r="AA921" s="69"/>
      <c r="AB921" s="69"/>
      <c r="AC921" s="69"/>
      <c r="AD921" s="69">
        <f>IFERROR(LARGE(AH921:AM921,1),0)+IFERROR(LARGE(AH921:AM921,2),0)</f>
        <v>0</v>
      </c>
      <c r="AE921" s="69">
        <f>IFERROR(LARGE(AH921:AM921,3),0)+IFERROR(LARGE(AH921:AM921,4),0)</f>
        <v>0</v>
      </c>
      <c r="AF921" s="69">
        <f>IFERROR(LARGE(AH921:AM921,5),0)+IFERROR(LARGE(AH921:AM921,6),0)</f>
        <v>0</v>
      </c>
      <c r="AG921" s="69">
        <f>IFERROR(LARGE(AH921:AM921,7),0)</f>
        <v>0</v>
      </c>
      <c r="AH921" s="69"/>
      <c r="AI921" s="69"/>
      <c r="AJ921" s="69"/>
      <c r="AK921" s="69"/>
      <c r="AL921" s="69"/>
      <c r="AM921" s="69"/>
    </row>
    <row r="922" spans="1:39" s="70" customFormat="1">
      <c r="A922" s="3"/>
      <c r="B922" s="3"/>
      <c r="C922" s="3"/>
      <c r="D922" s="2"/>
      <c r="E922" s="23"/>
      <c r="F922" s="69"/>
      <c r="G922" s="69"/>
      <c r="H922" s="69"/>
      <c r="I922" s="75"/>
      <c r="J922" s="76"/>
      <c r="K922" s="76"/>
      <c r="L922" s="76"/>
      <c r="M922" s="76"/>
      <c r="N922" s="69"/>
      <c r="O922" s="69"/>
      <c r="P922" s="69"/>
      <c r="Q922" s="69"/>
      <c r="R922" s="69"/>
      <c r="S922" s="69"/>
      <c r="T922" s="75"/>
      <c r="U922" s="75"/>
      <c r="V922" s="69"/>
      <c r="W922" s="69"/>
      <c r="X922" s="69"/>
      <c r="Y922" s="77"/>
      <c r="Z922" s="69"/>
      <c r="AA922" s="69"/>
      <c r="AB922" s="69"/>
      <c r="AC922" s="69"/>
      <c r="AD922" s="69">
        <f>IFERROR(LARGE(AH922:AM922,1),0)+IFERROR(LARGE(AH922:AM922,2),0)</f>
        <v>0</v>
      </c>
      <c r="AE922" s="69">
        <f>IFERROR(LARGE(AH922:AM922,3),0)+IFERROR(LARGE(AH922:AM922,4),0)</f>
        <v>0</v>
      </c>
      <c r="AF922" s="69">
        <f>IFERROR(LARGE(AH922:AM922,5),0)+IFERROR(LARGE(AH922:AM922,6),0)</f>
        <v>0</v>
      </c>
      <c r="AG922" s="69">
        <f>IFERROR(LARGE(AH922:AM922,7),0)</f>
        <v>0</v>
      </c>
      <c r="AH922" s="69"/>
      <c r="AI922" s="69"/>
      <c r="AJ922" s="69"/>
      <c r="AK922" s="69"/>
      <c r="AL922" s="69"/>
      <c r="AM922" s="69"/>
    </row>
    <row r="923" spans="1:39" s="70" customFormat="1">
      <c r="A923" s="3"/>
      <c r="B923" s="3"/>
      <c r="C923" s="3"/>
      <c r="D923" s="2"/>
      <c r="E923" s="23"/>
      <c r="F923" s="69"/>
      <c r="G923" s="69"/>
      <c r="H923" s="69"/>
      <c r="I923" s="75"/>
      <c r="J923" s="76"/>
      <c r="K923" s="76"/>
      <c r="L923" s="76"/>
      <c r="M923" s="76"/>
      <c r="N923" s="69"/>
      <c r="O923" s="69"/>
      <c r="P923" s="69"/>
      <c r="Q923" s="69"/>
      <c r="R923" s="69"/>
      <c r="S923" s="69"/>
      <c r="T923" s="75"/>
      <c r="U923" s="75"/>
      <c r="V923" s="69"/>
      <c r="W923" s="69"/>
      <c r="X923" s="69"/>
      <c r="Y923" s="77"/>
      <c r="Z923" s="69"/>
      <c r="AA923" s="69"/>
      <c r="AB923" s="69"/>
      <c r="AC923" s="69"/>
      <c r="AD923" s="69">
        <f>IFERROR(LARGE(AH923:AM923,1),0)+IFERROR(LARGE(AH923:AM923,2),0)</f>
        <v>0</v>
      </c>
      <c r="AE923" s="69">
        <f>IFERROR(LARGE(AH923:AM923,3),0)+IFERROR(LARGE(AH923:AM923,4),0)</f>
        <v>0</v>
      </c>
      <c r="AF923" s="69">
        <f>IFERROR(LARGE(AH923:AM923,5),0)+IFERROR(LARGE(AH923:AM923,6),0)</f>
        <v>0</v>
      </c>
      <c r="AG923" s="69">
        <f>IFERROR(LARGE(AH923:AM923,7),0)</f>
        <v>0</v>
      </c>
      <c r="AH923" s="69"/>
      <c r="AI923" s="69"/>
      <c r="AJ923" s="69"/>
      <c r="AK923" s="69"/>
      <c r="AL923" s="69"/>
      <c r="AM923" s="69"/>
    </row>
    <row r="924" spans="1:39" s="70" customFormat="1">
      <c r="A924" s="3"/>
      <c r="B924" s="3"/>
      <c r="C924" s="3"/>
      <c r="D924" s="2"/>
      <c r="E924" s="23"/>
      <c r="F924" s="69"/>
      <c r="G924" s="69"/>
      <c r="H924" s="69"/>
      <c r="I924" s="75"/>
      <c r="J924" s="76"/>
      <c r="K924" s="76"/>
      <c r="L924" s="76"/>
      <c r="M924" s="76"/>
      <c r="N924" s="69"/>
      <c r="O924" s="69"/>
      <c r="P924" s="69"/>
      <c r="Q924" s="69"/>
      <c r="R924" s="69"/>
      <c r="S924" s="69"/>
      <c r="T924" s="75"/>
      <c r="U924" s="75"/>
      <c r="V924" s="69"/>
      <c r="W924" s="69"/>
      <c r="X924" s="69"/>
      <c r="Y924" s="77"/>
      <c r="Z924" s="69"/>
      <c r="AA924" s="69"/>
      <c r="AB924" s="69"/>
      <c r="AC924" s="69"/>
      <c r="AD924" s="69">
        <f>IFERROR(LARGE(AH924:AM924,1),0)+IFERROR(LARGE(AH924:AM924,2),0)</f>
        <v>0</v>
      </c>
      <c r="AE924" s="69">
        <f>IFERROR(LARGE(AH924:AM924,3),0)+IFERROR(LARGE(AH924:AM924,4),0)</f>
        <v>0</v>
      </c>
      <c r="AF924" s="69">
        <f>IFERROR(LARGE(AH924:AM924,5),0)+IFERROR(LARGE(AH924:AM924,6),0)</f>
        <v>0</v>
      </c>
      <c r="AG924" s="69">
        <f>IFERROR(LARGE(AH924:AM924,7),0)</f>
        <v>0</v>
      </c>
      <c r="AH924" s="69"/>
      <c r="AI924" s="69"/>
      <c r="AJ924" s="69"/>
      <c r="AK924" s="69"/>
      <c r="AL924" s="69"/>
      <c r="AM924" s="69"/>
    </row>
    <row r="925" spans="1:39" s="70" customFormat="1">
      <c r="A925" s="3"/>
      <c r="B925" s="3"/>
      <c r="C925" s="3"/>
      <c r="D925" s="2"/>
      <c r="E925" s="23"/>
      <c r="F925" s="69"/>
      <c r="G925" s="69"/>
      <c r="H925" s="69"/>
      <c r="I925" s="75"/>
      <c r="J925" s="76"/>
      <c r="K925" s="76"/>
      <c r="L925" s="76"/>
      <c r="M925" s="76"/>
      <c r="N925" s="69"/>
      <c r="O925" s="69"/>
      <c r="P925" s="69"/>
      <c r="Q925" s="69"/>
      <c r="R925" s="69"/>
      <c r="S925" s="69"/>
      <c r="T925" s="75"/>
      <c r="U925" s="75"/>
      <c r="V925" s="69"/>
      <c r="W925" s="69"/>
      <c r="X925" s="69"/>
      <c r="Y925" s="77"/>
      <c r="Z925" s="69"/>
      <c r="AA925" s="69"/>
      <c r="AB925" s="69"/>
      <c r="AC925" s="69"/>
      <c r="AD925" s="69">
        <f>IFERROR(LARGE(AH925:AM925,1),0)+IFERROR(LARGE(AH925:AM925,2),0)</f>
        <v>0</v>
      </c>
      <c r="AE925" s="69">
        <f>IFERROR(LARGE(AH925:AM925,3),0)+IFERROR(LARGE(AH925:AM925,4),0)</f>
        <v>0</v>
      </c>
      <c r="AF925" s="69">
        <f>IFERROR(LARGE(AH925:AM925,5),0)+IFERROR(LARGE(AH925:AM925,6),0)</f>
        <v>0</v>
      </c>
      <c r="AG925" s="69">
        <f>IFERROR(LARGE(AH925:AM925,7),0)</f>
        <v>0</v>
      </c>
      <c r="AH925" s="69"/>
      <c r="AI925" s="69"/>
      <c r="AJ925" s="69"/>
      <c r="AK925" s="69"/>
      <c r="AL925" s="69"/>
      <c r="AM925" s="69"/>
    </row>
    <row r="926" spans="1:39" s="70" customFormat="1">
      <c r="A926" s="3"/>
      <c r="B926" s="3"/>
      <c r="C926" s="3"/>
      <c r="D926" s="2"/>
      <c r="E926" s="23"/>
      <c r="F926" s="69"/>
      <c r="G926" s="69"/>
      <c r="H926" s="69"/>
      <c r="I926" s="75"/>
      <c r="J926" s="76"/>
      <c r="K926" s="76"/>
      <c r="L926" s="76"/>
      <c r="M926" s="76"/>
      <c r="N926" s="69"/>
      <c r="O926" s="69"/>
      <c r="P926" s="69"/>
      <c r="Q926" s="69"/>
      <c r="R926" s="69"/>
      <c r="S926" s="69"/>
      <c r="T926" s="75"/>
      <c r="U926" s="75"/>
      <c r="V926" s="69"/>
      <c r="W926" s="69"/>
      <c r="X926" s="69"/>
      <c r="Y926" s="77"/>
      <c r="Z926" s="69"/>
      <c r="AA926" s="69"/>
      <c r="AB926" s="69"/>
      <c r="AC926" s="69"/>
      <c r="AD926" s="69">
        <f>IFERROR(LARGE(AH926:AM926,1),0)+IFERROR(LARGE(AH926:AM926,2),0)</f>
        <v>0</v>
      </c>
      <c r="AE926" s="69">
        <f>IFERROR(LARGE(AH926:AM926,3),0)+IFERROR(LARGE(AH926:AM926,4),0)</f>
        <v>0</v>
      </c>
      <c r="AF926" s="69">
        <f>IFERROR(LARGE(AH926:AM926,5),0)+IFERROR(LARGE(AH926:AM926,6),0)</f>
        <v>0</v>
      </c>
      <c r="AG926" s="69">
        <f>IFERROR(LARGE(AH926:AM926,7),0)</f>
        <v>0</v>
      </c>
      <c r="AH926" s="69"/>
      <c r="AI926" s="69"/>
      <c r="AJ926" s="69"/>
      <c r="AK926" s="69"/>
      <c r="AL926" s="69"/>
      <c r="AM926" s="69"/>
    </row>
    <row r="927" spans="1:39" s="70" customFormat="1">
      <c r="A927" s="3"/>
      <c r="B927" s="3"/>
      <c r="C927" s="3"/>
      <c r="D927" s="2"/>
      <c r="E927" s="23"/>
      <c r="F927" s="69"/>
      <c r="G927" s="69"/>
      <c r="H927" s="69"/>
      <c r="I927" s="75"/>
      <c r="J927" s="76"/>
      <c r="K927" s="76"/>
      <c r="L927" s="76"/>
      <c r="M927" s="76"/>
      <c r="N927" s="69"/>
      <c r="O927" s="69"/>
      <c r="P927" s="69"/>
      <c r="Q927" s="69"/>
      <c r="R927" s="69"/>
      <c r="S927" s="69"/>
      <c r="T927" s="75"/>
      <c r="U927" s="75"/>
      <c r="V927" s="69"/>
      <c r="W927" s="69"/>
      <c r="X927" s="69"/>
      <c r="Y927" s="77"/>
      <c r="Z927" s="69"/>
      <c r="AA927" s="69"/>
      <c r="AB927" s="69"/>
      <c r="AC927" s="69"/>
      <c r="AD927" s="69">
        <f>IFERROR(LARGE(AH927:AM927,1),0)+IFERROR(LARGE(AH927:AM927,2),0)</f>
        <v>0</v>
      </c>
      <c r="AE927" s="69">
        <f>IFERROR(LARGE(AH927:AM927,3),0)+IFERROR(LARGE(AH927:AM927,4),0)</f>
        <v>0</v>
      </c>
      <c r="AF927" s="69">
        <f>IFERROR(LARGE(AH927:AM927,5),0)+IFERROR(LARGE(AH927:AM927,6),0)</f>
        <v>0</v>
      </c>
      <c r="AG927" s="69">
        <f>IFERROR(LARGE(AH927:AM927,7),0)</f>
        <v>0</v>
      </c>
      <c r="AH927" s="69"/>
      <c r="AI927" s="69"/>
      <c r="AJ927" s="69"/>
      <c r="AK927" s="69"/>
      <c r="AL927" s="69"/>
      <c r="AM927" s="69"/>
    </row>
    <row r="928" spans="1:39" s="70" customFormat="1">
      <c r="A928" s="3"/>
      <c r="B928" s="3"/>
      <c r="C928" s="3"/>
      <c r="D928" s="2"/>
      <c r="E928" s="23"/>
      <c r="F928" s="69"/>
      <c r="G928" s="69"/>
      <c r="H928" s="69"/>
      <c r="I928" s="75"/>
      <c r="J928" s="76"/>
      <c r="K928" s="76"/>
      <c r="L928" s="76"/>
      <c r="M928" s="76"/>
      <c r="N928" s="69"/>
      <c r="O928" s="69"/>
      <c r="P928" s="69"/>
      <c r="Q928" s="69"/>
      <c r="R928" s="69"/>
      <c r="S928" s="69"/>
      <c r="T928" s="75"/>
      <c r="U928" s="75"/>
      <c r="V928" s="69"/>
      <c r="W928" s="69"/>
      <c r="X928" s="69"/>
      <c r="Y928" s="77"/>
      <c r="Z928" s="69"/>
      <c r="AA928" s="69"/>
      <c r="AB928" s="69"/>
      <c r="AC928" s="69"/>
      <c r="AD928" s="69">
        <f>IFERROR(LARGE(AH928:AM928,1),0)+IFERROR(LARGE(AH928:AM928,2),0)</f>
        <v>0</v>
      </c>
      <c r="AE928" s="69">
        <f>IFERROR(LARGE(AH928:AM928,3),0)+IFERROR(LARGE(AH928:AM928,4),0)</f>
        <v>0</v>
      </c>
      <c r="AF928" s="69">
        <f>IFERROR(LARGE(AH928:AM928,5),0)+IFERROR(LARGE(AH928:AM928,6),0)</f>
        <v>0</v>
      </c>
      <c r="AG928" s="69">
        <f>IFERROR(LARGE(AH928:AM928,7),0)</f>
        <v>0</v>
      </c>
      <c r="AH928" s="69"/>
      <c r="AI928" s="69"/>
      <c r="AJ928" s="69"/>
      <c r="AK928" s="69"/>
      <c r="AL928" s="69"/>
      <c r="AM928" s="69"/>
    </row>
    <row r="929" spans="1:39" s="70" customFormat="1">
      <c r="A929" s="3"/>
      <c r="B929" s="3"/>
      <c r="C929" s="3"/>
      <c r="D929" s="2"/>
      <c r="E929" s="23"/>
      <c r="F929" s="69"/>
      <c r="G929" s="69"/>
      <c r="H929" s="69"/>
      <c r="I929" s="75"/>
      <c r="J929" s="76"/>
      <c r="K929" s="76"/>
      <c r="L929" s="76"/>
      <c r="M929" s="76"/>
      <c r="N929" s="69"/>
      <c r="O929" s="69"/>
      <c r="P929" s="69"/>
      <c r="Q929" s="69"/>
      <c r="R929" s="69"/>
      <c r="S929" s="69"/>
      <c r="T929" s="75"/>
      <c r="U929" s="75"/>
      <c r="V929" s="69"/>
      <c r="W929" s="69"/>
      <c r="X929" s="69"/>
      <c r="Y929" s="77"/>
      <c r="Z929" s="69"/>
      <c r="AA929" s="69"/>
      <c r="AB929" s="69"/>
      <c r="AC929" s="69"/>
      <c r="AD929" s="69">
        <f>IFERROR(LARGE(AH929:AM929,1),0)+IFERROR(LARGE(AH929:AM929,2),0)</f>
        <v>0</v>
      </c>
      <c r="AE929" s="69">
        <f>IFERROR(LARGE(AH929:AM929,3),0)+IFERROR(LARGE(AH929:AM929,4),0)</f>
        <v>0</v>
      </c>
      <c r="AF929" s="69">
        <f>IFERROR(LARGE(AH929:AM929,5),0)+IFERROR(LARGE(AH929:AM929,6),0)</f>
        <v>0</v>
      </c>
      <c r="AG929" s="69">
        <f>IFERROR(LARGE(AH929:AM929,7),0)</f>
        <v>0</v>
      </c>
      <c r="AH929" s="69"/>
      <c r="AI929" s="69"/>
      <c r="AJ929" s="69"/>
      <c r="AK929" s="69"/>
      <c r="AL929" s="69"/>
      <c r="AM929" s="69"/>
    </row>
    <row r="930" spans="1:39" s="70" customFormat="1">
      <c r="A930" s="3"/>
      <c r="B930" s="3"/>
      <c r="C930" s="3"/>
      <c r="D930" s="2"/>
      <c r="E930" s="23"/>
      <c r="F930" s="69"/>
      <c r="G930" s="69"/>
      <c r="H930" s="69"/>
      <c r="I930" s="75"/>
      <c r="J930" s="76"/>
      <c r="K930" s="76"/>
      <c r="L930" s="76"/>
      <c r="M930" s="76"/>
      <c r="N930" s="69"/>
      <c r="O930" s="69"/>
      <c r="P930" s="69"/>
      <c r="Q930" s="69"/>
      <c r="R930" s="69"/>
      <c r="S930" s="69"/>
      <c r="T930" s="75"/>
      <c r="U930" s="75"/>
      <c r="V930" s="69"/>
      <c r="W930" s="69"/>
      <c r="X930" s="69"/>
      <c r="Y930" s="77"/>
      <c r="Z930" s="69"/>
      <c r="AA930" s="69"/>
      <c r="AB930" s="69"/>
      <c r="AC930" s="69"/>
      <c r="AD930" s="69">
        <f>IFERROR(LARGE(AH930:AM930,1),0)+IFERROR(LARGE(AH930:AM930,2),0)</f>
        <v>0</v>
      </c>
      <c r="AE930" s="69">
        <f>IFERROR(LARGE(AH930:AM930,3),0)+IFERROR(LARGE(AH930:AM930,4),0)</f>
        <v>0</v>
      </c>
      <c r="AF930" s="69">
        <f>IFERROR(LARGE(AH930:AM930,5),0)+IFERROR(LARGE(AH930:AM930,6),0)</f>
        <v>0</v>
      </c>
      <c r="AG930" s="69">
        <f>IFERROR(LARGE(AH930:AM930,7),0)</f>
        <v>0</v>
      </c>
      <c r="AH930" s="69"/>
      <c r="AI930" s="69"/>
      <c r="AJ930" s="69"/>
      <c r="AK930" s="69"/>
      <c r="AL930" s="69"/>
      <c r="AM930" s="69"/>
    </row>
    <row r="931" spans="1:39" s="70" customFormat="1">
      <c r="A931" s="3"/>
      <c r="B931" s="3"/>
      <c r="C931" s="3"/>
      <c r="D931" s="2"/>
      <c r="E931" s="23"/>
      <c r="F931" s="69"/>
      <c r="G931" s="69"/>
      <c r="H931" s="69"/>
      <c r="I931" s="75"/>
      <c r="J931" s="76"/>
      <c r="K931" s="76"/>
      <c r="L931" s="76"/>
      <c r="M931" s="76"/>
      <c r="N931" s="69"/>
      <c r="O931" s="69"/>
      <c r="P931" s="69"/>
      <c r="Q931" s="69"/>
      <c r="R931" s="69"/>
      <c r="S931" s="69"/>
      <c r="T931" s="75"/>
      <c r="U931" s="75"/>
      <c r="V931" s="69"/>
      <c r="W931" s="69"/>
      <c r="X931" s="69"/>
      <c r="Y931" s="77"/>
      <c r="Z931" s="69"/>
      <c r="AA931" s="69"/>
      <c r="AB931" s="69"/>
      <c r="AC931" s="69"/>
      <c r="AD931" s="69">
        <f>IFERROR(LARGE(AH931:AM931,1),0)+IFERROR(LARGE(AH931:AM931,2),0)</f>
        <v>0</v>
      </c>
      <c r="AE931" s="69">
        <f>IFERROR(LARGE(AH931:AM931,3),0)+IFERROR(LARGE(AH931:AM931,4),0)</f>
        <v>0</v>
      </c>
      <c r="AF931" s="69">
        <f>IFERROR(LARGE(AH931:AM931,5),0)+IFERROR(LARGE(AH931:AM931,6),0)</f>
        <v>0</v>
      </c>
      <c r="AG931" s="69">
        <f>IFERROR(LARGE(AH931:AM931,7),0)</f>
        <v>0</v>
      </c>
      <c r="AH931" s="69"/>
      <c r="AI931" s="69"/>
      <c r="AJ931" s="69"/>
      <c r="AK931" s="69"/>
      <c r="AL931" s="69"/>
      <c r="AM931" s="69"/>
    </row>
    <row r="932" spans="1:39" s="70" customFormat="1">
      <c r="A932" s="3"/>
      <c r="B932" s="3"/>
      <c r="C932" s="3"/>
      <c r="D932" s="2"/>
      <c r="E932" s="23"/>
      <c r="F932" s="69"/>
      <c r="G932" s="69"/>
      <c r="H932" s="69"/>
      <c r="I932" s="75"/>
      <c r="J932" s="76"/>
      <c r="K932" s="76"/>
      <c r="L932" s="76"/>
      <c r="M932" s="76"/>
      <c r="N932" s="69"/>
      <c r="O932" s="69"/>
      <c r="P932" s="69"/>
      <c r="Q932" s="69"/>
      <c r="R932" s="69"/>
      <c r="S932" s="69"/>
      <c r="T932" s="75"/>
      <c r="U932" s="75"/>
      <c r="V932" s="69"/>
      <c r="W932" s="69"/>
      <c r="X932" s="69"/>
      <c r="Y932" s="77"/>
      <c r="Z932" s="69"/>
      <c r="AA932" s="69"/>
      <c r="AB932" s="69"/>
      <c r="AC932" s="69"/>
      <c r="AD932" s="69">
        <f>IFERROR(LARGE(AH932:AM932,1),0)+IFERROR(LARGE(AH932:AM932,2),0)</f>
        <v>0</v>
      </c>
      <c r="AE932" s="69">
        <f>IFERROR(LARGE(AH932:AM932,3),0)+IFERROR(LARGE(AH932:AM932,4),0)</f>
        <v>0</v>
      </c>
      <c r="AF932" s="69">
        <f>IFERROR(LARGE(AH932:AM932,5),0)+IFERROR(LARGE(AH932:AM932,6),0)</f>
        <v>0</v>
      </c>
      <c r="AG932" s="69">
        <f>IFERROR(LARGE(AH932:AM932,7),0)</f>
        <v>0</v>
      </c>
      <c r="AH932" s="69"/>
      <c r="AI932" s="69"/>
      <c r="AJ932" s="69"/>
      <c r="AK932" s="69"/>
      <c r="AL932" s="69"/>
      <c r="AM932" s="69"/>
    </row>
    <row r="933" spans="1:39" s="70" customFormat="1">
      <c r="A933" s="3"/>
      <c r="B933" s="3"/>
      <c r="C933" s="3"/>
      <c r="D933" s="2"/>
      <c r="E933" s="23"/>
      <c r="F933" s="69"/>
      <c r="G933" s="69"/>
      <c r="H933" s="69"/>
      <c r="I933" s="75"/>
      <c r="J933" s="76"/>
      <c r="K933" s="76"/>
      <c r="L933" s="76"/>
      <c r="M933" s="76"/>
      <c r="N933" s="69"/>
      <c r="O933" s="69"/>
      <c r="P933" s="69"/>
      <c r="Q933" s="69"/>
      <c r="R933" s="69"/>
      <c r="S933" s="69"/>
      <c r="T933" s="75"/>
      <c r="U933" s="75"/>
      <c r="V933" s="69"/>
      <c r="W933" s="69"/>
      <c r="X933" s="69"/>
      <c r="Y933" s="77"/>
      <c r="Z933" s="69"/>
      <c r="AA933" s="69"/>
      <c r="AB933" s="69"/>
      <c r="AC933" s="69"/>
      <c r="AD933" s="69">
        <f>IFERROR(LARGE(AH933:AM933,1),0)+IFERROR(LARGE(AH933:AM933,2),0)</f>
        <v>0</v>
      </c>
      <c r="AE933" s="69">
        <f>IFERROR(LARGE(AH933:AM933,3),0)+IFERROR(LARGE(AH933:AM933,4),0)</f>
        <v>0</v>
      </c>
      <c r="AF933" s="69">
        <f>IFERROR(LARGE(AH933:AM933,5),0)+IFERROR(LARGE(AH933:AM933,6),0)</f>
        <v>0</v>
      </c>
      <c r="AG933" s="69">
        <f>IFERROR(LARGE(AH933:AM933,7),0)</f>
        <v>0</v>
      </c>
      <c r="AH933" s="69"/>
      <c r="AI933" s="69"/>
      <c r="AJ933" s="69"/>
      <c r="AK933" s="69"/>
      <c r="AL933" s="69"/>
      <c r="AM933" s="69"/>
    </row>
    <row r="934" spans="1:39" s="70" customFormat="1">
      <c r="A934" s="3"/>
      <c r="B934" s="3"/>
      <c r="C934" s="3"/>
      <c r="D934" s="2"/>
      <c r="E934" s="23"/>
      <c r="F934" s="69"/>
      <c r="G934" s="69"/>
      <c r="H934" s="69"/>
      <c r="I934" s="75"/>
      <c r="J934" s="76"/>
      <c r="K934" s="76"/>
      <c r="L934" s="76"/>
      <c r="M934" s="76"/>
      <c r="N934" s="69"/>
      <c r="O934" s="69"/>
      <c r="P934" s="69"/>
      <c r="Q934" s="69"/>
      <c r="R934" s="69"/>
      <c r="S934" s="69"/>
      <c r="T934" s="75"/>
      <c r="U934" s="75"/>
      <c r="V934" s="69"/>
      <c r="W934" s="69"/>
      <c r="X934" s="69"/>
      <c r="Y934" s="77"/>
      <c r="Z934" s="69"/>
      <c r="AA934" s="69"/>
      <c r="AB934" s="69"/>
      <c r="AC934" s="69"/>
      <c r="AD934" s="69">
        <f>IFERROR(LARGE(AH934:AM934,1),0)+IFERROR(LARGE(AH934:AM934,2),0)</f>
        <v>0</v>
      </c>
      <c r="AE934" s="69">
        <f>IFERROR(LARGE(AH934:AM934,3),0)+IFERROR(LARGE(AH934:AM934,4),0)</f>
        <v>0</v>
      </c>
      <c r="AF934" s="69">
        <f>IFERROR(LARGE(AH934:AM934,5),0)+IFERROR(LARGE(AH934:AM934,6),0)</f>
        <v>0</v>
      </c>
      <c r="AG934" s="69">
        <f>IFERROR(LARGE(AH934:AM934,7),0)</f>
        <v>0</v>
      </c>
      <c r="AH934" s="69"/>
      <c r="AI934" s="69"/>
      <c r="AJ934" s="69"/>
      <c r="AK934" s="69"/>
      <c r="AL934" s="69"/>
      <c r="AM934" s="69"/>
    </row>
    <row r="935" spans="1:39" s="70" customFormat="1">
      <c r="A935" s="3"/>
      <c r="B935" s="3"/>
      <c r="C935" s="3"/>
      <c r="D935" s="2"/>
      <c r="E935" s="23"/>
      <c r="F935" s="69"/>
      <c r="G935" s="69"/>
      <c r="H935" s="69"/>
      <c r="I935" s="75"/>
      <c r="J935" s="76"/>
      <c r="K935" s="76"/>
      <c r="L935" s="76"/>
      <c r="M935" s="76"/>
      <c r="N935" s="69"/>
      <c r="O935" s="69"/>
      <c r="P935" s="69"/>
      <c r="Q935" s="69"/>
      <c r="R935" s="69"/>
      <c r="S935" s="69"/>
      <c r="T935" s="75"/>
      <c r="U935" s="75"/>
      <c r="V935" s="69"/>
      <c r="W935" s="69"/>
      <c r="X935" s="69"/>
      <c r="Y935" s="77"/>
      <c r="Z935" s="69"/>
      <c r="AA935" s="69"/>
      <c r="AB935" s="69"/>
      <c r="AC935" s="69"/>
      <c r="AD935" s="69">
        <f>IFERROR(LARGE(AH935:AM935,1),0)+IFERROR(LARGE(AH935:AM935,2),0)</f>
        <v>0</v>
      </c>
      <c r="AE935" s="69">
        <f>IFERROR(LARGE(AH935:AM935,3),0)+IFERROR(LARGE(AH935:AM935,4),0)</f>
        <v>0</v>
      </c>
      <c r="AF935" s="69">
        <f>IFERROR(LARGE(AH935:AM935,5),0)+IFERROR(LARGE(AH935:AM935,6),0)</f>
        <v>0</v>
      </c>
      <c r="AG935" s="69">
        <f>IFERROR(LARGE(AH935:AM935,7),0)</f>
        <v>0</v>
      </c>
      <c r="AH935" s="69"/>
      <c r="AI935" s="69"/>
      <c r="AJ935" s="69"/>
      <c r="AK935" s="69"/>
      <c r="AL935" s="69"/>
      <c r="AM935" s="69"/>
    </row>
    <row r="936" spans="1:39" s="70" customFormat="1">
      <c r="A936" s="3"/>
      <c r="B936" s="3"/>
      <c r="C936" s="3"/>
      <c r="D936" s="2"/>
      <c r="E936" s="23"/>
      <c r="F936" s="69"/>
      <c r="G936" s="69"/>
      <c r="H936" s="69"/>
      <c r="I936" s="75"/>
      <c r="J936" s="76"/>
      <c r="K936" s="76"/>
      <c r="L936" s="76"/>
      <c r="M936" s="76"/>
      <c r="N936" s="69"/>
      <c r="O936" s="69"/>
      <c r="P936" s="69"/>
      <c r="Q936" s="69"/>
      <c r="R936" s="69"/>
      <c r="S936" s="69"/>
      <c r="T936" s="75"/>
      <c r="U936" s="75"/>
      <c r="V936" s="69"/>
      <c r="W936" s="69"/>
      <c r="X936" s="69"/>
      <c r="Y936" s="77"/>
      <c r="Z936" s="69"/>
      <c r="AA936" s="69"/>
      <c r="AB936" s="69"/>
      <c r="AC936" s="69"/>
      <c r="AD936" s="69">
        <f>IFERROR(LARGE(AH936:AM936,1),0)+IFERROR(LARGE(AH936:AM936,2),0)</f>
        <v>0</v>
      </c>
      <c r="AE936" s="69">
        <f>IFERROR(LARGE(AH936:AM936,3),0)+IFERROR(LARGE(AH936:AM936,4),0)</f>
        <v>0</v>
      </c>
      <c r="AF936" s="69">
        <f>IFERROR(LARGE(AH936:AM936,5),0)+IFERROR(LARGE(AH936:AM936,6),0)</f>
        <v>0</v>
      </c>
      <c r="AG936" s="69">
        <f>IFERROR(LARGE(AH936:AM936,7),0)</f>
        <v>0</v>
      </c>
      <c r="AH936" s="69"/>
      <c r="AI936" s="69"/>
      <c r="AJ936" s="69"/>
      <c r="AK936" s="69"/>
      <c r="AL936" s="69"/>
      <c r="AM936" s="69"/>
    </row>
    <row r="937" spans="1:39" s="70" customFormat="1">
      <c r="A937" s="3"/>
      <c r="B937" s="3"/>
      <c r="C937" s="3"/>
      <c r="D937" s="2"/>
      <c r="E937" s="23"/>
      <c r="F937" s="69"/>
      <c r="G937" s="69"/>
      <c r="H937" s="69"/>
      <c r="I937" s="75"/>
      <c r="J937" s="76"/>
      <c r="K937" s="76"/>
      <c r="L937" s="76"/>
      <c r="M937" s="76"/>
      <c r="N937" s="69"/>
      <c r="O937" s="69"/>
      <c r="P937" s="69"/>
      <c r="Q937" s="69"/>
      <c r="R937" s="69"/>
      <c r="S937" s="69"/>
      <c r="T937" s="75"/>
      <c r="U937" s="75"/>
      <c r="V937" s="69"/>
      <c r="W937" s="69"/>
      <c r="X937" s="69"/>
      <c r="Y937" s="77"/>
      <c r="Z937" s="69"/>
      <c r="AA937" s="69"/>
      <c r="AB937" s="69"/>
      <c r="AC937" s="69"/>
      <c r="AD937" s="69">
        <f>IFERROR(LARGE(AH937:AM937,1),0)+IFERROR(LARGE(AH937:AM937,2),0)</f>
        <v>0</v>
      </c>
      <c r="AE937" s="69">
        <f>IFERROR(LARGE(AH937:AM937,3),0)+IFERROR(LARGE(AH937:AM937,4),0)</f>
        <v>0</v>
      </c>
      <c r="AF937" s="69">
        <f>IFERROR(LARGE(AH937:AM937,5),0)+IFERROR(LARGE(AH937:AM937,6),0)</f>
        <v>0</v>
      </c>
      <c r="AG937" s="69">
        <f>IFERROR(LARGE(AH937:AM937,7),0)</f>
        <v>0</v>
      </c>
      <c r="AH937" s="69"/>
      <c r="AI937" s="69"/>
      <c r="AJ937" s="69"/>
      <c r="AK937" s="69"/>
      <c r="AL937" s="69"/>
      <c r="AM937" s="69"/>
    </row>
    <row r="938" spans="1:39" s="70" customFormat="1">
      <c r="A938" s="3"/>
      <c r="B938" s="3"/>
      <c r="C938" s="3"/>
      <c r="D938" s="2"/>
      <c r="E938" s="23"/>
      <c r="F938" s="69"/>
      <c r="G938" s="69"/>
      <c r="H938" s="69"/>
      <c r="I938" s="75"/>
      <c r="J938" s="76"/>
      <c r="K938" s="76"/>
      <c r="L938" s="76"/>
      <c r="M938" s="76"/>
      <c r="N938" s="69"/>
      <c r="O938" s="69"/>
      <c r="P938" s="69"/>
      <c r="Q938" s="69"/>
      <c r="R938" s="69"/>
      <c r="S938" s="69"/>
      <c r="T938" s="75"/>
      <c r="U938" s="75"/>
      <c r="V938" s="69"/>
      <c r="W938" s="69"/>
      <c r="X938" s="69"/>
      <c r="Y938" s="77"/>
      <c r="Z938" s="69"/>
      <c r="AA938" s="69"/>
      <c r="AB938" s="69"/>
      <c r="AC938" s="69"/>
      <c r="AD938" s="69">
        <f>IFERROR(LARGE(AH938:AM938,1),0)+IFERROR(LARGE(AH938:AM938,2),0)</f>
        <v>0</v>
      </c>
      <c r="AE938" s="69">
        <f>IFERROR(LARGE(AH938:AM938,3),0)+IFERROR(LARGE(AH938:AM938,4),0)</f>
        <v>0</v>
      </c>
      <c r="AF938" s="69">
        <f>IFERROR(LARGE(AH938:AM938,5),0)+IFERROR(LARGE(AH938:AM938,6),0)</f>
        <v>0</v>
      </c>
      <c r="AG938" s="69">
        <f>IFERROR(LARGE(AH938:AM938,7),0)</f>
        <v>0</v>
      </c>
      <c r="AH938" s="69"/>
      <c r="AI938" s="69"/>
      <c r="AJ938" s="69"/>
      <c r="AK938" s="69"/>
      <c r="AL938" s="69"/>
      <c r="AM938" s="69"/>
    </row>
    <row r="939" spans="1:39" s="70" customFormat="1">
      <c r="A939" s="3"/>
      <c r="B939" s="3"/>
      <c r="C939" s="3"/>
      <c r="D939" s="2"/>
      <c r="E939" s="23"/>
      <c r="F939" s="69"/>
      <c r="G939" s="69"/>
      <c r="H939" s="69"/>
      <c r="I939" s="75"/>
      <c r="J939" s="76"/>
      <c r="K939" s="76"/>
      <c r="L939" s="76"/>
      <c r="M939" s="76"/>
      <c r="N939" s="69"/>
      <c r="O939" s="69"/>
      <c r="P939" s="69"/>
      <c r="Q939" s="69"/>
      <c r="R939" s="69"/>
      <c r="S939" s="69"/>
      <c r="T939" s="75"/>
      <c r="U939" s="75"/>
      <c r="V939" s="69"/>
      <c r="W939" s="69"/>
      <c r="X939" s="69"/>
      <c r="Y939" s="77"/>
      <c r="Z939" s="69"/>
      <c r="AA939" s="69"/>
      <c r="AB939" s="69"/>
      <c r="AC939" s="69"/>
      <c r="AD939" s="69">
        <f>IFERROR(LARGE(AH939:AM939,1),0)+IFERROR(LARGE(AH939:AM939,2),0)</f>
        <v>0</v>
      </c>
      <c r="AE939" s="69">
        <f>IFERROR(LARGE(AH939:AM939,3),0)+IFERROR(LARGE(AH939:AM939,4),0)</f>
        <v>0</v>
      </c>
      <c r="AF939" s="69">
        <f>IFERROR(LARGE(AH939:AM939,5),0)+IFERROR(LARGE(AH939:AM939,6),0)</f>
        <v>0</v>
      </c>
      <c r="AG939" s="69">
        <f>IFERROR(LARGE(AH939:AM939,7),0)</f>
        <v>0</v>
      </c>
      <c r="AH939" s="69"/>
      <c r="AI939" s="69"/>
      <c r="AJ939" s="69"/>
      <c r="AK939" s="69"/>
      <c r="AL939" s="69"/>
      <c r="AM939" s="69"/>
    </row>
    <row r="940" spans="1:39" s="70" customFormat="1">
      <c r="A940" s="3"/>
      <c r="B940" s="3"/>
      <c r="C940" s="3"/>
      <c r="D940" s="2"/>
      <c r="E940" s="23"/>
      <c r="F940" s="69"/>
      <c r="G940" s="69"/>
      <c r="H940" s="69"/>
      <c r="I940" s="75"/>
      <c r="J940" s="76"/>
      <c r="K940" s="76"/>
      <c r="L940" s="76"/>
      <c r="M940" s="76"/>
      <c r="N940" s="69"/>
      <c r="O940" s="69"/>
      <c r="P940" s="69"/>
      <c r="Q940" s="69"/>
      <c r="R940" s="69"/>
      <c r="S940" s="69"/>
      <c r="T940" s="75"/>
      <c r="U940" s="75"/>
      <c r="V940" s="69"/>
      <c r="W940" s="69"/>
      <c r="X940" s="69"/>
      <c r="Y940" s="77"/>
      <c r="Z940" s="69"/>
      <c r="AA940" s="69"/>
      <c r="AB940" s="69"/>
      <c r="AC940" s="69"/>
      <c r="AD940" s="69">
        <f>IFERROR(LARGE(AH940:AM940,1),0)+IFERROR(LARGE(AH940:AM940,2),0)</f>
        <v>0</v>
      </c>
      <c r="AE940" s="69">
        <f>IFERROR(LARGE(AH940:AM940,3),0)+IFERROR(LARGE(AH940:AM940,4),0)</f>
        <v>0</v>
      </c>
      <c r="AF940" s="69">
        <f>IFERROR(LARGE(AH940:AM940,5),0)+IFERROR(LARGE(AH940:AM940,6),0)</f>
        <v>0</v>
      </c>
      <c r="AG940" s="69">
        <f>IFERROR(LARGE(AH940:AM940,7),0)</f>
        <v>0</v>
      </c>
      <c r="AH940" s="69"/>
      <c r="AI940" s="69"/>
      <c r="AJ940" s="69"/>
      <c r="AK940" s="69"/>
      <c r="AL940" s="69"/>
      <c r="AM940" s="69"/>
    </row>
    <row r="941" spans="1:39" s="70" customFormat="1">
      <c r="A941" s="3"/>
      <c r="B941" s="3"/>
      <c r="C941" s="3"/>
      <c r="D941" s="2"/>
      <c r="E941" s="23"/>
      <c r="F941" s="69"/>
      <c r="G941" s="69"/>
      <c r="H941" s="69"/>
      <c r="I941" s="75"/>
      <c r="J941" s="76"/>
      <c r="K941" s="76"/>
      <c r="L941" s="76"/>
      <c r="M941" s="76"/>
      <c r="N941" s="69"/>
      <c r="O941" s="69"/>
      <c r="P941" s="69"/>
      <c r="Q941" s="69"/>
      <c r="R941" s="69"/>
      <c r="S941" s="69"/>
      <c r="T941" s="75"/>
      <c r="U941" s="75"/>
      <c r="V941" s="69"/>
      <c r="W941" s="69"/>
      <c r="X941" s="69"/>
      <c r="Y941" s="77"/>
      <c r="Z941" s="69"/>
      <c r="AA941" s="69"/>
      <c r="AB941" s="69"/>
      <c r="AC941" s="69"/>
      <c r="AD941" s="69">
        <f>IFERROR(LARGE(AH941:AM941,1),0)+IFERROR(LARGE(AH941:AM941,2),0)</f>
        <v>0</v>
      </c>
      <c r="AE941" s="69">
        <f>IFERROR(LARGE(AH941:AM941,3),0)+IFERROR(LARGE(AH941:AM941,4),0)</f>
        <v>0</v>
      </c>
      <c r="AF941" s="69">
        <f>IFERROR(LARGE(AH941:AM941,5),0)+IFERROR(LARGE(AH941:AM941,6),0)</f>
        <v>0</v>
      </c>
      <c r="AG941" s="69">
        <f>IFERROR(LARGE(AH941:AM941,7),0)</f>
        <v>0</v>
      </c>
      <c r="AH941" s="69"/>
      <c r="AI941" s="69"/>
      <c r="AJ941" s="69"/>
      <c r="AK941" s="69"/>
      <c r="AL941" s="69"/>
      <c r="AM941" s="69"/>
    </row>
    <row r="942" spans="1:39" s="70" customFormat="1">
      <c r="A942" s="3"/>
      <c r="B942" s="3"/>
      <c r="C942" s="3"/>
      <c r="D942" s="2"/>
      <c r="E942" s="23"/>
      <c r="F942" s="69"/>
      <c r="G942" s="69"/>
      <c r="H942" s="69"/>
      <c r="I942" s="75"/>
      <c r="J942" s="76"/>
      <c r="K942" s="76"/>
      <c r="L942" s="76"/>
      <c r="M942" s="76"/>
      <c r="N942" s="69"/>
      <c r="O942" s="69"/>
      <c r="P942" s="69"/>
      <c r="Q942" s="69"/>
      <c r="R942" s="69"/>
      <c r="S942" s="69"/>
      <c r="T942" s="75"/>
      <c r="U942" s="75"/>
      <c r="V942" s="69"/>
      <c r="W942" s="69"/>
      <c r="X942" s="69"/>
      <c r="Y942" s="77"/>
      <c r="Z942" s="69"/>
      <c r="AA942" s="69"/>
      <c r="AB942" s="69"/>
      <c r="AC942" s="69"/>
      <c r="AD942" s="69">
        <f>IFERROR(LARGE(AH942:AM942,1),0)+IFERROR(LARGE(AH942:AM942,2),0)</f>
        <v>0</v>
      </c>
      <c r="AE942" s="69">
        <f>IFERROR(LARGE(AH942:AM942,3),0)+IFERROR(LARGE(AH942:AM942,4),0)</f>
        <v>0</v>
      </c>
      <c r="AF942" s="69">
        <f>IFERROR(LARGE(AH942:AM942,5),0)+IFERROR(LARGE(AH942:AM942,6),0)</f>
        <v>0</v>
      </c>
      <c r="AG942" s="69">
        <f>IFERROR(LARGE(AH942:AM942,7),0)</f>
        <v>0</v>
      </c>
      <c r="AH942" s="69"/>
      <c r="AI942" s="69"/>
      <c r="AJ942" s="69"/>
      <c r="AK942" s="69"/>
      <c r="AL942" s="69"/>
      <c r="AM942" s="69"/>
    </row>
    <row r="943" spans="1:39" s="70" customFormat="1">
      <c r="A943" s="3"/>
      <c r="B943" s="3"/>
      <c r="C943" s="3"/>
      <c r="D943" s="2"/>
      <c r="E943" s="23"/>
      <c r="F943" s="69"/>
      <c r="G943" s="69"/>
      <c r="H943" s="69"/>
      <c r="I943" s="75"/>
      <c r="J943" s="76"/>
      <c r="K943" s="76"/>
      <c r="L943" s="76"/>
      <c r="M943" s="76"/>
      <c r="N943" s="69"/>
      <c r="O943" s="69"/>
      <c r="P943" s="69"/>
      <c r="Q943" s="69"/>
      <c r="R943" s="69"/>
      <c r="S943" s="69"/>
      <c r="T943" s="75"/>
      <c r="U943" s="75"/>
      <c r="V943" s="69"/>
      <c r="W943" s="69"/>
      <c r="X943" s="69"/>
      <c r="Y943" s="77"/>
      <c r="Z943" s="69"/>
      <c r="AA943" s="69"/>
      <c r="AB943" s="69"/>
      <c r="AC943" s="69"/>
      <c r="AD943" s="69">
        <f>IFERROR(LARGE(AH943:AM943,1),0)+IFERROR(LARGE(AH943:AM943,2),0)</f>
        <v>0</v>
      </c>
      <c r="AE943" s="69">
        <f>IFERROR(LARGE(AH943:AM943,3),0)+IFERROR(LARGE(AH943:AM943,4),0)</f>
        <v>0</v>
      </c>
      <c r="AF943" s="69">
        <f>IFERROR(LARGE(AH943:AM943,5),0)+IFERROR(LARGE(AH943:AM943,6),0)</f>
        <v>0</v>
      </c>
      <c r="AG943" s="69">
        <f>IFERROR(LARGE(AH943:AM943,7),0)</f>
        <v>0</v>
      </c>
      <c r="AH943" s="69"/>
      <c r="AI943" s="69"/>
      <c r="AJ943" s="69"/>
      <c r="AK943" s="69"/>
      <c r="AL943" s="69"/>
      <c r="AM943" s="69"/>
    </row>
    <row r="944" spans="1:39" s="70" customFormat="1">
      <c r="A944" s="3"/>
      <c r="B944" s="3"/>
      <c r="C944" s="3"/>
      <c r="D944" s="2"/>
      <c r="E944" s="23"/>
      <c r="F944" s="69"/>
      <c r="G944" s="69"/>
      <c r="H944" s="69"/>
      <c r="I944" s="75"/>
      <c r="J944" s="76"/>
      <c r="K944" s="76"/>
      <c r="L944" s="76"/>
      <c r="M944" s="76"/>
      <c r="N944" s="69"/>
      <c r="O944" s="69"/>
      <c r="P944" s="69"/>
      <c r="Q944" s="69"/>
      <c r="R944" s="69"/>
      <c r="S944" s="69"/>
      <c r="T944" s="75"/>
      <c r="U944" s="75"/>
      <c r="V944" s="69"/>
      <c r="W944" s="69"/>
      <c r="X944" s="69"/>
      <c r="Y944" s="77"/>
      <c r="Z944" s="69"/>
      <c r="AA944" s="69"/>
      <c r="AB944" s="69"/>
      <c r="AC944" s="69"/>
      <c r="AD944" s="69">
        <f>IFERROR(LARGE(AH944:AM944,1),0)+IFERROR(LARGE(AH944:AM944,2),0)</f>
        <v>0</v>
      </c>
      <c r="AE944" s="69">
        <f>IFERROR(LARGE(AH944:AM944,3),0)+IFERROR(LARGE(AH944:AM944,4),0)</f>
        <v>0</v>
      </c>
      <c r="AF944" s="69">
        <f>IFERROR(LARGE(AH944:AM944,5),0)+IFERROR(LARGE(AH944:AM944,6),0)</f>
        <v>0</v>
      </c>
      <c r="AG944" s="69">
        <f>IFERROR(LARGE(AH944:AM944,7),0)</f>
        <v>0</v>
      </c>
      <c r="AH944" s="69"/>
      <c r="AI944" s="69"/>
      <c r="AJ944" s="69"/>
      <c r="AK944" s="69"/>
      <c r="AL944" s="69"/>
      <c r="AM944" s="69"/>
    </row>
    <row r="945" spans="1:39" s="70" customFormat="1">
      <c r="A945" s="3"/>
      <c r="B945" s="3"/>
      <c r="C945" s="3"/>
      <c r="D945" s="2"/>
      <c r="E945" s="23"/>
      <c r="F945" s="69"/>
      <c r="G945" s="69"/>
      <c r="H945" s="69"/>
      <c r="I945" s="75"/>
      <c r="J945" s="76"/>
      <c r="K945" s="76"/>
      <c r="L945" s="76"/>
      <c r="M945" s="76"/>
      <c r="N945" s="69"/>
      <c r="O945" s="69"/>
      <c r="P945" s="69"/>
      <c r="Q945" s="69"/>
      <c r="R945" s="69"/>
      <c r="S945" s="69"/>
      <c r="T945" s="75"/>
      <c r="U945" s="75"/>
      <c r="V945" s="69"/>
      <c r="W945" s="69"/>
      <c r="X945" s="69"/>
      <c r="Y945" s="77"/>
      <c r="Z945" s="69"/>
      <c r="AA945" s="69"/>
      <c r="AB945" s="69"/>
      <c r="AC945" s="69"/>
      <c r="AD945" s="69">
        <f>IFERROR(LARGE(AH945:AM945,1),0)+IFERROR(LARGE(AH945:AM945,2),0)</f>
        <v>0</v>
      </c>
      <c r="AE945" s="69">
        <f>IFERROR(LARGE(AH945:AM945,3),0)+IFERROR(LARGE(AH945:AM945,4),0)</f>
        <v>0</v>
      </c>
      <c r="AF945" s="69">
        <f>IFERROR(LARGE(AH945:AM945,5),0)+IFERROR(LARGE(AH945:AM945,6),0)</f>
        <v>0</v>
      </c>
      <c r="AG945" s="69">
        <f>IFERROR(LARGE(AH945:AM945,7),0)</f>
        <v>0</v>
      </c>
      <c r="AH945" s="69"/>
      <c r="AI945" s="69"/>
      <c r="AJ945" s="69"/>
      <c r="AK945" s="69"/>
      <c r="AL945" s="69"/>
      <c r="AM945" s="69"/>
    </row>
    <row r="946" spans="1:39" s="70" customFormat="1">
      <c r="A946" s="3"/>
      <c r="B946" s="3"/>
      <c r="C946" s="3"/>
      <c r="D946" s="2"/>
      <c r="E946" s="23"/>
      <c r="F946" s="69"/>
      <c r="G946" s="69"/>
      <c r="H946" s="69"/>
      <c r="I946" s="75"/>
      <c r="J946" s="76"/>
      <c r="K946" s="76"/>
      <c r="L946" s="76"/>
      <c r="M946" s="76"/>
      <c r="N946" s="69"/>
      <c r="O946" s="69"/>
      <c r="P946" s="69"/>
      <c r="Q946" s="69"/>
      <c r="R946" s="69"/>
      <c r="S946" s="69"/>
      <c r="T946" s="75"/>
      <c r="U946" s="75"/>
      <c r="V946" s="69"/>
      <c r="W946" s="69"/>
      <c r="X946" s="69"/>
      <c r="Y946" s="77"/>
      <c r="Z946" s="69"/>
      <c r="AA946" s="69"/>
      <c r="AB946" s="69"/>
      <c r="AC946" s="69"/>
      <c r="AD946" s="69">
        <f>IFERROR(LARGE(AH946:AM946,1),0)+IFERROR(LARGE(AH946:AM946,2),0)</f>
        <v>0</v>
      </c>
      <c r="AE946" s="69">
        <f>IFERROR(LARGE(AH946:AM946,3),0)+IFERROR(LARGE(AH946:AM946,4),0)</f>
        <v>0</v>
      </c>
      <c r="AF946" s="69">
        <f>IFERROR(LARGE(AH946:AM946,5),0)+IFERROR(LARGE(AH946:AM946,6),0)</f>
        <v>0</v>
      </c>
      <c r="AG946" s="69">
        <f>IFERROR(LARGE(AH946:AM946,7),0)</f>
        <v>0</v>
      </c>
      <c r="AH946" s="69"/>
      <c r="AI946" s="69"/>
      <c r="AJ946" s="69"/>
      <c r="AK946" s="69"/>
      <c r="AL946" s="69"/>
      <c r="AM946" s="69"/>
    </row>
    <row r="947" spans="1:39">
      <c r="F947" s="74"/>
      <c r="G947" s="74"/>
      <c r="H947" s="74"/>
      <c r="I947" s="74"/>
      <c r="J947" s="74"/>
      <c r="K947" s="74"/>
      <c r="L947" s="74"/>
      <c r="M947" s="74"/>
      <c r="N947" s="74"/>
      <c r="O947" s="74"/>
      <c r="P947" s="74"/>
      <c r="Q947" s="74"/>
      <c r="R947" s="74"/>
      <c r="S947" s="74"/>
      <c r="T947" s="74"/>
      <c r="U947" s="74"/>
      <c r="V947" s="74"/>
      <c r="W947" s="74"/>
      <c r="X947" s="74"/>
      <c r="Y947" s="74"/>
      <c r="Z947" s="74"/>
      <c r="AA947" s="74"/>
      <c r="AB947" s="74"/>
      <c r="AC947" s="74"/>
      <c r="AD947" s="74"/>
      <c r="AE947" s="74"/>
      <c r="AF947" s="74"/>
      <c r="AG947" s="74"/>
      <c r="AH947" s="74"/>
      <c r="AI947" s="74"/>
      <c r="AJ947" s="74"/>
      <c r="AK947" s="74"/>
      <c r="AL947" s="74"/>
      <c r="AM947" s="74"/>
    </row>
    <row r="948" spans="1:39">
      <c r="F948" s="74"/>
      <c r="G948" s="74"/>
      <c r="H948" s="74"/>
      <c r="I948" s="74"/>
      <c r="J948" s="74"/>
      <c r="K948" s="74"/>
      <c r="L948" s="74"/>
      <c r="M948" s="74"/>
      <c r="N948" s="74"/>
      <c r="O948" s="74"/>
      <c r="P948" s="74"/>
      <c r="Q948" s="74"/>
      <c r="R948" s="74"/>
      <c r="S948" s="74"/>
      <c r="T948" s="74"/>
      <c r="U948" s="74"/>
      <c r="V948" s="74"/>
      <c r="W948" s="74"/>
      <c r="X948" s="74"/>
      <c r="Y948" s="74"/>
      <c r="Z948" s="74"/>
      <c r="AA948" s="74"/>
      <c r="AB948" s="74"/>
      <c r="AC948" s="74"/>
      <c r="AD948" s="74"/>
      <c r="AE948" s="74"/>
      <c r="AF948" s="74"/>
      <c r="AG948" s="74"/>
      <c r="AH948" s="74"/>
      <c r="AI948" s="74"/>
      <c r="AJ948" s="74"/>
      <c r="AK948" s="74"/>
      <c r="AL948" s="74"/>
      <c r="AM948" s="74"/>
    </row>
    <row r="949" spans="1:39">
      <c r="F949" s="74"/>
      <c r="G949" s="74"/>
      <c r="H949" s="74"/>
      <c r="I949" s="74"/>
      <c r="J949" s="74"/>
      <c r="K949" s="74"/>
      <c r="L949" s="74"/>
      <c r="M949" s="74"/>
      <c r="N949" s="74"/>
      <c r="O949" s="74"/>
      <c r="P949" s="74"/>
      <c r="Q949" s="74"/>
      <c r="R949" s="74"/>
      <c r="S949" s="74"/>
      <c r="T949" s="74"/>
      <c r="U949" s="74"/>
      <c r="V949" s="74"/>
      <c r="W949" s="74"/>
      <c r="X949" s="74"/>
      <c r="Y949" s="74"/>
      <c r="Z949" s="74"/>
      <c r="AA949" s="74"/>
      <c r="AB949" s="74"/>
      <c r="AC949" s="74"/>
      <c r="AD949" s="74"/>
      <c r="AE949" s="74"/>
      <c r="AF949" s="74"/>
      <c r="AG949" s="74"/>
      <c r="AH949" s="74"/>
      <c r="AI949" s="74"/>
      <c r="AJ949" s="74"/>
      <c r="AK949" s="74"/>
      <c r="AL949" s="74"/>
      <c r="AM949" s="74"/>
    </row>
    <row r="950" spans="1:39">
      <c r="F950" s="74"/>
      <c r="G950" s="74"/>
      <c r="H950" s="74"/>
      <c r="I950" s="74"/>
      <c r="J950" s="74"/>
      <c r="K950" s="74"/>
      <c r="L950" s="74"/>
      <c r="M950" s="74"/>
      <c r="N950" s="74"/>
      <c r="O950" s="74"/>
      <c r="P950" s="74"/>
      <c r="Q950" s="74"/>
      <c r="R950" s="74"/>
      <c r="S950" s="74"/>
      <c r="T950" s="74"/>
      <c r="U950" s="74"/>
      <c r="V950" s="74"/>
      <c r="W950" s="74"/>
      <c r="X950" s="74"/>
      <c r="Y950" s="74"/>
      <c r="Z950" s="74"/>
      <c r="AA950" s="74"/>
      <c r="AB950" s="74"/>
      <c r="AC950" s="74"/>
      <c r="AD950" s="74"/>
      <c r="AE950" s="74"/>
      <c r="AF950" s="74"/>
      <c r="AG950" s="74"/>
      <c r="AH950" s="74"/>
      <c r="AI950" s="74"/>
      <c r="AJ950" s="74"/>
      <c r="AK950" s="74"/>
      <c r="AL950" s="74"/>
      <c r="AM950" s="74"/>
    </row>
    <row r="951" spans="1:39">
      <c r="F951" s="74"/>
      <c r="G951" s="74"/>
      <c r="H951" s="74"/>
      <c r="I951" s="74"/>
      <c r="J951" s="74"/>
      <c r="K951" s="74"/>
      <c r="L951" s="74"/>
      <c r="M951" s="74"/>
      <c r="N951" s="74"/>
      <c r="O951" s="74"/>
      <c r="P951" s="74"/>
      <c r="Q951" s="74"/>
      <c r="R951" s="74"/>
      <c r="S951" s="74"/>
      <c r="T951" s="74"/>
      <c r="U951" s="74"/>
      <c r="V951" s="74"/>
      <c r="W951" s="74"/>
      <c r="X951" s="74"/>
      <c r="Y951" s="74"/>
      <c r="Z951" s="74"/>
      <c r="AA951" s="74"/>
      <c r="AB951" s="74"/>
      <c r="AC951" s="74"/>
      <c r="AD951" s="74"/>
      <c r="AE951" s="74"/>
      <c r="AF951" s="74"/>
      <c r="AG951" s="74"/>
      <c r="AH951" s="74"/>
      <c r="AI951" s="74"/>
      <c r="AJ951" s="74"/>
      <c r="AK951" s="74"/>
      <c r="AL951" s="74"/>
      <c r="AM951" s="74"/>
    </row>
    <row r="952" spans="1:39">
      <c r="F952" s="74"/>
      <c r="G952" s="74"/>
      <c r="H952" s="74"/>
      <c r="I952" s="74"/>
      <c r="J952" s="74"/>
      <c r="K952" s="74"/>
      <c r="L952" s="74"/>
      <c r="M952" s="74"/>
      <c r="N952" s="74"/>
      <c r="O952" s="74"/>
      <c r="P952" s="74"/>
      <c r="Q952" s="74"/>
      <c r="R952" s="74"/>
      <c r="S952" s="74"/>
      <c r="T952" s="74"/>
      <c r="U952" s="74"/>
      <c r="V952" s="74"/>
      <c r="W952" s="74"/>
      <c r="X952" s="74"/>
      <c r="Y952" s="74"/>
      <c r="Z952" s="74"/>
      <c r="AA952" s="74"/>
      <c r="AB952" s="74"/>
      <c r="AC952" s="74"/>
      <c r="AD952" s="74"/>
      <c r="AE952" s="74"/>
      <c r="AF952" s="74"/>
      <c r="AG952" s="74"/>
      <c r="AH952" s="74"/>
      <c r="AI952" s="74"/>
      <c r="AJ952" s="74"/>
      <c r="AK952" s="74"/>
      <c r="AL952" s="74"/>
      <c r="AM952" s="74"/>
    </row>
    <row r="953" spans="1:39">
      <c r="F953" s="74"/>
      <c r="G953" s="74"/>
      <c r="H953" s="74"/>
      <c r="I953" s="74"/>
      <c r="J953" s="74"/>
      <c r="K953" s="74"/>
      <c r="L953" s="74"/>
      <c r="M953" s="74"/>
      <c r="N953" s="74"/>
      <c r="O953" s="74"/>
      <c r="P953" s="74"/>
      <c r="Q953" s="74"/>
      <c r="R953" s="74"/>
      <c r="S953" s="74"/>
      <c r="T953" s="74"/>
      <c r="U953" s="74"/>
      <c r="V953" s="74"/>
      <c r="W953" s="74"/>
      <c r="X953" s="74"/>
      <c r="Y953" s="74"/>
      <c r="Z953" s="74"/>
      <c r="AA953" s="74"/>
      <c r="AB953" s="74"/>
      <c r="AC953" s="74"/>
      <c r="AD953" s="74"/>
      <c r="AE953" s="74"/>
      <c r="AF953" s="74"/>
      <c r="AG953" s="74"/>
      <c r="AH953" s="74"/>
      <c r="AI953" s="74"/>
      <c r="AJ953" s="74"/>
      <c r="AK953" s="74"/>
      <c r="AL953" s="74"/>
      <c r="AM953" s="74"/>
    </row>
    <row r="954" spans="1:39">
      <c r="F954" s="74"/>
      <c r="G954" s="74"/>
      <c r="H954" s="74"/>
      <c r="I954" s="74"/>
      <c r="J954" s="74"/>
      <c r="K954" s="74"/>
      <c r="L954" s="74"/>
      <c r="M954" s="74"/>
      <c r="N954" s="74"/>
      <c r="O954" s="74"/>
      <c r="P954" s="74"/>
      <c r="Q954" s="74"/>
      <c r="R954" s="74"/>
      <c r="S954" s="74"/>
      <c r="T954" s="74"/>
      <c r="U954" s="74"/>
      <c r="V954" s="74"/>
      <c r="W954" s="74"/>
      <c r="X954" s="74"/>
      <c r="Y954" s="74"/>
      <c r="Z954" s="74"/>
      <c r="AA954" s="74"/>
      <c r="AB954" s="74"/>
      <c r="AC954" s="74"/>
      <c r="AD954" s="74"/>
      <c r="AE954" s="74"/>
      <c r="AF954" s="74"/>
      <c r="AG954" s="74"/>
      <c r="AH954" s="74"/>
      <c r="AI954" s="74"/>
      <c r="AJ954" s="74"/>
      <c r="AK954" s="74"/>
      <c r="AL954" s="74"/>
      <c r="AM954" s="74"/>
    </row>
    <row r="955" spans="1:39">
      <c r="F955" s="74"/>
      <c r="G955" s="74"/>
      <c r="H955" s="74"/>
      <c r="I955" s="74"/>
      <c r="J955" s="74"/>
      <c r="K955" s="74"/>
      <c r="L955" s="74"/>
      <c r="M955" s="74"/>
      <c r="N955" s="74"/>
      <c r="O955" s="74"/>
      <c r="P955" s="74"/>
      <c r="Q955" s="74"/>
      <c r="R955" s="74"/>
      <c r="S955" s="74"/>
      <c r="T955" s="74"/>
      <c r="U955" s="74"/>
      <c r="V955" s="74"/>
      <c r="W955" s="74"/>
      <c r="X955" s="74"/>
      <c r="Y955" s="74"/>
      <c r="Z955" s="74"/>
      <c r="AA955" s="74"/>
      <c r="AB955" s="74"/>
      <c r="AC955" s="74"/>
      <c r="AD955" s="74"/>
      <c r="AE955" s="74"/>
      <c r="AF955" s="74"/>
      <c r="AG955" s="74"/>
      <c r="AH955" s="74"/>
      <c r="AI955" s="74"/>
      <c r="AJ955" s="74"/>
      <c r="AK955" s="74"/>
      <c r="AL955" s="74"/>
      <c r="AM955" s="74"/>
    </row>
    <row r="956" spans="1:39">
      <c r="F956" s="74"/>
      <c r="G956" s="74"/>
      <c r="H956" s="74"/>
      <c r="I956" s="74"/>
      <c r="J956" s="74"/>
      <c r="K956" s="74"/>
      <c r="L956" s="74"/>
      <c r="M956" s="74"/>
      <c r="N956" s="74"/>
      <c r="O956" s="74"/>
      <c r="P956" s="74"/>
      <c r="Q956" s="74"/>
      <c r="R956" s="74"/>
      <c r="S956" s="74"/>
      <c r="T956" s="74"/>
      <c r="U956" s="74"/>
      <c r="V956" s="74"/>
      <c r="W956" s="74"/>
      <c r="X956" s="74"/>
      <c r="Y956" s="74"/>
      <c r="Z956" s="74"/>
      <c r="AA956" s="74"/>
      <c r="AB956" s="74"/>
      <c r="AC956" s="74"/>
      <c r="AD956" s="74"/>
      <c r="AE956" s="74"/>
      <c r="AF956" s="74"/>
      <c r="AG956" s="74"/>
      <c r="AH956" s="74"/>
      <c r="AI956" s="74"/>
      <c r="AJ956" s="74"/>
      <c r="AK956" s="74"/>
      <c r="AL956" s="74"/>
      <c r="AM956" s="74"/>
    </row>
    <row r="957" spans="1:39">
      <c r="F957" s="74"/>
      <c r="G957" s="74"/>
      <c r="H957" s="74"/>
      <c r="I957" s="74"/>
      <c r="J957" s="74"/>
      <c r="K957" s="74"/>
      <c r="L957" s="74"/>
      <c r="M957" s="74"/>
      <c r="N957" s="74"/>
      <c r="O957" s="74"/>
      <c r="P957" s="74"/>
      <c r="Q957" s="74"/>
      <c r="R957" s="74"/>
      <c r="S957" s="74"/>
      <c r="T957" s="74"/>
      <c r="U957" s="74"/>
      <c r="V957" s="74"/>
      <c r="W957" s="74"/>
      <c r="X957" s="74"/>
      <c r="Y957" s="74"/>
      <c r="Z957" s="74"/>
      <c r="AA957" s="74"/>
      <c r="AB957" s="74"/>
      <c r="AC957" s="74"/>
      <c r="AD957" s="74"/>
      <c r="AE957" s="74"/>
      <c r="AF957" s="74"/>
      <c r="AG957" s="74"/>
      <c r="AH957" s="74"/>
      <c r="AI957" s="74"/>
      <c r="AJ957" s="74"/>
      <c r="AK957" s="74"/>
      <c r="AL957" s="74"/>
      <c r="AM957" s="74"/>
    </row>
    <row r="958" spans="1:39">
      <c r="F958" s="74"/>
      <c r="G958" s="74"/>
      <c r="H958" s="74"/>
      <c r="I958" s="74"/>
      <c r="J958" s="74"/>
      <c r="K958" s="74"/>
      <c r="L958" s="74"/>
      <c r="M958" s="74"/>
      <c r="N958" s="74"/>
      <c r="O958" s="74"/>
      <c r="P958" s="74"/>
      <c r="Q958" s="74"/>
      <c r="R958" s="74"/>
      <c r="S958" s="74"/>
      <c r="T958" s="74"/>
      <c r="U958" s="74"/>
      <c r="V958" s="74"/>
      <c r="W958" s="74"/>
      <c r="X958" s="74"/>
      <c r="Y958" s="74"/>
      <c r="Z958" s="74"/>
      <c r="AA958" s="74"/>
      <c r="AB958" s="74"/>
      <c r="AC958" s="74"/>
      <c r="AD958" s="74"/>
      <c r="AE958" s="74"/>
      <c r="AF958" s="74"/>
      <c r="AG958" s="74"/>
      <c r="AH958" s="74"/>
      <c r="AI958" s="74"/>
      <c r="AJ958" s="74"/>
      <c r="AK958" s="74"/>
      <c r="AL958" s="74"/>
      <c r="AM958" s="74"/>
    </row>
    <row r="959" spans="1:39">
      <c r="F959" s="74"/>
      <c r="G959" s="74"/>
      <c r="H959" s="74"/>
      <c r="I959" s="74"/>
      <c r="J959" s="74"/>
      <c r="K959" s="74"/>
      <c r="L959" s="74"/>
      <c r="M959" s="74"/>
      <c r="N959" s="74"/>
      <c r="O959" s="74"/>
      <c r="P959" s="74"/>
      <c r="Q959" s="74"/>
      <c r="R959" s="74"/>
      <c r="S959" s="74"/>
      <c r="T959" s="74"/>
      <c r="U959" s="74"/>
      <c r="V959" s="74"/>
      <c r="W959" s="74"/>
      <c r="X959" s="74"/>
      <c r="Y959" s="74"/>
      <c r="Z959" s="74"/>
      <c r="AA959" s="74"/>
      <c r="AB959" s="74"/>
      <c r="AC959" s="74"/>
      <c r="AD959" s="74"/>
      <c r="AE959" s="74"/>
      <c r="AF959" s="74"/>
      <c r="AG959" s="74"/>
      <c r="AH959" s="74"/>
      <c r="AI959" s="74"/>
      <c r="AJ959" s="74"/>
      <c r="AK959" s="74"/>
      <c r="AL959" s="74"/>
      <c r="AM959" s="74"/>
    </row>
    <row r="960" spans="1:39">
      <c r="F960" s="74"/>
      <c r="G960" s="74"/>
      <c r="H960" s="74"/>
      <c r="I960" s="74"/>
      <c r="J960" s="74"/>
      <c r="K960" s="74"/>
      <c r="L960" s="74"/>
      <c r="M960" s="74"/>
      <c r="N960" s="74"/>
      <c r="O960" s="74"/>
      <c r="P960" s="74"/>
      <c r="Q960" s="74"/>
      <c r="R960" s="74"/>
      <c r="S960" s="74"/>
      <c r="T960" s="74"/>
      <c r="U960" s="74"/>
      <c r="V960" s="74"/>
      <c r="W960" s="74"/>
      <c r="X960" s="74"/>
      <c r="Y960" s="74"/>
      <c r="Z960" s="74"/>
      <c r="AA960" s="74"/>
      <c r="AB960" s="74"/>
      <c r="AC960" s="74"/>
      <c r="AD960" s="74"/>
      <c r="AE960" s="74"/>
      <c r="AF960" s="74"/>
      <c r="AG960" s="74"/>
      <c r="AH960" s="74"/>
      <c r="AI960" s="74"/>
      <c r="AJ960" s="74"/>
      <c r="AK960" s="74"/>
      <c r="AL960" s="74"/>
      <c r="AM960" s="74"/>
    </row>
    <row r="961" spans="6:39">
      <c r="F961" s="74"/>
      <c r="G961" s="74"/>
      <c r="H961" s="74"/>
      <c r="I961" s="74"/>
      <c r="J961" s="74"/>
      <c r="K961" s="74"/>
      <c r="L961" s="74"/>
      <c r="M961" s="74"/>
      <c r="N961" s="74"/>
      <c r="O961" s="74"/>
      <c r="P961" s="74"/>
      <c r="Q961" s="74"/>
      <c r="R961" s="74"/>
      <c r="S961" s="74"/>
      <c r="T961" s="74"/>
      <c r="U961" s="74"/>
      <c r="V961" s="74"/>
      <c r="W961" s="74"/>
      <c r="X961" s="74"/>
      <c r="Y961" s="74"/>
      <c r="Z961" s="74"/>
      <c r="AA961" s="74"/>
      <c r="AB961" s="74"/>
      <c r="AC961" s="74"/>
      <c r="AD961" s="74"/>
      <c r="AE961" s="74"/>
      <c r="AF961" s="74"/>
      <c r="AG961" s="74"/>
      <c r="AH961" s="74"/>
      <c r="AI961" s="74"/>
      <c r="AJ961" s="74"/>
      <c r="AK961" s="74"/>
      <c r="AL961" s="74"/>
      <c r="AM961" s="74"/>
    </row>
    <row r="962" spans="6:39">
      <c r="F962" s="74"/>
      <c r="G962" s="74"/>
      <c r="H962" s="74"/>
      <c r="I962" s="74"/>
      <c r="J962" s="74"/>
      <c r="K962" s="74"/>
      <c r="L962" s="74"/>
      <c r="M962" s="74"/>
      <c r="N962" s="74"/>
      <c r="O962" s="74"/>
      <c r="P962" s="74"/>
      <c r="Q962" s="74"/>
      <c r="R962" s="74"/>
      <c r="S962" s="74"/>
      <c r="T962" s="74"/>
      <c r="U962" s="74"/>
      <c r="V962" s="74"/>
      <c r="W962" s="74"/>
      <c r="X962" s="74"/>
      <c r="Y962" s="74"/>
      <c r="Z962" s="74"/>
      <c r="AA962" s="74"/>
      <c r="AB962" s="74"/>
      <c r="AC962" s="74"/>
      <c r="AD962" s="74"/>
      <c r="AE962" s="74"/>
      <c r="AF962" s="74"/>
      <c r="AG962" s="74"/>
      <c r="AH962" s="74"/>
      <c r="AI962" s="74"/>
      <c r="AJ962" s="74"/>
      <c r="AK962" s="74"/>
      <c r="AL962" s="74"/>
      <c r="AM962" s="74"/>
    </row>
    <row r="963" spans="6:39">
      <c r="F963" s="74"/>
      <c r="G963" s="74"/>
      <c r="H963" s="74"/>
      <c r="I963" s="74"/>
      <c r="J963" s="74"/>
      <c r="K963" s="74"/>
      <c r="L963" s="74"/>
      <c r="M963" s="74"/>
      <c r="N963" s="74"/>
      <c r="O963" s="74"/>
      <c r="P963" s="74"/>
      <c r="Q963" s="74"/>
      <c r="R963" s="74"/>
      <c r="S963" s="74"/>
      <c r="T963" s="74"/>
      <c r="U963" s="74"/>
      <c r="V963" s="74"/>
      <c r="W963" s="74"/>
      <c r="X963" s="74"/>
      <c r="Y963" s="74"/>
      <c r="Z963" s="74"/>
      <c r="AA963" s="74"/>
      <c r="AB963" s="74"/>
      <c r="AC963" s="74"/>
      <c r="AD963" s="74"/>
      <c r="AE963" s="74"/>
      <c r="AF963" s="74"/>
      <c r="AG963" s="74"/>
      <c r="AH963" s="74"/>
      <c r="AI963" s="74"/>
      <c r="AJ963" s="74"/>
      <c r="AK963" s="74"/>
      <c r="AL963" s="74"/>
      <c r="AM963" s="74"/>
    </row>
    <row r="964" spans="6:39">
      <c r="F964" s="74"/>
      <c r="G964" s="74"/>
      <c r="H964" s="74"/>
      <c r="I964" s="74"/>
      <c r="J964" s="74"/>
      <c r="K964" s="74"/>
      <c r="L964" s="74"/>
      <c r="M964" s="74"/>
      <c r="N964" s="74"/>
      <c r="O964" s="74"/>
      <c r="P964" s="74"/>
      <c r="Q964" s="74"/>
      <c r="R964" s="74"/>
      <c r="S964" s="74"/>
      <c r="T964" s="74"/>
      <c r="U964" s="74"/>
      <c r="V964" s="74"/>
      <c r="W964" s="74"/>
      <c r="X964" s="74"/>
      <c r="Y964" s="74"/>
      <c r="Z964" s="74"/>
      <c r="AA964" s="74"/>
      <c r="AB964" s="74"/>
      <c r="AC964" s="74"/>
      <c r="AD964" s="74"/>
      <c r="AE964" s="74"/>
      <c r="AF964" s="74"/>
      <c r="AG964" s="74"/>
      <c r="AH964" s="74"/>
      <c r="AI964" s="74"/>
      <c r="AJ964" s="74"/>
      <c r="AK964" s="74"/>
      <c r="AL964" s="74"/>
      <c r="AM964" s="74"/>
    </row>
    <row r="965" spans="6:39">
      <c r="F965" s="74"/>
      <c r="G965" s="74"/>
      <c r="H965" s="74"/>
      <c r="I965" s="74"/>
      <c r="J965" s="74"/>
      <c r="K965" s="74"/>
      <c r="L965" s="74"/>
      <c r="M965" s="74"/>
      <c r="N965" s="74"/>
      <c r="O965" s="74"/>
      <c r="P965" s="74"/>
      <c r="Q965" s="74"/>
      <c r="R965" s="74"/>
      <c r="S965" s="74"/>
      <c r="T965" s="74"/>
      <c r="U965" s="74"/>
      <c r="V965" s="74"/>
      <c r="W965" s="74"/>
      <c r="X965" s="74"/>
      <c r="Y965" s="74"/>
      <c r="Z965" s="74"/>
      <c r="AA965" s="74"/>
      <c r="AB965" s="74"/>
      <c r="AC965" s="74"/>
      <c r="AD965" s="74"/>
      <c r="AE965" s="74"/>
      <c r="AF965" s="74"/>
      <c r="AG965" s="74"/>
      <c r="AH965" s="74"/>
      <c r="AI965" s="74"/>
      <c r="AJ965" s="74"/>
      <c r="AK965" s="74"/>
      <c r="AL965" s="74"/>
      <c r="AM965" s="74"/>
    </row>
    <row r="966" spans="6:39">
      <c r="F966" s="74"/>
      <c r="G966" s="74"/>
      <c r="H966" s="74"/>
      <c r="I966" s="74"/>
      <c r="J966" s="74"/>
      <c r="K966" s="74"/>
      <c r="L966" s="74"/>
      <c r="M966" s="74"/>
      <c r="N966" s="74"/>
      <c r="O966" s="74"/>
      <c r="P966" s="74"/>
      <c r="Q966" s="74"/>
      <c r="R966" s="74"/>
      <c r="S966" s="74"/>
      <c r="T966" s="74"/>
      <c r="U966" s="74"/>
      <c r="V966" s="74"/>
      <c r="W966" s="74"/>
      <c r="X966" s="74"/>
      <c r="Y966" s="74"/>
      <c r="Z966" s="74"/>
      <c r="AA966" s="74"/>
      <c r="AB966" s="74"/>
      <c r="AC966" s="74"/>
      <c r="AD966" s="74"/>
      <c r="AE966" s="74"/>
      <c r="AF966" s="74"/>
      <c r="AG966" s="74"/>
      <c r="AH966" s="74"/>
      <c r="AI966" s="74"/>
      <c r="AJ966" s="74"/>
      <c r="AK966" s="74"/>
      <c r="AL966" s="74"/>
      <c r="AM966" s="74"/>
    </row>
    <row r="967" spans="6:39">
      <c r="F967" s="74"/>
      <c r="G967" s="74"/>
      <c r="H967" s="74"/>
      <c r="I967" s="74"/>
      <c r="J967" s="74"/>
      <c r="K967" s="74"/>
      <c r="L967" s="74"/>
      <c r="M967" s="74"/>
      <c r="N967" s="74"/>
      <c r="O967" s="74"/>
      <c r="P967" s="74"/>
      <c r="Q967" s="74"/>
      <c r="R967" s="74"/>
      <c r="S967" s="74"/>
      <c r="T967" s="74"/>
      <c r="U967" s="74"/>
      <c r="V967" s="74"/>
      <c r="W967" s="74"/>
      <c r="X967" s="74"/>
      <c r="Y967" s="74"/>
      <c r="Z967" s="74"/>
      <c r="AA967" s="74"/>
      <c r="AB967" s="74"/>
      <c r="AC967" s="74"/>
      <c r="AD967" s="74"/>
      <c r="AE967" s="74"/>
      <c r="AF967" s="74"/>
      <c r="AG967" s="74"/>
      <c r="AH967" s="74"/>
      <c r="AI967" s="74"/>
      <c r="AJ967" s="74"/>
      <c r="AK967" s="74"/>
      <c r="AL967" s="74"/>
      <c r="AM967" s="74"/>
    </row>
    <row r="968" spans="6:39">
      <c r="F968" s="74"/>
      <c r="G968" s="74"/>
      <c r="H968" s="74"/>
      <c r="I968" s="74"/>
      <c r="J968" s="74"/>
      <c r="K968" s="74"/>
      <c r="L968" s="74"/>
      <c r="M968" s="74"/>
      <c r="N968" s="74"/>
      <c r="O968" s="74"/>
      <c r="P968" s="74"/>
      <c r="Q968" s="74"/>
      <c r="R968" s="74"/>
      <c r="S968" s="74"/>
      <c r="T968" s="74"/>
      <c r="U968" s="74"/>
      <c r="V968" s="74"/>
      <c r="W968" s="74"/>
      <c r="X968" s="74"/>
      <c r="Y968" s="74"/>
      <c r="Z968" s="74"/>
      <c r="AA968" s="74"/>
      <c r="AB968" s="74"/>
      <c r="AC968" s="74"/>
      <c r="AD968" s="74"/>
      <c r="AE968" s="74"/>
      <c r="AF968" s="74"/>
      <c r="AG968" s="74"/>
      <c r="AH968" s="74"/>
      <c r="AI968" s="74"/>
      <c r="AJ968" s="74"/>
      <c r="AK968" s="74"/>
      <c r="AL968" s="74"/>
      <c r="AM968" s="74"/>
    </row>
    <row r="969" spans="6:39">
      <c r="F969" s="74"/>
      <c r="G969" s="74"/>
      <c r="H969" s="74"/>
      <c r="I969" s="74"/>
      <c r="J969" s="74"/>
      <c r="K969" s="74"/>
      <c r="L969" s="74"/>
      <c r="M969" s="74"/>
      <c r="N969" s="74"/>
      <c r="O969" s="74"/>
      <c r="P969" s="74"/>
      <c r="Q969" s="74"/>
      <c r="R969" s="74"/>
      <c r="S969" s="74"/>
      <c r="T969" s="74"/>
      <c r="U969" s="74"/>
      <c r="V969" s="74"/>
      <c r="W969" s="74"/>
      <c r="X969" s="74"/>
      <c r="Y969" s="74"/>
      <c r="Z969" s="74"/>
      <c r="AA969" s="74"/>
      <c r="AB969" s="74"/>
      <c r="AC969" s="74"/>
      <c r="AD969" s="74"/>
      <c r="AE969" s="74"/>
      <c r="AF969" s="74"/>
      <c r="AG969" s="74"/>
      <c r="AH969" s="74"/>
      <c r="AI969" s="74"/>
      <c r="AJ969" s="74"/>
      <c r="AK969" s="74"/>
      <c r="AL969" s="74"/>
      <c r="AM969" s="74"/>
    </row>
    <row r="970" spans="6:39">
      <c r="F970" s="74"/>
      <c r="G970" s="74"/>
      <c r="H970" s="74"/>
      <c r="I970" s="74"/>
      <c r="J970" s="74"/>
      <c r="K970" s="74"/>
      <c r="L970" s="74"/>
      <c r="M970" s="74"/>
      <c r="N970" s="74"/>
      <c r="O970" s="74"/>
      <c r="P970" s="74"/>
      <c r="Q970" s="74"/>
      <c r="R970" s="74"/>
      <c r="S970" s="74"/>
      <c r="T970" s="74"/>
      <c r="U970" s="74"/>
      <c r="V970" s="74"/>
      <c r="W970" s="74"/>
      <c r="X970" s="74"/>
      <c r="Y970" s="74"/>
      <c r="Z970" s="74"/>
      <c r="AA970" s="74"/>
      <c r="AB970" s="74"/>
      <c r="AC970" s="74"/>
      <c r="AD970" s="74"/>
      <c r="AE970" s="74"/>
      <c r="AF970" s="74"/>
      <c r="AG970" s="74"/>
      <c r="AH970" s="74"/>
      <c r="AI970" s="74"/>
      <c r="AJ970" s="74"/>
      <c r="AK970" s="74"/>
      <c r="AL970" s="74"/>
      <c r="AM970" s="74"/>
    </row>
    <row r="971" spans="6:39">
      <c r="F971" s="74"/>
      <c r="G971" s="74"/>
      <c r="H971" s="74"/>
      <c r="I971" s="74"/>
      <c r="J971" s="74"/>
      <c r="K971" s="74"/>
      <c r="L971" s="74"/>
      <c r="M971" s="74"/>
      <c r="N971" s="74"/>
      <c r="O971" s="74"/>
      <c r="P971" s="74"/>
      <c r="Q971" s="74"/>
      <c r="R971" s="74"/>
      <c r="S971" s="74"/>
      <c r="T971" s="74"/>
      <c r="U971" s="74"/>
      <c r="V971" s="74"/>
      <c r="W971" s="74"/>
      <c r="X971" s="74"/>
      <c r="Y971" s="74"/>
      <c r="Z971" s="74"/>
      <c r="AA971" s="74"/>
      <c r="AB971" s="74"/>
      <c r="AC971" s="74"/>
      <c r="AD971" s="74"/>
      <c r="AE971" s="74"/>
      <c r="AF971" s="74"/>
      <c r="AG971" s="74"/>
      <c r="AH971" s="74"/>
      <c r="AI971" s="74"/>
      <c r="AJ971" s="74"/>
      <c r="AK971" s="74"/>
      <c r="AL971" s="74"/>
      <c r="AM971" s="74"/>
    </row>
    <row r="972" spans="6:39">
      <c r="F972" s="74"/>
      <c r="G972" s="74"/>
      <c r="H972" s="74"/>
      <c r="I972" s="74"/>
      <c r="J972" s="74"/>
      <c r="K972" s="74"/>
      <c r="L972" s="74"/>
      <c r="M972" s="74"/>
      <c r="N972" s="74"/>
      <c r="O972" s="74"/>
      <c r="P972" s="74"/>
      <c r="Q972" s="74"/>
      <c r="R972" s="74"/>
      <c r="S972" s="74"/>
      <c r="T972" s="74"/>
      <c r="U972" s="74"/>
      <c r="V972" s="74"/>
      <c r="W972" s="74"/>
      <c r="X972" s="74"/>
      <c r="Y972" s="74"/>
      <c r="Z972" s="74"/>
      <c r="AA972" s="74"/>
      <c r="AB972" s="74"/>
      <c r="AC972" s="74"/>
      <c r="AD972" s="74"/>
      <c r="AE972" s="74"/>
      <c r="AF972" s="74"/>
      <c r="AG972" s="74"/>
      <c r="AH972" s="74"/>
      <c r="AI972" s="74"/>
      <c r="AJ972" s="74"/>
      <c r="AK972" s="74"/>
      <c r="AL972" s="74"/>
      <c r="AM972" s="74"/>
    </row>
    <row r="973" spans="6:39">
      <c r="F973" s="74"/>
      <c r="G973" s="74"/>
      <c r="H973" s="74"/>
      <c r="I973" s="74"/>
      <c r="J973" s="74"/>
      <c r="K973" s="74"/>
      <c r="L973" s="74"/>
      <c r="M973" s="74"/>
      <c r="N973" s="74"/>
      <c r="O973" s="74"/>
      <c r="P973" s="74"/>
      <c r="Q973" s="74"/>
      <c r="R973" s="74"/>
      <c r="S973" s="74"/>
      <c r="T973" s="74"/>
      <c r="U973" s="74"/>
      <c r="V973" s="74"/>
      <c r="W973" s="74"/>
      <c r="X973" s="74"/>
      <c r="Y973" s="74"/>
      <c r="Z973" s="74"/>
      <c r="AA973" s="74"/>
      <c r="AB973" s="74"/>
      <c r="AC973" s="74"/>
      <c r="AD973" s="74"/>
      <c r="AE973" s="74"/>
      <c r="AF973" s="74"/>
      <c r="AG973" s="74"/>
      <c r="AH973" s="74"/>
      <c r="AI973" s="74"/>
      <c r="AJ973" s="74"/>
      <c r="AK973" s="74"/>
      <c r="AL973" s="74"/>
      <c r="AM973" s="74"/>
    </row>
    <row r="974" spans="6:39">
      <c r="F974" s="74"/>
      <c r="G974" s="74"/>
      <c r="H974" s="74"/>
      <c r="I974" s="74"/>
      <c r="J974" s="74"/>
      <c r="K974" s="74"/>
      <c r="L974" s="74"/>
      <c r="M974" s="74"/>
      <c r="N974" s="74"/>
      <c r="O974" s="74"/>
      <c r="P974" s="74"/>
      <c r="Q974" s="74"/>
      <c r="R974" s="74"/>
      <c r="S974" s="74"/>
      <c r="T974" s="74"/>
      <c r="U974" s="74"/>
      <c r="V974" s="74"/>
      <c r="W974" s="74"/>
      <c r="X974" s="74"/>
      <c r="Y974" s="74"/>
      <c r="Z974" s="74"/>
      <c r="AA974" s="74"/>
      <c r="AB974" s="74"/>
      <c r="AC974" s="74"/>
      <c r="AD974" s="74"/>
      <c r="AE974" s="74"/>
      <c r="AF974" s="74"/>
      <c r="AG974" s="74"/>
      <c r="AH974" s="74"/>
      <c r="AI974" s="74"/>
      <c r="AJ974" s="74"/>
      <c r="AK974" s="74"/>
      <c r="AL974" s="74"/>
      <c r="AM974" s="74"/>
    </row>
    <row r="975" spans="6:39">
      <c r="F975" s="74"/>
      <c r="G975" s="74"/>
      <c r="H975" s="74"/>
      <c r="I975" s="74"/>
      <c r="J975" s="74"/>
      <c r="K975" s="74"/>
      <c r="L975" s="74"/>
      <c r="M975" s="74"/>
      <c r="N975" s="74"/>
      <c r="O975" s="74"/>
      <c r="P975" s="74"/>
      <c r="Q975" s="74"/>
      <c r="R975" s="74"/>
      <c r="S975" s="74"/>
      <c r="T975" s="74"/>
      <c r="U975" s="74"/>
      <c r="V975" s="74"/>
      <c r="W975" s="74"/>
      <c r="X975" s="74"/>
      <c r="Y975" s="74"/>
      <c r="Z975" s="74"/>
      <c r="AA975" s="74"/>
      <c r="AB975" s="74"/>
      <c r="AC975" s="74"/>
      <c r="AD975" s="74"/>
      <c r="AE975" s="74"/>
      <c r="AF975" s="74"/>
      <c r="AG975" s="74"/>
      <c r="AH975" s="74"/>
      <c r="AI975" s="74"/>
      <c r="AJ975" s="74"/>
      <c r="AK975" s="74"/>
      <c r="AL975" s="74"/>
      <c r="AM975" s="74"/>
    </row>
    <row r="976" spans="6:39">
      <c r="F976" s="74"/>
      <c r="G976" s="74"/>
      <c r="H976" s="74"/>
      <c r="I976" s="74"/>
      <c r="J976" s="74"/>
      <c r="K976" s="74"/>
      <c r="L976" s="74"/>
      <c r="M976" s="74"/>
      <c r="N976" s="74"/>
      <c r="O976" s="74"/>
      <c r="P976" s="74"/>
      <c r="Q976" s="74"/>
      <c r="R976" s="74"/>
      <c r="S976" s="74"/>
      <c r="T976" s="74"/>
      <c r="U976" s="74"/>
      <c r="V976" s="74"/>
      <c r="W976" s="74"/>
      <c r="X976" s="74"/>
      <c r="Y976" s="74"/>
      <c r="Z976" s="74"/>
      <c r="AA976" s="74"/>
      <c r="AB976" s="74"/>
      <c r="AC976" s="74"/>
      <c r="AD976" s="74"/>
      <c r="AE976" s="74"/>
      <c r="AF976" s="74"/>
      <c r="AG976" s="74"/>
      <c r="AH976" s="74"/>
      <c r="AI976" s="74"/>
      <c r="AJ976" s="74"/>
      <c r="AK976" s="74"/>
      <c r="AL976" s="74"/>
      <c r="AM976" s="74"/>
    </row>
    <row r="977" spans="6:39">
      <c r="F977" s="74"/>
      <c r="G977" s="74"/>
      <c r="H977" s="74"/>
      <c r="I977" s="74"/>
      <c r="J977" s="74"/>
      <c r="K977" s="74"/>
      <c r="L977" s="74"/>
      <c r="M977" s="74"/>
      <c r="N977" s="74"/>
      <c r="O977" s="74"/>
      <c r="P977" s="74"/>
      <c r="Q977" s="74"/>
      <c r="R977" s="74"/>
      <c r="S977" s="74"/>
      <c r="T977" s="74"/>
      <c r="U977" s="74"/>
      <c r="V977" s="74"/>
      <c r="W977" s="74"/>
      <c r="X977" s="74"/>
      <c r="Y977" s="74"/>
      <c r="Z977" s="74"/>
      <c r="AA977" s="74"/>
      <c r="AB977" s="74"/>
      <c r="AC977" s="74"/>
      <c r="AD977" s="74"/>
      <c r="AE977" s="74"/>
      <c r="AF977" s="74"/>
      <c r="AG977" s="74"/>
      <c r="AH977" s="74"/>
      <c r="AI977" s="74"/>
      <c r="AJ977" s="74"/>
      <c r="AK977" s="74"/>
      <c r="AL977" s="74"/>
      <c r="AM977" s="74"/>
    </row>
    <row r="978" spans="6:39">
      <c r="F978" s="74"/>
      <c r="G978" s="74"/>
      <c r="H978" s="74"/>
      <c r="I978" s="74"/>
      <c r="J978" s="74"/>
      <c r="K978" s="74"/>
      <c r="L978" s="74"/>
      <c r="M978" s="74"/>
      <c r="N978" s="74"/>
      <c r="O978" s="74"/>
      <c r="P978" s="74"/>
      <c r="Q978" s="74"/>
      <c r="R978" s="74"/>
      <c r="S978" s="74"/>
      <c r="T978" s="74"/>
      <c r="U978" s="74"/>
      <c r="V978" s="74"/>
      <c r="W978" s="74"/>
      <c r="X978" s="74"/>
      <c r="Y978" s="74"/>
      <c r="Z978" s="74"/>
      <c r="AA978" s="74"/>
      <c r="AB978" s="74"/>
      <c r="AC978" s="74"/>
      <c r="AD978" s="74"/>
      <c r="AE978" s="74"/>
      <c r="AF978" s="74"/>
      <c r="AG978" s="74"/>
      <c r="AH978" s="74"/>
      <c r="AI978" s="74"/>
      <c r="AJ978" s="74"/>
      <c r="AK978" s="74"/>
      <c r="AL978" s="74"/>
      <c r="AM978" s="74"/>
    </row>
    <row r="979" spans="6:39">
      <c r="F979" s="74"/>
      <c r="G979" s="74"/>
      <c r="H979" s="74"/>
      <c r="I979" s="74"/>
      <c r="J979" s="74"/>
      <c r="K979" s="74"/>
      <c r="L979" s="74"/>
      <c r="M979" s="74"/>
      <c r="N979" s="74"/>
      <c r="O979" s="74"/>
      <c r="P979" s="74"/>
      <c r="Q979" s="74"/>
      <c r="R979" s="74"/>
      <c r="S979" s="74"/>
      <c r="T979" s="74"/>
      <c r="U979" s="74"/>
      <c r="V979" s="74"/>
      <c r="W979" s="74"/>
      <c r="X979" s="74"/>
      <c r="Y979" s="74"/>
      <c r="Z979" s="74"/>
      <c r="AA979" s="74"/>
      <c r="AB979" s="74"/>
      <c r="AC979" s="74"/>
      <c r="AD979" s="74"/>
      <c r="AE979" s="74"/>
      <c r="AF979" s="74"/>
      <c r="AG979" s="74"/>
      <c r="AH979" s="74"/>
      <c r="AI979" s="74"/>
      <c r="AJ979" s="74"/>
      <c r="AK979" s="74"/>
      <c r="AL979" s="74"/>
      <c r="AM979" s="74"/>
    </row>
    <row r="980" spans="6:39">
      <c r="F980" s="74"/>
      <c r="G980" s="74"/>
      <c r="H980" s="74"/>
      <c r="I980" s="74"/>
      <c r="J980" s="74"/>
      <c r="K980" s="74"/>
      <c r="L980" s="74"/>
      <c r="M980" s="74"/>
      <c r="N980" s="74"/>
      <c r="O980" s="74"/>
      <c r="P980" s="74"/>
      <c r="Q980" s="74"/>
      <c r="R980" s="74"/>
      <c r="S980" s="74"/>
      <c r="T980" s="74"/>
      <c r="U980" s="74"/>
      <c r="V980" s="74"/>
      <c r="W980" s="74"/>
      <c r="X980" s="74"/>
      <c r="Y980" s="74"/>
      <c r="Z980" s="74"/>
      <c r="AA980" s="74"/>
      <c r="AB980" s="74"/>
      <c r="AC980" s="74"/>
      <c r="AD980" s="74"/>
      <c r="AE980" s="74"/>
      <c r="AF980" s="74"/>
      <c r="AG980" s="74"/>
      <c r="AH980" s="74"/>
      <c r="AI980" s="74"/>
      <c r="AJ980" s="74"/>
      <c r="AK980" s="74"/>
      <c r="AL980" s="74"/>
      <c r="AM980" s="74"/>
    </row>
    <row r="981" spans="6:39">
      <c r="F981" s="74"/>
      <c r="G981" s="74"/>
      <c r="H981" s="74"/>
      <c r="I981" s="74"/>
      <c r="J981" s="74"/>
      <c r="K981" s="74"/>
      <c r="L981" s="74"/>
      <c r="M981" s="74"/>
      <c r="N981" s="74"/>
      <c r="O981" s="74"/>
      <c r="P981" s="74"/>
      <c r="Q981" s="74"/>
      <c r="R981" s="74"/>
      <c r="S981" s="74"/>
      <c r="T981" s="74"/>
      <c r="U981" s="74"/>
      <c r="V981" s="74"/>
      <c r="W981" s="74"/>
      <c r="X981" s="74"/>
      <c r="Y981" s="74"/>
      <c r="Z981" s="74"/>
      <c r="AA981" s="74"/>
      <c r="AB981" s="74"/>
      <c r="AC981" s="74"/>
      <c r="AD981" s="74"/>
      <c r="AE981" s="74"/>
      <c r="AF981" s="74"/>
      <c r="AG981" s="74"/>
      <c r="AH981" s="74"/>
      <c r="AI981" s="74"/>
      <c r="AJ981" s="74"/>
      <c r="AK981" s="74"/>
      <c r="AL981" s="74"/>
      <c r="AM981" s="74"/>
    </row>
    <row r="982" spans="6:39">
      <c r="F982" s="74"/>
      <c r="G982" s="74"/>
      <c r="H982" s="74"/>
      <c r="I982" s="74"/>
      <c r="J982" s="74"/>
      <c r="K982" s="74"/>
      <c r="L982" s="74"/>
      <c r="M982" s="74"/>
      <c r="N982" s="74"/>
      <c r="O982" s="74"/>
      <c r="P982" s="74"/>
      <c r="Q982" s="74"/>
      <c r="R982" s="74"/>
      <c r="S982" s="74"/>
      <c r="T982" s="74"/>
      <c r="U982" s="74"/>
      <c r="V982" s="74"/>
      <c r="W982" s="74"/>
      <c r="X982" s="74"/>
      <c r="Y982" s="74"/>
      <c r="Z982" s="74"/>
      <c r="AA982" s="74"/>
      <c r="AB982" s="74"/>
      <c r="AC982" s="74"/>
      <c r="AD982" s="74"/>
      <c r="AE982" s="74"/>
      <c r="AF982" s="74"/>
      <c r="AG982" s="74"/>
      <c r="AH982" s="74"/>
      <c r="AI982" s="74"/>
      <c r="AJ982" s="74"/>
      <c r="AK982" s="74"/>
      <c r="AL982" s="74"/>
      <c r="AM982" s="74"/>
    </row>
    <row r="983" spans="6:39">
      <c r="F983" s="74"/>
      <c r="G983" s="74"/>
      <c r="H983" s="74"/>
      <c r="I983" s="74"/>
      <c r="J983" s="74"/>
      <c r="K983" s="74"/>
      <c r="L983" s="74"/>
      <c r="M983" s="74"/>
      <c r="N983" s="74"/>
      <c r="O983" s="74"/>
      <c r="P983" s="74"/>
      <c r="Q983" s="74"/>
      <c r="R983" s="74"/>
      <c r="S983" s="74"/>
      <c r="T983" s="74"/>
      <c r="U983" s="74"/>
      <c r="V983" s="74"/>
      <c r="W983" s="74"/>
      <c r="X983" s="74"/>
      <c r="Y983" s="74"/>
      <c r="Z983" s="74"/>
      <c r="AA983" s="74"/>
      <c r="AB983" s="74"/>
      <c r="AC983" s="74"/>
      <c r="AD983" s="74"/>
      <c r="AE983" s="74"/>
      <c r="AF983" s="74"/>
      <c r="AG983" s="74"/>
      <c r="AH983" s="74"/>
      <c r="AI983" s="74"/>
      <c r="AJ983" s="74"/>
      <c r="AK983" s="74"/>
      <c r="AL983" s="74"/>
      <c r="AM983" s="74"/>
    </row>
    <row r="984" spans="6:39">
      <c r="F984" s="74"/>
      <c r="G984" s="74"/>
      <c r="H984" s="74"/>
      <c r="I984" s="74"/>
      <c r="J984" s="74"/>
      <c r="K984" s="74"/>
      <c r="L984" s="74"/>
      <c r="M984" s="74"/>
      <c r="N984" s="74"/>
      <c r="O984" s="74"/>
      <c r="P984" s="74"/>
      <c r="Q984" s="74"/>
      <c r="R984" s="74"/>
      <c r="S984" s="74"/>
      <c r="T984" s="74"/>
      <c r="U984" s="74"/>
      <c r="V984" s="74"/>
      <c r="W984" s="74"/>
      <c r="X984" s="74"/>
      <c r="Y984" s="74"/>
      <c r="Z984" s="74"/>
      <c r="AA984" s="74"/>
      <c r="AB984" s="74"/>
      <c r="AC984" s="74"/>
      <c r="AD984" s="74"/>
      <c r="AE984" s="74"/>
      <c r="AF984" s="74"/>
      <c r="AG984" s="74"/>
      <c r="AH984" s="74"/>
      <c r="AI984" s="74"/>
      <c r="AJ984" s="74"/>
      <c r="AK984" s="74"/>
      <c r="AL984" s="74"/>
      <c r="AM984" s="74"/>
    </row>
    <row r="985" spans="6:39">
      <c r="F985" s="74"/>
      <c r="G985" s="74"/>
      <c r="H985" s="74"/>
      <c r="I985" s="74"/>
      <c r="J985" s="74"/>
      <c r="K985" s="74"/>
      <c r="L985" s="74"/>
      <c r="M985" s="74"/>
      <c r="N985" s="74"/>
      <c r="O985" s="74"/>
      <c r="P985" s="74"/>
      <c r="Q985" s="74"/>
      <c r="R985" s="74"/>
      <c r="S985" s="74"/>
      <c r="T985" s="74"/>
      <c r="U985" s="74"/>
      <c r="V985" s="74"/>
      <c r="W985" s="74"/>
      <c r="X985" s="74"/>
      <c r="Y985" s="74"/>
      <c r="Z985" s="74"/>
      <c r="AA985" s="74"/>
      <c r="AB985" s="74"/>
      <c r="AC985" s="74"/>
      <c r="AD985" s="74"/>
      <c r="AE985" s="74"/>
      <c r="AF985" s="74"/>
      <c r="AG985" s="74"/>
      <c r="AH985" s="74"/>
      <c r="AI985" s="74"/>
      <c r="AJ985" s="74"/>
      <c r="AK985" s="74"/>
      <c r="AL985" s="74"/>
      <c r="AM985" s="74"/>
    </row>
    <row r="986" spans="6:39">
      <c r="F986" s="74"/>
      <c r="G986" s="74"/>
      <c r="H986" s="74"/>
      <c r="I986" s="74"/>
      <c r="J986" s="74"/>
      <c r="K986" s="74"/>
      <c r="L986" s="74"/>
      <c r="M986" s="74"/>
      <c r="N986" s="74"/>
      <c r="O986" s="74"/>
      <c r="P986" s="74"/>
      <c r="Q986" s="74"/>
      <c r="R986" s="74"/>
      <c r="S986" s="74"/>
      <c r="T986" s="74"/>
      <c r="U986" s="74"/>
      <c r="V986" s="74"/>
      <c r="W986" s="74"/>
      <c r="X986" s="74"/>
      <c r="Y986" s="74"/>
      <c r="Z986" s="74"/>
      <c r="AA986" s="74"/>
      <c r="AB986" s="74"/>
      <c r="AC986" s="74"/>
      <c r="AD986" s="74"/>
      <c r="AE986" s="74"/>
      <c r="AF986" s="74"/>
      <c r="AG986" s="74"/>
      <c r="AH986" s="74"/>
      <c r="AI986" s="74"/>
      <c r="AJ986" s="74"/>
      <c r="AK986" s="74"/>
      <c r="AL986" s="74"/>
      <c r="AM986" s="74"/>
    </row>
    <row r="987" spans="6:39">
      <c r="F987" s="74"/>
      <c r="G987" s="74"/>
      <c r="H987" s="74"/>
      <c r="I987" s="74"/>
      <c r="J987" s="74"/>
      <c r="K987" s="74"/>
      <c r="L987" s="74"/>
      <c r="M987" s="74"/>
      <c r="N987" s="74"/>
      <c r="O987" s="74"/>
      <c r="P987" s="74"/>
      <c r="Q987" s="74"/>
      <c r="R987" s="74"/>
      <c r="S987" s="74"/>
      <c r="T987" s="74"/>
      <c r="U987" s="74"/>
      <c r="V987" s="74"/>
      <c r="W987" s="74"/>
      <c r="X987" s="74"/>
      <c r="Y987" s="74"/>
      <c r="Z987" s="74"/>
      <c r="AA987" s="74"/>
      <c r="AB987" s="74"/>
      <c r="AC987" s="74"/>
      <c r="AD987" s="74"/>
      <c r="AE987" s="74"/>
      <c r="AF987" s="74"/>
      <c r="AG987" s="74"/>
      <c r="AH987" s="74"/>
      <c r="AI987" s="74"/>
      <c r="AJ987" s="74"/>
      <c r="AK987" s="74"/>
      <c r="AL987" s="74"/>
      <c r="AM987" s="74"/>
    </row>
    <row r="988" spans="6:39">
      <c r="F988" s="74"/>
      <c r="G988" s="74"/>
      <c r="H988" s="74"/>
      <c r="I988" s="74"/>
      <c r="J988" s="74"/>
      <c r="K988" s="74"/>
      <c r="L988" s="74"/>
      <c r="M988" s="74"/>
      <c r="N988" s="74"/>
      <c r="O988" s="74"/>
      <c r="P988" s="74"/>
      <c r="Q988" s="74"/>
      <c r="R988" s="74"/>
      <c r="S988" s="74"/>
      <c r="T988" s="74"/>
      <c r="U988" s="74"/>
      <c r="V988" s="74"/>
      <c r="W988" s="74"/>
      <c r="X988" s="74"/>
      <c r="Y988" s="74"/>
      <c r="Z988" s="74"/>
      <c r="AA988" s="74"/>
      <c r="AB988" s="74"/>
      <c r="AC988" s="74"/>
      <c r="AD988" s="74"/>
      <c r="AE988" s="74"/>
      <c r="AF988" s="74"/>
      <c r="AG988" s="74"/>
      <c r="AH988" s="74"/>
      <c r="AI988" s="74"/>
      <c r="AJ988" s="74"/>
      <c r="AK988" s="74"/>
      <c r="AL988" s="74"/>
      <c r="AM988" s="74"/>
    </row>
    <row r="989" spans="6:39">
      <c r="F989" s="74"/>
      <c r="G989" s="74"/>
      <c r="H989" s="74"/>
      <c r="I989" s="74"/>
      <c r="J989" s="74"/>
      <c r="K989" s="74"/>
      <c r="L989" s="74"/>
      <c r="M989" s="74"/>
      <c r="N989" s="74"/>
      <c r="O989" s="74"/>
      <c r="P989" s="74"/>
      <c r="Q989" s="74"/>
      <c r="R989" s="74"/>
      <c r="S989" s="74"/>
      <c r="T989" s="74"/>
      <c r="U989" s="74"/>
      <c r="V989" s="74"/>
      <c r="W989" s="74"/>
      <c r="X989" s="74"/>
      <c r="Y989" s="74"/>
      <c r="Z989" s="74"/>
      <c r="AA989" s="74"/>
      <c r="AB989" s="74"/>
      <c r="AC989" s="74"/>
      <c r="AD989" s="74"/>
      <c r="AE989" s="74"/>
      <c r="AF989" s="74"/>
      <c r="AG989" s="74"/>
      <c r="AH989" s="74"/>
      <c r="AI989" s="74"/>
      <c r="AJ989" s="74"/>
      <c r="AK989" s="74"/>
      <c r="AL989" s="74"/>
      <c r="AM989" s="74"/>
    </row>
    <row r="990" spans="6:39">
      <c r="F990" s="74"/>
      <c r="G990" s="74"/>
      <c r="H990" s="74"/>
      <c r="I990" s="74"/>
      <c r="J990" s="74"/>
      <c r="K990" s="74"/>
      <c r="L990" s="74"/>
      <c r="M990" s="74"/>
      <c r="N990" s="74"/>
      <c r="O990" s="74"/>
      <c r="P990" s="74"/>
      <c r="Q990" s="74"/>
      <c r="R990" s="74"/>
      <c r="S990" s="74"/>
      <c r="T990" s="74"/>
      <c r="U990" s="74"/>
      <c r="V990" s="74"/>
      <c r="W990" s="74"/>
      <c r="X990" s="74"/>
      <c r="Y990" s="74"/>
      <c r="Z990" s="74"/>
      <c r="AA990" s="74"/>
      <c r="AB990" s="74"/>
      <c r="AC990" s="74"/>
      <c r="AD990" s="74"/>
      <c r="AE990" s="74"/>
      <c r="AF990" s="74"/>
      <c r="AG990" s="74"/>
      <c r="AH990" s="74"/>
      <c r="AI990" s="74"/>
      <c r="AJ990" s="74"/>
      <c r="AK990" s="74"/>
      <c r="AL990" s="74"/>
      <c r="AM990" s="74"/>
    </row>
    <row r="991" spans="6:39">
      <c r="F991" s="74"/>
      <c r="G991" s="74"/>
      <c r="H991" s="74"/>
      <c r="I991" s="74"/>
      <c r="J991" s="74"/>
      <c r="K991" s="74"/>
      <c r="L991" s="74"/>
      <c r="M991" s="74"/>
      <c r="N991" s="74"/>
      <c r="O991" s="74"/>
      <c r="P991" s="74"/>
      <c r="Q991" s="74"/>
      <c r="R991" s="74"/>
      <c r="S991" s="74"/>
      <c r="T991" s="74"/>
      <c r="U991" s="74"/>
      <c r="V991" s="74"/>
      <c r="W991" s="74"/>
      <c r="X991" s="74"/>
      <c r="Y991" s="74"/>
      <c r="Z991" s="74"/>
      <c r="AA991" s="74"/>
      <c r="AB991" s="74"/>
      <c r="AC991" s="74"/>
      <c r="AD991" s="74"/>
      <c r="AE991" s="74"/>
      <c r="AF991" s="74"/>
      <c r="AG991" s="74"/>
      <c r="AH991" s="74"/>
      <c r="AI991" s="74"/>
      <c r="AJ991" s="74"/>
      <c r="AK991" s="74"/>
      <c r="AL991" s="74"/>
      <c r="AM991" s="74"/>
    </row>
    <row r="992" spans="6:39">
      <c r="F992" s="74"/>
      <c r="G992" s="74"/>
      <c r="H992" s="74"/>
      <c r="I992" s="74"/>
      <c r="J992" s="74"/>
      <c r="K992" s="74"/>
      <c r="L992" s="74"/>
      <c r="M992" s="74"/>
      <c r="N992" s="74"/>
      <c r="O992" s="74"/>
      <c r="P992" s="74"/>
      <c r="Q992" s="74"/>
      <c r="R992" s="74"/>
      <c r="S992" s="74"/>
      <c r="T992" s="74"/>
      <c r="U992" s="74"/>
      <c r="V992" s="74"/>
      <c r="W992" s="74"/>
      <c r="X992" s="74"/>
      <c r="Y992" s="74"/>
      <c r="Z992" s="74"/>
      <c r="AA992" s="74"/>
      <c r="AB992" s="74"/>
      <c r="AC992" s="74"/>
      <c r="AD992" s="74"/>
      <c r="AE992" s="74"/>
      <c r="AF992" s="74"/>
      <c r="AG992" s="74"/>
      <c r="AH992" s="74"/>
      <c r="AI992" s="74"/>
      <c r="AJ992" s="74"/>
      <c r="AK992" s="74"/>
      <c r="AL992" s="74"/>
      <c r="AM992" s="74"/>
    </row>
    <row r="993" spans="6:39">
      <c r="F993" s="74"/>
      <c r="G993" s="74"/>
      <c r="H993" s="74"/>
      <c r="I993" s="74"/>
      <c r="J993" s="74"/>
      <c r="K993" s="74"/>
      <c r="L993" s="74"/>
      <c r="M993" s="74"/>
      <c r="N993" s="74"/>
      <c r="O993" s="74"/>
      <c r="P993" s="74"/>
      <c r="Q993" s="74"/>
      <c r="R993" s="74"/>
      <c r="S993" s="74"/>
      <c r="T993" s="74"/>
      <c r="U993" s="74"/>
      <c r="V993" s="74"/>
      <c r="W993" s="74"/>
      <c r="X993" s="74"/>
      <c r="Y993" s="74"/>
      <c r="Z993" s="74"/>
      <c r="AA993" s="74"/>
      <c r="AB993" s="74"/>
      <c r="AC993" s="74"/>
      <c r="AD993" s="74"/>
      <c r="AE993" s="74"/>
      <c r="AF993" s="74"/>
      <c r="AG993" s="74"/>
      <c r="AH993" s="74"/>
      <c r="AI993" s="74"/>
      <c r="AJ993" s="74"/>
      <c r="AK993" s="74"/>
      <c r="AL993" s="74"/>
      <c r="AM993" s="74"/>
    </row>
    <row r="994" spans="6:39">
      <c r="F994" s="74"/>
      <c r="G994" s="74"/>
      <c r="H994" s="74"/>
      <c r="I994" s="74"/>
      <c r="J994" s="74"/>
      <c r="K994" s="74"/>
      <c r="L994" s="74"/>
      <c r="M994" s="74"/>
      <c r="N994" s="74"/>
      <c r="O994" s="74"/>
      <c r="P994" s="74"/>
      <c r="Q994" s="74"/>
      <c r="R994" s="74"/>
      <c r="S994" s="74"/>
      <c r="T994" s="74"/>
      <c r="U994" s="74"/>
      <c r="V994" s="74"/>
      <c r="W994" s="74"/>
      <c r="X994" s="74"/>
      <c r="Y994" s="74"/>
      <c r="Z994" s="74"/>
      <c r="AA994" s="74"/>
      <c r="AB994" s="74"/>
      <c r="AC994" s="74"/>
      <c r="AD994" s="74"/>
      <c r="AE994" s="74"/>
      <c r="AF994" s="74"/>
      <c r="AG994" s="74"/>
      <c r="AH994" s="74"/>
      <c r="AI994" s="74"/>
      <c r="AJ994" s="74"/>
      <c r="AK994" s="74"/>
      <c r="AL994" s="74"/>
      <c r="AM994" s="74"/>
    </row>
    <row r="995" spans="6:39">
      <c r="F995" s="74"/>
      <c r="G995" s="74"/>
      <c r="H995" s="74"/>
      <c r="I995" s="74"/>
      <c r="J995" s="74"/>
      <c r="K995" s="74"/>
      <c r="L995" s="74"/>
      <c r="M995" s="74"/>
      <c r="N995" s="74"/>
      <c r="O995" s="74"/>
      <c r="P995" s="74"/>
      <c r="Q995" s="74"/>
      <c r="R995" s="74"/>
      <c r="S995" s="74"/>
      <c r="T995" s="74"/>
      <c r="U995" s="74"/>
      <c r="V995" s="74"/>
      <c r="W995" s="74"/>
      <c r="X995" s="74"/>
      <c r="Y995" s="74"/>
      <c r="Z995" s="74"/>
      <c r="AA995" s="74"/>
      <c r="AB995" s="74"/>
      <c r="AC995" s="74"/>
      <c r="AD995" s="74"/>
      <c r="AE995" s="74"/>
      <c r="AF995" s="74"/>
      <c r="AG995" s="74"/>
      <c r="AH995" s="74"/>
      <c r="AI995" s="74"/>
      <c r="AJ995" s="74"/>
      <c r="AK995" s="74"/>
      <c r="AL995" s="74"/>
      <c r="AM995" s="74"/>
    </row>
    <row r="996" spans="6:39">
      <c r="F996" s="74"/>
      <c r="G996" s="74"/>
      <c r="H996" s="74"/>
      <c r="I996" s="74"/>
      <c r="J996" s="74"/>
      <c r="K996" s="74"/>
      <c r="L996" s="74"/>
      <c r="M996" s="74"/>
      <c r="N996" s="74"/>
      <c r="O996" s="74"/>
      <c r="P996" s="74"/>
      <c r="Q996" s="74"/>
      <c r="R996" s="74"/>
      <c r="S996" s="74"/>
      <c r="T996" s="74"/>
      <c r="U996" s="74"/>
      <c r="V996" s="74"/>
      <c r="W996" s="74"/>
      <c r="X996" s="74"/>
      <c r="Y996" s="74"/>
      <c r="Z996" s="74"/>
      <c r="AA996" s="74"/>
      <c r="AB996" s="74"/>
      <c r="AC996" s="74"/>
      <c r="AD996" s="74"/>
      <c r="AE996" s="74"/>
      <c r="AF996" s="74"/>
      <c r="AG996" s="74"/>
      <c r="AH996" s="74"/>
      <c r="AI996" s="74"/>
      <c r="AJ996" s="74"/>
      <c r="AK996" s="74"/>
      <c r="AL996" s="74"/>
      <c r="AM996" s="74"/>
    </row>
    <row r="997" spans="6:39">
      <c r="F997" s="74"/>
      <c r="G997" s="74"/>
      <c r="H997" s="74"/>
      <c r="I997" s="74"/>
      <c r="J997" s="74"/>
      <c r="K997" s="74"/>
      <c r="L997" s="74"/>
      <c r="M997" s="74"/>
      <c r="N997" s="74"/>
      <c r="O997" s="74"/>
      <c r="P997" s="74"/>
      <c r="Q997" s="74"/>
      <c r="R997" s="74"/>
      <c r="S997" s="74"/>
      <c r="T997" s="74"/>
      <c r="U997" s="74"/>
      <c r="V997" s="74"/>
      <c r="W997" s="74"/>
      <c r="X997" s="74"/>
      <c r="Y997" s="74"/>
      <c r="Z997" s="74"/>
      <c r="AA997" s="74"/>
      <c r="AB997" s="74"/>
      <c r="AC997" s="74"/>
      <c r="AD997" s="74"/>
      <c r="AE997" s="74"/>
      <c r="AF997" s="74"/>
      <c r="AG997" s="74"/>
      <c r="AH997" s="74"/>
      <c r="AI997" s="74"/>
      <c r="AJ997" s="74"/>
      <c r="AK997" s="74"/>
      <c r="AL997" s="74"/>
      <c r="AM997" s="74"/>
    </row>
    <row r="998" spans="6:39">
      <c r="F998" s="74"/>
      <c r="G998" s="74"/>
      <c r="H998" s="74"/>
      <c r="I998" s="74"/>
      <c r="J998" s="74"/>
      <c r="K998" s="74"/>
      <c r="L998" s="74"/>
      <c r="M998" s="74"/>
      <c r="N998" s="74"/>
      <c r="O998" s="74"/>
      <c r="P998" s="74"/>
      <c r="Q998" s="74"/>
      <c r="R998" s="74"/>
      <c r="S998" s="74"/>
      <c r="T998" s="74"/>
      <c r="U998" s="74"/>
      <c r="V998" s="74"/>
      <c r="W998" s="74"/>
      <c r="X998" s="74"/>
      <c r="Y998" s="74"/>
      <c r="Z998" s="74"/>
      <c r="AA998" s="74"/>
      <c r="AB998" s="74"/>
      <c r="AC998" s="74"/>
      <c r="AD998" s="74"/>
      <c r="AE998" s="74"/>
      <c r="AF998" s="74"/>
      <c r="AG998" s="74"/>
      <c r="AH998" s="74"/>
      <c r="AI998" s="74"/>
      <c r="AJ998" s="74"/>
      <c r="AK998" s="74"/>
      <c r="AL998" s="74"/>
      <c r="AM998" s="74"/>
    </row>
    <row r="999" spans="6:39">
      <c r="F999" s="74"/>
      <c r="G999" s="74"/>
      <c r="H999" s="74"/>
      <c r="I999" s="74"/>
      <c r="J999" s="74"/>
      <c r="K999" s="74"/>
      <c r="L999" s="74"/>
      <c r="M999" s="74"/>
      <c r="N999" s="74"/>
      <c r="O999" s="74"/>
      <c r="P999" s="74"/>
      <c r="Q999" s="74"/>
      <c r="R999" s="74"/>
      <c r="S999" s="74"/>
      <c r="T999" s="74"/>
      <c r="U999" s="74"/>
      <c r="V999" s="74"/>
      <c r="W999" s="74"/>
      <c r="X999" s="74"/>
      <c r="Y999" s="74"/>
      <c r="Z999" s="74"/>
      <c r="AA999" s="74"/>
      <c r="AB999" s="74"/>
      <c r="AC999" s="74"/>
      <c r="AD999" s="74"/>
      <c r="AE999" s="74"/>
      <c r="AF999" s="74"/>
      <c r="AG999" s="74"/>
      <c r="AH999" s="74"/>
      <c r="AI999" s="74"/>
      <c r="AJ999" s="74"/>
      <c r="AK999" s="74"/>
      <c r="AL999" s="74"/>
      <c r="AM999" s="74"/>
    </row>
    <row r="1000" spans="6:39">
      <c r="F1000" s="74"/>
      <c r="G1000" s="74"/>
      <c r="H1000" s="74"/>
      <c r="I1000" s="74"/>
      <c r="J1000" s="74"/>
      <c r="K1000" s="74"/>
      <c r="L1000" s="74"/>
      <c r="M1000" s="74"/>
      <c r="N1000" s="74"/>
      <c r="O1000" s="74"/>
      <c r="P1000" s="74"/>
      <c r="Q1000" s="74"/>
      <c r="R1000" s="74"/>
      <c r="S1000" s="74"/>
      <c r="T1000" s="74"/>
      <c r="U1000" s="74"/>
      <c r="V1000" s="74"/>
      <c r="W1000" s="74"/>
      <c r="X1000" s="74"/>
      <c r="Y1000" s="74"/>
      <c r="Z1000" s="74"/>
      <c r="AA1000" s="74"/>
      <c r="AB1000" s="74"/>
      <c r="AC1000" s="74"/>
      <c r="AD1000" s="74"/>
      <c r="AE1000" s="74"/>
      <c r="AF1000" s="74"/>
      <c r="AG1000" s="74"/>
      <c r="AH1000" s="74"/>
      <c r="AI1000" s="74"/>
      <c r="AJ1000" s="74"/>
      <c r="AK1000" s="74"/>
      <c r="AL1000" s="74"/>
      <c r="AM1000" s="74"/>
    </row>
    <row r="1001" spans="6:39">
      <c r="F1001" s="74"/>
      <c r="G1001" s="74"/>
      <c r="H1001" s="74"/>
      <c r="I1001" s="74"/>
      <c r="J1001" s="74"/>
      <c r="K1001" s="74"/>
      <c r="L1001" s="74"/>
      <c r="M1001" s="74"/>
      <c r="N1001" s="74"/>
      <c r="O1001" s="74"/>
      <c r="P1001" s="74"/>
      <c r="Q1001" s="74"/>
      <c r="R1001" s="74"/>
      <c r="S1001" s="74"/>
      <c r="T1001" s="74"/>
      <c r="U1001" s="74"/>
      <c r="V1001" s="74"/>
      <c r="W1001" s="74"/>
      <c r="X1001" s="74"/>
      <c r="Y1001" s="74"/>
      <c r="Z1001" s="74"/>
      <c r="AA1001" s="74"/>
      <c r="AB1001" s="74"/>
      <c r="AC1001" s="74"/>
      <c r="AD1001" s="74"/>
      <c r="AE1001" s="74"/>
      <c r="AF1001" s="74"/>
      <c r="AG1001" s="74"/>
      <c r="AH1001" s="74"/>
      <c r="AI1001" s="74"/>
      <c r="AJ1001" s="74"/>
      <c r="AK1001" s="74"/>
      <c r="AL1001" s="74"/>
      <c r="AM1001" s="74"/>
    </row>
    <row r="1002" spans="6:39">
      <c r="F1002" s="74"/>
      <c r="G1002" s="74"/>
      <c r="H1002" s="74"/>
      <c r="I1002" s="74"/>
      <c r="J1002" s="74"/>
      <c r="K1002" s="74"/>
      <c r="L1002" s="74"/>
      <c r="M1002" s="74"/>
      <c r="N1002" s="74"/>
      <c r="O1002" s="74"/>
      <c r="P1002" s="74"/>
      <c r="Q1002" s="74"/>
      <c r="R1002" s="74"/>
      <c r="S1002" s="74"/>
      <c r="T1002" s="74"/>
      <c r="U1002" s="74"/>
      <c r="V1002" s="74"/>
      <c r="W1002" s="74"/>
      <c r="X1002" s="74"/>
      <c r="Y1002" s="74"/>
      <c r="Z1002" s="74"/>
      <c r="AA1002" s="74"/>
      <c r="AB1002" s="74"/>
      <c r="AC1002" s="74"/>
      <c r="AD1002" s="74"/>
      <c r="AE1002" s="74"/>
      <c r="AF1002" s="74"/>
      <c r="AG1002" s="74"/>
      <c r="AH1002" s="74"/>
      <c r="AI1002" s="74"/>
      <c r="AJ1002" s="74"/>
      <c r="AK1002" s="74"/>
      <c r="AL1002" s="74"/>
      <c r="AM1002" s="74"/>
    </row>
    <row r="1003" spans="6:39">
      <c r="F1003" s="74"/>
      <c r="G1003" s="74"/>
      <c r="H1003" s="74"/>
      <c r="I1003" s="74"/>
      <c r="J1003" s="74"/>
      <c r="K1003" s="74"/>
      <c r="L1003" s="74"/>
      <c r="M1003" s="74"/>
      <c r="N1003" s="74"/>
      <c r="O1003" s="74"/>
      <c r="P1003" s="74"/>
      <c r="Q1003" s="74"/>
      <c r="R1003" s="74"/>
      <c r="S1003" s="74"/>
      <c r="T1003" s="74"/>
      <c r="U1003" s="74"/>
      <c r="V1003" s="74"/>
      <c r="W1003" s="74"/>
      <c r="X1003" s="74"/>
      <c r="Y1003" s="74"/>
      <c r="Z1003" s="74"/>
      <c r="AA1003" s="74"/>
      <c r="AB1003" s="74"/>
      <c r="AC1003" s="74"/>
      <c r="AD1003" s="74"/>
      <c r="AE1003" s="74"/>
      <c r="AF1003" s="74"/>
      <c r="AG1003" s="74"/>
      <c r="AH1003" s="74"/>
      <c r="AI1003" s="74"/>
      <c r="AJ1003" s="74"/>
      <c r="AK1003" s="74"/>
      <c r="AL1003" s="74"/>
      <c r="AM1003" s="74"/>
    </row>
    <row r="1004" spans="6:39">
      <c r="F1004" s="74"/>
      <c r="G1004" s="74"/>
      <c r="H1004" s="74"/>
      <c r="I1004" s="74"/>
      <c r="J1004" s="74"/>
      <c r="K1004" s="74"/>
      <c r="L1004" s="74"/>
      <c r="M1004" s="74"/>
      <c r="N1004" s="74"/>
      <c r="O1004" s="74"/>
      <c r="P1004" s="74"/>
      <c r="Q1004" s="74"/>
      <c r="R1004" s="74"/>
      <c r="S1004" s="74"/>
      <c r="T1004" s="74"/>
      <c r="U1004" s="74"/>
      <c r="V1004" s="74"/>
      <c r="W1004" s="74"/>
      <c r="X1004" s="74"/>
      <c r="Y1004" s="74"/>
      <c r="Z1004" s="74"/>
      <c r="AA1004" s="74"/>
      <c r="AB1004" s="74"/>
      <c r="AC1004" s="74"/>
      <c r="AD1004" s="74"/>
      <c r="AE1004" s="74"/>
      <c r="AF1004" s="74"/>
      <c r="AG1004" s="74"/>
      <c r="AH1004" s="74"/>
      <c r="AI1004" s="74"/>
      <c r="AJ1004" s="74"/>
      <c r="AK1004" s="74"/>
      <c r="AL1004" s="74"/>
      <c r="AM1004" s="74"/>
    </row>
    <row r="1005" spans="6:39">
      <c r="F1005" s="74"/>
      <c r="G1005" s="74"/>
      <c r="H1005" s="74"/>
      <c r="I1005" s="74"/>
      <c r="J1005" s="74"/>
      <c r="K1005" s="74"/>
      <c r="L1005" s="74"/>
      <c r="M1005" s="74"/>
      <c r="N1005" s="74"/>
      <c r="O1005" s="74"/>
      <c r="P1005" s="74"/>
      <c r="Q1005" s="74"/>
      <c r="R1005" s="74"/>
      <c r="S1005" s="74"/>
      <c r="T1005" s="74"/>
      <c r="U1005" s="74"/>
      <c r="V1005" s="74"/>
      <c r="W1005" s="74"/>
      <c r="X1005" s="74"/>
      <c r="Y1005" s="74"/>
      <c r="Z1005" s="74"/>
      <c r="AA1005" s="74"/>
      <c r="AB1005" s="74"/>
      <c r="AC1005" s="74"/>
      <c r="AD1005" s="74"/>
      <c r="AE1005" s="74"/>
      <c r="AF1005" s="74"/>
      <c r="AG1005" s="74"/>
      <c r="AH1005" s="74"/>
      <c r="AI1005" s="74"/>
      <c r="AJ1005" s="74"/>
      <c r="AK1005" s="74"/>
      <c r="AL1005" s="74"/>
      <c r="AM1005" s="74"/>
    </row>
    <row r="1006" spans="6:39">
      <c r="F1006" s="74"/>
      <c r="G1006" s="74"/>
      <c r="H1006" s="74"/>
      <c r="I1006" s="74"/>
      <c r="J1006" s="74"/>
      <c r="K1006" s="74"/>
      <c r="L1006" s="74"/>
      <c r="M1006" s="74"/>
      <c r="N1006" s="74"/>
      <c r="O1006" s="74"/>
      <c r="P1006" s="74"/>
      <c r="Q1006" s="74"/>
      <c r="R1006" s="74"/>
      <c r="S1006" s="74"/>
      <c r="T1006" s="74"/>
      <c r="U1006" s="74"/>
      <c r="V1006" s="74"/>
      <c r="W1006" s="74"/>
      <c r="X1006" s="74"/>
      <c r="Y1006" s="74"/>
      <c r="Z1006" s="74"/>
      <c r="AA1006" s="74"/>
      <c r="AB1006" s="74"/>
      <c r="AC1006" s="74"/>
      <c r="AD1006" s="74"/>
      <c r="AE1006" s="74"/>
      <c r="AF1006" s="74"/>
      <c r="AG1006" s="74"/>
      <c r="AH1006" s="74"/>
      <c r="AI1006" s="74"/>
      <c r="AJ1006" s="74"/>
      <c r="AK1006" s="74"/>
      <c r="AL1006" s="74"/>
      <c r="AM1006" s="74"/>
    </row>
    <row r="1007" spans="6:39">
      <c r="F1007" s="74"/>
      <c r="G1007" s="74"/>
      <c r="H1007" s="74"/>
      <c r="I1007" s="74"/>
      <c r="J1007" s="74"/>
      <c r="K1007" s="74"/>
      <c r="L1007" s="74"/>
      <c r="M1007" s="74"/>
      <c r="N1007" s="74"/>
      <c r="O1007" s="74"/>
      <c r="P1007" s="74"/>
      <c r="Q1007" s="74"/>
      <c r="R1007" s="74"/>
      <c r="S1007" s="74"/>
      <c r="T1007" s="74"/>
      <c r="U1007" s="74"/>
      <c r="V1007" s="74"/>
      <c r="W1007" s="74"/>
      <c r="X1007" s="74"/>
      <c r="Y1007" s="74"/>
      <c r="Z1007" s="74"/>
      <c r="AA1007" s="74"/>
      <c r="AB1007" s="74"/>
      <c r="AC1007" s="74"/>
      <c r="AD1007" s="74"/>
      <c r="AE1007" s="74"/>
      <c r="AF1007" s="74"/>
      <c r="AG1007" s="74"/>
      <c r="AH1007" s="74"/>
      <c r="AI1007" s="74"/>
      <c r="AJ1007" s="74"/>
      <c r="AK1007" s="74"/>
      <c r="AL1007" s="74"/>
      <c r="AM1007" s="74"/>
    </row>
    <row r="1008" spans="6:39">
      <c r="F1008" s="74"/>
      <c r="G1008" s="74"/>
      <c r="H1008" s="74"/>
      <c r="I1008" s="74"/>
      <c r="J1008" s="74"/>
      <c r="K1008" s="74"/>
      <c r="L1008" s="74"/>
      <c r="M1008" s="74"/>
      <c r="N1008" s="74"/>
      <c r="O1008" s="74"/>
      <c r="P1008" s="74"/>
      <c r="Q1008" s="74"/>
      <c r="R1008" s="74"/>
      <c r="S1008" s="74"/>
      <c r="T1008" s="74"/>
      <c r="U1008" s="74"/>
      <c r="V1008" s="74"/>
      <c r="W1008" s="74"/>
      <c r="X1008" s="74"/>
      <c r="Y1008" s="74"/>
      <c r="Z1008" s="74"/>
      <c r="AA1008" s="74"/>
      <c r="AB1008" s="74"/>
      <c r="AC1008" s="74"/>
      <c r="AD1008" s="74"/>
      <c r="AE1008" s="74"/>
      <c r="AF1008" s="74"/>
      <c r="AG1008" s="74"/>
      <c r="AH1008" s="74"/>
      <c r="AI1008" s="74"/>
      <c r="AJ1008" s="74"/>
      <c r="AK1008" s="74"/>
      <c r="AL1008" s="74"/>
      <c r="AM1008" s="74"/>
    </row>
    <row r="1009" spans="6:39">
      <c r="F1009" s="74"/>
      <c r="G1009" s="74"/>
      <c r="H1009" s="74"/>
      <c r="I1009" s="74"/>
      <c r="J1009" s="74"/>
      <c r="K1009" s="74"/>
      <c r="L1009" s="74"/>
      <c r="M1009" s="74"/>
      <c r="N1009" s="74"/>
      <c r="O1009" s="74"/>
      <c r="P1009" s="74"/>
      <c r="Q1009" s="74"/>
      <c r="R1009" s="74"/>
      <c r="S1009" s="74"/>
      <c r="T1009" s="74"/>
      <c r="U1009" s="74"/>
      <c r="V1009" s="74"/>
      <c r="W1009" s="74"/>
      <c r="X1009" s="74"/>
      <c r="Y1009" s="74"/>
      <c r="Z1009" s="74"/>
      <c r="AA1009" s="74"/>
      <c r="AB1009" s="74"/>
      <c r="AC1009" s="74"/>
      <c r="AD1009" s="74"/>
      <c r="AE1009" s="74"/>
      <c r="AF1009" s="74"/>
      <c r="AG1009" s="74"/>
      <c r="AH1009" s="74"/>
      <c r="AI1009" s="74"/>
      <c r="AJ1009" s="74"/>
      <c r="AK1009" s="74"/>
      <c r="AL1009" s="74"/>
      <c r="AM1009" s="74"/>
    </row>
    <row r="1010" spans="6:39">
      <c r="F1010" s="74"/>
      <c r="G1010" s="74"/>
      <c r="H1010" s="74"/>
      <c r="I1010" s="74"/>
      <c r="J1010" s="74"/>
      <c r="K1010" s="74"/>
      <c r="L1010" s="74"/>
      <c r="M1010" s="74"/>
      <c r="N1010" s="74"/>
      <c r="O1010" s="74"/>
      <c r="P1010" s="74"/>
      <c r="Q1010" s="74"/>
      <c r="R1010" s="74"/>
      <c r="S1010" s="74"/>
      <c r="T1010" s="74"/>
      <c r="U1010" s="74"/>
      <c r="V1010" s="74"/>
      <c r="W1010" s="74"/>
      <c r="X1010" s="74"/>
      <c r="Y1010" s="74"/>
      <c r="Z1010" s="74"/>
      <c r="AA1010" s="74"/>
      <c r="AB1010" s="74"/>
      <c r="AC1010" s="74"/>
      <c r="AD1010" s="74"/>
      <c r="AE1010" s="74"/>
      <c r="AF1010" s="74"/>
      <c r="AG1010" s="74"/>
      <c r="AH1010" s="74"/>
      <c r="AI1010" s="74"/>
      <c r="AJ1010" s="74"/>
      <c r="AK1010" s="74"/>
      <c r="AL1010" s="74"/>
      <c r="AM1010" s="74"/>
    </row>
    <row r="1011" spans="6:39">
      <c r="F1011" s="74"/>
      <c r="G1011" s="74"/>
      <c r="H1011" s="74"/>
      <c r="I1011" s="74"/>
      <c r="J1011" s="74"/>
      <c r="K1011" s="74"/>
      <c r="L1011" s="74"/>
      <c r="M1011" s="74"/>
      <c r="N1011" s="74"/>
      <c r="O1011" s="74"/>
      <c r="P1011" s="74"/>
      <c r="Q1011" s="74"/>
      <c r="R1011" s="74"/>
      <c r="S1011" s="74"/>
      <c r="T1011" s="74"/>
      <c r="U1011" s="74"/>
      <c r="V1011" s="74"/>
      <c r="W1011" s="74"/>
      <c r="X1011" s="74"/>
      <c r="Y1011" s="74"/>
      <c r="Z1011" s="74"/>
      <c r="AA1011" s="74"/>
      <c r="AB1011" s="74"/>
      <c r="AC1011" s="74"/>
      <c r="AD1011" s="74"/>
      <c r="AE1011" s="74"/>
      <c r="AF1011" s="74"/>
      <c r="AG1011" s="74"/>
      <c r="AH1011" s="74"/>
      <c r="AI1011" s="74"/>
      <c r="AJ1011" s="74"/>
      <c r="AK1011" s="74"/>
      <c r="AL1011" s="74"/>
      <c r="AM1011" s="74"/>
    </row>
    <row r="1012" spans="6:39">
      <c r="F1012" s="74"/>
      <c r="G1012" s="74"/>
      <c r="H1012" s="74"/>
      <c r="I1012" s="74"/>
      <c r="J1012" s="74"/>
      <c r="K1012" s="74"/>
      <c r="L1012" s="74"/>
      <c r="M1012" s="74"/>
      <c r="N1012" s="74"/>
      <c r="O1012" s="74"/>
      <c r="P1012" s="74"/>
      <c r="Q1012" s="74"/>
      <c r="R1012" s="74"/>
      <c r="S1012" s="74"/>
      <c r="T1012" s="74"/>
      <c r="U1012" s="74"/>
      <c r="V1012" s="74"/>
      <c r="W1012" s="74"/>
      <c r="X1012" s="74"/>
      <c r="Y1012" s="74"/>
      <c r="Z1012" s="74"/>
      <c r="AA1012" s="74"/>
      <c r="AB1012" s="74"/>
      <c r="AC1012" s="74"/>
      <c r="AD1012" s="74"/>
      <c r="AE1012" s="74"/>
      <c r="AF1012" s="74"/>
      <c r="AG1012" s="74"/>
      <c r="AH1012" s="74"/>
      <c r="AI1012" s="74"/>
      <c r="AJ1012" s="74"/>
      <c r="AK1012" s="74"/>
      <c r="AL1012" s="74"/>
      <c r="AM1012" s="74"/>
    </row>
    <row r="1013" spans="6:39">
      <c r="F1013" s="74"/>
      <c r="G1013" s="74"/>
      <c r="H1013" s="74"/>
      <c r="I1013" s="74"/>
      <c r="J1013" s="74"/>
      <c r="K1013" s="74"/>
      <c r="L1013" s="74"/>
      <c r="M1013" s="74"/>
      <c r="N1013" s="74"/>
      <c r="O1013" s="74"/>
      <c r="P1013" s="74"/>
      <c r="Q1013" s="74"/>
      <c r="R1013" s="74"/>
      <c r="S1013" s="74"/>
      <c r="T1013" s="74"/>
      <c r="U1013" s="74"/>
      <c r="V1013" s="74"/>
      <c r="W1013" s="74"/>
      <c r="X1013" s="74"/>
      <c r="Y1013" s="74"/>
      <c r="Z1013" s="74"/>
      <c r="AA1013" s="74"/>
      <c r="AB1013" s="74"/>
      <c r="AC1013" s="74"/>
      <c r="AD1013" s="74"/>
      <c r="AE1013" s="74"/>
      <c r="AF1013" s="74"/>
      <c r="AG1013" s="74"/>
      <c r="AH1013" s="74"/>
      <c r="AI1013" s="74"/>
      <c r="AJ1013" s="74"/>
      <c r="AK1013" s="74"/>
      <c r="AL1013" s="74"/>
      <c r="AM1013" s="74"/>
    </row>
    <row r="1014" spans="6:39">
      <c r="F1014" s="74"/>
      <c r="G1014" s="74"/>
      <c r="H1014" s="74"/>
      <c r="I1014" s="74"/>
      <c r="J1014" s="74"/>
      <c r="K1014" s="74"/>
      <c r="L1014" s="74"/>
      <c r="M1014" s="74"/>
      <c r="N1014" s="74"/>
      <c r="O1014" s="74"/>
      <c r="P1014" s="74"/>
      <c r="Q1014" s="74"/>
      <c r="R1014" s="74"/>
      <c r="S1014" s="74"/>
      <c r="T1014" s="74"/>
      <c r="U1014" s="74"/>
      <c r="V1014" s="74"/>
      <c r="W1014" s="74"/>
      <c r="X1014" s="74"/>
      <c r="Y1014" s="74"/>
      <c r="Z1014" s="74"/>
      <c r="AA1014" s="74"/>
      <c r="AB1014" s="74"/>
      <c r="AC1014" s="74"/>
      <c r="AD1014" s="74"/>
      <c r="AE1014" s="74"/>
      <c r="AF1014" s="74"/>
      <c r="AG1014" s="74"/>
      <c r="AH1014" s="74"/>
      <c r="AI1014" s="74"/>
      <c r="AJ1014" s="74"/>
      <c r="AK1014" s="74"/>
      <c r="AL1014" s="74"/>
      <c r="AM1014" s="74"/>
    </row>
    <row r="1015" spans="6:39">
      <c r="F1015" s="74"/>
      <c r="G1015" s="74"/>
      <c r="H1015" s="74"/>
      <c r="I1015" s="74"/>
      <c r="J1015" s="74"/>
      <c r="K1015" s="74"/>
      <c r="L1015" s="74"/>
      <c r="M1015" s="74"/>
      <c r="N1015" s="74"/>
      <c r="O1015" s="74"/>
      <c r="P1015" s="74"/>
      <c r="Q1015" s="74"/>
      <c r="R1015" s="74"/>
      <c r="S1015" s="74"/>
      <c r="T1015" s="74"/>
      <c r="U1015" s="74"/>
      <c r="V1015" s="74"/>
      <c r="W1015" s="74"/>
      <c r="X1015" s="74"/>
      <c r="Y1015" s="74"/>
      <c r="Z1015" s="74"/>
      <c r="AA1015" s="74"/>
      <c r="AB1015" s="74"/>
      <c r="AC1015" s="74"/>
      <c r="AD1015" s="74"/>
      <c r="AE1015" s="74"/>
      <c r="AF1015" s="74"/>
      <c r="AG1015" s="74"/>
      <c r="AH1015" s="74"/>
      <c r="AI1015" s="74"/>
      <c r="AJ1015" s="74"/>
      <c r="AK1015" s="74"/>
      <c r="AL1015" s="74"/>
      <c r="AM1015" s="74"/>
    </row>
    <row r="1016" spans="6:39">
      <c r="F1016" s="74"/>
      <c r="G1016" s="74"/>
      <c r="H1016" s="74"/>
      <c r="I1016" s="74"/>
      <c r="J1016" s="74"/>
      <c r="K1016" s="74"/>
      <c r="L1016" s="74"/>
      <c r="M1016" s="74"/>
      <c r="N1016" s="74"/>
      <c r="O1016" s="74"/>
      <c r="P1016" s="74"/>
      <c r="Q1016" s="74"/>
      <c r="R1016" s="74"/>
      <c r="S1016" s="74"/>
      <c r="T1016" s="74"/>
      <c r="U1016" s="74"/>
      <c r="V1016" s="74"/>
      <c r="W1016" s="74"/>
      <c r="X1016" s="74"/>
      <c r="Y1016" s="74"/>
      <c r="Z1016" s="74"/>
      <c r="AA1016" s="74"/>
      <c r="AB1016" s="74"/>
      <c r="AC1016" s="74"/>
      <c r="AD1016" s="74"/>
      <c r="AE1016" s="74"/>
      <c r="AF1016" s="74"/>
      <c r="AG1016" s="74"/>
      <c r="AH1016" s="74"/>
      <c r="AI1016" s="74"/>
      <c r="AJ1016" s="74"/>
      <c r="AK1016" s="74"/>
      <c r="AL1016" s="74"/>
      <c r="AM1016" s="74"/>
    </row>
    <row r="1017" spans="6:39">
      <c r="F1017" s="74"/>
      <c r="G1017" s="74"/>
      <c r="H1017" s="74"/>
      <c r="I1017" s="74"/>
      <c r="J1017" s="74"/>
      <c r="K1017" s="74"/>
      <c r="L1017" s="74"/>
      <c r="M1017" s="74"/>
      <c r="N1017" s="74"/>
      <c r="O1017" s="74"/>
      <c r="P1017" s="74"/>
      <c r="Q1017" s="74"/>
      <c r="R1017" s="74"/>
      <c r="S1017" s="74"/>
      <c r="T1017" s="74"/>
      <c r="U1017" s="74"/>
      <c r="V1017" s="74"/>
      <c r="W1017" s="74"/>
      <c r="X1017" s="74"/>
      <c r="Y1017" s="74"/>
      <c r="Z1017" s="74"/>
      <c r="AA1017" s="74"/>
      <c r="AB1017" s="74"/>
      <c r="AC1017" s="74"/>
      <c r="AD1017" s="74"/>
      <c r="AE1017" s="74"/>
      <c r="AF1017" s="74"/>
      <c r="AG1017" s="74"/>
      <c r="AH1017" s="74"/>
      <c r="AI1017" s="74"/>
      <c r="AJ1017" s="74"/>
      <c r="AK1017" s="74"/>
      <c r="AL1017" s="74"/>
      <c r="AM1017" s="74"/>
    </row>
    <row r="1018" spans="6:39">
      <c r="F1018" s="74"/>
      <c r="G1018" s="74"/>
      <c r="H1018" s="74"/>
      <c r="I1018" s="74"/>
      <c r="J1018" s="74"/>
      <c r="K1018" s="74"/>
      <c r="L1018" s="74"/>
      <c r="M1018" s="74"/>
      <c r="N1018" s="74"/>
      <c r="O1018" s="74"/>
      <c r="P1018" s="74"/>
      <c r="Q1018" s="74"/>
      <c r="R1018" s="74"/>
      <c r="S1018" s="74"/>
      <c r="T1018" s="74"/>
      <c r="U1018" s="74"/>
      <c r="V1018" s="74"/>
      <c r="W1018" s="74"/>
      <c r="X1018" s="74"/>
      <c r="Y1018" s="74"/>
      <c r="Z1018" s="74"/>
      <c r="AA1018" s="74"/>
      <c r="AB1018" s="74"/>
      <c r="AC1018" s="74"/>
      <c r="AD1018" s="74"/>
      <c r="AE1018" s="74"/>
      <c r="AF1018" s="74"/>
      <c r="AG1018" s="74"/>
      <c r="AH1018" s="74"/>
      <c r="AI1018" s="74"/>
      <c r="AJ1018" s="74"/>
      <c r="AK1018" s="74"/>
      <c r="AL1018" s="74"/>
      <c r="AM1018" s="74"/>
    </row>
    <row r="1019" spans="6:39">
      <c r="F1019" s="74"/>
      <c r="G1019" s="74"/>
      <c r="H1019" s="74"/>
      <c r="I1019" s="74"/>
      <c r="J1019" s="74"/>
      <c r="K1019" s="74"/>
      <c r="L1019" s="74"/>
      <c r="M1019" s="74"/>
      <c r="N1019" s="74"/>
      <c r="O1019" s="74"/>
      <c r="P1019" s="74"/>
      <c r="Q1019" s="74"/>
      <c r="R1019" s="74"/>
      <c r="S1019" s="74"/>
      <c r="T1019" s="74"/>
      <c r="U1019" s="74"/>
      <c r="V1019" s="74"/>
      <c r="W1019" s="74"/>
      <c r="X1019" s="74"/>
      <c r="Y1019" s="74"/>
      <c r="Z1019" s="74"/>
      <c r="AA1019" s="74"/>
      <c r="AB1019" s="74"/>
      <c r="AC1019" s="74"/>
      <c r="AD1019" s="74"/>
      <c r="AE1019" s="74"/>
      <c r="AF1019" s="74"/>
      <c r="AG1019" s="74"/>
      <c r="AH1019" s="74"/>
      <c r="AI1019" s="74"/>
      <c r="AJ1019" s="74"/>
      <c r="AK1019" s="74"/>
      <c r="AL1019" s="74"/>
      <c r="AM1019" s="74"/>
    </row>
    <row r="1020" spans="6:39">
      <c r="F1020" s="74"/>
      <c r="G1020" s="74"/>
      <c r="H1020" s="74"/>
      <c r="I1020" s="74"/>
      <c r="J1020" s="74"/>
      <c r="K1020" s="74"/>
      <c r="L1020" s="74"/>
      <c r="M1020" s="74"/>
      <c r="N1020" s="74"/>
      <c r="O1020" s="74"/>
      <c r="P1020" s="74"/>
      <c r="Q1020" s="74"/>
      <c r="R1020" s="74"/>
      <c r="S1020" s="74"/>
      <c r="T1020" s="74"/>
      <c r="U1020" s="74"/>
      <c r="V1020" s="74"/>
      <c r="W1020" s="74"/>
      <c r="X1020" s="74"/>
      <c r="Y1020" s="74"/>
      <c r="Z1020" s="74"/>
      <c r="AA1020" s="74"/>
      <c r="AB1020" s="74"/>
      <c r="AC1020" s="74"/>
      <c r="AD1020" s="74"/>
      <c r="AE1020" s="74"/>
      <c r="AF1020" s="74"/>
      <c r="AG1020" s="74"/>
      <c r="AH1020" s="74"/>
      <c r="AI1020" s="74"/>
      <c r="AJ1020" s="74"/>
      <c r="AK1020" s="74"/>
      <c r="AL1020" s="74"/>
      <c r="AM1020" s="74"/>
    </row>
    <row r="1021" spans="6:39">
      <c r="F1021" s="74"/>
      <c r="G1021" s="74"/>
      <c r="H1021" s="74"/>
      <c r="I1021" s="74"/>
      <c r="J1021" s="74"/>
      <c r="K1021" s="74"/>
      <c r="L1021" s="74"/>
      <c r="M1021" s="74"/>
      <c r="N1021" s="74"/>
      <c r="O1021" s="74"/>
      <c r="P1021" s="74"/>
      <c r="Q1021" s="74"/>
      <c r="R1021" s="74"/>
      <c r="S1021" s="74"/>
      <c r="T1021" s="74"/>
      <c r="U1021" s="74"/>
      <c r="V1021" s="74"/>
      <c r="W1021" s="74"/>
      <c r="X1021" s="74"/>
      <c r="Y1021" s="74"/>
      <c r="Z1021" s="74"/>
      <c r="AA1021" s="74"/>
      <c r="AB1021" s="74"/>
      <c r="AC1021" s="74"/>
      <c r="AD1021" s="74"/>
      <c r="AE1021" s="74"/>
      <c r="AF1021" s="74"/>
      <c r="AG1021" s="74"/>
      <c r="AH1021" s="74"/>
      <c r="AI1021" s="74"/>
      <c r="AJ1021" s="74"/>
      <c r="AK1021" s="74"/>
      <c r="AL1021" s="74"/>
      <c r="AM1021" s="74"/>
    </row>
    <row r="1022" spans="6:39">
      <c r="F1022" s="74"/>
      <c r="G1022" s="74"/>
      <c r="H1022" s="74"/>
      <c r="I1022" s="74"/>
      <c r="J1022" s="74"/>
      <c r="K1022" s="74"/>
      <c r="L1022" s="74"/>
      <c r="M1022" s="74"/>
      <c r="N1022" s="74"/>
      <c r="O1022" s="74"/>
      <c r="P1022" s="74"/>
      <c r="Q1022" s="74"/>
      <c r="R1022" s="74"/>
      <c r="S1022" s="74"/>
      <c r="T1022" s="74"/>
      <c r="U1022" s="74"/>
      <c r="V1022" s="74"/>
      <c r="W1022" s="74"/>
      <c r="X1022" s="74"/>
      <c r="Y1022" s="74"/>
      <c r="Z1022" s="74"/>
      <c r="AA1022" s="74"/>
      <c r="AB1022" s="74"/>
      <c r="AC1022" s="74"/>
      <c r="AD1022" s="74"/>
      <c r="AE1022" s="74"/>
      <c r="AF1022" s="74"/>
      <c r="AG1022" s="74"/>
      <c r="AH1022" s="74"/>
      <c r="AI1022" s="74"/>
      <c r="AJ1022" s="74"/>
      <c r="AK1022" s="74"/>
      <c r="AL1022" s="74"/>
      <c r="AM1022" s="74"/>
    </row>
    <row r="1023" spans="6:39">
      <c r="F1023" s="74"/>
      <c r="G1023" s="74"/>
      <c r="H1023" s="74"/>
      <c r="I1023" s="74"/>
      <c r="J1023" s="74"/>
      <c r="K1023" s="74"/>
      <c r="L1023" s="74"/>
      <c r="M1023" s="74"/>
      <c r="N1023" s="74"/>
      <c r="O1023" s="74"/>
      <c r="P1023" s="74"/>
      <c r="Q1023" s="74"/>
      <c r="R1023" s="74"/>
      <c r="S1023" s="74"/>
      <c r="T1023" s="74"/>
      <c r="U1023" s="74"/>
      <c r="V1023" s="74"/>
      <c r="W1023" s="74"/>
      <c r="X1023" s="74"/>
      <c r="Y1023" s="74"/>
      <c r="Z1023" s="74"/>
      <c r="AA1023" s="74"/>
      <c r="AB1023" s="74"/>
      <c r="AC1023" s="74"/>
      <c r="AD1023" s="74"/>
      <c r="AE1023" s="74"/>
      <c r="AF1023" s="74"/>
      <c r="AG1023" s="74"/>
      <c r="AH1023" s="74"/>
      <c r="AI1023" s="74"/>
      <c r="AJ1023" s="74"/>
      <c r="AK1023" s="74"/>
      <c r="AL1023" s="74"/>
      <c r="AM1023" s="74"/>
    </row>
    <row r="1024" spans="6:39">
      <c r="F1024" s="74"/>
      <c r="G1024" s="74"/>
      <c r="H1024" s="74"/>
      <c r="I1024" s="74"/>
      <c r="J1024" s="74"/>
      <c r="K1024" s="74"/>
      <c r="L1024" s="74"/>
      <c r="M1024" s="74"/>
      <c r="N1024" s="74"/>
      <c r="O1024" s="74"/>
      <c r="P1024" s="74"/>
      <c r="Q1024" s="74"/>
      <c r="R1024" s="74"/>
      <c r="S1024" s="74"/>
      <c r="T1024" s="74"/>
      <c r="U1024" s="74"/>
      <c r="V1024" s="74"/>
      <c r="W1024" s="74"/>
      <c r="X1024" s="74"/>
      <c r="Y1024" s="74"/>
      <c r="Z1024" s="74"/>
      <c r="AA1024" s="74"/>
      <c r="AB1024" s="74"/>
      <c r="AC1024" s="74"/>
      <c r="AD1024" s="74"/>
      <c r="AE1024" s="74"/>
      <c r="AF1024" s="74"/>
      <c r="AG1024" s="74"/>
      <c r="AH1024" s="74"/>
      <c r="AI1024" s="74"/>
      <c r="AJ1024" s="74"/>
      <c r="AK1024" s="74"/>
      <c r="AL1024" s="74"/>
      <c r="AM1024" s="74"/>
    </row>
    <row r="1025" spans="6:39">
      <c r="F1025" s="74"/>
      <c r="G1025" s="74"/>
      <c r="H1025" s="74"/>
      <c r="I1025" s="74"/>
      <c r="J1025" s="74"/>
      <c r="K1025" s="74"/>
      <c r="L1025" s="74"/>
      <c r="M1025" s="74"/>
      <c r="N1025" s="74"/>
      <c r="O1025" s="74"/>
      <c r="P1025" s="74"/>
      <c r="Q1025" s="74"/>
      <c r="R1025" s="74"/>
      <c r="S1025" s="74"/>
      <c r="T1025" s="74"/>
      <c r="U1025" s="74"/>
      <c r="V1025" s="74"/>
      <c r="W1025" s="74"/>
      <c r="X1025" s="74"/>
      <c r="Y1025" s="74"/>
      <c r="Z1025" s="74"/>
      <c r="AA1025" s="74"/>
      <c r="AB1025" s="74"/>
      <c r="AC1025" s="74"/>
      <c r="AD1025" s="74"/>
      <c r="AE1025" s="74"/>
      <c r="AF1025" s="74"/>
      <c r="AG1025" s="74"/>
      <c r="AH1025" s="74"/>
      <c r="AI1025" s="74"/>
      <c r="AJ1025" s="74"/>
      <c r="AK1025" s="74"/>
      <c r="AL1025" s="74"/>
      <c r="AM1025" s="74"/>
    </row>
    <row r="1026" spans="6:39">
      <c r="F1026" s="74"/>
      <c r="G1026" s="74"/>
      <c r="H1026" s="74"/>
      <c r="I1026" s="74"/>
      <c r="J1026" s="74"/>
      <c r="K1026" s="74"/>
      <c r="L1026" s="74"/>
      <c r="M1026" s="74"/>
      <c r="N1026" s="74"/>
      <c r="O1026" s="74"/>
      <c r="P1026" s="74"/>
      <c r="Q1026" s="74"/>
      <c r="R1026" s="74"/>
      <c r="S1026" s="74"/>
      <c r="T1026" s="74"/>
      <c r="U1026" s="74"/>
      <c r="V1026" s="74"/>
      <c r="W1026" s="74"/>
      <c r="X1026" s="74"/>
      <c r="Y1026" s="74"/>
      <c r="Z1026" s="74"/>
      <c r="AA1026" s="74"/>
      <c r="AB1026" s="74"/>
      <c r="AC1026" s="74"/>
      <c r="AD1026" s="74"/>
      <c r="AE1026" s="74"/>
      <c r="AF1026" s="74"/>
      <c r="AG1026" s="74"/>
      <c r="AH1026" s="74"/>
      <c r="AI1026" s="74"/>
      <c r="AJ1026" s="74"/>
      <c r="AK1026" s="74"/>
      <c r="AL1026" s="74"/>
      <c r="AM1026" s="74"/>
    </row>
    <row r="1027" spans="6:39">
      <c r="F1027" s="74"/>
      <c r="G1027" s="74"/>
      <c r="H1027" s="74"/>
      <c r="I1027" s="74"/>
      <c r="J1027" s="74"/>
      <c r="K1027" s="74"/>
      <c r="L1027" s="74"/>
      <c r="M1027" s="74"/>
      <c r="N1027" s="74"/>
      <c r="O1027" s="74"/>
      <c r="P1027" s="74"/>
      <c r="Q1027" s="74"/>
      <c r="R1027" s="74"/>
      <c r="S1027" s="74"/>
      <c r="T1027" s="74"/>
      <c r="U1027" s="74"/>
      <c r="V1027" s="74"/>
      <c r="W1027" s="74"/>
      <c r="X1027" s="74"/>
      <c r="Y1027" s="74"/>
      <c r="Z1027" s="74"/>
      <c r="AA1027" s="74"/>
      <c r="AB1027" s="74"/>
      <c r="AC1027" s="74"/>
      <c r="AD1027" s="74"/>
      <c r="AE1027" s="74"/>
      <c r="AF1027" s="74"/>
      <c r="AG1027" s="74"/>
      <c r="AH1027" s="74"/>
      <c r="AI1027" s="74"/>
      <c r="AJ1027" s="74"/>
      <c r="AK1027" s="74"/>
      <c r="AL1027" s="74"/>
      <c r="AM1027" s="74"/>
    </row>
    <row r="1028" spans="6:39">
      <c r="F1028" s="74"/>
      <c r="G1028" s="74"/>
      <c r="H1028" s="74"/>
      <c r="I1028" s="74"/>
      <c r="J1028" s="74"/>
      <c r="K1028" s="74"/>
      <c r="L1028" s="74"/>
      <c r="M1028" s="74"/>
      <c r="N1028" s="74"/>
      <c r="O1028" s="74"/>
      <c r="P1028" s="74"/>
      <c r="Q1028" s="74"/>
      <c r="R1028" s="74"/>
      <c r="S1028" s="74"/>
      <c r="T1028" s="74"/>
      <c r="U1028" s="74"/>
      <c r="V1028" s="74"/>
      <c r="W1028" s="74"/>
      <c r="X1028" s="74"/>
      <c r="Y1028" s="74"/>
      <c r="Z1028" s="74"/>
      <c r="AA1028" s="74"/>
      <c r="AB1028" s="74"/>
      <c r="AC1028" s="74"/>
      <c r="AD1028" s="74"/>
      <c r="AE1028" s="74"/>
      <c r="AF1028" s="74"/>
      <c r="AG1028" s="74"/>
      <c r="AH1028" s="74"/>
      <c r="AI1028" s="74"/>
      <c r="AJ1028" s="74"/>
      <c r="AK1028" s="74"/>
      <c r="AL1028" s="74"/>
      <c r="AM1028" s="74"/>
    </row>
    <row r="1029" spans="6:39">
      <c r="F1029" s="74"/>
      <c r="G1029" s="74"/>
      <c r="H1029" s="74"/>
      <c r="I1029" s="74"/>
      <c r="J1029" s="74"/>
      <c r="K1029" s="74"/>
      <c r="L1029" s="74"/>
      <c r="M1029" s="74"/>
      <c r="N1029" s="74"/>
      <c r="O1029" s="74"/>
      <c r="P1029" s="74"/>
      <c r="Q1029" s="74"/>
      <c r="R1029" s="74"/>
      <c r="S1029" s="74"/>
      <c r="T1029" s="74"/>
      <c r="U1029" s="74"/>
      <c r="V1029" s="74"/>
      <c r="W1029" s="74"/>
      <c r="X1029" s="74"/>
      <c r="Y1029" s="74"/>
      <c r="Z1029" s="74"/>
      <c r="AA1029" s="74"/>
      <c r="AB1029" s="74"/>
      <c r="AC1029" s="74"/>
      <c r="AD1029" s="74"/>
      <c r="AE1029" s="74"/>
      <c r="AF1029" s="74"/>
      <c r="AG1029" s="74"/>
      <c r="AH1029" s="74"/>
      <c r="AI1029" s="74"/>
      <c r="AJ1029" s="74"/>
      <c r="AK1029" s="74"/>
      <c r="AL1029" s="74"/>
      <c r="AM1029" s="74"/>
    </row>
    <row r="1030" spans="6:39">
      <c r="F1030" s="74"/>
      <c r="G1030" s="74"/>
      <c r="H1030" s="74"/>
      <c r="I1030" s="74"/>
      <c r="J1030" s="74"/>
      <c r="K1030" s="74"/>
      <c r="L1030" s="74"/>
      <c r="M1030" s="74"/>
      <c r="N1030" s="74"/>
      <c r="O1030" s="74"/>
      <c r="P1030" s="74"/>
      <c r="Q1030" s="74"/>
      <c r="R1030" s="74"/>
      <c r="S1030" s="74"/>
      <c r="T1030" s="74"/>
      <c r="U1030" s="74"/>
      <c r="V1030" s="74"/>
      <c r="W1030" s="74"/>
      <c r="X1030" s="74"/>
      <c r="Y1030" s="74"/>
      <c r="Z1030" s="74"/>
      <c r="AA1030" s="74"/>
      <c r="AB1030" s="74"/>
      <c r="AC1030" s="74"/>
      <c r="AD1030" s="74"/>
      <c r="AE1030" s="74"/>
      <c r="AF1030" s="74"/>
      <c r="AG1030" s="74"/>
      <c r="AH1030" s="74"/>
      <c r="AI1030" s="74"/>
      <c r="AJ1030" s="74"/>
      <c r="AK1030" s="74"/>
      <c r="AL1030" s="74"/>
      <c r="AM1030" s="74"/>
    </row>
    <row r="1031" spans="6:39">
      <c r="F1031" s="74"/>
      <c r="G1031" s="74"/>
      <c r="H1031" s="74"/>
      <c r="I1031" s="74"/>
      <c r="J1031" s="74"/>
      <c r="K1031" s="74"/>
      <c r="L1031" s="74"/>
      <c r="M1031" s="74"/>
      <c r="N1031" s="74"/>
      <c r="O1031" s="74"/>
      <c r="P1031" s="74"/>
      <c r="Q1031" s="74"/>
      <c r="R1031" s="74"/>
      <c r="S1031" s="74"/>
      <c r="T1031" s="74"/>
      <c r="U1031" s="74"/>
      <c r="V1031" s="74"/>
      <c r="W1031" s="74"/>
      <c r="X1031" s="74"/>
      <c r="Y1031" s="74"/>
      <c r="Z1031" s="74"/>
      <c r="AA1031" s="74"/>
      <c r="AB1031" s="74"/>
      <c r="AC1031" s="74"/>
      <c r="AD1031" s="74"/>
      <c r="AE1031" s="74"/>
      <c r="AF1031" s="74"/>
      <c r="AG1031" s="74"/>
      <c r="AH1031" s="74"/>
      <c r="AI1031" s="74"/>
      <c r="AJ1031" s="74"/>
      <c r="AK1031" s="74"/>
      <c r="AL1031" s="74"/>
      <c r="AM1031" s="74"/>
    </row>
    <row r="1032" spans="6:39">
      <c r="F1032" s="74"/>
      <c r="G1032" s="74"/>
      <c r="H1032" s="74"/>
      <c r="I1032" s="74"/>
      <c r="J1032" s="74"/>
      <c r="K1032" s="74"/>
      <c r="L1032" s="74"/>
      <c r="M1032" s="74"/>
      <c r="N1032" s="74"/>
      <c r="O1032" s="74"/>
      <c r="P1032" s="74"/>
      <c r="Q1032" s="74"/>
      <c r="R1032" s="74"/>
      <c r="S1032" s="74"/>
      <c r="T1032" s="74"/>
      <c r="U1032" s="74"/>
      <c r="V1032" s="74"/>
      <c r="W1032" s="74"/>
      <c r="X1032" s="74"/>
      <c r="Y1032" s="74"/>
      <c r="Z1032" s="74"/>
      <c r="AA1032" s="74"/>
      <c r="AB1032" s="74"/>
      <c r="AC1032" s="74"/>
      <c r="AD1032" s="74"/>
      <c r="AE1032" s="74"/>
      <c r="AF1032" s="74"/>
      <c r="AG1032" s="74"/>
      <c r="AH1032" s="74"/>
      <c r="AI1032" s="74"/>
      <c r="AJ1032" s="74"/>
      <c r="AK1032" s="74"/>
      <c r="AL1032" s="74"/>
      <c r="AM1032" s="74"/>
    </row>
    <row r="1033" spans="6:39">
      <c r="F1033" s="74"/>
      <c r="G1033" s="74"/>
      <c r="H1033" s="74"/>
      <c r="I1033" s="74"/>
      <c r="J1033" s="74"/>
      <c r="K1033" s="74"/>
      <c r="L1033" s="74"/>
      <c r="M1033" s="74"/>
      <c r="N1033" s="74"/>
      <c r="O1033" s="74"/>
      <c r="P1033" s="74"/>
      <c r="Q1033" s="74"/>
      <c r="R1033" s="74"/>
      <c r="S1033" s="74"/>
      <c r="T1033" s="74"/>
      <c r="U1033" s="74"/>
      <c r="V1033" s="74"/>
      <c r="W1033" s="74"/>
      <c r="X1033" s="74"/>
      <c r="Y1033" s="74"/>
      <c r="Z1033" s="74"/>
      <c r="AA1033" s="74"/>
      <c r="AB1033" s="74"/>
      <c r="AC1033" s="74"/>
      <c r="AD1033" s="74"/>
      <c r="AE1033" s="74"/>
      <c r="AF1033" s="74"/>
      <c r="AG1033" s="74"/>
      <c r="AH1033" s="74"/>
      <c r="AI1033" s="74"/>
      <c r="AJ1033" s="74"/>
      <c r="AK1033" s="74"/>
      <c r="AL1033" s="74"/>
      <c r="AM1033" s="74"/>
    </row>
    <row r="1034" spans="6:39">
      <c r="F1034" s="74"/>
      <c r="G1034" s="74"/>
      <c r="H1034" s="74"/>
      <c r="I1034" s="74"/>
      <c r="J1034" s="74"/>
      <c r="K1034" s="74"/>
      <c r="L1034" s="74"/>
      <c r="M1034" s="74"/>
      <c r="N1034" s="74"/>
      <c r="O1034" s="74"/>
      <c r="P1034" s="74"/>
      <c r="Q1034" s="74"/>
      <c r="R1034" s="74"/>
      <c r="S1034" s="74"/>
      <c r="T1034" s="74"/>
      <c r="U1034" s="74"/>
      <c r="V1034" s="74"/>
      <c r="W1034" s="74"/>
      <c r="X1034" s="74"/>
      <c r="Y1034" s="74"/>
      <c r="Z1034" s="74"/>
      <c r="AA1034" s="74"/>
      <c r="AB1034" s="74"/>
      <c r="AC1034" s="74"/>
      <c r="AD1034" s="74"/>
      <c r="AE1034" s="74"/>
      <c r="AF1034" s="74"/>
      <c r="AG1034" s="74"/>
      <c r="AH1034" s="74"/>
      <c r="AI1034" s="74"/>
      <c r="AJ1034" s="74"/>
      <c r="AK1034" s="74"/>
      <c r="AL1034" s="74"/>
      <c r="AM1034" s="74"/>
    </row>
    <row r="1035" spans="6:39">
      <c r="F1035" s="74"/>
      <c r="G1035" s="74"/>
      <c r="H1035" s="74"/>
      <c r="I1035" s="74"/>
      <c r="J1035" s="74"/>
      <c r="K1035" s="74"/>
      <c r="L1035" s="74"/>
      <c r="M1035" s="74"/>
      <c r="N1035" s="74"/>
      <c r="O1035" s="74"/>
      <c r="P1035" s="74"/>
      <c r="Q1035" s="74"/>
      <c r="R1035" s="74"/>
      <c r="S1035" s="74"/>
      <c r="T1035" s="74"/>
      <c r="U1035" s="74"/>
      <c r="V1035" s="74"/>
      <c r="W1035" s="74"/>
      <c r="X1035" s="74"/>
      <c r="Y1035" s="74"/>
      <c r="Z1035" s="74"/>
      <c r="AA1035" s="74"/>
      <c r="AB1035" s="74"/>
      <c r="AC1035" s="74"/>
      <c r="AD1035" s="74"/>
      <c r="AE1035" s="74"/>
      <c r="AF1035" s="74"/>
      <c r="AG1035" s="74"/>
      <c r="AH1035" s="74"/>
      <c r="AI1035" s="74"/>
      <c r="AJ1035" s="74"/>
      <c r="AK1035" s="74"/>
      <c r="AL1035" s="74"/>
      <c r="AM1035" s="74"/>
    </row>
    <row r="1036" spans="6:39">
      <c r="F1036" s="74"/>
      <c r="G1036" s="74"/>
      <c r="H1036" s="74"/>
      <c r="I1036" s="74"/>
      <c r="J1036" s="74"/>
      <c r="K1036" s="74"/>
      <c r="L1036" s="74"/>
      <c r="M1036" s="74"/>
      <c r="N1036" s="74"/>
      <c r="O1036" s="74"/>
      <c r="P1036" s="74"/>
      <c r="Q1036" s="74"/>
      <c r="R1036" s="74"/>
      <c r="S1036" s="74"/>
      <c r="T1036" s="74"/>
      <c r="U1036" s="74"/>
      <c r="V1036" s="74"/>
      <c r="W1036" s="74"/>
      <c r="X1036" s="74"/>
      <c r="Y1036" s="74"/>
      <c r="Z1036" s="74"/>
      <c r="AA1036" s="74"/>
      <c r="AB1036" s="74"/>
      <c r="AC1036" s="74"/>
      <c r="AD1036" s="74"/>
      <c r="AE1036" s="74"/>
      <c r="AF1036" s="74"/>
      <c r="AG1036" s="74"/>
      <c r="AH1036" s="74"/>
      <c r="AI1036" s="74"/>
      <c r="AJ1036" s="74"/>
      <c r="AK1036" s="74"/>
      <c r="AL1036" s="74"/>
      <c r="AM1036" s="74"/>
    </row>
    <row r="1037" spans="6:39">
      <c r="F1037" s="74"/>
      <c r="G1037" s="74"/>
      <c r="H1037" s="74"/>
      <c r="I1037" s="74"/>
      <c r="J1037" s="74"/>
      <c r="K1037" s="74"/>
      <c r="L1037" s="74"/>
      <c r="M1037" s="74"/>
      <c r="N1037" s="74"/>
      <c r="O1037" s="74"/>
      <c r="P1037" s="74"/>
      <c r="Q1037" s="74"/>
      <c r="R1037" s="74"/>
      <c r="S1037" s="74"/>
      <c r="T1037" s="74"/>
      <c r="U1037" s="74"/>
      <c r="V1037" s="74"/>
      <c r="W1037" s="74"/>
      <c r="X1037" s="74"/>
      <c r="Y1037" s="74"/>
      <c r="Z1037" s="74"/>
      <c r="AA1037" s="74"/>
      <c r="AB1037" s="74"/>
      <c r="AC1037" s="74"/>
      <c r="AD1037" s="74"/>
      <c r="AE1037" s="74"/>
      <c r="AF1037" s="74"/>
      <c r="AG1037" s="74"/>
      <c r="AH1037" s="74"/>
      <c r="AI1037" s="74"/>
      <c r="AJ1037" s="74"/>
      <c r="AK1037" s="74"/>
      <c r="AL1037" s="74"/>
      <c r="AM1037" s="74"/>
    </row>
    <row r="1038" spans="6:39">
      <c r="F1038" s="74"/>
      <c r="G1038" s="74"/>
      <c r="H1038" s="74"/>
      <c r="I1038" s="74"/>
      <c r="J1038" s="74"/>
      <c r="K1038" s="74"/>
      <c r="L1038" s="74"/>
      <c r="M1038" s="74"/>
      <c r="N1038" s="74"/>
      <c r="O1038" s="74"/>
      <c r="P1038" s="74"/>
      <c r="Q1038" s="74"/>
      <c r="R1038" s="74"/>
      <c r="S1038" s="74"/>
      <c r="T1038" s="74"/>
      <c r="U1038" s="74"/>
      <c r="V1038" s="74"/>
      <c r="W1038" s="74"/>
      <c r="X1038" s="74"/>
      <c r="Y1038" s="74"/>
      <c r="Z1038" s="74"/>
      <c r="AA1038" s="74"/>
      <c r="AB1038" s="74"/>
      <c r="AC1038" s="74"/>
      <c r="AD1038" s="74"/>
      <c r="AE1038" s="74"/>
      <c r="AF1038" s="74"/>
      <c r="AG1038" s="74"/>
      <c r="AH1038" s="74"/>
      <c r="AI1038" s="74"/>
      <c r="AJ1038" s="74"/>
      <c r="AK1038" s="74"/>
      <c r="AL1038" s="74"/>
      <c r="AM1038" s="74"/>
    </row>
    <row r="1039" spans="6:39">
      <c r="F1039" s="74"/>
      <c r="G1039" s="74"/>
      <c r="H1039" s="74"/>
      <c r="I1039" s="74"/>
      <c r="J1039" s="74"/>
      <c r="K1039" s="74"/>
      <c r="L1039" s="74"/>
      <c r="M1039" s="74"/>
      <c r="N1039" s="74"/>
      <c r="O1039" s="74"/>
      <c r="P1039" s="74"/>
      <c r="Q1039" s="74"/>
      <c r="R1039" s="74"/>
      <c r="S1039" s="74"/>
      <c r="T1039" s="74"/>
      <c r="U1039" s="74"/>
      <c r="V1039" s="74"/>
      <c r="W1039" s="74"/>
      <c r="X1039" s="74"/>
      <c r="Y1039" s="74"/>
      <c r="Z1039" s="74"/>
      <c r="AA1039" s="74"/>
      <c r="AB1039" s="74"/>
      <c r="AC1039" s="74"/>
      <c r="AD1039" s="74"/>
      <c r="AE1039" s="74"/>
      <c r="AF1039" s="74"/>
      <c r="AG1039" s="74"/>
      <c r="AH1039" s="74"/>
      <c r="AI1039" s="74"/>
      <c r="AJ1039" s="74"/>
      <c r="AK1039" s="74"/>
      <c r="AL1039" s="74"/>
      <c r="AM1039" s="74"/>
    </row>
    <row r="1040" spans="6:39">
      <c r="F1040" s="74"/>
      <c r="G1040" s="74"/>
      <c r="H1040" s="74"/>
      <c r="I1040" s="74"/>
      <c r="J1040" s="74"/>
      <c r="K1040" s="74"/>
      <c r="L1040" s="74"/>
      <c r="M1040" s="74"/>
      <c r="N1040" s="74"/>
      <c r="O1040" s="74"/>
      <c r="P1040" s="74"/>
      <c r="Q1040" s="74"/>
      <c r="R1040" s="74"/>
      <c r="S1040" s="74"/>
      <c r="T1040" s="74"/>
      <c r="U1040" s="74"/>
      <c r="V1040" s="74"/>
      <c r="W1040" s="74"/>
      <c r="X1040" s="74"/>
      <c r="Y1040" s="74"/>
      <c r="Z1040" s="74"/>
      <c r="AA1040" s="74"/>
      <c r="AB1040" s="74"/>
      <c r="AC1040" s="74"/>
      <c r="AD1040" s="74"/>
      <c r="AE1040" s="74"/>
      <c r="AF1040" s="74"/>
      <c r="AG1040" s="74"/>
      <c r="AH1040" s="74"/>
      <c r="AI1040" s="74"/>
      <c r="AJ1040" s="74"/>
      <c r="AK1040" s="74"/>
      <c r="AL1040" s="74"/>
      <c r="AM1040" s="74"/>
    </row>
    <row r="1041" spans="6:39">
      <c r="F1041" s="74"/>
      <c r="G1041" s="74"/>
      <c r="H1041" s="74"/>
      <c r="I1041" s="74"/>
      <c r="J1041" s="74"/>
      <c r="K1041" s="74"/>
      <c r="L1041" s="74"/>
      <c r="M1041" s="74"/>
      <c r="N1041" s="74"/>
      <c r="O1041" s="74"/>
      <c r="P1041" s="74"/>
      <c r="Q1041" s="74"/>
      <c r="R1041" s="74"/>
      <c r="S1041" s="74"/>
      <c r="T1041" s="74"/>
      <c r="U1041" s="74"/>
      <c r="V1041" s="74"/>
      <c r="W1041" s="74"/>
      <c r="X1041" s="74"/>
      <c r="Y1041" s="74"/>
      <c r="Z1041" s="74"/>
      <c r="AA1041" s="74"/>
      <c r="AB1041" s="74"/>
      <c r="AC1041" s="74"/>
      <c r="AD1041" s="74"/>
      <c r="AE1041" s="74"/>
      <c r="AF1041" s="74"/>
      <c r="AG1041" s="74"/>
      <c r="AH1041" s="74"/>
      <c r="AI1041" s="74"/>
      <c r="AJ1041" s="74"/>
      <c r="AK1041" s="74"/>
      <c r="AL1041" s="74"/>
      <c r="AM1041" s="74"/>
    </row>
    <row r="1042" spans="6:39">
      <c r="F1042" s="74"/>
      <c r="G1042" s="74"/>
      <c r="H1042" s="74"/>
      <c r="I1042" s="74"/>
      <c r="J1042" s="74"/>
      <c r="K1042" s="74"/>
      <c r="L1042" s="74"/>
      <c r="M1042" s="74"/>
      <c r="N1042" s="74"/>
      <c r="O1042" s="74"/>
      <c r="P1042" s="74"/>
      <c r="Q1042" s="74"/>
      <c r="R1042" s="74"/>
      <c r="S1042" s="74"/>
      <c r="T1042" s="74"/>
      <c r="U1042" s="74"/>
      <c r="V1042" s="74"/>
      <c r="W1042" s="74"/>
      <c r="X1042" s="74"/>
      <c r="Y1042" s="74"/>
      <c r="Z1042" s="74"/>
      <c r="AA1042" s="74"/>
      <c r="AB1042" s="74"/>
      <c r="AC1042" s="74"/>
      <c r="AD1042" s="74"/>
      <c r="AE1042" s="74"/>
      <c r="AF1042" s="74"/>
      <c r="AG1042" s="74"/>
      <c r="AH1042" s="74"/>
      <c r="AI1042" s="74"/>
      <c r="AJ1042" s="74"/>
      <c r="AK1042" s="74"/>
      <c r="AL1042" s="74"/>
      <c r="AM1042" s="74"/>
    </row>
    <row r="1043" spans="6:39">
      <c r="F1043" s="74"/>
      <c r="G1043" s="74"/>
      <c r="H1043" s="74"/>
      <c r="I1043" s="74"/>
      <c r="J1043" s="74"/>
      <c r="K1043" s="74"/>
      <c r="L1043" s="74"/>
      <c r="M1043" s="74"/>
      <c r="N1043" s="74"/>
      <c r="O1043" s="74"/>
      <c r="P1043" s="74"/>
      <c r="Q1043" s="74"/>
      <c r="R1043" s="74"/>
      <c r="S1043" s="74"/>
      <c r="T1043" s="74"/>
      <c r="U1043" s="74"/>
      <c r="V1043" s="74"/>
      <c r="W1043" s="74"/>
      <c r="X1043" s="74"/>
      <c r="Y1043" s="74"/>
      <c r="Z1043" s="74"/>
      <c r="AA1043" s="74"/>
      <c r="AB1043" s="74"/>
      <c r="AC1043" s="74"/>
      <c r="AD1043" s="74"/>
      <c r="AE1043" s="74"/>
      <c r="AF1043" s="74"/>
      <c r="AG1043" s="74"/>
      <c r="AH1043" s="74"/>
      <c r="AI1043" s="74"/>
      <c r="AJ1043" s="74"/>
      <c r="AK1043" s="74"/>
      <c r="AL1043" s="74"/>
      <c r="AM1043" s="74"/>
    </row>
    <row r="1044" spans="6:39">
      <c r="F1044" s="74"/>
      <c r="G1044" s="74"/>
      <c r="H1044" s="74"/>
      <c r="I1044" s="74"/>
      <c r="J1044" s="74"/>
      <c r="K1044" s="74"/>
      <c r="L1044" s="74"/>
      <c r="M1044" s="74"/>
      <c r="N1044" s="74"/>
      <c r="O1044" s="74"/>
      <c r="P1044" s="74"/>
      <c r="Q1044" s="74"/>
      <c r="R1044" s="74"/>
      <c r="S1044" s="74"/>
      <c r="T1044" s="74"/>
      <c r="U1044" s="74"/>
      <c r="V1044" s="74"/>
      <c r="W1044" s="74"/>
      <c r="X1044" s="74"/>
      <c r="Y1044" s="74"/>
      <c r="Z1044" s="74"/>
      <c r="AA1044" s="74"/>
      <c r="AB1044" s="74"/>
      <c r="AC1044" s="74"/>
      <c r="AD1044" s="74"/>
      <c r="AE1044" s="74"/>
      <c r="AF1044" s="74"/>
      <c r="AG1044" s="74"/>
      <c r="AH1044" s="74"/>
      <c r="AI1044" s="74"/>
      <c r="AJ1044" s="74"/>
      <c r="AK1044" s="74"/>
      <c r="AL1044" s="74"/>
      <c r="AM1044" s="74"/>
    </row>
    <row r="1045" spans="6:39">
      <c r="F1045" s="74"/>
      <c r="G1045" s="74"/>
      <c r="H1045" s="74"/>
      <c r="I1045" s="74"/>
      <c r="J1045" s="74"/>
      <c r="K1045" s="74"/>
      <c r="L1045" s="74"/>
      <c r="M1045" s="74"/>
      <c r="N1045" s="74"/>
      <c r="O1045" s="74"/>
      <c r="P1045" s="74"/>
      <c r="Q1045" s="74"/>
      <c r="R1045" s="74"/>
      <c r="S1045" s="74"/>
      <c r="T1045" s="74"/>
      <c r="U1045" s="74"/>
      <c r="V1045" s="74"/>
      <c r="W1045" s="74"/>
      <c r="X1045" s="74"/>
      <c r="Y1045" s="74"/>
      <c r="Z1045" s="74"/>
      <c r="AA1045" s="74"/>
      <c r="AB1045" s="74"/>
      <c r="AC1045" s="74"/>
      <c r="AD1045" s="74"/>
      <c r="AE1045" s="74"/>
      <c r="AF1045" s="74"/>
      <c r="AG1045" s="74"/>
      <c r="AH1045" s="74"/>
      <c r="AI1045" s="74"/>
      <c r="AJ1045" s="74"/>
      <c r="AK1045" s="74"/>
      <c r="AL1045" s="74"/>
      <c r="AM1045" s="74"/>
    </row>
    <row r="1046" spans="6:39">
      <c r="F1046" s="74"/>
      <c r="G1046" s="74"/>
      <c r="H1046" s="74"/>
      <c r="I1046" s="74"/>
      <c r="J1046" s="74"/>
      <c r="K1046" s="74"/>
      <c r="L1046" s="74"/>
      <c r="M1046" s="74"/>
      <c r="N1046" s="74"/>
      <c r="O1046" s="74"/>
      <c r="P1046" s="74"/>
      <c r="Q1046" s="74"/>
      <c r="R1046" s="74"/>
      <c r="S1046" s="74"/>
      <c r="T1046" s="74"/>
      <c r="U1046" s="74"/>
      <c r="V1046" s="74"/>
      <c r="W1046" s="74"/>
      <c r="X1046" s="74"/>
      <c r="Y1046" s="74"/>
      <c r="Z1046" s="74"/>
      <c r="AA1046" s="74"/>
      <c r="AB1046" s="74"/>
      <c r="AC1046" s="74"/>
      <c r="AD1046" s="74"/>
      <c r="AE1046" s="74"/>
      <c r="AF1046" s="74"/>
      <c r="AG1046" s="74"/>
      <c r="AH1046" s="74"/>
      <c r="AI1046" s="74"/>
      <c r="AJ1046" s="74"/>
      <c r="AK1046" s="74"/>
      <c r="AL1046" s="74"/>
      <c r="AM1046" s="74"/>
    </row>
    <row r="1047" spans="6:39">
      <c r="F1047" s="74"/>
      <c r="G1047" s="74"/>
      <c r="H1047" s="74"/>
      <c r="I1047" s="74"/>
      <c r="J1047" s="74"/>
      <c r="K1047" s="74"/>
      <c r="L1047" s="74"/>
      <c r="M1047" s="74"/>
      <c r="N1047" s="74"/>
      <c r="O1047" s="74"/>
      <c r="P1047" s="74"/>
      <c r="Q1047" s="74"/>
      <c r="R1047" s="74"/>
      <c r="S1047" s="74"/>
      <c r="T1047" s="74"/>
      <c r="U1047" s="74"/>
      <c r="V1047" s="74"/>
      <c r="W1047" s="74"/>
      <c r="X1047" s="74"/>
      <c r="Y1047" s="74"/>
      <c r="Z1047" s="74"/>
      <c r="AA1047" s="74"/>
      <c r="AB1047" s="74"/>
      <c r="AC1047" s="74"/>
      <c r="AD1047" s="74"/>
      <c r="AE1047" s="74"/>
      <c r="AF1047" s="74"/>
      <c r="AG1047" s="74"/>
      <c r="AH1047" s="74"/>
      <c r="AI1047" s="74"/>
      <c r="AJ1047" s="74"/>
      <c r="AK1047" s="74"/>
      <c r="AL1047" s="74"/>
      <c r="AM1047" s="74"/>
    </row>
    <row r="1048" spans="6:39">
      <c r="F1048" s="74"/>
      <c r="G1048" s="74"/>
      <c r="H1048" s="74"/>
      <c r="I1048" s="74"/>
      <c r="J1048" s="74"/>
      <c r="K1048" s="74"/>
      <c r="L1048" s="74"/>
      <c r="M1048" s="74"/>
      <c r="N1048" s="74"/>
      <c r="O1048" s="74"/>
      <c r="P1048" s="74"/>
      <c r="Q1048" s="74"/>
      <c r="R1048" s="74"/>
      <c r="S1048" s="74"/>
      <c r="T1048" s="74"/>
      <c r="U1048" s="74"/>
      <c r="V1048" s="74"/>
      <c r="W1048" s="74"/>
      <c r="X1048" s="74"/>
      <c r="Y1048" s="74"/>
      <c r="Z1048" s="74"/>
      <c r="AA1048" s="74"/>
      <c r="AB1048" s="74"/>
      <c r="AC1048" s="74"/>
      <c r="AD1048" s="74"/>
      <c r="AE1048" s="74"/>
      <c r="AF1048" s="74"/>
      <c r="AG1048" s="74"/>
      <c r="AH1048" s="74"/>
      <c r="AI1048" s="74"/>
      <c r="AJ1048" s="74"/>
      <c r="AK1048" s="74"/>
      <c r="AL1048" s="74"/>
      <c r="AM1048" s="74"/>
    </row>
    <row r="1049" spans="6:39">
      <c r="F1049" s="74"/>
      <c r="G1049" s="74"/>
      <c r="H1049" s="74"/>
      <c r="I1049" s="74"/>
      <c r="J1049" s="74"/>
      <c r="K1049" s="74"/>
      <c r="L1049" s="74"/>
      <c r="M1049" s="74"/>
      <c r="N1049" s="74"/>
      <c r="O1049" s="74"/>
      <c r="P1049" s="74"/>
      <c r="Q1049" s="74"/>
      <c r="R1049" s="74"/>
      <c r="S1049" s="74"/>
      <c r="T1049" s="74"/>
      <c r="U1049" s="74"/>
      <c r="V1049" s="74"/>
      <c r="W1049" s="74"/>
      <c r="X1049" s="74"/>
      <c r="Y1049" s="74"/>
      <c r="Z1049" s="74"/>
      <c r="AA1049" s="74"/>
      <c r="AB1049" s="74"/>
      <c r="AC1049" s="74"/>
      <c r="AD1049" s="74"/>
      <c r="AE1049" s="74"/>
      <c r="AF1049" s="74"/>
      <c r="AG1049" s="74"/>
      <c r="AH1049" s="74"/>
      <c r="AI1049" s="74"/>
      <c r="AJ1049" s="74"/>
      <c r="AK1049" s="74"/>
      <c r="AL1049" s="74"/>
      <c r="AM1049" s="74"/>
    </row>
    <row r="1050" spans="6:39">
      <c r="F1050" s="74"/>
      <c r="G1050" s="74"/>
      <c r="H1050" s="74"/>
      <c r="I1050" s="74"/>
      <c r="J1050" s="74"/>
      <c r="K1050" s="74"/>
      <c r="L1050" s="74"/>
      <c r="M1050" s="74"/>
      <c r="N1050" s="74"/>
      <c r="O1050" s="74"/>
      <c r="P1050" s="74"/>
      <c r="Q1050" s="74"/>
      <c r="R1050" s="74"/>
      <c r="S1050" s="74"/>
      <c r="T1050" s="74"/>
      <c r="U1050" s="74"/>
      <c r="V1050" s="74"/>
      <c r="W1050" s="74"/>
      <c r="X1050" s="74"/>
      <c r="Y1050" s="74"/>
      <c r="Z1050" s="74"/>
      <c r="AA1050" s="74"/>
      <c r="AB1050" s="74"/>
      <c r="AC1050" s="74"/>
      <c r="AD1050" s="74"/>
      <c r="AE1050" s="74"/>
      <c r="AF1050" s="74"/>
      <c r="AG1050" s="74"/>
      <c r="AH1050" s="74"/>
      <c r="AI1050" s="74"/>
      <c r="AJ1050" s="74"/>
      <c r="AK1050" s="74"/>
      <c r="AL1050" s="74"/>
      <c r="AM1050" s="74"/>
    </row>
    <row r="1051" spans="6:39">
      <c r="F1051" s="74"/>
      <c r="G1051" s="74"/>
      <c r="H1051" s="74"/>
      <c r="I1051" s="74"/>
      <c r="J1051" s="74"/>
      <c r="K1051" s="74"/>
      <c r="L1051" s="74"/>
      <c r="M1051" s="74"/>
      <c r="N1051" s="74"/>
      <c r="O1051" s="74"/>
      <c r="P1051" s="74"/>
      <c r="Q1051" s="74"/>
      <c r="R1051" s="74"/>
      <c r="S1051" s="74"/>
      <c r="T1051" s="74"/>
      <c r="U1051" s="74"/>
      <c r="V1051" s="74"/>
      <c r="W1051" s="74"/>
      <c r="X1051" s="74"/>
      <c r="Y1051" s="74"/>
      <c r="Z1051" s="74"/>
      <c r="AA1051" s="74"/>
      <c r="AB1051" s="74"/>
      <c r="AC1051" s="74"/>
      <c r="AD1051" s="74"/>
      <c r="AE1051" s="74"/>
      <c r="AF1051" s="74"/>
      <c r="AG1051" s="74"/>
      <c r="AH1051" s="74"/>
      <c r="AI1051" s="74"/>
      <c r="AJ1051" s="74"/>
      <c r="AK1051" s="74"/>
      <c r="AL1051" s="74"/>
      <c r="AM1051" s="74"/>
    </row>
    <row r="1052" spans="6:39">
      <c r="F1052" s="74"/>
      <c r="G1052" s="74"/>
      <c r="H1052" s="74"/>
      <c r="I1052" s="74"/>
      <c r="J1052" s="74"/>
      <c r="K1052" s="74"/>
      <c r="L1052" s="74"/>
      <c r="M1052" s="74"/>
      <c r="N1052" s="74"/>
      <c r="O1052" s="74"/>
      <c r="P1052" s="74"/>
      <c r="Q1052" s="74"/>
      <c r="R1052" s="74"/>
      <c r="S1052" s="74"/>
      <c r="T1052" s="74"/>
      <c r="U1052" s="74"/>
      <c r="V1052" s="74"/>
      <c r="W1052" s="74"/>
      <c r="X1052" s="74"/>
      <c r="Y1052" s="74"/>
      <c r="Z1052" s="74"/>
      <c r="AA1052" s="74"/>
      <c r="AB1052" s="74"/>
      <c r="AC1052" s="74"/>
      <c r="AD1052" s="74"/>
      <c r="AE1052" s="74"/>
      <c r="AF1052" s="74"/>
      <c r="AG1052" s="74"/>
      <c r="AH1052" s="74"/>
      <c r="AI1052" s="74"/>
      <c r="AJ1052" s="74"/>
      <c r="AK1052" s="74"/>
      <c r="AL1052" s="74"/>
      <c r="AM1052" s="74"/>
    </row>
    <row r="1053" spans="6:39">
      <c r="F1053" s="74"/>
      <c r="G1053" s="74"/>
      <c r="H1053" s="74"/>
      <c r="I1053" s="74"/>
      <c r="J1053" s="74"/>
      <c r="K1053" s="74"/>
      <c r="L1053" s="74"/>
      <c r="M1053" s="74"/>
      <c r="N1053" s="74"/>
      <c r="O1053" s="74"/>
      <c r="P1053" s="74"/>
      <c r="Q1053" s="74"/>
      <c r="R1053" s="74"/>
      <c r="S1053" s="74"/>
      <c r="T1053" s="74"/>
      <c r="U1053" s="74"/>
      <c r="V1053" s="74"/>
      <c r="W1053" s="74"/>
      <c r="X1053" s="74"/>
      <c r="Y1053" s="74"/>
      <c r="Z1053" s="74"/>
      <c r="AA1053" s="74"/>
      <c r="AB1053" s="74"/>
      <c r="AC1053" s="74"/>
      <c r="AD1053" s="74"/>
      <c r="AE1053" s="74"/>
      <c r="AF1053" s="74"/>
      <c r="AG1053" s="74"/>
      <c r="AH1053" s="74"/>
      <c r="AI1053" s="74"/>
      <c r="AJ1053" s="74"/>
      <c r="AK1053" s="74"/>
      <c r="AL1053" s="74"/>
      <c r="AM1053" s="74"/>
    </row>
    <row r="1054" spans="6:39">
      <c r="F1054" s="74"/>
      <c r="G1054" s="74"/>
      <c r="H1054" s="74"/>
      <c r="I1054" s="74"/>
      <c r="J1054" s="74"/>
      <c r="K1054" s="74"/>
      <c r="L1054" s="74"/>
      <c r="M1054" s="74"/>
      <c r="N1054" s="74"/>
      <c r="O1054" s="74"/>
      <c r="P1054" s="74"/>
      <c r="Q1054" s="74"/>
      <c r="R1054" s="74"/>
      <c r="S1054" s="74"/>
      <c r="T1054" s="74"/>
      <c r="U1054" s="74"/>
      <c r="V1054" s="74"/>
      <c r="W1054" s="74"/>
      <c r="X1054" s="74"/>
      <c r="Y1054" s="74"/>
      <c r="Z1054" s="74"/>
      <c r="AA1054" s="74"/>
      <c r="AB1054" s="74"/>
      <c r="AC1054" s="74"/>
      <c r="AD1054" s="74"/>
      <c r="AE1054" s="74"/>
      <c r="AF1054" s="74"/>
      <c r="AG1054" s="74"/>
      <c r="AH1054" s="74"/>
      <c r="AI1054" s="74"/>
      <c r="AJ1054" s="74"/>
      <c r="AK1054" s="74"/>
      <c r="AL1054" s="74"/>
      <c r="AM1054" s="74"/>
    </row>
    <row r="1055" spans="6:39">
      <c r="F1055" s="74"/>
      <c r="G1055" s="74"/>
      <c r="H1055" s="74"/>
      <c r="I1055" s="74"/>
      <c r="J1055" s="74"/>
      <c r="K1055" s="74"/>
      <c r="L1055" s="74"/>
      <c r="M1055" s="74"/>
      <c r="N1055" s="74"/>
      <c r="O1055" s="74"/>
      <c r="P1055" s="74"/>
      <c r="Q1055" s="74"/>
      <c r="R1055" s="74"/>
      <c r="S1055" s="74"/>
      <c r="T1055" s="74"/>
      <c r="U1055" s="74"/>
      <c r="V1055" s="74"/>
      <c r="W1055" s="74"/>
      <c r="X1055" s="74"/>
      <c r="Y1055" s="74"/>
      <c r="Z1055" s="74"/>
      <c r="AA1055" s="74"/>
      <c r="AB1055" s="74"/>
      <c r="AC1055" s="74"/>
      <c r="AD1055" s="74"/>
      <c r="AE1055" s="74"/>
      <c r="AF1055" s="74"/>
      <c r="AG1055" s="74"/>
      <c r="AH1055" s="74"/>
      <c r="AI1055" s="74"/>
      <c r="AJ1055" s="74"/>
      <c r="AK1055" s="74"/>
      <c r="AL1055" s="74"/>
      <c r="AM1055" s="74"/>
    </row>
    <row r="1056" spans="6:39">
      <c r="F1056" s="74"/>
      <c r="G1056" s="74"/>
      <c r="H1056" s="74"/>
      <c r="I1056" s="74"/>
      <c r="J1056" s="74"/>
      <c r="K1056" s="74"/>
      <c r="L1056" s="74"/>
      <c r="M1056" s="74"/>
      <c r="N1056" s="74"/>
      <c r="O1056" s="74"/>
      <c r="P1056" s="74"/>
      <c r="Q1056" s="74"/>
      <c r="R1056" s="74"/>
      <c r="S1056" s="74"/>
      <c r="T1056" s="74"/>
      <c r="U1056" s="74"/>
      <c r="V1056" s="74"/>
      <c r="W1056" s="74"/>
      <c r="X1056" s="74"/>
      <c r="Y1056" s="74"/>
      <c r="Z1056" s="74"/>
      <c r="AA1056" s="74"/>
      <c r="AB1056" s="74"/>
      <c r="AC1056" s="74"/>
      <c r="AD1056" s="74"/>
      <c r="AE1056" s="74"/>
      <c r="AF1056" s="74"/>
      <c r="AG1056" s="74"/>
      <c r="AH1056" s="74"/>
      <c r="AI1056" s="74"/>
      <c r="AJ1056" s="74"/>
      <c r="AK1056" s="74"/>
      <c r="AL1056" s="74"/>
      <c r="AM1056" s="74"/>
    </row>
    <row r="1057" spans="6:39">
      <c r="F1057" s="74"/>
      <c r="G1057" s="74"/>
      <c r="H1057" s="74"/>
      <c r="I1057" s="74"/>
      <c r="J1057" s="74"/>
      <c r="K1057" s="74"/>
      <c r="L1057" s="74"/>
      <c r="M1057" s="74"/>
      <c r="N1057" s="74"/>
      <c r="O1057" s="74"/>
      <c r="P1057" s="74"/>
      <c r="Q1057" s="74"/>
      <c r="R1057" s="74"/>
      <c r="S1057" s="74"/>
      <c r="T1057" s="74"/>
      <c r="U1057" s="74"/>
      <c r="V1057" s="74"/>
      <c r="W1057" s="74"/>
      <c r="X1057" s="74"/>
      <c r="Y1057" s="74"/>
      <c r="Z1057" s="74"/>
      <c r="AA1057" s="74"/>
      <c r="AB1057" s="74"/>
      <c r="AC1057" s="74"/>
      <c r="AD1057" s="74"/>
      <c r="AE1057" s="74"/>
      <c r="AF1057" s="74"/>
      <c r="AG1057" s="74"/>
      <c r="AH1057" s="74"/>
      <c r="AI1057" s="74"/>
      <c r="AJ1057" s="74"/>
      <c r="AK1057" s="74"/>
      <c r="AL1057" s="74"/>
      <c r="AM1057" s="74"/>
    </row>
    <row r="1058" spans="6:39">
      <c r="F1058" s="74"/>
      <c r="G1058" s="74"/>
      <c r="H1058" s="74"/>
      <c r="I1058" s="74"/>
      <c r="J1058" s="74"/>
      <c r="K1058" s="74"/>
      <c r="L1058" s="74"/>
      <c r="M1058" s="74"/>
      <c r="N1058" s="74"/>
      <c r="O1058" s="74"/>
      <c r="P1058" s="74"/>
      <c r="Q1058" s="74"/>
      <c r="R1058" s="74"/>
      <c r="S1058" s="74"/>
      <c r="T1058" s="74"/>
      <c r="U1058" s="74"/>
      <c r="V1058" s="74"/>
      <c r="W1058" s="74"/>
      <c r="X1058" s="74"/>
      <c r="Y1058" s="74"/>
      <c r="Z1058" s="74"/>
      <c r="AA1058" s="74"/>
      <c r="AB1058" s="74"/>
      <c r="AC1058" s="74"/>
      <c r="AD1058" s="74"/>
      <c r="AE1058" s="74"/>
      <c r="AF1058" s="74"/>
      <c r="AG1058" s="74"/>
      <c r="AH1058" s="74"/>
      <c r="AI1058" s="74"/>
      <c r="AJ1058" s="74"/>
      <c r="AK1058" s="74"/>
      <c r="AL1058" s="74"/>
      <c r="AM1058" s="74"/>
    </row>
    <row r="1059" spans="6:39">
      <c r="F1059" s="74"/>
      <c r="G1059" s="74"/>
      <c r="H1059" s="74"/>
      <c r="I1059" s="74"/>
      <c r="J1059" s="74"/>
      <c r="K1059" s="74"/>
      <c r="L1059" s="74"/>
      <c r="M1059" s="74"/>
      <c r="N1059" s="74"/>
      <c r="O1059" s="74"/>
      <c r="P1059" s="74"/>
      <c r="Q1059" s="74"/>
      <c r="R1059" s="74"/>
      <c r="S1059" s="74"/>
      <c r="T1059" s="74"/>
      <c r="U1059" s="74"/>
      <c r="V1059" s="74"/>
      <c r="W1059" s="74"/>
      <c r="X1059" s="74"/>
      <c r="Y1059" s="74"/>
      <c r="Z1059" s="74"/>
      <c r="AA1059" s="74"/>
      <c r="AB1059" s="74"/>
      <c r="AC1059" s="74"/>
      <c r="AD1059" s="74"/>
      <c r="AE1059" s="74"/>
      <c r="AF1059" s="74"/>
      <c r="AG1059" s="74"/>
      <c r="AH1059" s="74"/>
      <c r="AI1059" s="74"/>
      <c r="AJ1059" s="74"/>
      <c r="AK1059" s="74"/>
      <c r="AL1059" s="74"/>
      <c r="AM1059" s="74"/>
    </row>
    <row r="1060" spans="6:39">
      <c r="F1060" s="74"/>
      <c r="G1060" s="74"/>
      <c r="H1060" s="74"/>
      <c r="I1060" s="74"/>
      <c r="J1060" s="74"/>
      <c r="K1060" s="74"/>
      <c r="L1060" s="74"/>
      <c r="M1060" s="74"/>
      <c r="N1060" s="74"/>
      <c r="O1060" s="74"/>
      <c r="P1060" s="74"/>
      <c r="Q1060" s="74"/>
      <c r="R1060" s="74"/>
      <c r="S1060" s="74"/>
      <c r="T1060" s="74"/>
      <c r="U1060" s="74"/>
      <c r="V1060" s="74"/>
      <c r="W1060" s="74"/>
      <c r="X1060" s="74"/>
      <c r="Y1060" s="74"/>
      <c r="Z1060" s="74"/>
      <c r="AA1060" s="74"/>
      <c r="AB1060" s="74"/>
      <c r="AC1060" s="74"/>
      <c r="AD1060" s="74"/>
      <c r="AE1060" s="74"/>
      <c r="AF1060" s="74"/>
      <c r="AG1060" s="74"/>
      <c r="AH1060" s="74"/>
      <c r="AI1060" s="74"/>
      <c r="AJ1060" s="74"/>
      <c r="AK1060" s="74"/>
      <c r="AL1060" s="74"/>
      <c r="AM1060" s="74"/>
    </row>
    <row r="1061" spans="6:39">
      <c r="F1061" s="74"/>
      <c r="G1061" s="74"/>
      <c r="H1061" s="74"/>
      <c r="I1061" s="74"/>
      <c r="J1061" s="74"/>
      <c r="K1061" s="74"/>
      <c r="L1061" s="74"/>
      <c r="M1061" s="74"/>
      <c r="N1061" s="74"/>
      <c r="O1061" s="74"/>
      <c r="P1061" s="74"/>
      <c r="Q1061" s="74"/>
      <c r="R1061" s="74"/>
      <c r="S1061" s="74"/>
      <c r="T1061" s="74"/>
      <c r="U1061" s="74"/>
      <c r="V1061" s="74"/>
      <c r="W1061" s="74"/>
      <c r="X1061" s="74"/>
      <c r="Y1061" s="74"/>
      <c r="Z1061" s="74"/>
      <c r="AA1061" s="74"/>
      <c r="AB1061" s="74"/>
      <c r="AC1061" s="74"/>
      <c r="AD1061" s="74"/>
      <c r="AE1061" s="74"/>
      <c r="AF1061" s="74"/>
      <c r="AG1061" s="74"/>
      <c r="AH1061" s="74"/>
      <c r="AI1061" s="74"/>
      <c r="AJ1061" s="74"/>
      <c r="AK1061" s="74"/>
      <c r="AL1061" s="74"/>
      <c r="AM1061" s="74"/>
    </row>
    <row r="1062" spans="6:39">
      <c r="F1062" s="74"/>
      <c r="G1062" s="74"/>
      <c r="H1062" s="74"/>
      <c r="I1062" s="74"/>
      <c r="J1062" s="74"/>
      <c r="K1062" s="74"/>
      <c r="L1062" s="74"/>
      <c r="M1062" s="74"/>
      <c r="N1062" s="74"/>
      <c r="O1062" s="74"/>
      <c r="P1062" s="74"/>
      <c r="Q1062" s="74"/>
      <c r="R1062" s="74"/>
      <c r="S1062" s="74"/>
      <c r="T1062" s="74"/>
      <c r="U1062" s="74"/>
      <c r="V1062" s="74"/>
      <c r="W1062" s="74"/>
      <c r="X1062" s="74"/>
      <c r="Y1062" s="74"/>
      <c r="Z1062" s="74"/>
      <c r="AA1062" s="74"/>
      <c r="AB1062" s="74"/>
      <c r="AC1062" s="74"/>
      <c r="AD1062" s="74"/>
      <c r="AE1062" s="74"/>
      <c r="AF1062" s="74"/>
      <c r="AG1062" s="74"/>
      <c r="AH1062" s="74"/>
      <c r="AI1062" s="74"/>
      <c r="AJ1062" s="74"/>
      <c r="AK1062" s="74"/>
      <c r="AL1062" s="74"/>
      <c r="AM1062" s="74"/>
    </row>
    <row r="1063" spans="6:39">
      <c r="F1063" s="74"/>
      <c r="G1063" s="74"/>
      <c r="H1063" s="74"/>
      <c r="I1063" s="74"/>
      <c r="J1063" s="74"/>
      <c r="K1063" s="74"/>
      <c r="L1063" s="74"/>
      <c r="M1063" s="74"/>
      <c r="N1063" s="74"/>
      <c r="O1063" s="74"/>
      <c r="P1063" s="74"/>
      <c r="Q1063" s="74"/>
      <c r="R1063" s="74"/>
      <c r="S1063" s="74"/>
      <c r="T1063" s="74"/>
      <c r="U1063" s="74"/>
      <c r="V1063" s="74"/>
      <c r="W1063" s="74"/>
      <c r="X1063" s="74"/>
      <c r="Y1063" s="74"/>
      <c r="Z1063" s="74"/>
      <c r="AA1063" s="74"/>
      <c r="AB1063" s="74"/>
      <c r="AC1063" s="74"/>
      <c r="AD1063" s="74"/>
      <c r="AE1063" s="74"/>
      <c r="AF1063" s="74"/>
      <c r="AG1063" s="74"/>
      <c r="AH1063" s="74"/>
      <c r="AI1063" s="74"/>
      <c r="AJ1063" s="74"/>
      <c r="AK1063" s="74"/>
      <c r="AL1063" s="74"/>
      <c r="AM1063" s="74"/>
    </row>
    <row r="1064" spans="6:39">
      <c r="F1064" s="74"/>
      <c r="G1064" s="74"/>
      <c r="H1064" s="74"/>
      <c r="I1064" s="74"/>
      <c r="J1064" s="74"/>
      <c r="K1064" s="74"/>
      <c r="L1064" s="74"/>
      <c r="M1064" s="74"/>
      <c r="N1064" s="74"/>
      <c r="O1064" s="74"/>
      <c r="P1064" s="74"/>
      <c r="Q1064" s="74"/>
      <c r="R1064" s="74"/>
      <c r="S1064" s="74"/>
      <c r="T1064" s="74"/>
      <c r="U1064" s="74"/>
      <c r="V1064" s="74"/>
      <c r="W1064" s="74"/>
      <c r="X1064" s="74"/>
      <c r="Y1064" s="74"/>
      <c r="Z1064" s="74"/>
      <c r="AA1064" s="74"/>
      <c r="AB1064" s="74"/>
      <c r="AC1064" s="74"/>
      <c r="AD1064" s="74"/>
      <c r="AE1064" s="74"/>
      <c r="AF1064" s="74"/>
      <c r="AG1064" s="74"/>
      <c r="AH1064" s="74"/>
      <c r="AI1064" s="74"/>
      <c r="AJ1064" s="74"/>
      <c r="AK1064" s="74"/>
      <c r="AL1064" s="74"/>
      <c r="AM1064" s="74"/>
    </row>
    <row r="1065" spans="6:39">
      <c r="F1065" s="74"/>
      <c r="G1065" s="74"/>
      <c r="H1065" s="74"/>
      <c r="I1065" s="74"/>
      <c r="J1065" s="74"/>
      <c r="K1065" s="74"/>
      <c r="L1065" s="74"/>
      <c r="M1065" s="74"/>
      <c r="N1065" s="74"/>
      <c r="O1065" s="74"/>
      <c r="P1065" s="74"/>
      <c r="Q1065" s="74"/>
      <c r="R1065" s="74"/>
      <c r="S1065" s="74"/>
      <c r="T1065" s="74"/>
      <c r="U1065" s="74"/>
      <c r="V1065" s="74"/>
      <c r="W1065" s="74"/>
      <c r="X1065" s="74"/>
      <c r="Y1065" s="74"/>
      <c r="Z1065" s="74"/>
      <c r="AA1065" s="74"/>
      <c r="AB1065" s="74"/>
      <c r="AC1065" s="74"/>
      <c r="AD1065" s="74"/>
      <c r="AE1065" s="74"/>
      <c r="AF1065" s="74"/>
      <c r="AG1065" s="74"/>
      <c r="AH1065" s="74"/>
      <c r="AI1065" s="74"/>
      <c r="AJ1065" s="74"/>
      <c r="AK1065" s="74"/>
      <c r="AL1065" s="74"/>
      <c r="AM1065" s="74"/>
    </row>
    <row r="1066" spans="6:39">
      <c r="F1066" s="74"/>
      <c r="G1066" s="74"/>
      <c r="H1066" s="74"/>
      <c r="I1066" s="74"/>
      <c r="J1066" s="74"/>
      <c r="K1066" s="74"/>
      <c r="L1066" s="74"/>
      <c r="M1066" s="74"/>
      <c r="N1066" s="74"/>
      <c r="O1066" s="74"/>
      <c r="P1066" s="74"/>
      <c r="Q1066" s="74"/>
      <c r="R1066" s="74"/>
      <c r="S1066" s="74"/>
      <c r="T1066" s="74"/>
      <c r="U1066" s="74"/>
      <c r="V1066" s="74"/>
      <c r="W1066" s="74"/>
      <c r="X1066" s="74"/>
      <c r="Y1066" s="74"/>
      <c r="Z1066" s="74"/>
      <c r="AA1066" s="74"/>
      <c r="AB1066" s="74"/>
      <c r="AC1066" s="74"/>
      <c r="AD1066" s="74"/>
      <c r="AE1066" s="74"/>
      <c r="AF1066" s="74"/>
      <c r="AG1066" s="74"/>
      <c r="AH1066" s="74"/>
      <c r="AI1066" s="74"/>
      <c r="AJ1066" s="74"/>
      <c r="AK1066" s="74"/>
      <c r="AL1066" s="74"/>
      <c r="AM1066" s="74"/>
    </row>
    <row r="1067" spans="6:39">
      <c r="F1067" s="74"/>
      <c r="G1067" s="74"/>
      <c r="H1067" s="74"/>
      <c r="I1067" s="74"/>
      <c r="J1067" s="74"/>
      <c r="K1067" s="74"/>
      <c r="L1067" s="74"/>
      <c r="M1067" s="74"/>
      <c r="N1067" s="74"/>
      <c r="O1067" s="74"/>
      <c r="P1067" s="74"/>
      <c r="Q1067" s="74"/>
      <c r="R1067" s="74"/>
      <c r="S1067" s="74"/>
      <c r="T1067" s="74"/>
      <c r="U1067" s="74"/>
      <c r="V1067" s="74"/>
      <c r="W1067" s="74"/>
      <c r="X1067" s="74"/>
      <c r="Y1067" s="74"/>
      <c r="Z1067" s="74"/>
      <c r="AA1067" s="74"/>
      <c r="AB1067" s="74"/>
      <c r="AC1067" s="74"/>
      <c r="AD1067" s="74"/>
      <c r="AE1067" s="74"/>
      <c r="AF1067" s="74"/>
      <c r="AG1067" s="74"/>
      <c r="AH1067" s="74"/>
      <c r="AI1067" s="74"/>
      <c r="AJ1067" s="74"/>
      <c r="AK1067" s="74"/>
      <c r="AL1067" s="74"/>
      <c r="AM1067" s="74"/>
    </row>
    <row r="1068" spans="6:39">
      <c r="F1068" s="74"/>
      <c r="G1068" s="74"/>
      <c r="H1068" s="74"/>
      <c r="I1068" s="74"/>
      <c r="J1068" s="74"/>
      <c r="K1068" s="74"/>
      <c r="L1068" s="74"/>
      <c r="M1068" s="74"/>
      <c r="N1068" s="74"/>
      <c r="O1068" s="74"/>
      <c r="P1068" s="74"/>
      <c r="Q1068" s="74"/>
      <c r="R1068" s="74"/>
      <c r="S1068" s="74"/>
      <c r="T1068" s="74"/>
      <c r="U1068" s="74"/>
      <c r="V1068" s="74"/>
      <c r="W1068" s="74"/>
      <c r="X1068" s="74"/>
      <c r="Y1068" s="74"/>
      <c r="Z1068" s="74"/>
      <c r="AA1068" s="74"/>
      <c r="AB1068" s="74"/>
      <c r="AC1068" s="74"/>
      <c r="AD1068" s="74"/>
      <c r="AE1068" s="74"/>
      <c r="AF1068" s="74"/>
      <c r="AG1068" s="74"/>
      <c r="AH1068" s="74"/>
      <c r="AI1068" s="74"/>
      <c r="AJ1068" s="74"/>
      <c r="AK1068" s="74"/>
      <c r="AL1068" s="74"/>
      <c r="AM1068" s="74"/>
    </row>
    <row r="1069" spans="6:39">
      <c r="F1069" s="74"/>
      <c r="G1069" s="74"/>
      <c r="H1069" s="74"/>
      <c r="I1069" s="74"/>
      <c r="J1069" s="74"/>
      <c r="K1069" s="74"/>
      <c r="L1069" s="74"/>
      <c r="M1069" s="74"/>
      <c r="N1069" s="74"/>
      <c r="O1069" s="74"/>
      <c r="P1069" s="74"/>
      <c r="Q1069" s="74"/>
      <c r="R1069" s="74"/>
      <c r="S1069" s="74"/>
      <c r="T1069" s="74"/>
      <c r="U1069" s="74"/>
      <c r="V1069" s="74"/>
      <c r="W1069" s="74"/>
      <c r="X1069" s="74"/>
      <c r="Y1069" s="74"/>
      <c r="Z1069" s="74"/>
      <c r="AA1069" s="74"/>
      <c r="AB1069" s="74"/>
      <c r="AC1069" s="74"/>
      <c r="AD1069" s="74"/>
      <c r="AE1069" s="74"/>
      <c r="AF1069" s="74"/>
      <c r="AG1069" s="74"/>
      <c r="AH1069" s="74"/>
      <c r="AI1069" s="74"/>
      <c r="AJ1069" s="74"/>
      <c r="AK1069" s="74"/>
      <c r="AL1069" s="74"/>
      <c r="AM1069" s="74"/>
    </row>
    <row r="1070" spans="6:39">
      <c r="F1070" s="74"/>
      <c r="G1070" s="74"/>
      <c r="H1070" s="74"/>
      <c r="I1070" s="74"/>
      <c r="J1070" s="74"/>
      <c r="K1070" s="74"/>
      <c r="L1070" s="74"/>
      <c r="M1070" s="74"/>
      <c r="N1070" s="74"/>
      <c r="O1070" s="74"/>
      <c r="P1070" s="74"/>
      <c r="Q1070" s="74"/>
      <c r="R1070" s="74"/>
      <c r="S1070" s="74"/>
      <c r="T1070" s="74"/>
      <c r="U1070" s="74"/>
      <c r="V1070" s="74"/>
      <c r="W1070" s="74"/>
      <c r="X1070" s="74"/>
      <c r="Y1070" s="74"/>
      <c r="Z1070" s="74"/>
      <c r="AA1070" s="74"/>
      <c r="AB1070" s="74"/>
      <c r="AC1070" s="74"/>
      <c r="AD1070" s="74"/>
      <c r="AE1070" s="74"/>
      <c r="AF1070" s="74"/>
      <c r="AG1070" s="74"/>
      <c r="AH1070" s="74"/>
      <c r="AI1070" s="74"/>
      <c r="AJ1070" s="74"/>
      <c r="AK1070" s="74"/>
      <c r="AL1070" s="74"/>
      <c r="AM1070" s="74"/>
    </row>
    <row r="1071" spans="6:39">
      <c r="F1071" s="74"/>
      <c r="G1071" s="74"/>
      <c r="H1071" s="74"/>
      <c r="I1071" s="74"/>
      <c r="J1071" s="74"/>
      <c r="K1071" s="74"/>
      <c r="L1071" s="74"/>
      <c r="M1071" s="74"/>
      <c r="N1071" s="74"/>
      <c r="O1071" s="74"/>
      <c r="P1071" s="74"/>
      <c r="Q1071" s="74"/>
      <c r="R1071" s="74"/>
      <c r="S1071" s="74"/>
      <c r="T1071" s="74"/>
      <c r="U1071" s="74"/>
      <c r="V1071" s="74"/>
      <c r="W1071" s="74"/>
      <c r="X1071" s="74"/>
      <c r="Y1071" s="74"/>
      <c r="Z1071" s="74"/>
      <c r="AA1071" s="74"/>
      <c r="AB1071" s="74"/>
      <c r="AC1071" s="74"/>
      <c r="AD1071" s="74"/>
      <c r="AE1071" s="74"/>
      <c r="AF1071" s="74"/>
      <c r="AG1071" s="74"/>
      <c r="AH1071" s="74"/>
      <c r="AI1071" s="74"/>
      <c r="AJ1071" s="74"/>
      <c r="AK1071" s="74"/>
      <c r="AL1071" s="74"/>
      <c r="AM1071" s="74"/>
    </row>
    <row r="1072" spans="6:39">
      <c r="F1072" s="74"/>
      <c r="G1072" s="74"/>
      <c r="H1072" s="74"/>
      <c r="I1072" s="74"/>
      <c r="J1072" s="74"/>
      <c r="K1072" s="74"/>
      <c r="L1072" s="74"/>
      <c r="M1072" s="74"/>
      <c r="N1072" s="74"/>
      <c r="O1072" s="74"/>
      <c r="P1072" s="74"/>
      <c r="Q1072" s="74"/>
      <c r="R1072" s="74"/>
      <c r="S1072" s="74"/>
      <c r="T1072" s="74"/>
      <c r="U1072" s="74"/>
      <c r="V1072" s="74"/>
      <c r="W1072" s="74"/>
      <c r="X1072" s="74"/>
      <c r="Y1072" s="74"/>
      <c r="Z1072" s="74"/>
      <c r="AA1072" s="74"/>
      <c r="AB1072" s="74"/>
      <c r="AC1072" s="74"/>
      <c r="AD1072" s="74"/>
      <c r="AE1072" s="74"/>
      <c r="AF1072" s="74"/>
      <c r="AG1072" s="74"/>
      <c r="AH1072" s="74"/>
      <c r="AI1072" s="74"/>
      <c r="AJ1072" s="74"/>
      <c r="AK1072" s="74"/>
      <c r="AL1072" s="74"/>
      <c r="AM1072" s="74"/>
    </row>
    <row r="1073" spans="6:39">
      <c r="F1073" s="74"/>
      <c r="G1073" s="74"/>
      <c r="H1073" s="74"/>
      <c r="I1073" s="74"/>
      <c r="J1073" s="74"/>
      <c r="K1073" s="74"/>
      <c r="L1073" s="74"/>
      <c r="M1073" s="74"/>
      <c r="N1073" s="74"/>
      <c r="O1073" s="74"/>
      <c r="P1073" s="74"/>
      <c r="Q1073" s="74"/>
      <c r="R1073" s="74"/>
      <c r="S1073" s="74"/>
      <c r="T1073" s="74"/>
      <c r="U1073" s="74"/>
      <c r="V1073" s="74"/>
      <c r="W1073" s="74"/>
      <c r="X1073" s="74"/>
      <c r="Y1073" s="74"/>
      <c r="Z1073" s="74"/>
      <c r="AA1073" s="74"/>
      <c r="AB1073" s="74"/>
      <c r="AC1073" s="74"/>
      <c r="AD1073" s="74"/>
      <c r="AE1073" s="74"/>
      <c r="AF1073" s="74"/>
      <c r="AG1073" s="74"/>
      <c r="AH1073" s="74"/>
      <c r="AI1073" s="74"/>
      <c r="AJ1073" s="74"/>
      <c r="AK1073" s="74"/>
      <c r="AL1073" s="74"/>
      <c r="AM1073" s="74"/>
    </row>
    <row r="1074" spans="6:39">
      <c r="F1074" s="74"/>
      <c r="G1074" s="74"/>
      <c r="H1074" s="74"/>
      <c r="I1074" s="74"/>
      <c r="J1074" s="74"/>
      <c r="K1074" s="74"/>
      <c r="L1074" s="74"/>
      <c r="M1074" s="74"/>
      <c r="N1074" s="74"/>
      <c r="O1074" s="74"/>
      <c r="P1074" s="74"/>
      <c r="Q1074" s="74"/>
      <c r="R1074" s="74"/>
      <c r="S1074" s="74"/>
      <c r="T1074" s="74"/>
      <c r="U1074" s="74"/>
      <c r="V1074" s="74"/>
      <c r="W1074" s="74"/>
      <c r="X1074" s="74"/>
      <c r="Y1074" s="74"/>
      <c r="Z1074" s="74"/>
      <c r="AA1074" s="74"/>
      <c r="AB1074" s="74"/>
      <c r="AC1074" s="74"/>
      <c r="AD1074" s="74"/>
      <c r="AE1074" s="74"/>
      <c r="AF1074" s="74"/>
      <c r="AG1074" s="74"/>
      <c r="AH1074" s="74"/>
      <c r="AI1074" s="74"/>
      <c r="AJ1074" s="74"/>
      <c r="AK1074" s="74"/>
      <c r="AL1074" s="74"/>
      <c r="AM1074" s="74"/>
    </row>
    <row r="1075" spans="6:39">
      <c r="F1075" s="74"/>
      <c r="G1075" s="74"/>
      <c r="H1075" s="74"/>
      <c r="I1075" s="74"/>
      <c r="J1075" s="74"/>
      <c r="K1075" s="74"/>
      <c r="L1075" s="74"/>
      <c r="M1075" s="74"/>
      <c r="N1075" s="74"/>
      <c r="O1075" s="74"/>
      <c r="P1075" s="74"/>
      <c r="Q1075" s="74"/>
      <c r="R1075" s="74"/>
      <c r="S1075" s="74"/>
      <c r="T1075" s="74"/>
      <c r="U1075" s="74"/>
      <c r="V1075" s="74"/>
      <c r="W1075" s="74"/>
      <c r="X1075" s="74"/>
      <c r="Y1075" s="74"/>
      <c r="Z1075" s="74"/>
      <c r="AA1075" s="74"/>
      <c r="AB1075" s="74"/>
      <c r="AC1075" s="74"/>
      <c r="AD1075" s="74"/>
      <c r="AE1075" s="74"/>
      <c r="AF1075" s="74"/>
      <c r="AG1075" s="74"/>
      <c r="AH1075" s="74"/>
      <c r="AI1075" s="74"/>
      <c r="AJ1075" s="74"/>
      <c r="AK1075" s="74"/>
      <c r="AL1075" s="74"/>
      <c r="AM1075" s="74"/>
    </row>
    <row r="1076" spans="6:39">
      <c r="F1076" s="74"/>
      <c r="G1076" s="74"/>
      <c r="H1076" s="74"/>
      <c r="I1076" s="74"/>
      <c r="J1076" s="74"/>
      <c r="K1076" s="74"/>
      <c r="L1076" s="74"/>
      <c r="M1076" s="74"/>
      <c r="N1076" s="74"/>
      <c r="O1076" s="74"/>
      <c r="P1076" s="74"/>
      <c r="Q1076" s="74"/>
      <c r="R1076" s="74"/>
      <c r="S1076" s="74"/>
      <c r="T1076" s="74"/>
      <c r="U1076" s="74"/>
      <c r="V1076" s="74"/>
      <c r="W1076" s="74"/>
      <c r="X1076" s="74"/>
      <c r="Y1076" s="74"/>
      <c r="Z1076" s="74"/>
      <c r="AA1076" s="74"/>
      <c r="AB1076" s="74"/>
      <c r="AC1076" s="74"/>
      <c r="AD1076" s="74"/>
      <c r="AE1076" s="74"/>
      <c r="AF1076" s="74"/>
      <c r="AG1076" s="74"/>
      <c r="AH1076" s="74"/>
      <c r="AI1076" s="74"/>
      <c r="AJ1076" s="74"/>
      <c r="AK1076" s="74"/>
      <c r="AL1076" s="74"/>
      <c r="AM1076" s="74"/>
    </row>
    <row r="1077" spans="6:39">
      <c r="F1077" s="74"/>
      <c r="G1077" s="74"/>
      <c r="H1077" s="74"/>
      <c r="I1077" s="74"/>
      <c r="J1077" s="74"/>
      <c r="K1077" s="74"/>
      <c r="L1077" s="74"/>
      <c r="M1077" s="74"/>
      <c r="N1077" s="74"/>
      <c r="O1077" s="74"/>
      <c r="P1077" s="74"/>
      <c r="Q1077" s="74"/>
      <c r="R1077" s="74"/>
      <c r="S1077" s="74"/>
      <c r="T1077" s="74"/>
      <c r="U1077" s="74"/>
      <c r="V1077" s="74"/>
      <c r="W1077" s="74"/>
      <c r="X1077" s="74"/>
      <c r="Y1077" s="74"/>
      <c r="Z1077" s="74"/>
      <c r="AA1077" s="74"/>
      <c r="AB1077" s="74"/>
      <c r="AC1077" s="74"/>
      <c r="AD1077" s="74"/>
      <c r="AE1077" s="74"/>
      <c r="AF1077" s="74"/>
      <c r="AG1077" s="74"/>
      <c r="AH1077" s="74"/>
      <c r="AI1077" s="74"/>
      <c r="AJ1077" s="74"/>
      <c r="AK1077" s="74"/>
      <c r="AL1077" s="74"/>
      <c r="AM1077" s="74"/>
    </row>
    <row r="1078" spans="6:39">
      <c r="F1078" s="74"/>
      <c r="G1078" s="74"/>
      <c r="H1078" s="74"/>
      <c r="I1078" s="74"/>
      <c r="J1078" s="74"/>
      <c r="K1078" s="74"/>
      <c r="L1078" s="74"/>
      <c r="M1078" s="74"/>
      <c r="N1078" s="74"/>
      <c r="O1078" s="74"/>
      <c r="P1078" s="74"/>
      <c r="Q1078" s="74"/>
      <c r="R1078" s="74"/>
      <c r="S1078" s="74"/>
      <c r="T1078" s="74"/>
      <c r="U1078" s="74"/>
      <c r="V1078" s="74"/>
      <c r="W1078" s="74"/>
      <c r="X1078" s="74"/>
      <c r="Y1078" s="74"/>
      <c r="Z1078" s="74"/>
      <c r="AA1078" s="74"/>
      <c r="AB1078" s="74"/>
      <c r="AC1078" s="74"/>
      <c r="AD1078" s="74"/>
      <c r="AE1078" s="74"/>
      <c r="AF1078" s="74"/>
      <c r="AG1078" s="74"/>
      <c r="AH1078" s="74"/>
      <c r="AI1078" s="74"/>
      <c r="AJ1078" s="74"/>
      <c r="AK1078" s="74"/>
      <c r="AL1078" s="74"/>
      <c r="AM1078" s="74"/>
    </row>
    <row r="1079" spans="6:39">
      <c r="F1079" s="74"/>
      <c r="G1079" s="74"/>
      <c r="H1079" s="74"/>
      <c r="I1079" s="74"/>
      <c r="J1079" s="74"/>
      <c r="K1079" s="74"/>
      <c r="L1079" s="74"/>
      <c r="M1079" s="74"/>
      <c r="N1079" s="74"/>
      <c r="O1079" s="74"/>
      <c r="P1079" s="74"/>
      <c r="Q1079" s="74"/>
      <c r="R1079" s="74"/>
      <c r="S1079" s="74"/>
      <c r="T1079" s="74"/>
      <c r="U1079" s="74"/>
      <c r="V1079" s="74"/>
      <c r="W1079" s="74"/>
      <c r="X1079" s="74"/>
      <c r="Y1079" s="74"/>
      <c r="Z1079" s="74"/>
      <c r="AA1079" s="74"/>
      <c r="AB1079" s="74"/>
      <c r="AC1079" s="74"/>
      <c r="AD1079" s="74"/>
      <c r="AE1079" s="74"/>
      <c r="AF1079" s="74"/>
      <c r="AG1079" s="74"/>
      <c r="AH1079" s="74"/>
      <c r="AI1079" s="74"/>
      <c r="AJ1079" s="74"/>
      <c r="AK1079" s="74"/>
      <c r="AL1079" s="74"/>
      <c r="AM1079" s="74"/>
    </row>
    <row r="1080" spans="6:39">
      <c r="F1080" s="74"/>
      <c r="G1080" s="74"/>
      <c r="H1080" s="74"/>
      <c r="I1080" s="74"/>
      <c r="J1080" s="74"/>
      <c r="K1080" s="74"/>
      <c r="L1080" s="74"/>
      <c r="M1080" s="74"/>
      <c r="N1080" s="74"/>
      <c r="O1080" s="74"/>
      <c r="P1080" s="74"/>
      <c r="Q1080" s="74"/>
      <c r="R1080" s="74"/>
      <c r="S1080" s="74"/>
      <c r="T1080" s="74"/>
      <c r="U1080" s="74"/>
      <c r="V1080" s="74"/>
      <c r="W1080" s="74"/>
      <c r="X1080" s="74"/>
      <c r="Y1080" s="74"/>
      <c r="Z1080" s="74"/>
      <c r="AA1080" s="74"/>
      <c r="AB1080" s="74"/>
      <c r="AC1080" s="74"/>
      <c r="AD1080" s="74"/>
      <c r="AE1080" s="74"/>
      <c r="AF1080" s="74"/>
      <c r="AG1080" s="74"/>
      <c r="AH1080" s="74"/>
      <c r="AI1080" s="74"/>
      <c r="AJ1080" s="74"/>
      <c r="AK1080" s="74"/>
      <c r="AL1080" s="74"/>
      <c r="AM1080" s="74"/>
    </row>
    <row r="1081" spans="6:39">
      <c r="F1081" s="74"/>
      <c r="G1081" s="74"/>
      <c r="H1081" s="74"/>
      <c r="I1081" s="74"/>
      <c r="J1081" s="74"/>
      <c r="K1081" s="74"/>
      <c r="L1081" s="74"/>
      <c r="M1081" s="74"/>
      <c r="N1081" s="74"/>
      <c r="O1081" s="74"/>
      <c r="P1081" s="74"/>
      <c r="Q1081" s="74"/>
      <c r="R1081" s="74"/>
      <c r="S1081" s="74"/>
      <c r="T1081" s="74"/>
      <c r="U1081" s="74"/>
      <c r="V1081" s="74"/>
      <c r="W1081" s="74"/>
      <c r="X1081" s="74"/>
      <c r="Y1081" s="74"/>
      <c r="Z1081" s="74"/>
      <c r="AA1081" s="74"/>
      <c r="AB1081" s="74"/>
      <c r="AC1081" s="74"/>
      <c r="AD1081" s="74"/>
      <c r="AE1081" s="74"/>
      <c r="AF1081" s="74"/>
      <c r="AG1081" s="74"/>
      <c r="AH1081" s="74"/>
      <c r="AI1081" s="74"/>
      <c r="AJ1081" s="74"/>
      <c r="AK1081" s="74"/>
      <c r="AL1081" s="74"/>
      <c r="AM1081" s="74"/>
    </row>
  </sheetData>
  <autoFilter ref="A2:AP946"/>
  <sortState ref="A2:AM946">
    <sortCondition descending="1" ref="E3"/>
  </sortState>
  <phoneticPr fontId="0" type="noConversion"/>
  <pageMargins left="0.75" right="0.75" top="1" bottom="1" header="0.5" footer="0.5"/>
  <pageSetup paperSize="9" scale="69" fitToHeight="3" orientation="portrait" horizontalDpi="300" verticalDpi="300"/>
  <headerFooter alignWithMargins="0">
    <oddHeader>&amp;F</oddHeader>
  </headerFooter>
</worksheet>
</file>

<file path=xl/worksheets/sheet20.xml><?xml version="1.0" encoding="utf-8"?>
<worksheet xmlns="http://schemas.openxmlformats.org/spreadsheetml/2006/main" xmlns:r="http://schemas.openxmlformats.org/officeDocument/2006/relationships">
  <dimension ref="A1:X33"/>
  <sheetViews>
    <sheetView workbookViewId="0"/>
  </sheetViews>
  <sheetFormatPr defaultColWidth="14.140625" defaultRowHeight="15" customHeight="1"/>
  <cols>
    <col min="1" max="1" width="4.140625" style="163" bestFit="1" customWidth="1"/>
    <col min="2" max="3" width="10.28515625" style="163" bestFit="1" customWidth="1"/>
    <col min="4" max="4" width="5.140625" style="163" bestFit="1" customWidth="1"/>
    <col min="5" max="5" width="25" style="113" bestFit="1" customWidth="1"/>
    <col min="6" max="6" width="22.42578125" style="113" bestFit="1" customWidth="1"/>
    <col min="7" max="7" width="44.42578125" style="113" hidden="1" customWidth="1"/>
    <col min="8" max="8" width="11.28515625" style="113" hidden="1" customWidth="1"/>
    <col min="9" max="9" width="11.85546875" style="113" hidden="1" customWidth="1"/>
    <col min="10" max="10" width="42.140625" style="113" hidden="1" customWidth="1"/>
    <col min="11" max="11" width="7.28515625" style="163" bestFit="1" customWidth="1"/>
    <col min="12" max="12" width="7.7109375" style="163" bestFit="1" customWidth="1"/>
    <col min="13" max="13" width="8" style="163" bestFit="1" customWidth="1"/>
    <col min="14" max="14" width="7.7109375" style="163" bestFit="1" customWidth="1"/>
    <col min="15" max="15" width="6.42578125" style="163" bestFit="1" customWidth="1"/>
    <col min="16" max="16" width="6.140625" style="163" bestFit="1" customWidth="1"/>
    <col min="17" max="17" width="11" style="163" bestFit="1" customWidth="1"/>
    <col min="18" max="18" width="22.28515625" style="163" bestFit="1" customWidth="1"/>
    <col min="19" max="254" width="14.140625" style="113"/>
    <col min="255" max="255" width="4.140625" style="113" bestFit="1" customWidth="1"/>
    <col min="256" max="257" width="10.28515625" style="113" bestFit="1" customWidth="1"/>
    <col min="258" max="258" width="5.140625" style="113" bestFit="1" customWidth="1"/>
    <col min="259" max="259" width="25" style="113" bestFit="1" customWidth="1"/>
    <col min="260" max="260" width="22.42578125" style="113" bestFit="1" customWidth="1"/>
    <col min="261" max="264" width="0" style="113" hidden="1" customWidth="1"/>
    <col min="265" max="265" width="7.28515625" style="113" bestFit="1" customWidth="1"/>
    <col min="266" max="266" width="7.7109375" style="113" bestFit="1" customWidth="1"/>
    <col min="267" max="267" width="8" style="113" bestFit="1" customWidth="1"/>
    <col min="268" max="268" width="7.7109375" style="113" bestFit="1" customWidth="1"/>
    <col min="269" max="269" width="6.42578125" style="113" bestFit="1" customWidth="1"/>
    <col min="270" max="270" width="6.140625" style="113" bestFit="1" customWidth="1"/>
    <col min="271" max="510" width="14.140625" style="113"/>
    <col min="511" max="511" width="4.140625" style="113" bestFit="1" customWidth="1"/>
    <col min="512" max="513" width="10.28515625" style="113" bestFit="1" customWidth="1"/>
    <col min="514" max="514" width="5.140625" style="113" bestFit="1" customWidth="1"/>
    <col min="515" max="515" width="25" style="113" bestFit="1" customWidth="1"/>
    <col min="516" max="516" width="22.42578125" style="113" bestFit="1" customWidth="1"/>
    <col min="517" max="520" width="0" style="113" hidden="1" customWidth="1"/>
    <col min="521" max="521" width="7.28515625" style="113" bestFit="1" customWidth="1"/>
    <col min="522" max="522" width="7.7109375" style="113" bestFit="1" customWidth="1"/>
    <col min="523" max="523" width="8" style="113" bestFit="1" customWidth="1"/>
    <col min="524" max="524" width="7.7109375" style="113" bestFit="1" customWidth="1"/>
    <col min="525" max="525" width="6.42578125" style="113" bestFit="1" customWidth="1"/>
    <col min="526" max="526" width="6.140625" style="113" bestFit="1" customWidth="1"/>
    <col min="527" max="766" width="14.140625" style="113"/>
    <col min="767" max="767" width="4.140625" style="113" bestFit="1" customWidth="1"/>
    <col min="768" max="769" width="10.28515625" style="113" bestFit="1" customWidth="1"/>
    <col min="770" max="770" width="5.140625" style="113" bestFit="1" customWidth="1"/>
    <col min="771" max="771" width="25" style="113" bestFit="1" customWidth="1"/>
    <col min="772" max="772" width="22.42578125" style="113" bestFit="1" customWidth="1"/>
    <col min="773" max="776" width="0" style="113" hidden="1" customWidth="1"/>
    <col min="777" max="777" width="7.28515625" style="113" bestFit="1" customWidth="1"/>
    <col min="778" max="778" width="7.7109375" style="113" bestFit="1" customWidth="1"/>
    <col min="779" max="779" width="8" style="113" bestFit="1" customWidth="1"/>
    <col min="780" max="780" width="7.7109375" style="113" bestFit="1" customWidth="1"/>
    <col min="781" max="781" width="6.42578125" style="113" bestFit="1" customWidth="1"/>
    <col min="782" max="782" width="6.140625" style="113" bestFit="1" customWidth="1"/>
    <col min="783" max="1022" width="14.140625" style="113"/>
    <col min="1023" max="1023" width="4.140625" style="113" bestFit="1" customWidth="1"/>
    <col min="1024" max="1025" width="10.28515625" style="113" bestFit="1" customWidth="1"/>
    <col min="1026" max="1026" width="5.140625" style="113" bestFit="1" customWidth="1"/>
    <col min="1027" max="1027" width="25" style="113" bestFit="1" customWidth="1"/>
    <col min="1028" max="1028" width="22.42578125" style="113" bestFit="1" customWidth="1"/>
    <col min="1029" max="1032" width="0" style="113" hidden="1" customWidth="1"/>
    <col min="1033" max="1033" width="7.28515625" style="113" bestFit="1" customWidth="1"/>
    <col min="1034" max="1034" width="7.7109375" style="113" bestFit="1" customWidth="1"/>
    <col min="1035" max="1035" width="8" style="113" bestFit="1" customWidth="1"/>
    <col min="1036" max="1036" width="7.7109375" style="113" bestFit="1" customWidth="1"/>
    <col min="1037" max="1037" width="6.42578125" style="113" bestFit="1" customWidth="1"/>
    <col min="1038" max="1038" width="6.140625" style="113" bestFit="1" customWidth="1"/>
    <col min="1039" max="1278" width="14.140625" style="113"/>
    <col min="1279" max="1279" width="4.140625" style="113" bestFit="1" customWidth="1"/>
    <col min="1280" max="1281" width="10.28515625" style="113" bestFit="1" customWidth="1"/>
    <col min="1282" max="1282" width="5.140625" style="113" bestFit="1" customWidth="1"/>
    <col min="1283" max="1283" width="25" style="113" bestFit="1" customWidth="1"/>
    <col min="1284" max="1284" width="22.42578125" style="113" bestFit="1" customWidth="1"/>
    <col min="1285" max="1288" width="0" style="113" hidden="1" customWidth="1"/>
    <col min="1289" max="1289" width="7.28515625" style="113" bestFit="1" customWidth="1"/>
    <col min="1290" max="1290" width="7.7109375" style="113" bestFit="1" customWidth="1"/>
    <col min="1291" max="1291" width="8" style="113" bestFit="1" customWidth="1"/>
    <col min="1292" max="1292" width="7.7109375" style="113" bestFit="1" customWidth="1"/>
    <col min="1293" max="1293" width="6.42578125" style="113" bestFit="1" customWidth="1"/>
    <col min="1294" max="1294" width="6.140625" style="113" bestFit="1" customWidth="1"/>
    <col min="1295" max="1534" width="14.140625" style="113"/>
    <col min="1535" max="1535" width="4.140625" style="113" bestFit="1" customWidth="1"/>
    <col min="1536" max="1537" width="10.28515625" style="113" bestFit="1" customWidth="1"/>
    <col min="1538" max="1538" width="5.140625" style="113" bestFit="1" customWidth="1"/>
    <col min="1539" max="1539" width="25" style="113" bestFit="1" customWidth="1"/>
    <col min="1540" max="1540" width="22.42578125" style="113" bestFit="1" customWidth="1"/>
    <col min="1541" max="1544" width="0" style="113" hidden="1" customWidth="1"/>
    <col min="1545" max="1545" width="7.28515625" style="113" bestFit="1" customWidth="1"/>
    <col min="1546" max="1546" width="7.7109375" style="113" bestFit="1" customWidth="1"/>
    <col min="1547" max="1547" width="8" style="113" bestFit="1" customWidth="1"/>
    <col min="1548" max="1548" width="7.7109375" style="113" bestFit="1" customWidth="1"/>
    <col min="1549" max="1549" width="6.42578125" style="113" bestFit="1" customWidth="1"/>
    <col min="1550" max="1550" width="6.140625" style="113" bestFit="1" customWidth="1"/>
    <col min="1551" max="1790" width="14.140625" style="113"/>
    <col min="1791" max="1791" width="4.140625" style="113" bestFit="1" customWidth="1"/>
    <col min="1792" max="1793" width="10.28515625" style="113" bestFit="1" customWidth="1"/>
    <col min="1794" max="1794" width="5.140625" style="113" bestFit="1" customWidth="1"/>
    <col min="1795" max="1795" width="25" style="113" bestFit="1" customWidth="1"/>
    <col min="1796" max="1796" width="22.42578125" style="113" bestFit="1" customWidth="1"/>
    <col min="1797" max="1800" width="0" style="113" hidden="1" customWidth="1"/>
    <col min="1801" max="1801" width="7.28515625" style="113" bestFit="1" customWidth="1"/>
    <col min="1802" max="1802" width="7.7109375" style="113" bestFit="1" customWidth="1"/>
    <col min="1803" max="1803" width="8" style="113" bestFit="1" customWidth="1"/>
    <col min="1804" max="1804" width="7.7109375" style="113" bestFit="1" customWidth="1"/>
    <col min="1805" max="1805" width="6.42578125" style="113" bestFit="1" customWidth="1"/>
    <col min="1806" max="1806" width="6.140625" style="113" bestFit="1" customWidth="1"/>
    <col min="1807" max="2046" width="14.140625" style="113"/>
    <col min="2047" max="2047" width="4.140625" style="113" bestFit="1" customWidth="1"/>
    <col min="2048" max="2049" width="10.28515625" style="113" bestFit="1" customWidth="1"/>
    <col min="2050" max="2050" width="5.140625" style="113" bestFit="1" customWidth="1"/>
    <col min="2051" max="2051" width="25" style="113" bestFit="1" customWidth="1"/>
    <col min="2052" max="2052" width="22.42578125" style="113" bestFit="1" customWidth="1"/>
    <col min="2053" max="2056" width="0" style="113" hidden="1" customWidth="1"/>
    <col min="2057" max="2057" width="7.28515625" style="113" bestFit="1" customWidth="1"/>
    <col min="2058" max="2058" width="7.7109375" style="113" bestFit="1" customWidth="1"/>
    <col min="2059" max="2059" width="8" style="113" bestFit="1" customWidth="1"/>
    <col min="2060" max="2060" width="7.7109375" style="113" bestFit="1" customWidth="1"/>
    <col min="2061" max="2061" width="6.42578125" style="113" bestFit="1" customWidth="1"/>
    <col min="2062" max="2062" width="6.140625" style="113" bestFit="1" customWidth="1"/>
    <col min="2063" max="2302" width="14.140625" style="113"/>
    <col min="2303" max="2303" width="4.140625" style="113" bestFit="1" customWidth="1"/>
    <col min="2304" max="2305" width="10.28515625" style="113" bestFit="1" customWidth="1"/>
    <col min="2306" max="2306" width="5.140625" style="113" bestFit="1" customWidth="1"/>
    <col min="2307" max="2307" width="25" style="113" bestFit="1" customWidth="1"/>
    <col min="2308" max="2308" width="22.42578125" style="113" bestFit="1" customWidth="1"/>
    <col min="2309" max="2312" width="0" style="113" hidden="1" customWidth="1"/>
    <col min="2313" max="2313" width="7.28515625" style="113" bestFit="1" customWidth="1"/>
    <col min="2314" max="2314" width="7.7109375" style="113" bestFit="1" customWidth="1"/>
    <col min="2315" max="2315" width="8" style="113" bestFit="1" customWidth="1"/>
    <col min="2316" max="2316" width="7.7109375" style="113" bestFit="1" customWidth="1"/>
    <col min="2317" max="2317" width="6.42578125" style="113" bestFit="1" customWidth="1"/>
    <col min="2318" max="2318" width="6.140625" style="113" bestFit="1" customWidth="1"/>
    <col min="2319" max="2558" width="14.140625" style="113"/>
    <col min="2559" max="2559" width="4.140625" style="113" bestFit="1" customWidth="1"/>
    <col min="2560" max="2561" width="10.28515625" style="113" bestFit="1" customWidth="1"/>
    <col min="2562" max="2562" width="5.140625" style="113" bestFit="1" customWidth="1"/>
    <col min="2563" max="2563" width="25" style="113" bestFit="1" customWidth="1"/>
    <col min="2564" max="2564" width="22.42578125" style="113" bestFit="1" customWidth="1"/>
    <col min="2565" max="2568" width="0" style="113" hidden="1" customWidth="1"/>
    <col min="2569" max="2569" width="7.28515625" style="113" bestFit="1" customWidth="1"/>
    <col min="2570" max="2570" width="7.7109375" style="113" bestFit="1" customWidth="1"/>
    <col min="2571" max="2571" width="8" style="113" bestFit="1" customWidth="1"/>
    <col min="2572" max="2572" width="7.7109375" style="113" bestFit="1" customWidth="1"/>
    <col min="2573" max="2573" width="6.42578125" style="113" bestFit="1" customWidth="1"/>
    <col min="2574" max="2574" width="6.140625" style="113" bestFit="1" customWidth="1"/>
    <col min="2575" max="2814" width="14.140625" style="113"/>
    <col min="2815" max="2815" width="4.140625" style="113" bestFit="1" customWidth="1"/>
    <col min="2816" max="2817" width="10.28515625" style="113" bestFit="1" customWidth="1"/>
    <col min="2818" max="2818" width="5.140625" style="113" bestFit="1" customWidth="1"/>
    <col min="2819" max="2819" width="25" style="113" bestFit="1" customWidth="1"/>
    <col min="2820" max="2820" width="22.42578125" style="113" bestFit="1" customWidth="1"/>
    <col min="2821" max="2824" width="0" style="113" hidden="1" customWidth="1"/>
    <col min="2825" max="2825" width="7.28515625" style="113" bestFit="1" customWidth="1"/>
    <col min="2826" max="2826" width="7.7109375" style="113" bestFit="1" customWidth="1"/>
    <col min="2827" max="2827" width="8" style="113" bestFit="1" customWidth="1"/>
    <col min="2828" max="2828" width="7.7109375" style="113" bestFit="1" customWidth="1"/>
    <col min="2829" max="2829" width="6.42578125" style="113" bestFit="1" customWidth="1"/>
    <col min="2830" max="2830" width="6.140625" style="113" bestFit="1" customWidth="1"/>
    <col min="2831" max="3070" width="14.140625" style="113"/>
    <col min="3071" max="3071" width="4.140625" style="113" bestFit="1" customWidth="1"/>
    <col min="3072" max="3073" width="10.28515625" style="113" bestFit="1" customWidth="1"/>
    <col min="3074" max="3074" width="5.140625" style="113" bestFit="1" customWidth="1"/>
    <col min="3075" max="3075" width="25" style="113" bestFit="1" customWidth="1"/>
    <col min="3076" max="3076" width="22.42578125" style="113" bestFit="1" customWidth="1"/>
    <col min="3077" max="3080" width="0" style="113" hidden="1" customWidth="1"/>
    <col min="3081" max="3081" width="7.28515625" style="113" bestFit="1" customWidth="1"/>
    <col min="3082" max="3082" width="7.7109375" style="113" bestFit="1" customWidth="1"/>
    <col min="3083" max="3083" width="8" style="113" bestFit="1" customWidth="1"/>
    <col min="3084" max="3084" width="7.7109375" style="113" bestFit="1" customWidth="1"/>
    <col min="3085" max="3085" width="6.42578125" style="113" bestFit="1" customWidth="1"/>
    <col min="3086" max="3086" width="6.140625" style="113" bestFit="1" customWidth="1"/>
    <col min="3087" max="3326" width="14.140625" style="113"/>
    <col min="3327" max="3327" width="4.140625" style="113" bestFit="1" customWidth="1"/>
    <col min="3328" max="3329" width="10.28515625" style="113" bestFit="1" customWidth="1"/>
    <col min="3330" max="3330" width="5.140625" style="113" bestFit="1" customWidth="1"/>
    <col min="3331" max="3331" width="25" style="113" bestFit="1" customWidth="1"/>
    <col min="3332" max="3332" width="22.42578125" style="113" bestFit="1" customWidth="1"/>
    <col min="3333" max="3336" width="0" style="113" hidden="1" customWidth="1"/>
    <col min="3337" max="3337" width="7.28515625" style="113" bestFit="1" customWidth="1"/>
    <col min="3338" max="3338" width="7.7109375" style="113" bestFit="1" customWidth="1"/>
    <col min="3339" max="3339" width="8" style="113" bestFit="1" customWidth="1"/>
    <col min="3340" max="3340" width="7.7109375" style="113" bestFit="1" customWidth="1"/>
    <col min="3341" max="3341" width="6.42578125" style="113" bestFit="1" customWidth="1"/>
    <col min="3342" max="3342" width="6.140625" style="113" bestFit="1" customWidth="1"/>
    <col min="3343" max="3582" width="14.140625" style="113"/>
    <col min="3583" max="3583" width="4.140625" style="113" bestFit="1" customWidth="1"/>
    <col min="3584" max="3585" width="10.28515625" style="113" bestFit="1" customWidth="1"/>
    <col min="3586" max="3586" width="5.140625" style="113" bestFit="1" customWidth="1"/>
    <col min="3587" max="3587" width="25" style="113" bestFit="1" customWidth="1"/>
    <col min="3588" max="3588" width="22.42578125" style="113" bestFit="1" customWidth="1"/>
    <col min="3589" max="3592" width="0" style="113" hidden="1" customWidth="1"/>
    <col min="3593" max="3593" width="7.28515625" style="113" bestFit="1" customWidth="1"/>
    <col min="3594" max="3594" width="7.7109375" style="113" bestFit="1" customWidth="1"/>
    <col min="3595" max="3595" width="8" style="113" bestFit="1" customWidth="1"/>
    <col min="3596" max="3596" width="7.7109375" style="113" bestFit="1" customWidth="1"/>
    <col min="3597" max="3597" width="6.42578125" style="113" bestFit="1" customWidth="1"/>
    <col min="3598" max="3598" width="6.140625" style="113" bestFit="1" customWidth="1"/>
    <col min="3599" max="3838" width="14.140625" style="113"/>
    <col min="3839" max="3839" width="4.140625" style="113" bestFit="1" customWidth="1"/>
    <col min="3840" max="3841" width="10.28515625" style="113" bestFit="1" customWidth="1"/>
    <col min="3842" max="3842" width="5.140625" style="113" bestFit="1" customWidth="1"/>
    <col min="3843" max="3843" width="25" style="113" bestFit="1" customWidth="1"/>
    <col min="3844" max="3844" width="22.42578125" style="113" bestFit="1" customWidth="1"/>
    <col min="3845" max="3848" width="0" style="113" hidden="1" customWidth="1"/>
    <col min="3849" max="3849" width="7.28515625" style="113" bestFit="1" customWidth="1"/>
    <col min="3850" max="3850" width="7.7109375" style="113" bestFit="1" customWidth="1"/>
    <col min="3851" max="3851" width="8" style="113" bestFit="1" customWidth="1"/>
    <col min="3852" max="3852" width="7.7109375" style="113" bestFit="1" customWidth="1"/>
    <col min="3853" max="3853" width="6.42578125" style="113" bestFit="1" customWidth="1"/>
    <col min="3854" max="3854" width="6.140625" style="113" bestFit="1" customWidth="1"/>
    <col min="3855" max="4094" width="14.140625" style="113"/>
    <col min="4095" max="4095" width="4.140625" style="113" bestFit="1" customWidth="1"/>
    <col min="4096" max="4097" width="10.28515625" style="113" bestFit="1" customWidth="1"/>
    <col min="4098" max="4098" width="5.140625" style="113" bestFit="1" customWidth="1"/>
    <col min="4099" max="4099" width="25" style="113" bestFit="1" customWidth="1"/>
    <col min="4100" max="4100" width="22.42578125" style="113" bestFit="1" customWidth="1"/>
    <col min="4101" max="4104" width="0" style="113" hidden="1" customWidth="1"/>
    <col min="4105" max="4105" width="7.28515625" style="113" bestFit="1" customWidth="1"/>
    <col min="4106" max="4106" width="7.7109375" style="113" bestFit="1" customWidth="1"/>
    <col min="4107" max="4107" width="8" style="113" bestFit="1" customWidth="1"/>
    <col min="4108" max="4108" width="7.7109375" style="113" bestFit="1" customWidth="1"/>
    <col min="4109" max="4109" width="6.42578125" style="113" bestFit="1" customWidth="1"/>
    <col min="4110" max="4110" width="6.140625" style="113" bestFit="1" customWidth="1"/>
    <col min="4111" max="4350" width="14.140625" style="113"/>
    <col min="4351" max="4351" width="4.140625" style="113" bestFit="1" customWidth="1"/>
    <col min="4352" max="4353" width="10.28515625" style="113" bestFit="1" customWidth="1"/>
    <col min="4354" max="4354" width="5.140625" style="113" bestFit="1" customWidth="1"/>
    <col min="4355" max="4355" width="25" style="113" bestFit="1" customWidth="1"/>
    <col min="4356" max="4356" width="22.42578125" style="113" bestFit="1" customWidth="1"/>
    <col min="4357" max="4360" width="0" style="113" hidden="1" customWidth="1"/>
    <col min="4361" max="4361" width="7.28515625" style="113" bestFit="1" customWidth="1"/>
    <col min="4362" max="4362" width="7.7109375" style="113" bestFit="1" customWidth="1"/>
    <col min="4363" max="4363" width="8" style="113" bestFit="1" customWidth="1"/>
    <col min="4364" max="4364" width="7.7109375" style="113" bestFit="1" customWidth="1"/>
    <col min="4365" max="4365" width="6.42578125" style="113" bestFit="1" customWidth="1"/>
    <col min="4366" max="4366" width="6.140625" style="113" bestFit="1" customWidth="1"/>
    <col min="4367" max="4606" width="14.140625" style="113"/>
    <col min="4607" max="4607" width="4.140625" style="113" bestFit="1" customWidth="1"/>
    <col min="4608" max="4609" width="10.28515625" style="113" bestFit="1" customWidth="1"/>
    <col min="4610" max="4610" width="5.140625" style="113" bestFit="1" customWidth="1"/>
    <col min="4611" max="4611" width="25" style="113" bestFit="1" customWidth="1"/>
    <col min="4612" max="4612" width="22.42578125" style="113" bestFit="1" customWidth="1"/>
    <col min="4613" max="4616" width="0" style="113" hidden="1" customWidth="1"/>
    <col min="4617" max="4617" width="7.28515625" style="113" bestFit="1" customWidth="1"/>
    <col min="4618" max="4618" width="7.7109375" style="113" bestFit="1" customWidth="1"/>
    <col min="4619" max="4619" width="8" style="113" bestFit="1" customWidth="1"/>
    <col min="4620" max="4620" width="7.7109375" style="113" bestFit="1" customWidth="1"/>
    <col min="4621" max="4621" width="6.42578125" style="113" bestFit="1" customWidth="1"/>
    <col min="4622" max="4622" width="6.140625" style="113" bestFit="1" customWidth="1"/>
    <col min="4623" max="4862" width="14.140625" style="113"/>
    <col min="4863" max="4863" width="4.140625" style="113" bestFit="1" customWidth="1"/>
    <col min="4864" max="4865" width="10.28515625" style="113" bestFit="1" customWidth="1"/>
    <col min="4866" max="4866" width="5.140625" style="113" bestFit="1" customWidth="1"/>
    <col min="4867" max="4867" width="25" style="113" bestFit="1" customWidth="1"/>
    <col min="4868" max="4868" width="22.42578125" style="113" bestFit="1" customWidth="1"/>
    <col min="4869" max="4872" width="0" style="113" hidden="1" customWidth="1"/>
    <col min="4873" max="4873" width="7.28515625" style="113" bestFit="1" customWidth="1"/>
    <col min="4874" max="4874" width="7.7109375" style="113" bestFit="1" customWidth="1"/>
    <col min="4875" max="4875" width="8" style="113" bestFit="1" customWidth="1"/>
    <col min="4876" max="4876" width="7.7109375" style="113" bestFit="1" customWidth="1"/>
    <col min="4877" max="4877" width="6.42578125" style="113" bestFit="1" customWidth="1"/>
    <col min="4878" max="4878" width="6.140625" style="113" bestFit="1" customWidth="1"/>
    <col min="4879" max="5118" width="14.140625" style="113"/>
    <col min="5119" max="5119" width="4.140625" style="113" bestFit="1" customWidth="1"/>
    <col min="5120" max="5121" width="10.28515625" style="113" bestFit="1" customWidth="1"/>
    <col min="5122" max="5122" width="5.140625" style="113" bestFit="1" customWidth="1"/>
    <col min="5123" max="5123" width="25" style="113" bestFit="1" customWidth="1"/>
    <col min="5124" max="5124" width="22.42578125" style="113" bestFit="1" customWidth="1"/>
    <col min="5125" max="5128" width="0" style="113" hidden="1" customWidth="1"/>
    <col min="5129" max="5129" width="7.28515625" style="113" bestFit="1" customWidth="1"/>
    <col min="5130" max="5130" width="7.7109375" style="113" bestFit="1" customWidth="1"/>
    <col min="5131" max="5131" width="8" style="113" bestFit="1" customWidth="1"/>
    <col min="5132" max="5132" width="7.7109375" style="113" bestFit="1" customWidth="1"/>
    <col min="5133" max="5133" width="6.42578125" style="113" bestFit="1" customWidth="1"/>
    <col min="5134" max="5134" width="6.140625" style="113" bestFit="1" customWidth="1"/>
    <col min="5135" max="5374" width="14.140625" style="113"/>
    <col min="5375" max="5375" width="4.140625" style="113" bestFit="1" customWidth="1"/>
    <col min="5376" max="5377" width="10.28515625" style="113" bestFit="1" customWidth="1"/>
    <col min="5378" max="5378" width="5.140625" style="113" bestFit="1" customWidth="1"/>
    <col min="5379" max="5379" width="25" style="113" bestFit="1" customWidth="1"/>
    <col min="5380" max="5380" width="22.42578125" style="113" bestFit="1" customWidth="1"/>
    <col min="5381" max="5384" width="0" style="113" hidden="1" customWidth="1"/>
    <col min="5385" max="5385" width="7.28515625" style="113" bestFit="1" customWidth="1"/>
    <col min="5386" max="5386" width="7.7109375" style="113" bestFit="1" customWidth="1"/>
    <col min="5387" max="5387" width="8" style="113" bestFit="1" customWidth="1"/>
    <col min="5388" max="5388" width="7.7109375" style="113" bestFit="1" customWidth="1"/>
    <col min="5389" max="5389" width="6.42578125" style="113" bestFit="1" customWidth="1"/>
    <col min="5390" max="5390" width="6.140625" style="113" bestFit="1" customWidth="1"/>
    <col min="5391" max="5630" width="14.140625" style="113"/>
    <col min="5631" max="5631" width="4.140625" style="113" bestFit="1" customWidth="1"/>
    <col min="5632" max="5633" width="10.28515625" style="113" bestFit="1" customWidth="1"/>
    <col min="5634" max="5634" width="5.140625" style="113" bestFit="1" customWidth="1"/>
    <col min="5635" max="5635" width="25" style="113" bestFit="1" customWidth="1"/>
    <col min="5636" max="5636" width="22.42578125" style="113" bestFit="1" customWidth="1"/>
    <col min="5637" max="5640" width="0" style="113" hidden="1" customWidth="1"/>
    <col min="5641" max="5641" width="7.28515625" style="113" bestFit="1" customWidth="1"/>
    <col min="5642" max="5642" width="7.7109375" style="113" bestFit="1" customWidth="1"/>
    <col min="5643" max="5643" width="8" style="113" bestFit="1" customWidth="1"/>
    <col min="5644" max="5644" width="7.7109375" style="113" bestFit="1" customWidth="1"/>
    <col min="5645" max="5645" width="6.42578125" style="113" bestFit="1" customWidth="1"/>
    <col min="5646" max="5646" width="6.140625" style="113" bestFit="1" customWidth="1"/>
    <col min="5647" max="5886" width="14.140625" style="113"/>
    <col min="5887" max="5887" width="4.140625" style="113" bestFit="1" customWidth="1"/>
    <col min="5888" max="5889" width="10.28515625" style="113" bestFit="1" customWidth="1"/>
    <col min="5890" max="5890" width="5.140625" style="113" bestFit="1" customWidth="1"/>
    <col min="5891" max="5891" width="25" style="113" bestFit="1" customWidth="1"/>
    <col min="5892" max="5892" width="22.42578125" style="113" bestFit="1" customWidth="1"/>
    <col min="5893" max="5896" width="0" style="113" hidden="1" customWidth="1"/>
    <col min="5897" max="5897" width="7.28515625" style="113" bestFit="1" customWidth="1"/>
    <col min="5898" max="5898" width="7.7109375" style="113" bestFit="1" customWidth="1"/>
    <col min="5899" max="5899" width="8" style="113" bestFit="1" customWidth="1"/>
    <col min="5900" max="5900" width="7.7109375" style="113" bestFit="1" customWidth="1"/>
    <col min="5901" max="5901" width="6.42578125" style="113" bestFit="1" customWidth="1"/>
    <col min="5902" max="5902" width="6.140625" style="113" bestFit="1" customWidth="1"/>
    <col min="5903" max="6142" width="14.140625" style="113"/>
    <col min="6143" max="6143" width="4.140625" style="113" bestFit="1" customWidth="1"/>
    <col min="6144" max="6145" width="10.28515625" style="113" bestFit="1" customWidth="1"/>
    <col min="6146" max="6146" width="5.140625" style="113" bestFit="1" customWidth="1"/>
    <col min="6147" max="6147" width="25" style="113" bestFit="1" customWidth="1"/>
    <col min="6148" max="6148" width="22.42578125" style="113" bestFit="1" customWidth="1"/>
    <col min="6149" max="6152" width="0" style="113" hidden="1" customWidth="1"/>
    <col min="6153" max="6153" width="7.28515625" style="113" bestFit="1" customWidth="1"/>
    <col min="6154" max="6154" width="7.7109375" style="113" bestFit="1" customWidth="1"/>
    <col min="6155" max="6155" width="8" style="113" bestFit="1" customWidth="1"/>
    <col min="6156" max="6156" width="7.7109375" style="113" bestFit="1" customWidth="1"/>
    <col min="6157" max="6157" width="6.42578125" style="113" bestFit="1" customWidth="1"/>
    <col min="6158" max="6158" width="6.140625" style="113" bestFit="1" customWidth="1"/>
    <col min="6159" max="6398" width="14.140625" style="113"/>
    <col min="6399" max="6399" width="4.140625" style="113" bestFit="1" customWidth="1"/>
    <col min="6400" max="6401" width="10.28515625" style="113" bestFit="1" customWidth="1"/>
    <col min="6402" max="6402" width="5.140625" style="113" bestFit="1" customWidth="1"/>
    <col min="6403" max="6403" width="25" style="113" bestFit="1" customWidth="1"/>
    <col min="6404" max="6404" width="22.42578125" style="113" bestFit="1" customWidth="1"/>
    <col min="6405" max="6408" width="0" style="113" hidden="1" customWidth="1"/>
    <col min="6409" max="6409" width="7.28515625" style="113" bestFit="1" customWidth="1"/>
    <col min="6410" max="6410" width="7.7109375" style="113" bestFit="1" customWidth="1"/>
    <col min="6411" max="6411" width="8" style="113" bestFit="1" customWidth="1"/>
    <col min="6412" max="6412" width="7.7109375" style="113" bestFit="1" customWidth="1"/>
    <col min="6413" max="6413" width="6.42578125" style="113" bestFit="1" customWidth="1"/>
    <col min="6414" max="6414" width="6.140625" style="113" bestFit="1" customWidth="1"/>
    <col min="6415" max="6654" width="14.140625" style="113"/>
    <col min="6655" max="6655" width="4.140625" style="113" bestFit="1" customWidth="1"/>
    <col min="6656" max="6657" width="10.28515625" style="113" bestFit="1" customWidth="1"/>
    <col min="6658" max="6658" width="5.140625" style="113" bestFit="1" customWidth="1"/>
    <col min="6659" max="6659" width="25" style="113" bestFit="1" customWidth="1"/>
    <col min="6660" max="6660" width="22.42578125" style="113" bestFit="1" customWidth="1"/>
    <col min="6661" max="6664" width="0" style="113" hidden="1" customWidth="1"/>
    <col min="6665" max="6665" width="7.28515625" style="113" bestFit="1" customWidth="1"/>
    <col min="6666" max="6666" width="7.7109375" style="113" bestFit="1" customWidth="1"/>
    <col min="6667" max="6667" width="8" style="113" bestFit="1" customWidth="1"/>
    <col min="6668" max="6668" width="7.7109375" style="113" bestFit="1" customWidth="1"/>
    <col min="6669" max="6669" width="6.42578125" style="113" bestFit="1" customWidth="1"/>
    <col min="6670" max="6670" width="6.140625" style="113" bestFit="1" customWidth="1"/>
    <col min="6671" max="6910" width="14.140625" style="113"/>
    <col min="6911" max="6911" width="4.140625" style="113" bestFit="1" customWidth="1"/>
    <col min="6912" max="6913" width="10.28515625" style="113" bestFit="1" customWidth="1"/>
    <col min="6914" max="6914" width="5.140625" style="113" bestFit="1" customWidth="1"/>
    <col min="6915" max="6915" width="25" style="113" bestFit="1" customWidth="1"/>
    <col min="6916" max="6916" width="22.42578125" style="113" bestFit="1" customWidth="1"/>
    <col min="6917" max="6920" width="0" style="113" hidden="1" customWidth="1"/>
    <col min="6921" max="6921" width="7.28515625" style="113" bestFit="1" customWidth="1"/>
    <col min="6922" max="6922" width="7.7109375" style="113" bestFit="1" customWidth="1"/>
    <col min="6923" max="6923" width="8" style="113" bestFit="1" customWidth="1"/>
    <col min="6924" max="6924" width="7.7109375" style="113" bestFit="1" customWidth="1"/>
    <col min="6925" max="6925" width="6.42578125" style="113" bestFit="1" customWidth="1"/>
    <col min="6926" max="6926" width="6.140625" style="113" bestFit="1" customWidth="1"/>
    <col min="6927" max="7166" width="14.140625" style="113"/>
    <col min="7167" max="7167" width="4.140625" style="113" bestFit="1" customWidth="1"/>
    <col min="7168" max="7169" width="10.28515625" style="113" bestFit="1" customWidth="1"/>
    <col min="7170" max="7170" width="5.140625" style="113" bestFit="1" customWidth="1"/>
    <col min="7171" max="7171" width="25" style="113" bestFit="1" customWidth="1"/>
    <col min="7172" max="7172" width="22.42578125" style="113" bestFit="1" customWidth="1"/>
    <col min="7173" max="7176" width="0" style="113" hidden="1" customWidth="1"/>
    <col min="7177" max="7177" width="7.28515625" style="113" bestFit="1" customWidth="1"/>
    <col min="7178" max="7178" width="7.7109375" style="113" bestFit="1" customWidth="1"/>
    <col min="7179" max="7179" width="8" style="113" bestFit="1" customWidth="1"/>
    <col min="7180" max="7180" width="7.7109375" style="113" bestFit="1" customWidth="1"/>
    <col min="7181" max="7181" width="6.42578125" style="113" bestFit="1" customWidth="1"/>
    <col min="7182" max="7182" width="6.140625" style="113" bestFit="1" customWidth="1"/>
    <col min="7183" max="7422" width="14.140625" style="113"/>
    <col min="7423" max="7423" width="4.140625" style="113" bestFit="1" customWidth="1"/>
    <col min="7424" max="7425" width="10.28515625" style="113" bestFit="1" customWidth="1"/>
    <col min="7426" max="7426" width="5.140625" style="113" bestFit="1" customWidth="1"/>
    <col min="7427" max="7427" width="25" style="113" bestFit="1" customWidth="1"/>
    <col min="7428" max="7428" width="22.42578125" style="113" bestFit="1" customWidth="1"/>
    <col min="7429" max="7432" width="0" style="113" hidden="1" customWidth="1"/>
    <col min="7433" max="7433" width="7.28515625" style="113" bestFit="1" customWidth="1"/>
    <col min="7434" max="7434" width="7.7109375" style="113" bestFit="1" customWidth="1"/>
    <col min="7435" max="7435" width="8" style="113" bestFit="1" customWidth="1"/>
    <col min="7436" max="7436" width="7.7109375" style="113" bestFit="1" customWidth="1"/>
    <col min="7437" max="7437" width="6.42578125" style="113" bestFit="1" customWidth="1"/>
    <col min="7438" max="7438" width="6.140625" style="113" bestFit="1" customWidth="1"/>
    <col min="7439" max="7678" width="14.140625" style="113"/>
    <col min="7679" max="7679" width="4.140625" style="113" bestFit="1" customWidth="1"/>
    <col min="7680" max="7681" width="10.28515625" style="113" bestFit="1" customWidth="1"/>
    <col min="7682" max="7682" width="5.140625" style="113" bestFit="1" customWidth="1"/>
    <col min="7683" max="7683" width="25" style="113" bestFit="1" customWidth="1"/>
    <col min="7684" max="7684" width="22.42578125" style="113" bestFit="1" customWidth="1"/>
    <col min="7685" max="7688" width="0" style="113" hidden="1" customWidth="1"/>
    <col min="7689" max="7689" width="7.28515625" style="113" bestFit="1" customWidth="1"/>
    <col min="7690" max="7690" width="7.7109375" style="113" bestFit="1" customWidth="1"/>
    <col min="7691" max="7691" width="8" style="113" bestFit="1" customWidth="1"/>
    <col min="7692" max="7692" width="7.7109375" style="113" bestFit="1" customWidth="1"/>
    <col min="7693" max="7693" width="6.42578125" style="113" bestFit="1" customWidth="1"/>
    <col min="7694" max="7694" width="6.140625" style="113" bestFit="1" customWidth="1"/>
    <col min="7695" max="7934" width="14.140625" style="113"/>
    <col min="7935" max="7935" width="4.140625" style="113" bestFit="1" customWidth="1"/>
    <col min="7936" max="7937" width="10.28515625" style="113" bestFit="1" customWidth="1"/>
    <col min="7938" max="7938" width="5.140625" style="113" bestFit="1" customWidth="1"/>
    <col min="7939" max="7939" width="25" style="113" bestFit="1" customWidth="1"/>
    <col min="7940" max="7940" width="22.42578125" style="113" bestFit="1" customWidth="1"/>
    <col min="7941" max="7944" width="0" style="113" hidden="1" customWidth="1"/>
    <col min="7945" max="7945" width="7.28515625" style="113" bestFit="1" customWidth="1"/>
    <col min="7946" max="7946" width="7.7109375" style="113" bestFit="1" customWidth="1"/>
    <col min="7947" max="7947" width="8" style="113" bestFit="1" customWidth="1"/>
    <col min="7948" max="7948" width="7.7109375" style="113" bestFit="1" customWidth="1"/>
    <col min="7949" max="7949" width="6.42578125" style="113" bestFit="1" customWidth="1"/>
    <col min="7950" max="7950" width="6.140625" style="113" bestFit="1" customWidth="1"/>
    <col min="7951" max="8190" width="14.140625" style="113"/>
    <col min="8191" max="8191" width="4.140625" style="113" bestFit="1" customWidth="1"/>
    <col min="8192" max="8193" width="10.28515625" style="113" bestFit="1" customWidth="1"/>
    <col min="8194" max="8194" width="5.140625" style="113" bestFit="1" customWidth="1"/>
    <col min="8195" max="8195" width="25" style="113" bestFit="1" customWidth="1"/>
    <col min="8196" max="8196" width="22.42578125" style="113" bestFit="1" customWidth="1"/>
    <col min="8197" max="8200" width="0" style="113" hidden="1" customWidth="1"/>
    <col min="8201" max="8201" width="7.28515625" style="113" bestFit="1" customWidth="1"/>
    <col min="8202" max="8202" width="7.7109375" style="113" bestFit="1" customWidth="1"/>
    <col min="8203" max="8203" width="8" style="113" bestFit="1" customWidth="1"/>
    <col min="8204" max="8204" width="7.7109375" style="113" bestFit="1" customWidth="1"/>
    <col min="8205" max="8205" width="6.42578125" style="113" bestFit="1" customWidth="1"/>
    <col min="8206" max="8206" width="6.140625" style="113" bestFit="1" customWidth="1"/>
    <col min="8207" max="8446" width="14.140625" style="113"/>
    <col min="8447" max="8447" width="4.140625" style="113" bestFit="1" customWidth="1"/>
    <col min="8448" max="8449" width="10.28515625" style="113" bestFit="1" customWidth="1"/>
    <col min="8450" max="8450" width="5.140625" style="113" bestFit="1" customWidth="1"/>
    <col min="8451" max="8451" width="25" style="113" bestFit="1" customWidth="1"/>
    <col min="8452" max="8452" width="22.42578125" style="113" bestFit="1" customWidth="1"/>
    <col min="8453" max="8456" width="0" style="113" hidden="1" customWidth="1"/>
    <col min="8457" max="8457" width="7.28515625" style="113" bestFit="1" customWidth="1"/>
    <col min="8458" max="8458" width="7.7109375" style="113" bestFit="1" customWidth="1"/>
    <col min="8459" max="8459" width="8" style="113" bestFit="1" customWidth="1"/>
    <col min="8460" max="8460" width="7.7109375" style="113" bestFit="1" customWidth="1"/>
    <col min="8461" max="8461" width="6.42578125" style="113" bestFit="1" customWidth="1"/>
    <col min="8462" max="8462" width="6.140625" style="113" bestFit="1" customWidth="1"/>
    <col min="8463" max="8702" width="14.140625" style="113"/>
    <col min="8703" max="8703" width="4.140625" style="113" bestFit="1" customWidth="1"/>
    <col min="8704" max="8705" width="10.28515625" style="113" bestFit="1" customWidth="1"/>
    <col min="8706" max="8706" width="5.140625" style="113" bestFit="1" customWidth="1"/>
    <col min="8707" max="8707" width="25" style="113" bestFit="1" customWidth="1"/>
    <col min="8708" max="8708" width="22.42578125" style="113" bestFit="1" customWidth="1"/>
    <col min="8709" max="8712" width="0" style="113" hidden="1" customWidth="1"/>
    <col min="8713" max="8713" width="7.28515625" style="113" bestFit="1" customWidth="1"/>
    <col min="8714" max="8714" width="7.7109375" style="113" bestFit="1" customWidth="1"/>
    <col min="8715" max="8715" width="8" style="113" bestFit="1" customWidth="1"/>
    <col min="8716" max="8716" width="7.7109375" style="113" bestFit="1" customWidth="1"/>
    <col min="8717" max="8717" width="6.42578125" style="113" bestFit="1" customWidth="1"/>
    <col min="8718" max="8718" width="6.140625" style="113" bestFit="1" customWidth="1"/>
    <col min="8719" max="8958" width="14.140625" style="113"/>
    <col min="8959" max="8959" width="4.140625" style="113" bestFit="1" customWidth="1"/>
    <col min="8960" max="8961" width="10.28515625" style="113" bestFit="1" customWidth="1"/>
    <col min="8962" max="8962" width="5.140625" style="113" bestFit="1" customWidth="1"/>
    <col min="8963" max="8963" width="25" style="113" bestFit="1" customWidth="1"/>
    <col min="8964" max="8964" width="22.42578125" style="113" bestFit="1" customWidth="1"/>
    <col min="8965" max="8968" width="0" style="113" hidden="1" customWidth="1"/>
    <col min="8969" max="8969" width="7.28515625" style="113" bestFit="1" customWidth="1"/>
    <col min="8970" max="8970" width="7.7109375" style="113" bestFit="1" customWidth="1"/>
    <col min="8971" max="8971" width="8" style="113" bestFit="1" customWidth="1"/>
    <col min="8972" max="8972" width="7.7109375" style="113" bestFit="1" customWidth="1"/>
    <col min="8973" max="8973" width="6.42578125" style="113" bestFit="1" customWidth="1"/>
    <col min="8974" max="8974" width="6.140625" style="113" bestFit="1" customWidth="1"/>
    <col min="8975" max="9214" width="14.140625" style="113"/>
    <col min="9215" max="9215" width="4.140625" style="113" bestFit="1" customWidth="1"/>
    <col min="9216" max="9217" width="10.28515625" style="113" bestFit="1" customWidth="1"/>
    <col min="9218" max="9218" width="5.140625" style="113" bestFit="1" customWidth="1"/>
    <col min="9219" max="9219" width="25" style="113" bestFit="1" customWidth="1"/>
    <col min="9220" max="9220" width="22.42578125" style="113" bestFit="1" customWidth="1"/>
    <col min="9221" max="9224" width="0" style="113" hidden="1" customWidth="1"/>
    <col min="9225" max="9225" width="7.28515625" style="113" bestFit="1" customWidth="1"/>
    <col min="9226" max="9226" width="7.7109375" style="113" bestFit="1" customWidth="1"/>
    <col min="9227" max="9227" width="8" style="113" bestFit="1" customWidth="1"/>
    <col min="9228" max="9228" width="7.7109375" style="113" bestFit="1" customWidth="1"/>
    <col min="9229" max="9229" width="6.42578125" style="113" bestFit="1" customWidth="1"/>
    <col min="9230" max="9230" width="6.140625" style="113" bestFit="1" customWidth="1"/>
    <col min="9231" max="9470" width="14.140625" style="113"/>
    <col min="9471" max="9471" width="4.140625" style="113" bestFit="1" customWidth="1"/>
    <col min="9472" max="9473" width="10.28515625" style="113" bestFit="1" customWidth="1"/>
    <col min="9474" max="9474" width="5.140625" style="113" bestFit="1" customWidth="1"/>
    <col min="9475" max="9475" width="25" style="113" bestFit="1" customWidth="1"/>
    <col min="9476" max="9476" width="22.42578125" style="113" bestFit="1" customWidth="1"/>
    <col min="9477" max="9480" width="0" style="113" hidden="1" customWidth="1"/>
    <col min="9481" max="9481" width="7.28515625" style="113" bestFit="1" customWidth="1"/>
    <col min="9482" max="9482" width="7.7109375" style="113" bestFit="1" customWidth="1"/>
    <col min="9483" max="9483" width="8" style="113" bestFit="1" customWidth="1"/>
    <col min="9484" max="9484" width="7.7109375" style="113" bestFit="1" customWidth="1"/>
    <col min="9485" max="9485" width="6.42578125" style="113" bestFit="1" customWidth="1"/>
    <col min="9486" max="9486" width="6.140625" style="113" bestFit="1" customWidth="1"/>
    <col min="9487" max="9726" width="14.140625" style="113"/>
    <col min="9727" max="9727" width="4.140625" style="113" bestFit="1" customWidth="1"/>
    <col min="9728" max="9729" width="10.28515625" style="113" bestFit="1" customWidth="1"/>
    <col min="9730" max="9730" width="5.140625" style="113" bestFit="1" customWidth="1"/>
    <col min="9731" max="9731" width="25" style="113" bestFit="1" customWidth="1"/>
    <col min="9732" max="9732" width="22.42578125" style="113" bestFit="1" customWidth="1"/>
    <col min="9733" max="9736" width="0" style="113" hidden="1" customWidth="1"/>
    <col min="9737" max="9737" width="7.28515625" style="113" bestFit="1" customWidth="1"/>
    <col min="9738" max="9738" width="7.7109375" style="113" bestFit="1" customWidth="1"/>
    <col min="9739" max="9739" width="8" style="113" bestFit="1" customWidth="1"/>
    <col min="9740" max="9740" width="7.7109375" style="113" bestFit="1" customWidth="1"/>
    <col min="9741" max="9741" width="6.42578125" style="113" bestFit="1" customWidth="1"/>
    <col min="9742" max="9742" width="6.140625" style="113" bestFit="1" customWidth="1"/>
    <col min="9743" max="9982" width="14.140625" style="113"/>
    <col min="9983" max="9983" width="4.140625" style="113" bestFit="1" customWidth="1"/>
    <col min="9984" max="9985" width="10.28515625" style="113" bestFit="1" customWidth="1"/>
    <col min="9986" max="9986" width="5.140625" style="113" bestFit="1" customWidth="1"/>
    <col min="9987" max="9987" width="25" style="113" bestFit="1" customWidth="1"/>
    <col min="9988" max="9988" width="22.42578125" style="113" bestFit="1" customWidth="1"/>
    <col min="9989" max="9992" width="0" style="113" hidden="1" customWidth="1"/>
    <col min="9993" max="9993" width="7.28515625" style="113" bestFit="1" customWidth="1"/>
    <col min="9994" max="9994" width="7.7109375" style="113" bestFit="1" customWidth="1"/>
    <col min="9995" max="9995" width="8" style="113" bestFit="1" customWidth="1"/>
    <col min="9996" max="9996" width="7.7109375" style="113" bestFit="1" customWidth="1"/>
    <col min="9997" max="9997" width="6.42578125" style="113" bestFit="1" customWidth="1"/>
    <col min="9998" max="9998" width="6.140625" style="113" bestFit="1" customWidth="1"/>
    <col min="9999" max="10238" width="14.140625" style="113"/>
    <col min="10239" max="10239" width="4.140625" style="113" bestFit="1" customWidth="1"/>
    <col min="10240" max="10241" width="10.28515625" style="113" bestFit="1" customWidth="1"/>
    <col min="10242" max="10242" width="5.140625" style="113" bestFit="1" customWidth="1"/>
    <col min="10243" max="10243" width="25" style="113" bestFit="1" customWidth="1"/>
    <col min="10244" max="10244" width="22.42578125" style="113" bestFit="1" customWidth="1"/>
    <col min="10245" max="10248" width="0" style="113" hidden="1" customWidth="1"/>
    <col min="10249" max="10249" width="7.28515625" style="113" bestFit="1" customWidth="1"/>
    <col min="10250" max="10250" width="7.7109375" style="113" bestFit="1" customWidth="1"/>
    <col min="10251" max="10251" width="8" style="113" bestFit="1" customWidth="1"/>
    <col min="10252" max="10252" width="7.7109375" style="113" bestFit="1" customWidth="1"/>
    <col min="10253" max="10253" width="6.42578125" style="113" bestFit="1" customWidth="1"/>
    <col min="10254" max="10254" width="6.140625" style="113" bestFit="1" customWidth="1"/>
    <col min="10255" max="10494" width="14.140625" style="113"/>
    <col min="10495" max="10495" width="4.140625" style="113" bestFit="1" customWidth="1"/>
    <col min="10496" max="10497" width="10.28515625" style="113" bestFit="1" customWidth="1"/>
    <col min="10498" max="10498" width="5.140625" style="113" bestFit="1" customWidth="1"/>
    <col min="10499" max="10499" width="25" style="113" bestFit="1" customWidth="1"/>
    <col min="10500" max="10500" width="22.42578125" style="113" bestFit="1" customWidth="1"/>
    <col min="10501" max="10504" width="0" style="113" hidden="1" customWidth="1"/>
    <col min="10505" max="10505" width="7.28515625" style="113" bestFit="1" customWidth="1"/>
    <col min="10506" max="10506" width="7.7109375" style="113" bestFit="1" customWidth="1"/>
    <col min="10507" max="10507" width="8" style="113" bestFit="1" customWidth="1"/>
    <col min="10508" max="10508" width="7.7109375" style="113" bestFit="1" customWidth="1"/>
    <col min="10509" max="10509" width="6.42578125" style="113" bestFit="1" customWidth="1"/>
    <col min="10510" max="10510" width="6.140625" style="113" bestFit="1" customWidth="1"/>
    <col min="10511" max="10750" width="14.140625" style="113"/>
    <col min="10751" max="10751" width="4.140625" style="113" bestFit="1" customWidth="1"/>
    <col min="10752" max="10753" width="10.28515625" style="113" bestFit="1" customWidth="1"/>
    <col min="10754" max="10754" width="5.140625" style="113" bestFit="1" customWidth="1"/>
    <col min="10755" max="10755" width="25" style="113" bestFit="1" customWidth="1"/>
    <col min="10756" max="10756" width="22.42578125" style="113" bestFit="1" customWidth="1"/>
    <col min="10757" max="10760" width="0" style="113" hidden="1" customWidth="1"/>
    <col min="10761" max="10761" width="7.28515625" style="113" bestFit="1" customWidth="1"/>
    <col min="10762" max="10762" width="7.7109375" style="113" bestFit="1" customWidth="1"/>
    <col min="10763" max="10763" width="8" style="113" bestFit="1" customWidth="1"/>
    <col min="10764" max="10764" width="7.7109375" style="113" bestFit="1" customWidth="1"/>
    <col min="10765" max="10765" width="6.42578125" style="113" bestFit="1" customWidth="1"/>
    <col min="10766" max="10766" width="6.140625" style="113" bestFit="1" customWidth="1"/>
    <col min="10767" max="11006" width="14.140625" style="113"/>
    <col min="11007" max="11007" width="4.140625" style="113" bestFit="1" customWidth="1"/>
    <col min="11008" max="11009" width="10.28515625" style="113" bestFit="1" customWidth="1"/>
    <col min="11010" max="11010" width="5.140625" style="113" bestFit="1" customWidth="1"/>
    <col min="11011" max="11011" width="25" style="113" bestFit="1" customWidth="1"/>
    <col min="11012" max="11012" width="22.42578125" style="113" bestFit="1" customWidth="1"/>
    <col min="11013" max="11016" width="0" style="113" hidden="1" customWidth="1"/>
    <col min="11017" max="11017" width="7.28515625" style="113" bestFit="1" customWidth="1"/>
    <col min="11018" max="11018" width="7.7109375" style="113" bestFit="1" customWidth="1"/>
    <col min="11019" max="11019" width="8" style="113" bestFit="1" customWidth="1"/>
    <col min="11020" max="11020" width="7.7109375" style="113" bestFit="1" customWidth="1"/>
    <col min="11021" max="11021" width="6.42578125" style="113" bestFit="1" customWidth="1"/>
    <col min="11022" max="11022" width="6.140625" style="113" bestFit="1" customWidth="1"/>
    <col min="11023" max="11262" width="14.140625" style="113"/>
    <col min="11263" max="11263" width="4.140625" style="113" bestFit="1" customWidth="1"/>
    <col min="11264" max="11265" width="10.28515625" style="113" bestFit="1" customWidth="1"/>
    <col min="11266" max="11266" width="5.140625" style="113" bestFit="1" customWidth="1"/>
    <col min="11267" max="11267" width="25" style="113" bestFit="1" customWidth="1"/>
    <col min="11268" max="11268" width="22.42578125" style="113" bestFit="1" customWidth="1"/>
    <col min="11269" max="11272" width="0" style="113" hidden="1" customWidth="1"/>
    <col min="11273" max="11273" width="7.28515625" style="113" bestFit="1" customWidth="1"/>
    <col min="11274" max="11274" width="7.7109375" style="113" bestFit="1" customWidth="1"/>
    <col min="11275" max="11275" width="8" style="113" bestFit="1" customWidth="1"/>
    <col min="11276" max="11276" width="7.7109375" style="113" bestFit="1" customWidth="1"/>
    <col min="11277" max="11277" width="6.42578125" style="113" bestFit="1" customWidth="1"/>
    <col min="11278" max="11278" width="6.140625" style="113" bestFit="1" customWidth="1"/>
    <col min="11279" max="11518" width="14.140625" style="113"/>
    <col min="11519" max="11519" width="4.140625" style="113" bestFit="1" customWidth="1"/>
    <col min="11520" max="11521" width="10.28515625" style="113" bestFit="1" customWidth="1"/>
    <col min="11522" max="11522" width="5.140625" style="113" bestFit="1" customWidth="1"/>
    <col min="11523" max="11523" width="25" style="113" bestFit="1" customWidth="1"/>
    <col min="11524" max="11524" width="22.42578125" style="113" bestFit="1" customWidth="1"/>
    <col min="11525" max="11528" width="0" style="113" hidden="1" customWidth="1"/>
    <col min="11529" max="11529" width="7.28515625" style="113" bestFit="1" customWidth="1"/>
    <col min="11530" max="11530" width="7.7109375" style="113" bestFit="1" customWidth="1"/>
    <col min="11531" max="11531" width="8" style="113" bestFit="1" customWidth="1"/>
    <col min="11532" max="11532" width="7.7109375" style="113" bestFit="1" customWidth="1"/>
    <col min="11533" max="11533" width="6.42578125" style="113" bestFit="1" customWidth="1"/>
    <col min="11534" max="11534" width="6.140625" style="113" bestFit="1" customWidth="1"/>
    <col min="11535" max="11774" width="14.140625" style="113"/>
    <col min="11775" max="11775" width="4.140625" style="113" bestFit="1" customWidth="1"/>
    <col min="11776" max="11777" width="10.28515625" style="113" bestFit="1" customWidth="1"/>
    <col min="11778" max="11778" width="5.140625" style="113" bestFit="1" customWidth="1"/>
    <col min="11779" max="11779" width="25" style="113" bestFit="1" customWidth="1"/>
    <col min="11780" max="11780" width="22.42578125" style="113" bestFit="1" customWidth="1"/>
    <col min="11781" max="11784" width="0" style="113" hidden="1" customWidth="1"/>
    <col min="11785" max="11785" width="7.28515625" style="113" bestFit="1" customWidth="1"/>
    <col min="11786" max="11786" width="7.7109375" style="113" bestFit="1" customWidth="1"/>
    <col min="11787" max="11787" width="8" style="113" bestFit="1" customWidth="1"/>
    <col min="11788" max="11788" width="7.7109375" style="113" bestFit="1" customWidth="1"/>
    <col min="11789" max="11789" width="6.42578125" style="113" bestFit="1" customWidth="1"/>
    <col min="11790" max="11790" width="6.140625" style="113" bestFit="1" customWidth="1"/>
    <col min="11791" max="12030" width="14.140625" style="113"/>
    <col min="12031" max="12031" width="4.140625" style="113" bestFit="1" customWidth="1"/>
    <col min="12032" max="12033" width="10.28515625" style="113" bestFit="1" customWidth="1"/>
    <col min="12034" max="12034" width="5.140625" style="113" bestFit="1" customWidth="1"/>
    <col min="12035" max="12035" width="25" style="113" bestFit="1" customWidth="1"/>
    <col min="12036" max="12036" width="22.42578125" style="113" bestFit="1" customWidth="1"/>
    <col min="12037" max="12040" width="0" style="113" hidden="1" customWidth="1"/>
    <col min="12041" max="12041" width="7.28515625" style="113" bestFit="1" customWidth="1"/>
    <col min="12042" max="12042" width="7.7109375" style="113" bestFit="1" customWidth="1"/>
    <col min="12043" max="12043" width="8" style="113" bestFit="1" customWidth="1"/>
    <col min="12044" max="12044" width="7.7109375" style="113" bestFit="1" customWidth="1"/>
    <col min="12045" max="12045" width="6.42578125" style="113" bestFit="1" customWidth="1"/>
    <col min="12046" max="12046" width="6.140625" style="113" bestFit="1" customWidth="1"/>
    <col min="12047" max="12286" width="14.140625" style="113"/>
    <col min="12287" max="12287" width="4.140625" style="113" bestFit="1" customWidth="1"/>
    <col min="12288" max="12289" width="10.28515625" style="113" bestFit="1" customWidth="1"/>
    <col min="12290" max="12290" width="5.140625" style="113" bestFit="1" customWidth="1"/>
    <col min="12291" max="12291" width="25" style="113" bestFit="1" customWidth="1"/>
    <col min="12292" max="12292" width="22.42578125" style="113" bestFit="1" customWidth="1"/>
    <col min="12293" max="12296" width="0" style="113" hidden="1" customWidth="1"/>
    <col min="12297" max="12297" width="7.28515625" style="113" bestFit="1" customWidth="1"/>
    <col min="12298" max="12298" width="7.7109375" style="113" bestFit="1" customWidth="1"/>
    <col min="12299" max="12299" width="8" style="113" bestFit="1" customWidth="1"/>
    <col min="12300" max="12300" width="7.7109375" style="113" bestFit="1" customWidth="1"/>
    <col min="12301" max="12301" width="6.42578125" style="113" bestFit="1" customWidth="1"/>
    <col min="12302" max="12302" width="6.140625" style="113" bestFit="1" customWidth="1"/>
    <col min="12303" max="12542" width="14.140625" style="113"/>
    <col min="12543" max="12543" width="4.140625" style="113" bestFit="1" customWidth="1"/>
    <col min="12544" max="12545" width="10.28515625" style="113" bestFit="1" customWidth="1"/>
    <col min="12546" max="12546" width="5.140625" style="113" bestFit="1" customWidth="1"/>
    <col min="12547" max="12547" width="25" style="113" bestFit="1" customWidth="1"/>
    <col min="12548" max="12548" width="22.42578125" style="113" bestFit="1" customWidth="1"/>
    <col min="12549" max="12552" width="0" style="113" hidden="1" customWidth="1"/>
    <col min="12553" max="12553" width="7.28515625" style="113" bestFit="1" customWidth="1"/>
    <col min="12554" max="12554" width="7.7109375" style="113" bestFit="1" customWidth="1"/>
    <col min="12555" max="12555" width="8" style="113" bestFit="1" customWidth="1"/>
    <col min="12556" max="12556" width="7.7109375" style="113" bestFit="1" customWidth="1"/>
    <col min="12557" max="12557" width="6.42578125" style="113" bestFit="1" customWidth="1"/>
    <col min="12558" max="12558" width="6.140625" style="113" bestFit="1" customWidth="1"/>
    <col min="12559" max="12798" width="14.140625" style="113"/>
    <col min="12799" max="12799" width="4.140625" style="113" bestFit="1" customWidth="1"/>
    <col min="12800" max="12801" width="10.28515625" style="113" bestFit="1" customWidth="1"/>
    <col min="12802" max="12802" width="5.140625" style="113" bestFit="1" customWidth="1"/>
    <col min="12803" max="12803" width="25" style="113" bestFit="1" customWidth="1"/>
    <col min="12804" max="12804" width="22.42578125" style="113" bestFit="1" customWidth="1"/>
    <col min="12805" max="12808" width="0" style="113" hidden="1" customWidth="1"/>
    <col min="12809" max="12809" width="7.28515625" style="113" bestFit="1" customWidth="1"/>
    <col min="12810" max="12810" width="7.7109375" style="113" bestFit="1" customWidth="1"/>
    <col min="12811" max="12811" width="8" style="113" bestFit="1" customWidth="1"/>
    <col min="12812" max="12812" width="7.7109375" style="113" bestFit="1" customWidth="1"/>
    <col min="12813" max="12813" width="6.42578125" style="113" bestFit="1" customWidth="1"/>
    <col min="12814" max="12814" width="6.140625" style="113" bestFit="1" customWidth="1"/>
    <col min="12815" max="13054" width="14.140625" style="113"/>
    <col min="13055" max="13055" width="4.140625" style="113" bestFit="1" customWidth="1"/>
    <col min="13056" max="13057" width="10.28515625" style="113" bestFit="1" customWidth="1"/>
    <col min="13058" max="13058" width="5.140625" style="113" bestFit="1" customWidth="1"/>
    <col min="13059" max="13059" width="25" style="113" bestFit="1" customWidth="1"/>
    <col min="13060" max="13060" width="22.42578125" style="113" bestFit="1" customWidth="1"/>
    <col min="13061" max="13064" width="0" style="113" hidden="1" customWidth="1"/>
    <col min="13065" max="13065" width="7.28515625" style="113" bestFit="1" customWidth="1"/>
    <col min="13066" max="13066" width="7.7109375" style="113" bestFit="1" customWidth="1"/>
    <col min="13067" max="13067" width="8" style="113" bestFit="1" customWidth="1"/>
    <col min="13068" max="13068" width="7.7109375" style="113" bestFit="1" customWidth="1"/>
    <col min="13069" max="13069" width="6.42578125" style="113" bestFit="1" customWidth="1"/>
    <col min="13070" max="13070" width="6.140625" style="113" bestFit="1" customWidth="1"/>
    <col min="13071" max="13310" width="14.140625" style="113"/>
    <col min="13311" max="13311" width="4.140625" style="113" bestFit="1" customWidth="1"/>
    <col min="13312" max="13313" width="10.28515625" style="113" bestFit="1" customWidth="1"/>
    <col min="13314" max="13314" width="5.140625" style="113" bestFit="1" customWidth="1"/>
    <col min="13315" max="13315" width="25" style="113" bestFit="1" customWidth="1"/>
    <col min="13316" max="13316" width="22.42578125" style="113" bestFit="1" customWidth="1"/>
    <col min="13317" max="13320" width="0" style="113" hidden="1" customWidth="1"/>
    <col min="13321" max="13321" width="7.28515625" style="113" bestFit="1" customWidth="1"/>
    <col min="13322" max="13322" width="7.7109375" style="113" bestFit="1" customWidth="1"/>
    <col min="13323" max="13323" width="8" style="113" bestFit="1" customWidth="1"/>
    <col min="13324" max="13324" width="7.7109375" style="113" bestFit="1" customWidth="1"/>
    <col min="13325" max="13325" width="6.42578125" style="113" bestFit="1" customWidth="1"/>
    <col min="13326" max="13326" width="6.140625" style="113" bestFit="1" customWidth="1"/>
    <col min="13327" max="13566" width="14.140625" style="113"/>
    <col min="13567" max="13567" width="4.140625" style="113" bestFit="1" customWidth="1"/>
    <col min="13568" max="13569" width="10.28515625" style="113" bestFit="1" customWidth="1"/>
    <col min="13570" max="13570" width="5.140625" style="113" bestFit="1" customWidth="1"/>
    <col min="13571" max="13571" width="25" style="113" bestFit="1" customWidth="1"/>
    <col min="13572" max="13572" width="22.42578125" style="113" bestFit="1" customWidth="1"/>
    <col min="13573" max="13576" width="0" style="113" hidden="1" customWidth="1"/>
    <col min="13577" max="13577" width="7.28515625" style="113" bestFit="1" customWidth="1"/>
    <col min="13578" max="13578" width="7.7109375" style="113" bestFit="1" customWidth="1"/>
    <col min="13579" max="13579" width="8" style="113" bestFit="1" customWidth="1"/>
    <col min="13580" max="13580" width="7.7109375" style="113" bestFit="1" customWidth="1"/>
    <col min="13581" max="13581" width="6.42578125" style="113" bestFit="1" customWidth="1"/>
    <col min="13582" max="13582" width="6.140625" style="113" bestFit="1" customWidth="1"/>
    <col min="13583" max="13822" width="14.140625" style="113"/>
    <col min="13823" max="13823" width="4.140625" style="113" bestFit="1" customWidth="1"/>
    <col min="13824" max="13825" width="10.28515625" style="113" bestFit="1" customWidth="1"/>
    <col min="13826" max="13826" width="5.140625" style="113" bestFit="1" customWidth="1"/>
    <col min="13827" max="13827" width="25" style="113" bestFit="1" customWidth="1"/>
    <col min="13828" max="13828" width="22.42578125" style="113" bestFit="1" customWidth="1"/>
    <col min="13829" max="13832" width="0" style="113" hidden="1" customWidth="1"/>
    <col min="13833" max="13833" width="7.28515625" style="113" bestFit="1" customWidth="1"/>
    <col min="13834" max="13834" width="7.7109375" style="113" bestFit="1" customWidth="1"/>
    <col min="13835" max="13835" width="8" style="113" bestFit="1" customWidth="1"/>
    <col min="13836" max="13836" width="7.7109375" style="113" bestFit="1" customWidth="1"/>
    <col min="13837" max="13837" width="6.42578125" style="113" bestFit="1" customWidth="1"/>
    <col min="13838" max="13838" width="6.140625" style="113" bestFit="1" customWidth="1"/>
    <col min="13839" max="14078" width="14.140625" style="113"/>
    <col min="14079" max="14079" width="4.140625" style="113" bestFit="1" customWidth="1"/>
    <col min="14080" max="14081" width="10.28515625" style="113" bestFit="1" customWidth="1"/>
    <col min="14082" max="14082" width="5.140625" style="113" bestFit="1" customWidth="1"/>
    <col min="14083" max="14083" width="25" style="113" bestFit="1" customWidth="1"/>
    <col min="14084" max="14084" width="22.42578125" style="113" bestFit="1" customWidth="1"/>
    <col min="14085" max="14088" width="0" style="113" hidden="1" customWidth="1"/>
    <col min="14089" max="14089" width="7.28515625" style="113" bestFit="1" customWidth="1"/>
    <col min="14090" max="14090" width="7.7109375" style="113" bestFit="1" customWidth="1"/>
    <col min="14091" max="14091" width="8" style="113" bestFit="1" customWidth="1"/>
    <col min="14092" max="14092" width="7.7109375" style="113" bestFit="1" customWidth="1"/>
    <col min="14093" max="14093" width="6.42578125" style="113" bestFit="1" customWidth="1"/>
    <col min="14094" max="14094" width="6.140625" style="113" bestFit="1" customWidth="1"/>
    <col min="14095" max="14334" width="14.140625" style="113"/>
    <col min="14335" max="14335" width="4.140625" style="113" bestFit="1" customWidth="1"/>
    <col min="14336" max="14337" width="10.28515625" style="113" bestFit="1" customWidth="1"/>
    <col min="14338" max="14338" width="5.140625" style="113" bestFit="1" customWidth="1"/>
    <col min="14339" max="14339" width="25" style="113" bestFit="1" customWidth="1"/>
    <col min="14340" max="14340" width="22.42578125" style="113" bestFit="1" customWidth="1"/>
    <col min="14341" max="14344" width="0" style="113" hidden="1" customWidth="1"/>
    <col min="14345" max="14345" width="7.28515625" style="113" bestFit="1" customWidth="1"/>
    <col min="14346" max="14346" width="7.7109375" style="113" bestFit="1" customWidth="1"/>
    <col min="14347" max="14347" width="8" style="113" bestFit="1" customWidth="1"/>
    <col min="14348" max="14348" width="7.7109375" style="113" bestFit="1" customWidth="1"/>
    <col min="14349" max="14349" width="6.42578125" style="113" bestFit="1" customWidth="1"/>
    <col min="14350" max="14350" width="6.140625" style="113" bestFit="1" customWidth="1"/>
    <col min="14351" max="14590" width="14.140625" style="113"/>
    <col min="14591" max="14591" width="4.140625" style="113" bestFit="1" customWidth="1"/>
    <col min="14592" max="14593" width="10.28515625" style="113" bestFit="1" customWidth="1"/>
    <col min="14594" max="14594" width="5.140625" style="113" bestFit="1" customWidth="1"/>
    <col min="14595" max="14595" width="25" style="113" bestFit="1" customWidth="1"/>
    <col min="14596" max="14596" width="22.42578125" style="113" bestFit="1" customWidth="1"/>
    <col min="14597" max="14600" width="0" style="113" hidden="1" customWidth="1"/>
    <col min="14601" max="14601" width="7.28515625" style="113" bestFit="1" customWidth="1"/>
    <col min="14602" max="14602" width="7.7109375" style="113" bestFit="1" customWidth="1"/>
    <col min="14603" max="14603" width="8" style="113" bestFit="1" customWidth="1"/>
    <col min="14604" max="14604" width="7.7109375" style="113" bestFit="1" customWidth="1"/>
    <col min="14605" max="14605" width="6.42578125" style="113" bestFit="1" customWidth="1"/>
    <col min="14606" max="14606" width="6.140625" style="113" bestFit="1" customWidth="1"/>
    <col min="14607" max="14846" width="14.140625" style="113"/>
    <col min="14847" max="14847" width="4.140625" style="113" bestFit="1" customWidth="1"/>
    <col min="14848" max="14849" width="10.28515625" style="113" bestFit="1" customWidth="1"/>
    <col min="14850" max="14850" width="5.140625" style="113" bestFit="1" customWidth="1"/>
    <col min="14851" max="14851" width="25" style="113" bestFit="1" customWidth="1"/>
    <col min="14852" max="14852" width="22.42578125" style="113" bestFit="1" customWidth="1"/>
    <col min="14853" max="14856" width="0" style="113" hidden="1" customWidth="1"/>
    <col min="14857" max="14857" width="7.28515625" style="113" bestFit="1" customWidth="1"/>
    <col min="14858" max="14858" width="7.7109375" style="113" bestFit="1" customWidth="1"/>
    <col min="14859" max="14859" width="8" style="113" bestFit="1" customWidth="1"/>
    <col min="14860" max="14860" width="7.7109375" style="113" bestFit="1" customWidth="1"/>
    <col min="14861" max="14861" width="6.42578125" style="113" bestFit="1" customWidth="1"/>
    <col min="14862" max="14862" width="6.140625" style="113" bestFit="1" customWidth="1"/>
    <col min="14863" max="15102" width="14.140625" style="113"/>
    <col min="15103" max="15103" width="4.140625" style="113" bestFit="1" customWidth="1"/>
    <col min="15104" max="15105" width="10.28515625" style="113" bestFit="1" customWidth="1"/>
    <col min="15106" max="15106" width="5.140625" style="113" bestFit="1" customWidth="1"/>
    <col min="15107" max="15107" width="25" style="113" bestFit="1" customWidth="1"/>
    <col min="15108" max="15108" width="22.42578125" style="113" bestFit="1" customWidth="1"/>
    <col min="15109" max="15112" width="0" style="113" hidden="1" customWidth="1"/>
    <col min="15113" max="15113" width="7.28515625" style="113" bestFit="1" customWidth="1"/>
    <col min="15114" max="15114" width="7.7109375" style="113" bestFit="1" customWidth="1"/>
    <col min="15115" max="15115" width="8" style="113" bestFit="1" customWidth="1"/>
    <col min="15116" max="15116" width="7.7109375" style="113" bestFit="1" customWidth="1"/>
    <col min="15117" max="15117" width="6.42578125" style="113" bestFit="1" customWidth="1"/>
    <col min="15118" max="15118" width="6.140625" style="113" bestFit="1" customWidth="1"/>
    <col min="15119" max="15358" width="14.140625" style="113"/>
    <col min="15359" max="15359" width="4.140625" style="113" bestFit="1" customWidth="1"/>
    <col min="15360" max="15361" width="10.28515625" style="113" bestFit="1" customWidth="1"/>
    <col min="15362" max="15362" width="5.140625" style="113" bestFit="1" customWidth="1"/>
    <col min="15363" max="15363" width="25" style="113" bestFit="1" customWidth="1"/>
    <col min="15364" max="15364" width="22.42578125" style="113" bestFit="1" customWidth="1"/>
    <col min="15365" max="15368" width="0" style="113" hidden="1" customWidth="1"/>
    <col min="15369" max="15369" width="7.28515625" style="113" bestFit="1" customWidth="1"/>
    <col min="15370" max="15370" width="7.7109375" style="113" bestFit="1" customWidth="1"/>
    <col min="15371" max="15371" width="8" style="113" bestFit="1" customWidth="1"/>
    <col min="15372" max="15372" width="7.7109375" style="113" bestFit="1" customWidth="1"/>
    <col min="15373" max="15373" width="6.42578125" style="113" bestFit="1" customWidth="1"/>
    <col min="15374" max="15374" width="6.140625" style="113" bestFit="1" customWidth="1"/>
    <col min="15375" max="15614" width="14.140625" style="113"/>
    <col min="15615" max="15615" width="4.140625" style="113" bestFit="1" customWidth="1"/>
    <col min="15616" max="15617" width="10.28515625" style="113" bestFit="1" customWidth="1"/>
    <col min="15618" max="15618" width="5.140625" style="113" bestFit="1" customWidth="1"/>
    <col min="15619" max="15619" width="25" style="113" bestFit="1" customWidth="1"/>
    <col min="15620" max="15620" width="22.42578125" style="113" bestFit="1" customWidth="1"/>
    <col min="15621" max="15624" width="0" style="113" hidden="1" customWidth="1"/>
    <col min="15625" max="15625" width="7.28515625" style="113" bestFit="1" customWidth="1"/>
    <col min="15626" max="15626" width="7.7109375" style="113" bestFit="1" customWidth="1"/>
    <col min="15627" max="15627" width="8" style="113" bestFit="1" customWidth="1"/>
    <col min="15628" max="15628" width="7.7109375" style="113" bestFit="1" customWidth="1"/>
    <col min="15629" max="15629" width="6.42578125" style="113" bestFit="1" customWidth="1"/>
    <col min="15630" max="15630" width="6.140625" style="113" bestFit="1" customWidth="1"/>
    <col min="15631" max="15870" width="14.140625" style="113"/>
    <col min="15871" max="15871" width="4.140625" style="113" bestFit="1" customWidth="1"/>
    <col min="15872" max="15873" width="10.28515625" style="113" bestFit="1" customWidth="1"/>
    <col min="15874" max="15874" width="5.140625" style="113" bestFit="1" customWidth="1"/>
    <col min="15875" max="15875" width="25" style="113" bestFit="1" customWidth="1"/>
    <col min="15876" max="15876" width="22.42578125" style="113" bestFit="1" customWidth="1"/>
    <col min="15877" max="15880" width="0" style="113" hidden="1" customWidth="1"/>
    <col min="15881" max="15881" width="7.28515625" style="113" bestFit="1" customWidth="1"/>
    <col min="15882" max="15882" width="7.7109375" style="113" bestFit="1" customWidth="1"/>
    <col min="15883" max="15883" width="8" style="113" bestFit="1" customWidth="1"/>
    <col min="15884" max="15884" width="7.7109375" style="113" bestFit="1" customWidth="1"/>
    <col min="15885" max="15885" width="6.42578125" style="113" bestFit="1" customWidth="1"/>
    <col min="15886" max="15886" width="6.140625" style="113" bestFit="1" customWidth="1"/>
    <col min="15887" max="16126" width="14.140625" style="113"/>
    <col min="16127" max="16127" width="4.140625" style="113" bestFit="1" customWidth="1"/>
    <col min="16128" max="16129" width="10.28515625" style="113" bestFit="1" customWidth="1"/>
    <col min="16130" max="16130" width="5.140625" style="113" bestFit="1" customWidth="1"/>
    <col min="16131" max="16131" width="25" style="113" bestFit="1" customWidth="1"/>
    <col min="16132" max="16132" width="22.42578125" style="113" bestFit="1" customWidth="1"/>
    <col min="16133" max="16136" width="0" style="113" hidden="1" customWidth="1"/>
    <col min="16137" max="16137" width="7.28515625" style="113" bestFit="1" customWidth="1"/>
    <col min="16138" max="16138" width="7.7109375" style="113" bestFit="1" customWidth="1"/>
    <col min="16139" max="16139" width="8" style="113" bestFit="1" customWidth="1"/>
    <col min="16140" max="16140" width="7.7109375" style="113" bestFit="1" customWidth="1"/>
    <col min="16141" max="16141" width="6.42578125" style="113" bestFit="1" customWidth="1"/>
    <col min="16142" max="16142" width="6.140625" style="113" bestFit="1" customWidth="1"/>
    <col min="16143" max="16384" width="14.140625" style="113"/>
  </cols>
  <sheetData>
    <row r="1" spans="1:24" s="104" customFormat="1" ht="32.25" thickBot="1">
      <c r="A1" s="98" t="s">
        <v>2636</v>
      </c>
      <c r="B1" s="99" t="s">
        <v>2637</v>
      </c>
      <c r="C1" s="99" t="s">
        <v>2638</v>
      </c>
      <c r="D1" s="100" t="s">
        <v>2639</v>
      </c>
      <c r="E1" s="100" t="s">
        <v>2640</v>
      </c>
      <c r="F1" s="100" t="s">
        <v>2641</v>
      </c>
      <c r="G1" s="101" t="s">
        <v>2642</v>
      </c>
      <c r="H1" s="101" t="s">
        <v>2643</v>
      </c>
      <c r="I1" s="101" t="s">
        <v>2644</v>
      </c>
      <c r="J1" s="101" t="s">
        <v>2645</v>
      </c>
      <c r="K1" s="99" t="s">
        <v>2646</v>
      </c>
      <c r="L1" s="99" t="s">
        <v>2647</v>
      </c>
      <c r="M1" s="99" t="s">
        <v>2648</v>
      </c>
      <c r="N1" s="99" t="s">
        <v>2649</v>
      </c>
      <c r="O1" s="102" t="s">
        <v>2650</v>
      </c>
      <c r="P1" s="103" t="s">
        <v>118</v>
      </c>
      <c r="Q1" s="165" t="s">
        <v>2732</v>
      </c>
      <c r="R1" s="165"/>
      <c r="S1" s="11" t="s">
        <v>165</v>
      </c>
      <c r="T1" s="11" t="s">
        <v>196</v>
      </c>
      <c r="U1" s="11" t="s">
        <v>162</v>
      </c>
      <c r="V1" s="11" t="s">
        <v>163</v>
      </c>
      <c r="W1" s="11" t="s">
        <v>79</v>
      </c>
    </row>
    <row r="2" spans="1:24" ht="15" customHeight="1">
      <c r="A2" s="105">
        <v>61</v>
      </c>
      <c r="B2" s="106">
        <v>1</v>
      </c>
      <c r="C2" s="106">
        <v>1</v>
      </c>
      <c r="D2" s="106" t="s">
        <v>80</v>
      </c>
      <c r="E2" s="107" t="s">
        <v>2660</v>
      </c>
      <c r="F2" s="107" t="s">
        <v>2661</v>
      </c>
      <c r="G2" s="107" t="s">
        <v>2662</v>
      </c>
      <c r="H2" s="108">
        <v>515153550</v>
      </c>
      <c r="I2" s="109">
        <v>25491</v>
      </c>
      <c r="J2" s="110" t="s">
        <v>2663</v>
      </c>
      <c r="K2" s="111">
        <v>0.76180555555555562</v>
      </c>
      <c r="L2" s="106">
        <v>21</v>
      </c>
      <c r="M2" s="111">
        <v>0.86805555555555547</v>
      </c>
      <c r="N2" s="106">
        <v>5</v>
      </c>
      <c r="O2" s="106">
        <f t="shared" ref="O2:O28" si="0">SUM(N2+L2)</f>
        <v>26</v>
      </c>
      <c r="P2" s="112">
        <f t="shared" ref="P2:P28" si="1">MAX(K2,M2)</f>
        <v>0.86805555555555547</v>
      </c>
      <c r="Q2" s="166">
        <f>P2-0.375</f>
        <v>0.49305555555555547</v>
      </c>
      <c r="R2" s="166" t="s">
        <v>2735</v>
      </c>
      <c r="S2" s="11">
        <v>100</v>
      </c>
      <c r="T2" s="11"/>
      <c r="U2" s="80"/>
      <c r="V2" s="11"/>
      <c r="W2" s="11"/>
      <c r="X2" s="113" t="str">
        <f>VLOOKUP(R2,'PPM M'!$A$3:$A$451,1,0)</f>
        <v>Mossoczy Zbigniew</v>
      </c>
    </row>
    <row r="3" spans="1:24" ht="15" customHeight="1">
      <c r="A3" s="114">
        <v>47</v>
      </c>
      <c r="B3" s="115">
        <v>2</v>
      </c>
      <c r="C3" s="116">
        <v>2</v>
      </c>
      <c r="D3" s="115" t="s">
        <v>80</v>
      </c>
      <c r="E3" s="117" t="s">
        <v>388</v>
      </c>
      <c r="F3" s="117" t="s">
        <v>2664</v>
      </c>
      <c r="G3" s="117" t="s">
        <v>2665</v>
      </c>
      <c r="H3" s="118">
        <v>692917526</v>
      </c>
      <c r="I3" s="119">
        <v>29382</v>
      </c>
      <c r="J3" s="120" t="s">
        <v>2666</v>
      </c>
      <c r="K3" s="121">
        <v>0.80138888888888893</v>
      </c>
      <c r="L3" s="115">
        <v>21</v>
      </c>
      <c r="M3" s="121">
        <v>0.88541666666666663</v>
      </c>
      <c r="N3" s="115">
        <v>4</v>
      </c>
      <c r="O3" s="115">
        <f t="shared" si="0"/>
        <v>25</v>
      </c>
      <c r="P3" s="122">
        <f t="shared" si="1"/>
        <v>0.88541666666666663</v>
      </c>
      <c r="Q3" s="166">
        <f t="shared" ref="Q3:Q28" si="2">P3-0.375</f>
        <v>0.51041666666666663</v>
      </c>
      <c r="R3" s="166" t="s">
        <v>2074</v>
      </c>
      <c r="S3" s="11">
        <f>S2*IF(W3&lt;1,W3,IF(V3&lt;1,V3,IF(U3&lt;1,U3,1)))</f>
        <v>96.15384615384616</v>
      </c>
      <c r="T3" s="11"/>
      <c r="U3" s="80">
        <f>Q2/Q3</f>
        <v>0.96598639455782298</v>
      </c>
      <c r="V3" s="11">
        <f>O3/O2</f>
        <v>0.96153846153846156</v>
      </c>
      <c r="W3" s="11">
        <v>1</v>
      </c>
      <c r="X3" s="113" t="str">
        <f>VLOOKUP(R3,'PPM M'!$A$3:$A$451,1,0)</f>
        <v>Wojciechowski Adam</v>
      </c>
    </row>
    <row r="4" spans="1:24" ht="15" customHeight="1">
      <c r="A4" s="114">
        <v>63</v>
      </c>
      <c r="B4" s="115">
        <v>3</v>
      </c>
      <c r="C4" s="116">
        <v>3</v>
      </c>
      <c r="D4" s="115" t="s">
        <v>80</v>
      </c>
      <c r="E4" s="117" t="s">
        <v>426</v>
      </c>
      <c r="F4" s="117" t="s">
        <v>2075</v>
      </c>
      <c r="G4" s="117" t="s">
        <v>2667</v>
      </c>
      <c r="H4" s="118">
        <v>601523131</v>
      </c>
      <c r="I4" s="119">
        <v>26449</v>
      </c>
      <c r="J4" s="120" t="s">
        <v>2668</v>
      </c>
      <c r="K4" s="121">
        <v>0.84027777777777779</v>
      </c>
      <c r="L4" s="115">
        <v>21</v>
      </c>
      <c r="M4" s="121">
        <v>0.88611111111111107</v>
      </c>
      <c r="N4" s="115">
        <v>2</v>
      </c>
      <c r="O4" s="115">
        <f t="shared" si="0"/>
        <v>23</v>
      </c>
      <c r="P4" s="122">
        <f t="shared" si="1"/>
        <v>0.88611111111111107</v>
      </c>
      <c r="Q4" s="166">
        <f t="shared" si="2"/>
        <v>0.51111111111111107</v>
      </c>
      <c r="R4" s="166" t="s">
        <v>2736</v>
      </c>
      <c r="S4" s="11">
        <f t="shared" ref="S4:S28" si="3">S3*IF(W4&lt;1,W4,IF(V4&lt;1,V4,IF(U4&lt;1,U4,1)))</f>
        <v>88.461538461538467</v>
      </c>
      <c r="T4" s="11"/>
      <c r="U4" s="80">
        <f t="shared" ref="U4:U28" si="4">Q3/Q4</f>
        <v>0.99864130434782605</v>
      </c>
      <c r="V4" s="11">
        <f t="shared" ref="V4:V28" si="5">O4/O3</f>
        <v>0.92</v>
      </c>
      <c r="W4" s="11">
        <v>1</v>
      </c>
      <c r="X4" s="113" t="str">
        <f>VLOOKUP(R4,'PPM M'!$A$3:$A$451,1,0)</f>
        <v>Wesoły Krzysztof</v>
      </c>
    </row>
    <row r="5" spans="1:24" ht="15" customHeight="1">
      <c r="A5" s="132">
        <v>43</v>
      </c>
      <c r="B5" s="133">
        <v>4</v>
      </c>
      <c r="C5" s="134">
        <v>4</v>
      </c>
      <c r="D5" s="133" t="s">
        <v>80</v>
      </c>
      <c r="E5" s="135" t="s">
        <v>296</v>
      </c>
      <c r="F5" s="135" t="s">
        <v>2496</v>
      </c>
      <c r="G5" s="135" t="s">
        <v>2669</v>
      </c>
      <c r="H5" s="136">
        <v>605895267</v>
      </c>
      <c r="I5" s="137">
        <v>27540</v>
      </c>
      <c r="J5" s="138" t="s">
        <v>2670</v>
      </c>
      <c r="K5" s="139">
        <v>0.80208333333333337</v>
      </c>
      <c r="L5" s="133">
        <v>21</v>
      </c>
      <c r="M5" s="133"/>
      <c r="N5" s="133"/>
      <c r="O5" s="133">
        <f t="shared" si="0"/>
        <v>21</v>
      </c>
      <c r="P5" s="140">
        <f t="shared" si="1"/>
        <v>0.80208333333333337</v>
      </c>
      <c r="Q5" s="166">
        <f t="shared" si="2"/>
        <v>0.42708333333333337</v>
      </c>
      <c r="R5" s="166" t="s">
        <v>166</v>
      </c>
      <c r="S5" s="11">
        <f t="shared" si="3"/>
        <v>80.769230769230774</v>
      </c>
      <c r="T5" s="11"/>
      <c r="U5" s="80">
        <f t="shared" si="4"/>
        <v>1.1967479674796746</v>
      </c>
      <c r="V5" s="11">
        <f t="shared" si="5"/>
        <v>0.91304347826086951</v>
      </c>
      <c r="W5" s="11">
        <v>1</v>
      </c>
      <c r="X5" s="113" t="str">
        <f>VLOOKUP(R5,'PPM M'!$A$3:$A$451,1,0)</f>
        <v>Brudło Paweł</v>
      </c>
    </row>
    <row r="6" spans="1:24" ht="15" customHeight="1">
      <c r="A6" s="132">
        <v>65</v>
      </c>
      <c r="B6" s="133">
        <v>5</v>
      </c>
      <c r="C6" s="134">
        <v>5</v>
      </c>
      <c r="D6" s="133" t="s">
        <v>80</v>
      </c>
      <c r="E6" s="135" t="s">
        <v>76</v>
      </c>
      <c r="F6" s="135" t="s">
        <v>2513</v>
      </c>
      <c r="G6" s="135" t="s">
        <v>2671</v>
      </c>
      <c r="H6" s="136">
        <v>608449955</v>
      </c>
      <c r="I6" s="137">
        <v>21925</v>
      </c>
      <c r="J6" s="138" t="s">
        <v>2672</v>
      </c>
      <c r="K6" s="139">
        <v>0.87638888888888899</v>
      </c>
      <c r="L6" s="133">
        <v>21</v>
      </c>
      <c r="M6" s="133"/>
      <c r="N6" s="133"/>
      <c r="O6" s="133">
        <f t="shared" si="0"/>
        <v>21</v>
      </c>
      <c r="P6" s="140">
        <f t="shared" si="1"/>
        <v>0.87638888888888899</v>
      </c>
      <c r="Q6" s="166">
        <f t="shared" si="2"/>
        <v>0.50138888888888899</v>
      </c>
      <c r="R6" s="166" t="s">
        <v>175</v>
      </c>
      <c r="S6" s="11">
        <f t="shared" si="3"/>
        <v>68.799275516727036</v>
      </c>
      <c r="T6" s="11"/>
      <c r="U6" s="80">
        <f t="shared" si="4"/>
        <v>0.85180055401662036</v>
      </c>
      <c r="V6" s="11">
        <f t="shared" si="5"/>
        <v>1</v>
      </c>
      <c r="W6" s="11">
        <v>1</v>
      </c>
      <c r="X6" s="113" t="str">
        <f>VLOOKUP(R6,'PPM M'!$A$3:$A$451,1,0)</f>
        <v>Liszka Grzegorz</v>
      </c>
    </row>
    <row r="7" spans="1:24" ht="15" customHeight="1">
      <c r="A7" s="132">
        <v>51</v>
      </c>
      <c r="B7" s="133">
        <v>6</v>
      </c>
      <c r="C7" s="134">
        <v>6</v>
      </c>
      <c r="D7" s="133" t="s">
        <v>80</v>
      </c>
      <c r="E7" s="135" t="s">
        <v>2599</v>
      </c>
      <c r="F7" s="135" t="s">
        <v>2673</v>
      </c>
      <c r="G7" s="135" t="s">
        <v>2674</v>
      </c>
      <c r="H7" s="136">
        <v>507792376</v>
      </c>
      <c r="I7" s="137">
        <v>29242</v>
      </c>
      <c r="J7" s="138" t="s">
        <v>2675</v>
      </c>
      <c r="K7" s="139">
        <v>0.89444444444444438</v>
      </c>
      <c r="L7" s="133">
        <v>21</v>
      </c>
      <c r="M7" s="133"/>
      <c r="N7" s="133"/>
      <c r="O7" s="133">
        <f t="shared" si="0"/>
        <v>21</v>
      </c>
      <c r="P7" s="140">
        <f t="shared" si="1"/>
        <v>0.89444444444444438</v>
      </c>
      <c r="Q7" s="166">
        <f t="shared" si="2"/>
        <v>0.51944444444444438</v>
      </c>
      <c r="R7" s="166" t="s">
        <v>2461</v>
      </c>
      <c r="S7" s="11">
        <f t="shared" si="3"/>
        <v>66.407856849033337</v>
      </c>
      <c r="T7" s="11"/>
      <c r="U7" s="80">
        <f t="shared" si="4"/>
        <v>0.96524064171123025</v>
      </c>
      <c r="V7" s="11">
        <f t="shared" si="5"/>
        <v>1</v>
      </c>
      <c r="W7" s="11">
        <v>1</v>
      </c>
      <c r="X7" s="113" t="str">
        <f>VLOOKUP(R7,'PPM M'!$A$3:$A$451,1,0)</f>
        <v>Wieczorek Jarek</v>
      </c>
    </row>
    <row r="8" spans="1:24" ht="15" customHeight="1" thickBot="1">
      <c r="A8" s="132">
        <v>54</v>
      </c>
      <c r="B8" s="133">
        <v>6</v>
      </c>
      <c r="C8" s="134">
        <v>6</v>
      </c>
      <c r="D8" s="133" t="s">
        <v>80</v>
      </c>
      <c r="E8" s="135" t="s">
        <v>2676</v>
      </c>
      <c r="F8" s="135" t="s">
        <v>2677</v>
      </c>
      <c r="G8" s="135" t="s">
        <v>2678</v>
      </c>
      <c r="H8" s="136">
        <v>792524775</v>
      </c>
      <c r="I8" s="137">
        <v>30600</v>
      </c>
      <c r="J8" s="138" t="s">
        <v>2679</v>
      </c>
      <c r="K8" s="139">
        <v>0.89444444444444438</v>
      </c>
      <c r="L8" s="133">
        <v>21</v>
      </c>
      <c r="M8" s="133"/>
      <c r="N8" s="133"/>
      <c r="O8" s="133">
        <f t="shared" si="0"/>
        <v>21</v>
      </c>
      <c r="P8" s="140">
        <f t="shared" si="1"/>
        <v>0.89444444444444438</v>
      </c>
      <c r="Q8" s="166">
        <f t="shared" si="2"/>
        <v>0.51944444444444438</v>
      </c>
      <c r="R8" s="166" t="s">
        <v>2737</v>
      </c>
      <c r="S8" s="11">
        <f t="shared" si="3"/>
        <v>66.407856849033337</v>
      </c>
      <c r="T8" s="11"/>
      <c r="U8" s="80">
        <f t="shared" si="4"/>
        <v>1</v>
      </c>
      <c r="V8" s="11">
        <f t="shared" si="5"/>
        <v>1</v>
      </c>
      <c r="W8" s="11">
        <v>1</v>
      </c>
      <c r="X8" s="113" t="str">
        <f>VLOOKUP(R8,'PPM M'!$A$3:$A$451,1,0)</f>
        <v>Sambor Rafał</v>
      </c>
    </row>
    <row r="9" spans="1:24" ht="15" customHeight="1">
      <c r="A9" s="151">
        <v>66</v>
      </c>
      <c r="B9" s="106">
        <v>1</v>
      </c>
      <c r="C9" s="106">
        <v>8</v>
      </c>
      <c r="D9" s="152" t="s">
        <v>2724</v>
      </c>
      <c r="E9" s="153" t="s">
        <v>2725</v>
      </c>
      <c r="F9" s="153" t="s">
        <v>2726</v>
      </c>
      <c r="G9" s="153" t="s">
        <v>2727</v>
      </c>
      <c r="H9" s="154">
        <v>512684303</v>
      </c>
      <c r="I9" s="155">
        <v>31651</v>
      </c>
      <c r="J9" s="110" t="s">
        <v>2728</v>
      </c>
      <c r="K9" s="156">
        <v>0.90069444444444446</v>
      </c>
      <c r="L9" s="152">
        <v>21</v>
      </c>
      <c r="M9" s="152"/>
      <c r="N9" s="152"/>
      <c r="O9" s="106">
        <f t="shared" ref="O9" si="6">SUM(N9+L9)</f>
        <v>21</v>
      </c>
      <c r="P9" s="112">
        <f t="shared" ref="P9" si="7">MAX(K9,M9)</f>
        <v>0.90069444444444446</v>
      </c>
      <c r="Q9" s="166">
        <f t="shared" si="2"/>
        <v>0.52569444444444446</v>
      </c>
      <c r="R9" s="166" t="s">
        <v>2738</v>
      </c>
      <c r="S9" s="11">
        <f t="shared" si="3"/>
        <v>65.618331470379033</v>
      </c>
      <c r="T9" s="11"/>
      <c r="U9" s="80">
        <f t="shared" si="4"/>
        <v>0.9881109643328928</v>
      </c>
      <c r="V9" s="11">
        <f t="shared" si="5"/>
        <v>1</v>
      </c>
      <c r="W9" s="11">
        <v>1</v>
      </c>
      <c r="X9" s="113" t="str">
        <f>VLOOKUP(R9,'PPM M'!$A$3:$A$451,1,0)</f>
        <v>Słomka Paweł</v>
      </c>
    </row>
    <row r="10" spans="1:24" ht="15" customHeight="1">
      <c r="A10" s="132">
        <v>48</v>
      </c>
      <c r="B10" s="133">
        <v>8</v>
      </c>
      <c r="C10" s="134">
        <v>9</v>
      </c>
      <c r="D10" s="133" t="s">
        <v>80</v>
      </c>
      <c r="E10" s="135" t="s">
        <v>63</v>
      </c>
      <c r="F10" s="135" t="s">
        <v>2503</v>
      </c>
      <c r="G10" s="135" t="s">
        <v>2680</v>
      </c>
      <c r="H10" s="136">
        <v>600206173</v>
      </c>
      <c r="I10" s="137">
        <v>23900</v>
      </c>
      <c r="J10" s="138" t="s">
        <v>2681</v>
      </c>
      <c r="K10" s="139">
        <v>0.91111111111111109</v>
      </c>
      <c r="L10" s="133">
        <v>20</v>
      </c>
      <c r="M10" s="133"/>
      <c r="N10" s="133"/>
      <c r="O10" s="133">
        <f t="shared" si="0"/>
        <v>20</v>
      </c>
      <c r="P10" s="140">
        <f t="shared" si="1"/>
        <v>0.91111111111111109</v>
      </c>
      <c r="Q10" s="166">
        <f t="shared" si="2"/>
        <v>0.53611111111111109</v>
      </c>
      <c r="R10" s="166" t="s">
        <v>177</v>
      </c>
      <c r="S10" s="11">
        <f t="shared" si="3"/>
        <v>62.493649019408601</v>
      </c>
      <c r="T10" s="11"/>
      <c r="U10" s="80">
        <f t="shared" si="4"/>
        <v>0.98056994818652854</v>
      </c>
      <c r="V10" s="11">
        <f t="shared" si="5"/>
        <v>0.95238095238095233</v>
      </c>
      <c r="W10" s="11">
        <v>1</v>
      </c>
      <c r="X10" s="113" t="str">
        <f>VLOOKUP(R10,'PPM M'!$A$3:$A$451,1,0)</f>
        <v>Witkowski Marcin</v>
      </c>
    </row>
    <row r="11" spans="1:24" ht="15" customHeight="1">
      <c r="A11" s="132">
        <v>57</v>
      </c>
      <c r="B11" s="133">
        <v>9</v>
      </c>
      <c r="C11" s="134">
        <v>10</v>
      </c>
      <c r="D11" s="133" t="s">
        <v>80</v>
      </c>
      <c r="E11" s="135" t="s">
        <v>2682</v>
      </c>
      <c r="F11" s="135" t="s">
        <v>2683</v>
      </c>
      <c r="G11" s="135" t="s">
        <v>2684</v>
      </c>
      <c r="H11" s="136">
        <v>504076401</v>
      </c>
      <c r="I11" s="137">
        <v>26734</v>
      </c>
      <c r="J11" s="138" t="s">
        <v>2685</v>
      </c>
      <c r="K11" s="139">
        <v>0.86805555555555547</v>
      </c>
      <c r="L11" s="133">
        <v>19</v>
      </c>
      <c r="M11" s="133"/>
      <c r="N11" s="133"/>
      <c r="O11" s="133">
        <f t="shared" si="0"/>
        <v>19</v>
      </c>
      <c r="P11" s="140">
        <f t="shared" si="1"/>
        <v>0.86805555555555547</v>
      </c>
      <c r="Q11" s="166">
        <f t="shared" si="2"/>
        <v>0.49305555555555547</v>
      </c>
      <c r="R11" s="166" t="s">
        <v>2739</v>
      </c>
      <c r="S11" s="11">
        <f t="shared" si="3"/>
        <v>59.368966568438168</v>
      </c>
      <c r="T11" s="11"/>
      <c r="U11" s="80">
        <f t="shared" si="4"/>
        <v>1.0873239436619719</v>
      </c>
      <c r="V11" s="11">
        <f t="shared" si="5"/>
        <v>0.95</v>
      </c>
      <c r="W11" s="11">
        <v>1</v>
      </c>
      <c r="X11" s="113" t="str">
        <f>VLOOKUP(R11,'PPM M'!$A$3:$A$451,1,0)</f>
        <v>Grabowski Grzegorz</v>
      </c>
    </row>
    <row r="12" spans="1:24" ht="15" customHeight="1">
      <c r="A12" s="132">
        <v>52</v>
      </c>
      <c r="B12" s="133">
        <v>10</v>
      </c>
      <c r="C12" s="134">
        <v>11</v>
      </c>
      <c r="D12" s="133" t="s">
        <v>80</v>
      </c>
      <c r="E12" s="135" t="s">
        <v>2686</v>
      </c>
      <c r="F12" s="135" t="s">
        <v>2506</v>
      </c>
      <c r="G12" s="135" t="s">
        <v>2687</v>
      </c>
      <c r="H12" s="136">
        <v>507984718</v>
      </c>
      <c r="I12" s="137">
        <v>24838</v>
      </c>
      <c r="J12" s="138" t="s">
        <v>2688</v>
      </c>
      <c r="K12" s="139">
        <v>0.88194444444444453</v>
      </c>
      <c r="L12" s="133">
        <v>17</v>
      </c>
      <c r="M12" s="133"/>
      <c r="N12" s="133"/>
      <c r="O12" s="133">
        <f t="shared" si="0"/>
        <v>17</v>
      </c>
      <c r="P12" s="140">
        <f t="shared" si="1"/>
        <v>0.88194444444444453</v>
      </c>
      <c r="Q12" s="166">
        <f t="shared" si="2"/>
        <v>0.50694444444444453</v>
      </c>
      <c r="R12" s="166" t="s">
        <v>2559</v>
      </c>
      <c r="S12" s="11">
        <f t="shared" si="3"/>
        <v>53.11960166649731</v>
      </c>
      <c r="T12" s="11"/>
      <c r="U12" s="80">
        <f t="shared" si="4"/>
        <v>0.97260273972602707</v>
      </c>
      <c r="V12" s="11">
        <f t="shared" si="5"/>
        <v>0.89473684210526316</v>
      </c>
      <c r="W12" s="11">
        <v>1</v>
      </c>
      <c r="X12" s="113" t="str">
        <f>VLOOKUP(R12,'PPM M'!$A$3:$A$451,1,0)</f>
        <v>Bergier Tomasz</v>
      </c>
    </row>
    <row r="13" spans="1:24" ht="15" customHeight="1">
      <c r="A13" s="132">
        <v>45</v>
      </c>
      <c r="B13" s="133">
        <v>11</v>
      </c>
      <c r="C13" s="134">
        <v>12</v>
      </c>
      <c r="D13" s="133" t="s">
        <v>80</v>
      </c>
      <c r="E13" s="135" t="s">
        <v>2689</v>
      </c>
      <c r="F13" s="135" t="s">
        <v>2510</v>
      </c>
      <c r="G13" s="135" t="s">
        <v>2690</v>
      </c>
      <c r="H13" s="136">
        <v>502065700</v>
      </c>
      <c r="I13" s="137">
        <v>24393</v>
      </c>
      <c r="J13" s="138" t="s">
        <v>2691</v>
      </c>
      <c r="K13" s="139">
        <v>0.90625</v>
      </c>
      <c r="L13" s="133">
        <v>17</v>
      </c>
      <c r="M13" s="133"/>
      <c r="N13" s="133"/>
      <c r="O13" s="133">
        <f t="shared" si="0"/>
        <v>17</v>
      </c>
      <c r="P13" s="140">
        <f t="shared" si="1"/>
        <v>0.90625</v>
      </c>
      <c r="Q13" s="166">
        <f t="shared" si="2"/>
        <v>0.53125</v>
      </c>
      <c r="R13" s="166" t="s">
        <v>2112</v>
      </c>
      <c r="S13" s="11">
        <f t="shared" si="3"/>
        <v>50.68929309352032</v>
      </c>
      <c r="T13" s="11"/>
      <c r="U13" s="80">
        <f t="shared" si="4"/>
        <v>0.95424836601307206</v>
      </c>
      <c r="V13" s="11">
        <f t="shared" si="5"/>
        <v>1</v>
      </c>
      <c r="W13" s="11">
        <v>1</v>
      </c>
      <c r="X13" s="113" t="str">
        <f>VLOOKUP(R13,'PPM M'!$A$3:$A$451,1,0)</f>
        <v>Hołdakowski Wojciech</v>
      </c>
    </row>
    <row r="14" spans="1:24" ht="15" customHeight="1">
      <c r="A14" s="132">
        <v>50</v>
      </c>
      <c r="B14" s="133">
        <v>12</v>
      </c>
      <c r="C14" s="134">
        <v>13</v>
      </c>
      <c r="D14" s="133" t="s">
        <v>80</v>
      </c>
      <c r="E14" s="135" t="s">
        <v>2061</v>
      </c>
      <c r="F14" s="135" t="s">
        <v>2692</v>
      </c>
      <c r="G14" s="135" t="s">
        <v>425</v>
      </c>
      <c r="H14" s="136">
        <v>605448999</v>
      </c>
      <c r="I14" s="137">
        <v>23884</v>
      </c>
      <c r="J14" s="138" t="s">
        <v>2693</v>
      </c>
      <c r="K14" s="139">
        <v>0.78611111111111109</v>
      </c>
      <c r="L14" s="133">
        <v>16</v>
      </c>
      <c r="M14" s="133"/>
      <c r="N14" s="133"/>
      <c r="O14" s="133">
        <f t="shared" si="0"/>
        <v>16</v>
      </c>
      <c r="P14" s="140">
        <f t="shared" si="1"/>
        <v>0.78611111111111109</v>
      </c>
      <c r="Q14" s="166">
        <f t="shared" si="2"/>
        <v>0.41111111111111109</v>
      </c>
      <c r="R14" s="166" t="s">
        <v>2436</v>
      </c>
      <c r="S14" s="11">
        <f t="shared" si="3"/>
        <v>47.707569970372063</v>
      </c>
      <c r="T14" s="11"/>
      <c r="U14" s="80">
        <f t="shared" si="4"/>
        <v>1.2922297297297298</v>
      </c>
      <c r="V14" s="11">
        <f t="shared" si="5"/>
        <v>0.94117647058823528</v>
      </c>
      <c r="W14" s="11">
        <v>1</v>
      </c>
      <c r="X14" s="113" t="str">
        <f>VLOOKUP(R14,'PPM M'!$A$3:$A$451,1,0)</f>
        <v>Szawdzin Krzysztof</v>
      </c>
    </row>
    <row r="15" spans="1:24" ht="15" customHeight="1">
      <c r="A15" s="132">
        <v>68</v>
      </c>
      <c r="B15" s="133">
        <v>13</v>
      </c>
      <c r="C15" s="134">
        <v>14</v>
      </c>
      <c r="D15" s="133" t="s">
        <v>80</v>
      </c>
      <c r="E15" s="135" t="s">
        <v>2004</v>
      </c>
      <c r="F15" s="135" t="s">
        <v>2694</v>
      </c>
      <c r="G15" s="135"/>
      <c r="H15" s="135"/>
      <c r="I15" s="135"/>
      <c r="J15" s="138"/>
      <c r="K15" s="139">
        <v>0.86805555555555547</v>
      </c>
      <c r="L15" s="133">
        <v>16</v>
      </c>
      <c r="M15" s="133"/>
      <c r="N15" s="133"/>
      <c r="O15" s="133">
        <f t="shared" si="0"/>
        <v>16</v>
      </c>
      <c r="P15" s="140">
        <f t="shared" si="1"/>
        <v>0.86805555555555547</v>
      </c>
      <c r="Q15" s="166">
        <f t="shared" si="2"/>
        <v>0.49305555555555547</v>
      </c>
      <c r="R15" s="166" t="s">
        <v>2740</v>
      </c>
      <c r="S15" s="11">
        <f t="shared" si="3"/>
        <v>39.778706228817278</v>
      </c>
      <c r="T15" s="11"/>
      <c r="U15" s="80">
        <f t="shared" si="4"/>
        <v>0.83380281690140856</v>
      </c>
      <c r="V15" s="11">
        <f t="shared" si="5"/>
        <v>1</v>
      </c>
      <c r="W15" s="11">
        <v>1</v>
      </c>
      <c r="X15" s="113" t="str">
        <f>VLOOKUP(R15,'PPM M'!$A$3:$A$451,1,0)</f>
        <v>Nawrocki Jacek</v>
      </c>
    </row>
    <row r="16" spans="1:24" ht="15" customHeight="1">
      <c r="A16" s="132">
        <v>69</v>
      </c>
      <c r="B16" s="133">
        <v>13</v>
      </c>
      <c r="C16" s="134">
        <v>14</v>
      </c>
      <c r="D16" s="133" t="s">
        <v>80</v>
      </c>
      <c r="E16" s="135" t="s">
        <v>2004</v>
      </c>
      <c r="F16" s="135" t="s">
        <v>2695</v>
      </c>
      <c r="G16" s="135"/>
      <c r="H16" s="135"/>
      <c r="I16" s="135"/>
      <c r="J16" s="138"/>
      <c r="K16" s="139">
        <v>0.86805555555555547</v>
      </c>
      <c r="L16" s="133">
        <v>16</v>
      </c>
      <c r="M16" s="133"/>
      <c r="N16" s="133"/>
      <c r="O16" s="133">
        <f t="shared" si="0"/>
        <v>16</v>
      </c>
      <c r="P16" s="140">
        <f t="shared" si="1"/>
        <v>0.86805555555555547</v>
      </c>
      <c r="Q16" s="166">
        <f t="shared" si="2"/>
        <v>0.49305555555555547</v>
      </c>
      <c r="R16" s="166" t="s">
        <v>2741</v>
      </c>
      <c r="S16" s="11">
        <f t="shared" si="3"/>
        <v>39.778706228817278</v>
      </c>
      <c r="T16" s="11"/>
      <c r="U16" s="80">
        <f t="shared" si="4"/>
        <v>1</v>
      </c>
      <c r="V16" s="11">
        <f t="shared" si="5"/>
        <v>1</v>
      </c>
      <c r="W16" s="11">
        <v>1</v>
      </c>
      <c r="X16" s="113" t="str">
        <f>VLOOKUP(R16,'PPM M'!$A$3:$A$451,1,0)</f>
        <v>Nawrocki Adam</v>
      </c>
    </row>
    <row r="17" spans="1:24" ht="15" customHeight="1">
      <c r="A17" s="132">
        <v>41</v>
      </c>
      <c r="B17" s="133">
        <v>15</v>
      </c>
      <c r="C17" s="134">
        <v>16</v>
      </c>
      <c r="D17" s="133" t="s">
        <v>80</v>
      </c>
      <c r="E17" s="135" t="s">
        <v>2509</v>
      </c>
      <c r="F17" s="135" t="s">
        <v>2574</v>
      </c>
      <c r="G17" s="135" t="s">
        <v>2651</v>
      </c>
      <c r="H17" s="136">
        <v>606378953</v>
      </c>
      <c r="I17" s="137">
        <v>27765</v>
      </c>
      <c r="J17" s="138" t="s">
        <v>2696</v>
      </c>
      <c r="K17" s="139">
        <v>0.875</v>
      </c>
      <c r="L17" s="133">
        <v>16</v>
      </c>
      <c r="M17" s="133"/>
      <c r="N17" s="133"/>
      <c r="O17" s="133">
        <f t="shared" si="0"/>
        <v>16</v>
      </c>
      <c r="P17" s="140">
        <f t="shared" si="1"/>
        <v>0.875</v>
      </c>
      <c r="Q17" s="166">
        <f t="shared" si="2"/>
        <v>0.5</v>
      </c>
      <c r="R17" s="166" t="s">
        <v>2742</v>
      </c>
      <c r="S17" s="11">
        <f t="shared" si="3"/>
        <v>39.226224197861477</v>
      </c>
      <c r="T17" s="11"/>
      <c r="U17" s="80">
        <f t="shared" si="4"/>
        <v>0.98611111111111094</v>
      </c>
      <c r="V17" s="11">
        <f t="shared" si="5"/>
        <v>1</v>
      </c>
      <c r="W17" s="11">
        <v>1</v>
      </c>
      <c r="X17" s="113" t="str">
        <f>VLOOKUP(R17,'PPM M'!$A$3:$A$451,1,0)</f>
        <v>Adamczyk Bartosz</v>
      </c>
    </row>
    <row r="18" spans="1:24" ht="15" customHeight="1">
      <c r="A18" s="132">
        <v>42</v>
      </c>
      <c r="B18" s="133">
        <v>16</v>
      </c>
      <c r="C18" s="134">
        <v>18</v>
      </c>
      <c r="D18" s="133" t="s">
        <v>80</v>
      </c>
      <c r="E18" s="135" t="s">
        <v>2</v>
      </c>
      <c r="F18" s="135" t="s">
        <v>2697</v>
      </c>
      <c r="G18" s="135" t="s">
        <v>2698</v>
      </c>
      <c r="H18" s="136">
        <v>510068312</v>
      </c>
      <c r="I18" s="137">
        <v>24647</v>
      </c>
      <c r="J18" s="138" t="s">
        <v>2699</v>
      </c>
      <c r="K18" s="139">
        <v>0.85138888888888886</v>
      </c>
      <c r="L18" s="133">
        <v>15</v>
      </c>
      <c r="M18" s="133"/>
      <c r="N18" s="133"/>
      <c r="O18" s="133">
        <f t="shared" si="0"/>
        <v>15</v>
      </c>
      <c r="P18" s="140">
        <f t="shared" si="1"/>
        <v>0.85138888888888886</v>
      </c>
      <c r="Q18" s="166">
        <f t="shared" si="2"/>
        <v>0.47638888888888886</v>
      </c>
      <c r="R18" s="166" t="s">
        <v>193</v>
      </c>
      <c r="S18" s="11">
        <f t="shared" si="3"/>
        <v>36.774585185495134</v>
      </c>
      <c r="T18" s="11"/>
      <c r="U18" s="80">
        <f t="shared" si="4"/>
        <v>1.0495626822157436</v>
      </c>
      <c r="V18" s="11">
        <f t="shared" si="5"/>
        <v>0.9375</v>
      </c>
      <c r="W18" s="11">
        <v>1</v>
      </c>
      <c r="X18" s="113" t="str">
        <f>VLOOKUP(R18,'PPM M'!$A$3:$A$451,1,0)</f>
        <v>Kawecki Dariusz</v>
      </c>
    </row>
    <row r="19" spans="1:24" ht="15" customHeight="1">
      <c r="A19" s="132">
        <v>67</v>
      </c>
      <c r="B19" s="133">
        <v>17</v>
      </c>
      <c r="C19" s="134">
        <v>19</v>
      </c>
      <c r="D19" s="133" t="s">
        <v>80</v>
      </c>
      <c r="E19" s="135" t="s">
        <v>2004</v>
      </c>
      <c r="F19" s="135" t="s">
        <v>2700</v>
      </c>
      <c r="G19" s="135" t="s">
        <v>2701</v>
      </c>
      <c r="H19" s="136">
        <v>607766669</v>
      </c>
      <c r="I19" s="137">
        <v>19967</v>
      </c>
      <c r="J19" s="138" t="s">
        <v>2702</v>
      </c>
      <c r="K19" s="139">
        <v>0.90138888888888891</v>
      </c>
      <c r="L19" s="133">
        <v>15</v>
      </c>
      <c r="M19" s="133"/>
      <c r="N19" s="133"/>
      <c r="O19" s="133">
        <f t="shared" si="0"/>
        <v>15</v>
      </c>
      <c r="P19" s="140">
        <f t="shared" si="1"/>
        <v>0.90138888888888891</v>
      </c>
      <c r="Q19" s="166">
        <f t="shared" si="2"/>
        <v>0.52638888888888891</v>
      </c>
      <c r="R19" s="166" t="s">
        <v>178</v>
      </c>
      <c r="S19" s="11">
        <f t="shared" si="3"/>
        <v>33.28148474571195</v>
      </c>
      <c r="T19" s="11"/>
      <c r="U19" s="80">
        <f t="shared" si="4"/>
        <v>0.90501319261213709</v>
      </c>
      <c r="V19" s="11">
        <f t="shared" si="5"/>
        <v>1</v>
      </c>
      <c r="W19" s="11">
        <v>1</v>
      </c>
      <c r="X19" s="113" t="str">
        <f>VLOOKUP(R19,'PPM M'!$A$3:$A$451,1,0)</f>
        <v>Herman-Iżycki Leszek</v>
      </c>
    </row>
    <row r="20" spans="1:24" ht="15" customHeight="1">
      <c r="A20" s="132">
        <v>58</v>
      </c>
      <c r="B20" s="133">
        <v>18</v>
      </c>
      <c r="C20" s="134">
        <v>20</v>
      </c>
      <c r="D20" s="133" t="s">
        <v>80</v>
      </c>
      <c r="E20" s="135" t="s">
        <v>2460</v>
      </c>
      <c r="F20" s="135" t="s">
        <v>2550</v>
      </c>
      <c r="G20" s="135" t="s">
        <v>2654</v>
      </c>
      <c r="H20" s="136">
        <v>602623029</v>
      </c>
      <c r="I20" s="137">
        <v>29264</v>
      </c>
      <c r="J20" s="138" t="s">
        <v>2703</v>
      </c>
      <c r="K20" s="139">
        <v>0.90763888888888899</v>
      </c>
      <c r="L20" s="133">
        <v>15</v>
      </c>
      <c r="M20" s="133"/>
      <c r="N20" s="133"/>
      <c r="O20" s="133">
        <f t="shared" si="0"/>
        <v>15</v>
      </c>
      <c r="P20" s="140">
        <f t="shared" si="1"/>
        <v>0.90763888888888899</v>
      </c>
      <c r="Q20" s="166">
        <f t="shared" si="2"/>
        <v>0.53263888888888899</v>
      </c>
      <c r="R20" s="166" t="s">
        <v>2463</v>
      </c>
      <c r="S20" s="11">
        <f t="shared" si="3"/>
        <v>32.8909588490869</v>
      </c>
      <c r="T20" s="11"/>
      <c r="U20" s="80">
        <f t="shared" si="4"/>
        <v>0.98826597131681859</v>
      </c>
      <c r="V20" s="11">
        <f t="shared" si="5"/>
        <v>1</v>
      </c>
      <c r="W20" s="11">
        <v>1</v>
      </c>
      <c r="X20" s="113" t="str">
        <f>VLOOKUP(R20,'PPM M'!$A$3:$A$451,1,0)</f>
        <v>Czarny Grzegorz</v>
      </c>
    </row>
    <row r="21" spans="1:24" ht="15" customHeight="1">
      <c r="A21" s="132">
        <v>59</v>
      </c>
      <c r="B21" s="133">
        <v>18</v>
      </c>
      <c r="C21" s="134">
        <v>20</v>
      </c>
      <c r="D21" s="133" t="s">
        <v>80</v>
      </c>
      <c r="E21" s="135" t="s">
        <v>2460</v>
      </c>
      <c r="F21" s="135" t="s">
        <v>2526</v>
      </c>
      <c r="G21" s="135" t="s">
        <v>2704</v>
      </c>
      <c r="H21" s="136">
        <v>505897837</v>
      </c>
      <c r="I21" s="137">
        <v>30280</v>
      </c>
      <c r="J21" s="138" t="s">
        <v>2705</v>
      </c>
      <c r="K21" s="139">
        <v>0.90763888888888899</v>
      </c>
      <c r="L21" s="133">
        <v>15</v>
      </c>
      <c r="M21" s="133"/>
      <c r="N21" s="133"/>
      <c r="O21" s="133">
        <f t="shared" si="0"/>
        <v>15</v>
      </c>
      <c r="P21" s="140">
        <f t="shared" si="1"/>
        <v>0.90763888888888899</v>
      </c>
      <c r="Q21" s="166">
        <f t="shared" si="2"/>
        <v>0.53263888888888899</v>
      </c>
      <c r="R21" s="166" t="s">
        <v>2572</v>
      </c>
      <c r="S21" s="11">
        <f t="shared" si="3"/>
        <v>32.8909588490869</v>
      </c>
      <c r="T21" s="11"/>
      <c r="U21" s="80">
        <f t="shared" si="4"/>
        <v>1</v>
      </c>
      <c r="V21" s="11">
        <f t="shared" si="5"/>
        <v>1</v>
      </c>
      <c r="W21" s="11">
        <v>1</v>
      </c>
      <c r="X21" s="113" t="str">
        <f>VLOOKUP(R21,'PPM M'!$A$3:$A$451,1,0)</f>
        <v>Malawski Filip</v>
      </c>
    </row>
    <row r="22" spans="1:24" ht="15" customHeight="1">
      <c r="A22" s="132">
        <v>53</v>
      </c>
      <c r="B22" s="133">
        <v>20</v>
      </c>
      <c r="C22" s="134">
        <v>23</v>
      </c>
      <c r="D22" s="133" t="s">
        <v>80</v>
      </c>
      <c r="E22" s="135" t="s">
        <v>2706</v>
      </c>
      <c r="F22" s="135" t="s">
        <v>2707</v>
      </c>
      <c r="G22" s="135" t="s">
        <v>2708</v>
      </c>
      <c r="H22" s="136">
        <v>604282510</v>
      </c>
      <c r="I22" s="137">
        <v>29303</v>
      </c>
      <c r="J22" s="138" t="s">
        <v>2709</v>
      </c>
      <c r="K22" s="139">
        <v>0.89166666666666661</v>
      </c>
      <c r="L22" s="133">
        <v>14</v>
      </c>
      <c r="M22" s="133"/>
      <c r="N22" s="133"/>
      <c r="O22" s="133">
        <f t="shared" si="0"/>
        <v>14</v>
      </c>
      <c r="P22" s="140">
        <f t="shared" si="1"/>
        <v>0.89166666666666661</v>
      </c>
      <c r="Q22" s="166">
        <f t="shared" si="2"/>
        <v>0.51666666666666661</v>
      </c>
      <c r="R22" s="166" t="s">
        <v>2743</v>
      </c>
      <c r="S22" s="11">
        <f t="shared" si="3"/>
        <v>30.698228259147772</v>
      </c>
      <c r="T22" s="11"/>
      <c r="U22" s="80">
        <f t="shared" si="4"/>
        <v>1.030913978494624</v>
      </c>
      <c r="V22" s="11">
        <f t="shared" si="5"/>
        <v>0.93333333333333335</v>
      </c>
      <c r="W22" s="11">
        <v>1</v>
      </c>
      <c r="X22" s="113" t="str">
        <f>VLOOKUP(R22,'PPM M'!$A$3:$A$451,1,0)</f>
        <v>Kot Maciej</v>
      </c>
    </row>
    <row r="23" spans="1:24" ht="15" customHeight="1">
      <c r="A23" s="132">
        <v>70</v>
      </c>
      <c r="B23" s="133">
        <v>21</v>
      </c>
      <c r="C23" s="134">
        <v>24</v>
      </c>
      <c r="D23" s="133" t="s">
        <v>80</v>
      </c>
      <c r="E23" s="135" t="s">
        <v>2710</v>
      </c>
      <c r="F23" s="135" t="s">
        <v>2711</v>
      </c>
      <c r="G23" s="135" t="s">
        <v>2712</v>
      </c>
      <c r="H23" s="136">
        <v>512977061</v>
      </c>
      <c r="I23" s="137">
        <v>29727</v>
      </c>
      <c r="J23" s="138" t="s">
        <v>2713</v>
      </c>
      <c r="K23" s="139">
        <v>0.8930555555555556</v>
      </c>
      <c r="L23" s="133">
        <v>14</v>
      </c>
      <c r="M23" s="133"/>
      <c r="N23" s="133"/>
      <c r="O23" s="133">
        <f t="shared" si="0"/>
        <v>14</v>
      </c>
      <c r="P23" s="140">
        <f t="shared" si="1"/>
        <v>0.8930555555555556</v>
      </c>
      <c r="Q23" s="166">
        <f t="shared" si="2"/>
        <v>0.5180555555555556</v>
      </c>
      <c r="R23" s="166" t="s">
        <v>2744</v>
      </c>
      <c r="S23" s="11">
        <f t="shared" si="3"/>
        <v>30.61592737909643</v>
      </c>
      <c r="T23" s="11"/>
      <c r="U23" s="80">
        <f t="shared" si="4"/>
        <v>0.99731903485254669</v>
      </c>
      <c r="V23" s="11">
        <f t="shared" si="5"/>
        <v>1</v>
      </c>
      <c r="W23" s="11">
        <v>1</v>
      </c>
      <c r="X23" s="113" t="e">
        <f>VLOOKUP(R23,'PPM M'!$A$3:$A$451,1,0)</f>
        <v>#N/A</v>
      </c>
    </row>
    <row r="24" spans="1:24" ht="15" customHeight="1">
      <c r="A24" s="132">
        <v>44</v>
      </c>
      <c r="B24" s="133">
        <v>22</v>
      </c>
      <c r="C24" s="134">
        <v>26</v>
      </c>
      <c r="D24" s="133" t="s">
        <v>80</v>
      </c>
      <c r="E24" s="135" t="s">
        <v>2</v>
      </c>
      <c r="F24" s="135" t="s">
        <v>2714</v>
      </c>
      <c r="G24" s="135" t="s">
        <v>2715</v>
      </c>
      <c r="H24" s="136">
        <v>501245044</v>
      </c>
      <c r="I24" s="137">
        <v>25674</v>
      </c>
      <c r="J24" s="138" t="s">
        <v>2716</v>
      </c>
      <c r="K24" s="141">
        <v>0.84097222222222223</v>
      </c>
      <c r="L24" s="133">
        <v>11</v>
      </c>
      <c r="M24" s="133"/>
      <c r="N24" s="133"/>
      <c r="O24" s="133">
        <f t="shared" si="0"/>
        <v>11</v>
      </c>
      <c r="P24" s="140">
        <f t="shared" si="1"/>
        <v>0.84097222222222223</v>
      </c>
      <c r="Q24" s="166">
        <f t="shared" si="2"/>
        <v>0.46597222222222223</v>
      </c>
      <c r="R24" s="166" t="s">
        <v>194</v>
      </c>
      <c r="S24" s="11">
        <f t="shared" si="3"/>
        <v>24.055371512147193</v>
      </c>
      <c r="T24" s="11"/>
      <c r="U24" s="80">
        <f t="shared" si="4"/>
        <v>1.1117734724292103</v>
      </c>
      <c r="V24" s="11">
        <f t="shared" si="5"/>
        <v>0.7857142857142857</v>
      </c>
      <c r="W24" s="11">
        <v>1</v>
      </c>
      <c r="X24" s="113" t="str">
        <f>VLOOKUP(R24,'PPM M'!$A$3:$A$451,1,0)</f>
        <v>Kleina Dariusz</v>
      </c>
    </row>
    <row r="25" spans="1:24" ht="15" customHeight="1">
      <c r="A25" s="132">
        <v>55</v>
      </c>
      <c r="B25" s="133">
        <v>23</v>
      </c>
      <c r="C25" s="134">
        <v>27</v>
      </c>
      <c r="D25" s="133" t="s">
        <v>80</v>
      </c>
      <c r="E25" s="135" t="s">
        <v>2717</v>
      </c>
      <c r="F25" s="135" t="s">
        <v>2718</v>
      </c>
      <c r="G25" s="135" t="s">
        <v>2719</v>
      </c>
      <c r="H25" s="136">
        <v>796602322</v>
      </c>
      <c r="I25" s="137">
        <v>28891</v>
      </c>
      <c r="J25" s="138" t="s">
        <v>2720</v>
      </c>
      <c r="K25" s="139">
        <v>0.72777777777777775</v>
      </c>
      <c r="L25" s="133">
        <v>10</v>
      </c>
      <c r="M25" s="133"/>
      <c r="N25" s="133"/>
      <c r="O25" s="133">
        <f t="shared" si="0"/>
        <v>10</v>
      </c>
      <c r="P25" s="140">
        <f t="shared" si="1"/>
        <v>0.72777777777777775</v>
      </c>
      <c r="Q25" s="166">
        <f t="shared" si="2"/>
        <v>0.35277777777777775</v>
      </c>
      <c r="R25" s="166" t="s">
        <v>2745</v>
      </c>
      <c r="S25" s="11">
        <f t="shared" si="3"/>
        <v>21.868519556497446</v>
      </c>
      <c r="T25" s="11"/>
      <c r="U25" s="80">
        <f t="shared" si="4"/>
        <v>1.3208661417322836</v>
      </c>
      <c r="V25" s="11">
        <f t="shared" si="5"/>
        <v>0.90909090909090906</v>
      </c>
      <c r="W25" s="11">
        <v>1</v>
      </c>
      <c r="X25" s="113" t="str">
        <f>VLOOKUP(R25,'PPM M'!$A$3:$A$451,1,0)</f>
        <v>Musioł Radosław</v>
      </c>
    </row>
    <row r="26" spans="1:24" ht="15" customHeight="1" thickBot="1">
      <c r="A26" s="142">
        <v>56</v>
      </c>
      <c r="B26" s="143">
        <v>23</v>
      </c>
      <c r="C26" s="144">
        <v>27</v>
      </c>
      <c r="D26" s="143" t="s">
        <v>80</v>
      </c>
      <c r="E26" s="145" t="s">
        <v>2717</v>
      </c>
      <c r="F26" s="145" t="s">
        <v>2721</v>
      </c>
      <c r="G26" s="145" t="s">
        <v>2722</v>
      </c>
      <c r="H26" s="146">
        <v>506506580</v>
      </c>
      <c r="I26" s="147">
        <v>29012</v>
      </c>
      <c r="J26" s="148" t="s">
        <v>2723</v>
      </c>
      <c r="K26" s="149">
        <v>0.72777777777777775</v>
      </c>
      <c r="L26" s="143">
        <v>10</v>
      </c>
      <c r="M26" s="143"/>
      <c r="N26" s="143"/>
      <c r="O26" s="143">
        <f t="shared" si="0"/>
        <v>10</v>
      </c>
      <c r="P26" s="150">
        <f t="shared" si="1"/>
        <v>0.72777777777777775</v>
      </c>
      <c r="Q26" s="166">
        <f t="shared" si="2"/>
        <v>0.35277777777777775</v>
      </c>
      <c r="R26" s="166" t="s">
        <v>2746</v>
      </c>
      <c r="S26" s="11">
        <f t="shared" si="3"/>
        <v>21.868519556497446</v>
      </c>
      <c r="T26" s="11"/>
      <c r="U26" s="80">
        <f t="shared" si="4"/>
        <v>1</v>
      </c>
      <c r="V26" s="11">
        <f t="shared" si="5"/>
        <v>1</v>
      </c>
      <c r="W26" s="11">
        <v>1</v>
      </c>
      <c r="X26" s="113" t="e">
        <f>VLOOKUP(R26,'PPM M'!$A$3:$A$451,1,0)</f>
        <v>#N/A</v>
      </c>
    </row>
    <row r="27" spans="1:24" ht="15" customHeight="1">
      <c r="A27" s="157">
        <v>70</v>
      </c>
      <c r="B27" s="115">
        <v>2</v>
      </c>
      <c r="C27" s="116">
        <v>29</v>
      </c>
      <c r="D27" s="158" t="s">
        <v>2724</v>
      </c>
      <c r="E27" s="159" t="s">
        <v>2729</v>
      </c>
      <c r="F27" s="159" t="s">
        <v>2730</v>
      </c>
      <c r="G27" s="117"/>
      <c r="H27" s="117"/>
      <c r="I27" s="117"/>
      <c r="J27" s="117"/>
      <c r="K27" s="121">
        <v>0.76597222222222217</v>
      </c>
      <c r="L27" s="115">
        <v>9</v>
      </c>
      <c r="M27" s="115"/>
      <c r="N27" s="115"/>
      <c r="O27" s="115">
        <f t="shared" si="0"/>
        <v>9</v>
      </c>
      <c r="P27" s="122">
        <f t="shared" si="1"/>
        <v>0.76597222222222217</v>
      </c>
      <c r="Q27" s="166">
        <f t="shared" si="2"/>
        <v>0.39097222222222217</v>
      </c>
      <c r="R27" s="166" t="s">
        <v>2747</v>
      </c>
      <c r="S27" s="11">
        <f t="shared" si="3"/>
        <v>19.681667600847703</v>
      </c>
      <c r="T27" s="11"/>
      <c r="U27" s="80">
        <f t="shared" si="4"/>
        <v>0.9023090586145649</v>
      </c>
      <c r="V27" s="11">
        <f t="shared" si="5"/>
        <v>0.9</v>
      </c>
      <c r="W27" s="11">
        <v>1</v>
      </c>
      <c r="X27" s="113" t="e">
        <f>VLOOKUP(R27,'PPM M'!$A$3:$A$451,1,0)</f>
        <v>#N/A</v>
      </c>
    </row>
    <row r="28" spans="1:24" ht="15" customHeight="1" thickBot="1">
      <c r="A28" s="160">
        <v>71</v>
      </c>
      <c r="B28" s="124">
        <v>2</v>
      </c>
      <c r="C28" s="125">
        <v>29</v>
      </c>
      <c r="D28" s="161" t="s">
        <v>2724</v>
      </c>
      <c r="E28" s="162" t="s">
        <v>2729</v>
      </c>
      <c r="F28" s="162" t="s">
        <v>2731</v>
      </c>
      <c r="G28" s="126"/>
      <c r="H28" s="126"/>
      <c r="I28" s="126"/>
      <c r="J28" s="126"/>
      <c r="K28" s="130">
        <v>0.76597222222222217</v>
      </c>
      <c r="L28" s="124">
        <v>9</v>
      </c>
      <c r="M28" s="124"/>
      <c r="N28" s="124"/>
      <c r="O28" s="124">
        <f t="shared" si="0"/>
        <v>9</v>
      </c>
      <c r="P28" s="131">
        <f t="shared" si="1"/>
        <v>0.76597222222222217</v>
      </c>
      <c r="Q28" s="166">
        <f t="shared" si="2"/>
        <v>0.39097222222222217</v>
      </c>
      <c r="R28" s="166" t="s">
        <v>2748</v>
      </c>
      <c r="S28" s="11">
        <f t="shared" si="3"/>
        <v>19.681667600847703</v>
      </c>
      <c r="T28" s="11"/>
      <c r="U28" s="80">
        <f t="shared" si="4"/>
        <v>1</v>
      </c>
      <c r="V28" s="11">
        <f t="shared" si="5"/>
        <v>1</v>
      </c>
      <c r="W28" s="11">
        <v>1</v>
      </c>
      <c r="X28" s="113" t="e">
        <f>VLOOKUP(R28,'PPM M'!$A$3:$A$451,1,0)</f>
        <v>#N/A</v>
      </c>
    </row>
    <row r="29" spans="1:24" ht="15" customHeight="1">
      <c r="P29" s="164"/>
      <c r="Q29" s="164"/>
      <c r="R29" s="164"/>
    </row>
    <row r="31" spans="1:24" ht="15" customHeight="1">
      <c r="S31" s="113">
        <v>1297.55</v>
      </c>
    </row>
    <row r="32" spans="1:24" ht="15" customHeight="1">
      <c r="S32" s="113">
        <f>SUM(S2:S28)</f>
        <v>1329.0885421379833</v>
      </c>
    </row>
    <row r="33" spans="19:19" ht="15" customHeight="1">
      <c r="S33" s="113">
        <f>S32-S31</f>
        <v>31.538542137983313</v>
      </c>
    </row>
  </sheetData>
  <pageMargins left="0.78" right="0.33" top="0.85" bottom="0.25" header="0.5" footer="0.5"/>
  <pageSetup orientation="landscape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>
  <dimension ref="B2:Q13"/>
  <sheetViews>
    <sheetView workbookViewId="0"/>
  </sheetViews>
  <sheetFormatPr defaultRowHeight="15"/>
  <cols>
    <col min="1" max="10" width="9.140625" style="167"/>
    <col min="11" max="11" width="24.140625" style="167" bestFit="1" customWidth="1"/>
    <col min="12" max="12" width="24.140625" style="167" customWidth="1"/>
    <col min="13" max="16384" width="9.140625" style="167"/>
  </cols>
  <sheetData>
    <row r="2" spans="2:17" ht="15.75" thickBot="1"/>
    <row r="3" spans="2:17" ht="19.5" thickBot="1">
      <c r="B3" s="658" t="s">
        <v>2749</v>
      </c>
      <c r="C3" s="659"/>
      <c r="D3" s="659"/>
      <c r="E3" s="659"/>
      <c r="F3" s="659"/>
      <c r="G3" s="659"/>
      <c r="H3" s="659"/>
      <c r="I3" s="659"/>
      <c r="J3" s="659"/>
      <c r="K3" s="659"/>
      <c r="L3" s="204"/>
    </row>
    <row r="4" spans="2:17" ht="15.75" thickBot="1">
      <c r="B4" s="660" t="s">
        <v>2750</v>
      </c>
      <c r="C4" s="660" t="s">
        <v>2751</v>
      </c>
      <c r="D4" s="660" t="s">
        <v>232</v>
      </c>
      <c r="E4" s="660" t="s">
        <v>231</v>
      </c>
      <c r="F4" s="660" t="s">
        <v>2752</v>
      </c>
      <c r="G4" s="660" t="s">
        <v>2468</v>
      </c>
      <c r="H4" s="660" t="s">
        <v>2753</v>
      </c>
      <c r="I4" s="662" t="s">
        <v>2754</v>
      </c>
      <c r="J4" s="663"/>
      <c r="K4" s="664" t="s">
        <v>2755</v>
      </c>
      <c r="L4" s="205"/>
    </row>
    <row r="5" spans="2:17" ht="15.75" thickBot="1">
      <c r="B5" s="661"/>
      <c r="C5" s="661"/>
      <c r="D5" s="661"/>
      <c r="E5" s="661"/>
      <c r="F5" s="661"/>
      <c r="G5" s="661"/>
      <c r="H5" s="661"/>
      <c r="I5" s="168" t="s">
        <v>2756</v>
      </c>
      <c r="J5" s="168" t="s">
        <v>2757</v>
      </c>
      <c r="K5" s="665"/>
      <c r="L5" s="205"/>
      <c r="M5" s="11" t="s">
        <v>165</v>
      </c>
      <c r="N5" s="11" t="s">
        <v>196</v>
      </c>
      <c r="O5" s="11" t="s">
        <v>162</v>
      </c>
      <c r="P5" s="11" t="s">
        <v>163</v>
      </c>
      <c r="Q5" s="11" t="s">
        <v>79</v>
      </c>
    </row>
    <row r="6" spans="2:17" ht="39" thickBot="1">
      <c r="B6" s="169">
        <v>1</v>
      </c>
      <c r="C6" s="170">
        <v>159</v>
      </c>
      <c r="D6" s="171" t="s">
        <v>55</v>
      </c>
      <c r="E6" s="171" t="s">
        <v>54</v>
      </c>
      <c r="F6" s="171" t="s">
        <v>76</v>
      </c>
      <c r="G6" s="172">
        <v>27</v>
      </c>
      <c r="H6" s="173">
        <v>0.35592592592592592</v>
      </c>
      <c r="I6" s="174">
        <v>1</v>
      </c>
      <c r="J6" s="174"/>
      <c r="K6" s="175"/>
      <c r="L6" s="206"/>
      <c r="M6" s="11"/>
      <c r="N6" s="11">
        <v>100</v>
      </c>
      <c r="O6" s="80"/>
      <c r="P6" s="11"/>
      <c r="Q6" s="11"/>
    </row>
    <row r="7" spans="2:17" ht="26.25" thickBot="1">
      <c r="B7" s="169">
        <v>12</v>
      </c>
      <c r="C7" s="170">
        <v>136</v>
      </c>
      <c r="D7" s="171" t="s">
        <v>2765</v>
      </c>
      <c r="E7" s="171" t="s">
        <v>884</v>
      </c>
      <c r="F7" s="171"/>
      <c r="G7" s="172">
        <v>23</v>
      </c>
      <c r="H7" s="173">
        <v>0.44435185185185189</v>
      </c>
      <c r="I7" s="174">
        <v>11</v>
      </c>
      <c r="J7" s="174">
        <v>1</v>
      </c>
      <c r="K7" s="175"/>
      <c r="L7" s="206" t="str">
        <f t="shared" ref="L7:L13" si="0">E7&amp;" "&amp;D7</f>
        <v>Kosiorek Małgorzata </v>
      </c>
      <c r="M7" s="11">
        <v>100</v>
      </c>
      <c r="N7" s="11">
        <f>N6*IF(Q7&lt;1,Q7,IF(P7&lt;1,P7,IF(O7&lt;1,O7,1)))</f>
        <v>85.18518518518519</v>
      </c>
      <c r="O7" s="80">
        <f>H6/H7</f>
        <v>0.80100020837674513</v>
      </c>
      <c r="P7" s="11">
        <f>G7/G6</f>
        <v>0.85185185185185186</v>
      </c>
      <c r="Q7" s="11">
        <v>1</v>
      </c>
    </row>
    <row r="8" spans="2:17" ht="15.75" thickBot="1">
      <c r="B8" s="188">
        <v>33</v>
      </c>
      <c r="C8" s="189">
        <v>158</v>
      </c>
      <c r="D8" s="190" t="s">
        <v>1386</v>
      </c>
      <c r="E8" s="190" t="s">
        <v>1385</v>
      </c>
      <c r="F8" s="190"/>
      <c r="G8" s="191">
        <v>19</v>
      </c>
      <c r="H8" s="192">
        <v>0.50393518518518521</v>
      </c>
      <c r="I8" s="193">
        <v>33</v>
      </c>
      <c r="J8" s="193">
        <v>2</v>
      </c>
      <c r="K8" s="194" t="s">
        <v>2786</v>
      </c>
      <c r="L8" s="206" t="str">
        <f t="shared" si="0"/>
        <v>Mąkolska Sylwia</v>
      </c>
      <c r="M8" s="11">
        <f t="shared" ref="M8:M13" si="1">M7*IF(Q8&lt;1,Q8,IF(P8&lt;1,P8,IF(O8&lt;1,O8,1)))</f>
        <v>82.608695652173907</v>
      </c>
      <c r="N8" s="11">
        <f t="shared" ref="N8:N13" si="2">N7*IF(Q8&lt;1,Q8,IF(P8&lt;1,P8,IF(O8&lt;1,O8,1)))</f>
        <v>70.370370370370381</v>
      </c>
      <c r="O8" s="80">
        <f t="shared" ref="O8:O13" si="3">H7/H8</f>
        <v>0.88176389526871846</v>
      </c>
      <c r="P8" s="11">
        <f t="shared" ref="P8:P13" si="4">G8/G7</f>
        <v>0.82608695652173914</v>
      </c>
      <c r="Q8" s="11">
        <v>1</v>
      </c>
    </row>
    <row r="9" spans="2:17" ht="15.75" thickBot="1">
      <c r="B9" s="169">
        <v>35</v>
      </c>
      <c r="C9" s="176">
        <v>127</v>
      </c>
      <c r="D9" s="171" t="s">
        <v>2788</v>
      </c>
      <c r="E9" s="171" t="s">
        <v>2762</v>
      </c>
      <c r="F9" s="171" t="s">
        <v>2763</v>
      </c>
      <c r="G9" s="172">
        <v>17</v>
      </c>
      <c r="H9" s="173">
        <v>0.47519675925925925</v>
      </c>
      <c r="I9" s="174">
        <v>35</v>
      </c>
      <c r="J9" s="174">
        <v>3</v>
      </c>
      <c r="K9" s="175"/>
      <c r="L9" s="206" t="str">
        <f t="shared" si="0"/>
        <v>Stanek  Asia </v>
      </c>
      <c r="M9" s="11">
        <f t="shared" si="1"/>
        <v>73.91304347826086</v>
      </c>
      <c r="N9" s="11">
        <f t="shared" si="2"/>
        <v>62.962962962962976</v>
      </c>
      <c r="O9" s="80">
        <f t="shared" si="3"/>
        <v>1.0604768979711134</v>
      </c>
      <c r="P9" s="11">
        <f t="shared" si="4"/>
        <v>0.89473684210526316</v>
      </c>
      <c r="Q9" s="11">
        <v>1</v>
      </c>
    </row>
    <row r="10" spans="2:17" ht="26.25" thickBot="1">
      <c r="B10" s="177">
        <v>37</v>
      </c>
      <c r="C10" s="184">
        <v>114</v>
      </c>
      <c r="D10" s="179" t="s">
        <v>1240</v>
      </c>
      <c r="E10" s="179" t="s">
        <v>2789</v>
      </c>
      <c r="F10" s="179" t="s">
        <v>2790</v>
      </c>
      <c r="G10" s="180">
        <v>15</v>
      </c>
      <c r="H10" s="181">
        <v>0.49474537037037036</v>
      </c>
      <c r="I10" s="182">
        <v>37</v>
      </c>
      <c r="J10" s="182">
        <v>4</v>
      </c>
      <c r="K10" s="183"/>
      <c r="L10" s="206" t="str">
        <f t="shared" si="0"/>
        <v>Lipińska  Katarzyna</v>
      </c>
      <c r="M10" s="11">
        <f t="shared" si="1"/>
        <v>65.217391304347814</v>
      </c>
      <c r="N10" s="11">
        <f t="shared" si="2"/>
        <v>55.555555555555564</v>
      </c>
      <c r="O10" s="80">
        <f t="shared" si="3"/>
        <v>0.96048753099705231</v>
      </c>
      <c r="P10" s="11">
        <f t="shared" si="4"/>
        <v>0.88235294117647056</v>
      </c>
      <c r="Q10" s="11">
        <v>1</v>
      </c>
    </row>
    <row r="11" spans="2:17" ht="26.25" thickBot="1">
      <c r="B11" s="177">
        <v>38</v>
      </c>
      <c r="C11" s="178">
        <v>131</v>
      </c>
      <c r="D11" s="179" t="s">
        <v>1317</v>
      </c>
      <c r="E11" s="179" t="s">
        <v>2791</v>
      </c>
      <c r="F11" s="179" t="s">
        <v>2792</v>
      </c>
      <c r="G11" s="180">
        <v>15</v>
      </c>
      <c r="H11" s="181">
        <v>0.49474537037037036</v>
      </c>
      <c r="I11" s="182">
        <v>37</v>
      </c>
      <c r="J11" s="182">
        <v>4</v>
      </c>
      <c r="K11" s="183"/>
      <c r="L11" s="206" t="str">
        <f t="shared" si="0"/>
        <v>Charycka  Beata</v>
      </c>
      <c r="M11" s="11">
        <f t="shared" si="1"/>
        <v>65.217391304347814</v>
      </c>
      <c r="N11" s="11">
        <f t="shared" si="2"/>
        <v>55.555555555555564</v>
      </c>
      <c r="O11" s="80">
        <f t="shared" si="3"/>
        <v>1</v>
      </c>
      <c r="P11" s="11">
        <f t="shared" si="4"/>
        <v>1</v>
      </c>
      <c r="Q11" s="11">
        <v>1</v>
      </c>
    </row>
    <row r="12" spans="2:17" ht="15.75" thickBot="1">
      <c r="B12" s="177">
        <v>42</v>
      </c>
      <c r="C12" s="200">
        <v>153</v>
      </c>
      <c r="D12" s="198" t="s">
        <v>2797</v>
      </c>
      <c r="E12" s="199" t="s">
        <v>2798</v>
      </c>
      <c r="F12" s="199"/>
      <c r="G12" s="180">
        <v>10</v>
      </c>
      <c r="H12" s="181">
        <v>0.51098379629629631</v>
      </c>
      <c r="I12" s="182">
        <v>40</v>
      </c>
      <c r="J12" s="182">
        <v>6</v>
      </c>
      <c r="K12" s="182" t="s">
        <v>2795</v>
      </c>
      <c r="L12" s="206" t="str">
        <f t="shared" si="0"/>
        <v>Pieczatka Iza</v>
      </c>
      <c r="M12" s="11">
        <f t="shared" si="1"/>
        <v>43.478260869565204</v>
      </c>
      <c r="N12" s="11">
        <f t="shared" si="2"/>
        <v>37.037037037037038</v>
      </c>
      <c r="O12" s="80">
        <f t="shared" si="3"/>
        <v>0.96822125076445664</v>
      </c>
      <c r="P12" s="11">
        <f t="shared" si="4"/>
        <v>0.66666666666666663</v>
      </c>
      <c r="Q12" s="11">
        <v>1</v>
      </c>
    </row>
    <row r="13" spans="2:17" ht="39" thickBot="1">
      <c r="B13" s="177">
        <v>43</v>
      </c>
      <c r="C13" s="201">
        <v>116</v>
      </c>
      <c r="D13" s="199" t="s">
        <v>1247</v>
      </c>
      <c r="E13" s="199" t="s">
        <v>2799</v>
      </c>
      <c r="F13" s="199" t="s">
        <v>2800</v>
      </c>
      <c r="G13" s="180">
        <v>9</v>
      </c>
      <c r="H13" s="181">
        <v>0.44518518518518518</v>
      </c>
      <c r="I13" s="182">
        <v>43</v>
      </c>
      <c r="J13" s="182">
        <v>7</v>
      </c>
      <c r="K13" s="183"/>
      <c r="L13" s="206" t="str">
        <f t="shared" si="0"/>
        <v>Olechowska Emilia</v>
      </c>
      <c r="M13" s="11">
        <f t="shared" si="1"/>
        <v>39.130434782608688</v>
      </c>
      <c r="N13" s="11">
        <f t="shared" si="2"/>
        <v>33.333333333333336</v>
      </c>
      <c r="O13" s="80">
        <f t="shared" si="3"/>
        <v>1.1478005407653911</v>
      </c>
      <c r="P13" s="11">
        <f t="shared" si="4"/>
        <v>0.9</v>
      </c>
      <c r="Q13" s="11">
        <v>1</v>
      </c>
    </row>
  </sheetData>
  <mergeCells count="10">
    <mergeCell ref="B3:K3"/>
    <mergeCell ref="B4:B5"/>
    <mergeCell ref="C4:C5"/>
    <mergeCell ref="D4:D5"/>
    <mergeCell ref="E4:E5"/>
    <mergeCell ref="F4:F5"/>
    <mergeCell ref="G4:G5"/>
    <mergeCell ref="H4:H5"/>
    <mergeCell ref="I4:J4"/>
    <mergeCell ref="K4:K5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dimension ref="B2:Q42"/>
  <sheetViews>
    <sheetView workbookViewId="0"/>
  </sheetViews>
  <sheetFormatPr defaultRowHeight="15"/>
  <cols>
    <col min="1" max="10" width="9.140625" style="167"/>
    <col min="11" max="11" width="24.140625" style="167" bestFit="1" customWidth="1"/>
    <col min="12" max="12" width="24.140625" style="167" customWidth="1"/>
    <col min="13" max="16384" width="9.140625" style="167"/>
  </cols>
  <sheetData>
    <row r="2" spans="2:17" ht="15.75" thickBot="1"/>
    <row r="3" spans="2:17" ht="19.5" thickBot="1">
      <c r="B3" s="658" t="s">
        <v>2749</v>
      </c>
      <c r="C3" s="659"/>
      <c r="D3" s="659"/>
      <c r="E3" s="659"/>
      <c r="F3" s="659"/>
      <c r="G3" s="659"/>
      <c r="H3" s="659"/>
      <c r="I3" s="659"/>
      <c r="J3" s="659"/>
      <c r="K3" s="659"/>
      <c r="L3" s="206"/>
    </row>
    <row r="4" spans="2:17" ht="15.75" thickBot="1">
      <c r="B4" s="660" t="s">
        <v>2750</v>
      </c>
      <c r="C4" s="660" t="s">
        <v>2751</v>
      </c>
      <c r="D4" s="660" t="s">
        <v>232</v>
      </c>
      <c r="E4" s="660" t="s">
        <v>231</v>
      </c>
      <c r="F4" s="660" t="s">
        <v>2752</v>
      </c>
      <c r="G4" s="660" t="s">
        <v>2468</v>
      </c>
      <c r="H4" s="660" t="s">
        <v>2753</v>
      </c>
      <c r="I4" s="662" t="s">
        <v>2754</v>
      </c>
      <c r="J4" s="663"/>
      <c r="K4" s="664" t="s">
        <v>2755</v>
      </c>
      <c r="L4" s="206"/>
    </row>
    <row r="5" spans="2:17" ht="15.75" thickBot="1">
      <c r="B5" s="661"/>
      <c r="C5" s="661"/>
      <c r="D5" s="661"/>
      <c r="E5" s="661"/>
      <c r="F5" s="661"/>
      <c r="G5" s="661"/>
      <c r="H5" s="661"/>
      <c r="I5" s="168" t="s">
        <v>2756</v>
      </c>
      <c r="J5" s="168" t="s">
        <v>2757</v>
      </c>
      <c r="K5" s="665"/>
      <c r="L5" s="206"/>
      <c r="M5" s="11" t="s">
        <v>165</v>
      </c>
      <c r="N5" s="11" t="s">
        <v>196</v>
      </c>
      <c r="O5" s="11" t="s">
        <v>162</v>
      </c>
      <c r="P5" s="11" t="s">
        <v>163</v>
      </c>
      <c r="Q5" s="11" t="s">
        <v>79</v>
      </c>
    </row>
    <row r="6" spans="2:17" ht="39" thickBot="1">
      <c r="B6" s="169">
        <v>1</v>
      </c>
      <c r="C6" s="170">
        <v>159</v>
      </c>
      <c r="D6" s="171" t="s">
        <v>55</v>
      </c>
      <c r="E6" s="171" t="s">
        <v>54</v>
      </c>
      <c r="F6" s="171" t="s">
        <v>76</v>
      </c>
      <c r="G6" s="172">
        <v>27</v>
      </c>
      <c r="H6" s="173">
        <v>0.35592592592592592</v>
      </c>
      <c r="I6" s="174">
        <v>1</v>
      </c>
      <c r="J6" s="174"/>
      <c r="K6" s="175"/>
      <c r="L6" s="206" t="str">
        <f>E6&amp;" "&amp;D6</f>
        <v>Liszka Grzegorz</v>
      </c>
      <c r="M6" s="11">
        <v>100</v>
      </c>
      <c r="N6" s="11"/>
      <c r="O6" s="80"/>
      <c r="P6" s="11"/>
      <c r="Q6" s="11"/>
    </row>
    <row r="7" spans="2:17" ht="15.75" thickBot="1">
      <c r="B7" s="169">
        <v>2</v>
      </c>
      <c r="C7" s="176">
        <v>103</v>
      </c>
      <c r="D7" s="171" t="s">
        <v>48</v>
      </c>
      <c r="E7" s="171" t="s">
        <v>117</v>
      </c>
      <c r="F7" s="171" t="s">
        <v>296</v>
      </c>
      <c r="G7" s="172">
        <v>27</v>
      </c>
      <c r="H7" s="173">
        <v>0.36925925925925923</v>
      </c>
      <c r="I7" s="174">
        <v>2</v>
      </c>
      <c r="J7" s="174"/>
      <c r="K7" s="175"/>
      <c r="L7" s="206" t="str">
        <f t="shared" ref="L7:L42" si="0">E7&amp;" "&amp;D7</f>
        <v>Brudło Paweł</v>
      </c>
      <c r="M7" s="11">
        <f t="shared" ref="M7:M9" si="1">M6*IF(Q7&lt;1,Q7,IF(P7&lt;1,P7,IF(O7&lt;1,O7,1)))</f>
        <v>96.389167502507533</v>
      </c>
      <c r="N7" s="11"/>
      <c r="O7" s="80">
        <f>H6/H7</f>
        <v>0.96389167502507533</v>
      </c>
      <c r="P7" s="11">
        <f>G7/G6</f>
        <v>1</v>
      </c>
      <c r="Q7" s="11">
        <v>1</v>
      </c>
    </row>
    <row r="8" spans="2:17" ht="26.25" thickBot="1">
      <c r="B8" s="169">
        <v>3</v>
      </c>
      <c r="C8" s="176">
        <v>119</v>
      </c>
      <c r="D8" s="171" t="s">
        <v>84</v>
      </c>
      <c r="E8" s="171" t="s">
        <v>116</v>
      </c>
      <c r="F8" s="171" t="s">
        <v>2758</v>
      </c>
      <c r="G8" s="172">
        <v>27</v>
      </c>
      <c r="H8" s="173">
        <v>0.3926736111111111</v>
      </c>
      <c r="I8" s="174">
        <v>3</v>
      </c>
      <c r="J8" s="174"/>
      <c r="K8" s="175"/>
      <c r="L8" s="206" t="str">
        <f t="shared" si="0"/>
        <v>Walentowski Radosław</v>
      </c>
      <c r="M8" s="11">
        <f t="shared" si="1"/>
        <v>90.641671824800312</v>
      </c>
      <c r="N8" s="11"/>
      <c r="O8" s="80">
        <f t="shared" ref="O8:O9" si="2">H7/H8</f>
        <v>0.94037197512305826</v>
      </c>
      <c r="P8" s="11">
        <f t="shared" ref="P8:P9" si="3">G8/G7</f>
        <v>1</v>
      </c>
      <c r="Q8" s="11">
        <v>1</v>
      </c>
    </row>
    <row r="9" spans="2:17" ht="28.5" thickBot="1">
      <c r="B9" s="177">
        <v>4</v>
      </c>
      <c r="C9" s="178">
        <v>139</v>
      </c>
      <c r="D9" s="179" t="s">
        <v>442</v>
      </c>
      <c r="E9" s="179" t="s">
        <v>2598</v>
      </c>
      <c r="F9" s="179" t="s">
        <v>2759</v>
      </c>
      <c r="G9" s="180">
        <v>27</v>
      </c>
      <c r="H9" s="181">
        <v>0.43355324074074075</v>
      </c>
      <c r="I9" s="182">
        <v>4</v>
      </c>
      <c r="J9" s="182"/>
      <c r="K9" s="183"/>
      <c r="L9" s="206" t="str">
        <f t="shared" si="0"/>
        <v>Senderek Łukasz</v>
      </c>
      <c r="M9" s="11">
        <f t="shared" si="1"/>
        <v>82.095090632424785</v>
      </c>
      <c r="N9" s="11"/>
      <c r="O9" s="80">
        <f t="shared" si="2"/>
        <v>0.9057102431992311</v>
      </c>
      <c r="P9" s="11">
        <f t="shared" si="3"/>
        <v>1</v>
      </c>
      <c r="Q9" s="11">
        <v>1</v>
      </c>
    </row>
    <row r="10" spans="2:17" ht="26.25" thickBot="1">
      <c r="B10" s="177">
        <v>5</v>
      </c>
      <c r="C10" s="184">
        <v>146</v>
      </c>
      <c r="D10" s="179" t="s">
        <v>50</v>
      </c>
      <c r="E10" s="179" t="s">
        <v>879</v>
      </c>
      <c r="F10" s="179"/>
      <c r="G10" s="180">
        <v>27</v>
      </c>
      <c r="H10" s="181">
        <v>0.43355324074074075</v>
      </c>
      <c r="I10" s="182">
        <v>4</v>
      </c>
      <c r="J10" s="182"/>
      <c r="K10" s="183"/>
      <c r="L10" s="206" t="str">
        <f t="shared" si="0"/>
        <v>Hołdakowski Wojciech</v>
      </c>
      <c r="M10" s="11">
        <f t="shared" ref="M10:M42" si="4">M9*IF(Q10&lt;1,Q10,IF(P10&lt;1,P10,IF(O10&lt;1,O10,1)))</f>
        <v>82.095090632424785</v>
      </c>
      <c r="N10" s="11"/>
      <c r="O10" s="80">
        <f t="shared" ref="O10:O42" si="5">H9/H10</f>
        <v>1</v>
      </c>
      <c r="P10" s="11">
        <f t="shared" ref="P10:P42" si="6">G10/G9</f>
        <v>1</v>
      </c>
      <c r="Q10" s="11">
        <v>1</v>
      </c>
    </row>
    <row r="11" spans="2:17" ht="39" thickBot="1">
      <c r="B11" s="177">
        <v>6</v>
      </c>
      <c r="C11" s="184">
        <v>122</v>
      </c>
      <c r="D11" s="179" t="s">
        <v>578</v>
      </c>
      <c r="E11" s="179" t="s">
        <v>577</v>
      </c>
      <c r="F11" s="179" t="s">
        <v>2760</v>
      </c>
      <c r="G11" s="180">
        <v>27</v>
      </c>
      <c r="H11" s="181">
        <v>0.45225694444444442</v>
      </c>
      <c r="I11" s="182">
        <v>6</v>
      </c>
      <c r="J11" s="182"/>
      <c r="K11" s="183"/>
      <c r="L11" s="206" t="str">
        <f t="shared" si="0"/>
        <v>Konieczny Tomasz</v>
      </c>
      <c r="M11" s="11">
        <f t="shared" si="4"/>
        <v>78.699936020473459</v>
      </c>
      <c r="N11" s="11"/>
      <c r="O11" s="80">
        <f t="shared" si="5"/>
        <v>0.95864363403710817</v>
      </c>
      <c r="P11" s="11">
        <f t="shared" si="6"/>
        <v>1</v>
      </c>
      <c r="Q11" s="11">
        <v>1</v>
      </c>
    </row>
    <row r="12" spans="2:17" ht="26.25" thickBot="1">
      <c r="B12" s="177">
        <v>7</v>
      </c>
      <c r="C12" s="184">
        <v>140</v>
      </c>
      <c r="D12" s="179" t="s">
        <v>52</v>
      </c>
      <c r="E12" s="179" t="s">
        <v>62</v>
      </c>
      <c r="F12" s="179" t="s">
        <v>2761</v>
      </c>
      <c r="G12" s="180">
        <v>27</v>
      </c>
      <c r="H12" s="181">
        <v>0.47085648148148151</v>
      </c>
      <c r="I12" s="182">
        <v>7</v>
      </c>
      <c r="J12" s="182"/>
      <c r="K12" s="183"/>
      <c r="L12" s="206" t="str">
        <f t="shared" si="0"/>
        <v>Witkowski Marcin</v>
      </c>
      <c r="M12" s="11">
        <f t="shared" si="4"/>
        <v>75.591170542254559</v>
      </c>
      <c r="N12" s="11"/>
      <c r="O12" s="80">
        <f t="shared" si="5"/>
        <v>0.96049850056536046</v>
      </c>
      <c r="P12" s="11">
        <f t="shared" si="6"/>
        <v>1</v>
      </c>
      <c r="Q12" s="11">
        <v>1</v>
      </c>
    </row>
    <row r="13" spans="2:17" ht="26.25" thickBot="1">
      <c r="B13" s="177">
        <v>8</v>
      </c>
      <c r="C13" s="184">
        <v>156</v>
      </c>
      <c r="D13" s="179" t="s">
        <v>66</v>
      </c>
      <c r="E13" s="179" t="s">
        <v>10</v>
      </c>
      <c r="F13" s="179" t="s">
        <v>2004</v>
      </c>
      <c r="G13" s="180">
        <v>27</v>
      </c>
      <c r="H13" s="181">
        <v>0.49112268518518515</v>
      </c>
      <c r="I13" s="182">
        <v>8</v>
      </c>
      <c r="J13" s="182"/>
      <c r="K13" s="183"/>
      <c r="L13" s="206" t="str">
        <f t="shared" si="0"/>
        <v>Herman-Iżycki Leszek</v>
      </c>
      <c r="M13" s="11">
        <f t="shared" si="4"/>
        <v>72.471896872716997</v>
      </c>
      <c r="N13" s="11"/>
      <c r="O13" s="80">
        <f t="shared" si="5"/>
        <v>0.95873494685739891</v>
      </c>
      <c r="P13" s="11">
        <f t="shared" si="6"/>
        <v>1</v>
      </c>
      <c r="Q13" s="11">
        <v>1</v>
      </c>
    </row>
    <row r="14" spans="2:17" ht="15.75" thickBot="1">
      <c r="B14" s="177">
        <v>9</v>
      </c>
      <c r="C14" s="184">
        <v>128</v>
      </c>
      <c r="D14" s="179" t="s">
        <v>664</v>
      </c>
      <c r="E14" s="179" t="s">
        <v>832</v>
      </c>
      <c r="F14" s="179" t="s">
        <v>2763</v>
      </c>
      <c r="G14" s="185">
        <v>24</v>
      </c>
      <c r="H14" s="181">
        <v>0.49379629629629629</v>
      </c>
      <c r="I14" s="182">
        <v>9</v>
      </c>
      <c r="J14" s="182"/>
      <c r="K14" s="183"/>
      <c r="L14" s="206" t="str">
        <f t="shared" si="0"/>
        <v>Stanek Robert</v>
      </c>
      <c r="M14" s="11">
        <f t="shared" si="4"/>
        <v>64.419463886859546</v>
      </c>
      <c r="N14" s="11"/>
      <c r="O14" s="80">
        <f t="shared" si="5"/>
        <v>0.99458559909994371</v>
      </c>
      <c r="P14" s="11">
        <f t="shared" si="6"/>
        <v>0.88888888888888884</v>
      </c>
      <c r="Q14" s="11">
        <v>1</v>
      </c>
    </row>
    <row r="15" spans="2:17" ht="26.25" thickBot="1">
      <c r="B15" s="177">
        <v>10</v>
      </c>
      <c r="C15" s="184">
        <v>108</v>
      </c>
      <c r="D15" s="179" t="s">
        <v>293</v>
      </c>
      <c r="E15" s="179" t="s">
        <v>292</v>
      </c>
      <c r="F15" s="179" t="s">
        <v>2764</v>
      </c>
      <c r="G15" s="180">
        <v>23</v>
      </c>
      <c r="H15" s="181">
        <v>0.40687500000000004</v>
      </c>
      <c r="I15" s="182">
        <v>10</v>
      </c>
      <c r="J15" s="182"/>
      <c r="K15" s="183"/>
      <c r="L15" s="206" t="str">
        <f t="shared" si="0"/>
        <v>Waliński Mikołaj</v>
      </c>
      <c r="M15" s="11">
        <f t="shared" si="4"/>
        <v>61.735319558240398</v>
      </c>
      <c r="N15" s="11"/>
      <c r="O15" s="80">
        <f t="shared" si="5"/>
        <v>1.2136314501905898</v>
      </c>
      <c r="P15" s="11">
        <f t="shared" si="6"/>
        <v>0.95833333333333337</v>
      </c>
      <c r="Q15" s="11">
        <v>1</v>
      </c>
    </row>
    <row r="16" spans="2:17" ht="15.75" thickBot="1">
      <c r="B16" s="177">
        <v>11</v>
      </c>
      <c r="C16" s="178">
        <v>135</v>
      </c>
      <c r="D16" s="179" t="s">
        <v>48</v>
      </c>
      <c r="E16" s="179" t="s">
        <v>884</v>
      </c>
      <c r="F16" s="179"/>
      <c r="G16" s="180">
        <v>23</v>
      </c>
      <c r="H16" s="181">
        <v>0.44435185185185189</v>
      </c>
      <c r="I16" s="182">
        <v>11</v>
      </c>
      <c r="J16" s="182"/>
      <c r="K16" s="183"/>
      <c r="L16" s="206" t="str">
        <f t="shared" si="0"/>
        <v>Kosiorek Paweł</v>
      </c>
      <c r="M16" s="11">
        <f t="shared" si="4"/>
        <v>56.528532604458817</v>
      </c>
      <c r="N16" s="11"/>
      <c r="O16" s="80">
        <f t="shared" si="5"/>
        <v>0.91565951239841636</v>
      </c>
      <c r="P16" s="11">
        <f t="shared" si="6"/>
        <v>1</v>
      </c>
      <c r="Q16" s="11">
        <v>1</v>
      </c>
    </row>
    <row r="17" spans="2:17" ht="26.25" thickBot="1">
      <c r="B17" s="177">
        <v>13</v>
      </c>
      <c r="C17" s="178">
        <v>141</v>
      </c>
      <c r="D17" s="179" t="s">
        <v>102</v>
      </c>
      <c r="E17" s="179" t="s">
        <v>645</v>
      </c>
      <c r="F17" s="179" t="s">
        <v>2766</v>
      </c>
      <c r="G17" s="180">
        <v>23</v>
      </c>
      <c r="H17" s="181">
        <v>0.46182870370370371</v>
      </c>
      <c r="I17" s="182">
        <v>13</v>
      </c>
      <c r="J17" s="182"/>
      <c r="K17" s="183"/>
      <c r="L17" s="206" t="str">
        <f t="shared" si="0"/>
        <v>Bożyczko Mariusz</v>
      </c>
      <c r="M17" s="11">
        <f t="shared" si="4"/>
        <v>54.389339475474493</v>
      </c>
      <c r="N17" s="11"/>
      <c r="O17" s="80">
        <f t="shared" si="5"/>
        <v>0.96215728534910538</v>
      </c>
      <c r="P17" s="11">
        <f t="shared" si="6"/>
        <v>1</v>
      </c>
      <c r="Q17" s="11">
        <v>1</v>
      </c>
    </row>
    <row r="18" spans="2:17" ht="51.75" thickBot="1">
      <c r="B18" s="177">
        <v>14</v>
      </c>
      <c r="C18" s="184">
        <v>148</v>
      </c>
      <c r="D18" s="179" t="s">
        <v>90</v>
      </c>
      <c r="E18" s="179" t="s">
        <v>631</v>
      </c>
      <c r="F18" s="179" t="s">
        <v>2767</v>
      </c>
      <c r="G18" s="180">
        <v>23</v>
      </c>
      <c r="H18" s="181">
        <v>0.46182870370370371</v>
      </c>
      <c r="I18" s="182">
        <v>13</v>
      </c>
      <c r="J18" s="182"/>
      <c r="K18" s="183"/>
      <c r="L18" s="206" t="str">
        <f t="shared" si="0"/>
        <v>Korsak Dariusz</v>
      </c>
      <c r="M18" s="11">
        <f t="shared" si="4"/>
        <v>54.389339475474493</v>
      </c>
      <c r="N18" s="11"/>
      <c r="O18" s="80">
        <f t="shared" si="5"/>
        <v>1</v>
      </c>
      <c r="P18" s="11">
        <f t="shared" si="6"/>
        <v>1</v>
      </c>
      <c r="Q18" s="11">
        <v>1</v>
      </c>
    </row>
    <row r="19" spans="2:17" ht="26.25" thickBot="1">
      <c r="B19" s="177">
        <v>15</v>
      </c>
      <c r="C19" s="178">
        <v>157</v>
      </c>
      <c r="D19" s="179" t="s">
        <v>2768</v>
      </c>
      <c r="E19" s="179" t="s">
        <v>2769</v>
      </c>
      <c r="F19" s="179"/>
      <c r="G19" s="180">
        <v>23</v>
      </c>
      <c r="H19" s="181">
        <v>0.48129629629629633</v>
      </c>
      <c r="I19" s="182">
        <v>15</v>
      </c>
      <c r="J19" s="182"/>
      <c r="K19" s="183"/>
      <c r="L19" s="206" t="str">
        <f t="shared" si="0"/>
        <v>Kołodziejczyk Marcel</v>
      </c>
      <c r="M19" s="11">
        <f t="shared" si="4"/>
        <v>52.189385911657922</v>
      </c>
      <c r="N19" s="11"/>
      <c r="O19" s="80">
        <f t="shared" si="5"/>
        <v>0.95955175067333587</v>
      </c>
      <c r="P19" s="11">
        <f t="shared" si="6"/>
        <v>1</v>
      </c>
      <c r="Q19" s="11">
        <v>1</v>
      </c>
    </row>
    <row r="20" spans="2:17" ht="26.25" thickBot="1">
      <c r="B20" s="177">
        <v>16</v>
      </c>
      <c r="C20" s="184">
        <v>112</v>
      </c>
      <c r="D20" s="179" t="s">
        <v>55</v>
      </c>
      <c r="E20" s="179" t="s">
        <v>1608</v>
      </c>
      <c r="F20" s="179" t="s">
        <v>1605</v>
      </c>
      <c r="G20" s="180">
        <v>22</v>
      </c>
      <c r="H20" s="181">
        <v>0.4724652777777778</v>
      </c>
      <c r="I20" s="182">
        <v>16</v>
      </c>
      <c r="J20" s="182"/>
      <c r="K20" s="183"/>
      <c r="L20" s="206" t="str">
        <f t="shared" si="0"/>
        <v>Rygalski Grzegorz</v>
      </c>
      <c r="M20" s="11">
        <f t="shared" si="4"/>
        <v>49.920282176368445</v>
      </c>
      <c r="N20" s="11"/>
      <c r="O20" s="80">
        <f t="shared" si="5"/>
        <v>1.0186913598392984</v>
      </c>
      <c r="P20" s="11">
        <f t="shared" si="6"/>
        <v>0.95652173913043481</v>
      </c>
      <c r="Q20" s="11">
        <v>1</v>
      </c>
    </row>
    <row r="21" spans="2:17" ht="26.25" thickBot="1">
      <c r="B21" s="177">
        <v>17</v>
      </c>
      <c r="C21" s="178">
        <v>113</v>
      </c>
      <c r="D21" s="179" t="s">
        <v>578</v>
      </c>
      <c r="E21" s="179" t="s">
        <v>1604</v>
      </c>
      <c r="F21" s="179" t="s">
        <v>2770</v>
      </c>
      <c r="G21" s="180">
        <v>22</v>
      </c>
      <c r="H21" s="181">
        <v>0.4724652777777778</v>
      </c>
      <c r="I21" s="182">
        <v>16</v>
      </c>
      <c r="J21" s="182"/>
      <c r="K21" s="183"/>
      <c r="L21" s="206" t="str">
        <f t="shared" si="0"/>
        <v>Stefański Tomasz</v>
      </c>
      <c r="M21" s="11">
        <f t="shared" si="4"/>
        <v>49.920282176368445</v>
      </c>
      <c r="N21" s="11"/>
      <c r="O21" s="80">
        <f t="shared" si="5"/>
        <v>1</v>
      </c>
      <c r="P21" s="11">
        <f t="shared" si="6"/>
        <v>1</v>
      </c>
      <c r="Q21" s="11">
        <v>1</v>
      </c>
    </row>
    <row r="22" spans="2:17" ht="15.75" thickBot="1">
      <c r="B22" s="177">
        <v>18</v>
      </c>
      <c r="C22" s="184">
        <v>144</v>
      </c>
      <c r="D22" s="179" t="s">
        <v>69</v>
      </c>
      <c r="E22" s="179" t="s">
        <v>75</v>
      </c>
      <c r="F22" s="179"/>
      <c r="G22" s="180">
        <v>22</v>
      </c>
      <c r="H22" s="181">
        <v>0.49138888888888888</v>
      </c>
      <c r="I22" s="182">
        <v>18</v>
      </c>
      <c r="J22" s="182"/>
      <c r="K22" s="183"/>
      <c r="L22" s="206" t="str">
        <f t="shared" si="0"/>
        <v>Smejda Andrzej</v>
      </c>
      <c r="M22" s="11">
        <f t="shared" si="4"/>
        <v>47.997829251967602</v>
      </c>
      <c r="N22" s="11"/>
      <c r="O22" s="80">
        <f t="shared" si="5"/>
        <v>0.96148954211418891</v>
      </c>
      <c r="P22" s="11">
        <f t="shared" si="6"/>
        <v>1</v>
      </c>
      <c r="Q22" s="11">
        <v>1</v>
      </c>
    </row>
    <row r="23" spans="2:17" ht="15.75" thickBot="1">
      <c r="B23" s="177">
        <v>19</v>
      </c>
      <c r="C23" s="184">
        <v>142</v>
      </c>
      <c r="D23" s="179" t="s">
        <v>46</v>
      </c>
      <c r="E23" s="179" t="s">
        <v>73</v>
      </c>
      <c r="F23" s="179"/>
      <c r="G23" s="180">
        <v>22</v>
      </c>
      <c r="H23" s="181">
        <v>0.49371527777777779</v>
      </c>
      <c r="I23" s="182">
        <v>19</v>
      </c>
      <c r="J23" s="182"/>
      <c r="K23" s="183"/>
      <c r="L23" s="206" t="str">
        <f t="shared" si="0"/>
        <v>Morawski Piotr</v>
      </c>
      <c r="M23" s="11">
        <f t="shared" si="4"/>
        <v>47.771663237488248</v>
      </c>
      <c r="N23" s="11"/>
      <c r="O23" s="80">
        <f t="shared" si="5"/>
        <v>0.99528799493635267</v>
      </c>
      <c r="P23" s="11">
        <f t="shared" si="6"/>
        <v>1</v>
      </c>
      <c r="Q23" s="11">
        <v>1</v>
      </c>
    </row>
    <row r="24" spans="2:17" ht="26.25" thickBot="1">
      <c r="B24" s="177">
        <v>20</v>
      </c>
      <c r="C24" s="184">
        <v>104</v>
      </c>
      <c r="D24" s="179" t="s">
        <v>55</v>
      </c>
      <c r="E24" s="179" t="s">
        <v>2047</v>
      </c>
      <c r="F24" s="179" t="s">
        <v>2771</v>
      </c>
      <c r="G24" s="180">
        <v>22</v>
      </c>
      <c r="H24" s="181">
        <v>0.49474537037037036</v>
      </c>
      <c r="I24" s="182">
        <v>20</v>
      </c>
      <c r="J24" s="182"/>
      <c r="K24" s="183"/>
      <c r="L24" s="206" t="str">
        <f t="shared" si="0"/>
        <v>Zając Grzegorz</v>
      </c>
      <c r="M24" s="11">
        <f t="shared" si="4"/>
        <v>47.672199474138779</v>
      </c>
      <c r="N24" s="11"/>
      <c r="O24" s="80">
        <f t="shared" si="5"/>
        <v>0.99791793384176297</v>
      </c>
      <c r="P24" s="11">
        <f t="shared" si="6"/>
        <v>1</v>
      </c>
      <c r="Q24" s="11">
        <v>1</v>
      </c>
    </row>
    <row r="25" spans="2:17" ht="26.25" thickBot="1">
      <c r="B25" s="177">
        <v>21</v>
      </c>
      <c r="C25" s="184">
        <v>130</v>
      </c>
      <c r="D25" s="179" t="s">
        <v>46</v>
      </c>
      <c r="E25" s="179" t="s">
        <v>1051</v>
      </c>
      <c r="F25" s="179" t="s">
        <v>2772</v>
      </c>
      <c r="G25" s="180">
        <v>22</v>
      </c>
      <c r="H25" s="181">
        <v>0.49965277777777778</v>
      </c>
      <c r="I25" s="182">
        <v>21</v>
      </c>
      <c r="J25" s="182"/>
      <c r="K25" s="183"/>
      <c r="L25" s="206" t="str">
        <f t="shared" si="0"/>
        <v>Szajduk Piotr</v>
      </c>
      <c r="M25" s="11">
        <f t="shared" si="4"/>
        <v>47.203980512428451</v>
      </c>
      <c r="N25" s="11"/>
      <c r="O25" s="80">
        <f t="shared" si="5"/>
        <v>0.99017836460504982</v>
      </c>
      <c r="P25" s="11">
        <f t="shared" si="6"/>
        <v>1</v>
      </c>
      <c r="Q25" s="11">
        <v>1</v>
      </c>
    </row>
    <row r="26" spans="2:17" ht="26.25" thickBot="1">
      <c r="B26" s="177">
        <v>22</v>
      </c>
      <c r="C26" s="184">
        <v>138</v>
      </c>
      <c r="D26" s="179" t="s">
        <v>46</v>
      </c>
      <c r="E26" s="179" t="s">
        <v>2806</v>
      </c>
      <c r="F26" s="179" t="s">
        <v>2773</v>
      </c>
      <c r="G26" s="180">
        <v>21</v>
      </c>
      <c r="H26" s="181">
        <v>0.45747685185185188</v>
      </c>
      <c r="I26" s="182">
        <v>22</v>
      </c>
      <c r="J26" s="182"/>
      <c r="K26" s="183"/>
      <c r="L26" s="206" t="str">
        <f t="shared" si="0"/>
        <v>Orzoł Piotr</v>
      </c>
      <c r="M26" s="11">
        <f t="shared" si="4"/>
        <v>45.058345034590793</v>
      </c>
      <c r="N26" s="11"/>
      <c r="O26" s="80">
        <f t="shared" si="5"/>
        <v>1.092192480898649</v>
      </c>
      <c r="P26" s="11">
        <f t="shared" si="6"/>
        <v>0.95454545454545459</v>
      </c>
      <c r="Q26" s="11">
        <v>1</v>
      </c>
    </row>
    <row r="27" spans="2:17" ht="26.25" thickBot="1">
      <c r="B27" s="177">
        <v>23</v>
      </c>
      <c r="C27" s="178">
        <v>107</v>
      </c>
      <c r="D27" s="179" t="s">
        <v>919</v>
      </c>
      <c r="E27" s="179" t="s">
        <v>918</v>
      </c>
      <c r="F27" s="179" t="s">
        <v>2774</v>
      </c>
      <c r="G27" s="180">
        <v>21</v>
      </c>
      <c r="H27" s="181">
        <v>0.49925925925925929</v>
      </c>
      <c r="I27" s="182">
        <v>23</v>
      </c>
      <c r="J27" s="182"/>
      <c r="K27" s="183"/>
      <c r="L27" s="206" t="str">
        <f t="shared" si="0"/>
        <v>Soczewka Damian</v>
      </c>
      <c r="M27" s="11">
        <f t="shared" si="4"/>
        <v>41.287466288882506</v>
      </c>
      <c r="N27" s="11"/>
      <c r="O27" s="80">
        <f t="shared" si="5"/>
        <v>0.91631120178041547</v>
      </c>
      <c r="P27" s="11">
        <f t="shared" si="6"/>
        <v>1</v>
      </c>
      <c r="Q27" s="11">
        <v>1</v>
      </c>
    </row>
    <row r="28" spans="2:17" ht="26.25" thickBot="1">
      <c r="B28" s="177">
        <v>24</v>
      </c>
      <c r="C28" s="178">
        <v>105</v>
      </c>
      <c r="D28" s="179" t="s">
        <v>472</v>
      </c>
      <c r="E28" s="179" t="s">
        <v>1470</v>
      </c>
      <c r="F28" s="179" t="s">
        <v>1471</v>
      </c>
      <c r="G28" s="180">
        <v>20</v>
      </c>
      <c r="H28" s="181">
        <v>0.46833333333333332</v>
      </c>
      <c r="I28" s="182">
        <v>24</v>
      </c>
      <c r="J28" s="182"/>
      <c r="K28" s="183"/>
      <c r="L28" s="206" t="str">
        <f t="shared" si="0"/>
        <v>Gruba Michał</v>
      </c>
      <c r="M28" s="11">
        <f t="shared" si="4"/>
        <v>39.321396465602383</v>
      </c>
      <c r="N28" s="11"/>
      <c r="O28" s="80">
        <f t="shared" si="5"/>
        <v>1.0660340055357851</v>
      </c>
      <c r="P28" s="11">
        <f t="shared" si="6"/>
        <v>0.95238095238095233</v>
      </c>
      <c r="Q28" s="11">
        <v>1</v>
      </c>
    </row>
    <row r="29" spans="2:17" ht="26.25" thickBot="1">
      <c r="B29" s="177">
        <v>25</v>
      </c>
      <c r="C29" s="178">
        <v>101</v>
      </c>
      <c r="D29" s="179" t="s">
        <v>52</v>
      </c>
      <c r="E29" s="179" t="s">
        <v>1474</v>
      </c>
      <c r="F29" s="179" t="s">
        <v>1471</v>
      </c>
      <c r="G29" s="180">
        <v>20</v>
      </c>
      <c r="H29" s="181">
        <v>0.46833333333333332</v>
      </c>
      <c r="I29" s="182">
        <v>24</v>
      </c>
      <c r="J29" s="182"/>
      <c r="K29" s="183"/>
      <c r="L29" s="206" t="str">
        <f t="shared" si="0"/>
        <v>Doppke Marcin</v>
      </c>
      <c r="M29" s="11">
        <f t="shared" si="4"/>
        <v>39.321396465602383</v>
      </c>
      <c r="N29" s="11"/>
      <c r="O29" s="80">
        <f t="shared" si="5"/>
        <v>1</v>
      </c>
      <c r="P29" s="11">
        <f t="shared" si="6"/>
        <v>1</v>
      </c>
      <c r="Q29" s="11">
        <v>1</v>
      </c>
    </row>
    <row r="30" spans="2:17" ht="26.25" thickBot="1">
      <c r="B30" s="177">
        <v>26</v>
      </c>
      <c r="C30" s="178">
        <v>133</v>
      </c>
      <c r="D30" s="179" t="s">
        <v>88</v>
      </c>
      <c r="E30" s="179" t="s">
        <v>129</v>
      </c>
      <c r="F30" s="179" t="s">
        <v>2775</v>
      </c>
      <c r="G30" s="180">
        <v>20</v>
      </c>
      <c r="H30" s="181">
        <v>0.48032407407407413</v>
      </c>
      <c r="I30" s="182">
        <v>26</v>
      </c>
      <c r="J30" s="182"/>
      <c r="K30" s="183"/>
      <c r="L30" s="206" t="str">
        <f t="shared" si="0"/>
        <v>Sadowski Marek</v>
      </c>
      <c r="M30" s="11">
        <f t="shared" si="4"/>
        <v>38.339782809256256</v>
      </c>
      <c r="N30" s="11"/>
      <c r="O30" s="80">
        <f t="shared" si="5"/>
        <v>0.97503614457831311</v>
      </c>
      <c r="P30" s="11">
        <f t="shared" si="6"/>
        <v>1</v>
      </c>
      <c r="Q30" s="11">
        <v>1</v>
      </c>
    </row>
    <row r="31" spans="2:17" ht="39" thickBot="1">
      <c r="B31" s="177">
        <v>27</v>
      </c>
      <c r="C31" s="184">
        <v>155</v>
      </c>
      <c r="D31" s="179" t="s">
        <v>59</v>
      </c>
      <c r="E31" s="179" t="s">
        <v>2776</v>
      </c>
      <c r="F31" s="186" t="s">
        <v>2777</v>
      </c>
      <c r="G31" s="180">
        <v>20</v>
      </c>
      <c r="H31" s="181">
        <v>0.49474537037037036</v>
      </c>
      <c r="I31" s="182">
        <v>27</v>
      </c>
      <c r="J31" s="182"/>
      <c r="K31" s="183"/>
      <c r="L31" s="206" t="str">
        <f t="shared" si="0"/>
        <v>Skorupowski Jacek</v>
      </c>
      <c r="M31" s="11">
        <f t="shared" si="4"/>
        <v>37.222219309037918</v>
      </c>
      <c r="N31" s="11"/>
      <c r="O31" s="80">
        <f t="shared" si="5"/>
        <v>0.97085107378468172</v>
      </c>
      <c r="P31" s="11">
        <f t="shared" si="6"/>
        <v>1</v>
      </c>
      <c r="Q31" s="11">
        <v>1</v>
      </c>
    </row>
    <row r="32" spans="2:17" ht="39" thickBot="1">
      <c r="B32" s="177">
        <v>28</v>
      </c>
      <c r="C32" s="178">
        <v>149</v>
      </c>
      <c r="D32" s="179" t="s">
        <v>522</v>
      </c>
      <c r="E32" s="179" t="s">
        <v>2807</v>
      </c>
      <c r="F32" s="179" t="s">
        <v>2778</v>
      </c>
      <c r="G32" s="180">
        <v>20</v>
      </c>
      <c r="H32" s="181">
        <v>0.49502314814814818</v>
      </c>
      <c r="I32" s="182">
        <v>28</v>
      </c>
      <c r="J32" s="182"/>
      <c r="K32" s="183"/>
      <c r="L32" s="206" t="str">
        <f t="shared" si="0"/>
        <v>Dalbiak Rafał</v>
      </c>
      <c r="M32" s="11">
        <f t="shared" si="4"/>
        <v>37.201332396168681</v>
      </c>
      <c r="N32" s="11"/>
      <c r="O32" s="80">
        <f t="shared" si="5"/>
        <v>0.99943885901332696</v>
      </c>
      <c r="P32" s="11">
        <f t="shared" si="6"/>
        <v>1</v>
      </c>
      <c r="Q32" s="11">
        <v>1</v>
      </c>
    </row>
    <row r="33" spans="2:17" ht="39" thickBot="1">
      <c r="B33" s="177">
        <v>29</v>
      </c>
      <c r="C33" s="184">
        <v>160</v>
      </c>
      <c r="D33" s="179" t="s">
        <v>2779</v>
      </c>
      <c r="E33" s="179" t="s">
        <v>2780</v>
      </c>
      <c r="F33" s="179" t="s">
        <v>2781</v>
      </c>
      <c r="G33" s="187">
        <v>20</v>
      </c>
      <c r="H33" s="181">
        <v>0.49502314814814818</v>
      </c>
      <c r="I33" s="182">
        <v>28</v>
      </c>
      <c r="J33" s="182"/>
      <c r="K33" s="183"/>
      <c r="L33" s="206" t="str">
        <f t="shared" si="0"/>
        <v>Wasiak Gerard</v>
      </c>
      <c r="M33" s="11">
        <f t="shared" si="4"/>
        <v>37.201332396168681</v>
      </c>
      <c r="N33" s="11"/>
      <c r="O33" s="80">
        <f t="shared" si="5"/>
        <v>1</v>
      </c>
      <c r="P33" s="11">
        <f t="shared" si="6"/>
        <v>1</v>
      </c>
      <c r="Q33" s="11">
        <v>1</v>
      </c>
    </row>
    <row r="34" spans="2:17" ht="26.25" thickBot="1">
      <c r="B34" s="177">
        <v>30</v>
      </c>
      <c r="C34" s="178">
        <v>132</v>
      </c>
      <c r="D34" s="179" t="s">
        <v>906</v>
      </c>
      <c r="E34" s="179" t="s">
        <v>2808</v>
      </c>
      <c r="F34" s="179" t="s">
        <v>2782</v>
      </c>
      <c r="G34" s="180">
        <v>20</v>
      </c>
      <c r="H34" s="181">
        <v>0.51388888888888895</v>
      </c>
      <c r="I34" s="182">
        <v>30</v>
      </c>
      <c r="J34" s="182"/>
      <c r="K34" s="183" t="s">
        <v>2783</v>
      </c>
      <c r="L34" s="206" t="str">
        <f t="shared" si="0"/>
        <v>Zawadzki Artur</v>
      </c>
      <c r="M34" s="11">
        <f t="shared" si="4"/>
        <v>35.835607805948975</v>
      </c>
      <c r="N34" s="11"/>
      <c r="O34" s="80">
        <f t="shared" si="5"/>
        <v>0.96328828828828827</v>
      </c>
      <c r="P34" s="11">
        <f t="shared" si="6"/>
        <v>1</v>
      </c>
      <c r="Q34" s="11">
        <v>1</v>
      </c>
    </row>
    <row r="35" spans="2:17" ht="26.25" thickBot="1">
      <c r="B35" s="177">
        <v>31</v>
      </c>
      <c r="C35" s="178">
        <v>124</v>
      </c>
      <c r="D35" s="179" t="s">
        <v>46</v>
      </c>
      <c r="E35" s="179" t="s">
        <v>1451</v>
      </c>
      <c r="F35" s="179" t="s">
        <v>2784</v>
      </c>
      <c r="G35" s="180">
        <v>20</v>
      </c>
      <c r="H35" s="181">
        <v>0.51388888888888895</v>
      </c>
      <c r="I35" s="182">
        <v>30</v>
      </c>
      <c r="J35" s="182"/>
      <c r="K35" s="183" t="s">
        <v>2783</v>
      </c>
      <c r="L35" s="206" t="str">
        <f t="shared" si="0"/>
        <v>Gębarowski Piotr</v>
      </c>
      <c r="M35" s="11">
        <f t="shared" si="4"/>
        <v>35.835607805948975</v>
      </c>
      <c r="N35" s="11"/>
      <c r="O35" s="80">
        <f t="shared" si="5"/>
        <v>1</v>
      </c>
      <c r="P35" s="11">
        <f t="shared" si="6"/>
        <v>1</v>
      </c>
      <c r="Q35" s="11">
        <v>1</v>
      </c>
    </row>
    <row r="36" spans="2:17" ht="39" thickBot="1">
      <c r="B36" s="177">
        <v>32</v>
      </c>
      <c r="C36" s="178">
        <v>125</v>
      </c>
      <c r="D36" s="179" t="s">
        <v>48</v>
      </c>
      <c r="E36" s="179" t="s">
        <v>2020</v>
      </c>
      <c r="F36" s="179" t="s">
        <v>2785</v>
      </c>
      <c r="G36" s="180">
        <v>19</v>
      </c>
      <c r="H36" s="181">
        <v>0.49260416666666668</v>
      </c>
      <c r="I36" s="182">
        <v>32</v>
      </c>
      <c r="J36" s="182"/>
      <c r="K36" s="183"/>
      <c r="L36" s="206" t="str">
        <f t="shared" si="0"/>
        <v>Cichoń Paweł</v>
      </c>
      <c r="M36" s="11">
        <f t="shared" si="4"/>
        <v>34.043827415651528</v>
      </c>
      <c r="N36" s="11"/>
      <c r="O36" s="80">
        <f t="shared" si="5"/>
        <v>1.0432085712271799</v>
      </c>
      <c r="P36" s="11">
        <f t="shared" si="6"/>
        <v>0.95</v>
      </c>
      <c r="Q36" s="11">
        <v>1</v>
      </c>
    </row>
    <row r="37" spans="2:17" ht="26.25" thickBot="1">
      <c r="B37" s="177">
        <v>34</v>
      </c>
      <c r="C37" s="178">
        <v>143</v>
      </c>
      <c r="D37" s="179" t="s">
        <v>2035</v>
      </c>
      <c r="E37" s="179" t="s">
        <v>2036</v>
      </c>
      <c r="F37" s="179" t="s">
        <v>2787</v>
      </c>
      <c r="G37" s="180">
        <v>18</v>
      </c>
      <c r="H37" s="181">
        <v>0.45678240740740739</v>
      </c>
      <c r="I37" s="182">
        <v>34</v>
      </c>
      <c r="J37" s="182"/>
      <c r="K37" s="183"/>
      <c r="L37" s="206" t="str">
        <f t="shared" si="0"/>
        <v>Karbanovich Alexandr</v>
      </c>
      <c r="M37" s="11">
        <f t="shared" si="4"/>
        <v>32.252047025354074</v>
      </c>
      <c r="N37" s="11"/>
      <c r="O37" s="80">
        <f t="shared" si="5"/>
        <v>1.078421932802919</v>
      </c>
      <c r="P37" s="11">
        <f t="shared" si="6"/>
        <v>0.94736842105263153</v>
      </c>
      <c r="Q37" s="11">
        <v>1</v>
      </c>
    </row>
    <row r="38" spans="2:17" ht="26.25" thickBot="1">
      <c r="B38" s="177">
        <v>36</v>
      </c>
      <c r="C38" s="184">
        <v>120</v>
      </c>
      <c r="D38" s="179" t="s">
        <v>69</v>
      </c>
      <c r="E38" s="179" t="s">
        <v>541</v>
      </c>
      <c r="F38" s="179" t="s">
        <v>115</v>
      </c>
      <c r="G38" s="180">
        <v>16</v>
      </c>
      <c r="H38" s="181">
        <v>0.49357638888888888</v>
      </c>
      <c r="I38" s="182">
        <v>36</v>
      </c>
      <c r="J38" s="182"/>
      <c r="K38" s="183"/>
      <c r="L38" s="206" t="str">
        <f t="shared" si="0"/>
        <v>Piwakowski Andrzej</v>
      </c>
      <c r="M38" s="11">
        <f t="shared" si="4"/>
        <v>28.668486244759176</v>
      </c>
      <c r="N38" s="11"/>
      <c r="O38" s="80">
        <f t="shared" si="5"/>
        <v>0.92545433227810991</v>
      </c>
      <c r="P38" s="11">
        <f t="shared" si="6"/>
        <v>0.88888888888888884</v>
      </c>
      <c r="Q38" s="11">
        <v>1</v>
      </c>
    </row>
    <row r="39" spans="2:17" ht="15.75" thickBot="1">
      <c r="B39" s="177">
        <v>39</v>
      </c>
      <c r="C39" s="195">
        <v>121</v>
      </c>
      <c r="D39" s="196" t="s">
        <v>48</v>
      </c>
      <c r="E39" s="196" t="s">
        <v>2793</v>
      </c>
      <c r="F39" s="196"/>
      <c r="G39" s="180">
        <v>11</v>
      </c>
      <c r="H39" s="181">
        <v>0.46883101851851849</v>
      </c>
      <c r="I39" s="182">
        <v>39</v>
      </c>
      <c r="J39" s="182"/>
      <c r="K39" s="183"/>
      <c r="L39" s="206" t="str">
        <f t="shared" si="0"/>
        <v>Pawlak Paweł</v>
      </c>
      <c r="M39" s="11">
        <f t="shared" si="4"/>
        <v>19.709584293271934</v>
      </c>
      <c r="N39" s="11"/>
      <c r="O39" s="80">
        <f t="shared" si="5"/>
        <v>1.0527810008146741</v>
      </c>
      <c r="P39" s="11">
        <f t="shared" si="6"/>
        <v>0.6875</v>
      </c>
      <c r="Q39" s="11">
        <v>1</v>
      </c>
    </row>
    <row r="40" spans="2:17" ht="26.25" thickBot="1">
      <c r="B40" s="177">
        <v>40</v>
      </c>
      <c r="C40" s="197">
        <v>152</v>
      </c>
      <c r="D40" s="198" t="s">
        <v>102</v>
      </c>
      <c r="E40" s="199" t="s">
        <v>2794</v>
      </c>
      <c r="F40" s="199"/>
      <c r="G40" s="180">
        <v>10</v>
      </c>
      <c r="H40" s="181">
        <v>0.51098379629629631</v>
      </c>
      <c r="I40" s="182">
        <v>40</v>
      </c>
      <c r="J40" s="182"/>
      <c r="K40" s="182" t="s">
        <v>2795</v>
      </c>
      <c r="L40" s="206" t="str">
        <f t="shared" si="0"/>
        <v>Jagodzinski Mariusz</v>
      </c>
      <c r="M40" s="11">
        <f t="shared" si="4"/>
        <v>17.917803902974484</v>
      </c>
      <c r="N40" s="11"/>
      <c r="O40" s="80">
        <f t="shared" si="5"/>
        <v>0.91750662529162597</v>
      </c>
      <c r="P40" s="11">
        <f t="shared" si="6"/>
        <v>0.90909090909090906</v>
      </c>
      <c r="Q40" s="11">
        <v>1</v>
      </c>
    </row>
    <row r="41" spans="2:17" ht="26.25" thickBot="1">
      <c r="B41" s="177">
        <v>41</v>
      </c>
      <c r="C41" s="184">
        <v>150</v>
      </c>
      <c r="D41" s="199" t="s">
        <v>46</v>
      </c>
      <c r="E41" s="199" t="s">
        <v>2809</v>
      </c>
      <c r="F41" s="199" t="s">
        <v>2796</v>
      </c>
      <c r="G41" s="180">
        <v>10</v>
      </c>
      <c r="H41" s="181">
        <v>0.51098379629629631</v>
      </c>
      <c r="I41" s="182">
        <v>40</v>
      </c>
      <c r="J41" s="182"/>
      <c r="K41" s="182" t="s">
        <v>2795</v>
      </c>
      <c r="L41" s="206" t="str">
        <f t="shared" si="0"/>
        <v>Zakrzewski Piotr</v>
      </c>
      <c r="M41" s="11">
        <f t="shared" si="4"/>
        <v>17.917803902974484</v>
      </c>
      <c r="N41" s="11"/>
      <c r="O41" s="80">
        <f t="shared" si="5"/>
        <v>1</v>
      </c>
      <c r="P41" s="11">
        <f t="shared" si="6"/>
        <v>1</v>
      </c>
      <c r="Q41" s="11">
        <v>1</v>
      </c>
    </row>
    <row r="42" spans="2:17" ht="15.75" thickBot="1">
      <c r="B42" s="177">
        <v>44</v>
      </c>
      <c r="C42" s="202">
        <v>134</v>
      </c>
      <c r="D42" s="203" t="s">
        <v>107</v>
      </c>
      <c r="E42" s="203" t="s">
        <v>114</v>
      </c>
      <c r="F42" s="203" t="s">
        <v>2801</v>
      </c>
      <c r="G42" s="180">
        <v>1</v>
      </c>
      <c r="H42" s="181">
        <v>4.5138888888888888E-2</v>
      </c>
      <c r="I42" s="182">
        <v>44</v>
      </c>
      <c r="J42" s="182"/>
      <c r="K42" s="183"/>
      <c r="L42" s="206" t="str">
        <f t="shared" si="0"/>
        <v>Bober Bartłomiej</v>
      </c>
      <c r="M42" s="11">
        <f t="shared" si="4"/>
        <v>1.7917803902974485</v>
      </c>
      <c r="N42" s="11"/>
      <c r="O42" s="80">
        <f t="shared" si="5"/>
        <v>11.320256410256411</v>
      </c>
      <c r="P42" s="11">
        <f t="shared" si="6"/>
        <v>0.1</v>
      </c>
      <c r="Q42" s="11">
        <v>1</v>
      </c>
    </row>
  </sheetData>
  <mergeCells count="10">
    <mergeCell ref="B3:K3"/>
    <mergeCell ref="B4:B5"/>
    <mergeCell ref="C4:C5"/>
    <mergeCell ref="D4:D5"/>
    <mergeCell ref="E4:E5"/>
    <mergeCell ref="F4:F5"/>
    <mergeCell ref="G4:G5"/>
    <mergeCell ref="H4:H5"/>
    <mergeCell ref="I4:J4"/>
    <mergeCell ref="K4:K5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Y8"/>
  <sheetViews>
    <sheetView workbookViewId="0"/>
  </sheetViews>
  <sheetFormatPr defaultRowHeight="16.5" customHeight="1"/>
  <cols>
    <col min="1" max="1" width="8.28515625" style="207" bestFit="1" customWidth="1"/>
    <col min="2" max="2" width="5" style="207" customWidth="1"/>
    <col min="3" max="3" width="5.7109375" style="207" bestFit="1" customWidth="1"/>
    <col min="4" max="4" width="13.85546875" style="207" bestFit="1" customWidth="1"/>
    <col min="5" max="5" width="11" style="207" bestFit="1" customWidth="1"/>
    <col min="6" max="6" width="8.42578125" style="208" customWidth="1"/>
    <col min="7" max="7" width="11.5703125" style="209" customWidth="1"/>
    <col min="8" max="10" width="5.42578125" style="210" customWidth="1"/>
    <col min="11" max="12" width="9" style="208" customWidth="1"/>
    <col min="13" max="13" width="6.7109375" style="208" customWidth="1"/>
    <col min="14" max="14" width="8.140625" style="208" bestFit="1" customWidth="1"/>
    <col min="15" max="15" width="8.140625" style="209" customWidth="1"/>
    <col min="16" max="17" width="8.28515625" style="209" bestFit="1" customWidth="1"/>
    <col min="18" max="18" width="8.28515625" style="209" customWidth="1"/>
    <col min="19" max="20" width="8.28515625" style="209" bestFit="1" customWidth="1"/>
    <col min="21" max="21" width="8.28515625" style="209" customWidth="1"/>
    <col min="22" max="23" width="8.28515625" style="209" bestFit="1" customWidth="1"/>
    <col min="24" max="28" width="9" style="209" bestFit="1" customWidth="1"/>
    <col min="29" max="42" width="9" style="209" customWidth="1"/>
    <col min="43" max="43" width="23.28515625" style="209" customWidth="1"/>
    <col min="44" max="44" width="6.140625" style="217" customWidth="1"/>
    <col min="45" max="45" width="13.5703125" style="209" bestFit="1" customWidth="1"/>
    <col min="46" max="46" width="7" style="209" bestFit="1" customWidth="1"/>
    <col min="47" max="47" width="9.28515625" style="209" bestFit="1" customWidth="1"/>
    <col min="48" max="48" width="6.140625" style="209" customWidth="1"/>
    <col min="49" max="49" width="7.28515625" style="209" customWidth="1"/>
    <col min="50" max="256" width="9.140625" style="207"/>
    <col min="257" max="257" width="8.28515625" style="207" bestFit="1" customWidth="1"/>
    <col min="258" max="258" width="5" style="207" customWidth="1"/>
    <col min="259" max="259" width="5.7109375" style="207" bestFit="1" customWidth="1"/>
    <col min="260" max="260" width="13.85546875" style="207" bestFit="1" customWidth="1"/>
    <col min="261" max="261" width="11" style="207" bestFit="1" customWidth="1"/>
    <col min="262" max="262" width="8.42578125" style="207" customWidth="1"/>
    <col min="263" max="263" width="11.5703125" style="207" customWidth="1"/>
    <col min="264" max="266" width="5.42578125" style="207" customWidth="1"/>
    <col min="267" max="268" width="9" style="207" customWidth="1"/>
    <col min="269" max="269" width="6.7109375" style="207" customWidth="1"/>
    <col min="270" max="270" width="8.140625" style="207" bestFit="1" customWidth="1"/>
    <col min="271" max="271" width="8.140625" style="207" customWidth="1"/>
    <col min="272" max="273" width="8.28515625" style="207" bestFit="1" customWidth="1"/>
    <col min="274" max="274" width="8.28515625" style="207" customWidth="1"/>
    <col min="275" max="276" width="8.28515625" style="207" bestFit="1" customWidth="1"/>
    <col min="277" max="277" width="8.28515625" style="207" customWidth="1"/>
    <col min="278" max="279" width="8.28515625" style="207" bestFit="1" customWidth="1"/>
    <col min="280" max="284" width="9" style="207" bestFit="1" customWidth="1"/>
    <col min="285" max="298" width="9" style="207" customWidth="1"/>
    <col min="299" max="299" width="23.28515625" style="207" customWidth="1"/>
    <col min="300" max="300" width="6.140625" style="207" customWidth="1"/>
    <col min="301" max="301" width="13.5703125" style="207" bestFit="1" customWidth="1"/>
    <col min="302" max="302" width="7" style="207" bestFit="1" customWidth="1"/>
    <col min="303" max="304" width="6.140625" style="207" customWidth="1"/>
    <col min="305" max="305" width="7.28515625" style="207" customWidth="1"/>
    <col min="306" max="512" width="9.140625" style="207"/>
    <col min="513" max="513" width="8.28515625" style="207" bestFit="1" customWidth="1"/>
    <col min="514" max="514" width="5" style="207" customWidth="1"/>
    <col min="515" max="515" width="5.7109375" style="207" bestFit="1" customWidth="1"/>
    <col min="516" max="516" width="13.85546875" style="207" bestFit="1" customWidth="1"/>
    <col min="517" max="517" width="11" style="207" bestFit="1" customWidth="1"/>
    <col min="518" max="518" width="8.42578125" style="207" customWidth="1"/>
    <col min="519" max="519" width="11.5703125" style="207" customWidth="1"/>
    <col min="520" max="522" width="5.42578125" style="207" customWidth="1"/>
    <col min="523" max="524" width="9" style="207" customWidth="1"/>
    <col min="525" max="525" width="6.7109375" style="207" customWidth="1"/>
    <col min="526" max="526" width="8.140625" style="207" bestFit="1" customWidth="1"/>
    <col min="527" max="527" width="8.140625" style="207" customWidth="1"/>
    <col min="528" max="529" width="8.28515625" style="207" bestFit="1" customWidth="1"/>
    <col min="530" max="530" width="8.28515625" style="207" customWidth="1"/>
    <col min="531" max="532" width="8.28515625" style="207" bestFit="1" customWidth="1"/>
    <col min="533" max="533" width="8.28515625" style="207" customWidth="1"/>
    <col min="534" max="535" width="8.28515625" style="207" bestFit="1" customWidth="1"/>
    <col min="536" max="540" width="9" style="207" bestFit="1" customWidth="1"/>
    <col min="541" max="554" width="9" style="207" customWidth="1"/>
    <col min="555" max="555" width="23.28515625" style="207" customWidth="1"/>
    <col min="556" max="556" width="6.140625" style="207" customWidth="1"/>
    <col min="557" max="557" width="13.5703125" style="207" bestFit="1" customWidth="1"/>
    <col min="558" max="558" width="7" style="207" bestFit="1" customWidth="1"/>
    <col min="559" max="560" width="6.140625" style="207" customWidth="1"/>
    <col min="561" max="561" width="7.28515625" style="207" customWidth="1"/>
    <col min="562" max="768" width="9.140625" style="207"/>
    <col min="769" max="769" width="8.28515625" style="207" bestFit="1" customWidth="1"/>
    <col min="770" max="770" width="5" style="207" customWidth="1"/>
    <col min="771" max="771" width="5.7109375" style="207" bestFit="1" customWidth="1"/>
    <col min="772" max="772" width="13.85546875" style="207" bestFit="1" customWidth="1"/>
    <col min="773" max="773" width="11" style="207" bestFit="1" customWidth="1"/>
    <col min="774" max="774" width="8.42578125" style="207" customWidth="1"/>
    <col min="775" max="775" width="11.5703125" style="207" customWidth="1"/>
    <col min="776" max="778" width="5.42578125" style="207" customWidth="1"/>
    <col min="779" max="780" width="9" style="207" customWidth="1"/>
    <col min="781" max="781" width="6.7109375" style="207" customWidth="1"/>
    <col min="782" max="782" width="8.140625" style="207" bestFit="1" customWidth="1"/>
    <col min="783" max="783" width="8.140625" style="207" customWidth="1"/>
    <col min="784" max="785" width="8.28515625" style="207" bestFit="1" customWidth="1"/>
    <col min="786" max="786" width="8.28515625" style="207" customWidth="1"/>
    <col min="787" max="788" width="8.28515625" style="207" bestFit="1" customWidth="1"/>
    <col min="789" max="789" width="8.28515625" style="207" customWidth="1"/>
    <col min="790" max="791" width="8.28515625" style="207" bestFit="1" customWidth="1"/>
    <col min="792" max="796" width="9" style="207" bestFit="1" customWidth="1"/>
    <col min="797" max="810" width="9" style="207" customWidth="1"/>
    <col min="811" max="811" width="23.28515625" style="207" customWidth="1"/>
    <col min="812" max="812" width="6.140625" style="207" customWidth="1"/>
    <col min="813" max="813" width="13.5703125" style="207" bestFit="1" customWidth="1"/>
    <col min="814" max="814" width="7" style="207" bestFit="1" customWidth="1"/>
    <col min="815" max="816" width="6.140625" style="207" customWidth="1"/>
    <col min="817" max="817" width="7.28515625" style="207" customWidth="1"/>
    <col min="818" max="1024" width="9.140625" style="207"/>
    <col min="1025" max="1025" width="8.28515625" style="207" bestFit="1" customWidth="1"/>
    <col min="1026" max="1026" width="5" style="207" customWidth="1"/>
    <col min="1027" max="1027" width="5.7109375" style="207" bestFit="1" customWidth="1"/>
    <col min="1028" max="1028" width="13.85546875" style="207" bestFit="1" customWidth="1"/>
    <col min="1029" max="1029" width="11" style="207" bestFit="1" customWidth="1"/>
    <col min="1030" max="1030" width="8.42578125" style="207" customWidth="1"/>
    <col min="1031" max="1031" width="11.5703125" style="207" customWidth="1"/>
    <col min="1032" max="1034" width="5.42578125" style="207" customWidth="1"/>
    <col min="1035" max="1036" width="9" style="207" customWidth="1"/>
    <col min="1037" max="1037" width="6.7109375" style="207" customWidth="1"/>
    <col min="1038" max="1038" width="8.140625" style="207" bestFit="1" customWidth="1"/>
    <col min="1039" max="1039" width="8.140625" style="207" customWidth="1"/>
    <col min="1040" max="1041" width="8.28515625" style="207" bestFit="1" customWidth="1"/>
    <col min="1042" max="1042" width="8.28515625" style="207" customWidth="1"/>
    <col min="1043" max="1044" width="8.28515625" style="207" bestFit="1" customWidth="1"/>
    <col min="1045" max="1045" width="8.28515625" style="207" customWidth="1"/>
    <col min="1046" max="1047" width="8.28515625" style="207" bestFit="1" customWidth="1"/>
    <col min="1048" max="1052" width="9" style="207" bestFit="1" customWidth="1"/>
    <col min="1053" max="1066" width="9" style="207" customWidth="1"/>
    <col min="1067" max="1067" width="23.28515625" style="207" customWidth="1"/>
    <col min="1068" max="1068" width="6.140625" style="207" customWidth="1"/>
    <col min="1069" max="1069" width="13.5703125" style="207" bestFit="1" customWidth="1"/>
    <col min="1070" max="1070" width="7" style="207" bestFit="1" customWidth="1"/>
    <col min="1071" max="1072" width="6.140625" style="207" customWidth="1"/>
    <col min="1073" max="1073" width="7.28515625" style="207" customWidth="1"/>
    <col min="1074" max="1280" width="9.140625" style="207"/>
    <col min="1281" max="1281" width="8.28515625" style="207" bestFit="1" customWidth="1"/>
    <col min="1282" max="1282" width="5" style="207" customWidth="1"/>
    <col min="1283" max="1283" width="5.7109375" style="207" bestFit="1" customWidth="1"/>
    <col min="1284" max="1284" width="13.85546875" style="207" bestFit="1" customWidth="1"/>
    <col min="1285" max="1285" width="11" style="207" bestFit="1" customWidth="1"/>
    <col min="1286" max="1286" width="8.42578125" style="207" customWidth="1"/>
    <col min="1287" max="1287" width="11.5703125" style="207" customWidth="1"/>
    <col min="1288" max="1290" width="5.42578125" style="207" customWidth="1"/>
    <col min="1291" max="1292" width="9" style="207" customWidth="1"/>
    <col min="1293" max="1293" width="6.7109375" style="207" customWidth="1"/>
    <col min="1294" max="1294" width="8.140625" style="207" bestFit="1" customWidth="1"/>
    <col min="1295" max="1295" width="8.140625" style="207" customWidth="1"/>
    <col min="1296" max="1297" width="8.28515625" style="207" bestFit="1" customWidth="1"/>
    <col min="1298" max="1298" width="8.28515625" style="207" customWidth="1"/>
    <col min="1299" max="1300" width="8.28515625" style="207" bestFit="1" customWidth="1"/>
    <col min="1301" max="1301" width="8.28515625" style="207" customWidth="1"/>
    <col min="1302" max="1303" width="8.28515625" style="207" bestFit="1" customWidth="1"/>
    <col min="1304" max="1308" width="9" style="207" bestFit="1" customWidth="1"/>
    <col min="1309" max="1322" width="9" style="207" customWidth="1"/>
    <col min="1323" max="1323" width="23.28515625" style="207" customWidth="1"/>
    <col min="1324" max="1324" width="6.140625" style="207" customWidth="1"/>
    <col min="1325" max="1325" width="13.5703125" style="207" bestFit="1" customWidth="1"/>
    <col min="1326" max="1326" width="7" style="207" bestFit="1" customWidth="1"/>
    <col min="1327" max="1328" width="6.140625" style="207" customWidth="1"/>
    <col min="1329" max="1329" width="7.28515625" style="207" customWidth="1"/>
    <col min="1330" max="1536" width="9.140625" style="207"/>
    <col min="1537" max="1537" width="8.28515625" style="207" bestFit="1" customWidth="1"/>
    <col min="1538" max="1538" width="5" style="207" customWidth="1"/>
    <col min="1539" max="1539" width="5.7109375" style="207" bestFit="1" customWidth="1"/>
    <col min="1540" max="1540" width="13.85546875" style="207" bestFit="1" customWidth="1"/>
    <col min="1541" max="1541" width="11" style="207" bestFit="1" customWidth="1"/>
    <col min="1542" max="1542" width="8.42578125" style="207" customWidth="1"/>
    <col min="1543" max="1543" width="11.5703125" style="207" customWidth="1"/>
    <col min="1544" max="1546" width="5.42578125" style="207" customWidth="1"/>
    <col min="1547" max="1548" width="9" style="207" customWidth="1"/>
    <col min="1549" max="1549" width="6.7109375" style="207" customWidth="1"/>
    <col min="1550" max="1550" width="8.140625" style="207" bestFit="1" customWidth="1"/>
    <col min="1551" max="1551" width="8.140625" style="207" customWidth="1"/>
    <col min="1552" max="1553" width="8.28515625" style="207" bestFit="1" customWidth="1"/>
    <col min="1554" max="1554" width="8.28515625" style="207" customWidth="1"/>
    <col min="1555" max="1556" width="8.28515625" style="207" bestFit="1" customWidth="1"/>
    <col min="1557" max="1557" width="8.28515625" style="207" customWidth="1"/>
    <col min="1558" max="1559" width="8.28515625" style="207" bestFit="1" customWidth="1"/>
    <col min="1560" max="1564" width="9" style="207" bestFit="1" customWidth="1"/>
    <col min="1565" max="1578" width="9" style="207" customWidth="1"/>
    <col min="1579" max="1579" width="23.28515625" style="207" customWidth="1"/>
    <col min="1580" max="1580" width="6.140625" style="207" customWidth="1"/>
    <col min="1581" max="1581" width="13.5703125" style="207" bestFit="1" customWidth="1"/>
    <col min="1582" max="1582" width="7" style="207" bestFit="1" customWidth="1"/>
    <col min="1583" max="1584" width="6.140625" style="207" customWidth="1"/>
    <col min="1585" max="1585" width="7.28515625" style="207" customWidth="1"/>
    <col min="1586" max="1792" width="9.140625" style="207"/>
    <col min="1793" max="1793" width="8.28515625" style="207" bestFit="1" customWidth="1"/>
    <col min="1794" max="1794" width="5" style="207" customWidth="1"/>
    <col min="1795" max="1795" width="5.7109375" style="207" bestFit="1" customWidth="1"/>
    <col min="1796" max="1796" width="13.85546875" style="207" bestFit="1" customWidth="1"/>
    <col min="1797" max="1797" width="11" style="207" bestFit="1" customWidth="1"/>
    <col min="1798" max="1798" width="8.42578125" style="207" customWidth="1"/>
    <col min="1799" max="1799" width="11.5703125" style="207" customWidth="1"/>
    <col min="1800" max="1802" width="5.42578125" style="207" customWidth="1"/>
    <col min="1803" max="1804" width="9" style="207" customWidth="1"/>
    <col min="1805" max="1805" width="6.7109375" style="207" customWidth="1"/>
    <col min="1806" max="1806" width="8.140625" style="207" bestFit="1" customWidth="1"/>
    <col min="1807" max="1807" width="8.140625" style="207" customWidth="1"/>
    <col min="1808" max="1809" width="8.28515625" style="207" bestFit="1" customWidth="1"/>
    <col min="1810" max="1810" width="8.28515625" style="207" customWidth="1"/>
    <col min="1811" max="1812" width="8.28515625" style="207" bestFit="1" customWidth="1"/>
    <col min="1813" max="1813" width="8.28515625" style="207" customWidth="1"/>
    <col min="1814" max="1815" width="8.28515625" style="207" bestFit="1" customWidth="1"/>
    <col min="1816" max="1820" width="9" style="207" bestFit="1" customWidth="1"/>
    <col min="1821" max="1834" width="9" style="207" customWidth="1"/>
    <col min="1835" max="1835" width="23.28515625" style="207" customWidth="1"/>
    <col min="1836" max="1836" width="6.140625" style="207" customWidth="1"/>
    <col min="1837" max="1837" width="13.5703125" style="207" bestFit="1" customWidth="1"/>
    <col min="1838" max="1838" width="7" style="207" bestFit="1" customWidth="1"/>
    <col min="1839" max="1840" width="6.140625" style="207" customWidth="1"/>
    <col min="1841" max="1841" width="7.28515625" style="207" customWidth="1"/>
    <col min="1842" max="2048" width="9.140625" style="207"/>
    <col min="2049" max="2049" width="8.28515625" style="207" bestFit="1" customWidth="1"/>
    <col min="2050" max="2050" width="5" style="207" customWidth="1"/>
    <col min="2051" max="2051" width="5.7109375" style="207" bestFit="1" customWidth="1"/>
    <col min="2052" max="2052" width="13.85546875" style="207" bestFit="1" customWidth="1"/>
    <col min="2053" max="2053" width="11" style="207" bestFit="1" customWidth="1"/>
    <col min="2054" max="2054" width="8.42578125" style="207" customWidth="1"/>
    <col min="2055" max="2055" width="11.5703125" style="207" customWidth="1"/>
    <col min="2056" max="2058" width="5.42578125" style="207" customWidth="1"/>
    <col min="2059" max="2060" width="9" style="207" customWidth="1"/>
    <col min="2061" max="2061" width="6.7109375" style="207" customWidth="1"/>
    <col min="2062" max="2062" width="8.140625" style="207" bestFit="1" customWidth="1"/>
    <col min="2063" max="2063" width="8.140625" style="207" customWidth="1"/>
    <col min="2064" max="2065" width="8.28515625" style="207" bestFit="1" customWidth="1"/>
    <col min="2066" max="2066" width="8.28515625" style="207" customWidth="1"/>
    <col min="2067" max="2068" width="8.28515625" style="207" bestFit="1" customWidth="1"/>
    <col min="2069" max="2069" width="8.28515625" style="207" customWidth="1"/>
    <col min="2070" max="2071" width="8.28515625" style="207" bestFit="1" customWidth="1"/>
    <col min="2072" max="2076" width="9" style="207" bestFit="1" customWidth="1"/>
    <col min="2077" max="2090" width="9" style="207" customWidth="1"/>
    <col min="2091" max="2091" width="23.28515625" style="207" customWidth="1"/>
    <col min="2092" max="2092" width="6.140625" style="207" customWidth="1"/>
    <col min="2093" max="2093" width="13.5703125" style="207" bestFit="1" customWidth="1"/>
    <col min="2094" max="2094" width="7" style="207" bestFit="1" customWidth="1"/>
    <col min="2095" max="2096" width="6.140625" style="207" customWidth="1"/>
    <col min="2097" max="2097" width="7.28515625" style="207" customWidth="1"/>
    <col min="2098" max="2304" width="9.140625" style="207"/>
    <col min="2305" max="2305" width="8.28515625" style="207" bestFit="1" customWidth="1"/>
    <col min="2306" max="2306" width="5" style="207" customWidth="1"/>
    <col min="2307" max="2307" width="5.7109375" style="207" bestFit="1" customWidth="1"/>
    <col min="2308" max="2308" width="13.85546875" style="207" bestFit="1" customWidth="1"/>
    <col min="2309" max="2309" width="11" style="207" bestFit="1" customWidth="1"/>
    <col min="2310" max="2310" width="8.42578125" style="207" customWidth="1"/>
    <col min="2311" max="2311" width="11.5703125" style="207" customWidth="1"/>
    <col min="2312" max="2314" width="5.42578125" style="207" customWidth="1"/>
    <col min="2315" max="2316" width="9" style="207" customWidth="1"/>
    <col min="2317" max="2317" width="6.7109375" style="207" customWidth="1"/>
    <col min="2318" max="2318" width="8.140625" style="207" bestFit="1" customWidth="1"/>
    <col min="2319" max="2319" width="8.140625" style="207" customWidth="1"/>
    <col min="2320" max="2321" width="8.28515625" style="207" bestFit="1" customWidth="1"/>
    <col min="2322" max="2322" width="8.28515625" style="207" customWidth="1"/>
    <col min="2323" max="2324" width="8.28515625" style="207" bestFit="1" customWidth="1"/>
    <col min="2325" max="2325" width="8.28515625" style="207" customWidth="1"/>
    <col min="2326" max="2327" width="8.28515625" style="207" bestFit="1" customWidth="1"/>
    <col min="2328" max="2332" width="9" style="207" bestFit="1" customWidth="1"/>
    <col min="2333" max="2346" width="9" style="207" customWidth="1"/>
    <col min="2347" max="2347" width="23.28515625" style="207" customWidth="1"/>
    <col min="2348" max="2348" width="6.140625" style="207" customWidth="1"/>
    <col min="2349" max="2349" width="13.5703125" style="207" bestFit="1" customWidth="1"/>
    <col min="2350" max="2350" width="7" style="207" bestFit="1" customWidth="1"/>
    <col min="2351" max="2352" width="6.140625" style="207" customWidth="1"/>
    <col min="2353" max="2353" width="7.28515625" style="207" customWidth="1"/>
    <col min="2354" max="2560" width="9.140625" style="207"/>
    <col min="2561" max="2561" width="8.28515625" style="207" bestFit="1" customWidth="1"/>
    <col min="2562" max="2562" width="5" style="207" customWidth="1"/>
    <col min="2563" max="2563" width="5.7109375" style="207" bestFit="1" customWidth="1"/>
    <col min="2564" max="2564" width="13.85546875" style="207" bestFit="1" customWidth="1"/>
    <col min="2565" max="2565" width="11" style="207" bestFit="1" customWidth="1"/>
    <col min="2566" max="2566" width="8.42578125" style="207" customWidth="1"/>
    <col min="2567" max="2567" width="11.5703125" style="207" customWidth="1"/>
    <col min="2568" max="2570" width="5.42578125" style="207" customWidth="1"/>
    <col min="2571" max="2572" width="9" style="207" customWidth="1"/>
    <col min="2573" max="2573" width="6.7109375" style="207" customWidth="1"/>
    <col min="2574" max="2574" width="8.140625" style="207" bestFit="1" customWidth="1"/>
    <col min="2575" max="2575" width="8.140625" style="207" customWidth="1"/>
    <col min="2576" max="2577" width="8.28515625" style="207" bestFit="1" customWidth="1"/>
    <col min="2578" max="2578" width="8.28515625" style="207" customWidth="1"/>
    <col min="2579" max="2580" width="8.28515625" style="207" bestFit="1" customWidth="1"/>
    <col min="2581" max="2581" width="8.28515625" style="207" customWidth="1"/>
    <col min="2582" max="2583" width="8.28515625" style="207" bestFit="1" customWidth="1"/>
    <col min="2584" max="2588" width="9" style="207" bestFit="1" customWidth="1"/>
    <col min="2589" max="2602" width="9" style="207" customWidth="1"/>
    <col min="2603" max="2603" width="23.28515625" style="207" customWidth="1"/>
    <col min="2604" max="2604" width="6.140625" style="207" customWidth="1"/>
    <col min="2605" max="2605" width="13.5703125" style="207" bestFit="1" customWidth="1"/>
    <col min="2606" max="2606" width="7" style="207" bestFit="1" customWidth="1"/>
    <col min="2607" max="2608" width="6.140625" style="207" customWidth="1"/>
    <col min="2609" max="2609" width="7.28515625" style="207" customWidth="1"/>
    <col min="2610" max="2816" width="9.140625" style="207"/>
    <col min="2817" max="2817" width="8.28515625" style="207" bestFit="1" customWidth="1"/>
    <col min="2818" max="2818" width="5" style="207" customWidth="1"/>
    <col min="2819" max="2819" width="5.7109375" style="207" bestFit="1" customWidth="1"/>
    <col min="2820" max="2820" width="13.85546875" style="207" bestFit="1" customWidth="1"/>
    <col min="2821" max="2821" width="11" style="207" bestFit="1" customWidth="1"/>
    <col min="2822" max="2822" width="8.42578125" style="207" customWidth="1"/>
    <col min="2823" max="2823" width="11.5703125" style="207" customWidth="1"/>
    <col min="2824" max="2826" width="5.42578125" style="207" customWidth="1"/>
    <col min="2827" max="2828" width="9" style="207" customWidth="1"/>
    <col min="2829" max="2829" width="6.7109375" style="207" customWidth="1"/>
    <col min="2830" max="2830" width="8.140625" style="207" bestFit="1" customWidth="1"/>
    <col min="2831" max="2831" width="8.140625" style="207" customWidth="1"/>
    <col min="2832" max="2833" width="8.28515625" style="207" bestFit="1" customWidth="1"/>
    <col min="2834" max="2834" width="8.28515625" style="207" customWidth="1"/>
    <col min="2835" max="2836" width="8.28515625" style="207" bestFit="1" customWidth="1"/>
    <col min="2837" max="2837" width="8.28515625" style="207" customWidth="1"/>
    <col min="2838" max="2839" width="8.28515625" style="207" bestFit="1" customWidth="1"/>
    <col min="2840" max="2844" width="9" style="207" bestFit="1" customWidth="1"/>
    <col min="2845" max="2858" width="9" style="207" customWidth="1"/>
    <col min="2859" max="2859" width="23.28515625" style="207" customWidth="1"/>
    <col min="2860" max="2860" width="6.140625" style="207" customWidth="1"/>
    <col min="2861" max="2861" width="13.5703125" style="207" bestFit="1" customWidth="1"/>
    <col min="2862" max="2862" width="7" style="207" bestFit="1" customWidth="1"/>
    <col min="2863" max="2864" width="6.140625" style="207" customWidth="1"/>
    <col min="2865" max="2865" width="7.28515625" style="207" customWidth="1"/>
    <col min="2866" max="3072" width="9.140625" style="207"/>
    <col min="3073" max="3073" width="8.28515625" style="207" bestFit="1" customWidth="1"/>
    <col min="3074" max="3074" width="5" style="207" customWidth="1"/>
    <col min="3075" max="3075" width="5.7109375" style="207" bestFit="1" customWidth="1"/>
    <col min="3076" max="3076" width="13.85546875" style="207" bestFit="1" customWidth="1"/>
    <col min="3077" max="3077" width="11" style="207" bestFit="1" customWidth="1"/>
    <col min="3078" max="3078" width="8.42578125" style="207" customWidth="1"/>
    <col min="3079" max="3079" width="11.5703125" style="207" customWidth="1"/>
    <col min="3080" max="3082" width="5.42578125" style="207" customWidth="1"/>
    <col min="3083" max="3084" width="9" style="207" customWidth="1"/>
    <col min="3085" max="3085" width="6.7109375" style="207" customWidth="1"/>
    <col min="3086" max="3086" width="8.140625" style="207" bestFit="1" customWidth="1"/>
    <col min="3087" max="3087" width="8.140625" style="207" customWidth="1"/>
    <col min="3088" max="3089" width="8.28515625" style="207" bestFit="1" customWidth="1"/>
    <col min="3090" max="3090" width="8.28515625" style="207" customWidth="1"/>
    <col min="3091" max="3092" width="8.28515625" style="207" bestFit="1" customWidth="1"/>
    <col min="3093" max="3093" width="8.28515625" style="207" customWidth="1"/>
    <col min="3094" max="3095" width="8.28515625" style="207" bestFit="1" customWidth="1"/>
    <col min="3096" max="3100" width="9" style="207" bestFit="1" customWidth="1"/>
    <col min="3101" max="3114" width="9" style="207" customWidth="1"/>
    <col min="3115" max="3115" width="23.28515625" style="207" customWidth="1"/>
    <col min="3116" max="3116" width="6.140625" style="207" customWidth="1"/>
    <col min="3117" max="3117" width="13.5703125" style="207" bestFit="1" customWidth="1"/>
    <col min="3118" max="3118" width="7" style="207" bestFit="1" customWidth="1"/>
    <col min="3119" max="3120" width="6.140625" style="207" customWidth="1"/>
    <col min="3121" max="3121" width="7.28515625" style="207" customWidth="1"/>
    <col min="3122" max="3328" width="9.140625" style="207"/>
    <col min="3329" max="3329" width="8.28515625" style="207" bestFit="1" customWidth="1"/>
    <col min="3330" max="3330" width="5" style="207" customWidth="1"/>
    <col min="3331" max="3331" width="5.7109375" style="207" bestFit="1" customWidth="1"/>
    <col min="3332" max="3332" width="13.85546875" style="207" bestFit="1" customWidth="1"/>
    <col min="3333" max="3333" width="11" style="207" bestFit="1" customWidth="1"/>
    <col min="3334" max="3334" width="8.42578125" style="207" customWidth="1"/>
    <col min="3335" max="3335" width="11.5703125" style="207" customWidth="1"/>
    <col min="3336" max="3338" width="5.42578125" style="207" customWidth="1"/>
    <col min="3339" max="3340" width="9" style="207" customWidth="1"/>
    <col min="3341" max="3341" width="6.7109375" style="207" customWidth="1"/>
    <col min="3342" max="3342" width="8.140625" style="207" bestFit="1" customWidth="1"/>
    <col min="3343" max="3343" width="8.140625" style="207" customWidth="1"/>
    <col min="3344" max="3345" width="8.28515625" style="207" bestFit="1" customWidth="1"/>
    <col min="3346" max="3346" width="8.28515625" style="207" customWidth="1"/>
    <col min="3347" max="3348" width="8.28515625" style="207" bestFit="1" customWidth="1"/>
    <col min="3349" max="3349" width="8.28515625" style="207" customWidth="1"/>
    <col min="3350" max="3351" width="8.28515625" style="207" bestFit="1" customWidth="1"/>
    <col min="3352" max="3356" width="9" style="207" bestFit="1" customWidth="1"/>
    <col min="3357" max="3370" width="9" style="207" customWidth="1"/>
    <col min="3371" max="3371" width="23.28515625" style="207" customWidth="1"/>
    <col min="3372" max="3372" width="6.140625" style="207" customWidth="1"/>
    <col min="3373" max="3373" width="13.5703125" style="207" bestFit="1" customWidth="1"/>
    <col min="3374" max="3374" width="7" style="207" bestFit="1" customWidth="1"/>
    <col min="3375" max="3376" width="6.140625" style="207" customWidth="1"/>
    <col min="3377" max="3377" width="7.28515625" style="207" customWidth="1"/>
    <col min="3378" max="3584" width="9.140625" style="207"/>
    <col min="3585" max="3585" width="8.28515625" style="207" bestFit="1" customWidth="1"/>
    <col min="3586" max="3586" width="5" style="207" customWidth="1"/>
    <col min="3587" max="3587" width="5.7109375" style="207" bestFit="1" customWidth="1"/>
    <col min="3588" max="3588" width="13.85546875" style="207" bestFit="1" customWidth="1"/>
    <col min="3589" max="3589" width="11" style="207" bestFit="1" customWidth="1"/>
    <col min="3590" max="3590" width="8.42578125" style="207" customWidth="1"/>
    <col min="3591" max="3591" width="11.5703125" style="207" customWidth="1"/>
    <col min="3592" max="3594" width="5.42578125" style="207" customWidth="1"/>
    <col min="3595" max="3596" width="9" style="207" customWidth="1"/>
    <col min="3597" max="3597" width="6.7109375" style="207" customWidth="1"/>
    <col min="3598" max="3598" width="8.140625" style="207" bestFit="1" customWidth="1"/>
    <col min="3599" max="3599" width="8.140625" style="207" customWidth="1"/>
    <col min="3600" max="3601" width="8.28515625" style="207" bestFit="1" customWidth="1"/>
    <col min="3602" max="3602" width="8.28515625" style="207" customWidth="1"/>
    <col min="3603" max="3604" width="8.28515625" style="207" bestFit="1" customWidth="1"/>
    <col min="3605" max="3605" width="8.28515625" style="207" customWidth="1"/>
    <col min="3606" max="3607" width="8.28515625" style="207" bestFit="1" customWidth="1"/>
    <col min="3608" max="3612" width="9" style="207" bestFit="1" customWidth="1"/>
    <col min="3613" max="3626" width="9" style="207" customWidth="1"/>
    <col min="3627" max="3627" width="23.28515625" style="207" customWidth="1"/>
    <col min="3628" max="3628" width="6.140625" style="207" customWidth="1"/>
    <col min="3629" max="3629" width="13.5703125" style="207" bestFit="1" customWidth="1"/>
    <col min="3630" max="3630" width="7" style="207" bestFit="1" customWidth="1"/>
    <col min="3631" max="3632" width="6.140625" style="207" customWidth="1"/>
    <col min="3633" max="3633" width="7.28515625" style="207" customWidth="1"/>
    <col min="3634" max="3840" width="9.140625" style="207"/>
    <col min="3841" max="3841" width="8.28515625" style="207" bestFit="1" customWidth="1"/>
    <col min="3842" max="3842" width="5" style="207" customWidth="1"/>
    <col min="3843" max="3843" width="5.7109375" style="207" bestFit="1" customWidth="1"/>
    <col min="3844" max="3844" width="13.85546875" style="207" bestFit="1" customWidth="1"/>
    <col min="3845" max="3845" width="11" style="207" bestFit="1" customWidth="1"/>
    <col min="3846" max="3846" width="8.42578125" style="207" customWidth="1"/>
    <col min="3847" max="3847" width="11.5703125" style="207" customWidth="1"/>
    <col min="3848" max="3850" width="5.42578125" style="207" customWidth="1"/>
    <col min="3851" max="3852" width="9" style="207" customWidth="1"/>
    <col min="3853" max="3853" width="6.7109375" style="207" customWidth="1"/>
    <col min="3854" max="3854" width="8.140625" style="207" bestFit="1" customWidth="1"/>
    <col min="3855" max="3855" width="8.140625" style="207" customWidth="1"/>
    <col min="3856" max="3857" width="8.28515625" style="207" bestFit="1" customWidth="1"/>
    <col min="3858" max="3858" width="8.28515625" style="207" customWidth="1"/>
    <col min="3859" max="3860" width="8.28515625" style="207" bestFit="1" customWidth="1"/>
    <col min="3861" max="3861" width="8.28515625" style="207" customWidth="1"/>
    <col min="3862" max="3863" width="8.28515625" style="207" bestFit="1" customWidth="1"/>
    <col min="3864" max="3868" width="9" style="207" bestFit="1" customWidth="1"/>
    <col min="3869" max="3882" width="9" style="207" customWidth="1"/>
    <col min="3883" max="3883" width="23.28515625" style="207" customWidth="1"/>
    <col min="3884" max="3884" width="6.140625" style="207" customWidth="1"/>
    <col min="3885" max="3885" width="13.5703125" style="207" bestFit="1" customWidth="1"/>
    <col min="3886" max="3886" width="7" style="207" bestFit="1" customWidth="1"/>
    <col min="3887" max="3888" width="6.140625" style="207" customWidth="1"/>
    <col min="3889" max="3889" width="7.28515625" style="207" customWidth="1"/>
    <col min="3890" max="4096" width="9.140625" style="207"/>
    <col min="4097" max="4097" width="8.28515625" style="207" bestFit="1" customWidth="1"/>
    <col min="4098" max="4098" width="5" style="207" customWidth="1"/>
    <col min="4099" max="4099" width="5.7109375" style="207" bestFit="1" customWidth="1"/>
    <col min="4100" max="4100" width="13.85546875" style="207" bestFit="1" customWidth="1"/>
    <col min="4101" max="4101" width="11" style="207" bestFit="1" customWidth="1"/>
    <col min="4102" max="4102" width="8.42578125" style="207" customWidth="1"/>
    <col min="4103" max="4103" width="11.5703125" style="207" customWidth="1"/>
    <col min="4104" max="4106" width="5.42578125" style="207" customWidth="1"/>
    <col min="4107" max="4108" width="9" style="207" customWidth="1"/>
    <col min="4109" max="4109" width="6.7109375" style="207" customWidth="1"/>
    <col min="4110" max="4110" width="8.140625" style="207" bestFit="1" customWidth="1"/>
    <col min="4111" max="4111" width="8.140625" style="207" customWidth="1"/>
    <col min="4112" max="4113" width="8.28515625" style="207" bestFit="1" customWidth="1"/>
    <col min="4114" max="4114" width="8.28515625" style="207" customWidth="1"/>
    <col min="4115" max="4116" width="8.28515625" style="207" bestFit="1" customWidth="1"/>
    <col min="4117" max="4117" width="8.28515625" style="207" customWidth="1"/>
    <col min="4118" max="4119" width="8.28515625" style="207" bestFit="1" customWidth="1"/>
    <col min="4120" max="4124" width="9" style="207" bestFit="1" customWidth="1"/>
    <col min="4125" max="4138" width="9" style="207" customWidth="1"/>
    <col min="4139" max="4139" width="23.28515625" style="207" customWidth="1"/>
    <col min="4140" max="4140" width="6.140625" style="207" customWidth="1"/>
    <col min="4141" max="4141" width="13.5703125" style="207" bestFit="1" customWidth="1"/>
    <col min="4142" max="4142" width="7" style="207" bestFit="1" customWidth="1"/>
    <col min="4143" max="4144" width="6.140625" style="207" customWidth="1"/>
    <col min="4145" max="4145" width="7.28515625" style="207" customWidth="1"/>
    <col min="4146" max="4352" width="9.140625" style="207"/>
    <col min="4353" max="4353" width="8.28515625" style="207" bestFit="1" customWidth="1"/>
    <col min="4354" max="4354" width="5" style="207" customWidth="1"/>
    <col min="4355" max="4355" width="5.7109375" style="207" bestFit="1" customWidth="1"/>
    <col min="4356" max="4356" width="13.85546875" style="207" bestFit="1" customWidth="1"/>
    <col min="4357" max="4357" width="11" style="207" bestFit="1" customWidth="1"/>
    <col min="4358" max="4358" width="8.42578125" style="207" customWidth="1"/>
    <col min="4359" max="4359" width="11.5703125" style="207" customWidth="1"/>
    <col min="4360" max="4362" width="5.42578125" style="207" customWidth="1"/>
    <col min="4363" max="4364" width="9" style="207" customWidth="1"/>
    <col min="4365" max="4365" width="6.7109375" style="207" customWidth="1"/>
    <col min="4366" max="4366" width="8.140625" style="207" bestFit="1" customWidth="1"/>
    <col min="4367" max="4367" width="8.140625" style="207" customWidth="1"/>
    <col min="4368" max="4369" width="8.28515625" style="207" bestFit="1" customWidth="1"/>
    <col min="4370" max="4370" width="8.28515625" style="207" customWidth="1"/>
    <col min="4371" max="4372" width="8.28515625" style="207" bestFit="1" customWidth="1"/>
    <col min="4373" max="4373" width="8.28515625" style="207" customWidth="1"/>
    <col min="4374" max="4375" width="8.28515625" style="207" bestFit="1" customWidth="1"/>
    <col min="4376" max="4380" width="9" style="207" bestFit="1" customWidth="1"/>
    <col min="4381" max="4394" width="9" style="207" customWidth="1"/>
    <col min="4395" max="4395" width="23.28515625" style="207" customWidth="1"/>
    <col min="4396" max="4396" width="6.140625" style="207" customWidth="1"/>
    <col min="4397" max="4397" width="13.5703125" style="207" bestFit="1" customWidth="1"/>
    <col min="4398" max="4398" width="7" style="207" bestFit="1" customWidth="1"/>
    <col min="4399" max="4400" width="6.140625" style="207" customWidth="1"/>
    <col min="4401" max="4401" width="7.28515625" style="207" customWidth="1"/>
    <col min="4402" max="4608" width="9.140625" style="207"/>
    <col min="4609" max="4609" width="8.28515625" style="207" bestFit="1" customWidth="1"/>
    <col min="4610" max="4610" width="5" style="207" customWidth="1"/>
    <col min="4611" max="4611" width="5.7109375" style="207" bestFit="1" customWidth="1"/>
    <col min="4612" max="4612" width="13.85546875" style="207" bestFit="1" customWidth="1"/>
    <col min="4613" max="4613" width="11" style="207" bestFit="1" customWidth="1"/>
    <col min="4614" max="4614" width="8.42578125" style="207" customWidth="1"/>
    <col min="4615" max="4615" width="11.5703125" style="207" customWidth="1"/>
    <col min="4616" max="4618" width="5.42578125" style="207" customWidth="1"/>
    <col min="4619" max="4620" width="9" style="207" customWidth="1"/>
    <col min="4621" max="4621" width="6.7109375" style="207" customWidth="1"/>
    <col min="4622" max="4622" width="8.140625" style="207" bestFit="1" customWidth="1"/>
    <col min="4623" max="4623" width="8.140625" style="207" customWidth="1"/>
    <col min="4624" max="4625" width="8.28515625" style="207" bestFit="1" customWidth="1"/>
    <col min="4626" max="4626" width="8.28515625" style="207" customWidth="1"/>
    <col min="4627" max="4628" width="8.28515625" style="207" bestFit="1" customWidth="1"/>
    <col min="4629" max="4629" width="8.28515625" style="207" customWidth="1"/>
    <col min="4630" max="4631" width="8.28515625" style="207" bestFit="1" customWidth="1"/>
    <col min="4632" max="4636" width="9" style="207" bestFit="1" customWidth="1"/>
    <col min="4637" max="4650" width="9" style="207" customWidth="1"/>
    <col min="4651" max="4651" width="23.28515625" style="207" customWidth="1"/>
    <col min="4652" max="4652" width="6.140625" style="207" customWidth="1"/>
    <col min="4653" max="4653" width="13.5703125" style="207" bestFit="1" customWidth="1"/>
    <col min="4654" max="4654" width="7" style="207" bestFit="1" customWidth="1"/>
    <col min="4655" max="4656" width="6.140625" style="207" customWidth="1"/>
    <col min="4657" max="4657" width="7.28515625" style="207" customWidth="1"/>
    <col min="4658" max="4864" width="9.140625" style="207"/>
    <col min="4865" max="4865" width="8.28515625" style="207" bestFit="1" customWidth="1"/>
    <col min="4866" max="4866" width="5" style="207" customWidth="1"/>
    <col min="4867" max="4867" width="5.7109375" style="207" bestFit="1" customWidth="1"/>
    <col min="4868" max="4868" width="13.85546875" style="207" bestFit="1" customWidth="1"/>
    <col min="4869" max="4869" width="11" style="207" bestFit="1" customWidth="1"/>
    <col min="4870" max="4870" width="8.42578125" style="207" customWidth="1"/>
    <col min="4871" max="4871" width="11.5703125" style="207" customWidth="1"/>
    <col min="4872" max="4874" width="5.42578125" style="207" customWidth="1"/>
    <col min="4875" max="4876" width="9" style="207" customWidth="1"/>
    <col min="4877" max="4877" width="6.7109375" style="207" customWidth="1"/>
    <col min="4878" max="4878" width="8.140625" style="207" bestFit="1" customWidth="1"/>
    <col min="4879" max="4879" width="8.140625" style="207" customWidth="1"/>
    <col min="4880" max="4881" width="8.28515625" style="207" bestFit="1" customWidth="1"/>
    <col min="4882" max="4882" width="8.28515625" style="207" customWidth="1"/>
    <col min="4883" max="4884" width="8.28515625" style="207" bestFit="1" customWidth="1"/>
    <col min="4885" max="4885" width="8.28515625" style="207" customWidth="1"/>
    <col min="4886" max="4887" width="8.28515625" style="207" bestFit="1" customWidth="1"/>
    <col min="4888" max="4892" width="9" style="207" bestFit="1" customWidth="1"/>
    <col min="4893" max="4906" width="9" style="207" customWidth="1"/>
    <col min="4907" max="4907" width="23.28515625" style="207" customWidth="1"/>
    <col min="4908" max="4908" width="6.140625" style="207" customWidth="1"/>
    <col min="4909" max="4909" width="13.5703125" style="207" bestFit="1" customWidth="1"/>
    <col min="4910" max="4910" width="7" style="207" bestFit="1" customWidth="1"/>
    <col min="4911" max="4912" width="6.140625" style="207" customWidth="1"/>
    <col min="4913" max="4913" width="7.28515625" style="207" customWidth="1"/>
    <col min="4914" max="5120" width="9.140625" style="207"/>
    <col min="5121" max="5121" width="8.28515625" style="207" bestFit="1" customWidth="1"/>
    <col min="5122" max="5122" width="5" style="207" customWidth="1"/>
    <col min="5123" max="5123" width="5.7109375" style="207" bestFit="1" customWidth="1"/>
    <col min="5124" max="5124" width="13.85546875" style="207" bestFit="1" customWidth="1"/>
    <col min="5125" max="5125" width="11" style="207" bestFit="1" customWidth="1"/>
    <col min="5126" max="5126" width="8.42578125" style="207" customWidth="1"/>
    <col min="5127" max="5127" width="11.5703125" style="207" customWidth="1"/>
    <col min="5128" max="5130" width="5.42578125" style="207" customWidth="1"/>
    <col min="5131" max="5132" width="9" style="207" customWidth="1"/>
    <col min="5133" max="5133" width="6.7109375" style="207" customWidth="1"/>
    <col min="5134" max="5134" width="8.140625" style="207" bestFit="1" customWidth="1"/>
    <col min="5135" max="5135" width="8.140625" style="207" customWidth="1"/>
    <col min="5136" max="5137" width="8.28515625" style="207" bestFit="1" customWidth="1"/>
    <col min="5138" max="5138" width="8.28515625" style="207" customWidth="1"/>
    <col min="5139" max="5140" width="8.28515625" style="207" bestFit="1" customWidth="1"/>
    <col min="5141" max="5141" width="8.28515625" style="207" customWidth="1"/>
    <col min="5142" max="5143" width="8.28515625" style="207" bestFit="1" customWidth="1"/>
    <col min="5144" max="5148" width="9" style="207" bestFit="1" customWidth="1"/>
    <col min="5149" max="5162" width="9" style="207" customWidth="1"/>
    <col min="5163" max="5163" width="23.28515625" style="207" customWidth="1"/>
    <col min="5164" max="5164" width="6.140625" style="207" customWidth="1"/>
    <col min="5165" max="5165" width="13.5703125" style="207" bestFit="1" customWidth="1"/>
    <col min="5166" max="5166" width="7" style="207" bestFit="1" customWidth="1"/>
    <col min="5167" max="5168" width="6.140625" style="207" customWidth="1"/>
    <col min="5169" max="5169" width="7.28515625" style="207" customWidth="1"/>
    <col min="5170" max="5376" width="9.140625" style="207"/>
    <col min="5377" max="5377" width="8.28515625" style="207" bestFit="1" customWidth="1"/>
    <col min="5378" max="5378" width="5" style="207" customWidth="1"/>
    <col min="5379" max="5379" width="5.7109375" style="207" bestFit="1" customWidth="1"/>
    <col min="5380" max="5380" width="13.85546875" style="207" bestFit="1" customWidth="1"/>
    <col min="5381" max="5381" width="11" style="207" bestFit="1" customWidth="1"/>
    <col min="5382" max="5382" width="8.42578125" style="207" customWidth="1"/>
    <col min="5383" max="5383" width="11.5703125" style="207" customWidth="1"/>
    <col min="5384" max="5386" width="5.42578125" style="207" customWidth="1"/>
    <col min="5387" max="5388" width="9" style="207" customWidth="1"/>
    <col min="5389" max="5389" width="6.7109375" style="207" customWidth="1"/>
    <col min="5390" max="5390" width="8.140625" style="207" bestFit="1" customWidth="1"/>
    <col min="5391" max="5391" width="8.140625" style="207" customWidth="1"/>
    <col min="5392" max="5393" width="8.28515625" style="207" bestFit="1" customWidth="1"/>
    <col min="5394" max="5394" width="8.28515625" style="207" customWidth="1"/>
    <col min="5395" max="5396" width="8.28515625" style="207" bestFit="1" customWidth="1"/>
    <col min="5397" max="5397" width="8.28515625" style="207" customWidth="1"/>
    <col min="5398" max="5399" width="8.28515625" style="207" bestFit="1" customWidth="1"/>
    <col min="5400" max="5404" width="9" style="207" bestFit="1" customWidth="1"/>
    <col min="5405" max="5418" width="9" style="207" customWidth="1"/>
    <col min="5419" max="5419" width="23.28515625" style="207" customWidth="1"/>
    <col min="5420" max="5420" width="6.140625" style="207" customWidth="1"/>
    <col min="5421" max="5421" width="13.5703125" style="207" bestFit="1" customWidth="1"/>
    <col min="5422" max="5422" width="7" style="207" bestFit="1" customWidth="1"/>
    <col min="5423" max="5424" width="6.140625" style="207" customWidth="1"/>
    <col min="5425" max="5425" width="7.28515625" style="207" customWidth="1"/>
    <col min="5426" max="5632" width="9.140625" style="207"/>
    <col min="5633" max="5633" width="8.28515625" style="207" bestFit="1" customWidth="1"/>
    <col min="5634" max="5634" width="5" style="207" customWidth="1"/>
    <col min="5635" max="5635" width="5.7109375" style="207" bestFit="1" customWidth="1"/>
    <col min="5636" max="5636" width="13.85546875" style="207" bestFit="1" customWidth="1"/>
    <col min="5637" max="5637" width="11" style="207" bestFit="1" customWidth="1"/>
    <col min="5638" max="5638" width="8.42578125" style="207" customWidth="1"/>
    <col min="5639" max="5639" width="11.5703125" style="207" customWidth="1"/>
    <col min="5640" max="5642" width="5.42578125" style="207" customWidth="1"/>
    <col min="5643" max="5644" width="9" style="207" customWidth="1"/>
    <col min="5645" max="5645" width="6.7109375" style="207" customWidth="1"/>
    <col min="5646" max="5646" width="8.140625" style="207" bestFit="1" customWidth="1"/>
    <col min="5647" max="5647" width="8.140625" style="207" customWidth="1"/>
    <col min="5648" max="5649" width="8.28515625" style="207" bestFit="1" customWidth="1"/>
    <col min="5650" max="5650" width="8.28515625" style="207" customWidth="1"/>
    <col min="5651" max="5652" width="8.28515625" style="207" bestFit="1" customWidth="1"/>
    <col min="5653" max="5653" width="8.28515625" style="207" customWidth="1"/>
    <col min="5654" max="5655" width="8.28515625" style="207" bestFit="1" customWidth="1"/>
    <col min="5656" max="5660" width="9" style="207" bestFit="1" customWidth="1"/>
    <col min="5661" max="5674" width="9" style="207" customWidth="1"/>
    <col min="5675" max="5675" width="23.28515625" style="207" customWidth="1"/>
    <col min="5676" max="5676" width="6.140625" style="207" customWidth="1"/>
    <col min="5677" max="5677" width="13.5703125" style="207" bestFit="1" customWidth="1"/>
    <col min="5678" max="5678" width="7" style="207" bestFit="1" customWidth="1"/>
    <col min="5679" max="5680" width="6.140625" style="207" customWidth="1"/>
    <col min="5681" max="5681" width="7.28515625" style="207" customWidth="1"/>
    <col min="5682" max="5888" width="9.140625" style="207"/>
    <col min="5889" max="5889" width="8.28515625" style="207" bestFit="1" customWidth="1"/>
    <col min="5890" max="5890" width="5" style="207" customWidth="1"/>
    <col min="5891" max="5891" width="5.7109375" style="207" bestFit="1" customWidth="1"/>
    <col min="5892" max="5892" width="13.85546875" style="207" bestFit="1" customWidth="1"/>
    <col min="5893" max="5893" width="11" style="207" bestFit="1" customWidth="1"/>
    <col min="5894" max="5894" width="8.42578125" style="207" customWidth="1"/>
    <col min="5895" max="5895" width="11.5703125" style="207" customWidth="1"/>
    <col min="5896" max="5898" width="5.42578125" style="207" customWidth="1"/>
    <col min="5899" max="5900" width="9" style="207" customWidth="1"/>
    <col min="5901" max="5901" width="6.7109375" style="207" customWidth="1"/>
    <col min="5902" max="5902" width="8.140625" style="207" bestFit="1" customWidth="1"/>
    <col min="5903" max="5903" width="8.140625" style="207" customWidth="1"/>
    <col min="5904" max="5905" width="8.28515625" style="207" bestFit="1" customWidth="1"/>
    <col min="5906" max="5906" width="8.28515625" style="207" customWidth="1"/>
    <col min="5907" max="5908" width="8.28515625" style="207" bestFit="1" customWidth="1"/>
    <col min="5909" max="5909" width="8.28515625" style="207" customWidth="1"/>
    <col min="5910" max="5911" width="8.28515625" style="207" bestFit="1" customWidth="1"/>
    <col min="5912" max="5916" width="9" style="207" bestFit="1" customWidth="1"/>
    <col min="5917" max="5930" width="9" style="207" customWidth="1"/>
    <col min="5931" max="5931" width="23.28515625" style="207" customWidth="1"/>
    <col min="5932" max="5932" width="6.140625" style="207" customWidth="1"/>
    <col min="5933" max="5933" width="13.5703125" style="207" bestFit="1" customWidth="1"/>
    <col min="5934" max="5934" width="7" style="207" bestFit="1" customWidth="1"/>
    <col min="5935" max="5936" width="6.140625" style="207" customWidth="1"/>
    <col min="5937" max="5937" width="7.28515625" style="207" customWidth="1"/>
    <col min="5938" max="6144" width="9.140625" style="207"/>
    <col min="6145" max="6145" width="8.28515625" style="207" bestFit="1" customWidth="1"/>
    <col min="6146" max="6146" width="5" style="207" customWidth="1"/>
    <col min="6147" max="6147" width="5.7109375" style="207" bestFit="1" customWidth="1"/>
    <col min="6148" max="6148" width="13.85546875" style="207" bestFit="1" customWidth="1"/>
    <col min="6149" max="6149" width="11" style="207" bestFit="1" customWidth="1"/>
    <col min="6150" max="6150" width="8.42578125" style="207" customWidth="1"/>
    <col min="6151" max="6151" width="11.5703125" style="207" customWidth="1"/>
    <col min="6152" max="6154" width="5.42578125" style="207" customWidth="1"/>
    <col min="6155" max="6156" width="9" style="207" customWidth="1"/>
    <col min="6157" max="6157" width="6.7109375" style="207" customWidth="1"/>
    <col min="6158" max="6158" width="8.140625" style="207" bestFit="1" customWidth="1"/>
    <col min="6159" max="6159" width="8.140625" style="207" customWidth="1"/>
    <col min="6160" max="6161" width="8.28515625" style="207" bestFit="1" customWidth="1"/>
    <col min="6162" max="6162" width="8.28515625" style="207" customWidth="1"/>
    <col min="6163" max="6164" width="8.28515625" style="207" bestFit="1" customWidth="1"/>
    <col min="6165" max="6165" width="8.28515625" style="207" customWidth="1"/>
    <col min="6166" max="6167" width="8.28515625" style="207" bestFit="1" customWidth="1"/>
    <col min="6168" max="6172" width="9" style="207" bestFit="1" customWidth="1"/>
    <col min="6173" max="6186" width="9" style="207" customWidth="1"/>
    <col min="6187" max="6187" width="23.28515625" style="207" customWidth="1"/>
    <col min="6188" max="6188" width="6.140625" style="207" customWidth="1"/>
    <col min="6189" max="6189" width="13.5703125" style="207" bestFit="1" customWidth="1"/>
    <col min="6190" max="6190" width="7" style="207" bestFit="1" customWidth="1"/>
    <col min="6191" max="6192" width="6.140625" style="207" customWidth="1"/>
    <col min="6193" max="6193" width="7.28515625" style="207" customWidth="1"/>
    <col min="6194" max="6400" width="9.140625" style="207"/>
    <col min="6401" max="6401" width="8.28515625" style="207" bestFit="1" customWidth="1"/>
    <col min="6402" max="6402" width="5" style="207" customWidth="1"/>
    <col min="6403" max="6403" width="5.7109375" style="207" bestFit="1" customWidth="1"/>
    <col min="6404" max="6404" width="13.85546875" style="207" bestFit="1" customWidth="1"/>
    <col min="6405" max="6405" width="11" style="207" bestFit="1" customWidth="1"/>
    <col min="6406" max="6406" width="8.42578125" style="207" customWidth="1"/>
    <col min="6407" max="6407" width="11.5703125" style="207" customWidth="1"/>
    <col min="6408" max="6410" width="5.42578125" style="207" customWidth="1"/>
    <col min="6411" max="6412" width="9" style="207" customWidth="1"/>
    <col min="6413" max="6413" width="6.7109375" style="207" customWidth="1"/>
    <col min="6414" max="6414" width="8.140625" style="207" bestFit="1" customWidth="1"/>
    <col min="6415" max="6415" width="8.140625" style="207" customWidth="1"/>
    <col min="6416" max="6417" width="8.28515625" style="207" bestFit="1" customWidth="1"/>
    <col min="6418" max="6418" width="8.28515625" style="207" customWidth="1"/>
    <col min="6419" max="6420" width="8.28515625" style="207" bestFit="1" customWidth="1"/>
    <col min="6421" max="6421" width="8.28515625" style="207" customWidth="1"/>
    <col min="6422" max="6423" width="8.28515625" style="207" bestFit="1" customWidth="1"/>
    <col min="6424" max="6428" width="9" style="207" bestFit="1" customWidth="1"/>
    <col min="6429" max="6442" width="9" style="207" customWidth="1"/>
    <col min="6443" max="6443" width="23.28515625" style="207" customWidth="1"/>
    <col min="6444" max="6444" width="6.140625" style="207" customWidth="1"/>
    <col min="6445" max="6445" width="13.5703125" style="207" bestFit="1" customWidth="1"/>
    <col min="6446" max="6446" width="7" style="207" bestFit="1" customWidth="1"/>
    <col min="6447" max="6448" width="6.140625" style="207" customWidth="1"/>
    <col min="6449" max="6449" width="7.28515625" style="207" customWidth="1"/>
    <col min="6450" max="6656" width="9.140625" style="207"/>
    <col min="6657" max="6657" width="8.28515625" style="207" bestFit="1" customWidth="1"/>
    <col min="6658" max="6658" width="5" style="207" customWidth="1"/>
    <col min="6659" max="6659" width="5.7109375" style="207" bestFit="1" customWidth="1"/>
    <col min="6660" max="6660" width="13.85546875" style="207" bestFit="1" customWidth="1"/>
    <col min="6661" max="6661" width="11" style="207" bestFit="1" customWidth="1"/>
    <col min="6662" max="6662" width="8.42578125" style="207" customWidth="1"/>
    <col min="6663" max="6663" width="11.5703125" style="207" customWidth="1"/>
    <col min="6664" max="6666" width="5.42578125" style="207" customWidth="1"/>
    <col min="6667" max="6668" width="9" style="207" customWidth="1"/>
    <col min="6669" max="6669" width="6.7109375" style="207" customWidth="1"/>
    <col min="6670" max="6670" width="8.140625" style="207" bestFit="1" customWidth="1"/>
    <col min="6671" max="6671" width="8.140625" style="207" customWidth="1"/>
    <col min="6672" max="6673" width="8.28515625" style="207" bestFit="1" customWidth="1"/>
    <col min="6674" max="6674" width="8.28515625" style="207" customWidth="1"/>
    <col min="6675" max="6676" width="8.28515625" style="207" bestFit="1" customWidth="1"/>
    <col min="6677" max="6677" width="8.28515625" style="207" customWidth="1"/>
    <col min="6678" max="6679" width="8.28515625" style="207" bestFit="1" customWidth="1"/>
    <col min="6680" max="6684" width="9" style="207" bestFit="1" customWidth="1"/>
    <col min="6685" max="6698" width="9" style="207" customWidth="1"/>
    <col min="6699" max="6699" width="23.28515625" style="207" customWidth="1"/>
    <col min="6700" max="6700" width="6.140625" style="207" customWidth="1"/>
    <col min="6701" max="6701" width="13.5703125" style="207" bestFit="1" customWidth="1"/>
    <col min="6702" max="6702" width="7" style="207" bestFit="1" customWidth="1"/>
    <col min="6703" max="6704" width="6.140625" style="207" customWidth="1"/>
    <col min="6705" max="6705" width="7.28515625" style="207" customWidth="1"/>
    <col min="6706" max="6912" width="9.140625" style="207"/>
    <col min="6913" max="6913" width="8.28515625" style="207" bestFit="1" customWidth="1"/>
    <col min="6914" max="6914" width="5" style="207" customWidth="1"/>
    <col min="6915" max="6915" width="5.7109375" style="207" bestFit="1" customWidth="1"/>
    <col min="6916" max="6916" width="13.85546875" style="207" bestFit="1" customWidth="1"/>
    <col min="6917" max="6917" width="11" style="207" bestFit="1" customWidth="1"/>
    <col min="6918" max="6918" width="8.42578125" style="207" customWidth="1"/>
    <col min="6919" max="6919" width="11.5703125" style="207" customWidth="1"/>
    <col min="6920" max="6922" width="5.42578125" style="207" customWidth="1"/>
    <col min="6923" max="6924" width="9" style="207" customWidth="1"/>
    <col min="6925" max="6925" width="6.7109375" style="207" customWidth="1"/>
    <col min="6926" max="6926" width="8.140625" style="207" bestFit="1" customWidth="1"/>
    <col min="6927" max="6927" width="8.140625" style="207" customWidth="1"/>
    <col min="6928" max="6929" width="8.28515625" style="207" bestFit="1" customWidth="1"/>
    <col min="6930" max="6930" width="8.28515625" style="207" customWidth="1"/>
    <col min="6931" max="6932" width="8.28515625" style="207" bestFit="1" customWidth="1"/>
    <col min="6933" max="6933" width="8.28515625" style="207" customWidth="1"/>
    <col min="6934" max="6935" width="8.28515625" style="207" bestFit="1" customWidth="1"/>
    <col min="6936" max="6940" width="9" style="207" bestFit="1" customWidth="1"/>
    <col min="6941" max="6954" width="9" style="207" customWidth="1"/>
    <col min="6955" max="6955" width="23.28515625" style="207" customWidth="1"/>
    <col min="6956" max="6956" width="6.140625" style="207" customWidth="1"/>
    <col min="6957" max="6957" width="13.5703125" style="207" bestFit="1" customWidth="1"/>
    <col min="6958" max="6958" width="7" style="207" bestFit="1" customWidth="1"/>
    <col min="6959" max="6960" width="6.140625" style="207" customWidth="1"/>
    <col min="6961" max="6961" width="7.28515625" style="207" customWidth="1"/>
    <col min="6962" max="7168" width="9.140625" style="207"/>
    <col min="7169" max="7169" width="8.28515625" style="207" bestFit="1" customWidth="1"/>
    <col min="7170" max="7170" width="5" style="207" customWidth="1"/>
    <col min="7171" max="7171" width="5.7109375" style="207" bestFit="1" customWidth="1"/>
    <col min="7172" max="7172" width="13.85546875" style="207" bestFit="1" customWidth="1"/>
    <col min="7173" max="7173" width="11" style="207" bestFit="1" customWidth="1"/>
    <col min="7174" max="7174" width="8.42578125" style="207" customWidth="1"/>
    <col min="7175" max="7175" width="11.5703125" style="207" customWidth="1"/>
    <col min="7176" max="7178" width="5.42578125" style="207" customWidth="1"/>
    <col min="7179" max="7180" width="9" style="207" customWidth="1"/>
    <col min="7181" max="7181" width="6.7109375" style="207" customWidth="1"/>
    <col min="7182" max="7182" width="8.140625" style="207" bestFit="1" customWidth="1"/>
    <col min="7183" max="7183" width="8.140625" style="207" customWidth="1"/>
    <col min="7184" max="7185" width="8.28515625" style="207" bestFit="1" customWidth="1"/>
    <col min="7186" max="7186" width="8.28515625" style="207" customWidth="1"/>
    <col min="7187" max="7188" width="8.28515625" style="207" bestFit="1" customWidth="1"/>
    <col min="7189" max="7189" width="8.28515625" style="207" customWidth="1"/>
    <col min="7190" max="7191" width="8.28515625" style="207" bestFit="1" customWidth="1"/>
    <col min="7192" max="7196" width="9" style="207" bestFit="1" customWidth="1"/>
    <col min="7197" max="7210" width="9" style="207" customWidth="1"/>
    <col min="7211" max="7211" width="23.28515625" style="207" customWidth="1"/>
    <col min="7212" max="7212" width="6.140625" style="207" customWidth="1"/>
    <col min="7213" max="7213" width="13.5703125" style="207" bestFit="1" customWidth="1"/>
    <col min="7214" max="7214" width="7" style="207" bestFit="1" customWidth="1"/>
    <col min="7215" max="7216" width="6.140625" style="207" customWidth="1"/>
    <col min="7217" max="7217" width="7.28515625" style="207" customWidth="1"/>
    <col min="7218" max="7424" width="9.140625" style="207"/>
    <col min="7425" max="7425" width="8.28515625" style="207" bestFit="1" customWidth="1"/>
    <col min="7426" max="7426" width="5" style="207" customWidth="1"/>
    <col min="7427" max="7427" width="5.7109375" style="207" bestFit="1" customWidth="1"/>
    <col min="7428" max="7428" width="13.85546875" style="207" bestFit="1" customWidth="1"/>
    <col min="7429" max="7429" width="11" style="207" bestFit="1" customWidth="1"/>
    <col min="7430" max="7430" width="8.42578125" style="207" customWidth="1"/>
    <col min="7431" max="7431" width="11.5703125" style="207" customWidth="1"/>
    <col min="7432" max="7434" width="5.42578125" style="207" customWidth="1"/>
    <col min="7435" max="7436" width="9" style="207" customWidth="1"/>
    <col min="7437" max="7437" width="6.7109375" style="207" customWidth="1"/>
    <col min="7438" max="7438" width="8.140625" style="207" bestFit="1" customWidth="1"/>
    <col min="7439" max="7439" width="8.140625" style="207" customWidth="1"/>
    <col min="7440" max="7441" width="8.28515625" style="207" bestFit="1" customWidth="1"/>
    <col min="7442" max="7442" width="8.28515625" style="207" customWidth="1"/>
    <col min="7443" max="7444" width="8.28515625" style="207" bestFit="1" customWidth="1"/>
    <col min="7445" max="7445" width="8.28515625" style="207" customWidth="1"/>
    <col min="7446" max="7447" width="8.28515625" style="207" bestFit="1" customWidth="1"/>
    <col min="7448" max="7452" width="9" style="207" bestFit="1" customWidth="1"/>
    <col min="7453" max="7466" width="9" style="207" customWidth="1"/>
    <col min="7467" max="7467" width="23.28515625" style="207" customWidth="1"/>
    <col min="7468" max="7468" width="6.140625" style="207" customWidth="1"/>
    <col min="7469" max="7469" width="13.5703125" style="207" bestFit="1" customWidth="1"/>
    <col min="7470" max="7470" width="7" style="207" bestFit="1" customWidth="1"/>
    <col min="7471" max="7472" width="6.140625" style="207" customWidth="1"/>
    <col min="7473" max="7473" width="7.28515625" style="207" customWidth="1"/>
    <col min="7474" max="7680" width="9.140625" style="207"/>
    <col min="7681" max="7681" width="8.28515625" style="207" bestFit="1" customWidth="1"/>
    <col min="7682" max="7682" width="5" style="207" customWidth="1"/>
    <col min="7683" max="7683" width="5.7109375" style="207" bestFit="1" customWidth="1"/>
    <col min="7684" max="7684" width="13.85546875" style="207" bestFit="1" customWidth="1"/>
    <col min="7685" max="7685" width="11" style="207" bestFit="1" customWidth="1"/>
    <col min="7686" max="7686" width="8.42578125" style="207" customWidth="1"/>
    <col min="7687" max="7687" width="11.5703125" style="207" customWidth="1"/>
    <col min="7688" max="7690" width="5.42578125" style="207" customWidth="1"/>
    <col min="7691" max="7692" width="9" style="207" customWidth="1"/>
    <col min="7693" max="7693" width="6.7109375" style="207" customWidth="1"/>
    <col min="7694" max="7694" width="8.140625" style="207" bestFit="1" customWidth="1"/>
    <col min="7695" max="7695" width="8.140625" style="207" customWidth="1"/>
    <col min="7696" max="7697" width="8.28515625" style="207" bestFit="1" customWidth="1"/>
    <col min="7698" max="7698" width="8.28515625" style="207" customWidth="1"/>
    <col min="7699" max="7700" width="8.28515625" style="207" bestFit="1" customWidth="1"/>
    <col min="7701" max="7701" width="8.28515625" style="207" customWidth="1"/>
    <col min="7702" max="7703" width="8.28515625" style="207" bestFit="1" customWidth="1"/>
    <col min="7704" max="7708" width="9" style="207" bestFit="1" customWidth="1"/>
    <col min="7709" max="7722" width="9" style="207" customWidth="1"/>
    <col min="7723" max="7723" width="23.28515625" style="207" customWidth="1"/>
    <col min="7724" max="7724" width="6.140625" style="207" customWidth="1"/>
    <col min="7725" max="7725" width="13.5703125" style="207" bestFit="1" customWidth="1"/>
    <col min="7726" max="7726" width="7" style="207" bestFit="1" customWidth="1"/>
    <col min="7727" max="7728" width="6.140625" style="207" customWidth="1"/>
    <col min="7729" max="7729" width="7.28515625" style="207" customWidth="1"/>
    <col min="7730" max="7936" width="9.140625" style="207"/>
    <col min="7937" max="7937" width="8.28515625" style="207" bestFit="1" customWidth="1"/>
    <col min="7938" max="7938" width="5" style="207" customWidth="1"/>
    <col min="7939" max="7939" width="5.7109375" style="207" bestFit="1" customWidth="1"/>
    <col min="7940" max="7940" width="13.85546875" style="207" bestFit="1" customWidth="1"/>
    <col min="7941" max="7941" width="11" style="207" bestFit="1" customWidth="1"/>
    <col min="7942" max="7942" width="8.42578125" style="207" customWidth="1"/>
    <col min="7943" max="7943" width="11.5703125" style="207" customWidth="1"/>
    <col min="7944" max="7946" width="5.42578125" style="207" customWidth="1"/>
    <col min="7947" max="7948" width="9" style="207" customWidth="1"/>
    <col min="7949" max="7949" width="6.7109375" style="207" customWidth="1"/>
    <col min="7950" max="7950" width="8.140625" style="207" bestFit="1" customWidth="1"/>
    <col min="7951" max="7951" width="8.140625" style="207" customWidth="1"/>
    <col min="7952" max="7953" width="8.28515625" style="207" bestFit="1" customWidth="1"/>
    <col min="7954" max="7954" width="8.28515625" style="207" customWidth="1"/>
    <col min="7955" max="7956" width="8.28515625" style="207" bestFit="1" customWidth="1"/>
    <col min="7957" max="7957" width="8.28515625" style="207" customWidth="1"/>
    <col min="7958" max="7959" width="8.28515625" style="207" bestFit="1" customWidth="1"/>
    <col min="7960" max="7964" width="9" style="207" bestFit="1" customWidth="1"/>
    <col min="7965" max="7978" width="9" style="207" customWidth="1"/>
    <col min="7979" max="7979" width="23.28515625" style="207" customWidth="1"/>
    <col min="7980" max="7980" width="6.140625" style="207" customWidth="1"/>
    <col min="7981" max="7981" width="13.5703125" style="207" bestFit="1" customWidth="1"/>
    <col min="7982" max="7982" width="7" style="207" bestFit="1" customWidth="1"/>
    <col min="7983" max="7984" width="6.140625" style="207" customWidth="1"/>
    <col min="7985" max="7985" width="7.28515625" style="207" customWidth="1"/>
    <col min="7986" max="8192" width="9.140625" style="207"/>
    <col min="8193" max="8193" width="8.28515625" style="207" bestFit="1" customWidth="1"/>
    <col min="8194" max="8194" width="5" style="207" customWidth="1"/>
    <col min="8195" max="8195" width="5.7109375" style="207" bestFit="1" customWidth="1"/>
    <col min="8196" max="8196" width="13.85546875" style="207" bestFit="1" customWidth="1"/>
    <col min="8197" max="8197" width="11" style="207" bestFit="1" customWidth="1"/>
    <col min="8198" max="8198" width="8.42578125" style="207" customWidth="1"/>
    <col min="8199" max="8199" width="11.5703125" style="207" customWidth="1"/>
    <col min="8200" max="8202" width="5.42578125" style="207" customWidth="1"/>
    <col min="8203" max="8204" width="9" style="207" customWidth="1"/>
    <col min="8205" max="8205" width="6.7109375" style="207" customWidth="1"/>
    <col min="8206" max="8206" width="8.140625" style="207" bestFit="1" customWidth="1"/>
    <col min="8207" max="8207" width="8.140625" style="207" customWidth="1"/>
    <col min="8208" max="8209" width="8.28515625" style="207" bestFit="1" customWidth="1"/>
    <col min="8210" max="8210" width="8.28515625" style="207" customWidth="1"/>
    <col min="8211" max="8212" width="8.28515625" style="207" bestFit="1" customWidth="1"/>
    <col min="8213" max="8213" width="8.28515625" style="207" customWidth="1"/>
    <col min="8214" max="8215" width="8.28515625" style="207" bestFit="1" customWidth="1"/>
    <col min="8216" max="8220" width="9" style="207" bestFit="1" customWidth="1"/>
    <col min="8221" max="8234" width="9" style="207" customWidth="1"/>
    <col min="8235" max="8235" width="23.28515625" style="207" customWidth="1"/>
    <col min="8236" max="8236" width="6.140625" style="207" customWidth="1"/>
    <col min="8237" max="8237" width="13.5703125" style="207" bestFit="1" customWidth="1"/>
    <col min="8238" max="8238" width="7" style="207" bestFit="1" customWidth="1"/>
    <col min="8239" max="8240" width="6.140625" style="207" customWidth="1"/>
    <col min="8241" max="8241" width="7.28515625" style="207" customWidth="1"/>
    <col min="8242" max="8448" width="9.140625" style="207"/>
    <col min="8449" max="8449" width="8.28515625" style="207" bestFit="1" customWidth="1"/>
    <col min="8450" max="8450" width="5" style="207" customWidth="1"/>
    <col min="8451" max="8451" width="5.7109375" style="207" bestFit="1" customWidth="1"/>
    <col min="8452" max="8452" width="13.85546875" style="207" bestFit="1" customWidth="1"/>
    <col min="8453" max="8453" width="11" style="207" bestFit="1" customWidth="1"/>
    <col min="8454" max="8454" width="8.42578125" style="207" customWidth="1"/>
    <col min="8455" max="8455" width="11.5703125" style="207" customWidth="1"/>
    <col min="8456" max="8458" width="5.42578125" style="207" customWidth="1"/>
    <col min="8459" max="8460" width="9" style="207" customWidth="1"/>
    <col min="8461" max="8461" width="6.7109375" style="207" customWidth="1"/>
    <col min="8462" max="8462" width="8.140625" style="207" bestFit="1" customWidth="1"/>
    <col min="8463" max="8463" width="8.140625" style="207" customWidth="1"/>
    <col min="8464" max="8465" width="8.28515625" style="207" bestFit="1" customWidth="1"/>
    <col min="8466" max="8466" width="8.28515625" style="207" customWidth="1"/>
    <col min="8467" max="8468" width="8.28515625" style="207" bestFit="1" customWidth="1"/>
    <col min="8469" max="8469" width="8.28515625" style="207" customWidth="1"/>
    <col min="8470" max="8471" width="8.28515625" style="207" bestFit="1" customWidth="1"/>
    <col min="8472" max="8476" width="9" style="207" bestFit="1" customWidth="1"/>
    <col min="8477" max="8490" width="9" style="207" customWidth="1"/>
    <col min="8491" max="8491" width="23.28515625" style="207" customWidth="1"/>
    <col min="8492" max="8492" width="6.140625" style="207" customWidth="1"/>
    <col min="8493" max="8493" width="13.5703125" style="207" bestFit="1" customWidth="1"/>
    <col min="8494" max="8494" width="7" style="207" bestFit="1" customWidth="1"/>
    <col min="8495" max="8496" width="6.140625" style="207" customWidth="1"/>
    <col min="8497" max="8497" width="7.28515625" style="207" customWidth="1"/>
    <col min="8498" max="8704" width="9.140625" style="207"/>
    <col min="8705" max="8705" width="8.28515625" style="207" bestFit="1" customWidth="1"/>
    <col min="8706" max="8706" width="5" style="207" customWidth="1"/>
    <col min="8707" max="8707" width="5.7109375" style="207" bestFit="1" customWidth="1"/>
    <col min="8708" max="8708" width="13.85546875" style="207" bestFit="1" customWidth="1"/>
    <col min="8709" max="8709" width="11" style="207" bestFit="1" customWidth="1"/>
    <col min="8710" max="8710" width="8.42578125" style="207" customWidth="1"/>
    <col min="8711" max="8711" width="11.5703125" style="207" customWidth="1"/>
    <col min="8712" max="8714" width="5.42578125" style="207" customWidth="1"/>
    <col min="8715" max="8716" width="9" style="207" customWidth="1"/>
    <col min="8717" max="8717" width="6.7109375" style="207" customWidth="1"/>
    <col min="8718" max="8718" width="8.140625" style="207" bestFit="1" customWidth="1"/>
    <col min="8719" max="8719" width="8.140625" style="207" customWidth="1"/>
    <col min="8720" max="8721" width="8.28515625" style="207" bestFit="1" customWidth="1"/>
    <col min="8722" max="8722" width="8.28515625" style="207" customWidth="1"/>
    <col min="8723" max="8724" width="8.28515625" style="207" bestFit="1" customWidth="1"/>
    <col min="8725" max="8725" width="8.28515625" style="207" customWidth="1"/>
    <col min="8726" max="8727" width="8.28515625" style="207" bestFit="1" customWidth="1"/>
    <col min="8728" max="8732" width="9" style="207" bestFit="1" customWidth="1"/>
    <col min="8733" max="8746" width="9" style="207" customWidth="1"/>
    <col min="8747" max="8747" width="23.28515625" style="207" customWidth="1"/>
    <col min="8748" max="8748" width="6.140625" style="207" customWidth="1"/>
    <col min="8749" max="8749" width="13.5703125" style="207" bestFit="1" customWidth="1"/>
    <col min="8750" max="8750" width="7" style="207" bestFit="1" customWidth="1"/>
    <col min="8751" max="8752" width="6.140625" style="207" customWidth="1"/>
    <col min="8753" max="8753" width="7.28515625" style="207" customWidth="1"/>
    <col min="8754" max="8960" width="9.140625" style="207"/>
    <col min="8961" max="8961" width="8.28515625" style="207" bestFit="1" customWidth="1"/>
    <col min="8962" max="8962" width="5" style="207" customWidth="1"/>
    <col min="8963" max="8963" width="5.7109375" style="207" bestFit="1" customWidth="1"/>
    <col min="8964" max="8964" width="13.85546875" style="207" bestFit="1" customWidth="1"/>
    <col min="8965" max="8965" width="11" style="207" bestFit="1" customWidth="1"/>
    <col min="8966" max="8966" width="8.42578125" style="207" customWidth="1"/>
    <col min="8967" max="8967" width="11.5703125" style="207" customWidth="1"/>
    <col min="8968" max="8970" width="5.42578125" style="207" customWidth="1"/>
    <col min="8971" max="8972" width="9" style="207" customWidth="1"/>
    <col min="8973" max="8973" width="6.7109375" style="207" customWidth="1"/>
    <col min="8974" max="8974" width="8.140625" style="207" bestFit="1" customWidth="1"/>
    <col min="8975" max="8975" width="8.140625" style="207" customWidth="1"/>
    <col min="8976" max="8977" width="8.28515625" style="207" bestFit="1" customWidth="1"/>
    <col min="8978" max="8978" width="8.28515625" style="207" customWidth="1"/>
    <col min="8979" max="8980" width="8.28515625" style="207" bestFit="1" customWidth="1"/>
    <col min="8981" max="8981" width="8.28515625" style="207" customWidth="1"/>
    <col min="8982" max="8983" width="8.28515625" style="207" bestFit="1" customWidth="1"/>
    <col min="8984" max="8988" width="9" style="207" bestFit="1" customWidth="1"/>
    <col min="8989" max="9002" width="9" style="207" customWidth="1"/>
    <col min="9003" max="9003" width="23.28515625" style="207" customWidth="1"/>
    <col min="9004" max="9004" width="6.140625" style="207" customWidth="1"/>
    <col min="9005" max="9005" width="13.5703125" style="207" bestFit="1" customWidth="1"/>
    <col min="9006" max="9006" width="7" style="207" bestFit="1" customWidth="1"/>
    <col min="9007" max="9008" width="6.140625" style="207" customWidth="1"/>
    <col min="9009" max="9009" width="7.28515625" style="207" customWidth="1"/>
    <col min="9010" max="9216" width="9.140625" style="207"/>
    <col min="9217" max="9217" width="8.28515625" style="207" bestFit="1" customWidth="1"/>
    <col min="9218" max="9218" width="5" style="207" customWidth="1"/>
    <col min="9219" max="9219" width="5.7109375" style="207" bestFit="1" customWidth="1"/>
    <col min="9220" max="9220" width="13.85546875" style="207" bestFit="1" customWidth="1"/>
    <col min="9221" max="9221" width="11" style="207" bestFit="1" customWidth="1"/>
    <col min="9222" max="9222" width="8.42578125" style="207" customWidth="1"/>
    <col min="9223" max="9223" width="11.5703125" style="207" customWidth="1"/>
    <col min="9224" max="9226" width="5.42578125" style="207" customWidth="1"/>
    <col min="9227" max="9228" width="9" style="207" customWidth="1"/>
    <col min="9229" max="9229" width="6.7109375" style="207" customWidth="1"/>
    <col min="9230" max="9230" width="8.140625" style="207" bestFit="1" customWidth="1"/>
    <col min="9231" max="9231" width="8.140625" style="207" customWidth="1"/>
    <col min="9232" max="9233" width="8.28515625" style="207" bestFit="1" customWidth="1"/>
    <col min="9234" max="9234" width="8.28515625" style="207" customWidth="1"/>
    <col min="9235" max="9236" width="8.28515625" style="207" bestFit="1" customWidth="1"/>
    <col min="9237" max="9237" width="8.28515625" style="207" customWidth="1"/>
    <col min="9238" max="9239" width="8.28515625" style="207" bestFit="1" customWidth="1"/>
    <col min="9240" max="9244" width="9" style="207" bestFit="1" customWidth="1"/>
    <col min="9245" max="9258" width="9" style="207" customWidth="1"/>
    <col min="9259" max="9259" width="23.28515625" style="207" customWidth="1"/>
    <col min="9260" max="9260" width="6.140625" style="207" customWidth="1"/>
    <col min="9261" max="9261" width="13.5703125" style="207" bestFit="1" customWidth="1"/>
    <col min="9262" max="9262" width="7" style="207" bestFit="1" customWidth="1"/>
    <col min="9263" max="9264" width="6.140625" style="207" customWidth="1"/>
    <col min="9265" max="9265" width="7.28515625" style="207" customWidth="1"/>
    <col min="9266" max="9472" width="9.140625" style="207"/>
    <col min="9473" max="9473" width="8.28515625" style="207" bestFit="1" customWidth="1"/>
    <col min="9474" max="9474" width="5" style="207" customWidth="1"/>
    <col min="9475" max="9475" width="5.7109375" style="207" bestFit="1" customWidth="1"/>
    <col min="9476" max="9476" width="13.85546875" style="207" bestFit="1" customWidth="1"/>
    <col min="9477" max="9477" width="11" style="207" bestFit="1" customWidth="1"/>
    <col min="9478" max="9478" width="8.42578125" style="207" customWidth="1"/>
    <col min="9479" max="9479" width="11.5703125" style="207" customWidth="1"/>
    <col min="9480" max="9482" width="5.42578125" style="207" customWidth="1"/>
    <col min="9483" max="9484" width="9" style="207" customWidth="1"/>
    <col min="9485" max="9485" width="6.7109375" style="207" customWidth="1"/>
    <col min="9486" max="9486" width="8.140625" style="207" bestFit="1" customWidth="1"/>
    <col min="9487" max="9487" width="8.140625" style="207" customWidth="1"/>
    <col min="9488" max="9489" width="8.28515625" style="207" bestFit="1" customWidth="1"/>
    <col min="9490" max="9490" width="8.28515625" style="207" customWidth="1"/>
    <col min="9491" max="9492" width="8.28515625" style="207" bestFit="1" customWidth="1"/>
    <col min="9493" max="9493" width="8.28515625" style="207" customWidth="1"/>
    <col min="9494" max="9495" width="8.28515625" style="207" bestFit="1" customWidth="1"/>
    <col min="9496" max="9500" width="9" style="207" bestFit="1" customWidth="1"/>
    <col min="9501" max="9514" width="9" style="207" customWidth="1"/>
    <col min="9515" max="9515" width="23.28515625" style="207" customWidth="1"/>
    <col min="9516" max="9516" width="6.140625" style="207" customWidth="1"/>
    <col min="9517" max="9517" width="13.5703125" style="207" bestFit="1" customWidth="1"/>
    <col min="9518" max="9518" width="7" style="207" bestFit="1" customWidth="1"/>
    <col min="9519" max="9520" width="6.140625" style="207" customWidth="1"/>
    <col min="9521" max="9521" width="7.28515625" style="207" customWidth="1"/>
    <col min="9522" max="9728" width="9.140625" style="207"/>
    <col min="9729" max="9729" width="8.28515625" style="207" bestFit="1" customWidth="1"/>
    <col min="9730" max="9730" width="5" style="207" customWidth="1"/>
    <col min="9731" max="9731" width="5.7109375" style="207" bestFit="1" customWidth="1"/>
    <col min="9732" max="9732" width="13.85546875" style="207" bestFit="1" customWidth="1"/>
    <col min="9733" max="9733" width="11" style="207" bestFit="1" customWidth="1"/>
    <col min="9734" max="9734" width="8.42578125" style="207" customWidth="1"/>
    <col min="9735" max="9735" width="11.5703125" style="207" customWidth="1"/>
    <col min="9736" max="9738" width="5.42578125" style="207" customWidth="1"/>
    <col min="9739" max="9740" width="9" style="207" customWidth="1"/>
    <col min="9741" max="9741" width="6.7109375" style="207" customWidth="1"/>
    <col min="9742" max="9742" width="8.140625" style="207" bestFit="1" customWidth="1"/>
    <col min="9743" max="9743" width="8.140625" style="207" customWidth="1"/>
    <col min="9744" max="9745" width="8.28515625" style="207" bestFit="1" customWidth="1"/>
    <col min="9746" max="9746" width="8.28515625" style="207" customWidth="1"/>
    <col min="9747" max="9748" width="8.28515625" style="207" bestFit="1" customWidth="1"/>
    <col min="9749" max="9749" width="8.28515625" style="207" customWidth="1"/>
    <col min="9750" max="9751" width="8.28515625" style="207" bestFit="1" customWidth="1"/>
    <col min="9752" max="9756" width="9" style="207" bestFit="1" customWidth="1"/>
    <col min="9757" max="9770" width="9" style="207" customWidth="1"/>
    <col min="9771" max="9771" width="23.28515625" style="207" customWidth="1"/>
    <col min="9772" max="9772" width="6.140625" style="207" customWidth="1"/>
    <col min="9773" max="9773" width="13.5703125" style="207" bestFit="1" customWidth="1"/>
    <col min="9774" max="9774" width="7" style="207" bestFit="1" customWidth="1"/>
    <col min="9775" max="9776" width="6.140625" style="207" customWidth="1"/>
    <col min="9777" max="9777" width="7.28515625" style="207" customWidth="1"/>
    <col min="9778" max="9984" width="9.140625" style="207"/>
    <col min="9985" max="9985" width="8.28515625" style="207" bestFit="1" customWidth="1"/>
    <col min="9986" max="9986" width="5" style="207" customWidth="1"/>
    <col min="9987" max="9987" width="5.7109375" style="207" bestFit="1" customWidth="1"/>
    <col min="9988" max="9988" width="13.85546875" style="207" bestFit="1" customWidth="1"/>
    <col min="9989" max="9989" width="11" style="207" bestFit="1" customWidth="1"/>
    <col min="9990" max="9990" width="8.42578125" style="207" customWidth="1"/>
    <col min="9991" max="9991" width="11.5703125" style="207" customWidth="1"/>
    <col min="9992" max="9994" width="5.42578125" style="207" customWidth="1"/>
    <col min="9995" max="9996" width="9" style="207" customWidth="1"/>
    <col min="9997" max="9997" width="6.7109375" style="207" customWidth="1"/>
    <col min="9998" max="9998" width="8.140625" style="207" bestFit="1" customWidth="1"/>
    <col min="9999" max="9999" width="8.140625" style="207" customWidth="1"/>
    <col min="10000" max="10001" width="8.28515625" style="207" bestFit="1" customWidth="1"/>
    <col min="10002" max="10002" width="8.28515625" style="207" customWidth="1"/>
    <col min="10003" max="10004" width="8.28515625" style="207" bestFit="1" customWidth="1"/>
    <col min="10005" max="10005" width="8.28515625" style="207" customWidth="1"/>
    <col min="10006" max="10007" width="8.28515625" style="207" bestFit="1" customWidth="1"/>
    <col min="10008" max="10012" width="9" style="207" bestFit="1" customWidth="1"/>
    <col min="10013" max="10026" width="9" style="207" customWidth="1"/>
    <col min="10027" max="10027" width="23.28515625" style="207" customWidth="1"/>
    <col min="10028" max="10028" width="6.140625" style="207" customWidth="1"/>
    <col min="10029" max="10029" width="13.5703125" style="207" bestFit="1" customWidth="1"/>
    <col min="10030" max="10030" width="7" style="207" bestFit="1" customWidth="1"/>
    <col min="10031" max="10032" width="6.140625" style="207" customWidth="1"/>
    <col min="10033" max="10033" width="7.28515625" style="207" customWidth="1"/>
    <col min="10034" max="10240" width="9.140625" style="207"/>
    <col min="10241" max="10241" width="8.28515625" style="207" bestFit="1" customWidth="1"/>
    <col min="10242" max="10242" width="5" style="207" customWidth="1"/>
    <col min="10243" max="10243" width="5.7109375" style="207" bestFit="1" customWidth="1"/>
    <col min="10244" max="10244" width="13.85546875" style="207" bestFit="1" customWidth="1"/>
    <col min="10245" max="10245" width="11" style="207" bestFit="1" customWidth="1"/>
    <col min="10246" max="10246" width="8.42578125" style="207" customWidth="1"/>
    <col min="10247" max="10247" width="11.5703125" style="207" customWidth="1"/>
    <col min="10248" max="10250" width="5.42578125" style="207" customWidth="1"/>
    <col min="10251" max="10252" width="9" style="207" customWidth="1"/>
    <col min="10253" max="10253" width="6.7109375" style="207" customWidth="1"/>
    <col min="10254" max="10254" width="8.140625" style="207" bestFit="1" customWidth="1"/>
    <col min="10255" max="10255" width="8.140625" style="207" customWidth="1"/>
    <col min="10256" max="10257" width="8.28515625" style="207" bestFit="1" customWidth="1"/>
    <col min="10258" max="10258" width="8.28515625" style="207" customWidth="1"/>
    <col min="10259" max="10260" width="8.28515625" style="207" bestFit="1" customWidth="1"/>
    <col min="10261" max="10261" width="8.28515625" style="207" customWidth="1"/>
    <col min="10262" max="10263" width="8.28515625" style="207" bestFit="1" customWidth="1"/>
    <col min="10264" max="10268" width="9" style="207" bestFit="1" customWidth="1"/>
    <col min="10269" max="10282" width="9" style="207" customWidth="1"/>
    <col min="10283" max="10283" width="23.28515625" style="207" customWidth="1"/>
    <col min="10284" max="10284" width="6.140625" style="207" customWidth="1"/>
    <col min="10285" max="10285" width="13.5703125" style="207" bestFit="1" customWidth="1"/>
    <col min="10286" max="10286" width="7" style="207" bestFit="1" customWidth="1"/>
    <col min="10287" max="10288" width="6.140625" style="207" customWidth="1"/>
    <col min="10289" max="10289" width="7.28515625" style="207" customWidth="1"/>
    <col min="10290" max="10496" width="9.140625" style="207"/>
    <col min="10497" max="10497" width="8.28515625" style="207" bestFit="1" customWidth="1"/>
    <col min="10498" max="10498" width="5" style="207" customWidth="1"/>
    <col min="10499" max="10499" width="5.7109375" style="207" bestFit="1" customWidth="1"/>
    <col min="10500" max="10500" width="13.85546875" style="207" bestFit="1" customWidth="1"/>
    <col min="10501" max="10501" width="11" style="207" bestFit="1" customWidth="1"/>
    <col min="10502" max="10502" width="8.42578125" style="207" customWidth="1"/>
    <col min="10503" max="10503" width="11.5703125" style="207" customWidth="1"/>
    <col min="10504" max="10506" width="5.42578125" style="207" customWidth="1"/>
    <col min="10507" max="10508" width="9" style="207" customWidth="1"/>
    <col min="10509" max="10509" width="6.7109375" style="207" customWidth="1"/>
    <col min="10510" max="10510" width="8.140625" style="207" bestFit="1" customWidth="1"/>
    <col min="10511" max="10511" width="8.140625" style="207" customWidth="1"/>
    <col min="10512" max="10513" width="8.28515625" style="207" bestFit="1" customWidth="1"/>
    <col min="10514" max="10514" width="8.28515625" style="207" customWidth="1"/>
    <col min="10515" max="10516" width="8.28515625" style="207" bestFit="1" customWidth="1"/>
    <col min="10517" max="10517" width="8.28515625" style="207" customWidth="1"/>
    <col min="10518" max="10519" width="8.28515625" style="207" bestFit="1" customWidth="1"/>
    <col min="10520" max="10524" width="9" style="207" bestFit="1" customWidth="1"/>
    <col min="10525" max="10538" width="9" style="207" customWidth="1"/>
    <col min="10539" max="10539" width="23.28515625" style="207" customWidth="1"/>
    <col min="10540" max="10540" width="6.140625" style="207" customWidth="1"/>
    <col min="10541" max="10541" width="13.5703125" style="207" bestFit="1" customWidth="1"/>
    <col min="10542" max="10542" width="7" style="207" bestFit="1" customWidth="1"/>
    <col min="10543" max="10544" width="6.140625" style="207" customWidth="1"/>
    <col min="10545" max="10545" width="7.28515625" style="207" customWidth="1"/>
    <col min="10546" max="10752" width="9.140625" style="207"/>
    <col min="10753" max="10753" width="8.28515625" style="207" bestFit="1" customWidth="1"/>
    <col min="10754" max="10754" width="5" style="207" customWidth="1"/>
    <col min="10755" max="10755" width="5.7109375" style="207" bestFit="1" customWidth="1"/>
    <col min="10756" max="10756" width="13.85546875" style="207" bestFit="1" customWidth="1"/>
    <col min="10757" max="10757" width="11" style="207" bestFit="1" customWidth="1"/>
    <col min="10758" max="10758" width="8.42578125" style="207" customWidth="1"/>
    <col min="10759" max="10759" width="11.5703125" style="207" customWidth="1"/>
    <col min="10760" max="10762" width="5.42578125" style="207" customWidth="1"/>
    <col min="10763" max="10764" width="9" style="207" customWidth="1"/>
    <col min="10765" max="10765" width="6.7109375" style="207" customWidth="1"/>
    <col min="10766" max="10766" width="8.140625" style="207" bestFit="1" customWidth="1"/>
    <col min="10767" max="10767" width="8.140625" style="207" customWidth="1"/>
    <col min="10768" max="10769" width="8.28515625" style="207" bestFit="1" customWidth="1"/>
    <col min="10770" max="10770" width="8.28515625" style="207" customWidth="1"/>
    <col min="10771" max="10772" width="8.28515625" style="207" bestFit="1" customWidth="1"/>
    <col min="10773" max="10773" width="8.28515625" style="207" customWidth="1"/>
    <col min="10774" max="10775" width="8.28515625" style="207" bestFit="1" customWidth="1"/>
    <col min="10776" max="10780" width="9" style="207" bestFit="1" customWidth="1"/>
    <col min="10781" max="10794" width="9" style="207" customWidth="1"/>
    <col min="10795" max="10795" width="23.28515625" style="207" customWidth="1"/>
    <col min="10796" max="10796" width="6.140625" style="207" customWidth="1"/>
    <col min="10797" max="10797" width="13.5703125" style="207" bestFit="1" customWidth="1"/>
    <col min="10798" max="10798" width="7" style="207" bestFit="1" customWidth="1"/>
    <col min="10799" max="10800" width="6.140625" style="207" customWidth="1"/>
    <col min="10801" max="10801" width="7.28515625" style="207" customWidth="1"/>
    <col min="10802" max="11008" width="9.140625" style="207"/>
    <col min="11009" max="11009" width="8.28515625" style="207" bestFit="1" customWidth="1"/>
    <col min="11010" max="11010" width="5" style="207" customWidth="1"/>
    <col min="11011" max="11011" width="5.7109375" style="207" bestFit="1" customWidth="1"/>
    <col min="11012" max="11012" width="13.85546875" style="207" bestFit="1" customWidth="1"/>
    <col min="11013" max="11013" width="11" style="207" bestFit="1" customWidth="1"/>
    <col min="11014" max="11014" width="8.42578125" style="207" customWidth="1"/>
    <col min="11015" max="11015" width="11.5703125" style="207" customWidth="1"/>
    <col min="11016" max="11018" width="5.42578125" style="207" customWidth="1"/>
    <col min="11019" max="11020" width="9" style="207" customWidth="1"/>
    <col min="11021" max="11021" width="6.7109375" style="207" customWidth="1"/>
    <col min="11022" max="11022" width="8.140625" style="207" bestFit="1" customWidth="1"/>
    <col min="11023" max="11023" width="8.140625" style="207" customWidth="1"/>
    <col min="11024" max="11025" width="8.28515625" style="207" bestFit="1" customWidth="1"/>
    <col min="11026" max="11026" width="8.28515625" style="207" customWidth="1"/>
    <col min="11027" max="11028" width="8.28515625" style="207" bestFit="1" customWidth="1"/>
    <col min="11029" max="11029" width="8.28515625" style="207" customWidth="1"/>
    <col min="11030" max="11031" width="8.28515625" style="207" bestFit="1" customWidth="1"/>
    <col min="11032" max="11036" width="9" style="207" bestFit="1" customWidth="1"/>
    <col min="11037" max="11050" width="9" style="207" customWidth="1"/>
    <col min="11051" max="11051" width="23.28515625" style="207" customWidth="1"/>
    <col min="11052" max="11052" width="6.140625" style="207" customWidth="1"/>
    <col min="11053" max="11053" width="13.5703125" style="207" bestFit="1" customWidth="1"/>
    <col min="11054" max="11054" width="7" style="207" bestFit="1" customWidth="1"/>
    <col min="11055" max="11056" width="6.140625" style="207" customWidth="1"/>
    <col min="11057" max="11057" width="7.28515625" style="207" customWidth="1"/>
    <col min="11058" max="11264" width="9.140625" style="207"/>
    <col min="11265" max="11265" width="8.28515625" style="207" bestFit="1" customWidth="1"/>
    <col min="11266" max="11266" width="5" style="207" customWidth="1"/>
    <col min="11267" max="11267" width="5.7109375" style="207" bestFit="1" customWidth="1"/>
    <col min="11268" max="11268" width="13.85546875" style="207" bestFit="1" customWidth="1"/>
    <col min="11269" max="11269" width="11" style="207" bestFit="1" customWidth="1"/>
    <col min="11270" max="11270" width="8.42578125" style="207" customWidth="1"/>
    <col min="11271" max="11271" width="11.5703125" style="207" customWidth="1"/>
    <col min="11272" max="11274" width="5.42578125" style="207" customWidth="1"/>
    <col min="11275" max="11276" width="9" style="207" customWidth="1"/>
    <col min="11277" max="11277" width="6.7109375" style="207" customWidth="1"/>
    <col min="11278" max="11278" width="8.140625" style="207" bestFit="1" customWidth="1"/>
    <col min="11279" max="11279" width="8.140625" style="207" customWidth="1"/>
    <col min="11280" max="11281" width="8.28515625" style="207" bestFit="1" customWidth="1"/>
    <col min="11282" max="11282" width="8.28515625" style="207" customWidth="1"/>
    <col min="11283" max="11284" width="8.28515625" style="207" bestFit="1" customWidth="1"/>
    <col min="11285" max="11285" width="8.28515625" style="207" customWidth="1"/>
    <col min="11286" max="11287" width="8.28515625" style="207" bestFit="1" customWidth="1"/>
    <col min="11288" max="11292" width="9" style="207" bestFit="1" customWidth="1"/>
    <col min="11293" max="11306" width="9" style="207" customWidth="1"/>
    <col min="11307" max="11307" width="23.28515625" style="207" customWidth="1"/>
    <col min="11308" max="11308" width="6.140625" style="207" customWidth="1"/>
    <col min="11309" max="11309" width="13.5703125" style="207" bestFit="1" customWidth="1"/>
    <col min="11310" max="11310" width="7" style="207" bestFit="1" customWidth="1"/>
    <col min="11311" max="11312" width="6.140625" style="207" customWidth="1"/>
    <col min="11313" max="11313" width="7.28515625" style="207" customWidth="1"/>
    <col min="11314" max="11520" width="9.140625" style="207"/>
    <col min="11521" max="11521" width="8.28515625" style="207" bestFit="1" customWidth="1"/>
    <col min="11522" max="11522" width="5" style="207" customWidth="1"/>
    <col min="11523" max="11523" width="5.7109375" style="207" bestFit="1" customWidth="1"/>
    <col min="11524" max="11524" width="13.85546875" style="207" bestFit="1" customWidth="1"/>
    <col min="11525" max="11525" width="11" style="207" bestFit="1" customWidth="1"/>
    <col min="11526" max="11526" width="8.42578125" style="207" customWidth="1"/>
    <col min="11527" max="11527" width="11.5703125" style="207" customWidth="1"/>
    <col min="11528" max="11530" width="5.42578125" style="207" customWidth="1"/>
    <col min="11531" max="11532" width="9" style="207" customWidth="1"/>
    <col min="11533" max="11533" width="6.7109375" style="207" customWidth="1"/>
    <col min="11534" max="11534" width="8.140625" style="207" bestFit="1" customWidth="1"/>
    <col min="11535" max="11535" width="8.140625" style="207" customWidth="1"/>
    <col min="11536" max="11537" width="8.28515625" style="207" bestFit="1" customWidth="1"/>
    <col min="11538" max="11538" width="8.28515625" style="207" customWidth="1"/>
    <col min="11539" max="11540" width="8.28515625" style="207" bestFit="1" customWidth="1"/>
    <col min="11541" max="11541" width="8.28515625" style="207" customWidth="1"/>
    <col min="11542" max="11543" width="8.28515625" style="207" bestFit="1" customWidth="1"/>
    <col min="11544" max="11548" width="9" style="207" bestFit="1" customWidth="1"/>
    <col min="11549" max="11562" width="9" style="207" customWidth="1"/>
    <col min="11563" max="11563" width="23.28515625" style="207" customWidth="1"/>
    <col min="11564" max="11564" width="6.140625" style="207" customWidth="1"/>
    <col min="11565" max="11565" width="13.5703125" style="207" bestFit="1" customWidth="1"/>
    <col min="11566" max="11566" width="7" style="207" bestFit="1" customWidth="1"/>
    <col min="11567" max="11568" width="6.140625" style="207" customWidth="1"/>
    <col min="11569" max="11569" width="7.28515625" style="207" customWidth="1"/>
    <col min="11570" max="11776" width="9.140625" style="207"/>
    <col min="11777" max="11777" width="8.28515625" style="207" bestFit="1" customWidth="1"/>
    <col min="11778" max="11778" width="5" style="207" customWidth="1"/>
    <col min="11779" max="11779" width="5.7109375" style="207" bestFit="1" customWidth="1"/>
    <col min="11780" max="11780" width="13.85546875" style="207" bestFit="1" customWidth="1"/>
    <col min="11781" max="11781" width="11" style="207" bestFit="1" customWidth="1"/>
    <col min="11782" max="11782" width="8.42578125" style="207" customWidth="1"/>
    <col min="11783" max="11783" width="11.5703125" style="207" customWidth="1"/>
    <col min="11784" max="11786" width="5.42578125" style="207" customWidth="1"/>
    <col min="11787" max="11788" width="9" style="207" customWidth="1"/>
    <col min="11789" max="11789" width="6.7109375" style="207" customWidth="1"/>
    <col min="11790" max="11790" width="8.140625" style="207" bestFit="1" customWidth="1"/>
    <col min="11791" max="11791" width="8.140625" style="207" customWidth="1"/>
    <col min="11792" max="11793" width="8.28515625" style="207" bestFit="1" customWidth="1"/>
    <col min="11794" max="11794" width="8.28515625" style="207" customWidth="1"/>
    <col min="11795" max="11796" width="8.28515625" style="207" bestFit="1" customWidth="1"/>
    <col min="11797" max="11797" width="8.28515625" style="207" customWidth="1"/>
    <col min="11798" max="11799" width="8.28515625" style="207" bestFit="1" customWidth="1"/>
    <col min="11800" max="11804" width="9" style="207" bestFit="1" customWidth="1"/>
    <col min="11805" max="11818" width="9" style="207" customWidth="1"/>
    <col min="11819" max="11819" width="23.28515625" style="207" customWidth="1"/>
    <col min="11820" max="11820" width="6.140625" style="207" customWidth="1"/>
    <col min="11821" max="11821" width="13.5703125" style="207" bestFit="1" customWidth="1"/>
    <col min="11822" max="11822" width="7" style="207" bestFit="1" customWidth="1"/>
    <col min="11823" max="11824" width="6.140625" style="207" customWidth="1"/>
    <col min="11825" max="11825" width="7.28515625" style="207" customWidth="1"/>
    <col min="11826" max="12032" width="9.140625" style="207"/>
    <col min="12033" max="12033" width="8.28515625" style="207" bestFit="1" customWidth="1"/>
    <col min="12034" max="12034" width="5" style="207" customWidth="1"/>
    <col min="12035" max="12035" width="5.7109375" style="207" bestFit="1" customWidth="1"/>
    <col min="12036" max="12036" width="13.85546875" style="207" bestFit="1" customWidth="1"/>
    <col min="12037" max="12037" width="11" style="207" bestFit="1" customWidth="1"/>
    <col min="12038" max="12038" width="8.42578125" style="207" customWidth="1"/>
    <col min="12039" max="12039" width="11.5703125" style="207" customWidth="1"/>
    <col min="12040" max="12042" width="5.42578125" style="207" customWidth="1"/>
    <col min="12043" max="12044" width="9" style="207" customWidth="1"/>
    <col min="12045" max="12045" width="6.7109375" style="207" customWidth="1"/>
    <col min="12046" max="12046" width="8.140625" style="207" bestFit="1" customWidth="1"/>
    <col min="12047" max="12047" width="8.140625" style="207" customWidth="1"/>
    <col min="12048" max="12049" width="8.28515625" style="207" bestFit="1" customWidth="1"/>
    <col min="12050" max="12050" width="8.28515625" style="207" customWidth="1"/>
    <col min="12051" max="12052" width="8.28515625" style="207" bestFit="1" customWidth="1"/>
    <col min="12053" max="12053" width="8.28515625" style="207" customWidth="1"/>
    <col min="12054" max="12055" width="8.28515625" style="207" bestFit="1" customWidth="1"/>
    <col min="12056" max="12060" width="9" style="207" bestFit="1" customWidth="1"/>
    <col min="12061" max="12074" width="9" style="207" customWidth="1"/>
    <col min="12075" max="12075" width="23.28515625" style="207" customWidth="1"/>
    <col min="12076" max="12076" width="6.140625" style="207" customWidth="1"/>
    <col min="12077" max="12077" width="13.5703125" style="207" bestFit="1" customWidth="1"/>
    <col min="12078" max="12078" width="7" style="207" bestFit="1" customWidth="1"/>
    <col min="12079" max="12080" width="6.140625" style="207" customWidth="1"/>
    <col min="12081" max="12081" width="7.28515625" style="207" customWidth="1"/>
    <col min="12082" max="12288" width="9.140625" style="207"/>
    <col min="12289" max="12289" width="8.28515625" style="207" bestFit="1" customWidth="1"/>
    <col min="12290" max="12290" width="5" style="207" customWidth="1"/>
    <col min="12291" max="12291" width="5.7109375" style="207" bestFit="1" customWidth="1"/>
    <col min="12292" max="12292" width="13.85546875" style="207" bestFit="1" customWidth="1"/>
    <col min="12293" max="12293" width="11" style="207" bestFit="1" customWidth="1"/>
    <col min="12294" max="12294" width="8.42578125" style="207" customWidth="1"/>
    <col min="12295" max="12295" width="11.5703125" style="207" customWidth="1"/>
    <col min="12296" max="12298" width="5.42578125" style="207" customWidth="1"/>
    <col min="12299" max="12300" width="9" style="207" customWidth="1"/>
    <col min="12301" max="12301" width="6.7109375" style="207" customWidth="1"/>
    <col min="12302" max="12302" width="8.140625" style="207" bestFit="1" customWidth="1"/>
    <col min="12303" max="12303" width="8.140625" style="207" customWidth="1"/>
    <col min="12304" max="12305" width="8.28515625" style="207" bestFit="1" customWidth="1"/>
    <col min="12306" max="12306" width="8.28515625" style="207" customWidth="1"/>
    <col min="12307" max="12308" width="8.28515625" style="207" bestFit="1" customWidth="1"/>
    <col min="12309" max="12309" width="8.28515625" style="207" customWidth="1"/>
    <col min="12310" max="12311" width="8.28515625" style="207" bestFit="1" customWidth="1"/>
    <col min="12312" max="12316" width="9" style="207" bestFit="1" customWidth="1"/>
    <col min="12317" max="12330" width="9" style="207" customWidth="1"/>
    <col min="12331" max="12331" width="23.28515625" style="207" customWidth="1"/>
    <col min="12332" max="12332" width="6.140625" style="207" customWidth="1"/>
    <col min="12333" max="12333" width="13.5703125" style="207" bestFit="1" customWidth="1"/>
    <col min="12334" max="12334" width="7" style="207" bestFit="1" customWidth="1"/>
    <col min="12335" max="12336" width="6.140625" style="207" customWidth="1"/>
    <col min="12337" max="12337" width="7.28515625" style="207" customWidth="1"/>
    <col min="12338" max="12544" width="9.140625" style="207"/>
    <col min="12545" max="12545" width="8.28515625" style="207" bestFit="1" customWidth="1"/>
    <col min="12546" max="12546" width="5" style="207" customWidth="1"/>
    <col min="12547" max="12547" width="5.7109375" style="207" bestFit="1" customWidth="1"/>
    <col min="12548" max="12548" width="13.85546875" style="207" bestFit="1" customWidth="1"/>
    <col min="12549" max="12549" width="11" style="207" bestFit="1" customWidth="1"/>
    <col min="12550" max="12550" width="8.42578125" style="207" customWidth="1"/>
    <col min="12551" max="12551" width="11.5703125" style="207" customWidth="1"/>
    <col min="12552" max="12554" width="5.42578125" style="207" customWidth="1"/>
    <col min="12555" max="12556" width="9" style="207" customWidth="1"/>
    <col min="12557" max="12557" width="6.7109375" style="207" customWidth="1"/>
    <col min="12558" max="12558" width="8.140625" style="207" bestFit="1" customWidth="1"/>
    <col min="12559" max="12559" width="8.140625" style="207" customWidth="1"/>
    <col min="12560" max="12561" width="8.28515625" style="207" bestFit="1" customWidth="1"/>
    <col min="12562" max="12562" width="8.28515625" style="207" customWidth="1"/>
    <col min="12563" max="12564" width="8.28515625" style="207" bestFit="1" customWidth="1"/>
    <col min="12565" max="12565" width="8.28515625" style="207" customWidth="1"/>
    <col min="12566" max="12567" width="8.28515625" style="207" bestFit="1" customWidth="1"/>
    <col min="12568" max="12572" width="9" style="207" bestFit="1" customWidth="1"/>
    <col min="12573" max="12586" width="9" style="207" customWidth="1"/>
    <col min="12587" max="12587" width="23.28515625" style="207" customWidth="1"/>
    <col min="12588" max="12588" width="6.140625" style="207" customWidth="1"/>
    <col min="12589" max="12589" width="13.5703125" style="207" bestFit="1" customWidth="1"/>
    <col min="12590" max="12590" width="7" style="207" bestFit="1" customWidth="1"/>
    <col min="12591" max="12592" width="6.140625" style="207" customWidth="1"/>
    <col min="12593" max="12593" width="7.28515625" style="207" customWidth="1"/>
    <col min="12594" max="12800" width="9.140625" style="207"/>
    <col min="12801" max="12801" width="8.28515625" style="207" bestFit="1" customWidth="1"/>
    <col min="12802" max="12802" width="5" style="207" customWidth="1"/>
    <col min="12803" max="12803" width="5.7109375" style="207" bestFit="1" customWidth="1"/>
    <col min="12804" max="12804" width="13.85546875" style="207" bestFit="1" customWidth="1"/>
    <col min="12805" max="12805" width="11" style="207" bestFit="1" customWidth="1"/>
    <col min="12806" max="12806" width="8.42578125" style="207" customWidth="1"/>
    <col min="12807" max="12807" width="11.5703125" style="207" customWidth="1"/>
    <col min="12808" max="12810" width="5.42578125" style="207" customWidth="1"/>
    <col min="12811" max="12812" width="9" style="207" customWidth="1"/>
    <col min="12813" max="12813" width="6.7109375" style="207" customWidth="1"/>
    <col min="12814" max="12814" width="8.140625" style="207" bestFit="1" customWidth="1"/>
    <col min="12815" max="12815" width="8.140625" style="207" customWidth="1"/>
    <col min="12816" max="12817" width="8.28515625" style="207" bestFit="1" customWidth="1"/>
    <col min="12818" max="12818" width="8.28515625" style="207" customWidth="1"/>
    <col min="12819" max="12820" width="8.28515625" style="207" bestFit="1" customWidth="1"/>
    <col min="12821" max="12821" width="8.28515625" style="207" customWidth="1"/>
    <col min="12822" max="12823" width="8.28515625" style="207" bestFit="1" customWidth="1"/>
    <col min="12824" max="12828" width="9" style="207" bestFit="1" customWidth="1"/>
    <col min="12829" max="12842" width="9" style="207" customWidth="1"/>
    <col min="12843" max="12843" width="23.28515625" style="207" customWidth="1"/>
    <col min="12844" max="12844" width="6.140625" style="207" customWidth="1"/>
    <col min="12845" max="12845" width="13.5703125" style="207" bestFit="1" customWidth="1"/>
    <col min="12846" max="12846" width="7" style="207" bestFit="1" customWidth="1"/>
    <col min="12847" max="12848" width="6.140625" style="207" customWidth="1"/>
    <col min="12849" max="12849" width="7.28515625" style="207" customWidth="1"/>
    <col min="12850" max="13056" width="9.140625" style="207"/>
    <col min="13057" max="13057" width="8.28515625" style="207" bestFit="1" customWidth="1"/>
    <col min="13058" max="13058" width="5" style="207" customWidth="1"/>
    <col min="13059" max="13059" width="5.7109375" style="207" bestFit="1" customWidth="1"/>
    <col min="13060" max="13060" width="13.85546875" style="207" bestFit="1" customWidth="1"/>
    <col min="13061" max="13061" width="11" style="207" bestFit="1" customWidth="1"/>
    <col min="13062" max="13062" width="8.42578125" style="207" customWidth="1"/>
    <col min="13063" max="13063" width="11.5703125" style="207" customWidth="1"/>
    <col min="13064" max="13066" width="5.42578125" style="207" customWidth="1"/>
    <col min="13067" max="13068" width="9" style="207" customWidth="1"/>
    <col min="13069" max="13069" width="6.7109375" style="207" customWidth="1"/>
    <col min="13070" max="13070" width="8.140625" style="207" bestFit="1" customWidth="1"/>
    <col min="13071" max="13071" width="8.140625" style="207" customWidth="1"/>
    <col min="13072" max="13073" width="8.28515625" style="207" bestFit="1" customWidth="1"/>
    <col min="13074" max="13074" width="8.28515625" style="207" customWidth="1"/>
    <col min="13075" max="13076" width="8.28515625" style="207" bestFit="1" customWidth="1"/>
    <col min="13077" max="13077" width="8.28515625" style="207" customWidth="1"/>
    <col min="13078" max="13079" width="8.28515625" style="207" bestFit="1" customWidth="1"/>
    <col min="13080" max="13084" width="9" style="207" bestFit="1" customWidth="1"/>
    <col min="13085" max="13098" width="9" style="207" customWidth="1"/>
    <col min="13099" max="13099" width="23.28515625" style="207" customWidth="1"/>
    <col min="13100" max="13100" width="6.140625" style="207" customWidth="1"/>
    <col min="13101" max="13101" width="13.5703125" style="207" bestFit="1" customWidth="1"/>
    <col min="13102" max="13102" width="7" style="207" bestFit="1" customWidth="1"/>
    <col min="13103" max="13104" width="6.140625" style="207" customWidth="1"/>
    <col min="13105" max="13105" width="7.28515625" style="207" customWidth="1"/>
    <col min="13106" max="13312" width="9.140625" style="207"/>
    <col min="13313" max="13313" width="8.28515625" style="207" bestFit="1" customWidth="1"/>
    <col min="13314" max="13314" width="5" style="207" customWidth="1"/>
    <col min="13315" max="13315" width="5.7109375" style="207" bestFit="1" customWidth="1"/>
    <col min="13316" max="13316" width="13.85546875" style="207" bestFit="1" customWidth="1"/>
    <col min="13317" max="13317" width="11" style="207" bestFit="1" customWidth="1"/>
    <col min="13318" max="13318" width="8.42578125" style="207" customWidth="1"/>
    <col min="13319" max="13319" width="11.5703125" style="207" customWidth="1"/>
    <col min="13320" max="13322" width="5.42578125" style="207" customWidth="1"/>
    <col min="13323" max="13324" width="9" style="207" customWidth="1"/>
    <col min="13325" max="13325" width="6.7109375" style="207" customWidth="1"/>
    <col min="13326" max="13326" width="8.140625" style="207" bestFit="1" customWidth="1"/>
    <col min="13327" max="13327" width="8.140625" style="207" customWidth="1"/>
    <col min="13328" max="13329" width="8.28515625" style="207" bestFit="1" customWidth="1"/>
    <col min="13330" max="13330" width="8.28515625" style="207" customWidth="1"/>
    <col min="13331" max="13332" width="8.28515625" style="207" bestFit="1" customWidth="1"/>
    <col min="13333" max="13333" width="8.28515625" style="207" customWidth="1"/>
    <col min="13334" max="13335" width="8.28515625" style="207" bestFit="1" customWidth="1"/>
    <col min="13336" max="13340" width="9" style="207" bestFit="1" customWidth="1"/>
    <col min="13341" max="13354" width="9" style="207" customWidth="1"/>
    <col min="13355" max="13355" width="23.28515625" style="207" customWidth="1"/>
    <col min="13356" max="13356" width="6.140625" style="207" customWidth="1"/>
    <col min="13357" max="13357" width="13.5703125" style="207" bestFit="1" customWidth="1"/>
    <col min="13358" max="13358" width="7" style="207" bestFit="1" customWidth="1"/>
    <col min="13359" max="13360" width="6.140625" style="207" customWidth="1"/>
    <col min="13361" max="13361" width="7.28515625" style="207" customWidth="1"/>
    <col min="13362" max="13568" width="9.140625" style="207"/>
    <col min="13569" max="13569" width="8.28515625" style="207" bestFit="1" customWidth="1"/>
    <col min="13570" max="13570" width="5" style="207" customWidth="1"/>
    <col min="13571" max="13571" width="5.7109375" style="207" bestFit="1" customWidth="1"/>
    <col min="13572" max="13572" width="13.85546875" style="207" bestFit="1" customWidth="1"/>
    <col min="13573" max="13573" width="11" style="207" bestFit="1" customWidth="1"/>
    <col min="13574" max="13574" width="8.42578125" style="207" customWidth="1"/>
    <col min="13575" max="13575" width="11.5703125" style="207" customWidth="1"/>
    <col min="13576" max="13578" width="5.42578125" style="207" customWidth="1"/>
    <col min="13579" max="13580" width="9" style="207" customWidth="1"/>
    <col min="13581" max="13581" width="6.7109375" style="207" customWidth="1"/>
    <col min="13582" max="13582" width="8.140625" style="207" bestFit="1" customWidth="1"/>
    <col min="13583" max="13583" width="8.140625" style="207" customWidth="1"/>
    <col min="13584" max="13585" width="8.28515625" style="207" bestFit="1" customWidth="1"/>
    <col min="13586" max="13586" width="8.28515625" style="207" customWidth="1"/>
    <col min="13587" max="13588" width="8.28515625" style="207" bestFit="1" customWidth="1"/>
    <col min="13589" max="13589" width="8.28515625" style="207" customWidth="1"/>
    <col min="13590" max="13591" width="8.28515625" style="207" bestFit="1" customWidth="1"/>
    <col min="13592" max="13596" width="9" style="207" bestFit="1" customWidth="1"/>
    <col min="13597" max="13610" width="9" style="207" customWidth="1"/>
    <col min="13611" max="13611" width="23.28515625" style="207" customWidth="1"/>
    <col min="13612" max="13612" width="6.140625" style="207" customWidth="1"/>
    <col min="13613" max="13613" width="13.5703125" style="207" bestFit="1" customWidth="1"/>
    <col min="13614" max="13614" width="7" style="207" bestFit="1" customWidth="1"/>
    <col min="13615" max="13616" width="6.140625" style="207" customWidth="1"/>
    <col min="13617" max="13617" width="7.28515625" style="207" customWidth="1"/>
    <col min="13618" max="13824" width="9.140625" style="207"/>
    <col min="13825" max="13825" width="8.28515625" style="207" bestFit="1" customWidth="1"/>
    <col min="13826" max="13826" width="5" style="207" customWidth="1"/>
    <col min="13827" max="13827" width="5.7109375" style="207" bestFit="1" customWidth="1"/>
    <col min="13828" max="13828" width="13.85546875" style="207" bestFit="1" customWidth="1"/>
    <col min="13829" max="13829" width="11" style="207" bestFit="1" customWidth="1"/>
    <col min="13830" max="13830" width="8.42578125" style="207" customWidth="1"/>
    <col min="13831" max="13831" width="11.5703125" style="207" customWidth="1"/>
    <col min="13832" max="13834" width="5.42578125" style="207" customWidth="1"/>
    <col min="13835" max="13836" width="9" style="207" customWidth="1"/>
    <col min="13837" max="13837" width="6.7109375" style="207" customWidth="1"/>
    <col min="13838" max="13838" width="8.140625" style="207" bestFit="1" customWidth="1"/>
    <col min="13839" max="13839" width="8.140625" style="207" customWidth="1"/>
    <col min="13840" max="13841" width="8.28515625" style="207" bestFit="1" customWidth="1"/>
    <col min="13842" max="13842" width="8.28515625" style="207" customWidth="1"/>
    <col min="13843" max="13844" width="8.28515625" style="207" bestFit="1" customWidth="1"/>
    <col min="13845" max="13845" width="8.28515625" style="207" customWidth="1"/>
    <col min="13846" max="13847" width="8.28515625" style="207" bestFit="1" customWidth="1"/>
    <col min="13848" max="13852" width="9" style="207" bestFit="1" customWidth="1"/>
    <col min="13853" max="13866" width="9" style="207" customWidth="1"/>
    <col min="13867" max="13867" width="23.28515625" style="207" customWidth="1"/>
    <col min="13868" max="13868" width="6.140625" style="207" customWidth="1"/>
    <col min="13869" max="13869" width="13.5703125" style="207" bestFit="1" customWidth="1"/>
    <col min="13870" max="13870" width="7" style="207" bestFit="1" customWidth="1"/>
    <col min="13871" max="13872" width="6.140625" style="207" customWidth="1"/>
    <col min="13873" max="13873" width="7.28515625" style="207" customWidth="1"/>
    <col min="13874" max="14080" width="9.140625" style="207"/>
    <col min="14081" max="14081" width="8.28515625" style="207" bestFit="1" customWidth="1"/>
    <col min="14082" max="14082" width="5" style="207" customWidth="1"/>
    <col min="14083" max="14083" width="5.7109375" style="207" bestFit="1" customWidth="1"/>
    <col min="14084" max="14084" width="13.85546875" style="207" bestFit="1" customWidth="1"/>
    <col min="14085" max="14085" width="11" style="207" bestFit="1" customWidth="1"/>
    <col min="14086" max="14086" width="8.42578125" style="207" customWidth="1"/>
    <col min="14087" max="14087" width="11.5703125" style="207" customWidth="1"/>
    <col min="14088" max="14090" width="5.42578125" style="207" customWidth="1"/>
    <col min="14091" max="14092" width="9" style="207" customWidth="1"/>
    <col min="14093" max="14093" width="6.7109375" style="207" customWidth="1"/>
    <col min="14094" max="14094" width="8.140625" style="207" bestFit="1" customWidth="1"/>
    <col min="14095" max="14095" width="8.140625" style="207" customWidth="1"/>
    <col min="14096" max="14097" width="8.28515625" style="207" bestFit="1" customWidth="1"/>
    <col min="14098" max="14098" width="8.28515625" style="207" customWidth="1"/>
    <col min="14099" max="14100" width="8.28515625" style="207" bestFit="1" customWidth="1"/>
    <col min="14101" max="14101" width="8.28515625" style="207" customWidth="1"/>
    <col min="14102" max="14103" width="8.28515625" style="207" bestFit="1" customWidth="1"/>
    <col min="14104" max="14108" width="9" style="207" bestFit="1" customWidth="1"/>
    <col min="14109" max="14122" width="9" style="207" customWidth="1"/>
    <col min="14123" max="14123" width="23.28515625" style="207" customWidth="1"/>
    <col min="14124" max="14124" width="6.140625" style="207" customWidth="1"/>
    <col min="14125" max="14125" width="13.5703125" style="207" bestFit="1" customWidth="1"/>
    <col min="14126" max="14126" width="7" style="207" bestFit="1" customWidth="1"/>
    <col min="14127" max="14128" width="6.140625" style="207" customWidth="1"/>
    <col min="14129" max="14129" width="7.28515625" style="207" customWidth="1"/>
    <col min="14130" max="14336" width="9.140625" style="207"/>
    <col min="14337" max="14337" width="8.28515625" style="207" bestFit="1" customWidth="1"/>
    <col min="14338" max="14338" width="5" style="207" customWidth="1"/>
    <col min="14339" max="14339" width="5.7109375" style="207" bestFit="1" customWidth="1"/>
    <col min="14340" max="14340" width="13.85546875" style="207" bestFit="1" customWidth="1"/>
    <col min="14341" max="14341" width="11" style="207" bestFit="1" customWidth="1"/>
    <col min="14342" max="14342" width="8.42578125" style="207" customWidth="1"/>
    <col min="14343" max="14343" width="11.5703125" style="207" customWidth="1"/>
    <col min="14344" max="14346" width="5.42578125" style="207" customWidth="1"/>
    <col min="14347" max="14348" width="9" style="207" customWidth="1"/>
    <col min="14349" max="14349" width="6.7109375" style="207" customWidth="1"/>
    <col min="14350" max="14350" width="8.140625" style="207" bestFit="1" customWidth="1"/>
    <col min="14351" max="14351" width="8.140625" style="207" customWidth="1"/>
    <col min="14352" max="14353" width="8.28515625" style="207" bestFit="1" customWidth="1"/>
    <col min="14354" max="14354" width="8.28515625" style="207" customWidth="1"/>
    <col min="14355" max="14356" width="8.28515625" style="207" bestFit="1" customWidth="1"/>
    <col min="14357" max="14357" width="8.28515625" style="207" customWidth="1"/>
    <col min="14358" max="14359" width="8.28515625" style="207" bestFit="1" customWidth="1"/>
    <col min="14360" max="14364" width="9" style="207" bestFit="1" customWidth="1"/>
    <col min="14365" max="14378" width="9" style="207" customWidth="1"/>
    <col min="14379" max="14379" width="23.28515625" style="207" customWidth="1"/>
    <col min="14380" max="14380" width="6.140625" style="207" customWidth="1"/>
    <col min="14381" max="14381" width="13.5703125" style="207" bestFit="1" customWidth="1"/>
    <col min="14382" max="14382" width="7" style="207" bestFit="1" customWidth="1"/>
    <col min="14383" max="14384" width="6.140625" style="207" customWidth="1"/>
    <col min="14385" max="14385" width="7.28515625" style="207" customWidth="1"/>
    <col min="14386" max="14592" width="9.140625" style="207"/>
    <col min="14593" max="14593" width="8.28515625" style="207" bestFit="1" customWidth="1"/>
    <col min="14594" max="14594" width="5" style="207" customWidth="1"/>
    <col min="14595" max="14595" width="5.7109375" style="207" bestFit="1" customWidth="1"/>
    <col min="14596" max="14596" width="13.85546875" style="207" bestFit="1" customWidth="1"/>
    <col min="14597" max="14597" width="11" style="207" bestFit="1" customWidth="1"/>
    <col min="14598" max="14598" width="8.42578125" style="207" customWidth="1"/>
    <col min="14599" max="14599" width="11.5703125" style="207" customWidth="1"/>
    <col min="14600" max="14602" width="5.42578125" style="207" customWidth="1"/>
    <col min="14603" max="14604" width="9" style="207" customWidth="1"/>
    <col min="14605" max="14605" width="6.7109375" style="207" customWidth="1"/>
    <col min="14606" max="14606" width="8.140625" style="207" bestFit="1" customWidth="1"/>
    <col min="14607" max="14607" width="8.140625" style="207" customWidth="1"/>
    <col min="14608" max="14609" width="8.28515625" style="207" bestFit="1" customWidth="1"/>
    <col min="14610" max="14610" width="8.28515625" style="207" customWidth="1"/>
    <col min="14611" max="14612" width="8.28515625" style="207" bestFit="1" customWidth="1"/>
    <col min="14613" max="14613" width="8.28515625" style="207" customWidth="1"/>
    <col min="14614" max="14615" width="8.28515625" style="207" bestFit="1" customWidth="1"/>
    <col min="14616" max="14620" width="9" style="207" bestFit="1" customWidth="1"/>
    <col min="14621" max="14634" width="9" style="207" customWidth="1"/>
    <col min="14635" max="14635" width="23.28515625" style="207" customWidth="1"/>
    <col min="14636" max="14636" width="6.140625" style="207" customWidth="1"/>
    <col min="14637" max="14637" width="13.5703125" style="207" bestFit="1" customWidth="1"/>
    <col min="14638" max="14638" width="7" style="207" bestFit="1" customWidth="1"/>
    <col min="14639" max="14640" width="6.140625" style="207" customWidth="1"/>
    <col min="14641" max="14641" width="7.28515625" style="207" customWidth="1"/>
    <col min="14642" max="14848" width="9.140625" style="207"/>
    <col min="14849" max="14849" width="8.28515625" style="207" bestFit="1" customWidth="1"/>
    <col min="14850" max="14850" width="5" style="207" customWidth="1"/>
    <col min="14851" max="14851" width="5.7109375" style="207" bestFit="1" customWidth="1"/>
    <col min="14852" max="14852" width="13.85546875" style="207" bestFit="1" customWidth="1"/>
    <col min="14853" max="14853" width="11" style="207" bestFit="1" customWidth="1"/>
    <col min="14854" max="14854" width="8.42578125" style="207" customWidth="1"/>
    <col min="14855" max="14855" width="11.5703125" style="207" customWidth="1"/>
    <col min="14856" max="14858" width="5.42578125" style="207" customWidth="1"/>
    <col min="14859" max="14860" width="9" style="207" customWidth="1"/>
    <col min="14861" max="14861" width="6.7109375" style="207" customWidth="1"/>
    <col min="14862" max="14862" width="8.140625" style="207" bestFit="1" customWidth="1"/>
    <col min="14863" max="14863" width="8.140625" style="207" customWidth="1"/>
    <col min="14864" max="14865" width="8.28515625" style="207" bestFit="1" customWidth="1"/>
    <col min="14866" max="14866" width="8.28515625" style="207" customWidth="1"/>
    <col min="14867" max="14868" width="8.28515625" style="207" bestFit="1" customWidth="1"/>
    <col min="14869" max="14869" width="8.28515625" style="207" customWidth="1"/>
    <col min="14870" max="14871" width="8.28515625" style="207" bestFit="1" customWidth="1"/>
    <col min="14872" max="14876" width="9" style="207" bestFit="1" customWidth="1"/>
    <col min="14877" max="14890" width="9" style="207" customWidth="1"/>
    <col min="14891" max="14891" width="23.28515625" style="207" customWidth="1"/>
    <col min="14892" max="14892" width="6.140625" style="207" customWidth="1"/>
    <col min="14893" max="14893" width="13.5703125" style="207" bestFit="1" customWidth="1"/>
    <col min="14894" max="14894" width="7" style="207" bestFit="1" customWidth="1"/>
    <col min="14895" max="14896" width="6.140625" style="207" customWidth="1"/>
    <col min="14897" max="14897" width="7.28515625" style="207" customWidth="1"/>
    <col min="14898" max="15104" width="9.140625" style="207"/>
    <col min="15105" max="15105" width="8.28515625" style="207" bestFit="1" customWidth="1"/>
    <col min="15106" max="15106" width="5" style="207" customWidth="1"/>
    <col min="15107" max="15107" width="5.7109375" style="207" bestFit="1" customWidth="1"/>
    <col min="15108" max="15108" width="13.85546875" style="207" bestFit="1" customWidth="1"/>
    <col min="15109" max="15109" width="11" style="207" bestFit="1" customWidth="1"/>
    <col min="15110" max="15110" width="8.42578125" style="207" customWidth="1"/>
    <col min="15111" max="15111" width="11.5703125" style="207" customWidth="1"/>
    <col min="15112" max="15114" width="5.42578125" style="207" customWidth="1"/>
    <col min="15115" max="15116" width="9" style="207" customWidth="1"/>
    <col min="15117" max="15117" width="6.7109375" style="207" customWidth="1"/>
    <col min="15118" max="15118" width="8.140625" style="207" bestFit="1" customWidth="1"/>
    <col min="15119" max="15119" width="8.140625" style="207" customWidth="1"/>
    <col min="15120" max="15121" width="8.28515625" style="207" bestFit="1" customWidth="1"/>
    <col min="15122" max="15122" width="8.28515625" style="207" customWidth="1"/>
    <col min="15123" max="15124" width="8.28515625" style="207" bestFit="1" customWidth="1"/>
    <col min="15125" max="15125" width="8.28515625" style="207" customWidth="1"/>
    <col min="15126" max="15127" width="8.28515625" style="207" bestFit="1" customWidth="1"/>
    <col min="15128" max="15132" width="9" style="207" bestFit="1" customWidth="1"/>
    <col min="15133" max="15146" width="9" style="207" customWidth="1"/>
    <col min="15147" max="15147" width="23.28515625" style="207" customWidth="1"/>
    <col min="15148" max="15148" width="6.140625" style="207" customWidth="1"/>
    <col min="15149" max="15149" width="13.5703125" style="207" bestFit="1" customWidth="1"/>
    <col min="15150" max="15150" width="7" style="207" bestFit="1" customWidth="1"/>
    <col min="15151" max="15152" width="6.140625" style="207" customWidth="1"/>
    <col min="15153" max="15153" width="7.28515625" style="207" customWidth="1"/>
    <col min="15154" max="15360" width="9.140625" style="207"/>
    <col min="15361" max="15361" width="8.28515625" style="207" bestFit="1" customWidth="1"/>
    <col min="15362" max="15362" width="5" style="207" customWidth="1"/>
    <col min="15363" max="15363" width="5.7109375" style="207" bestFit="1" customWidth="1"/>
    <col min="15364" max="15364" width="13.85546875" style="207" bestFit="1" customWidth="1"/>
    <col min="15365" max="15365" width="11" style="207" bestFit="1" customWidth="1"/>
    <col min="15366" max="15366" width="8.42578125" style="207" customWidth="1"/>
    <col min="15367" max="15367" width="11.5703125" style="207" customWidth="1"/>
    <col min="15368" max="15370" width="5.42578125" style="207" customWidth="1"/>
    <col min="15371" max="15372" width="9" style="207" customWidth="1"/>
    <col min="15373" max="15373" width="6.7109375" style="207" customWidth="1"/>
    <col min="15374" max="15374" width="8.140625" style="207" bestFit="1" customWidth="1"/>
    <col min="15375" max="15375" width="8.140625" style="207" customWidth="1"/>
    <col min="15376" max="15377" width="8.28515625" style="207" bestFit="1" customWidth="1"/>
    <col min="15378" max="15378" width="8.28515625" style="207" customWidth="1"/>
    <col min="15379" max="15380" width="8.28515625" style="207" bestFit="1" customWidth="1"/>
    <col min="15381" max="15381" width="8.28515625" style="207" customWidth="1"/>
    <col min="15382" max="15383" width="8.28515625" style="207" bestFit="1" customWidth="1"/>
    <col min="15384" max="15388" width="9" style="207" bestFit="1" customWidth="1"/>
    <col min="15389" max="15402" width="9" style="207" customWidth="1"/>
    <col min="15403" max="15403" width="23.28515625" style="207" customWidth="1"/>
    <col min="15404" max="15404" width="6.140625" style="207" customWidth="1"/>
    <col min="15405" max="15405" width="13.5703125" style="207" bestFit="1" customWidth="1"/>
    <col min="15406" max="15406" width="7" style="207" bestFit="1" customWidth="1"/>
    <col min="15407" max="15408" width="6.140625" style="207" customWidth="1"/>
    <col min="15409" max="15409" width="7.28515625" style="207" customWidth="1"/>
    <col min="15410" max="15616" width="9.140625" style="207"/>
    <col min="15617" max="15617" width="8.28515625" style="207" bestFit="1" customWidth="1"/>
    <col min="15618" max="15618" width="5" style="207" customWidth="1"/>
    <col min="15619" max="15619" width="5.7109375" style="207" bestFit="1" customWidth="1"/>
    <col min="15620" max="15620" width="13.85546875" style="207" bestFit="1" customWidth="1"/>
    <col min="15621" max="15621" width="11" style="207" bestFit="1" customWidth="1"/>
    <col min="15622" max="15622" width="8.42578125" style="207" customWidth="1"/>
    <col min="15623" max="15623" width="11.5703125" style="207" customWidth="1"/>
    <col min="15624" max="15626" width="5.42578125" style="207" customWidth="1"/>
    <col min="15627" max="15628" width="9" style="207" customWidth="1"/>
    <col min="15629" max="15629" width="6.7109375" style="207" customWidth="1"/>
    <col min="15630" max="15630" width="8.140625" style="207" bestFit="1" customWidth="1"/>
    <col min="15631" max="15631" width="8.140625" style="207" customWidth="1"/>
    <col min="15632" max="15633" width="8.28515625" style="207" bestFit="1" customWidth="1"/>
    <col min="15634" max="15634" width="8.28515625" style="207" customWidth="1"/>
    <col min="15635" max="15636" width="8.28515625" style="207" bestFit="1" customWidth="1"/>
    <col min="15637" max="15637" width="8.28515625" style="207" customWidth="1"/>
    <col min="15638" max="15639" width="8.28515625" style="207" bestFit="1" customWidth="1"/>
    <col min="15640" max="15644" width="9" style="207" bestFit="1" customWidth="1"/>
    <col min="15645" max="15658" width="9" style="207" customWidth="1"/>
    <col min="15659" max="15659" width="23.28515625" style="207" customWidth="1"/>
    <col min="15660" max="15660" width="6.140625" style="207" customWidth="1"/>
    <col min="15661" max="15661" width="13.5703125" style="207" bestFit="1" customWidth="1"/>
    <col min="15662" max="15662" width="7" style="207" bestFit="1" customWidth="1"/>
    <col min="15663" max="15664" width="6.140625" style="207" customWidth="1"/>
    <col min="15665" max="15665" width="7.28515625" style="207" customWidth="1"/>
    <col min="15666" max="15872" width="9.140625" style="207"/>
    <col min="15873" max="15873" width="8.28515625" style="207" bestFit="1" customWidth="1"/>
    <col min="15874" max="15874" width="5" style="207" customWidth="1"/>
    <col min="15875" max="15875" width="5.7109375" style="207" bestFit="1" customWidth="1"/>
    <col min="15876" max="15876" width="13.85546875" style="207" bestFit="1" customWidth="1"/>
    <col min="15877" max="15877" width="11" style="207" bestFit="1" customWidth="1"/>
    <col min="15878" max="15878" width="8.42578125" style="207" customWidth="1"/>
    <col min="15879" max="15879" width="11.5703125" style="207" customWidth="1"/>
    <col min="15880" max="15882" width="5.42578125" style="207" customWidth="1"/>
    <col min="15883" max="15884" width="9" style="207" customWidth="1"/>
    <col min="15885" max="15885" width="6.7109375" style="207" customWidth="1"/>
    <col min="15886" max="15886" width="8.140625" style="207" bestFit="1" customWidth="1"/>
    <col min="15887" max="15887" width="8.140625" style="207" customWidth="1"/>
    <col min="15888" max="15889" width="8.28515625" style="207" bestFit="1" customWidth="1"/>
    <col min="15890" max="15890" width="8.28515625" style="207" customWidth="1"/>
    <col min="15891" max="15892" width="8.28515625" style="207" bestFit="1" customWidth="1"/>
    <col min="15893" max="15893" width="8.28515625" style="207" customWidth="1"/>
    <col min="15894" max="15895" width="8.28515625" style="207" bestFit="1" customWidth="1"/>
    <col min="15896" max="15900" width="9" style="207" bestFit="1" customWidth="1"/>
    <col min="15901" max="15914" width="9" style="207" customWidth="1"/>
    <col min="15915" max="15915" width="23.28515625" style="207" customWidth="1"/>
    <col min="15916" max="15916" width="6.140625" style="207" customWidth="1"/>
    <col min="15917" max="15917" width="13.5703125" style="207" bestFit="1" customWidth="1"/>
    <col min="15918" max="15918" width="7" style="207" bestFit="1" customWidth="1"/>
    <col min="15919" max="15920" width="6.140625" style="207" customWidth="1"/>
    <col min="15921" max="15921" width="7.28515625" style="207" customWidth="1"/>
    <col min="15922" max="16128" width="9.140625" style="207"/>
    <col min="16129" max="16129" width="8.28515625" style="207" bestFit="1" customWidth="1"/>
    <col min="16130" max="16130" width="5" style="207" customWidth="1"/>
    <col min="16131" max="16131" width="5.7109375" style="207" bestFit="1" customWidth="1"/>
    <col min="16132" max="16132" width="13.85546875" style="207" bestFit="1" customWidth="1"/>
    <col min="16133" max="16133" width="11" style="207" bestFit="1" customWidth="1"/>
    <col min="16134" max="16134" width="8.42578125" style="207" customWidth="1"/>
    <col min="16135" max="16135" width="11.5703125" style="207" customWidth="1"/>
    <col min="16136" max="16138" width="5.42578125" style="207" customWidth="1"/>
    <col min="16139" max="16140" width="9" style="207" customWidth="1"/>
    <col min="16141" max="16141" width="6.7109375" style="207" customWidth="1"/>
    <col min="16142" max="16142" width="8.140625" style="207" bestFit="1" customWidth="1"/>
    <col min="16143" max="16143" width="8.140625" style="207" customWidth="1"/>
    <col min="16144" max="16145" width="8.28515625" style="207" bestFit="1" customWidth="1"/>
    <col min="16146" max="16146" width="8.28515625" style="207" customWidth="1"/>
    <col min="16147" max="16148" width="8.28515625" style="207" bestFit="1" customWidth="1"/>
    <col min="16149" max="16149" width="8.28515625" style="207" customWidth="1"/>
    <col min="16150" max="16151" width="8.28515625" style="207" bestFit="1" customWidth="1"/>
    <col min="16152" max="16156" width="9" style="207" bestFit="1" customWidth="1"/>
    <col min="16157" max="16170" width="9" style="207" customWidth="1"/>
    <col min="16171" max="16171" width="23.28515625" style="207" customWidth="1"/>
    <col min="16172" max="16172" width="6.140625" style="207" customWidth="1"/>
    <col min="16173" max="16173" width="13.5703125" style="207" bestFit="1" customWidth="1"/>
    <col min="16174" max="16174" width="7" style="207" bestFit="1" customWidth="1"/>
    <col min="16175" max="16176" width="6.140625" style="207" customWidth="1"/>
    <col min="16177" max="16177" width="7.28515625" style="207" customWidth="1"/>
    <col min="16178" max="16384" width="9.140625" style="207"/>
  </cols>
  <sheetData>
    <row r="1" spans="1:51" ht="16.5" customHeight="1" thickBot="1">
      <c r="M1" s="208" t="s">
        <v>2819</v>
      </c>
      <c r="N1" s="666">
        <v>41811.506944444445</v>
      </c>
      <c r="O1" s="666"/>
      <c r="P1" s="666"/>
      <c r="Q1" s="211"/>
      <c r="R1" s="211"/>
      <c r="S1" s="211"/>
      <c r="T1" s="211"/>
      <c r="U1" s="211"/>
      <c r="V1" s="211"/>
      <c r="W1" s="211"/>
      <c r="X1" s="211"/>
      <c r="Y1" s="211"/>
      <c r="Z1" s="211"/>
      <c r="AA1" s="211"/>
      <c r="AB1" s="211"/>
      <c r="AC1" s="211"/>
      <c r="AD1" s="211"/>
      <c r="AE1" s="211"/>
      <c r="AF1" s="211"/>
      <c r="AG1" s="211"/>
      <c r="AH1" s="211"/>
      <c r="AI1" s="211"/>
      <c r="AJ1" s="211"/>
      <c r="AK1" s="211"/>
      <c r="AL1" s="211"/>
      <c r="AM1" s="211"/>
      <c r="AN1" s="211"/>
      <c r="AO1" s="211"/>
      <c r="AP1" s="211"/>
      <c r="AQ1" s="211"/>
      <c r="AR1" s="212"/>
      <c r="AS1" s="211"/>
      <c r="AT1" s="211"/>
      <c r="AU1" s="211"/>
      <c r="AV1" s="211"/>
      <c r="AW1" s="211"/>
    </row>
    <row r="2" spans="1:51" ht="18.75" customHeight="1">
      <c r="A2" s="213"/>
      <c r="B2" s="214"/>
      <c r="C2" s="214"/>
      <c r="D2" s="214"/>
      <c r="E2" s="214"/>
      <c r="F2" s="215"/>
      <c r="G2" s="216"/>
      <c r="H2" s="667" t="s">
        <v>236</v>
      </c>
      <c r="I2" s="668"/>
      <c r="J2" s="668"/>
      <c r="K2" s="668"/>
      <c r="L2" s="668"/>
      <c r="M2" s="669"/>
      <c r="N2" s="670" t="s">
        <v>2820</v>
      </c>
      <c r="O2" s="671"/>
      <c r="P2" s="671"/>
      <c r="Q2" s="671"/>
      <c r="R2" s="671"/>
      <c r="S2" s="671"/>
      <c r="T2" s="671"/>
      <c r="U2" s="671"/>
      <c r="V2" s="671"/>
      <c r="W2" s="671"/>
      <c r="X2" s="671"/>
      <c r="Y2" s="671"/>
      <c r="Z2" s="671"/>
      <c r="AA2" s="671"/>
      <c r="AB2" s="671"/>
      <c r="AC2" s="671"/>
      <c r="AD2" s="671"/>
      <c r="AE2" s="671"/>
      <c r="AF2" s="671"/>
      <c r="AG2" s="671"/>
      <c r="AH2" s="671"/>
      <c r="AI2" s="671"/>
      <c r="AJ2" s="671"/>
      <c r="AK2" s="671"/>
      <c r="AL2" s="671"/>
      <c r="AM2" s="671"/>
      <c r="AN2" s="671"/>
      <c r="AO2" s="671"/>
      <c r="AP2" s="671"/>
      <c r="AQ2" s="672"/>
      <c r="AS2" s="211"/>
      <c r="AT2" s="211"/>
      <c r="AU2" s="211"/>
      <c r="AV2" s="211"/>
      <c r="AW2" s="211"/>
    </row>
    <row r="3" spans="1:51" ht="18.75" customHeight="1" thickBot="1">
      <c r="A3" s="218" t="s">
        <v>227</v>
      </c>
      <c r="B3" s="219" t="s">
        <v>2636</v>
      </c>
      <c r="C3" s="219" t="s">
        <v>2821</v>
      </c>
      <c r="D3" s="219" t="s">
        <v>231</v>
      </c>
      <c r="E3" s="219" t="s">
        <v>232</v>
      </c>
      <c r="F3" s="220" t="s">
        <v>235</v>
      </c>
      <c r="G3" s="221" t="s">
        <v>234</v>
      </c>
      <c r="H3" s="222" t="s">
        <v>2822</v>
      </c>
      <c r="I3" s="223" t="s">
        <v>259</v>
      </c>
      <c r="J3" s="223" t="s">
        <v>2823</v>
      </c>
      <c r="K3" s="223" t="s">
        <v>79</v>
      </c>
      <c r="L3" s="223" t="s">
        <v>162</v>
      </c>
      <c r="M3" s="224" t="s">
        <v>2824</v>
      </c>
      <c r="N3" s="225" t="s">
        <v>2825</v>
      </c>
      <c r="O3" s="226" t="s">
        <v>2826</v>
      </c>
      <c r="P3" s="227" t="s">
        <v>2827</v>
      </c>
      <c r="Q3" s="227" t="s">
        <v>2828</v>
      </c>
      <c r="R3" s="227" t="s">
        <v>2829</v>
      </c>
      <c r="S3" s="227" t="s">
        <v>2830</v>
      </c>
      <c r="T3" s="227" t="s">
        <v>2831</v>
      </c>
      <c r="U3" s="227" t="s">
        <v>2832</v>
      </c>
      <c r="V3" s="227" t="s">
        <v>2833</v>
      </c>
      <c r="W3" s="227" t="s">
        <v>2834</v>
      </c>
      <c r="X3" s="227" t="s">
        <v>2835</v>
      </c>
      <c r="Y3" s="227" t="s">
        <v>2836</v>
      </c>
      <c r="Z3" s="227" t="s">
        <v>2837</v>
      </c>
      <c r="AA3" s="227" t="s">
        <v>2838</v>
      </c>
      <c r="AB3" s="227" t="s">
        <v>2839</v>
      </c>
      <c r="AC3" s="227" t="s">
        <v>2840</v>
      </c>
      <c r="AD3" s="227" t="s">
        <v>2841</v>
      </c>
      <c r="AE3" s="227" t="s">
        <v>2842</v>
      </c>
      <c r="AF3" s="227" t="s">
        <v>2843</v>
      </c>
      <c r="AG3" s="227" t="s">
        <v>2844</v>
      </c>
      <c r="AH3" s="227" t="s">
        <v>2845</v>
      </c>
      <c r="AI3" s="227" t="s">
        <v>2846</v>
      </c>
      <c r="AJ3" s="227" t="s">
        <v>2847</v>
      </c>
      <c r="AK3" s="227" t="s">
        <v>2848</v>
      </c>
      <c r="AL3" s="227" t="s">
        <v>2849</v>
      </c>
      <c r="AM3" s="227" t="s">
        <v>2850</v>
      </c>
      <c r="AN3" s="227" t="s">
        <v>2851</v>
      </c>
      <c r="AO3" s="673" t="s">
        <v>2823</v>
      </c>
      <c r="AP3" s="674"/>
      <c r="AQ3" s="227" t="s">
        <v>257</v>
      </c>
      <c r="AS3" s="211"/>
      <c r="AT3" s="11" t="s">
        <v>165</v>
      </c>
      <c r="AU3" s="11" t="s">
        <v>196</v>
      </c>
      <c r="AV3" s="11" t="s">
        <v>162</v>
      </c>
      <c r="AW3" s="11" t="s">
        <v>163</v>
      </c>
      <c r="AX3" s="11" t="s">
        <v>79</v>
      </c>
      <c r="AY3" s="11" t="s">
        <v>164</v>
      </c>
    </row>
    <row r="4" spans="1:51" ht="15.75">
      <c r="A4" s="228">
        <v>1</v>
      </c>
      <c r="B4" s="229">
        <v>322</v>
      </c>
      <c r="C4" s="229" t="s">
        <v>80</v>
      </c>
      <c r="D4" s="229" t="s">
        <v>54</v>
      </c>
      <c r="E4" s="229" t="s">
        <v>55</v>
      </c>
      <c r="F4" s="229" t="s">
        <v>76</v>
      </c>
      <c r="G4" s="230" t="s">
        <v>56</v>
      </c>
      <c r="H4" s="231">
        <v>720</v>
      </c>
      <c r="I4" s="232">
        <v>23</v>
      </c>
      <c r="J4" s="233">
        <v>6</v>
      </c>
      <c r="K4" s="233">
        <v>720</v>
      </c>
      <c r="L4" s="234">
        <v>0.99513888888759539</v>
      </c>
      <c r="M4" s="235">
        <v>0</v>
      </c>
      <c r="N4" s="236">
        <v>41811.506944444445</v>
      </c>
      <c r="O4" s="237">
        <v>0.38680555555555557</v>
      </c>
      <c r="P4" s="237">
        <v>0.63888888888888895</v>
      </c>
      <c r="Q4" s="237">
        <v>0.35972222222222222</v>
      </c>
      <c r="R4" s="237">
        <v>0.31388888888888888</v>
      </c>
      <c r="S4" s="237">
        <v>0.6777777777777777</v>
      </c>
      <c r="T4" s="237">
        <v>0.4375</v>
      </c>
      <c r="U4" s="237">
        <v>0.28055555555555556</v>
      </c>
      <c r="V4" s="237">
        <v>0.60347222222222219</v>
      </c>
      <c r="W4" s="237">
        <v>0.53194444444444444</v>
      </c>
      <c r="X4" s="237">
        <v>1.2499999999999999E-2</v>
      </c>
      <c r="Y4" s="237">
        <v>0.57361111111111118</v>
      </c>
      <c r="Z4" s="237">
        <v>1.2499999999999999E-2</v>
      </c>
      <c r="AA4" s="237">
        <v>0.16111111111111112</v>
      </c>
      <c r="AB4" s="237">
        <v>0.82152777777777775</v>
      </c>
      <c r="AC4" s="237"/>
      <c r="AD4" s="237">
        <v>0.13055555555555556</v>
      </c>
      <c r="AE4" s="237"/>
      <c r="AF4" s="237">
        <v>0.85625000000000007</v>
      </c>
      <c r="AG4" s="237">
        <v>0.24652777777777779</v>
      </c>
      <c r="AH4" s="237">
        <v>0.88055555555555554</v>
      </c>
      <c r="AI4" s="237">
        <v>9.1666666666666674E-2</v>
      </c>
      <c r="AJ4" s="237"/>
      <c r="AK4" s="237">
        <v>0.20833333333333334</v>
      </c>
      <c r="AL4" s="237">
        <v>0.7597222222222223</v>
      </c>
      <c r="AM4" s="237">
        <v>0.79513888888888884</v>
      </c>
      <c r="AN4" s="237">
        <v>0.72986111111111107</v>
      </c>
      <c r="AO4" s="238">
        <v>6</v>
      </c>
      <c r="AP4" s="237">
        <v>0.4861111111111111</v>
      </c>
      <c r="AQ4" s="239">
        <v>41812.502083333333</v>
      </c>
      <c r="AS4" s="240"/>
      <c r="AT4" s="11"/>
      <c r="AU4" s="11">
        <v>100</v>
      </c>
      <c r="AV4" s="11"/>
      <c r="AW4" s="11"/>
      <c r="AX4" s="11"/>
      <c r="AY4" s="11"/>
    </row>
    <row r="5" spans="1:51" ht="18.75" customHeight="1">
      <c r="A5" s="228">
        <v>7</v>
      </c>
      <c r="B5" s="229">
        <v>324</v>
      </c>
      <c r="C5" s="229" t="s">
        <v>0</v>
      </c>
      <c r="D5" s="229" t="s">
        <v>7</v>
      </c>
      <c r="E5" s="229" t="s">
        <v>119</v>
      </c>
      <c r="F5" s="229" t="s">
        <v>2853</v>
      </c>
      <c r="G5" s="230" t="s">
        <v>47</v>
      </c>
      <c r="H5" s="231">
        <v>540</v>
      </c>
      <c r="I5" s="232">
        <v>18</v>
      </c>
      <c r="J5" s="233">
        <v>0</v>
      </c>
      <c r="K5" s="233">
        <v>540</v>
      </c>
      <c r="L5" s="234">
        <v>0.93888888888614019</v>
      </c>
      <c r="M5" s="235">
        <v>0</v>
      </c>
      <c r="N5" s="236">
        <v>41811.506944444445</v>
      </c>
      <c r="O5" s="237"/>
      <c r="P5" s="237"/>
      <c r="Q5" s="237">
        <v>0.41250000000000003</v>
      </c>
      <c r="R5" s="237">
        <v>0.60069444444444442</v>
      </c>
      <c r="S5" s="237"/>
      <c r="T5" s="237">
        <v>0.35972222222222222</v>
      </c>
      <c r="U5" s="237">
        <v>0.57013888888888886</v>
      </c>
      <c r="V5" s="237">
        <v>0.53680555555555554</v>
      </c>
      <c r="W5" s="237">
        <v>0.84722222222222221</v>
      </c>
      <c r="X5" s="237"/>
      <c r="Y5" s="237">
        <v>0.91180555555555554</v>
      </c>
      <c r="Z5" s="237">
        <v>0.25</v>
      </c>
      <c r="AA5" s="237">
        <v>0.76874999999999993</v>
      </c>
      <c r="AB5" s="237">
        <v>0.1875</v>
      </c>
      <c r="AC5" s="237"/>
      <c r="AD5" s="237"/>
      <c r="AE5" s="237">
        <v>0.8027777777777777</v>
      </c>
      <c r="AF5" s="237"/>
      <c r="AG5" s="237">
        <v>0.97777777777777775</v>
      </c>
      <c r="AH5" s="237">
        <v>5.9027777777777783E-2</v>
      </c>
      <c r="AI5" s="237">
        <v>0.13958333333333334</v>
      </c>
      <c r="AJ5" s="237">
        <v>0.29652777777777778</v>
      </c>
      <c r="AK5" s="237">
        <v>0.6875</v>
      </c>
      <c r="AL5" s="237">
        <v>0.7416666666666667</v>
      </c>
      <c r="AM5" s="237">
        <v>0.64444444444444449</v>
      </c>
      <c r="AN5" s="237"/>
      <c r="AO5" s="238"/>
      <c r="AP5" s="237"/>
      <c r="AQ5" s="239">
        <v>41812.445833333331</v>
      </c>
      <c r="AS5" s="240" t="str">
        <f t="shared" ref="AS5:AS8" si="0">D5&amp;" "&amp;E5</f>
        <v>Gruziel Magdalena</v>
      </c>
      <c r="AT5" s="11">
        <v>100</v>
      </c>
      <c r="AU5" s="11">
        <f>MAX(AU4*IF(AX5&lt;1,AX5,IF(AY5&lt;1,AY5,IF(AV5&lt;1,AV5,1))),0)</f>
        <v>75</v>
      </c>
      <c r="AV5" s="11">
        <f>L4/L5</f>
        <v>1.0599112426052757</v>
      </c>
      <c r="AW5" s="11">
        <f>I5/I4</f>
        <v>0.78260869565217395</v>
      </c>
      <c r="AX5" s="11">
        <f>H5/H4</f>
        <v>0.75</v>
      </c>
      <c r="AY5" s="11">
        <f>AW5^0.2</f>
        <v>0.95215780953844242</v>
      </c>
    </row>
    <row r="6" spans="1:51" ht="16.5" customHeight="1">
      <c r="A6" s="228">
        <v>11</v>
      </c>
      <c r="B6" s="229">
        <v>306</v>
      </c>
      <c r="C6" s="229" t="s">
        <v>0</v>
      </c>
      <c r="D6" s="229" t="s">
        <v>2457</v>
      </c>
      <c r="E6" s="229" t="s">
        <v>1342</v>
      </c>
      <c r="F6" s="229">
        <v>0</v>
      </c>
      <c r="G6" s="230" t="s">
        <v>2854</v>
      </c>
      <c r="H6" s="231">
        <v>470</v>
      </c>
      <c r="I6" s="232">
        <v>15</v>
      </c>
      <c r="J6" s="233">
        <v>4</v>
      </c>
      <c r="K6" s="233">
        <v>470</v>
      </c>
      <c r="L6" s="234">
        <v>0.98680555555620231</v>
      </c>
      <c r="M6" s="235">
        <v>0</v>
      </c>
      <c r="N6" s="236">
        <v>41811.506944444445</v>
      </c>
      <c r="O6" s="237">
        <v>0.3576388888888889</v>
      </c>
      <c r="P6" s="237">
        <v>0.66666666666666663</v>
      </c>
      <c r="Q6" s="237">
        <v>0.31875000000000003</v>
      </c>
      <c r="R6" s="237">
        <v>0.26250000000000001</v>
      </c>
      <c r="S6" s="237">
        <v>0.7680555555555556</v>
      </c>
      <c r="T6" s="237">
        <v>0.40208333333333335</v>
      </c>
      <c r="U6" s="237"/>
      <c r="V6" s="237">
        <v>0.71388888888888891</v>
      </c>
      <c r="W6" s="237">
        <v>0.5444444444444444</v>
      </c>
      <c r="X6" s="237">
        <v>1.3194444444444444E-2</v>
      </c>
      <c r="Y6" s="237">
        <v>0.60763888888888895</v>
      </c>
      <c r="Z6" s="237">
        <v>0.22222222222222221</v>
      </c>
      <c r="AA6" s="237"/>
      <c r="AB6" s="237"/>
      <c r="AC6" s="237"/>
      <c r="AD6" s="237"/>
      <c r="AE6" s="237"/>
      <c r="AF6" s="237">
        <v>9.1666666666666674E-2</v>
      </c>
      <c r="AG6" s="237"/>
      <c r="AH6" s="237">
        <v>0.14375000000000002</v>
      </c>
      <c r="AI6" s="237"/>
      <c r="AJ6" s="242"/>
      <c r="AK6" s="237"/>
      <c r="AL6" s="237">
        <v>0.92638888888888893</v>
      </c>
      <c r="AM6" s="237"/>
      <c r="AN6" s="237">
        <v>0.83680555555555547</v>
      </c>
      <c r="AO6" s="238">
        <v>4</v>
      </c>
      <c r="AP6" s="237">
        <v>0.46250000000000002</v>
      </c>
      <c r="AQ6" s="239">
        <v>41812.493750000001</v>
      </c>
      <c r="AS6" s="240" t="str">
        <f t="shared" si="0"/>
        <v>Nieścioruk Barbara</v>
      </c>
      <c r="AT6" s="11">
        <f t="shared" ref="AT6" si="1">MAX(AT5*IF(AX6&lt;1,AX6,IF(AY6&lt;1,AY6,IF(AV6&lt;1,AV6,1))),0)</f>
        <v>87.037037037037038</v>
      </c>
      <c r="AU6" s="11">
        <f t="shared" ref="AU6:AU8" si="2">MAX(AU5*IF(AX6&lt;1,AX6,IF(AY6&lt;1,AY6,IF(AV6&lt;1,AV6,1))),0)</f>
        <v>65.277777777777771</v>
      </c>
      <c r="AV6" s="11">
        <f t="shared" ref="AV6" si="3">L5/L6</f>
        <v>0.95144264602051776</v>
      </c>
      <c r="AW6" s="11">
        <f t="shared" ref="AW6" si="4">I6/I5</f>
        <v>0.83333333333333337</v>
      </c>
      <c r="AX6" s="11">
        <f t="shared" ref="AX6" si="5">H6/H5</f>
        <v>0.87037037037037035</v>
      </c>
      <c r="AY6" s="11">
        <f t="shared" ref="AY6" si="6">AW6^0.2</f>
        <v>0.96419250400262724</v>
      </c>
    </row>
    <row r="7" spans="1:51" ht="16.5" customHeight="1">
      <c r="A7" s="228">
        <v>13</v>
      </c>
      <c r="B7" s="229">
        <v>303</v>
      </c>
      <c r="C7" s="229" t="s">
        <v>0</v>
      </c>
      <c r="D7" s="229" t="s">
        <v>832</v>
      </c>
      <c r="E7" s="229" t="s">
        <v>1236</v>
      </c>
      <c r="F7" s="229" t="s">
        <v>833</v>
      </c>
      <c r="G7" s="230" t="s">
        <v>45</v>
      </c>
      <c r="H7" s="231">
        <v>470</v>
      </c>
      <c r="I7" s="232">
        <v>14</v>
      </c>
      <c r="J7" s="233">
        <v>10</v>
      </c>
      <c r="K7" s="233">
        <v>470</v>
      </c>
      <c r="L7" s="234">
        <v>0.99236111110803904</v>
      </c>
      <c r="M7" s="235">
        <v>0</v>
      </c>
      <c r="N7" s="236">
        <v>41811.506944444445</v>
      </c>
      <c r="O7" s="237">
        <v>0.73333333333333339</v>
      </c>
      <c r="P7" s="237"/>
      <c r="Q7" s="237">
        <v>0.76041666666666663</v>
      </c>
      <c r="R7" s="237">
        <v>0.81597222222222221</v>
      </c>
      <c r="S7" s="237"/>
      <c r="T7" s="237">
        <v>0.54513888888888895</v>
      </c>
      <c r="U7" s="237">
        <v>0.87777777777777777</v>
      </c>
      <c r="V7" s="237"/>
      <c r="W7" s="237"/>
      <c r="X7" s="237"/>
      <c r="Y7" s="237"/>
      <c r="Z7" s="237">
        <v>0.40625</v>
      </c>
      <c r="AA7" s="237">
        <v>3.4027777777777775E-2</v>
      </c>
      <c r="AB7" s="237"/>
      <c r="AC7" s="237">
        <v>0.11805555555555557</v>
      </c>
      <c r="AD7" s="237">
        <v>0.21805555555555556</v>
      </c>
      <c r="AE7" s="237"/>
      <c r="AF7" s="237"/>
      <c r="AG7" s="237">
        <v>0.93472222222222223</v>
      </c>
      <c r="AH7" s="237">
        <v>0.34513888888888888</v>
      </c>
      <c r="AI7" s="237">
        <v>0.26041666666666669</v>
      </c>
      <c r="AJ7" s="237">
        <v>0.1673611111111111</v>
      </c>
      <c r="AK7" s="237">
        <v>0.9902777777777777</v>
      </c>
      <c r="AL7" s="237"/>
      <c r="AM7" s="237"/>
      <c r="AN7" s="237"/>
      <c r="AO7" s="238">
        <v>10</v>
      </c>
      <c r="AP7" s="237">
        <v>0.67847222222222225</v>
      </c>
      <c r="AQ7" s="239">
        <v>41812.499305555553</v>
      </c>
      <c r="AS7" s="240" t="str">
        <f t="shared" si="0"/>
        <v>Stanek Asia</v>
      </c>
      <c r="AT7" s="11">
        <f t="shared" ref="AT7:AT8" si="7">MAX(AT6*IF(AX7&lt;1,AX7,IF(AY7&lt;1,AY7,IF(AV7&lt;1,AV7,1))),0)</f>
        <v>85.844297988841447</v>
      </c>
      <c r="AU7" s="11">
        <f t="shared" si="2"/>
        <v>64.383223491631085</v>
      </c>
      <c r="AV7" s="11">
        <f t="shared" ref="AV7:AV8" si="8">L6/L7</f>
        <v>0.99440167949988123</v>
      </c>
      <c r="AW7" s="11">
        <f t="shared" ref="AW7:AW8" si="9">I7/I6</f>
        <v>0.93333333333333335</v>
      </c>
      <c r="AX7" s="11">
        <f t="shared" ref="AX7:AX8" si="10">H7/H6</f>
        <v>1</v>
      </c>
      <c r="AY7" s="11">
        <f t="shared" ref="AY7:AY8" si="11">AW7^0.2</f>
        <v>0.98629618965902943</v>
      </c>
    </row>
    <row r="8" spans="1:51" ht="16.5" customHeight="1">
      <c r="A8" s="228">
        <v>18</v>
      </c>
      <c r="B8" s="229">
        <v>315</v>
      </c>
      <c r="C8" s="229" t="s">
        <v>0</v>
      </c>
      <c r="D8" s="229" t="s">
        <v>29</v>
      </c>
      <c r="E8" s="229" t="s">
        <v>121</v>
      </c>
      <c r="F8" s="229">
        <v>0</v>
      </c>
      <c r="G8" s="230" t="s">
        <v>122</v>
      </c>
      <c r="H8" s="231">
        <v>365</v>
      </c>
      <c r="I8" s="232">
        <v>11</v>
      </c>
      <c r="J8" s="233">
        <v>7</v>
      </c>
      <c r="K8" s="233">
        <v>365</v>
      </c>
      <c r="L8" s="234">
        <v>0.95347222222335404</v>
      </c>
      <c r="M8" s="235">
        <v>0</v>
      </c>
      <c r="N8" s="236">
        <v>41811.506944444445</v>
      </c>
      <c r="O8" s="237">
        <v>0.74305555555555547</v>
      </c>
      <c r="P8" s="237"/>
      <c r="Q8" s="237">
        <v>0.78263888888888899</v>
      </c>
      <c r="R8" s="237">
        <v>0.36805555555555558</v>
      </c>
      <c r="S8" s="237"/>
      <c r="T8" s="237">
        <v>0.53125</v>
      </c>
      <c r="U8" s="237">
        <v>0.84513888888888899</v>
      </c>
      <c r="V8" s="237"/>
      <c r="W8" s="237"/>
      <c r="X8" s="237"/>
      <c r="Y8" s="237"/>
      <c r="Z8" s="237"/>
      <c r="AA8" s="237">
        <v>2.0833333333333332E-2</v>
      </c>
      <c r="AB8" s="237"/>
      <c r="AC8" s="237">
        <v>0.10416666666666667</v>
      </c>
      <c r="AD8" s="237">
        <v>0.22013888888888888</v>
      </c>
      <c r="AE8" s="237"/>
      <c r="AF8" s="237"/>
      <c r="AG8" s="237"/>
      <c r="AH8" s="237"/>
      <c r="AI8" s="237">
        <v>0.26041666666666669</v>
      </c>
      <c r="AJ8" s="237">
        <v>0.15972222222222224</v>
      </c>
      <c r="AK8" s="237">
        <v>0.93055555555555547</v>
      </c>
      <c r="AL8" s="237"/>
      <c r="AM8" s="237"/>
      <c r="AN8" s="237"/>
      <c r="AO8" s="238">
        <v>7</v>
      </c>
      <c r="AP8" s="237">
        <v>0.68472222222222223</v>
      </c>
      <c r="AQ8" s="239">
        <v>41812.460416666669</v>
      </c>
      <c r="AS8" s="240" t="str">
        <f t="shared" si="0"/>
        <v>Cecuła Marzena</v>
      </c>
      <c r="AT8" s="11">
        <f t="shared" si="7"/>
        <v>66.666316523249208</v>
      </c>
      <c r="AU8" s="11">
        <f t="shared" si="2"/>
        <v>49.999737392436906</v>
      </c>
      <c r="AV8" s="11">
        <f t="shared" si="8"/>
        <v>1.0407865986845448</v>
      </c>
      <c r="AW8" s="11">
        <f t="shared" si="9"/>
        <v>0.7857142857142857</v>
      </c>
      <c r="AX8" s="11">
        <f t="shared" si="10"/>
        <v>0.77659574468085102</v>
      </c>
      <c r="AY8" s="11">
        <f t="shared" si="11"/>
        <v>0.95291229369435537</v>
      </c>
    </row>
  </sheetData>
  <mergeCells count="4">
    <mergeCell ref="N1:P1"/>
    <mergeCell ref="H2:M2"/>
    <mergeCell ref="N2:AQ2"/>
    <mergeCell ref="AO3:AP3"/>
  </mergeCells>
  <printOptions horizontalCentered="1"/>
  <pageMargins left="0.15748031496062992" right="0.15748031496062992" top="1.1811023622047245" bottom="0.70866141732283472" header="0.51181102362204722" footer="0.51181102362204722"/>
  <pageSetup paperSize="9" scale="22" orientation="portrait" horizontalDpi="300" verticalDpi="300" r:id="rId1"/>
  <headerFooter alignWithMargins="0">
    <oddHeader>&amp;C&amp;"Arial CE,Pogrubiony"&amp;28GRASSOR 2014 - Wyniki TR300&amp;R&amp;D  &amp;T</oddHeader>
  </headerFooter>
</worksheet>
</file>

<file path=xl/worksheets/sheet2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Y21"/>
  <sheetViews>
    <sheetView workbookViewId="0"/>
  </sheetViews>
  <sheetFormatPr defaultRowHeight="16.5" customHeight="1"/>
  <cols>
    <col min="1" max="1" width="8.28515625" style="207" bestFit="1" customWidth="1"/>
    <col min="2" max="2" width="5" style="207" customWidth="1"/>
    <col min="3" max="3" width="5.7109375" style="207" bestFit="1" customWidth="1"/>
    <col min="4" max="4" width="13.85546875" style="207" bestFit="1" customWidth="1"/>
    <col min="5" max="5" width="11" style="207" bestFit="1" customWidth="1"/>
    <col min="6" max="6" width="8.42578125" style="208" customWidth="1"/>
    <col min="7" max="7" width="11.5703125" style="209" customWidth="1"/>
    <col min="8" max="10" width="5.42578125" style="210" customWidth="1"/>
    <col min="11" max="12" width="9" style="208" customWidth="1"/>
    <col min="13" max="13" width="6.7109375" style="208" customWidth="1"/>
    <col min="14" max="14" width="8.140625" style="208" bestFit="1" customWidth="1"/>
    <col min="15" max="15" width="8.140625" style="209" customWidth="1"/>
    <col min="16" max="17" width="8.28515625" style="209" bestFit="1" customWidth="1"/>
    <col min="18" max="18" width="8.28515625" style="209" customWidth="1"/>
    <col min="19" max="20" width="8.28515625" style="209" bestFit="1" customWidth="1"/>
    <col min="21" max="21" width="8.28515625" style="209" customWidth="1"/>
    <col min="22" max="23" width="8.28515625" style="209" bestFit="1" customWidth="1"/>
    <col min="24" max="28" width="9" style="209" bestFit="1" customWidth="1"/>
    <col min="29" max="42" width="9" style="209" customWidth="1"/>
    <col min="43" max="43" width="23.28515625" style="209" customWidth="1"/>
    <col min="44" max="44" width="21.85546875" style="217" bestFit="1" customWidth="1"/>
    <col min="45" max="45" width="13.5703125" style="209" bestFit="1" customWidth="1"/>
    <col min="46" max="46" width="7" style="209" bestFit="1" customWidth="1"/>
    <col min="47" max="47" width="6.140625" style="209" customWidth="1"/>
    <col min="48" max="48" width="13.85546875" style="209" bestFit="1" customWidth="1"/>
    <col min="49" max="49" width="7.28515625" style="209" customWidth="1"/>
    <col min="50" max="256" width="9.140625" style="207"/>
    <col min="257" max="257" width="8.28515625" style="207" bestFit="1" customWidth="1"/>
    <col min="258" max="258" width="5" style="207" customWidth="1"/>
    <col min="259" max="259" width="5.7109375" style="207" bestFit="1" customWidth="1"/>
    <col min="260" max="260" width="13.85546875" style="207" bestFit="1" customWidth="1"/>
    <col min="261" max="261" width="11" style="207" bestFit="1" customWidth="1"/>
    <col min="262" max="262" width="8.42578125" style="207" customWidth="1"/>
    <col min="263" max="263" width="11.5703125" style="207" customWidth="1"/>
    <col min="264" max="266" width="5.42578125" style="207" customWidth="1"/>
    <col min="267" max="268" width="9" style="207" customWidth="1"/>
    <col min="269" max="269" width="6.7109375" style="207" customWidth="1"/>
    <col min="270" max="270" width="8.140625" style="207" bestFit="1" customWidth="1"/>
    <col min="271" max="271" width="8.140625" style="207" customWidth="1"/>
    <col min="272" max="273" width="8.28515625" style="207" bestFit="1" customWidth="1"/>
    <col min="274" max="274" width="8.28515625" style="207" customWidth="1"/>
    <col min="275" max="276" width="8.28515625" style="207" bestFit="1" customWidth="1"/>
    <col min="277" max="277" width="8.28515625" style="207" customWidth="1"/>
    <col min="278" max="279" width="8.28515625" style="207" bestFit="1" customWidth="1"/>
    <col min="280" max="284" width="9" style="207" bestFit="1" customWidth="1"/>
    <col min="285" max="298" width="9" style="207" customWidth="1"/>
    <col min="299" max="299" width="23.28515625" style="207" customWidth="1"/>
    <col min="300" max="300" width="6.140625" style="207" customWidth="1"/>
    <col min="301" max="301" width="13.5703125" style="207" bestFit="1" customWidth="1"/>
    <col min="302" max="302" width="7" style="207" bestFit="1" customWidth="1"/>
    <col min="303" max="304" width="6.140625" style="207" customWidth="1"/>
    <col min="305" max="305" width="7.28515625" style="207" customWidth="1"/>
    <col min="306" max="512" width="9.140625" style="207"/>
    <col min="513" max="513" width="8.28515625" style="207" bestFit="1" customWidth="1"/>
    <col min="514" max="514" width="5" style="207" customWidth="1"/>
    <col min="515" max="515" width="5.7109375" style="207" bestFit="1" customWidth="1"/>
    <col min="516" max="516" width="13.85546875" style="207" bestFit="1" customWidth="1"/>
    <col min="517" max="517" width="11" style="207" bestFit="1" customWidth="1"/>
    <col min="518" max="518" width="8.42578125" style="207" customWidth="1"/>
    <col min="519" max="519" width="11.5703125" style="207" customWidth="1"/>
    <col min="520" max="522" width="5.42578125" style="207" customWidth="1"/>
    <col min="523" max="524" width="9" style="207" customWidth="1"/>
    <col min="525" max="525" width="6.7109375" style="207" customWidth="1"/>
    <col min="526" max="526" width="8.140625" style="207" bestFit="1" customWidth="1"/>
    <col min="527" max="527" width="8.140625" style="207" customWidth="1"/>
    <col min="528" max="529" width="8.28515625" style="207" bestFit="1" customWidth="1"/>
    <col min="530" max="530" width="8.28515625" style="207" customWidth="1"/>
    <col min="531" max="532" width="8.28515625" style="207" bestFit="1" customWidth="1"/>
    <col min="533" max="533" width="8.28515625" style="207" customWidth="1"/>
    <col min="534" max="535" width="8.28515625" style="207" bestFit="1" customWidth="1"/>
    <col min="536" max="540" width="9" style="207" bestFit="1" customWidth="1"/>
    <col min="541" max="554" width="9" style="207" customWidth="1"/>
    <col min="555" max="555" width="23.28515625" style="207" customWidth="1"/>
    <col min="556" max="556" width="6.140625" style="207" customWidth="1"/>
    <col min="557" max="557" width="13.5703125" style="207" bestFit="1" customWidth="1"/>
    <col min="558" max="558" width="7" style="207" bestFit="1" customWidth="1"/>
    <col min="559" max="560" width="6.140625" style="207" customWidth="1"/>
    <col min="561" max="561" width="7.28515625" style="207" customWidth="1"/>
    <col min="562" max="768" width="9.140625" style="207"/>
    <col min="769" max="769" width="8.28515625" style="207" bestFit="1" customWidth="1"/>
    <col min="770" max="770" width="5" style="207" customWidth="1"/>
    <col min="771" max="771" width="5.7109375" style="207" bestFit="1" customWidth="1"/>
    <col min="772" max="772" width="13.85546875" style="207" bestFit="1" customWidth="1"/>
    <col min="773" max="773" width="11" style="207" bestFit="1" customWidth="1"/>
    <col min="774" max="774" width="8.42578125" style="207" customWidth="1"/>
    <col min="775" max="775" width="11.5703125" style="207" customWidth="1"/>
    <col min="776" max="778" width="5.42578125" style="207" customWidth="1"/>
    <col min="779" max="780" width="9" style="207" customWidth="1"/>
    <col min="781" max="781" width="6.7109375" style="207" customWidth="1"/>
    <col min="782" max="782" width="8.140625" style="207" bestFit="1" customWidth="1"/>
    <col min="783" max="783" width="8.140625" style="207" customWidth="1"/>
    <col min="784" max="785" width="8.28515625" style="207" bestFit="1" customWidth="1"/>
    <col min="786" max="786" width="8.28515625" style="207" customWidth="1"/>
    <col min="787" max="788" width="8.28515625" style="207" bestFit="1" customWidth="1"/>
    <col min="789" max="789" width="8.28515625" style="207" customWidth="1"/>
    <col min="790" max="791" width="8.28515625" style="207" bestFit="1" customWidth="1"/>
    <col min="792" max="796" width="9" style="207" bestFit="1" customWidth="1"/>
    <col min="797" max="810" width="9" style="207" customWidth="1"/>
    <col min="811" max="811" width="23.28515625" style="207" customWidth="1"/>
    <col min="812" max="812" width="6.140625" style="207" customWidth="1"/>
    <col min="813" max="813" width="13.5703125" style="207" bestFit="1" customWidth="1"/>
    <col min="814" max="814" width="7" style="207" bestFit="1" customWidth="1"/>
    <col min="815" max="816" width="6.140625" style="207" customWidth="1"/>
    <col min="817" max="817" width="7.28515625" style="207" customWidth="1"/>
    <col min="818" max="1024" width="9.140625" style="207"/>
    <col min="1025" max="1025" width="8.28515625" style="207" bestFit="1" customWidth="1"/>
    <col min="1026" max="1026" width="5" style="207" customWidth="1"/>
    <col min="1027" max="1027" width="5.7109375" style="207" bestFit="1" customWidth="1"/>
    <col min="1028" max="1028" width="13.85546875" style="207" bestFit="1" customWidth="1"/>
    <col min="1029" max="1029" width="11" style="207" bestFit="1" customWidth="1"/>
    <col min="1030" max="1030" width="8.42578125" style="207" customWidth="1"/>
    <col min="1031" max="1031" width="11.5703125" style="207" customWidth="1"/>
    <col min="1032" max="1034" width="5.42578125" style="207" customWidth="1"/>
    <col min="1035" max="1036" width="9" style="207" customWidth="1"/>
    <col min="1037" max="1037" width="6.7109375" style="207" customWidth="1"/>
    <col min="1038" max="1038" width="8.140625" style="207" bestFit="1" customWidth="1"/>
    <col min="1039" max="1039" width="8.140625" style="207" customWidth="1"/>
    <col min="1040" max="1041" width="8.28515625" style="207" bestFit="1" customWidth="1"/>
    <col min="1042" max="1042" width="8.28515625" style="207" customWidth="1"/>
    <col min="1043" max="1044" width="8.28515625" style="207" bestFit="1" customWidth="1"/>
    <col min="1045" max="1045" width="8.28515625" style="207" customWidth="1"/>
    <col min="1046" max="1047" width="8.28515625" style="207" bestFit="1" customWidth="1"/>
    <col min="1048" max="1052" width="9" style="207" bestFit="1" customWidth="1"/>
    <col min="1053" max="1066" width="9" style="207" customWidth="1"/>
    <col min="1067" max="1067" width="23.28515625" style="207" customWidth="1"/>
    <col min="1068" max="1068" width="6.140625" style="207" customWidth="1"/>
    <col min="1069" max="1069" width="13.5703125" style="207" bestFit="1" customWidth="1"/>
    <col min="1070" max="1070" width="7" style="207" bestFit="1" customWidth="1"/>
    <col min="1071" max="1072" width="6.140625" style="207" customWidth="1"/>
    <col min="1073" max="1073" width="7.28515625" style="207" customWidth="1"/>
    <col min="1074" max="1280" width="9.140625" style="207"/>
    <col min="1281" max="1281" width="8.28515625" style="207" bestFit="1" customWidth="1"/>
    <col min="1282" max="1282" width="5" style="207" customWidth="1"/>
    <col min="1283" max="1283" width="5.7109375" style="207" bestFit="1" customWidth="1"/>
    <col min="1284" max="1284" width="13.85546875" style="207" bestFit="1" customWidth="1"/>
    <col min="1285" max="1285" width="11" style="207" bestFit="1" customWidth="1"/>
    <col min="1286" max="1286" width="8.42578125" style="207" customWidth="1"/>
    <col min="1287" max="1287" width="11.5703125" style="207" customWidth="1"/>
    <col min="1288" max="1290" width="5.42578125" style="207" customWidth="1"/>
    <col min="1291" max="1292" width="9" style="207" customWidth="1"/>
    <col min="1293" max="1293" width="6.7109375" style="207" customWidth="1"/>
    <col min="1294" max="1294" width="8.140625" style="207" bestFit="1" customWidth="1"/>
    <col min="1295" max="1295" width="8.140625" style="207" customWidth="1"/>
    <col min="1296" max="1297" width="8.28515625" style="207" bestFit="1" customWidth="1"/>
    <col min="1298" max="1298" width="8.28515625" style="207" customWidth="1"/>
    <col min="1299" max="1300" width="8.28515625" style="207" bestFit="1" customWidth="1"/>
    <col min="1301" max="1301" width="8.28515625" style="207" customWidth="1"/>
    <col min="1302" max="1303" width="8.28515625" style="207" bestFit="1" customWidth="1"/>
    <col min="1304" max="1308" width="9" style="207" bestFit="1" customWidth="1"/>
    <col min="1309" max="1322" width="9" style="207" customWidth="1"/>
    <col min="1323" max="1323" width="23.28515625" style="207" customWidth="1"/>
    <col min="1324" max="1324" width="6.140625" style="207" customWidth="1"/>
    <col min="1325" max="1325" width="13.5703125" style="207" bestFit="1" customWidth="1"/>
    <col min="1326" max="1326" width="7" style="207" bestFit="1" customWidth="1"/>
    <col min="1327" max="1328" width="6.140625" style="207" customWidth="1"/>
    <col min="1329" max="1329" width="7.28515625" style="207" customWidth="1"/>
    <col min="1330" max="1536" width="9.140625" style="207"/>
    <col min="1537" max="1537" width="8.28515625" style="207" bestFit="1" customWidth="1"/>
    <col min="1538" max="1538" width="5" style="207" customWidth="1"/>
    <col min="1539" max="1539" width="5.7109375" style="207" bestFit="1" customWidth="1"/>
    <col min="1540" max="1540" width="13.85546875" style="207" bestFit="1" customWidth="1"/>
    <col min="1541" max="1541" width="11" style="207" bestFit="1" customWidth="1"/>
    <col min="1542" max="1542" width="8.42578125" style="207" customWidth="1"/>
    <col min="1543" max="1543" width="11.5703125" style="207" customWidth="1"/>
    <col min="1544" max="1546" width="5.42578125" style="207" customWidth="1"/>
    <col min="1547" max="1548" width="9" style="207" customWidth="1"/>
    <col min="1549" max="1549" width="6.7109375" style="207" customWidth="1"/>
    <col min="1550" max="1550" width="8.140625" style="207" bestFit="1" customWidth="1"/>
    <col min="1551" max="1551" width="8.140625" style="207" customWidth="1"/>
    <col min="1552" max="1553" width="8.28515625" style="207" bestFit="1" customWidth="1"/>
    <col min="1554" max="1554" width="8.28515625" style="207" customWidth="1"/>
    <col min="1555" max="1556" width="8.28515625" style="207" bestFit="1" customWidth="1"/>
    <col min="1557" max="1557" width="8.28515625" style="207" customWidth="1"/>
    <col min="1558" max="1559" width="8.28515625" style="207" bestFit="1" customWidth="1"/>
    <col min="1560" max="1564" width="9" style="207" bestFit="1" customWidth="1"/>
    <col min="1565" max="1578" width="9" style="207" customWidth="1"/>
    <col min="1579" max="1579" width="23.28515625" style="207" customWidth="1"/>
    <col min="1580" max="1580" width="6.140625" style="207" customWidth="1"/>
    <col min="1581" max="1581" width="13.5703125" style="207" bestFit="1" customWidth="1"/>
    <col min="1582" max="1582" width="7" style="207" bestFit="1" customWidth="1"/>
    <col min="1583" max="1584" width="6.140625" style="207" customWidth="1"/>
    <col min="1585" max="1585" width="7.28515625" style="207" customWidth="1"/>
    <col min="1586" max="1792" width="9.140625" style="207"/>
    <col min="1793" max="1793" width="8.28515625" style="207" bestFit="1" customWidth="1"/>
    <col min="1794" max="1794" width="5" style="207" customWidth="1"/>
    <col min="1795" max="1795" width="5.7109375" style="207" bestFit="1" customWidth="1"/>
    <col min="1796" max="1796" width="13.85546875" style="207" bestFit="1" customWidth="1"/>
    <col min="1797" max="1797" width="11" style="207" bestFit="1" customWidth="1"/>
    <col min="1798" max="1798" width="8.42578125" style="207" customWidth="1"/>
    <col min="1799" max="1799" width="11.5703125" style="207" customWidth="1"/>
    <col min="1800" max="1802" width="5.42578125" style="207" customWidth="1"/>
    <col min="1803" max="1804" width="9" style="207" customWidth="1"/>
    <col min="1805" max="1805" width="6.7109375" style="207" customWidth="1"/>
    <col min="1806" max="1806" width="8.140625" style="207" bestFit="1" customWidth="1"/>
    <col min="1807" max="1807" width="8.140625" style="207" customWidth="1"/>
    <col min="1808" max="1809" width="8.28515625" style="207" bestFit="1" customWidth="1"/>
    <col min="1810" max="1810" width="8.28515625" style="207" customWidth="1"/>
    <col min="1811" max="1812" width="8.28515625" style="207" bestFit="1" customWidth="1"/>
    <col min="1813" max="1813" width="8.28515625" style="207" customWidth="1"/>
    <col min="1814" max="1815" width="8.28515625" style="207" bestFit="1" customWidth="1"/>
    <col min="1816" max="1820" width="9" style="207" bestFit="1" customWidth="1"/>
    <col min="1821" max="1834" width="9" style="207" customWidth="1"/>
    <col min="1835" max="1835" width="23.28515625" style="207" customWidth="1"/>
    <col min="1836" max="1836" width="6.140625" style="207" customWidth="1"/>
    <col min="1837" max="1837" width="13.5703125" style="207" bestFit="1" customWidth="1"/>
    <col min="1838" max="1838" width="7" style="207" bestFit="1" customWidth="1"/>
    <col min="1839" max="1840" width="6.140625" style="207" customWidth="1"/>
    <col min="1841" max="1841" width="7.28515625" style="207" customWidth="1"/>
    <col min="1842" max="2048" width="9.140625" style="207"/>
    <col min="2049" max="2049" width="8.28515625" style="207" bestFit="1" customWidth="1"/>
    <col min="2050" max="2050" width="5" style="207" customWidth="1"/>
    <col min="2051" max="2051" width="5.7109375" style="207" bestFit="1" customWidth="1"/>
    <col min="2052" max="2052" width="13.85546875" style="207" bestFit="1" customWidth="1"/>
    <col min="2053" max="2053" width="11" style="207" bestFit="1" customWidth="1"/>
    <col min="2054" max="2054" width="8.42578125" style="207" customWidth="1"/>
    <col min="2055" max="2055" width="11.5703125" style="207" customWidth="1"/>
    <col min="2056" max="2058" width="5.42578125" style="207" customWidth="1"/>
    <col min="2059" max="2060" width="9" style="207" customWidth="1"/>
    <col min="2061" max="2061" width="6.7109375" style="207" customWidth="1"/>
    <col min="2062" max="2062" width="8.140625" style="207" bestFit="1" customWidth="1"/>
    <col min="2063" max="2063" width="8.140625" style="207" customWidth="1"/>
    <col min="2064" max="2065" width="8.28515625" style="207" bestFit="1" customWidth="1"/>
    <col min="2066" max="2066" width="8.28515625" style="207" customWidth="1"/>
    <col min="2067" max="2068" width="8.28515625" style="207" bestFit="1" customWidth="1"/>
    <col min="2069" max="2069" width="8.28515625" style="207" customWidth="1"/>
    <col min="2070" max="2071" width="8.28515625" style="207" bestFit="1" customWidth="1"/>
    <col min="2072" max="2076" width="9" style="207" bestFit="1" customWidth="1"/>
    <col min="2077" max="2090" width="9" style="207" customWidth="1"/>
    <col min="2091" max="2091" width="23.28515625" style="207" customWidth="1"/>
    <col min="2092" max="2092" width="6.140625" style="207" customWidth="1"/>
    <col min="2093" max="2093" width="13.5703125" style="207" bestFit="1" customWidth="1"/>
    <col min="2094" max="2094" width="7" style="207" bestFit="1" customWidth="1"/>
    <col min="2095" max="2096" width="6.140625" style="207" customWidth="1"/>
    <col min="2097" max="2097" width="7.28515625" style="207" customWidth="1"/>
    <col min="2098" max="2304" width="9.140625" style="207"/>
    <col min="2305" max="2305" width="8.28515625" style="207" bestFit="1" customWidth="1"/>
    <col min="2306" max="2306" width="5" style="207" customWidth="1"/>
    <col min="2307" max="2307" width="5.7109375" style="207" bestFit="1" customWidth="1"/>
    <col min="2308" max="2308" width="13.85546875" style="207" bestFit="1" customWidth="1"/>
    <col min="2309" max="2309" width="11" style="207" bestFit="1" customWidth="1"/>
    <col min="2310" max="2310" width="8.42578125" style="207" customWidth="1"/>
    <col min="2311" max="2311" width="11.5703125" style="207" customWidth="1"/>
    <col min="2312" max="2314" width="5.42578125" style="207" customWidth="1"/>
    <col min="2315" max="2316" width="9" style="207" customWidth="1"/>
    <col min="2317" max="2317" width="6.7109375" style="207" customWidth="1"/>
    <col min="2318" max="2318" width="8.140625" style="207" bestFit="1" customWidth="1"/>
    <col min="2319" max="2319" width="8.140625" style="207" customWidth="1"/>
    <col min="2320" max="2321" width="8.28515625" style="207" bestFit="1" customWidth="1"/>
    <col min="2322" max="2322" width="8.28515625" style="207" customWidth="1"/>
    <col min="2323" max="2324" width="8.28515625" style="207" bestFit="1" customWidth="1"/>
    <col min="2325" max="2325" width="8.28515625" style="207" customWidth="1"/>
    <col min="2326" max="2327" width="8.28515625" style="207" bestFit="1" customWidth="1"/>
    <col min="2328" max="2332" width="9" style="207" bestFit="1" customWidth="1"/>
    <col min="2333" max="2346" width="9" style="207" customWidth="1"/>
    <col min="2347" max="2347" width="23.28515625" style="207" customWidth="1"/>
    <col min="2348" max="2348" width="6.140625" style="207" customWidth="1"/>
    <col min="2349" max="2349" width="13.5703125" style="207" bestFit="1" customWidth="1"/>
    <col min="2350" max="2350" width="7" style="207" bestFit="1" customWidth="1"/>
    <col min="2351" max="2352" width="6.140625" style="207" customWidth="1"/>
    <col min="2353" max="2353" width="7.28515625" style="207" customWidth="1"/>
    <col min="2354" max="2560" width="9.140625" style="207"/>
    <col min="2561" max="2561" width="8.28515625" style="207" bestFit="1" customWidth="1"/>
    <col min="2562" max="2562" width="5" style="207" customWidth="1"/>
    <col min="2563" max="2563" width="5.7109375" style="207" bestFit="1" customWidth="1"/>
    <col min="2564" max="2564" width="13.85546875" style="207" bestFit="1" customWidth="1"/>
    <col min="2565" max="2565" width="11" style="207" bestFit="1" customWidth="1"/>
    <col min="2566" max="2566" width="8.42578125" style="207" customWidth="1"/>
    <col min="2567" max="2567" width="11.5703125" style="207" customWidth="1"/>
    <col min="2568" max="2570" width="5.42578125" style="207" customWidth="1"/>
    <col min="2571" max="2572" width="9" style="207" customWidth="1"/>
    <col min="2573" max="2573" width="6.7109375" style="207" customWidth="1"/>
    <col min="2574" max="2574" width="8.140625" style="207" bestFit="1" customWidth="1"/>
    <col min="2575" max="2575" width="8.140625" style="207" customWidth="1"/>
    <col min="2576" max="2577" width="8.28515625" style="207" bestFit="1" customWidth="1"/>
    <col min="2578" max="2578" width="8.28515625" style="207" customWidth="1"/>
    <col min="2579" max="2580" width="8.28515625" style="207" bestFit="1" customWidth="1"/>
    <col min="2581" max="2581" width="8.28515625" style="207" customWidth="1"/>
    <col min="2582" max="2583" width="8.28515625" style="207" bestFit="1" customWidth="1"/>
    <col min="2584" max="2588" width="9" style="207" bestFit="1" customWidth="1"/>
    <col min="2589" max="2602" width="9" style="207" customWidth="1"/>
    <col min="2603" max="2603" width="23.28515625" style="207" customWidth="1"/>
    <col min="2604" max="2604" width="6.140625" style="207" customWidth="1"/>
    <col min="2605" max="2605" width="13.5703125" style="207" bestFit="1" customWidth="1"/>
    <col min="2606" max="2606" width="7" style="207" bestFit="1" customWidth="1"/>
    <col min="2607" max="2608" width="6.140625" style="207" customWidth="1"/>
    <col min="2609" max="2609" width="7.28515625" style="207" customWidth="1"/>
    <col min="2610" max="2816" width="9.140625" style="207"/>
    <col min="2817" max="2817" width="8.28515625" style="207" bestFit="1" customWidth="1"/>
    <col min="2818" max="2818" width="5" style="207" customWidth="1"/>
    <col min="2819" max="2819" width="5.7109375" style="207" bestFit="1" customWidth="1"/>
    <col min="2820" max="2820" width="13.85546875" style="207" bestFit="1" customWidth="1"/>
    <col min="2821" max="2821" width="11" style="207" bestFit="1" customWidth="1"/>
    <col min="2822" max="2822" width="8.42578125" style="207" customWidth="1"/>
    <col min="2823" max="2823" width="11.5703125" style="207" customWidth="1"/>
    <col min="2824" max="2826" width="5.42578125" style="207" customWidth="1"/>
    <col min="2827" max="2828" width="9" style="207" customWidth="1"/>
    <col min="2829" max="2829" width="6.7109375" style="207" customWidth="1"/>
    <col min="2830" max="2830" width="8.140625" style="207" bestFit="1" customWidth="1"/>
    <col min="2831" max="2831" width="8.140625" style="207" customWidth="1"/>
    <col min="2832" max="2833" width="8.28515625" style="207" bestFit="1" customWidth="1"/>
    <col min="2834" max="2834" width="8.28515625" style="207" customWidth="1"/>
    <col min="2835" max="2836" width="8.28515625" style="207" bestFit="1" customWidth="1"/>
    <col min="2837" max="2837" width="8.28515625" style="207" customWidth="1"/>
    <col min="2838" max="2839" width="8.28515625" style="207" bestFit="1" customWidth="1"/>
    <col min="2840" max="2844" width="9" style="207" bestFit="1" customWidth="1"/>
    <col min="2845" max="2858" width="9" style="207" customWidth="1"/>
    <col min="2859" max="2859" width="23.28515625" style="207" customWidth="1"/>
    <col min="2860" max="2860" width="6.140625" style="207" customWidth="1"/>
    <col min="2861" max="2861" width="13.5703125" style="207" bestFit="1" customWidth="1"/>
    <col min="2862" max="2862" width="7" style="207" bestFit="1" customWidth="1"/>
    <col min="2863" max="2864" width="6.140625" style="207" customWidth="1"/>
    <col min="2865" max="2865" width="7.28515625" style="207" customWidth="1"/>
    <col min="2866" max="3072" width="9.140625" style="207"/>
    <col min="3073" max="3073" width="8.28515625" style="207" bestFit="1" customWidth="1"/>
    <col min="3074" max="3074" width="5" style="207" customWidth="1"/>
    <col min="3075" max="3075" width="5.7109375" style="207" bestFit="1" customWidth="1"/>
    <col min="3076" max="3076" width="13.85546875" style="207" bestFit="1" customWidth="1"/>
    <col min="3077" max="3077" width="11" style="207" bestFit="1" customWidth="1"/>
    <col min="3078" max="3078" width="8.42578125" style="207" customWidth="1"/>
    <col min="3079" max="3079" width="11.5703125" style="207" customWidth="1"/>
    <col min="3080" max="3082" width="5.42578125" style="207" customWidth="1"/>
    <col min="3083" max="3084" width="9" style="207" customWidth="1"/>
    <col min="3085" max="3085" width="6.7109375" style="207" customWidth="1"/>
    <col min="3086" max="3086" width="8.140625" style="207" bestFit="1" customWidth="1"/>
    <col min="3087" max="3087" width="8.140625" style="207" customWidth="1"/>
    <col min="3088" max="3089" width="8.28515625" style="207" bestFit="1" customWidth="1"/>
    <col min="3090" max="3090" width="8.28515625" style="207" customWidth="1"/>
    <col min="3091" max="3092" width="8.28515625" style="207" bestFit="1" customWidth="1"/>
    <col min="3093" max="3093" width="8.28515625" style="207" customWidth="1"/>
    <col min="3094" max="3095" width="8.28515625" style="207" bestFit="1" customWidth="1"/>
    <col min="3096" max="3100" width="9" style="207" bestFit="1" customWidth="1"/>
    <col min="3101" max="3114" width="9" style="207" customWidth="1"/>
    <col min="3115" max="3115" width="23.28515625" style="207" customWidth="1"/>
    <col min="3116" max="3116" width="6.140625" style="207" customWidth="1"/>
    <col min="3117" max="3117" width="13.5703125" style="207" bestFit="1" customWidth="1"/>
    <col min="3118" max="3118" width="7" style="207" bestFit="1" customWidth="1"/>
    <col min="3119" max="3120" width="6.140625" style="207" customWidth="1"/>
    <col min="3121" max="3121" width="7.28515625" style="207" customWidth="1"/>
    <col min="3122" max="3328" width="9.140625" style="207"/>
    <col min="3329" max="3329" width="8.28515625" style="207" bestFit="1" customWidth="1"/>
    <col min="3330" max="3330" width="5" style="207" customWidth="1"/>
    <col min="3331" max="3331" width="5.7109375" style="207" bestFit="1" customWidth="1"/>
    <col min="3332" max="3332" width="13.85546875" style="207" bestFit="1" customWidth="1"/>
    <col min="3333" max="3333" width="11" style="207" bestFit="1" customWidth="1"/>
    <col min="3334" max="3334" width="8.42578125" style="207" customWidth="1"/>
    <col min="3335" max="3335" width="11.5703125" style="207" customWidth="1"/>
    <col min="3336" max="3338" width="5.42578125" style="207" customWidth="1"/>
    <col min="3339" max="3340" width="9" style="207" customWidth="1"/>
    <col min="3341" max="3341" width="6.7109375" style="207" customWidth="1"/>
    <col min="3342" max="3342" width="8.140625" style="207" bestFit="1" customWidth="1"/>
    <col min="3343" max="3343" width="8.140625" style="207" customWidth="1"/>
    <col min="3344" max="3345" width="8.28515625" style="207" bestFit="1" customWidth="1"/>
    <col min="3346" max="3346" width="8.28515625" style="207" customWidth="1"/>
    <col min="3347" max="3348" width="8.28515625" style="207" bestFit="1" customWidth="1"/>
    <col min="3349" max="3349" width="8.28515625" style="207" customWidth="1"/>
    <col min="3350" max="3351" width="8.28515625" style="207" bestFit="1" customWidth="1"/>
    <col min="3352" max="3356" width="9" style="207" bestFit="1" customWidth="1"/>
    <col min="3357" max="3370" width="9" style="207" customWidth="1"/>
    <col min="3371" max="3371" width="23.28515625" style="207" customWidth="1"/>
    <col min="3372" max="3372" width="6.140625" style="207" customWidth="1"/>
    <col min="3373" max="3373" width="13.5703125" style="207" bestFit="1" customWidth="1"/>
    <col min="3374" max="3374" width="7" style="207" bestFit="1" customWidth="1"/>
    <col min="3375" max="3376" width="6.140625" style="207" customWidth="1"/>
    <col min="3377" max="3377" width="7.28515625" style="207" customWidth="1"/>
    <col min="3378" max="3584" width="9.140625" style="207"/>
    <col min="3585" max="3585" width="8.28515625" style="207" bestFit="1" customWidth="1"/>
    <col min="3586" max="3586" width="5" style="207" customWidth="1"/>
    <col min="3587" max="3587" width="5.7109375" style="207" bestFit="1" customWidth="1"/>
    <col min="3588" max="3588" width="13.85546875" style="207" bestFit="1" customWidth="1"/>
    <col min="3589" max="3589" width="11" style="207" bestFit="1" customWidth="1"/>
    <col min="3590" max="3590" width="8.42578125" style="207" customWidth="1"/>
    <col min="3591" max="3591" width="11.5703125" style="207" customWidth="1"/>
    <col min="3592" max="3594" width="5.42578125" style="207" customWidth="1"/>
    <col min="3595" max="3596" width="9" style="207" customWidth="1"/>
    <col min="3597" max="3597" width="6.7109375" style="207" customWidth="1"/>
    <col min="3598" max="3598" width="8.140625" style="207" bestFit="1" customWidth="1"/>
    <col min="3599" max="3599" width="8.140625" style="207" customWidth="1"/>
    <col min="3600" max="3601" width="8.28515625" style="207" bestFit="1" customWidth="1"/>
    <col min="3602" max="3602" width="8.28515625" style="207" customWidth="1"/>
    <col min="3603" max="3604" width="8.28515625" style="207" bestFit="1" customWidth="1"/>
    <col min="3605" max="3605" width="8.28515625" style="207" customWidth="1"/>
    <col min="3606" max="3607" width="8.28515625" style="207" bestFit="1" customWidth="1"/>
    <col min="3608" max="3612" width="9" style="207" bestFit="1" customWidth="1"/>
    <col min="3613" max="3626" width="9" style="207" customWidth="1"/>
    <col min="3627" max="3627" width="23.28515625" style="207" customWidth="1"/>
    <col min="3628" max="3628" width="6.140625" style="207" customWidth="1"/>
    <col min="3629" max="3629" width="13.5703125" style="207" bestFit="1" customWidth="1"/>
    <col min="3630" max="3630" width="7" style="207" bestFit="1" customWidth="1"/>
    <col min="3631" max="3632" width="6.140625" style="207" customWidth="1"/>
    <col min="3633" max="3633" width="7.28515625" style="207" customWidth="1"/>
    <col min="3634" max="3840" width="9.140625" style="207"/>
    <col min="3841" max="3841" width="8.28515625" style="207" bestFit="1" customWidth="1"/>
    <col min="3842" max="3842" width="5" style="207" customWidth="1"/>
    <col min="3843" max="3843" width="5.7109375" style="207" bestFit="1" customWidth="1"/>
    <col min="3844" max="3844" width="13.85546875" style="207" bestFit="1" customWidth="1"/>
    <col min="3845" max="3845" width="11" style="207" bestFit="1" customWidth="1"/>
    <col min="3846" max="3846" width="8.42578125" style="207" customWidth="1"/>
    <col min="3847" max="3847" width="11.5703125" style="207" customWidth="1"/>
    <col min="3848" max="3850" width="5.42578125" style="207" customWidth="1"/>
    <col min="3851" max="3852" width="9" style="207" customWidth="1"/>
    <col min="3853" max="3853" width="6.7109375" style="207" customWidth="1"/>
    <col min="3854" max="3854" width="8.140625" style="207" bestFit="1" customWidth="1"/>
    <col min="3855" max="3855" width="8.140625" style="207" customWidth="1"/>
    <col min="3856" max="3857" width="8.28515625" style="207" bestFit="1" customWidth="1"/>
    <col min="3858" max="3858" width="8.28515625" style="207" customWidth="1"/>
    <col min="3859" max="3860" width="8.28515625" style="207" bestFit="1" customWidth="1"/>
    <col min="3861" max="3861" width="8.28515625" style="207" customWidth="1"/>
    <col min="3862" max="3863" width="8.28515625" style="207" bestFit="1" customWidth="1"/>
    <col min="3864" max="3868" width="9" style="207" bestFit="1" customWidth="1"/>
    <col min="3869" max="3882" width="9" style="207" customWidth="1"/>
    <col min="3883" max="3883" width="23.28515625" style="207" customWidth="1"/>
    <col min="3884" max="3884" width="6.140625" style="207" customWidth="1"/>
    <col min="3885" max="3885" width="13.5703125" style="207" bestFit="1" customWidth="1"/>
    <col min="3886" max="3886" width="7" style="207" bestFit="1" customWidth="1"/>
    <col min="3887" max="3888" width="6.140625" style="207" customWidth="1"/>
    <col min="3889" max="3889" width="7.28515625" style="207" customWidth="1"/>
    <col min="3890" max="4096" width="9.140625" style="207"/>
    <col min="4097" max="4097" width="8.28515625" style="207" bestFit="1" customWidth="1"/>
    <col min="4098" max="4098" width="5" style="207" customWidth="1"/>
    <col min="4099" max="4099" width="5.7109375" style="207" bestFit="1" customWidth="1"/>
    <col min="4100" max="4100" width="13.85546875" style="207" bestFit="1" customWidth="1"/>
    <col min="4101" max="4101" width="11" style="207" bestFit="1" customWidth="1"/>
    <col min="4102" max="4102" width="8.42578125" style="207" customWidth="1"/>
    <col min="4103" max="4103" width="11.5703125" style="207" customWidth="1"/>
    <col min="4104" max="4106" width="5.42578125" style="207" customWidth="1"/>
    <col min="4107" max="4108" width="9" style="207" customWidth="1"/>
    <col min="4109" max="4109" width="6.7109375" style="207" customWidth="1"/>
    <col min="4110" max="4110" width="8.140625" style="207" bestFit="1" customWidth="1"/>
    <col min="4111" max="4111" width="8.140625" style="207" customWidth="1"/>
    <col min="4112" max="4113" width="8.28515625" style="207" bestFit="1" customWidth="1"/>
    <col min="4114" max="4114" width="8.28515625" style="207" customWidth="1"/>
    <col min="4115" max="4116" width="8.28515625" style="207" bestFit="1" customWidth="1"/>
    <col min="4117" max="4117" width="8.28515625" style="207" customWidth="1"/>
    <col min="4118" max="4119" width="8.28515625" style="207" bestFit="1" customWidth="1"/>
    <col min="4120" max="4124" width="9" style="207" bestFit="1" customWidth="1"/>
    <col min="4125" max="4138" width="9" style="207" customWidth="1"/>
    <col min="4139" max="4139" width="23.28515625" style="207" customWidth="1"/>
    <col min="4140" max="4140" width="6.140625" style="207" customWidth="1"/>
    <col min="4141" max="4141" width="13.5703125" style="207" bestFit="1" customWidth="1"/>
    <col min="4142" max="4142" width="7" style="207" bestFit="1" customWidth="1"/>
    <col min="4143" max="4144" width="6.140625" style="207" customWidth="1"/>
    <col min="4145" max="4145" width="7.28515625" style="207" customWidth="1"/>
    <col min="4146" max="4352" width="9.140625" style="207"/>
    <col min="4353" max="4353" width="8.28515625" style="207" bestFit="1" customWidth="1"/>
    <col min="4354" max="4354" width="5" style="207" customWidth="1"/>
    <col min="4355" max="4355" width="5.7109375" style="207" bestFit="1" customWidth="1"/>
    <col min="4356" max="4356" width="13.85546875" style="207" bestFit="1" customWidth="1"/>
    <col min="4357" max="4357" width="11" style="207" bestFit="1" customWidth="1"/>
    <col min="4358" max="4358" width="8.42578125" style="207" customWidth="1"/>
    <col min="4359" max="4359" width="11.5703125" style="207" customWidth="1"/>
    <col min="4360" max="4362" width="5.42578125" style="207" customWidth="1"/>
    <col min="4363" max="4364" width="9" style="207" customWidth="1"/>
    <col min="4365" max="4365" width="6.7109375" style="207" customWidth="1"/>
    <col min="4366" max="4366" width="8.140625" style="207" bestFit="1" customWidth="1"/>
    <col min="4367" max="4367" width="8.140625" style="207" customWidth="1"/>
    <col min="4368" max="4369" width="8.28515625" style="207" bestFit="1" customWidth="1"/>
    <col min="4370" max="4370" width="8.28515625" style="207" customWidth="1"/>
    <col min="4371" max="4372" width="8.28515625" style="207" bestFit="1" customWidth="1"/>
    <col min="4373" max="4373" width="8.28515625" style="207" customWidth="1"/>
    <col min="4374" max="4375" width="8.28515625" style="207" bestFit="1" customWidth="1"/>
    <col min="4376" max="4380" width="9" style="207" bestFit="1" customWidth="1"/>
    <col min="4381" max="4394" width="9" style="207" customWidth="1"/>
    <col min="4395" max="4395" width="23.28515625" style="207" customWidth="1"/>
    <col min="4396" max="4396" width="6.140625" style="207" customWidth="1"/>
    <col min="4397" max="4397" width="13.5703125" style="207" bestFit="1" customWidth="1"/>
    <col min="4398" max="4398" width="7" style="207" bestFit="1" customWidth="1"/>
    <col min="4399" max="4400" width="6.140625" style="207" customWidth="1"/>
    <col min="4401" max="4401" width="7.28515625" style="207" customWidth="1"/>
    <col min="4402" max="4608" width="9.140625" style="207"/>
    <col min="4609" max="4609" width="8.28515625" style="207" bestFit="1" customWidth="1"/>
    <col min="4610" max="4610" width="5" style="207" customWidth="1"/>
    <col min="4611" max="4611" width="5.7109375" style="207" bestFit="1" customWidth="1"/>
    <col min="4612" max="4612" width="13.85546875" style="207" bestFit="1" customWidth="1"/>
    <col min="4613" max="4613" width="11" style="207" bestFit="1" customWidth="1"/>
    <col min="4614" max="4614" width="8.42578125" style="207" customWidth="1"/>
    <col min="4615" max="4615" width="11.5703125" style="207" customWidth="1"/>
    <col min="4616" max="4618" width="5.42578125" style="207" customWidth="1"/>
    <col min="4619" max="4620" width="9" style="207" customWidth="1"/>
    <col min="4621" max="4621" width="6.7109375" style="207" customWidth="1"/>
    <col min="4622" max="4622" width="8.140625" style="207" bestFit="1" customWidth="1"/>
    <col min="4623" max="4623" width="8.140625" style="207" customWidth="1"/>
    <col min="4624" max="4625" width="8.28515625" style="207" bestFit="1" customWidth="1"/>
    <col min="4626" max="4626" width="8.28515625" style="207" customWidth="1"/>
    <col min="4627" max="4628" width="8.28515625" style="207" bestFit="1" customWidth="1"/>
    <col min="4629" max="4629" width="8.28515625" style="207" customWidth="1"/>
    <col min="4630" max="4631" width="8.28515625" style="207" bestFit="1" customWidth="1"/>
    <col min="4632" max="4636" width="9" style="207" bestFit="1" customWidth="1"/>
    <col min="4637" max="4650" width="9" style="207" customWidth="1"/>
    <col min="4651" max="4651" width="23.28515625" style="207" customWidth="1"/>
    <col min="4652" max="4652" width="6.140625" style="207" customWidth="1"/>
    <col min="4653" max="4653" width="13.5703125" style="207" bestFit="1" customWidth="1"/>
    <col min="4654" max="4654" width="7" style="207" bestFit="1" customWidth="1"/>
    <col min="4655" max="4656" width="6.140625" style="207" customWidth="1"/>
    <col min="4657" max="4657" width="7.28515625" style="207" customWidth="1"/>
    <col min="4658" max="4864" width="9.140625" style="207"/>
    <col min="4865" max="4865" width="8.28515625" style="207" bestFit="1" customWidth="1"/>
    <col min="4866" max="4866" width="5" style="207" customWidth="1"/>
    <col min="4867" max="4867" width="5.7109375" style="207" bestFit="1" customWidth="1"/>
    <col min="4868" max="4868" width="13.85546875" style="207" bestFit="1" customWidth="1"/>
    <col min="4869" max="4869" width="11" style="207" bestFit="1" customWidth="1"/>
    <col min="4870" max="4870" width="8.42578125" style="207" customWidth="1"/>
    <col min="4871" max="4871" width="11.5703125" style="207" customWidth="1"/>
    <col min="4872" max="4874" width="5.42578125" style="207" customWidth="1"/>
    <col min="4875" max="4876" width="9" style="207" customWidth="1"/>
    <col min="4877" max="4877" width="6.7109375" style="207" customWidth="1"/>
    <col min="4878" max="4878" width="8.140625" style="207" bestFit="1" customWidth="1"/>
    <col min="4879" max="4879" width="8.140625" style="207" customWidth="1"/>
    <col min="4880" max="4881" width="8.28515625" style="207" bestFit="1" customWidth="1"/>
    <col min="4882" max="4882" width="8.28515625" style="207" customWidth="1"/>
    <col min="4883" max="4884" width="8.28515625" style="207" bestFit="1" customWidth="1"/>
    <col min="4885" max="4885" width="8.28515625" style="207" customWidth="1"/>
    <col min="4886" max="4887" width="8.28515625" style="207" bestFit="1" customWidth="1"/>
    <col min="4888" max="4892" width="9" style="207" bestFit="1" customWidth="1"/>
    <col min="4893" max="4906" width="9" style="207" customWidth="1"/>
    <col min="4907" max="4907" width="23.28515625" style="207" customWidth="1"/>
    <col min="4908" max="4908" width="6.140625" style="207" customWidth="1"/>
    <col min="4909" max="4909" width="13.5703125" style="207" bestFit="1" customWidth="1"/>
    <col min="4910" max="4910" width="7" style="207" bestFit="1" customWidth="1"/>
    <col min="4911" max="4912" width="6.140625" style="207" customWidth="1"/>
    <col min="4913" max="4913" width="7.28515625" style="207" customWidth="1"/>
    <col min="4914" max="5120" width="9.140625" style="207"/>
    <col min="5121" max="5121" width="8.28515625" style="207" bestFit="1" customWidth="1"/>
    <col min="5122" max="5122" width="5" style="207" customWidth="1"/>
    <col min="5123" max="5123" width="5.7109375" style="207" bestFit="1" customWidth="1"/>
    <col min="5124" max="5124" width="13.85546875" style="207" bestFit="1" customWidth="1"/>
    <col min="5125" max="5125" width="11" style="207" bestFit="1" customWidth="1"/>
    <col min="5126" max="5126" width="8.42578125" style="207" customWidth="1"/>
    <col min="5127" max="5127" width="11.5703125" style="207" customWidth="1"/>
    <col min="5128" max="5130" width="5.42578125" style="207" customWidth="1"/>
    <col min="5131" max="5132" width="9" style="207" customWidth="1"/>
    <col min="5133" max="5133" width="6.7109375" style="207" customWidth="1"/>
    <col min="5134" max="5134" width="8.140625" style="207" bestFit="1" customWidth="1"/>
    <col min="5135" max="5135" width="8.140625" style="207" customWidth="1"/>
    <col min="5136" max="5137" width="8.28515625" style="207" bestFit="1" customWidth="1"/>
    <col min="5138" max="5138" width="8.28515625" style="207" customWidth="1"/>
    <col min="5139" max="5140" width="8.28515625" style="207" bestFit="1" customWidth="1"/>
    <col min="5141" max="5141" width="8.28515625" style="207" customWidth="1"/>
    <col min="5142" max="5143" width="8.28515625" style="207" bestFit="1" customWidth="1"/>
    <col min="5144" max="5148" width="9" style="207" bestFit="1" customWidth="1"/>
    <col min="5149" max="5162" width="9" style="207" customWidth="1"/>
    <col min="5163" max="5163" width="23.28515625" style="207" customWidth="1"/>
    <col min="5164" max="5164" width="6.140625" style="207" customWidth="1"/>
    <col min="5165" max="5165" width="13.5703125" style="207" bestFit="1" customWidth="1"/>
    <col min="5166" max="5166" width="7" style="207" bestFit="1" customWidth="1"/>
    <col min="5167" max="5168" width="6.140625" style="207" customWidth="1"/>
    <col min="5169" max="5169" width="7.28515625" style="207" customWidth="1"/>
    <col min="5170" max="5376" width="9.140625" style="207"/>
    <col min="5377" max="5377" width="8.28515625" style="207" bestFit="1" customWidth="1"/>
    <col min="5378" max="5378" width="5" style="207" customWidth="1"/>
    <col min="5379" max="5379" width="5.7109375" style="207" bestFit="1" customWidth="1"/>
    <col min="5380" max="5380" width="13.85546875" style="207" bestFit="1" customWidth="1"/>
    <col min="5381" max="5381" width="11" style="207" bestFit="1" customWidth="1"/>
    <col min="5382" max="5382" width="8.42578125" style="207" customWidth="1"/>
    <col min="5383" max="5383" width="11.5703125" style="207" customWidth="1"/>
    <col min="5384" max="5386" width="5.42578125" style="207" customWidth="1"/>
    <col min="5387" max="5388" width="9" style="207" customWidth="1"/>
    <col min="5389" max="5389" width="6.7109375" style="207" customWidth="1"/>
    <col min="5390" max="5390" width="8.140625" style="207" bestFit="1" customWidth="1"/>
    <col min="5391" max="5391" width="8.140625" style="207" customWidth="1"/>
    <col min="5392" max="5393" width="8.28515625" style="207" bestFit="1" customWidth="1"/>
    <col min="5394" max="5394" width="8.28515625" style="207" customWidth="1"/>
    <col min="5395" max="5396" width="8.28515625" style="207" bestFit="1" customWidth="1"/>
    <col min="5397" max="5397" width="8.28515625" style="207" customWidth="1"/>
    <col min="5398" max="5399" width="8.28515625" style="207" bestFit="1" customWidth="1"/>
    <col min="5400" max="5404" width="9" style="207" bestFit="1" customWidth="1"/>
    <col min="5405" max="5418" width="9" style="207" customWidth="1"/>
    <col min="5419" max="5419" width="23.28515625" style="207" customWidth="1"/>
    <col min="5420" max="5420" width="6.140625" style="207" customWidth="1"/>
    <col min="5421" max="5421" width="13.5703125" style="207" bestFit="1" customWidth="1"/>
    <col min="5422" max="5422" width="7" style="207" bestFit="1" customWidth="1"/>
    <col min="5423" max="5424" width="6.140625" style="207" customWidth="1"/>
    <col min="5425" max="5425" width="7.28515625" style="207" customWidth="1"/>
    <col min="5426" max="5632" width="9.140625" style="207"/>
    <col min="5633" max="5633" width="8.28515625" style="207" bestFit="1" customWidth="1"/>
    <col min="5634" max="5634" width="5" style="207" customWidth="1"/>
    <col min="5635" max="5635" width="5.7109375" style="207" bestFit="1" customWidth="1"/>
    <col min="5636" max="5636" width="13.85546875" style="207" bestFit="1" customWidth="1"/>
    <col min="5637" max="5637" width="11" style="207" bestFit="1" customWidth="1"/>
    <col min="5638" max="5638" width="8.42578125" style="207" customWidth="1"/>
    <col min="5639" max="5639" width="11.5703125" style="207" customWidth="1"/>
    <col min="5640" max="5642" width="5.42578125" style="207" customWidth="1"/>
    <col min="5643" max="5644" width="9" style="207" customWidth="1"/>
    <col min="5645" max="5645" width="6.7109375" style="207" customWidth="1"/>
    <col min="5646" max="5646" width="8.140625" style="207" bestFit="1" customWidth="1"/>
    <col min="5647" max="5647" width="8.140625" style="207" customWidth="1"/>
    <col min="5648" max="5649" width="8.28515625" style="207" bestFit="1" customWidth="1"/>
    <col min="5650" max="5650" width="8.28515625" style="207" customWidth="1"/>
    <col min="5651" max="5652" width="8.28515625" style="207" bestFit="1" customWidth="1"/>
    <col min="5653" max="5653" width="8.28515625" style="207" customWidth="1"/>
    <col min="5654" max="5655" width="8.28515625" style="207" bestFit="1" customWidth="1"/>
    <col min="5656" max="5660" width="9" style="207" bestFit="1" customWidth="1"/>
    <col min="5661" max="5674" width="9" style="207" customWidth="1"/>
    <col min="5675" max="5675" width="23.28515625" style="207" customWidth="1"/>
    <col min="5676" max="5676" width="6.140625" style="207" customWidth="1"/>
    <col min="5677" max="5677" width="13.5703125" style="207" bestFit="1" customWidth="1"/>
    <col min="5678" max="5678" width="7" style="207" bestFit="1" customWidth="1"/>
    <col min="5679" max="5680" width="6.140625" style="207" customWidth="1"/>
    <col min="5681" max="5681" width="7.28515625" style="207" customWidth="1"/>
    <col min="5682" max="5888" width="9.140625" style="207"/>
    <col min="5889" max="5889" width="8.28515625" style="207" bestFit="1" customWidth="1"/>
    <col min="5890" max="5890" width="5" style="207" customWidth="1"/>
    <col min="5891" max="5891" width="5.7109375" style="207" bestFit="1" customWidth="1"/>
    <col min="5892" max="5892" width="13.85546875" style="207" bestFit="1" customWidth="1"/>
    <col min="5893" max="5893" width="11" style="207" bestFit="1" customWidth="1"/>
    <col min="5894" max="5894" width="8.42578125" style="207" customWidth="1"/>
    <col min="5895" max="5895" width="11.5703125" style="207" customWidth="1"/>
    <col min="5896" max="5898" width="5.42578125" style="207" customWidth="1"/>
    <col min="5899" max="5900" width="9" style="207" customWidth="1"/>
    <col min="5901" max="5901" width="6.7109375" style="207" customWidth="1"/>
    <col min="5902" max="5902" width="8.140625" style="207" bestFit="1" customWidth="1"/>
    <col min="5903" max="5903" width="8.140625" style="207" customWidth="1"/>
    <col min="5904" max="5905" width="8.28515625" style="207" bestFit="1" customWidth="1"/>
    <col min="5906" max="5906" width="8.28515625" style="207" customWidth="1"/>
    <col min="5907" max="5908" width="8.28515625" style="207" bestFit="1" customWidth="1"/>
    <col min="5909" max="5909" width="8.28515625" style="207" customWidth="1"/>
    <col min="5910" max="5911" width="8.28515625" style="207" bestFit="1" customWidth="1"/>
    <col min="5912" max="5916" width="9" style="207" bestFit="1" customWidth="1"/>
    <col min="5917" max="5930" width="9" style="207" customWidth="1"/>
    <col min="5931" max="5931" width="23.28515625" style="207" customWidth="1"/>
    <col min="5932" max="5932" width="6.140625" style="207" customWidth="1"/>
    <col min="5933" max="5933" width="13.5703125" style="207" bestFit="1" customWidth="1"/>
    <col min="5934" max="5934" width="7" style="207" bestFit="1" customWidth="1"/>
    <col min="5935" max="5936" width="6.140625" style="207" customWidth="1"/>
    <col min="5937" max="5937" width="7.28515625" style="207" customWidth="1"/>
    <col min="5938" max="6144" width="9.140625" style="207"/>
    <col min="6145" max="6145" width="8.28515625" style="207" bestFit="1" customWidth="1"/>
    <col min="6146" max="6146" width="5" style="207" customWidth="1"/>
    <col min="6147" max="6147" width="5.7109375" style="207" bestFit="1" customWidth="1"/>
    <col min="6148" max="6148" width="13.85546875" style="207" bestFit="1" customWidth="1"/>
    <col min="6149" max="6149" width="11" style="207" bestFit="1" customWidth="1"/>
    <col min="6150" max="6150" width="8.42578125" style="207" customWidth="1"/>
    <col min="6151" max="6151" width="11.5703125" style="207" customWidth="1"/>
    <col min="6152" max="6154" width="5.42578125" style="207" customWidth="1"/>
    <col min="6155" max="6156" width="9" style="207" customWidth="1"/>
    <col min="6157" max="6157" width="6.7109375" style="207" customWidth="1"/>
    <col min="6158" max="6158" width="8.140625" style="207" bestFit="1" customWidth="1"/>
    <col min="6159" max="6159" width="8.140625" style="207" customWidth="1"/>
    <col min="6160" max="6161" width="8.28515625" style="207" bestFit="1" customWidth="1"/>
    <col min="6162" max="6162" width="8.28515625" style="207" customWidth="1"/>
    <col min="6163" max="6164" width="8.28515625" style="207" bestFit="1" customWidth="1"/>
    <col min="6165" max="6165" width="8.28515625" style="207" customWidth="1"/>
    <col min="6166" max="6167" width="8.28515625" style="207" bestFit="1" customWidth="1"/>
    <col min="6168" max="6172" width="9" style="207" bestFit="1" customWidth="1"/>
    <col min="6173" max="6186" width="9" style="207" customWidth="1"/>
    <col min="6187" max="6187" width="23.28515625" style="207" customWidth="1"/>
    <col min="6188" max="6188" width="6.140625" style="207" customWidth="1"/>
    <col min="6189" max="6189" width="13.5703125" style="207" bestFit="1" customWidth="1"/>
    <col min="6190" max="6190" width="7" style="207" bestFit="1" customWidth="1"/>
    <col min="6191" max="6192" width="6.140625" style="207" customWidth="1"/>
    <col min="6193" max="6193" width="7.28515625" style="207" customWidth="1"/>
    <col min="6194" max="6400" width="9.140625" style="207"/>
    <col min="6401" max="6401" width="8.28515625" style="207" bestFit="1" customWidth="1"/>
    <col min="6402" max="6402" width="5" style="207" customWidth="1"/>
    <col min="6403" max="6403" width="5.7109375" style="207" bestFit="1" customWidth="1"/>
    <col min="6404" max="6404" width="13.85546875" style="207" bestFit="1" customWidth="1"/>
    <col min="6405" max="6405" width="11" style="207" bestFit="1" customWidth="1"/>
    <col min="6406" max="6406" width="8.42578125" style="207" customWidth="1"/>
    <col min="6407" max="6407" width="11.5703125" style="207" customWidth="1"/>
    <col min="6408" max="6410" width="5.42578125" style="207" customWidth="1"/>
    <col min="6411" max="6412" width="9" style="207" customWidth="1"/>
    <col min="6413" max="6413" width="6.7109375" style="207" customWidth="1"/>
    <col min="6414" max="6414" width="8.140625" style="207" bestFit="1" customWidth="1"/>
    <col min="6415" max="6415" width="8.140625" style="207" customWidth="1"/>
    <col min="6416" max="6417" width="8.28515625" style="207" bestFit="1" customWidth="1"/>
    <col min="6418" max="6418" width="8.28515625" style="207" customWidth="1"/>
    <col min="6419" max="6420" width="8.28515625" style="207" bestFit="1" customWidth="1"/>
    <col min="6421" max="6421" width="8.28515625" style="207" customWidth="1"/>
    <col min="6422" max="6423" width="8.28515625" style="207" bestFit="1" customWidth="1"/>
    <col min="6424" max="6428" width="9" style="207" bestFit="1" customWidth="1"/>
    <col min="6429" max="6442" width="9" style="207" customWidth="1"/>
    <col min="6443" max="6443" width="23.28515625" style="207" customWidth="1"/>
    <col min="6444" max="6444" width="6.140625" style="207" customWidth="1"/>
    <col min="6445" max="6445" width="13.5703125" style="207" bestFit="1" customWidth="1"/>
    <col min="6446" max="6446" width="7" style="207" bestFit="1" customWidth="1"/>
    <col min="6447" max="6448" width="6.140625" style="207" customWidth="1"/>
    <col min="6449" max="6449" width="7.28515625" style="207" customWidth="1"/>
    <col min="6450" max="6656" width="9.140625" style="207"/>
    <col min="6657" max="6657" width="8.28515625" style="207" bestFit="1" customWidth="1"/>
    <col min="6658" max="6658" width="5" style="207" customWidth="1"/>
    <col min="6659" max="6659" width="5.7109375" style="207" bestFit="1" customWidth="1"/>
    <col min="6660" max="6660" width="13.85546875" style="207" bestFit="1" customWidth="1"/>
    <col min="6661" max="6661" width="11" style="207" bestFit="1" customWidth="1"/>
    <col min="6662" max="6662" width="8.42578125" style="207" customWidth="1"/>
    <col min="6663" max="6663" width="11.5703125" style="207" customWidth="1"/>
    <col min="6664" max="6666" width="5.42578125" style="207" customWidth="1"/>
    <col min="6667" max="6668" width="9" style="207" customWidth="1"/>
    <col min="6669" max="6669" width="6.7109375" style="207" customWidth="1"/>
    <col min="6670" max="6670" width="8.140625" style="207" bestFit="1" customWidth="1"/>
    <col min="6671" max="6671" width="8.140625" style="207" customWidth="1"/>
    <col min="6672" max="6673" width="8.28515625" style="207" bestFit="1" customWidth="1"/>
    <col min="6674" max="6674" width="8.28515625" style="207" customWidth="1"/>
    <col min="6675" max="6676" width="8.28515625" style="207" bestFit="1" customWidth="1"/>
    <col min="6677" max="6677" width="8.28515625" style="207" customWidth="1"/>
    <col min="6678" max="6679" width="8.28515625" style="207" bestFit="1" customWidth="1"/>
    <col min="6680" max="6684" width="9" style="207" bestFit="1" customWidth="1"/>
    <col min="6685" max="6698" width="9" style="207" customWidth="1"/>
    <col min="6699" max="6699" width="23.28515625" style="207" customWidth="1"/>
    <col min="6700" max="6700" width="6.140625" style="207" customWidth="1"/>
    <col min="6701" max="6701" width="13.5703125" style="207" bestFit="1" customWidth="1"/>
    <col min="6702" max="6702" width="7" style="207" bestFit="1" customWidth="1"/>
    <col min="6703" max="6704" width="6.140625" style="207" customWidth="1"/>
    <col min="6705" max="6705" width="7.28515625" style="207" customWidth="1"/>
    <col min="6706" max="6912" width="9.140625" style="207"/>
    <col min="6913" max="6913" width="8.28515625" style="207" bestFit="1" customWidth="1"/>
    <col min="6914" max="6914" width="5" style="207" customWidth="1"/>
    <col min="6915" max="6915" width="5.7109375" style="207" bestFit="1" customWidth="1"/>
    <col min="6916" max="6916" width="13.85546875" style="207" bestFit="1" customWidth="1"/>
    <col min="6917" max="6917" width="11" style="207" bestFit="1" customWidth="1"/>
    <col min="6918" max="6918" width="8.42578125" style="207" customWidth="1"/>
    <col min="6919" max="6919" width="11.5703125" style="207" customWidth="1"/>
    <col min="6920" max="6922" width="5.42578125" style="207" customWidth="1"/>
    <col min="6923" max="6924" width="9" style="207" customWidth="1"/>
    <col min="6925" max="6925" width="6.7109375" style="207" customWidth="1"/>
    <col min="6926" max="6926" width="8.140625" style="207" bestFit="1" customWidth="1"/>
    <col min="6927" max="6927" width="8.140625" style="207" customWidth="1"/>
    <col min="6928" max="6929" width="8.28515625" style="207" bestFit="1" customWidth="1"/>
    <col min="6930" max="6930" width="8.28515625" style="207" customWidth="1"/>
    <col min="6931" max="6932" width="8.28515625" style="207" bestFit="1" customWidth="1"/>
    <col min="6933" max="6933" width="8.28515625" style="207" customWidth="1"/>
    <col min="6934" max="6935" width="8.28515625" style="207" bestFit="1" customWidth="1"/>
    <col min="6936" max="6940" width="9" style="207" bestFit="1" customWidth="1"/>
    <col min="6941" max="6954" width="9" style="207" customWidth="1"/>
    <col min="6955" max="6955" width="23.28515625" style="207" customWidth="1"/>
    <col min="6956" max="6956" width="6.140625" style="207" customWidth="1"/>
    <col min="6957" max="6957" width="13.5703125" style="207" bestFit="1" customWidth="1"/>
    <col min="6958" max="6958" width="7" style="207" bestFit="1" customWidth="1"/>
    <col min="6959" max="6960" width="6.140625" style="207" customWidth="1"/>
    <col min="6961" max="6961" width="7.28515625" style="207" customWidth="1"/>
    <col min="6962" max="7168" width="9.140625" style="207"/>
    <col min="7169" max="7169" width="8.28515625" style="207" bestFit="1" customWidth="1"/>
    <col min="7170" max="7170" width="5" style="207" customWidth="1"/>
    <col min="7171" max="7171" width="5.7109375" style="207" bestFit="1" customWidth="1"/>
    <col min="7172" max="7172" width="13.85546875" style="207" bestFit="1" customWidth="1"/>
    <col min="7173" max="7173" width="11" style="207" bestFit="1" customWidth="1"/>
    <col min="7174" max="7174" width="8.42578125" style="207" customWidth="1"/>
    <col min="7175" max="7175" width="11.5703125" style="207" customWidth="1"/>
    <col min="7176" max="7178" width="5.42578125" style="207" customWidth="1"/>
    <col min="7179" max="7180" width="9" style="207" customWidth="1"/>
    <col min="7181" max="7181" width="6.7109375" style="207" customWidth="1"/>
    <col min="7182" max="7182" width="8.140625" style="207" bestFit="1" customWidth="1"/>
    <col min="7183" max="7183" width="8.140625" style="207" customWidth="1"/>
    <col min="7184" max="7185" width="8.28515625" style="207" bestFit="1" customWidth="1"/>
    <col min="7186" max="7186" width="8.28515625" style="207" customWidth="1"/>
    <col min="7187" max="7188" width="8.28515625" style="207" bestFit="1" customWidth="1"/>
    <col min="7189" max="7189" width="8.28515625" style="207" customWidth="1"/>
    <col min="7190" max="7191" width="8.28515625" style="207" bestFit="1" customWidth="1"/>
    <col min="7192" max="7196" width="9" style="207" bestFit="1" customWidth="1"/>
    <col min="7197" max="7210" width="9" style="207" customWidth="1"/>
    <col min="7211" max="7211" width="23.28515625" style="207" customWidth="1"/>
    <col min="7212" max="7212" width="6.140625" style="207" customWidth="1"/>
    <col min="7213" max="7213" width="13.5703125" style="207" bestFit="1" customWidth="1"/>
    <col min="7214" max="7214" width="7" style="207" bestFit="1" customWidth="1"/>
    <col min="7215" max="7216" width="6.140625" style="207" customWidth="1"/>
    <col min="7217" max="7217" width="7.28515625" style="207" customWidth="1"/>
    <col min="7218" max="7424" width="9.140625" style="207"/>
    <col min="7425" max="7425" width="8.28515625" style="207" bestFit="1" customWidth="1"/>
    <col min="7426" max="7426" width="5" style="207" customWidth="1"/>
    <col min="7427" max="7427" width="5.7109375" style="207" bestFit="1" customWidth="1"/>
    <col min="7428" max="7428" width="13.85546875" style="207" bestFit="1" customWidth="1"/>
    <col min="7429" max="7429" width="11" style="207" bestFit="1" customWidth="1"/>
    <col min="7430" max="7430" width="8.42578125" style="207" customWidth="1"/>
    <col min="7431" max="7431" width="11.5703125" style="207" customWidth="1"/>
    <col min="7432" max="7434" width="5.42578125" style="207" customWidth="1"/>
    <col min="7435" max="7436" width="9" style="207" customWidth="1"/>
    <col min="7437" max="7437" width="6.7109375" style="207" customWidth="1"/>
    <col min="7438" max="7438" width="8.140625" style="207" bestFit="1" customWidth="1"/>
    <col min="7439" max="7439" width="8.140625" style="207" customWidth="1"/>
    <col min="7440" max="7441" width="8.28515625" style="207" bestFit="1" customWidth="1"/>
    <col min="7442" max="7442" width="8.28515625" style="207" customWidth="1"/>
    <col min="7443" max="7444" width="8.28515625" style="207" bestFit="1" customWidth="1"/>
    <col min="7445" max="7445" width="8.28515625" style="207" customWidth="1"/>
    <col min="7446" max="7447" width="8.28515625" style="207" bestFit="1" customWidth="1"/>
    <col min="7448" max="7452" width="9" style="207" bestFit="1" customWidth="1"/>
    <col min="7453" max="7466" width="9" style="207" customWidth="1"/>
    <col min="7467" max="7467" width="23.28515625" style="207" customWidth="1"/>
    <col min="7468" max="7468" width="6.140625" style="207" customWidth="1"/>
    <col min="7469" max="7469" width="13.5703125" style="207" bestFit="1" customWidth="1"/>
    <col min="7470" max="7470" width="7" style="207" bestFit="1" customWidth="1"/>
    <col min="7471" max="7472" width="6.140625" style="207" customWidth="1"/>
    <col min="7473" max="7473" width="7.28515625" style="207" customWidth="1"/>
    <col min="7474" max="7680" width="9.140625" style="207"/>
    <col min="7681" max="7681" width="8.28515625" style="207" bestFit="1" customWidth="1"/>
    <col min="7682" max="7682" width="5" style="207" customWidth="1"/>
    <col min="7683" max="7683" width="5.7109375" style="207" bestFit="1" customWidth="1"/>
    <col min="7684" max="7684" width="13.85546875" style="207" bestFit="1" customWidth="1"/>
    <col min="7685" max="7685" width="11" style="207" bestFit="1" customWidth="1"/>
    <col min="7686" max="7686" width="8.42578125" style="207" customWidth="1"/>
    <col min="7687" max="7687" width="11.5703125" style="207" customWidth="1"/>
    <col min="7688" max="7690" width="5.42578125" style="207" customWidth="1"/>
    <col min="7691" max="7692" width="9" style="207" customWidth="1"/>
    <col min="7693" max="7693" width="6.7109375" style="207" customWidth="1"/>
    <col min="7694" max="7694" width="8.140625" style="207" bestFit="1" customWidth="1"/>
    <col min="7695" max="7695" width="8.140625" style="207" customWidth="1"/>
    <col min="7696" max="7697" width="8.28515625" style="207" bestFit="1" customWidth="1"/>
    <col min="7698" max="7698" width="8.28515625" style="207" customWidth="1"/>
    <col min="7699" max="7700" width="8.28515625" style="207" bestFit="1" customWidth="1"/>
    <col min="7701" max="7701" width="8.28515625" style="207" customWidth="1"/>
    <col min="7702" max="7703" width="8.28515625" style="207" bestFit="1" customWidth="1"/>
    <col min="7704" max="7708" width="9" style="207" bestFit="1" customWidth="1"/>
    <col min="7709" max="7722" width="9" style="207" customWidth="1"/>
    <col min="7723" max="7723" width="23.28515625" style="207" customWidth="1"/>
    <col min="7724" max="7724" width="6.140625" style="207" customWidth="1"/>
    <col min="7725" max="7725" width="13.5703125" style="207" bestFit="1" customWidth="1"/>
    <col min="7726" max="7726" width="7" style="207" bestFit="1" customWidth="1"/>
    <col min="7727" max="7728" width="6.140625" style="207" customWidth="1"/>
    <col min="7729" max="7729" width="7.28515625" style="207" customWidth="1"/>
    <col min="7730" max="7936" width="9.140625" style="207"/>
    <col min="7937" max="7937" width="8.28515625" style="207" bestFit="1" customWidth="1"/>
    <col min="7938" max="7938" width="5" style="207" customWidth="1"/>
    <col min="7939" max="7939" width="5.7109375" style="207" bestFit="1" customWidth="1"/>
    <col min="7940" max="7940" width="13.85546875" style="207" bestFit="1" customWidth="1"/>
    <col min="7941" max="7941" width="11" style="207" bestFit="1" customWidth="1"/>
    <col min="7942" max="7942" width="8.42578125" style="207" customWidth="1"/>
    <col min="7943" max="7943" width="11.5703125" style="207" customWidth="1"/>
    <col min="7944" max="7946" width="5.42578125" style="207" customWidth="1"/>
    <col min="7947" max="7948" width="9" style="207" customWidth="1"/>
    <col min="7949" max="7949" width="6.7109375" style="207" customWidth="1"/>
    <col min="7950" max="7950" width="8.140625" style="207" bestFit="1" customWidth="1"/>
    <col min="7951" max="7951" width="8.140625" style="207" customWidth="1"/>
    <col min="7952" max="7953" width="8.28515625" style="207" bestFit="1" customWidth="1"/>
    <col min="7954" max="7954" width="8.28515625" style="207" customWidth="1"/>
    <col min="7955" max="7956" width="8.28515625" style="207" bestFit="1" customWidth="1"/>
    <col min="7957" max="7957" width="8.28515625" style="207" customWidth="1"/>
    <col min="7958" max="7959" width="8.28515625" style="207" bestFit="1" customWidth="1"/>
    <col min="7960" max="7964" width="9" style="207" bestFit="1" customWidth="1"/>
    <col min="7965" max="7978" width="9" style="207" customWidth="1"/>
    <col min="7979" max="7979" width="23.28515625" style="207" customWidth="1"/>
    <col min="7980" max="7980" width="6.140625" style="207" customWidth="1"/>
    <col min="7981" max="7981" width="13.5703125" style="207" bestFit="1" customWidth="1"/>
    <col min="7982" max="7982" width="7" style="207" bestFit="1" customWidth="1"/>
    <col min="7983" max="7984" width="6.140625" style="207" customWidth="1"/>
    <col min="7985" max="7985" width="7.28515625" style="207" customWidth="1"/>
    <col min="7986" max="8192" width="9.140625" style="207"/>
    <col min="8193" max="8193" width="8.28515625" style="207" bestFit="1" customWidth="1"/>
    <col min="8194" max="8194" width="5" style="207" customWidth="1"/>
    <col min="8195" max="8195" width="5.7109375" style="207" bestFit="1" customWidth="1"/>
    <col min="8196" max="8196" width="13.85546875" style="207" bestFit="1" customWidth="1"/>
    <col min="8197" max="8197" width="11" style="207" bestFit="1" customWidth="1"/>
    <col min="8198" max="8198" width="8.42578125" style="207" customWidth="1"/>
    <col min="8199" max="8199" width="11.5703125" style="207" customWidth="1"/>
    <col min="8200" max="8202" width="5.42578125" style="207" customWidth="1"/>
    <col min="8203" max="8204" width="9" style="207" customWidth="1"/>
    <col min="8205" max="8205" width="6.7109375" style="207" customWidth="1"/>
    <col min="8206" max="8206" width="8.140625" style="207" bestFit="1" customWidth="1"/>
    <col min="8207" max="8207" width="8.140625" style="207" customWidth="1"/>
    <col min="8208" max="8209" width="8.28515625" style="207" bestFit="1" customWidth="1"/>
    <col min="8210" max="8210" width="8.28515625" style="207" customWidth="1"/>
    <col min="8211" max="8212" width="8.28515625" style="207" bestFit="1" customWidth="1"/>
    <col min="8213" max="8213" width="8.28515625" style="207" customWidth="1"/>
    <col min="8214" max="8215" width="8.28515625" style="207" bestFit="1" customWidth="1"/>
    <col min="8216" max="8220" width="9" style="207" bestFit="1" customWidth="1"/>
    <col min="8221" max="8234" width="9" style="207" customWidth="1"/>
    <col min="8235" max="8235" width="23.28515625" style="207" customWidth="1"/>
    <col min="8236" max="8236" width="6.140625" style="207" customWidth="1"/>
    <col min="8237" max="8237" width="13.5703125" style="207" bestFit="1" customWidth="1"/>
    <col min="8238" max="8238" width="7" style="207" bestFit="1" customWidth="1"/>
    <col min="8239" max="8240" width="6.140625" style="207" customWidth="1"/>
    <col min="8241" max="8241" width="7.28515625" style="207" customWidth="1"/>
    <col min="8242" max="8448" width="9.140625" style="207"/>
    <col min="8449" max="8449" width="8.28515625" style="207" bestFit="1" customWidth="1"/>
    <col min="8450" max="8450" width="5" style="207" customWidth="1"/>
    <col min="8451" max="8451" width="5.7109375" style="207" bestFit="1" customWidth="1"/>
    <col min="8452" max="8452" width="13.85546875" style="207" bestFit="1" customWidth="1"/>
    <col min="8453" max="8453" width="11" style="207" bestFit="1" customWidth="1"/>
    <col min="8454" max="8454" width="8.42578125" style="207" customWidth="1"/>
    <col min="8455" max="8455" width="11.5703125" style="207" customWidth="1"/>
    <col min="8456" max="8458" width="5.42578125" style="207" customWidth="1"/>
    <col min="8459" max="8460" width="9" style="207" customWidth="1"/>
    <col min="8461" max="8461" width="6.7109375" style="207" customWidth="1"/>
    <col min="8462" max="8462" width="8.140625" style="207" bestFit="1" customWidth="1"/>
    <col min="8463" max="8463" width="8.140625" style="207" customWidth="1"/>
    <col min="8464" max="8465" width="8.28515625" style="207" bestFit="1" customWidth="1"/>
    <col min="8466" max="8466" width="8.28515625" style="207" customWidth="1"/>
    <col min="8467" max="8468" width="8.28515625" style="207" bestFit="1" customWidth="1"/>
    <col min="8469" max="8469" width="8.28515625" style="207" customWidth="1"/>
    <col min="8470" max="8471" width="8.28515625" style="207" bestFit="1" customWidth="1"/>
    <col min="8472" max="8476" width="9" style="207" bestFit="1" customWidth="1"/>
    <col min="8477" max="8490" width="9" style="207" customWidth="1"/>
    <col min="8491" max="8491" width="23.28515625" style="207" customWidth="1"/>
    <col min="8492" max="8492" width="6.140625" style="207" customWidth="1"/>
    <col min="8493" max="8493" width="13.5703125" style="207" bestFit="1" customWidth="1"/>
    <col min="8494" max="8494" width="7" style="207" bestFit="1" customWidth="1"/>
    <col min="8495" max="8496" width="6.140625" style="207" customWidth="1"/>
    <col min="8497" max="8497" width="7.28515625" style="207" customWidth="1"/>
    <col min="8498" max="8704" width="9.140625" style="207"/>
    <col min="8705" max="8705" width="8.28515625" style="207" bestFit="1" customWidth="1"/>
    <col min="8706" max="8706" width="5" style="207" customWidth="1"/>
    <col min="8707" max="8707" width="5.7109375" style="207" bestFit="1" customWidth="1"/>
    <col min="8708" max="8708" width="13.85546875" style="207" bestFit="1" customWidth="1"/>
    <col min="8709" max="8709" width="11" style="207" bestFit="1" customWidth="1"/>
    <col min="8710" max="8710" width="8.42578125" style="207" customWidth="1"/>
    <col min="8711" max="8711" width="11.5703125" style="207" customWidth="1"/>
    <col min="8712" max="8714" width="5.42578125" style="207" customWidth="1"/>
    <col min="8715" max="8716" width="9" style="207" customWidth="1"/>
    <col min="8717" max="8717" width="6.7109375" style="207" customWidth="1"/>
    <col min="8718" max="8718" width="8.140625" style="207" bestFit="1" customWidth="1"/>
    <col min="8719" max="8719" width="8.140625" style="207" customWidth="1"/>
    <col min="8720" max="8721" width="8.28515625" style="207" bestFit="1" customWidth="1"/>
    <col min="8722" max="8722" width="8.28515625" style="207" customWidth="1"/>
    <col min="8723" max="8724" width="8.28515625" style="207" bestFit="1" customWidth="1"/>
    <col min="8725" max="8725" width="8.28515625" style="207" customWidth="1"/>
    <col min="8726" max="8727" width="8.28515625" style="207" bestFit="1" customWidth="1"/>
    <col min="8728" max="8732" width="9" style="207" bestFit="1" customWidth="1"/>
    <col min="8733" max="8746" width="9" style="207" customWidth="1"/>
    <col min="8747" max="8747" width="23.28515625" style="207" customWidth="1"/>
    <col min="8748" max="8748" width="6.140625" style="207" customWidth="1"/>
    <col min="8749" max="8749" width="13.5703125" style="207" bestFit="1" customWidth="1"/>
    <col min="8750" max="8750" width="7" style="207" bestFit="1" customWidth="1"/>
    <col min="8751" max="8752" width="6.140625" style="207" customWidth="1"/>
    <col min="8753" max="8753" width="7.28515625" style="207" customWidth="1"/>
    <col min="8754" max="8960" width="9.140625" style="207"/>
    <col min="8961" max="8961" width="8.28515625" style="207" bestFit="1" customWidth="1"/>
    <col min="8962" max="8962" width="5" style="207" customWidth="1"/>
    <col min="8963" max="8963" width="5.7109375" style="207" bestFit="1" customWidth="1"/>
    <col min="8964" max="8964" width="13.85546875" style="207" bestFit="1" customWidth="1"/>
    <col min="8965" max="8965" width="11" style="207" bestFit="1" customWidth="1"/>
    <col min="8966" max="8966" width="8.42578125" style="207" customWidth="1"/>
    <col min="8967" max="8967" width="11.5703125" style="207" customWidth="1"/>
    <col min="8968" max="8970" width="5.42578125" style="207" customWidth="1"/>
    <col min="8971" max="8972" width="9" style="207" customWidth="1"/>
    <col min="8973" max="8973" width="6.7109375" style="207" customWidth="1"/>
    <col min="8974" max="8974" width="8.140625" style="207" bestFit="1" customWidth="1"/>
    <col min="8975" max="8975" width="8.140625" style="207" customWidth="1"/>
    <col min="8976" max="8977" width="8.28515625" style="207" bestFit="1" customWidth="1"/>
    <col min="8978" max="8978" width="8.28515625" style="207" customWidth="1"/>
    <col min="8979" max="8980" width="8.28515625" style="207" bestFit="1" customWidth="1"/>
    <col min="8981" max="8981" width="8.28515625" style="207" customWidth="1"/>
    <col min="8982" max="8983" width="8.28515625" style="207" bestFit="1" customWidth="1"/>
    <col min="8984" max="8988" width="9" style="207" bestFit="1" customWidth="1"/>
    <col min="8989" max="9002" width="9" style="207" customWidth="1"/>
    <col min="9003" max="9003" width="23.28515625" style="207" customWidth="1"/>
    <col min="9004" max="9004" width="6.140625" style="207" customWidth="1"/>
    <col min="9005" max="9005" width="13.5703125" style="207" bestFit="1" customWidth="1"/>
    <col min="9006" max="9006" width="7" style="207" bestFit="1" customWidth="1"/>
    <col min="9007" max="9008" width="6.140625" style="207" customWidth="1"/>
    <col min="9009" max="9009" width="7.28515625" style="207" customWidth="1"/>
    <col min="9010" max="9216" width="9.140625" style="207"/>
    <col min="9217" max="9217" width="8.28515625" style="207" bestFit="1" customWidth="1"/>
    <col min="9218" max="9218" width="5" style="207" customWidth="1"/>
    <col min="9219" max="9219" width="5.7109375" style="207" bestFit="1" customWidth="1"/>
    <col min="9220" max="9220" width="13.85546875" style="207" bestFit="1" customWidth="1"/>
    <col min="9221" max="9221" width="11" style="207" bestFit="1" customWidth="1"/>
    <col min="9222" max="9222" width="8.42578125" style="207" customWidth="1"/>
    <col min="9223" max="9223" width="11.5703125" style="207" customWidth="1"/>
    <col min="9224" max="9226" width="5.42578125" style="207" customWidth="1"/>
    <col min="9227" max="9228" width="9" style="207" customWidth="1"/>
    <col min="9229" max="9229" width="6.7109375" style="207" customWidth="1"/>
    <col min="9230" max="9230" width="8.140625" style="207" bestFit="1" customWidth="1"/>
    <col min="9231" max="9231" width="8.140625" style="207" customWidth="1"/>
    <col min="9232" max="9233" width="8.28515625" style="207" bestFit="1" customWidth="1"/>
    <col min="9234" max="9234" width="8.28515625" style="207" customWidth="1"/>
    <col min="9235" max="9236" width="8.28515625" style="207" bestFit="1" customWidth="1"/>
    <col min="9237" max="9237" width="8.28515625" style="207" customWidth="1"/>
    <col min="9238" max="9239" width="8.28515625" style="207" bestFit="1" customWidth="1"/>
    <col min="9240" max="9244" width="9" style="207" bestFit="1" customWidth="1"/>
    <col min="9245" max="9258" width="9" style="207" customWidth="1"/>
    <col min="9259" max="9259" width="23.28515625" style="207" customWidth="1"/>
    <col min="9260" max="9260" width="6.140625" style="207" customWidth="1"/>
    <col min="9261" max="9261" width="13.5703125" style="207" bestFit="1" customWidth="1"/>
    <col min="9262" max="9262" width="7" style="207" bestFit="1" customWidth="1"/>
    <col min="9263" max="9264" width="6.140625" style="207" customWidth="1"/>
    <col min="9265" max="9265" width="7.28515625" style="207" customWidth="1"/>
    <col min="9266" max="9472" width="9.140625" style="207"/>
    <col min="9473" max="9473" width="8.28515625" style="207" bestFit="1" customWidth="1"/>
    <col min="9474" max="9474" width="5" style="207" customWidth="1"/>
    <col min="9475" max="9475" width="5.7109375" style="207" bestFit="1" customWidth="1"/>
    <col min="9476" max="9476" width="13.85546875" style="207" bestFit="1" customWidth="1"/>
    <col min="9477" max="9477" width="11" style="207" bestFit="1" customWidth="1"/>
    <col min="9478" max="9478" width="8.42578125" style="207" customWidth="1"/>
    <col min="9479" max="9479" width="11.5703125" style="207" customWidth="1"/>
    <col min="9480" max="9482" width="5.42578125" style="207" customWidth="1"/>
    <col min="9483" max="9484" width="9" style="207" customWidth="1"/>
    <col min="9485" max="9485" width="6.7109375" style="207" customWidth="1"/>
    <col min="9486" max="9486" width="8.140625" style="207" bestFit="1" customWidth="1"/>
    <col min="9487" max="9487" width="8.140625" style="207" customWidth="1"/>
    <col min="9488" max="9489" width="8.28515625" style="207" bestFit="1" customWidth="1"/>
    <col min="9490" max="9490" width="8.28515625" style="207" customWidth="1"/>
    <col min="9491" max="9492" width="8.28515625" style="207" bestFit="1" customWidth="1"/>
    <col min="9493" max="9493" width="8.28515625" style="207" customWidth="1"/>
    <col min="9494" max="9495" width="8.28515625" style="207" bestFit="1" customWidth="1"/>
    <col min="9496" max="9500" width="9" style="207" bestFit="1" customWidth="1"/>
    <col min="9501" max="9514" width="9" style="207" customWidth="1"/>
    <col min="9515" max="9515" width="23.28515625" style="207" customWidth="1"/>
    <col min="9516" max="9516" width="6.140625" style="207" customWidth="1"/>
    <col min="9517" max="9517" width="13.5703125" style="207" bestFit="1" customWidth="1"/>
    <col min="9518" max="9518" width="7" style="207" bestFit="1" customWidth="1"/>
    <col min="9519" max="9520" width="6.140625" style="207" customWidth="1"/>
    <col min="9521" max="9521" width="7.28515625" style="207" customWidth="1"/>
    <col min="9522" max="9728" width="9.140625" style="207"/>
    <col min="9729" max="9729" width="8.28515625" style="207" bestFit="1" customWidth="1"/>
    <col min="9730" max="9730" width="5" style="207" customWidth="1"/>
    <col min="9731" max="9731" width="5.7109375" style="207" bestFit="1" customWidth="1"/>
    <col min="9732" max="9732" width="13.85546875" style="207" bestFit="1" customWidth="1"/>
    <col min="9733" max="9733" width="11" style="207" bestFit="1" customWidth="1"/>
    <col min="9734" max="9734" width="8.42578125" style="207" customWidth="1"/>
    <col min="9735" max="9735" width="11.5703125" style="207" customWidth="1"/>
    <col min="9736" max="9738" width="5.42578125" style="207" customWidth="1"/>
    <col min="9739" max="9740" width="9" style="207" customWidth="1"/>
    <col min="9741" max="9741" width="6.7109375" style="207" customWidth="1"/>
    <col min="9742" max="9742" width="8.140625" style="207" bestFit="1" customWidth="1"/>
    <col min="9743" max="9743" width="8.140625" style="207" customWidth="1"/>
    <col min="9744" max="9745" width="8.28515625" style="207" bestFit="1" customWidth="1"/>
    <col min="9746" max="9746" width="8.28515625" style="207" customWidth="1"/>
    <col min="9747" max="9748" width="8.28515625" style="207" bestFit="1" customWidth="1"/>
    <col min="9749" max="9749" width="8.28515625" style="207" customWidth="1"/>
    <col min="9750" max="9751" width="8.28515625" style="207" bestFit="1" customWidth="1"/>
    <col min="9752" max="9756" width="9" style="207" bestFit="1" customWidth="1"/>
    <col min="9757" max="9770" width="9" style="207" customWidth="1"/>
    <col min="9771" max="9771" width="23.28515625" style="207" customWidth="1"/>
    <col min="9772" max="9772" width="6.140625" style="207" customWidth="1"/>
    <col min="9773" max="9773" width="13.5703125" style="207" bestFit="1" customWidth="1"/>
    <col min="9774" max="9774" width="7" style="207" bestFit="1" customWidth="1"/>
    <col min="9775" max="9776" width="6.140625" style="207" customWidth="1"/>
    <col min="9777" max="9777" width="7.28515625" style="207" customWidth="1"/>
    <col min="9778" max="9984" width="9.140625" style="207"/>
    <col min="9985" max="9985" width="8.28515625" style="207" bestFit="1" customWidth="1"/>
    <col min="9986" max="9986" width="5" style="207" customWidth="1"/>
    <col min="9987" max="9987" width="5.7109375" style="207" bestFit="1" customWidth="1"/>
    <col min="9988" max="9988" width="13.85546875" style="207" bestFit="1" customWidth="1"/>
    <col min="9989" max="9989" width="11" style="207" bestFit="1" customWidth="1"/>
    <col min="9990" max="9990" width="8.42578125" style="207" customWidth="1"/>
    <col min="9991" max="9991" width="11.5703125" style="207" customWidth="1"/>
    <col min="9992" max="9994" width="5.42578125" style="207" customWidth="1"/>
    <col min="9995" max="9996" width="9" style="207" customWidth="1"/>
    <col min="9997" max="9997" width="6.7109375" style="207" customWidth="1"/>
    <col min="9998" max="9998" width="8.140625" style="207" bestFit="1" customWidth="1"/>
    <col min="9999" max="9999" width="8.140625" style="207" customWidth="1"/>
    <col min="10000" max="10001" width="8.28515625" style="207" bestFit="1" customWidth="1"/>
    <col min="10002" max="10002" width="8.28515625" style="207" customWidth="1"/>
    <col min="10003" max="10004" width="8.28515625" style="207" bestFit="1" customWidth="1"/>
    <col min="10005" max="10005" width="8.28515625" style="207" customWidth="1"/>
    <col min="10006" max="10007" width="8.28515625" style="207" bestFit="1" customWidth="1"/>
    <col min="10008" max="10012" width="9" style="207" bestFit="1" customWidth="1"/>
    <col min="10013" max="10026" width="9" style="207" customWidth="1"/>
    <col min="10027" max="10027" width="23.28515625" style="207" customWidth="1"/>
    <col min="10028" max="10028" width="6.140625" style="207" customWidth="1"/>
    <col min="10029" max="10029" width="13.5703125" style="207" bestFit="1" customWidth="1"/>
    <col min="10030" max="10030" width="7" style="207" bestFit="1" customWidth="1"/>
    <col min="10031" max="10032" width="6.140625" style="207" customWidth="1"/>
    <col min="10033" max="10033" width="7.28515625" style="207" customWidth="1"/>
    <col min="10034" max="10240" width="9.140625" style="207"/>
    <col min="10241" max="10241" width="8.28515625" style="207" bestFit="1" customWidth="1"/>
    <col min="10242" max="10242" width="5" style="207" customWidth="1"/>
    <col min="10243" max="10243" width="5.7109375" style="207" bestFit="1" customWidth="1"/>
    <col min="10244" max="10244" width="13.85546875" style="207" bestFit="1" customWidth="1"/>
    <col min="10245" max="10245" width="11" style="207" bestFit="1" customWidth="1"/>
    <col min="10246" max="10246" width="8.42578125" style="207" customWidth="1"/>
    <col min="10247" max="10247" width="11.5703125" style="207" customWidth="1"/>
    <col min="10248" max="10250" width="5.42578125" style="207" customWidth="1"/>
    <col min="10251" max="10252" width="9" style="207" customWidth="1"/>
    <col min="10253" max="10253" width="6.7109375" style="207" customWidth="1"/>
    <col min="10254" max="10254" width="8.140625" style="207" bestFit="1" customWidth="1"/>
    <col min="10255" max="10255" width="8.140625" style="207" customWidth="1"/>
    <col min="10256" max="10257" width="8.28515625" style="207" bestFit="1" customWidth="1"/>
    <col min="10258" max="10258" width="8.28515625" style="207" customWidth="1"/>
    <col min="10259" max="10260" width="8.28515625" style="207" bestFit="1" customWidth="1"/>
    <col min="10261" max="10261" width="8.28515625" style="207" customWidth="1"/>
    <col min="10262" max="10263" width="8.28515625" style="207" bestFit="1" customWidth="1"/>
    <col min="10264" max="10268" width="9" style="207" bestFit="1" customWidth="1"/>
    <col min="10269" max="10282" width="9" style="207" customWidth="1"/>
    <col min="10283" max="10283" width="23.28515625" style="207" customWidth="1"/>
    <col min="10284" max="10284" width="6.140625" style="207" customWidth="1"/>
    <col min="10285" max="10285" width="13.5703125" style="207" bestFit="1" customWidth="1"/>
    <col min="10286" max="10286" width="7" style="207" bestFit="1" customWidth="1"/>
    <col min="10287" max="10288" width="6.140625" style="207" customWidth="1"/>
    <col min="10289" max="10289" width="7.28515625" style="207" customWidth="1"/>
    <col min="10290" max="10496" width="9.140625" style="207"/>
    <col min="10497" max="10497" width="8.28515625" style="207" bestFit="1" customWidth="1"/>
    <col min="10498" max="10498" width="5" style="207" customWidth="1"/>
    <col min="10499" max="10499" width="5.7109375" style="207" bestFit="1" customWidth="1"/>
    <col min="10500" max="10500" width="13.85546875" style="207" bestFit="1" customWidth="1"/>
    <col min="10501" max="10501" width="11" style="207" bestFit="1" customWidth="1"/>
    <col min="10502" max="10502" width="8.42578125" style="207" customWidth="1"/>
    <col min="10503" max="10503" width="11.5703125" style="207" customWidth="1"/>
    <col min="10504" max="10506" width="5.42578125" style="207" customWidth="1"/>
    <col min="10507" max="10508" width="9" style="207" customWidth="1"/>
    <col min="10509" max="10509" width="6.7109375" style="207" customWidth="1"/>
    <col min="10510" max="10510" width="8.140625" style="207" bestFit="1" customWidth="1"/>
    <col min="10511" max="10511" width="8.140625" style="207" customWidth="1"/>
    <col min="10512" max="10513" width="8.28515625" style="207" bestFit="1" customWidth="1"/>
    <col min="10514" max="10514" width="8.28515625" style="207" customWidth="1"/>
    <col min="10515" max="10516" width="8.28515625" style="207" bestFit="1" customWidth="1"/>
    <col min="10517" max="10517" width="8.28515625" style="207" customWidth="1"/>
    <col min="10518" max="10519" width="8.28515625" style="207" bestFit="1" customWidth="1"/>
    <col min="10520" max="10524" width="9" style="207" bestFit="1" customWidth="1"/>
    <col min="10525" max="10538" width="9" style="207" customWidth="1"/>
    <col min="10539" max="10539" width="23.28515625" style="207" customWidth="1"/>
    <col min="10540" max="10540" width="6.140625" style="207" customWidth="1"/>
    <col min="10541" max="10541" width="13.5703125" style="207" bestFit="1" customWidth="1"/>
    <col min="10542" max="10542" width="7" style="207" bestFit="1" customWidth="1"/>
    <col min="10543" max="10544" width="6.140625" style="207" customWidth="1"/>
    <col min="10545" max="10545" width="7.28515625" style="207" customWidth="1"/>
    <col min="10546" max="10752" width="9.140625" style="207"/>
    <col min="10753" max="10753" width="8.28515625" style="207" bestFit="1" customWidth="1"/>
    <col min="10754" max="10754" width="5" style="207" customWidth="1"/>
    <col min="10755" max="10755" width="5.7109375" style="207" bestFit="1" customWidth="1"/>
    <col min="10756" max="10756" width="13.85546875" style="207" bestFit="1" customWidth="1"/>
    <col min="10757" max="10757" width="11" style="207" bestFit="1" customWidth="1"/>
    <col min="10758" max="10758" width="8.42578125" style="207" customWidth="1"/>
    <col min="10759" max="10759" width="11.5703125" style="207" customWidth="1"/>
    <col min="10760" max="10762" width="5.42578125" style="207" customWidth="1"/>
    <col min="10763" max="10764" width="9" style="207" customWidth="1"/>
    <col min="10765" max="10765" width="6.7109375" style="207" customWidth="1"/>
    <col min="10766" max="10766" width="8.140625" style="207" bestFit="1" customWidth="1"/>
    <col min="10767" max="10767" width="8.140625" style="207" customWidth="1"/>
    <col min="10768" max="10769" width="8.28515625" style="207" bestFit="1" customWidth="1"/>
    <col min="10770" max="10770" width="8.28515625" style="207" customWidth="1"/>
    <col min="10771" max="10772" width="8.28515625" style="207" bestFit="1" customWidth="1"/>
    <col min="10773" max="10773" width="8.28515625" style="207" customWidth="1"/>
    <col min="10774" max="10775" width="8.28515625" style="207" bestFit="1" customWidth="1"/>
    <col min="10776" max="10780" width="9" style="207" bestFit="1" customWidth="1"/>
    <col min="10781" max="10794" width="9" style="207" customWidth="1"/>
    <col min="10795" max="10795" width="23.28515625" style="207" customWidth="1"/>
    <col min="10796" max="10796" width="6.140625" style="207" customWidth="1"/>
    <col min="10797" max="10797" width="13.5703125" style="207" bestFit="1" customWidth="1"/>
    <col min="10798" max="10798" width="7" style="207" bestFit="1" customWidth="1"/>
    <col min="10799" max="10800" width="6.140625" style="207" customWidth="1"/>
    <col min="10801" max="10801" width="7.28515625" style="207" customWidth="1"/>
    <col min="10802" max="11008" width="9.140625" style="207"/>
    <col min="11009" max="11009" width="8.28515625" style="207" bestFit="1" customWidth="1"/>
    <col min="11010" max="11010" width="5" style="207" customWidth="1"/>
    <col min="11011" max="11011" width="5.7109375" style="207" bestFit="1" customWidth="1"/>
    <col min="11012" max="11012" width="13.85546875" style="207" bestFit="1" customWidth="1"/>
    <col min="11013" max="11013" width="11" style="207" bestFit="1" customWidth="1"/>
    <col min="11014" max="11014" width="8.42578125" style="207" customWidth="1"/>
    <col min="11015" max="11015" width="11.5703125" style="207" customWidth="1"/>
    <col min="11016" max="11018" width="5.42578125" style="207" customWidth="1"/>
    <col min="11019" max="11020" width="9" style="207" customWidth="1"/>
    <col min="11021" max="11021" width="6.7109375" style="207" customWidth="1"/>
    <col min="11022" max="11022" width="8.140625" style="207" bestFit="1" customWidth="1"/>
    <col min="11023" max="11023" width="8.140625" style="207" customWidth="1"/>
    <col min="11024" max="11025" width="8.28515625" style="207" bestFit="1" customWidth="1"/>
    <col min="11026" max="11026" width="8.28515625" style="207" customWidth="1"/>
    <col min="11027" max="11028" width="8.28515625" style="207" bestFit="1" customWidth="1"/>
    <col min="11029" max="11029" width="8.28515625" style="207" customWidth="1"/>
    <col min="11030" max="11031" width="8.28515625" style="207" bestFit="1" customWidth="1"/>
    <col min="11032" max="11036" width="9" style="207" bestFit="1" customWidth="1"/>
    <col min="11037" max="11050" width="9" style="207" customWidth="1"/>
    <col min="11051" max="11051" width="23.28515625" style="207" customWidth="1"/>
    <col min="11052" max="11052" width="6.140625" style="207" customWidth="1"/>
    <col min="11053" max="11053" width="13.5703125" style="207" bestFit="1" customWidth="1"/>
    <col min="11054" max="11054" width="7" style="207" bestFit="1" customWidth="1"/>
    <col min="11055" max="11056" width="6.140625" style="207" customWidth="1"/>
    <col min="11057" max="11057" width="7.28515625" style="207" customWidth="1"/>
    <col min="11058" max="11264" width="9.140625" style="207"/>
    <col min="11265" max="11265" width="8.28515625" style="207" bestFit="1" customWidth="1"/>
    <col min="11266" max="11266" width="5" style="207" customWidth="1"/>
    <col min="11267" max="11267" width="5.7109375" style="207" bestFit="1" customWidth="1"/>
    <col min="11268" max="11268" width="13.85546875" style="207" bestFit="1" customWidth="1"/>
    <col min="11269" max="11269" width="11" style="207" bestFit="1" customWidth="1"/>
    <col min="11270" max="11270" width="8.42578125" style="207" customWidth="1"/>
    <col min="11271" max="11271" width="11.5703125" style="207" customWidth="1"/>
    <col min="11272" max="11274" width="5.42578125" style="207" customWidth="1"/>
    <col min="11275" max="11276" width="9" style="207" customWidth="1"/>
    <col min="11277" max="11277" width="6.7109375" style="207" customWidth="1"/>
    <col min="11278" max="11278" width="8.140625" style="207" bestFit="1" customWidth="1"/>
    <col min="11279" max="11279" width="8.140625" style="207" customWidth="1"/>
    <col min="11280" max="11281" width="8.28515625" style="207" bestFit="1" customWidth="1"/>
    <col min="11282" max="11282" width="8.28515625" style="207" customWidth="1"/>
    <col min="11283" max="11284" width="8.28515625" style="207" bestFit="1" customWidth="1"/>
    <col min="11285" max="11285" width="8.28515625" style="207" customWidth="1"/>
    <col min="11286" max="11287" width="8.28515625" style="207" bestFit="1" customWidth="1"/>
    <col min="11288" max="11292" width="9" style="207" bestFit="1" customWidth="1"/>
    <col min="11293" max="11306" width="9" style="207" customWidth="1"/>
    <col min="11307" max="11307" width="23.28515625" style="207" customWidth="1"/>
    <col min="11308" max="11308" width="6.140625" style="207" customWidth="1"/>
    <col min="11309" max="11309" width="13.5703125" style="207" bestFit="1" customWidth="1"/>
    <col min="11310" max="11310" width="7" style="207" bestFit="1" customWidth="1"/>
    <col min="11311" max="11312" width="6.140625" style="207" customWidth="1"/>
    <col min="11313" max="11313" width="7.28515625" style="207" customWidth="1"/>
    <col min="11314" max="11520" width="9.140625" style="207"/>
    <col min="11521" max="11521" width="8.28515625" style="207" bestFit="1" customWidth="1"/>
    <col min="11522" max="11522" width="5" style="207" customWidth="1"/>
    <col min="11523" max="11523" width="5.7109375" style="207" bestFit="1" customWidth="1"/>
    <col min="11524" max="11524" width="13.85546875" style="207" bestFit="1" customWidth="1"/>
    <col min="11525" max="11525" width="11" style="207" bestFit="1" customWidth="1"/>
    <col min="11526" max="11526" width="8.42578125" style="207" customWidth="1"/>
    <col min="11527" max="11527" width="11.5703125" style="207" customWidth="1"/>
    <col min="11528" max="11530" width="5.42578125" style="207" customWidth="1"/>
    <col min="11531" max="11532" width="9" style="207" customWidth="1"/>
    <col min="11533" max="11533" width="6.7109375" style="207" customWidth="1"/>
    <col min="11534" max="11534" width="8.140625" style="207" bestFit="1" customWidth="1"/>
    <col min="11535" max="11535" width="8.140625" style="207" customWidth="1"/>
    <col min="11536" max="11537" width="8.28515625" style="207" bestFit="1" customWidth="1"/>
    <col min="11538" max="11538" width="8.28515625" style="207" customWidth="1"/>
    <col min="11539" max="11540" width="8.28515625" style="207" bestFit="1" customWidth="1"/>
    <col min="11541" max="11541" width="8.28515625" style="207" customWidth="1"/>
    <col min="11542" max="11543" width="8.28515625" style="207" bestFit="1" customWidth="1"/>
    <col min="11544" max="11548" width="9" style="207" bestFit="1" customWidth="1"/>
    <col min="11549" max="11562" width="9" style="207" customWidth="1"/>
    <col min="11563" max="11563" width="23.28515625" style="207" customWidth="1"/>
    <col min="11564" max="11564" width="6.140625" style="207" customWidth="1"/>
    <col min="11565" max="11565" width="13.5703125" style="207" bestFit="1" customWidth="1"/>
    <col min="11566" max="11566" width="7" style="207" bestFit="1" customWidth="1"/>
    <col min="11567" max="11568" width="6.140625" style="207" customWidth="1"/>
    <col min="11569" max="11569" width="7.28515625" style="207" customWidth="1"/>
    <col min="11570" max="11776" width="9.140625" style="207"/>
    <col min="11777" max="11777" width="8.28515625" style="207" bestFit="1" customWidth="1"/>
    <col min="11778" max="11778" width="5" style="207" customWidth="1"/>
    <col min="11779" max="11779" width="5.7109375" style="207" bestFit="1" customWidth="1"/>
    <col min="11780" max="11780" width="13.85546875" style="207" bestFit="1" customWidth="1"/>
    <col min="11781" max="11781" width="11" style="207" bestFit="1" customWidth="1"/>
    <col min="11782" max="11782" width="8.42578125" style="207" customWidth="1"/>
    <col min="11783" max="11783" width="11.5703125" style="207" customWidth="1"/>
    <col min="11784" max="11786" width="5.42578125" style="207" customWidth="1"/>
    <col min="11787" max="11788" width="9" style="207" customWidth="1"/>
    <col min="11789" max="11789" width="6.7109375" style="207" customWidth="1"/>
    <col min="11790" max="11790" width="8.140625" style="207" bestFit="1" customWidth="1"/>
    <col min="11791" max="11791" width="8.140625" style="207" customWidth="1"/>
    <col min="11792" max="11793" width="8.28515625" style="207" bestFit="1" customWidth="1"/>
    <col min="11794" max="11794" width="8.28515625" style="207" customWidth="1"/>
    <col min="11795" max="11796" width="8.28515625" style="207" bestFit="1" customWidth="1"/>
    <col min="11797" max="11797" width="8.28515625" style="207" customWidth="1"/>
    <col min="11798" max="11799" width="8.28515625" style="207" bestFit="1" customWidth="1"/>
    <col min="11800" max="11804" width="9" style="207" bestFit="1" customWidth="1"/>
    <col min="11805" max="11818" width="9" style="207" customWidth="1"/>
    <col min="11819" max="11819" width="23.28515625" style="207" customWidth="1"/>
    <col min="11820" max="11820" width="6.140625" style="207" customWidth="1"/>
    <col min="11821" max="11821" width="13.5703125" style="207" bestFit="1" customWidth="1"/>
    <col min="11822" max="11822" width="7" style="207" bestFit="1" customWidth="1"/>
    <col min="11823" max="11824" width="6.140625" style="207" customWidth="1"/>
    <col min="11825" max="11825" width="7.28515625" style="207" customWidth="1"/>
    <col min="11826" max="12032" width="9.140625" style="207"/>
    <col min="12033" max="12033" width="8.28515625" style="207" bestFit="1" customWidth="1"/>
    <col min="12034" max="12034" width="5" style="207" customWidth="1"/>
    <col min="12035" max="12035" width="5.7109375" style="207" bestFit="1" customWidth="1"/>
    <col min="12036" max="12036" width="13.85546875" style="207" bestFit="1" customWidth="1"/>
    <col min="12037" max="12037" width="11" style="207" bestFit="1" customWidth="1"/>
    <col min="12038" max="12038" width="8.42578125" style="207" customWidth="1"/>
    <col min="12039" max="12039" width="11.5703125" style="207" customWidth="1"/>
    <col min="12040" max="12042" width="5.42578125" style="207" customWidth="1"/>
    <col min="12043" max="12044" width="9" style="207" customWidth="1"/>
    <col min="12045" max="12045" width="6.7109375" style="207" customWidth="1"/>
    <col min="12046" max="12046" width="8.140625" style="207" bestFit="1" customWidth="1"/>
    <col min="12047" max="12047" width="8.140625" style="207" customWidth="1"/>
    <col min="12048" max="12049" width="8.28515625" style="207" bestFit="1" customWidth="1"/>
    <col min="12050" max="12050" width="8.28515625" style="207" customWidth="1"/>
    <col min="12051" max="12052" width="8.28515625" style="207" bestFit="1" customWidth="1"/>
    <col min="12053" max="12053" width="8.28515625" style="207" customWidth="1"/>
    <col min="12054" max="12055" width="8.28515625" style="207" bestFit="1" customWidth="1"/>
    <col min="12056" max="12060" width="9" style="207" bestFit="1" customWidth="1"/>
    <col min="12061" max="12074" width="9" style="207" customWidth="1"/>
    <col min="12075" max="12075" width="23.28515625" style="207" customWidth="1"/>
    <col min="12076" max="12076" width="6.140625" style="207" customWidth="1"/>
    <col min="12077" max="12077" width="13.5703125" style="207" bestFit="1" customWidth="1"/>
    <col min="12078" max="12078" width="7" style="207" bestFit="1" customWidth="1"/>
    <col min="12079" max="12080" width="6.140625" style="207" customWidth="1"/>
    <col min="12081" max="12081" width="7.28515625" style="207" customWidth="1"/>
    <col min="12082" max="12288" width="9.140625" style="207"/>
    <col min="12289" max="12289" width="8.28515625" style="207" bestFit="1" customWidth="1"/>
    <col min="12290" max="12290" width="5" style="207" customWidth="1"/>
    <col min="12291" max="12291" width="5.7109375" style="207" bestFit="1" customWidth="1"/>
    <col min="12292" max="12292" width="13.85546875" style="207" bestFit="1" customWidth="1"/>
    <col min="12293" max="12293" width="11" style="207" bestFit="1" customWidth="1"/>
    <col min="12294" max="12294" width="8.42578125" style="207" customWidth="1"/>
    <col min="12295" max="12295" width="11.5703125" style="207" customWidth="1"/>
    <col min="12296" max="12298" width="5.42578125" style="207" customWidth="1"/>
    <col min="12299" max="12300" width="9" style="207" customWidth="1"/>
    <col min="12301" max="12301" width="6.7109375" style="207" customWidth="1"/>
    <col min="12302" max="12302" width="8.140625" style="207" bestFit="1" customWidth="1"/>
    <col min="12303" max="12303" width="8.140625" style="207" customWidth="1"/>
    <col min="12304" max="12305" width="8.28515625" style="207" bestFit="1" customWidth="1"/>
    <col min="12306" max="12306" width="8.28515625" style="207" customWidth="1"/>
    <col min="12307" max="12308" width="8.28515625" style="207" bestFit="1" customWidth="1"/>
    <col min="12309" max="12309" width="8.28515625" style="207" customWidth="1"/>
    <col min="12310" max="12311" width="8.28515625" style="207" bestFit="1" customWidth="1"/>
    <col min="12312" max="12316" width="9" style="207" bestFit="1" customWidth="1"/>
    <col min="12317" max="12330" width="9" style="207" customWidth="1"/>
    <col min="12331" max="12331" width="23.28515625" style="207" customWidth="1"/>
    <col min="12332" max="12332" width="6.140625" style="207" customWidth="1"/>
    <col min="12333" max="12333" width="13.5703125" style="207" bestFit="1" customWidth="1"/>
    <col min="12334" max="12334" width="7" style="207" bestFit="1" customWidth="1"/>
    <col min="12335" max="12336" width="6.140625" style="207" customWidth="1"/>
    <col min="12337" max="12337" width="7.28515625" style="207" customWidth="1"/>
    <col min="12338" max="12544" width="9.140625" style="207"/>
    <col min="12545" max="12545" width="8.28515625" style="207" bestFit="1" customWidth="1"/>
    <col min="12546" max="12546" width="5" style="207" customWidth="1"/>
    <col min="12547" max="12547" width="5.7109375" style="207" bestFit="1" customWidth="1"/>
    <col min="12548" max="12548" width="13.85546875" style="207" bestFit="1" customWidth="1"/>
    <col min="12549" max="12549" width="11" style="207" bestFit="1" customWidth="1"/>
    <col min="12550" max="12550" width="8.42578125" style="207" customWidth="1"/>
    <col min="12551" max="12551" width="11.5703125" style="207" customWidth="1"/>
    <col min="12552" max="12554" width="5.42578125" style="207" customWidth="1"/>
    <col min="12555" max="12556" width="9" style="207" customWidth="1"/>
    <col min="12557" max="12557" width="6.7109375" style="207" customWidth="1"/>
    <col min="12558" max="12558" width="8.140625" style="207" bestFit="1" customWidth="1"/>
    <col min="12559" max="12559" width="8.140625" style="207" customWidth="1"/>
    <col min="12560" max="12561" width="8.28515625" style="207" bestFit="1" customWidth="1"/>
    <col min="12562" max="12562" width="8.28515625" style="207" customWidth="1"/>
    <col min="12563" max="12564" width="8.28515625" style="207" bestFit="1" customWidth="1"/>
    <col min="12565" max="12565" width="8.28515625" style="207" customWidth="1"/>
    <col min="12566" max="12567" width="8.28515625" style="207" bestFit="1" customWidth="1"/>
    <col min="12568" max="12572" width="9" style="207" bestFit="1" customWidth="1"/>
    <col min="12573" max="12586" width="9" style="207" customWidth="1"/>
    <col min="12587" max="12587" width="23.28515625" style="207" customWidth="1"/>
    <col min="12588" max="12588" width="6.140625" style="207" customWidth="1"/>
    <col min="12589" max="12589" width="13.5703125" style="207" bestFit="1" customWidth="1"/>
    <col min="12590" max="12590" width="7" style="207" bestFit="1" customWidth="1"/>
    <col min="12591" max="12592" width="6.140625" style="207" customWidth="1"/>
    <col min="12593" max="12593" width="7.28515625" style="207" customWidth="1"/>
    <col min="12594" max="12800" width="9.140625" style="207"/>
    <col min="12801" max="12801" width="8.28515625" style="207" bestFit="1" customWidth="1"/>
    <col min="12802" max="12802" width="5" style="207" customWidth="1"/>
    <col min="12803" max="12803" width="5.7109375" style="207" bestFit="1" customWidth="1"/>
    <col min="12804" max="12804" width="13.85546875" style="207" bestFit="1" customWidth="1"/>
    <col min="12805" max="12805" width="11" style="207" bestFit="1" customWidth="1"/>
    <col min="12806" max="12806" width="8.42578125" style="207" customWidth="1"/>
    <col min="12807" max="12807" width="11.5703125" style="207" customWidth="1"/>
    <col min="12808" max="12810" width="5.42578125" style="207" customWidth="1"/>
    <col min="12811" max="12812" width="9" style="207" customWidth="1"/>
    <col min="12813" max="12813" width="6.7109375" style="207" customWidth="1"/>
    <col min="12814" max="12814" width="8.140625" style="207" bestFit="1" customWidth="1"/>
    <col min="12815" max="12815" width="8.140625" style="207" customWidth="1"/>
    <col min="12816" max="12817" width="8.28515625" style="207" bestFit="1" customWidth="1"/>
    <col min="12818" max="12818" width="8.28515625" style="207" customWidth="1"/>
    <col min="12819" max="12820" width="8.28515625" style="207" bestFit="1" customWidth="1"/>
    <col min="12821" max="12821" width="8.28515625" style="207" customWidth="1"/>
    <col min="12822" max="12823" width="8.28515625" style="207" bestFit="1" customWidth="1"/>
    <col min="12824" max="12828" width="9" style="207" bestFit="1" customWidth="1"/>
    <col min="12829" max="12842" width="9" style="207" customWidth="1"/>
    <col min="12843" max="12843" width="23.28515625" style="207" customWidth="1"/>
    <col min="12844" max="12844" width="6.140625" style="207" customWidth="1"/>
    <col min="12845" max="12845" width="13.5703125" style="207" bestFit="1" customWidth="1"/>
    <col min="12846" max="12846" width="7" style="207" bestFit="1" customWidth="1"/>
    <col min="12847" max="12848" width="6.140625" style="207" customWidth="1"/>
    <col min="12849" max="12849" width="7.28515625" style="207" customWidth="1"/>
    <col min="12850" max="13056" width="9.140625" style="207"/>
    <col min="13057" max="13057" width="8.28515625" style="207" bestFit="1" customWidth="1"/>
    <col min="13058" max="13058" width="5" style="207" customWidth="1"/>
    <col min="13059" max="13059" width="5.7109375" style="207" bestFit="1" customWidth="1"/>
    <col min="13060" max="13060" width="13.85546875" style="207" bestFit="1" customWidth="1"/>
    <col min="13061" max="13061" width="11" style="207" bestFit="1" customWidth="1"/>
    <col min="13062" max="13062" width="8.42578125" style="207" customWidth="1"/>
    <col min="13063" max="13063" width="11.5703125" style="207" customWidth="1"/>
    <col min="13064" max="13066" width="5.42578125" style="207" customWidth="1"/>
    <col min="13067" max="13068" width="9" style="207" customWidth="1"/>
    <col min="13069" max="13069" width="6.7109375" style="207" customWidth="1"/>
    <col min="13070" max="13070" width="8.140625" style="207" bestFit="1" customWidth="1"/>
    <col min="13071" max="13071" width="8.140625" style="207" customWidth="1"/>
    <col min="13072" max="13073" width="8.28515625" style="207" bestFit="1" customWidth="1"/>
    <col min="13074" max="13074" width="8.28515625" style="207" customWidth="1"/>
    <col min="13075" max="13076" width="8.28515625" style="207" bestFit="1" customWidth="1"/>
    <col min="13077" max="13077" width="8.28515625" style="207" customWidth="1"/>
    <col min="13078" max="13079" width="8.28515625" style="207" bestFit="1" customWidth="1"/>
    <col min="13080" max="13084" width="9" style="207" bestFit="1" customWidth="1"/>
    <col min="13085" max="13098" width="9" style="207" customWidth="1"/>
    <col min="13099" max="13099" width="23.28515625" style="207" customWidth="1"/>
    <col min="13100" max="13100" width="6.140625" style="207" customWidth="1"/>
    <col min="13101" max="13101" width="13.5703125" style="207" bestFit="1" customWidth="1"/>
    <col min="13102" max="13102" width="7" style="207" bestFit="1" customWidth="1"/>
    <col min="13103" max="13104" width="6.140625" style="207" customWidth="1"/>
    <col min="13105" max="13105" width="7.28515625" style="207" customWidth="1"/>
    <col min="13106" max="13312" width="9.140625" style="207"/>
    <col min="13313" max="13313" width="8.28515625" style="207" bestFit="1" customWidth="1"/>
    <col min="13314" max="13314" width="5" style="207" customWidth="1"/>
    <col min="13315" max="13315" width="5.7109375" style="207" bestFit="1" customWidth="1"/>
    <col min="13316" max="13316" width="13.85546875" style="207" bestFit="1" customWidth="1"/>
    <col min="13317" max="13317" width="11" style="207" bestFit="1" customWidth="1"/>
    <col min="13318" max="13318" width="8.42578125" style="207" customWidth="1"/>
    <col min="13319" max="13319" width="11.5703125" style="207" customWidth="1"/>
    <col min="13320" max="13322" width="5.42578125" style="207" customWidth="1"/>
    <col min="13323" max="13324" width="9" style="207" customWidth="1"/>
    <col min="13325" max="13325" width="6.7109375" style="207" customWidth="1"/>
    <col min="13326" max="13326" width="8.140625" style="207" bestFit="1" customWidth="1"/>
    <col min="13327" max="13327" width="8.140625" style="207" customWidth="1"/>
    <col min="13328" max="13329" width="8.28515625" style="207" bestFit="1" customWidth="1"/>
    <col min="13330" max="13330" width="8.28515625" style="207" customWidth="1"/>
    <col min="13331" max="13332" width="8.28515625" style="207" bestFit="1" customWidth="1"/>
    <col min="13333" max="13333" width="8.28515625" style="207" customWidth="1"/>
    <col min="13334" max="13335" width="8.28515625" style="207" bestFit="1" customWidth="1"/>
    <col min="13336" max="13340" width="9" style="207" bestFit="1" customWidth="1"/>
    <col min="13341" max="13354" width="9" style="207" customWidth="1"/>
    <col min="13355" max="13355" width="23.28515625" style="207" customWidth="1"/>
    <col min="13356" max="13356" width="6.140625" style="207" customWidth="1"/>
    <col min="13357" max="13357" width="13.5703125" style="207" bestFit="1" customWidth="1"/>
    <col min="13358" max="13358" width="7" style="207" bestFit="1" customWidth="1"/>
    <col min="13359" max="13360" width="6.140625" style="207" customWidth="1"/>
    <col min="13361" max="13361" width="7.28515625" style="207" customWidth="1"/>
    <col min="13362" max="13568" width="9.140625" style="207"/>
    <col min="13569" max="13569" width="8.28515625" style="207" bestFit="1" customWidth="1"/>
    <col min="13570" max="13570" width="5" style="207" customWidth="1"/>
    <col min="13571" max="13571" width="5.7109375" style="207" bestFit="1" customWidth="1"/>
    <col min="13572" max="13572" width="13.85546875" style="207" bestFit="1" customWidth="1"/>
    <col min="13573" max="13573" width="11" style="207" bestFit="1" customWidth="1"/>
    <col min="13574" max="13574" width="8.42578125" style="207" customWidth="1"/>
    <col min="13575" max="13575" width="11.5703125" style="207" customWidth="1"/>
    <col min="13576" max="13578" width="5.42578125" style="207" customWidth="1"/>
    <col min="13579" max="13580" width="9" style="207" customWidth="1"/>
    <col min="13581" max="13581" width="6.7109375" style="207" customWidth="1"/>
    <col min="13582" max="13582" width="8.140625" style="207" bestFit="1" customWidth="1"/>
    <col min="13583" max="13583" width="8.140625" style="207" customWidth="1"/>
    <col min="13584" max="13585" width="8.28515625" style="207" bestFit="1" customWidth="1"/>
    <col min="13586" max="13586" width="8.28515625" style="207" customWidth="1"/>
    <col min="13587" max="13588" width="8.28515625" style="207" bestFit="1" customWidth="1"/>
    <col min="13589" max="13589" width="8.28515625" style="207" customWidth="1"/>
    <col min="13590" max="13591" width="8.28515625" style="207" bestFit="1" customWidth="1"/>
    <col min="13592" max="13596" width="9" style="207" bestFit="1" customWidth="1"/>
    <col min="13597" max="13610" width="9" style="207" customWidth="1"/>
    <col min="13611" max="13611" width="23.28515625" style="207" customWidth="1"/>
    <col min="13612" max="13612" width="6.140625" style="207" customWidth="1"/>
    <col min="13613" max="13613" width="13.5703125" style="207" bestFit="1" customWidth="1"/>
    <col min="13614" max="13614" width="7" style="207" bestFit="1" customWidth="1"/>
    <col min="13615" max="13616" width="6.140625" style="207" customWidth="1"/>
    <col min="13617" max="13617" width="7.28515625" style="207" customWidth="1"/>
    <col min="13618" max="13824" width="9.140625" style="207"/>
    <col min="13825" max="13825" width="8.28515625" style="207" bestFit="1" customWidth="1"/>
    <col min="13826" max="13826" width="5" style="207" customWidth="1"/>
    <col min="13827" max="13827" width="5.7109375" style="207" bestFit="1" customWidth="1"/>
    <col min="13828" max="13828" width="13.85546875" style="207" bestFit="1" customWidth="1"/>
    <col min="13829" max="13829" width="11" style="207" bestFit="1" customWidth="1"/>
    <col min="13830" max="13830" width="8.42578125" style="207" customWidth="1"/>
    <col min="13831" max="13831" width="11.5703125" style="207" customWidth="1"/>
    <col min="13832" max="13834" width="5.42578125" style="207" customWidth="1"/>
    <col min="13835" max="13836" width="9" style="207" customWidth="1"/>
    <col min="13837" max="13837" width="6.7109375" style="207" customWidth="1"/>
    <col min="13838" max="13838" width="8.140625" style="207" bestFit="1" customWidth="1"/>
    <col min="13839" max="13839" width="8.140625" style="207" customWidth="1"/>
    <col min="13840" max="13841" width="8.28515625" style="207" bestFit="1" customWidth="1"/>
    <col min="13842" max="13842" width="8.28515625" style="207" customWidth="1"/>
    <col min="13843" max="13844" width="8.28515625" style="207" bestFit="1" customWidth="1"/>
    <col min="13845" max="13845" width="8.28515625" style="207" customWidth="1"/>
    <col min="13846" max="13847" width="8.28515625" style="207" bestFit="1" customWidth="1"/>
    <col min="13848" max="13852" width="9" style="207" bestFit="1" customWidth="1"/>
    <col min="13853" max="13866" width="9" style="207" customWidth="1"/>
    <col min="13867" max="13867" width="23.28515625" style="207" customWidth="1"/>
    <col min="13868" max="13868" width="6.140625" style="207" customWidth="1"/>
    <col min="13869" max="13869" width="13.5703125" style="207" bestFit="1" customWidth="1"/>
    <col min="13870" max="13870" width="7" style="207" bestFit="1" customWidth="1"/>
    <col min="13871" max="13872" width="6.140625" style="207" customWidth="1"/>
    <col min="13873" max="13873" width="7.28515625" style="207" customWidth="1"/>
    <col min="13874" max="14080" width="9.140625" style="207"/>
    <col min="14081" max="14081" width="8.28515625" style="207" bestFit="1" customWidth="1"/>
    <col min="14082" max="14082" width="5" style="207" customWidth="1"/>
    <col min="14083" max="14083" width="5.7109375" style="207" bestFit="1" customWidth="1"/>
    <col min="14084" max="14084" width="13.85546875" style="207" bestFit="1" customWidth="1"/>
    <col min="14085" max="14085" width="11" style="207" bestFit="1" customWidth="1"/>
    <col min="14086" max="14086" width="8.42578125" style="207" customWidth="1"/>
    <col min="14087" max="14087" width="11.5703125" style="207" customWidth="1"/>
    <col min="14088" max="14090" width="5.42578125" style="207" customWidth="1"/>
    <col min="14091" max="14092" width="9" style="207" customWidth="1"/>
    <col min="14093" max="14093" width="6.7109375" style="207" customWidth="1"/>
    <col min="14094" max="14094" width="8.140625" style="207" bestFit="1" customWidth="1"/>
    <col min="14095" max="14095" width="8.140625" style="207" customWidth="1"/>
    <col min="14096" max="14097" width="8.28515625" style="207" bestFit="1" customWidth="1"/>
    <col min="14098" max="14098" width="8.28515625" style="207" customWidth="1"/>
    <col min="14099" max="14100" width="8.28515625" style="207" bestFit="1" customWidth="1"/>
    <col min="14101" max="14101" width="8.28515625" style="207" customWidth="1"/>
    <col min="14102" max="14103" width="8.28515625" style="207" bestFit="1" customWidth="1"/>
    <col min="14104" max="14108" width="9" style="207" bestFit="1" customWidth="1"/>
    <col min="14109" max="14122" width="9" style="207" customWidth="1"/>
    <col min="14123" max="14123" width="23.28515625" style="207" customWidth="1"/>
    <col min="14124" max="14124" width="6.140625" style="207" customWidth="1"/>
    <col min="14125" max="14125" width="13.5703125" style="207" bestFit="1" customWidth="1"/>
    <col min="14126" max="14126" width="7" style="207" bestFit="1" customWidth="1"/>
    <col min="14127" max="14128" width="6.140625" style="207" customWidth="1"/>
    <col min="14129" max="14129" width="7.28515625" style="207" customWidth="1"/>
    <col min="14130" max="14336" width="9.140625" style="207"/>
    <col min="14337" max="14337" width="8.28515625" style="207" bestFit="1" customWidth="1"/>
    <col min="14338" max="14338" width="5" style="207" customWidth="1"/>
    <col min="14339" max="14339" width="5.7109375" style="207" bestFit="1" customWidth="1"/>
    <col min="14340" max="14340" width="13.85546875" style="207" bestFit="1" customWidth="1"/>
    <col min="14341" max="14341" width="11" style="207" bestFit="1" customWidth="1"/>
    <col min="14342" max="14342" width="8.42578125" style="207" customWidth="1"/>
    <col min="14343" max="14343" width="11.5703125" style="207" customWidth="1"/>
    <col min="14344" max="14346" width="5.42578125" style="207" customWidth="1"/>
    <col min="14347" max="14348" width="9" style="207" customWidth="1"/>
    <col min="14349" max="14349" width="6.7109375" style="207" customWidth="1"/>
    <col min="14350" max="14350" width="8.140625" style="207" bestFit="1" customWidth="1"/>
    <col min="14351" max="14351" width="8.140625" style="207" customWidth="1"/>
    <col min="14352" max="14353" width="8.28515625" style="207" bestFit="1" customWidth="1"/>
    <col min="14354" max="14354" width="8.28515625" style="207" customWidth="1"/>
    <col min="14355" max="14356" width="8.28515625" style="207" bestFit="1" customWidth="1"/>
    <col min="14357" max="14357" width="8.28515625" style="207" customWidth="1"/>
    <col min="14358" max="14359" width="8.28515625" style="207" bestFit="1" customWidth="1"/>
    <col min="14360" max="14364" width="9" style="207" bestFit="1" customWidth="1"/>
    <col min="14365" max="14378" width="9" style="207" customWidth="1"/>
    <col min="14379" max="14379" width="23.28515625" style="207" customWidth="1"/>
    <col min="14380" max="14380" width="6.140625" style="207" customWidth="1"/>
    <col min="14381" max="14381" width="13.5703125" style="207" bestFit="1" customWidth="1"/>
    <col min="14382" max="14382" width="7" style="207" bestFit="1" customWidth="1"/>
    <col min="14383" max="14384" width="6.140625" style="207" customWidth="1"/>
    <col min="14385" max="14385" width="7.28515625" style="207" customWidth="1"/>
    <col min="14386" max="14592" width="9.140625" style="207"/>
    <col min="14593" max="14593" width="8.28515625" style="207" bestFit="1" customWidth="1"/>
    <col min="14594" max="14594" width="5" style="207" customWidth="1"/>
    <col min="14595" max="14595" width="5.7109375" style="207" bestFit="1" customWidth="1"/>
    <col min="14596" max="14596" width="13.85546875" style="207" bestFit="1" customWidth="1"/>
    <col min="14597" max="14597" width="11" style="207" bestFit="1" customWidth="1"/>
    <col min="14598" max="14598" width="8.42578125" style="207" customWidth="1"/>
    <col min="14599" max="14599" width="11.5703125" style="207" customWidth="1"/>
    <col min="14600" max="14602" width="5.42578125" style="207" customWidth="1"/>
    <col min="14603" max="14604" width="9" style="207" customWidth="1"/>
    <col min="14605" max="14605" width="6.7109375" style="207" customWidth="1"/>
    <col min="14606" max="14606" width="8.140625" style="207" bestFit="1" customWidth="1"/>
    <col min="14607" max="14607" width="8.140625" style="207" customWidth="1"/>
    <col min="14608" max="14609" width="8.28515625" style="207" bestFit="1" customWidth="1"/>
    <col min="14610" max="14610" width="8.28515625" style="207" customWidth="1"/>
    <col min="14611" max="14612" width="8.28515625" style="207" bestFit="1" customWidth="1"/>
    <col min="14613" max="14613" width="8.28515625" style="207" customWidth="1"/>
    <col min="14614" max="14615" width="8.28515625" style="207" bestFit="1" customWidth="1"/>
    <col min="14616" max="14620" width="9" style="207" bestFit="1" customWidth="1"/>
    <col min="14621" max="14634" width="9" style="207" customWidth="1"/>
    <col min="14635" max="14635" width="23.28515625" style="207" customWidth="1"/>
    <col min="14636" max="14636" width="6.140625" style="207" customWidth="1"/>
    <col min="14637" max="14637" width="13.5703125" style="207" bestFit="1" customWidth="1"/>
    <col min="14638" max="14638" width="7" style="207" bestFit="1" customWidth="1"/>
    <col min="14639" max="14640" width="6.140625" style="207" customWidth="1"/>
    <col min="14641" max="14641" width="7.28515625" style="207" customWidth="1"/>
    <col min="14642" max="14848" width="9.140625" style="207"/>
    <col min="14849" max="14849" width="8.28515625" style="207" bestFit="1" customWidth="1"/>
    <col min="14850" max="14850" width="5" style="207" customWidth="1"/>
    <col min="14851" max="14851" width="5.7109375" style="207" bestFit="1" customWidth="1"/>
    <col min="14852" max="14852" width="13.85546875" style="207" bestFit="1" customWidth="1"/>
    <col min="14853" max="14853" width="11" style="207" bestFit="1" customWidth="1"/>
    <col min="14854" max="14854" width="8.42578125" style="207" customWidth="1"/>
    <col min="14855" max="14855" width="11.5703125" style="207" customWidth="1"/>
    <col min="14856" max="14858" width="5.42578125" style="207" customWidth="1"/>
    <col min="14859" max="14860" width="9" style="207" customWidth="1"/>
    <col min="14861" max="14861" width="6.7109375" style="207" customWidth="1"/>
    <col min="14862" max="14862" width="8.140625" style="207" bestFit="1" customWidth="1"/>
    <col min="14863" max="14863" width="8.140625" style="207" customWidth="1"/>
    <col min="14864" max="14865" width="8.28515625" style="207" bestFit="1" customWidth="1"/>
    <col min="14866" max="14866" width="8.28515625" style="207" customWidth="1"/>
    <col min="14867" max="14868" width="8.28515625" style="207" bestFit="1" customWidth="1"/>
    <col min="14869" max="14869" width="8.28515625" style="207" customWidth="1"/>
    <col min="14870" max="14871" width="8.28515625" style="207" bestFit="1" customWidth="1"/>
    <col min="14872" max="14876" width="9" style="207" bestFit="1" customWidth="1"/>
    <col min="14877" max="14890" width="9" style="207" customWidth="1"/>
    <col min="14891" max="14891" width="23.28515625" style="207" customWidth="1"/>
    <col min="14892" max="14892" width="6.140625" style="207" customWidth="1"/>
    <col min="14893" max="14893" width="13.5703125" style="207" bestFit="1" customWidth="1"/>
    <col min="14894" max="14894" width="7" style="207" bestFit="1" customWidth="1"/>
    <col min="14895" max="14896" width="6.140625" style="207" customWidth="1"/>
    <col min="14897" max="14897" width="7.28515625" style="207" customWidth="1"/>
    <col min="14898" max="15104" width="9.140625" style="207"/>
    <col min="15105" max="15105" width="8.28515625" style="207" bestFit="1" customWidth="1"/>
    <col min="15106" max="15106" width="5" style="207" customWidth="1"/>
    <col min="15107" max="15107" width="5.7109375" style="207" bestFit="1" customWidth="1"/>
    <col min="15108" max="15108" width="13.85546875" style="207" bestFit="1" customWidth="1"/>
    <col min="15109" max="15109" width="11" style="207" bestFit="1" customWidth="1"/>
    <col min="15110" max="15110" width="8.42578125" style="207" customWidth="1"/>
    <col min="15111" max="15111" width="11.5703125" style="207" customWidth="1"/>
    <col min="15112" max="15114" width="5.42578125" style="207" customWidth="1"/>
    <col min="15115" max="15116" width="9" style="207" customWidth="1"/>
    <col min="15117" max="15117" width="6.7109375" style="207" customWidth="1"/>
    <col min="15118" max="15118" width="8.140625" style="207" bestFit="1" customWidth="1"/>
    <col min="15119" max="15119" width="8.140625" style="207" customWidth="1"/>
    <col min="15120" max="15121" width="8.28515625" style="207" bestFit="1" customWidth="1"/>
    <col min="15122" max="15122" width="8.28515625" style="207" customWidth="1"/>
    <col min="15123" max="15124" width="8.28515625" style="207" bestFit="1" customWidth="1"/>
    <col min="15125" max="15125" width="8.28515625" style="207" customWidth="1"/>
    <col min="15126" max="15127" width="8.28515625" style="207" bestFit="1" customWidth="1"/>
    <col min="15128" max="15132" width="9" style="207" bestFit="1" customWidth="1"/>
    <col min="15133" max="15146" width="9" style="207" customWidth="1"/>
    <col min="15147" max="15147" width="23.28515625" style="207" customWidth="1"/>
    <col min="15148" max="15148" width="6.140625" style="207" customWidth="1"/>
    <col min="15149" max="15149" width="13.5703125" style="207" bestFit="1" customWidth="1"/>
    <col min="15150" max="15150" width="7" style="207" bestFit="1" customWidth="1"/>
    <col min="15151" max="15152" width="6.140625" style="207" customWidth="1"/>
    <col min="15153" max="15153" width="7.28515625" style="207" customWidth="1"/>
    <col min="15154" max="15360" width="9.140625" style="207"/>
    <col min="15361" max="15361" width="8.28515625" style="207" bestFit="1" customWidth="1"/>
    <col min="15362" max="15362" width="5" style="207" customWidth="1"/>
    <col min="15363" max="15363" width="5.7109375" style="207" bestFit="1" customWidth="1"/>
    <col min="15364" max="15364" width="13.85546875" style="207" bestFit="1" customWidth="1"/>
    <col min="15365" max="15365" width="11" style="207" bestFit="1" customWidth="1"/>
    <col min="15366" max="15366" width="8.42578125" style="207" customWidth="1"/>
    <col min="15367" max="15367" width="11.5703125" style="207" customWidth="1"/>
    <col min="15368" max="15370" width="5.42578125" style="207" customWidth="1"/>
    <col min="15371" max="15372" width="9" style="207" customWidth="1"/>
    <col min="15373" max="15373" width="6.7109375" style="207" customWidth="1"/>
    <col min="15374" max="15374" width="8.140625" style="207" bestFit="1" customWidth="1"/>
    <col min="15375" max="15375" width="8.140625" style="207" customWidth="1"/>
    <col min="15376" max="15377" width="8.28515625" style="207" bestFit="1" customWidth="1"/>
    <col min="15378" max="15378" width="8.28515625" style="207" customWidth="1"/>
    <col min="15379" max="15380" width="8.28515625" style="207" bestFit="1" customWidth="1"/>
    <col min="15381" max="15381" width="8.28515625" style="207" customWidth="1"/>
    <col min="15382" max="15383" width="8.28515625" style="207" bestFit="1" customWidth="1"/>
    <col min="15384" max="15388" width="9" style="207" bestFit="1" customWidth="1"/>
    <col min="15389" max="15402" width="9" style="207" customWidth="1"/>
    <col min="15403" max="15403" width="23.28515625" style="207" customWidth="1"/>
    <col min="15404" max="15404" width="6.140625" style="207" customWidth="1"/>
    <col min="15405" max="15405" width="13.5703125" style="207" bestFit="1" customWidth="1"/>
    <col min="15406" max="15406" width="7" style="207" bestFit="1" customWidth="1"/>
    <col min="15407" max="15408" width="6.140625" style="207" customWidth="1"/>
    <col min="15409" max="15409" width="7.28515625" style="207" customWidth="1"/>
    <col min="15410" max="15616" width="9.140625" style="207"/>
    <col min="15617" max="15617" width="8.28515625" style="207" bestFit="1" customWidth="1"/>
    <col min="15618" max="15618" width="5" style="207" customWidth="1"/>
    <col min="15619" max="15619" width="5.7109375" style="207" bestFit="1" customWidth="1"/>
    <col min="15620" max="15620" width="13.85546875" style="207" bestFit="1" customWidth="1"/>
    <col min="15621" max="15621" width="11" style="207" bestFit="1" customWidth="1"/>
    <col min="15622" max="15622" width="8.42578125" style="207" customWidth="1"/>
    <col min="15623" max="15623" width="11.5703125" style="207" customWidth="1"/>
    <col min="15624" max="15626" width="5.42578125" style="207" customWidth="1"/>
    <col min="15627" max="15628" width="9" style="207" customWidth="1"/>
    <col min="15629" max="15629" width="6.7109375" style="207" customWidth="1"/>
    <col min="15630" max="15630" width="8.140625" style="207" bestFit="1" customWidth="1"/>
    <col min="15631" max="15631" width="8.140625" style="207" customWidth="1"/>
    <col min="15632" max="15633" width="8.28515625" style="207" bestFit="1" customWidth="1"/>
    <col min="15634" max="15634" width="8.28515625" style="207" customWidth="1"/>
    <col min="15635" max="15636" width="8.28515625" style="207" bestFit="1" customWidth="1"/>
    <col min="15637" max="15637" width="8.28515625" style="207" customWidth="1"/>
    <col min="15638" max="15639" width="8.28515625" style="207" bestFit="1" customWidth="1"/>
    <col min="15640" max="15644" width="9" style="207" bestFit="1" customWidth="1"/>
    <col min="15645" max="15658" width="9" style="207" customWidth="1"/>
    <col min="15659" max="15659" width="23.28515625" style="207" customWidth="1"/>
    <col min="15660" max="15660" width="6.140625" style="207" customWidth="1"/>
    <col min="15661" max="15661" width="13.5703125" style="207" bestFit="1" customWidth="1"/>
    <col min="15662" max="15662" width="7" style="207" bestFit="1" customWidth="1"/>
    <col min="15663" max="15664" width="6.140625" style="207" customWidth="1"/>
    <col min="15665" max="15665" width="7.28515625" style="207" customWidth="1"/>
    <col min="15666" max="15872" width="9.140625" style="207"/>
    <col min="15873" max="15873" width="8.28515625" style="207" bestFit="1" customWidth="1"/>
    <col min="15874" max="15874" width="5" style="207" customWidth="1"/>
    <col min="15875" max="15875" width="5.7109375" style="207" bestFit="1" customWidth="1"/>
    <col min="15876" max="15876" width="13.85546875" style="207" bestFit="1" customWidth="1"/>
    <col min="15877" max="15877" width="11" style="207" bestFit="1" customWidth="1"/>
    <col min="15878" max="15878" width="8.42578125" style="207" customWidth="1"/>
    <col min="15879" max="15879" width="11.5703125" style="207" customWidth="1"/>
    <col min="15880" max="15882" width="5.42578125" style="207" customWidth="1"/>
    <col min="15883" max="15884" width="9" style="207" customWidth="1"/>
    <col min="15885" max="15885" width="6.7109375" style="207" customWidth="1"/>
    <col min="15886" max="15886" width="8.140625" style="207" bestFit="1" customWidth="1"/>
    <col min="15887" max="15887" width="8.140625" style="207" customWidth="1"/>
    <col min="15888" max="15889" width="8.28515625" style="207" bestFit="1" customWidth="1"/>
    <col min="15890" max="15890" width="8.28515625" style="207" customWidth="1"/>
    <col min="15891" max="15892" width="8.28515625" style="207" bestFit="1" customWidth="1"/>
    <col min="15893" max="15893" width="8.28515625" style="207" customWidth="1"/>
    <col min="15894" max="15895" width="8.28515625" style="207" bestFit="1" customWidth="1"/>
    <col min="15896" max="15900" width="9" style="207" bestFit="1" customWidth="1"/>
    <col min="15901" max="15914" width="9" style="207" customWidth="1"/>
    <col min="15915" max="15915" width="23.28515625" style="207" customWidth="1"/>
    <col min="15916" max="15916" width="6.140625" style="207" customWidth="1"/>
    <col min="15917" max="15917" width="13.5703125" style="207" bestFit="1" customWidth="1"/>
    <col min="15918" max="15918" width="7" style="207" bestFit="1" customWidth="1"/>
    <col min="15919" max="15920" width="6.140625" style="207" customWidth="1"/>
    <col min="15921" max="15921" width="7.28515625" style="207" customWidth="1"/>
    <col min="15922" max="16128" width="9.140625" style="207"/>
    <col min="16129" max="16129" width="8.28515625" style="207" bestFit="1" customWidth="1"/>
    <col min="16130" max="16130" width="5" style="207" customWidth="1"/>
    <col min="16131" max="16131" width="5.7109375" style="207" bestFit="1" customWidth="1"/>
    <col min="16132" max="16132" width="13.85546875" style="207" bestFit="1" customWidth="1"/>
    <col min="16133" max="16133" width="11" style="207" bestFit="1" customWidth="1"/>
    <col min="16134" max="16134" width="8.42578125" style="207" customWidth="1"/>
    <col min="16135" max="16135" width="11.5703125" style="207" customWidth="1"/>
    <col min="16136" max="16138" width="5.42578125" style="207" customWidth="1"/>
    <col min="16139" max="16140" width="9" style="207" customWidth="1"/>
    <col min="16141" max="16141" width="6.7109375" style="207" customWidth="1"/>
    <col min="16142" max="16142" width="8.140625" style="207" bestFit="1" customWidth="1"/>
    <col min="16143" max="16143" width="8.140625" style="207" customWidth="1"/>
    <col min="16144" max="16145" width="8.28515625" style="207" bestFit="1" customWidth="1"/>
    <col min="16146" max="16146" width="8.28515625" style="207" customWidth="1"/>
    <col min="16147" max="16148" width="8.28515625" style="207" bestFit="1" customWidth="1"/>
    <col min="16149" max="16149" width="8.28515625" style="207" customWidth="1"/>
    <col min="16150" max="16151" width="8.28515625" style="207" bestFit="1" customWidth="1"/>
    <col min="16152" max="16156" width="9" style="207" bestFit="1" customWidth="1"/>
    <col min="16157" max="16170" width="9" style="207" customWidth="1"/>
    <col min="16171" max="16171" width="23.28515625" style="207" customWidth="1"/>
    <col min="16172" max="16172" width="6.140625" style="207" customWidth="1"/>
    <col min="16173" max="16173" width="13.5703125" style="207" bestFit="1" customWidth="1"/>
    <col min="16174" max="16174" width="7" style="207" bestFit="1" customWidth="1"/>
    <col min="16175" max="16176" width="6.140625" style="207" customWidth="1"/>
    <col min="16177" max="16177" width="7.28515625" style="207" customWidth="1"/>
    <col min="16178" max="16384" width="9.140625" style="207"/>
  </cols>
  <sheetData>
    <row r="1" spans="1:51" ht="16.5" customHeight="1" thickBot="1">
      <c r="M1" s="208" t="s">
        <v>2819</v>
      </c>
      <c r="N1" s="666">
        <v>41811.506944444445</v>
      </c>
      <c r="O1" s="666"/>
      <c r="P1" s="666"/>
      <c r="Q1" s="211"/>
      <c r="R1" s="211"/>
      <c r="S1" s="211"/>
      <c r="T1" s="211"/>
      <c r="U1" s="211"/>
      <c r="V1" s="211"/>
      <c r="W1" s="211"/>
      <c r="X1" s="211"/>
      <c r="Y1" s="211"/>
      <c r="Z1" s="211"/>
      <c r="AA1" s="211"/>
      <c r="AB1" s="211"/>
      <c r="AC1" s="211"/>
      <c r="AD1" s="211"/>
      <c r="AE1" s="211"/>
      <c r="AF1" s="211"/>
      <c r="AG1" s="211"/>
      <c r="AH1" s="211"/>
      <c r="AI1" s="211"/>
      <c r="AJ1" s="211"/>
      <c r="AK1" s="211"/>
      <c r="AL1" s="211"/>
      <c r="AM1" s="211"/>
      <c r="AN1" s="211"/>
      <c r="AO1" s="211"/>
      <c r="AP1" s="211"/>
      <c r="AQ1" s="211"/>
      <c r="AR1" s="212"/>
      <c r="AS1" s="211"/>
      <c r="AT1" s="211"/>
      <c r="AU1" s="211"/>
      <c r="AV1" s="211"/>
      <c r="AW1" s="211"/>
    </row>
    <row r="2" spans="1:51" ht="18.75" customHeight="1">
      <c r="A2" s="213"/>
      <c r="B2" s="214"/>
      <c r="C2" s="214"/>
      <c r="D2" s="214"/>
      <c r="E2" s="214"/>
      <c r="F2" s="215"/>
      <c r="G2" s="216"/>
      <c r="H2" s="667" t="s">
        <v>236</v>
      </c>
      <c r="I2" s="668"/>
      <c r="J2" s="668"/>
      <c r="K2" s="668"/>
      <c r="L2" s="668"/>
      <c r="M2" s="669"/>
      <c r="N2" s="670" t="s">
        <v>2820</v>
      </c>
      <c r="O2" s="671"/>
      <c r="P2" s="671"/>
      <c r="Q2" s="671"/>
      <c r="R2" s="671"/>
      <c r="S2" s="671"/>
      <c r="T2" s="671"/>
      <c r="U2" s="671"/>
      <c r="V2" s="671"/>
      <c r="W2" s="671"/>
      <c r="X2" s="671"/>
      <c r="Y2" s="671"/>
      <c r="Z2" s="671"/>
      <c r="AA2" s="671"/>
      <c r="AB2" s="671"/>
      <c r="AC2" s="671"/>
      <c r="AD2" s="671"/>
      <c r="AE2" s="671"/>
      <c r="AF2" s="671"/>
      <c r="AG2" s="671"/>
      <c r="AH2" s="671"/>
      <c r="AI2" s="671"/>
      <c r="AJ2" s="671"/>
      <c r="AK2" s="671"/>
      <c r="AL2" s="671"/>
      <c r="AM2" s="671"/>
      <c r="AN2" s="671"/>
      <c r="AO2" s="671"/>
      <c r="AP2" s="671"/>
      <c r="AQ2" s="672"/>
      <c r="AS2" s="211"/>
      <c r="AT2" s="211"/>
      <c r="AU2" s="211"/>
      <c r="AV2" s="211"/>
      <c r="AW2" s="211"/>
    </row>
    <row r="3" spans="1:51" ht="18.75" customHeight="1" thickBot="1">
      <c r="A3" s="218" t="s">
        <v>227</v>
      </c>
      <c r="B3" s="219" t="s">
        <v>2636</v>
      </c>
      <c r="C3" s="219" t="s">
        <v>2821</v>
      </c>
      <c r="D3" s="219" t="s">
        <v>231</v>
      </c>
      <c r="E3" s="219" t="s">
        <v>232</v>
      </c>
      <c r="F3" s="220" t="s">
        <v>235</v>
      </c>
      <c r="G3" s="221" t="s">
        <v>234</v>
      </c>
      <c r="H3" s="222" t="s">
        <v>2822</v>
      </c>
      <c r="I3" s="223" t="s">
        <v>259</v>
      </c>
      <c r="J3" s="223" t="s">
        <v>2823</v>
      </c>
      <c r="K3" s="223" t="s">
        <v>79</v>
      </c>
      <c r="L3" s="223" t="s">
        <v>162</v>
      </c>
      <c r="M3" s="224" t="s">
        <v>2824</v>
      </c>
      <c r="N3" s="225" t="s">
        <v>2825</v>
      </c>
      <c r="O3" s="226" t="s">
        <v>2826</v>
      </c>
      <c r="P3" s="227" t="s">
        <v>2827</v>
      </c>
      <c r="Q3" s="227" t="s">
        <v>2828</v>
      </c>
      <c r="R3" s="227" t="s">
        <v>2829</v>
      </c>
      <c r="S3" s="227" t="s">
        <v>2830</v>
      </c>
      <c r="T3" s="227" t="s">
        <v>2831</v>
      </c>
      <c r="U3" s="227" t="s">
        <v>2832</v>
      </c>
      <c r="V3" s="227" t="s">
        <v>2833</v>
      </c>
      <c r="W3" s="227" t="s">
        <v>2834</v>
      </c>
      <c r="X3" s="227" t="s">
        <v>2835</v>
      </c>
      <c r="Y3" s="227" t="s">
        <v>2836</v>
      </c>
      <c r="Z3" s="227" t="s">
        <v>2837</v>
      </c>
      <c r="AA3" s="227" t="s">
        <v>2838</v>
      </c>
      <c r="AB3" s="227" t="s">
        <v>2839</v>
      </c>
      <c r="AC3" s="227" t="s">
        <v>2840</v>
      </c>
      <c r="AD3" s="227" t="s">
        <v>2841</v>
      </c>
      <c r="AE3" s="227" t="s">
        <v>2842</v>
      </c>
      <c r="AF3" s="227" t="s">
        <v>2843</v>
      </c>
      <c r="AG3" s="227" t="s">
        <v>2844</v>
      </c>
      <c r="AH3" s="227" t="s">
        <v>2845</v>
      </c>
      <c r="AI3" s="227" t="s">
        <v>2846</v>
      </c>
      <c r="AJ3" s="227" t="s">
        <v>2847</v>
      </c>
      <c r="AK3" s="227" t="s">
        <v>2848</v>
      </c>
      <c r="AL3" s="227" t="s">
        <v>2849</v>
      </c>
      <c r="AM3" s="227" t="s">
        <v>2850</v>
      </c>
      <c r="AN3" s="227" t="s">
        <v>2851</v>
      </c>
      <c r="AO3" s="673" t="s">
        <v>2823</v>
      </c>
      <c r="AP3" s="674"/>
      <c r="AQ3" s="227" t="s">
        <v>257</v>
      </c>
      <c r="AS3" s="211"/>
      <c r="AT3" s="11" t="s">
        <v>165</v>
      </c>
      <c r="AU3" s="11"/>
      <c r="AV3" s="11" t="s">
        <v>162</v>
      </c>
      <c r="AW3" s="11" t="s">
        <v>163</v>
      </c>
      <c r="AX3" s="11" t="s">
        <v>79</v>
      </c>
      <c r="AY3" s="11" t="s">
        <v>164</v>
      </c>
    </row>
    <row r="4" spans="1:51" ht="15.75">
      <c r="A4" s="228">
        <v>1</v>
      </c>
      <c r="B4" s="229">
        <v>322</v>
      </c>
      <c r="C4" s="229" t="s">
        <v>80</v>
      </c>
      <c r="D4" s="229" t="s">
        <v>54</v>
      </c>
      <c r="E4" s="229" t="s">
        <v>55</v>
      </c>
      <c r="F4" s="229" t="s">
        <v>76</v>
      </c>
      <c r="G4" s="230" t="s">
        <v>56</v>
      </c>
      <c r="H4" s="231">
        <v>720</v>
      </c>
      <c r="I4" s="232">
        <v>23</v>
      </c>
      <c r="J4" s="233">
        <v>6</v>
      </c>
      <c r="K4" s="233">
        <v>720</v>
      </c>
      <c r="L4" s="234">
        <v>0.99513888888759539</v>
      </c>
      <c r="M4" s="235">
        <v>0</v>
      </c>
      <c r="N4" s="236">
        <v>41811.506944444445</v>
      </c>
      <c r="O4" s="237">
        <v>0.38680555555555557</v>
      </c>
      <c r="P4" s="237">
        <v>0.63888888888888895</v>
      </c>
      <c r="Q4" s="237">
        <v>0.35972222222222222</v>
      </c>
      <c r="R4" s="237">
        <v>0.31388888888888888</v>
      </c>
      <c r="S4" s="237">
        <v>0.6777777777777777</v>
      </c>
      <c r="T4" s="237">
        <v>0.4375</v>
      </c>
      <c r="U4" s="237">
        <v>0.28055555555555556</v>
      </c>
      <c r="V4" s="237">
        <v>0.60347222222222219</v>
      </c>
      <c r="W4" s="237">
        <v>0.53194444444444444</v>
      </c>
      <c r="X4" s="237">
        <v>1.2499999999999999E-2</v>
      </c>
      <c r="Y4" s="237">
        <v>0.57361111111111118</v>
      </c>
      <c r="Z4" s="237">
        <v>1.2499999999999999E-2</v>
      </c>
      <c r="AA4" s="237">
        <v>0.16111111111111112</v>
      </c>
      <c r="AB4" s="237">
        <v>0.82152777777777775</v>
      </c>
      <c r="AC4" s="237"/>
      <c r="AD4" s="237">
        <v>0.13055555555555556</v>
      </c>
      <c r="AE4" s="237"/>
      <c r="AF4" s="237">
        <v>0.85625000000000007</v>
      </c>
      <c r="AG4" s="237">
        <v>0.24652777777777779</v>
      </c>
      <c r="AH4" s="237">
        <v>0.88055555555555554</v>
      </c>
      <c r="AI4" s="237">
        <v>9.1666666666666674E-2</v>
      </c>
      <c r="AJ4" s="237"/>
      <c r="AK4" s="237">
        <v>0.20833333333333334</v>
      </c>
      <c r="AL4" s="237">
        <v>0.7597222222222223</v>
      </c>
      <c r="AM4" s="237">
        <v>0.79513888888888884</v>
      </c>
      <c r="AN4" s="237">
        <v>0.72986111111111107</v>
      </c>
      <c r="AO4" s="238">
        <v>6</v>
      </c>
      <c r="AP4" s="237">
        <v>0.4861111111111111</v>
      </c>
      <c r="AQ4" s="239">
        <v>41812.502083333333</v>
      </c>
      <c r="AS4" s="240" t="str">
        <f>D4&amp;" "&amp;E4</f>
        <v>Liszka Grzegorz</v>
      </c>
      <c r="AT4" s="11">
        <v>100</v>
      </c>
      <c r="AU4" s="11"/>
      <c r="AV4" s="11"/>
      <c r="AW4" s="11"/>
      <c r="AX4" s="11"/>
      <c r="AY4" s="11"/>
    </row>
    <row r="5" spans="1:51" ht="15.75">
      <c r="A5" s="228">
        <v>1</v>
      </c>
      <c r="B5" s="229">
        <v>301</v>
      </c>
      <c r="C5" s="229" t="s">
        <v>80</v>
      </c>
      <c r="D5" s="229" t="s">
        <v>117</v>
      </c>
      <c r="E5" s="229" t="s">
        <v>48</v>
      </c>
      <c r="F5" s="229" t="s">
        <v>296</v>
      </c>
      <c r="G5" s="230" t="s">
        <v>47</v>
      </c>
      <c r="H5" s="231">
        <v>720</v>
      </c>
      <c r="I5" s="232">
        <v>23</v>
      </c>
      <c r="J5" s="233">
        <v>6</v>
      </c>
      <c r="K5" s="233">
        <v>720</v>
      </c>
      <c r="L5" s="234">
        <v>0.99513888888759539</v>
      </c>
      <c r="M5" s="235">
        <v>0</v>
      </c>
      <c r="N5" s="236">
        <v>41811.506944444445</v>
      </c>
      <c r="O5" s="237">
        <v>0.38819444444444445</v>
      </c>
      <c r="P5" s="237">
        <v>0.64027777777777783</v>
      </c>
      <c r="Q5" s="237">
        <v>0.36041666666666666</v>
      </c>
      <c r="R5" s="237">
        <v>0.31388888888888888</v>
      </c>
      <c r="S5" s="237">
        <v>0.67847222222222225</v>
      </c>
      <c r="T5" s="237">
        <v>0.4375</v>
      </c>
      <c r="U5" s="237">
        <v>0.28333333333333333</v>
      </c>
      <c r="V5" s="237">
        <v>0.60416666666666663</v>
      </c>
      <c r="W5" s="237">
        <v>0.53402777777777777</v>
      </c>
      <c r="X5" s="237">
        <v>0.97013888888888899</v>
      </c>
      <c r="Y5" s="237">
        <v>0.57430555555555551</v>
      </c>
      <c r="Z5" s="237">
        <v>1.2499999999999999E-2</v>
      </c>
      <c r="AA5" s="237">
        <v>0.16250000000000001</v>
      </c>
      <c r="AB5" s="237">
        <v>0.82291666666666663</v>
      </c>
      <c r="AC5" s="237"/>
      <c r="AD5" s="237">
        <v>0.13194444444444445</v>
      </c>
      <c r="AE5" s="237"/>
      <c r="AF5" s="237">
        <v>0.85486111111111107</v>
      </c>
      <c r="AG5" s="237">
        <v>0.24722222222222223</v>
      </c>
      <c r="AH5" s="237">
        <v>0.88194444444444453</v>
      </c>
      <c r="AI5" s="237">
        <v>9.5833333333333326E-2</v>
      </c>
      <c r="AJ5" s="237"/>
      <c r="AK5" s="237">
        <v>0.20972222222222223</v>
      </c>
      <c r="AL5" s="237">
        <v>0.76111111111111107</v>
      </c>
      <c r="AM5" s="237">
        <v>0.79722222222222217</v>
      </c>
      <c r="AN5" s="237">
        <v>0.73263888888888884</v>
      </c>
      <c r="AO5" s="238">
        <v>6</v>
      </c>
      <c r="AP5" s="237">
        <v>0.4861111111111111</v>
      </c>
      <c r="AQ5" s="239">
        <v>41812.502083333333</v>
      </c>
      <c r="AS5" s="240" t="str">
        <f t="shared" ref="AS5:AS21" si="0">D5&amp;" "&amp;E5</f>
        <v>Brudło Paweł</v>
      </c>
      <c r="AT5" s="11">
        <f>MAX(AT4*IF(AX5&lt;1,AX5,IF(AY5&lt;1,AY5,IF(AV5&lt;1,AV5,1))),0)</f>
        <v>100</v>
      </c>
      <c r="AU5" s="11"/>
      <c r="AV5" s="11">
        <f>L4/L5</f>
        <v>1</v>
      </c>
      <c r="AW5" s="11">
        <f>I5/I4</f>
        <v>1</v>
      </c>
      <c r="AX5" s="11">
        <f>H5/H4</f>
        <v>1</v>
      </c>
      <c r="AY5" s="11">
        <f>AW5^0.2</f>
        <v>1</v>
      </c>
    </row>
    <row r="6" spans="1:51" ht="18.75" customHeight="1">
      <c r="A6" s="228">
        <v>3</v>
      </c>
      <c r="B6" s="229">
        <v>320</v>
      </c>
      <c r="C6" s="229" t="s">
        <v>80</v>
      </c>
      <c r="D6" s="229" t="s">
        <v>49</v>
      </c>
      <c r="E6" s="229" t="s">
        <v>50</v>
      </c>
      <c r="F6" s="229">
        <v>0</v>
      </c>
      <c r="G6" s="230" t="s">
        <v>51</v>
      </c>
      <c r="H6" s="231">
        <v>715</v>
      </c>
      <c r="I6" s="232">
        <v>23</v>
      </c>
      <c r="J6" s="233">
        <v>5</v>
      </c>
      <c r="K6" s="233">
        <v>715</v>
      </c>
      <c r="L6" s="234">
        <v>0.99166666666860692</v>
      </c>
      <c r="M6" s="235">
        <v>0</v>
      </c>
      <c r="N6" s="236">
        <v>41811.506944444445</v>
      </c>
      <c r="O6" s="237">
        <v>0.39027777777777778</v>
      </c>
      <c r="P6" s="237">
        <v>0.65486111111111112</v>
      </c>
      <c r="Q6" s="237">
        <v>0.36041666666666666</v>
      </c>
      <c r="R6" s="237">
        <v>0.31666666666666665</v>
      </c>
      <c r="S6" s="237">
        <v>0.68541666666666667</v>
      </c>
      <c r="T6" s="237">
        <v>0.4375</v>
      </c>
      <c r="U6" s="237">
        <v>0.28194444444444444</v>
      </c>
      <c r="V6" s="237">
        <v>0.60902777777777783</v>
      </c>
      <c r="W6" s="237">
        <v>0.53263888888888888</v>
      </c>
      <c r="X6" s="237">
        <v>0.96319444444444446</v>
      </c>
      <c r="Y6" s="237">
        <v>0.57361111111111118</v>
      </c>
      <c r="Z6" s="237">
        <v>1.3194444444444444E-2</v>
      </c>
      <c r="AA6" s="237">
        <v>0.16319444444444445</v>
      </c>
      <c r="AB6" s="237">
        <v>0.82500000000000007</v>
      </c>
      <c r="AC6" s="237"/>
      <c r="AD6" s="237">
        <v>0.13194444444444445</v>
      </c>
      <c r="AE6" s="237"/>
      <c r="AF6" s="237">
        <v>0.85763888888888884</v>
      </c>
      <c r="AG6" s="237">
        <v>0.24930555555555556</v>
      </c>
      <c r="AH6" s="237">
        <v>0.88194444444444453</v>
      </c>
      <c r="AI6" s="237" t="s">
        <v>2852</v>
      </c>
      <c r="AJ6" s="237"/>
      <c r="AK6" s="237">
        <v>0.21041666666666667</v>
      </c>
      <c r="AL6" s="237">
        <v>0.76041666666666663</v>
      </c>
      <c r="AM6" s="237">
        <v>0.76041666666666663</v>
      </c>
      <c r="AN6" s="237">
        <v>0.73541666666666661</v>
      </c>
      <c r="AO6" s="238">
        <v>5</v>
      </c>
      <c r="AP6" s="237">
        <v>0.48472222222222222</v>
      </c>
      <c r="AQ6" s="239">
        <v>41812.498611111114</v>
      </c>
      <c r="AS6" s="240" t="str">
        <f t="shared" si="0"/>
        <v>Paszkowski Wojciech</v>
      </c>
      <c r="AT6" s="11">
        <f t="shared" ref="AT6:AT9" si="1">MAX(AT5*IF(AX6&lt;1,AX6,IF(AY6&lt;1,AY6,IF(AV6&lt;1,AV6,1))),0)</f>
        <v>99.305555555555557</v>
      </c>
      <c r="AU6" s="11"/>
      <c r="AV6" s="11">
        <f t="shared" ref="AV6:AV9" si="2">L5/L6</f>
        <v>1.0035014005569562</v>
      </c>
      <c r="AW6" s="11">
        <f t="shared" ref="AW6:AW9" si="3">I6/I5</f>
        <v>1</v>
      </c>
      <c r="AX6" s="11">
        <f t="shared" ref="AX6:AX9" si="4">H6/H5</f>
        <v>0.99305555555555558</v>
      </c>
      <c r="AY6" s="11">
        <f t="shared" ref="AY6:AY9" si="5">AW6^0.2</f>
        <v>1</v>
      </c>
    </row>
    <row r="7" spans="1:51" ht="18.75" customHeight="1">
      <c r="A7" s="228">
        <v>4</v>
      </c>
      <c r="B7" s="229">
        <v>302</v>
      </c>
      <c r="C7" s="229" t="s">
        <v>80</v>
      </c>
      <c r="D7" s="229" t="s">
        <v>554</v>
      </c>
      <c r="E7" s="229" t="s">
        <v>60</v>
      </c>
      <c r="F7" s="229">
        <v>0</v>
      </c>
      <c r="G7" s="230" t="s">
        <v>555</v>
      </c>
      <c r="H7" s="231">
        <v>615</v>
      </c>
      <c r="I7" s="232">
        <v>20</v>
      </c>
      <c r="J7" s="233">
        <v>3</v>
      </c>
      <c r="K7" s="233">
        <v>615</v>
      </c>
      <c r="L7" s="234">
        <v>0.98263888889050577</v>
      </c>
      <c r="M7" s="235">
        <v>0</v>
      </c>
      <c r="N7" s="236">
        <v>41811.506944444445</v>
      </c>
      <c r="O7" s="237"/>
      <c r="P7" s="237"/>
      <c r="Q7" s="237">
        <v>0.3611111111111111</v>
      </c>
      <c r="R7" s="237">
        <v>0.31527777777777777</v>
      </c>
      <c r="S7" s="237">
        <v>0.6875</v>
      </c>
      <c r="T7" s="237">
        <v>0.41180555555555554</v>
      </c>
      <c r="U7" s="237">
        <v>0.28194444444444444</v>
      </c>
      <c r="V7" s="237">
        <v>0.65972222222222221</v>
      </c>
      <c r="W7" s="237">
        <v>0.54513888888888895</v>
      </c>
      <c r="X7" s="237">
        <v>0.97152777777777777</v>
      </c>
      <c r="Y7" s="237"/>
      <c r="Z7" s="237">
        <v>1.3194444444444444E-2</v>
      </c>
      <c r="AA7" s="237">
        <v>0.16180555555555556</v>
      </c>
      <c r="AB7" s="237">
        <v>0.8222222222222223</v>
      </c>
      <c r="AC7" s="237"/>
      <c r="AD7" s="237">
        <v>0.13125000000000001</v>
      </c>
      <c r="AE7" s="237"/>
      <c r="AF7" s="237">
        <v>0.85625000000000007</v>
      </c>
      <c r="AG7" s="237">
        <v>0.24861111111111112</v>
      </c>
      <c r="AH7" s="237">
        <v>0.88124999999999998</v>
      </c>
      <c r="AI7" s="237">
        <v>9.375E-2</v>
      </c>
      <c r="AJ7" s="237"/>
      <c r="AK7" s="237">
        <v>0.20902777777777778</v>
      </c>
      <c r="AL7" s="237">
        <v>0.76041666666666663</v>
      </c>
      <c r="AM7" s="237">
        <v>0.79652777777777783</v>
      </c>
      <c r="AN7" s="237">
        <v>0.73125000000000007</v>
      </c>
      <c r="AO7" s="238">
        <v>3</v>
      </c>
      <c r="AP7" s="237">
        <v>0.47013888888888888</v>
      </c>
      <c r="AQ7" s="239">
        <v>41812.489583333336</v>
      </c>
      <c r="AS7" s="240" t="str">
        <f t="shared" si="0"/>
        <v>Wiktorowski Krzysztof</v>
      </c>
      <c r="AT7" s="11">
        <f t="shared" si="1"/>
        <v>85.416666666666657</v>
      </c>
      <c r="AU7" s="11"/>
      <c r="AV7" s="11">
        <f t="shared" si="2"/>
        <v>1.0091872791522574</v>
      </c>
      <c r="AW7" s="11">
        <f t="shared" si="3"/>
        <v>0.86956521739130432</v>
      </c>
      <c r="AX7" s="11">
        <f t="shared" si="4"/>
        <v>0.8601398601398601</v>
      </c>
      <c r="AY7" s="11">
        <f t="shared" si="5"/>
        <v>0.97243466479640206</v>
      </c>
    </row>
    <row r="8" spans="1:51" ht="18.75" customHeight="1">
      <c r="A8" s="228">
        <v>5</v>
      </c>
      <c r="B8" s="229">
        <v>323</v>
      </c>
      <c r="C8" s="229" t="s">
        <v>80</v>
      </c>
      <c r="D8" s="229" t="s">
        <v>577</v>
      </c>
      <c r="E8" s="229" t="s">
        <v>578</v>
      </c>
      <c r="F8" s="229" t="s">
        <v>580</v>
      </c>
      <c r="G8" s="230" t="s">
        <v>579</v>
      </c>
      <c r="H8" s="231">
        <v>580</v>
      </c>
      <c r="I8" s="232">
        <v>19</v>
      </c>
      <c r="J8" s="233">
        <v>2</v>
      </c>
      <c r="K8" s="233">
        <v>580</v>
      </c>
      <c r="L8" s="234">
        <v>0.98541666666278616</v>
      </c>
      <c r="M8" s="235">
        <v>0</v>
      </c>
      <c r="N8" s="236">
        <v>41811.506944444445</v>
      </c>
      <c r="O8" s="237"/>
      <c r="P8" s="237">
        <v>0.62638888888888888</v>
      </c>
      <c r="Q8" s="237">
        <v>0.40069444444444446</v>
      </c>
      <c r="R8" s="237">
        <v>0.10486111111111111</v>
      </c>
      <c r="S8" s="237">
        <v>0.67083333333333339</v>
      </c>
      <c r="T8" s="237">
        <v>0.45208333333333334</v>
      </c>
      <c r="U8" s="237">
        <v>0.35416666666666669</v>
      </c>
      <c r="V8" s="237">
        <v>0.57013888888888886</v>
      </c>
      <c r="W8" s="237">
        <v>0.53402777777777777</v>
      </c>
      <c r="X8" s="237">
        <v>0.81597222222222221</v>
      </c>
      <c r="Y8" s="237">
        <v>2.7777777777777776E-2</v>
      </c>
      <c r="Z8" s="237">
        <v>0.95277777777777783</v>
      </c>
      <c r="AA8" s="237">
        <v>0.26597222222222222</v>
      </c>
      <c r="AB8" s="237"/>
      <c r="AC8" s="237"/>
      <c r="AD8" s="237">
        <v>0.23750000000000002</v>
      </c>
      <c r="AE8" s="237"/>
      <c r="AF8" s="237">
        <v>0.85972222222222217</v>
      </c>
      <c r="AG8" s="237">
        <v>0.1875</v>
      </c>
      <c r="AH8" s="237">
        <v>0.89583333333333337</v>
      </c>
      <c r="AI8" s="237"/>
      <c r="AJ8" s="237"/>
      <c r="AK8" s="237">
        <v>0.29930555555555555</v>
      </c>
      <c r="AL8" s="237">
        <v>0.7631944444444444</v>
      </c>
      <c r="AM8" s="237"/>
      <c r="AN8" s="237">
        <v>0.72499999999999998</v>
      </c>
      <c r="AO8" s="238">
        <v>2</v>
      </c>
      <c r="AP8" s="237">
        <v>0.47222222222222227</v>
      </c>
      <c r="AQ8" s="239">
        <v>41812.492361111108</v>
      </c>
      <c r="AS8" s="240" t="str">
        <f t="shared" si="0"/>
        <v>Konieczny Tomasz</v>
      </c>
      <c r="AT8" s="11">
        <f t="shared" si="1"/>
        <v>80.555555555555543</v>
      </c>
      <c r="AU8" s="11"/>
      <c r="AV8" s="11">
        <f t="shared" si="2"/>
        <v>0.99718111346575089</v>
      </c>
      <c r="AW8" s="11">
        <f t="shared" si="3"/>
        <v>0.95</v>
      </c>
      <c r="AX8" s="11">
        <f t="shared" si="4"/>
        <v>0.94308943089430897</v>
      </c>
      <c r="AY8" s="11">
        <f t="shared" si="5"/>
        <v>0.98979378168698851</v>
      </c>
    </row>
    <row r="9" spans="1:51" ht="18.75" customHeight="1">
      <c r="A9" s="228">
        <v>6</v>
      </c>
      <c r="B9" s="229">
        <v>310</v>
      </c>
      <c r="C9" s="229" t="s">
        <v>80</v>
      </c>
      <c r="D9" s="229" t="s">
        <v>62</v>
      </c>
      <c r="E9" s="229" t="s">
        <v>52</v>
      </c>
      <c r="F9" s="229" t="s">
        <v>63</v>
      </c>
      <c r="G9" s="230" t="s">
        <v>47</v>
      </c>
      <c r="H9" s="231">
        <v>570</v>
      </c>
      <c r="I9" s="232">
        <v>19</v>
      </c>
      <c r="J9" s="233">
        <v>0</v>
      </c>
      <c r="K9" s="233">
        <v>570</v>
      </c>
      <c r="L9" s="234">
        <v>0.98611111110949423</v>
      </c>
      <c r="M9" s="235">
        <v>0</v>
      </c>
      <c r="N9" s="236">
        <v>41811.506944444445</v>
      </c>
      <c r="O9" s="237"/>
      <c r="P9" s="237"/>
      <c r="Q9" s="237">
        <v>0.45833333333333331</v>
      </c>
      <c r="R9" s="237">
        <v>0.39583333333333331</v>
      </c>
      <c r="S9" s="237">
        <v>0.65277777777777779</v>
      </c>
      <c r="T9" s="237"/>
      <c r="U9" s="237">
        <v>0.35347222222222219</v>
      </c>
      <c r="V9" s="237">
        <v>0.61805555555555558</v>
      </c>
      <c r="W9" s="237">
        <v>0.53472222222222221</v>
      </c>
      <c r="X9" s="237">
        <v>1.2499999999999999E-2</v>
      </c>
      <c r="Y9" s="237">
        <v>0.58194444444444449</v>
      </c>
      <c r="Z9" s="237">
        <v>7.6388888888888895E-2</v>
      </c>
      <c r="AA9" s="237">
        <v>0.24791666666666667</v>
      </c>
      <c r="AB9" s="237">
        <v>0.83611111111111114</v>
      </c>
      <c r="AC9" s="237"/>
      <c r="AD9" s="237">
        <v>0.21388888888888891</v>
      </c>
      <c r="AE9" s="237"/>
      <c r="AF9" s="237">
        <v>0.89930555555555547</v>
      </c>
      <c r="AG9" s="237">
        <v>0.30416666666666664</v>
      </c>
      <c r="AH9" s="237">
        <v>0.93680555555555556</v>
      </c>
      <c r="AI9" s="237">
        <v>0.16874999999999998</v>
      </c>
      <c r="AJ9" s="237"/>
      <c r="AK9" s="237"/>
      <c r="AL9" s="237">
        <v>0.76736111111111116</v>
      </c>
      <c r="AM9" s="237">
        <v>0.80833333333333324</v>
      </c>
      <c r="AN9" s="237">
        <v>0.72291666666666676</v>
      </c>
      <c r="AO9" s="238"/>
      <c r="AP9" s="237"/>
      <c r="AQ9" s="239">
        <v>41812.493055555555</v>
      </c>
      <c r="AS9" s="240" t="str">
        <f t="shared" si="0"/>
        <v>Witkowski Marcin</v>
      </c>
      <c r="AT9" s="11">
        <f t="shared" si="1"/>
        <v>79.166666666666657</v>
      </c>
      <c r="AU9" s="11"/>
      <c r="AV9" s="11">
        <f t="shared" si="2"/>
        <v>0.99929577464559061</v>
      </c>
      <c r="AW9" s="11">
        <f t="shared" si="3"/>
        <v>1</v>
      </c>
      <c r="AX9" s="11">
        <f t="shared" si="4"/>
        <v>0.98275862068965514</v>
      </c>
      <c r="AY9" s="11">
        <f t="shared" si="5"/>
        <v>1</v>
      </c>
    </row>
    <row r="10" spans="1:51" ht="16.5" customHeight="1">
      <c r="A10" s="228">
        <v>8</v>
      </c>
      <c r="B10" s="229">
        <v>305</v>
      </c>
      <c r="C10" s="229" t="s">
        <v>80</v>
      </c>
      <c r="D10" s="229" t="s">
        <v>26</v>
      </c>
      <c r="E10" s="229" t="s">
        <v>52</v>
      </c>
      <c r="F10" s="229" t="s">
        <v>34</v>
      </c>
      <c r="G10" s="230" t="s">
        <v>53</v>
      </c>
      <c r="H10" s="231">
        <v>525</v>
      </c>
      <c r="I10" s="232">
        <v>17</v>
      </c>
      <c r="J10" s="233">
        <v>3</v>
      </c>
      <c r="K10" s="233">
        <v>525</v>
      </c>
      <c r="L10" s="234">
        <v>0.99791666666715173</v>
      </c>
      <c r="M10" s="235">
        <v>0</v>
      </c>
      <c r="N10" s="236">
        <v>41811.506944444445</v>
      </c>
      <c r="O10" s="237"/>
      <c r="P10" s="237"/>
      <c r="Q10" s="237">
        <v>0.41250000000000003</v>
      </c>
      <c r="R10" s="237"/>
      <c r="S10" s="237">
        <v>0.625</v>
      </c>
      <c r="T10" s="237">
        <v>0.45555555555555555</v>
      </c>
      <c r="U10" s="237">
        <v>0.37013888888888885</v>
      </c>
      <c r="V10" s="237">
        <v>0.59097222222222223</v>
      </c>
      <c r="W10" s="237">
        <v>0.55902777777777779</v>
      </c>
      <c r="X10" s="237">
        <v>0.76041666666666663</v>
      </c>
      <c r="Y10" s="237"/>
      <c r="Z10" s="237"/>
      <c r="AA10" s="237">
        <v>0.11805555555555557</v>
      </c>
      <c r="AB10" s="237"/>
      <c r="AC10" s="237">
        <v>4.7222222222222221E-2</v>
      </c>
      <c r="AD10" s="237">
        <v>0.16874999999999998</v>
      </c>
      <c r="AE10" s="237">
        <v>0.95416666666666661</v>
      </c>
      <c r="AF10" s="237">
        <v>0.88541666666666663</v>
      </c>
      <c r="AG10" s="237">
        <v>0.30416666666666664</v>
      </c>
      <c r="AH10" s="237">
        <v>0.84097222222222223</v>
      </c>
      <c r="AI10" s="237">
        <v>0.20902777777777778</v>
      </c>
      <c r="AJ10" s="237">
        <v>4.8611111111111112E-3</v>
      </c>
      <c r="AK10" s="237"/>
      <c r="AL10" s="237"/>
      <c r="AM10" s="237"/>
      <c r="AN10" s="237">
        <v>0.68472222222222223</v>
      </c>
      <c r="AO10" s="238">
        <v>3</v>
      </c>
      <c r="AP10" s="237">
        <v>0.48680555555555555</v>
      </c>
      <c r="AQ10" s="239">
        <v>41812.504861111112</v>
      </c>
      <c r="AS10" s="240" t="str">
        <f t="shared" si="0"/>
        <v>Owczarski Marcin</v>
      </c>
      <c r="AT10" s="11">
        <f t="shared" ref="AT10:AT21" si="6">MAX(AT9*IF(AX10&lt;1,AX10,IF(AY10&lt;1,AY10,IF(AV10&lt;1,AV10,1))),0)</f>
        <v>72.916666666666657</v>
      </c>
      <c r="AU10" s="11"/>
      <c r="AV10" s="11">
        <f t="shared" ref="AV10:AV21" si="7">L9/L10</f>
        <v>0.98816979818857442</v>
      </c>
      <c r="AW10" s="11">
        <f t="shared" ref="AW10:AW21" si="8">I10/I9</f>
        <v>0.89473684210526316</v>
      </c>
      <c r="AX10" s="11">
        <f t="shared" ref="AX10:AX21" si="9">H10/H9</f>
        <v>0.92105263157894735</v>
      </c>
      <c r="AY10" s="11">
        <f t="shared" ref="AY10:AY21" si="10">AW10^0.2</f>
        <v>0.97800047132303236</v>
      </c>
    </row>
    <row r="11" spans="1:51" ht="16.5" customHeight="1">
      <c r="A11" s="228">
        <v>9</v>
      </c>
      <c r="B11" s="229">
        <v>319</v>
      </c>
      <c r="C11" s="229" t="s">
        <v>80</v>
      </c>
      <c r="D11" s="229" t="s">
        <v>2060</v>
      </c>
      <c r="E11" s="229" t="s">
        <v>60</v>
      </c>
      <c r="F11" s="229">
        <v>0</v>
      </c>
      <c r="G11" s="230" t="s">
        <v>425</v>
      </c>
      <c r="H11" s="231">
        <v>505</v>
      </c>
      <c r="I11" s="232">
        <v>16</v>
      </c>
      <c r="J11" s="233">
        <v>5</v>
      </c>
      <c r="K11" s="233">
        <v>505</v>
      </c>
      <c r="L11" s="234">
        <v>0.90694444444670808</v>
      </c>
      <c r="M11" s="235">
        <v>0</v>
      </c>
      <c r="N11" s="236">
        <v>41811.506944444445</v>
      </c>
      <c r="O11" s="237">
        <v>0.30763888888888891</v>
      </c>
      <c r="P11" s="237"/>
      <c r="Q11" s="237">
        <v>0.28055555555555556</v>
      </c>
      <c r="R11" s="237">
        <v>1.3888888888888889E-3</v>
      </c>
      <c r="S11" s="237">
        <v>0.61597222222222225</v>
      </c>
      <c r="T11" s="237">
        <v>0.34861111111111115</v>
      </c>
      <c r="U11" s="237">
        <v>0.21527777777777779</v>
      </c>
      <c r="V11" s="237">
        <v>0.58472222222222225</v>
      </c>
      <c r="W11" s="237">
        <v>0.54375000000000007</v>
      </c>
      <c r="X11" s="237">
        <v>0.88055555555555554</v>
      </c>
      <c r="Y11" s="237">
        <v>0.95486111111111116</v>
      </c>
      <c r="Z11" s="237">
        <v>7.5694444444444439E-2</v>
      </c>
      <c r="AA11" s="237"/>
      <c r="AB11" s="237">
        <v>0.77222222222222225</v>
      </c>
      <c r="AC11" s="237"/>
      <c r="AD11" s="237"/>
      <c r="AE11" s="237"/>
      <c r="AF11" s="237">
        <v>0.80347222222222225</v>
      </c>
      <c r="AG11" s="237"/>
      <c r="AH11" s="237"/>
      <c r="AI11" s="237"/>
      <c r="AJ11" s="241"/>
      <c r="AK11" s="237"/>
      <c r="AL11" s="237">
        <v>0.70138888888888884</v>
      </c>
      <c r="AM11" s="237">
        <v>0.74652777777777779</v>
      </c>
      <c r="AN11" s="237">
        <v>0.66666666666666663</v>
      </c>
      <c r="AO11" s="238">
        <v>5</v>
      </c>
      <c r="AP11" s="237">
        <v>0.39305555555555555</v>
      </c>
      <c r="AQ11" s="239">
        <v>41812.413888888892</v>
      </c>
      <c r="AS11" s="240" t="str">
        <f t="shared" si="0"/>
        <v>Szawdzin Krzysztof</v>
      </c>
      <c r="AT11" s="11">
        <f t="shared" si="6"/>
        <v>70.138888888888886</v>
      </c>
      <c r="AU11" s="11"/>
      <c r="AV11" s="11">
        <f t="shared" si="7"/>
        <v>1.100306278711418</v>
      </c>
      <c r="AW11" s="11">
        <f t="shared" si="8"/>
        <v>0.94117647058823528</v>
      </c>
      <c r="AX11" s="11">
        <f t="shared" si="9"/>
        <v>0.96190476190476193</v>
      </c>
      <c r="AY11" s="11">
        <f t="shared" si="10"/>
        <v>0.98794828634196963</v>
      </c>
    </row>
    <row r="12" spans="1:51" ht="16.5" customHeight="1">
      <c r="A12" s="228">
        <v>10</v>
      </c>
      <c r="B12" s="229">
        <v>312</v>
      </c>
      <c r="C12" s="229" t="s">
        <v>80</v>
      </c>
      <c r="D12" s="229" t="s">
        <v>879</v>
      </c>
      <c r="E12" s="229" t="s">
        <v>50</v>
      </c>
      <c r="F12" s="229">
        <v>0</v>
      </c>
      <c r="G12" s="230" t="s">
        <v>47</v>
      </c>
      <c r="H12" s="231">
        <v>500</v>
      </c>
      <c r="I12" s="232">
        <v>15</v>
      </c>
      <c r="J12" s="233">
        <v>10</v>
      </c>
      <c r="K12" s="233">
        <v>500</v>
      </c>
      <c r="L12" s="234">
        <v>0.98749999999563443</v>
      </c>
      <c r="M12" s="235">
        <v>0</v>
      </c>
      <c r="N12" s="236">
        <v>41811.506944444445</v>
      </c>
      <c r="O12" s="237">
        <v>0.65277777777777779</v>
      </c>
      <c r="P12" s="237"/>
      <c r="Q12" s="237">
        <v>0.72222222222222221</v>
      </c>
      <c r="R12" s="237">
        <v>0.38194444444444442</v>
      </c>
      <c r="S12" s="237"/>
      <c r="T12" s="237">
        <v>0.53194444444444444</v>
      </c>
      <c r="U12" s="237">
        <v>0.78472222222222221</v>
      </c>
      <c r="V12" s="237"/>
      <c r="W12" s="237"/>
      <c r="X12" s="242"/>
      <c r="Y12" s="237">
        <v>0.43055555555555558</v>
      </c>
      <c r="Z12" s="242">
        <v>0.34861111111111115</v>
      </c>
      <c r="AA12" s="237">
        <v>0.97222222222222221</v>
      </c>
      <c r="AB12" s="242"/>
      <c r="AC12" s="237"/>
      <c r="AD12" s="237">
        <v>2.7777777777777776E-2</v>
      </c>
      <c r="AE12" s="242">
        <v>0.1423611111111111</v>
      </c>
      <c r="AF12" s="237">
        <v>0.25</v>
      </c>
      <c r="AG12" s="237">
        <v>0.90277777777777779</v>
      </c>
      <c r="AH12" s="237">
        <v>0.29166666666666669</v>
      </c>
      <c r="AI12" s="237"/>
      <c r="AJ12" s="237">
        <v>6.9444444444444434E-2</v>
      </c>
      <c r="AK12" s="237">
        <v>0.84375</v>
      </c>
      <c r="AL12" s="237"/>
      <c r="AM12" s="237"/>
      <c r="AN12" s="237"/>
      <c r="AO12" s="238">
        <v>10</v>
      </c>
      <c r="AP12" s="237">
        <v>0.6479166666666667</v>
      </c>
      <c r="AQ12" s="239">
        <v>41812.494444444441</v>
      </c>
      <c r="AS12" s="240" t="str">
        <f t="shared" si="0"/>
        <v>Hołdakowski Wojciech</v>
      </c>
      <c r="AT12" s="11">
        <f t="shared" si="6"/>
        <v>69.444444444444443</v>
      </c>
      <c r="AU12" s="11"/>
      <c r="AV12" s="11">
        <f t="shared" si="7"/>
        <v>0.91842475387414435</v>
      </c>
      <c r="AW12" s="11">
        <f t="shared" si="8"/>
        <v>0.9375</v>
      </c>
      <c r="AX12" s="11">
        <f t="shared" si="9"/>
        <v>0.99009900990099009</v>
      </c>
      <c r="AY12" s="11">
        <f t="shared" si="10"/>
        <v>0.98717524291740988</v>
      </c>
    </row>
    <row r="13" spans="1:51" ht="16.5" customHeight="1">
      <c r="A13" s="228">
        <v>11</v>
      </c>
      <c r="B13" s="229">
        <v>307</v>
      </c>
      <c r="C13" s="229" t="s">
        <v>80</v>
      </c>
      <c r="D13" s="229" t="s">
        <v>782</v>
      </c>
      <c r="E13" s="229" t="s">
        <v>783</v>
      </c>
      <c r="F13" s="229">
        <v>0</v>
      </c>
      <c r="G13" s="230" t="s">
        <v>45</v>
      </c>
      <c r="H13" s="231">
        <v>470</v>
      </c>
      <c r="I13" s="232">
        <v>15</v>
      </c>
      <c r="J13" s="233">
        <v>4</v>
      </c>
      <c r="K13" s="233">
        <v>470</v>
      </c>
      <c r="L13" s="234">
        <v>0.98680555555620231</v>
      </c>
      <c r="M13" s="235">
        <v>0</v>
      </c>
      <c r="N13" s="236">
        <v>41811.506944444445</v>
      </c>
      <c r="O13" s="237">
        <v>0.35902777777777778</v>
      </c>
      <c r="P13" s="237">
        <v>0.66666666666666663</v>
      </c>
      <c r="Q13" s="237">
        <v>0.31875000000000003</v>
      </c>
      <c r="R13" s="237">
        <v>0.2638888888888889</v>
      </c>
      <c r="S13" s="237">
        <v>0.7680555555555556</v>
      </c>
      <c r="T13" s="237">
        <v>0.40208333333333335</v>
      </c>
      <c r="U13" s="237"/>
      <c r="V13" s="237">
        <v>0.71388888888888891</v>
      </c>
      <c r="W13" s="237">
        <v>0.54652777777777783</v>
      </c>
      <c r="X13" s="237">
        <v>1.8055555555555557E-2</v>
      </c>
      <c r="Y13" s="237">
        <v>0.60833333333333328</v>
      </c>
      <c r="Z13" s="237">
        <v>0.22152777777777777</v>
      </c>
      <c r="AA13" s="237"/>
      <c r="AB13" s="237"/>
      <c r="AC13" s="237"/>
      <c r="AD13" s="237"/>
      <c r="AE13" s="237"/>
      <c r="AF13" s="237">
        <v>9.0972222222222218E-2</v>
      </c>
      <c r="AG13" s="237"/>
      <c r="AH13" s="237">
        <v>0.14861111111111111</v>
      </c>
      <c r="AI13" s="237"/>
      <c r="AJ13" s="237"/>
      <c r="AK13" s="237"/>
      <c r="AL13" s="237">
        <v>0.92708333333333337</v>
      </c>
      <c r="AM13" s="237"/>
      <c r="AN13" s="237">
        <v>0.87152777777777779</v>
      </c>
      <c r="AO13" s="238">
        <v>4</v>
      </c>
      <c r="AP13" s="237">
        <v>0.46250000000000002</v>
      </c>
      <c r="AQ13" s="239">
        <v>41812.493750000001</v>
      </c>
      <c r="AS13" s="240" t="str">
        <f t="shared" si="0"/>
        <v>Ścibisz Jerzy</v>
      </c>
      <c r="AT13" s="11">
        <f t="shared" si="6"/>
        <v>65.277777777777771</v>
      </c>
      <c r="AU13" s="11"/>
      <c r="AV13" s="11">
        <f t="shared" si="7"/>
        <v>1.0007037297626893</v>
      </c>
      <c r="AW13" s="11">
        <f t="shared" si="8"/>
        <v>1</v>
      </c>
      <c r="AX13" s="11">
        <f t="shared" si="9"/>
        <v>0.94</v>
      </c>
      <c r="AY13" s="11">
        <f t="shared" si="10"/>
        <v>1</v>
      </c>
    </row>
    <row r="14" spans="1:51" s="209" customFormat="1" ht="16.5" customHeight="1">
      <c r="A14" s="228">
        <v>13</v>
      </c>
      <c r="B14" s="229">
        <v>304</v>
      </c>
      <c r="C14" s="229" t="s">
        <v>80</v>
      </c>
      <c r="D14" s="229" t="s">
        <v>832</v>
      </c>
      <c r="E14" s="229" t="s">
        <v>664</v>
      </c>
      <c r="F14" s="229" t="s">
        <v>833</v>
      </c>
      <c r="G14" s="230" t="s">
        <v>45</v>
      </c>
      <c r="H14" s="231">
        <v>470</v>
      </c>
      <c r="I14" s="232">
        <v>14</v>
      </c>
      <c r="J14" s="233">
        <v>10</v>
      </c>
      <c r="K14" s="233">
        <v>470</v>
      </c>
      <c r="L14" s="234">
        <v>0.99236111110803904</v>
      </c>
      <c r="M14" s="235">
        <v>0</v>
      </c>
      <c r="N14" s="236">
        <v>41811.506944444445</v>
      </c>
      <c r="O14" s="237">
        <v>0.73333333333333339</v>
      </c>
      <c r="P14" s="237"/>
      <c r="Q14" s="237">
        <v>0.76041666666666663</v>
      </c>
      <c r="R14" s="237">
        <v>0.81597222222222221</v>
      </c>
      <c r="S14" s="237"/>
      <c r="T14" s="237">
        <v>0.54513888888888895</v>
      </c>
      <c r="U14" s="237">
        <v>0.87777777777777777</v>
      </c>
      <c r="V14" s="237"/>
      <c r="W14" s="237"/>
      <c r="X14" s="237"/>
      <c r="Y14" s="237"/>
      <c r="Z14" s="237">
        <v>0.40625</v>
      </c>
      <c r="AA14" s="237">
        <v>3.4027777777777775E-2</v>
      </c>
      <c r="AB14" s="237"/>
      <c r="AC14" s="237">
        <v>0.11805555555555557</v>
      </c>
      <c r="AD14" s="237">
        <v>0.21805555555555556</v>
      </c>
      <c r="AE14" s="237"/>
      <c r="AF14" s="237"/>
      <c r="AG14" s="237">
        <v>0.93472222222222223</v>
      </c>
      <c r="AH14" s="237">
        <v>0.34513888888888888</v>
      </c>
      <c r="AI14" s="237">
        <v>0.26041666666666669</v>
      </c>
      <c r="AJ14" s="237">
        <v>0.1673611111111111</v>
      </c>
      <c r="AK14" s="237">
        <v>0.9902777777777777</v>
      </c>
      <c r="AL14" s="237"/>
      <c r="AM14" s="237"/>
      <c r="AN14" s="237"/>
      <c r="AO14" s="238">
        <v>10</v>
      </c>
      <c r="AP14" s="237">
        <v>0.67847222222222225</v>
      </c>
      <c r="AQ14" s="239">
        <v>41812.499305555553</v>
      </c>
      <c r="AR14" s="217"/>
      <c r="AS14" s="240" t="str">
        <f t="shared" si="0"/>
        <v>Stanek Robert</v>
      </c>
      <c r="AT14" s="11">
        <f t="shared" si="6"/>
        <v>64.383223491631085</v>
      </c>
      <c r="AU14" s="11"/>
      <c r="AV14" s="11">
        <f t="shared" si="7"/>
        <v>0.99440167949988123</v>
      </c>
      <c r="AW14" s="11">
        <f t="shared" si="8"/>
        <v>0.93333333333333335</v>
      </c>
      <c r="AX14" s="11">
        <f t="shared" si="9"/>
        <v>1</v>
      </c>
      <c r="AY14" s="11">
        <f t="shared" si="10"/>
        <v>0.98629618965902943</v>
      </c>
    </row>
    <row r="15" spans="1:51" s="209" customFormat="1" ht="16.5" customHeight="1">
      <c r="A15" s="228">
        <v>15</v>
      </c>
      <c r="B15" s="229">
        <v>313</v>
      </c>
      <c r="C15" s="229" t="s">
        <v>80</v>
      </c>
      <c r="D15" s="229" t="s">
        <v>74</v>
      </c>
      <c r="E15" s="229" t="s">
        <v>66</v>
      </c>
      <c r="F15" s="229" t="s">
        <v>72</v>
      </c>
      <c r="G15" s="230" t="s">
        <v>67</v>
      </c>
      <c r="H15" s="231">
        <v>420</v>
      </c>
      <c r="I15" s="232">
        <v>14</v>
      </c>
      <c r="J15" s="233">
        <v>0</v>
      </c>
      <c r="K15" s="233">
        <v>420</v>
      </c>
      <c r="L15" s="234">
        <v>0.92777777777519077</v>
      </c>
      <c r="M15" s="235">
        <v>0</v>
      </c>
      <c r="N15" s="236">
        <v>41811.506944444445</v>
      </c>
      <c r="O15" s="237"/>
      <c r="P15" s="237">
        <v>0.66666666666666663</v>
      </c>
      <c r="Q15" s="237">
        <v>0.39583333333333331</v>
      </c>
      <c r="R15" s="237">
        <v>0.3298611111111111</v>
      </c>
      <c r="S15" s="237">
        <v>0.74305555555555547</v>
      </c>
      <c r="T15" s="237"/>
      <c r="U15" s="237"/>
      <c r="V15" s="237">
        <v>0.71180555555555547</v>
      </c>
      <c r="W15" s="237">
        <v>0.55694444444444446</v>
      </c>
      <c r="X15" s="237">
        <v>0.1111111111111111</v>
      </c>
      <c r="Y15" s="237">
        <v>0.61111111111111105</v>
      </c>
      <c r="Z15" s="237">
        <v>0.28472222222222221</v>
      </c>
      <c r="AA15" s="237"/>
      <c r="AB15" s="237"/>
      <c r="AC15" s="237"/>
      <c r="AD15" s="237"/>
      <c r="AE15" s="237"/>
      <c r="AF15" s="237">
        <v>0.18055555555555555</v>
      </c>
      <c r="AG15" s="237"/>
      <c r="AH15" s="237">
        <v>0.21527777777777779</v>
      </c>
      <c r="AI15" s="237"/>
      <c r="AJ15" s="237"/>
      <c r="AK15" s="237"/>
      <c r="AL15" s="237">
        <v>0.94097222222222221</v>
      </c>
      <c r="AM15" s="237">
        <v>3.472222222222222E-3</v>
      </c>
      <c r="AN15" s="237">
        <v>0.86805555555555547</v>
      </c>
      <c r="AO15" s="238"/>
      <c r="AP15" s="237"/>
      <c r="AQ15" s="239">
        <v>41812.43472222222</v>
      </c>
      <c r="AR15" s="217"/>
      <c r="AS15" s="240" t="str">
        <f t="shared" si="0"/>
        <v>Orłowski Leszek</v>
      </c>
      <c r="AT15" s="11">
        <f t="shared" si="6"/>
        <v>57.533944396776711</v>
      </c>
      <c r="AU15" s="11"/>
      <c r="AV15" s="11">
        <f t="shared" si="7"/>
        <v>1.0696107784427851</v>
      </c>
      <c r="AW15" s="11">
        <f t="shared" si="8"/>
        <v>1</v>
      </c>
      <c r="AX15" s="11">
        <f t="shared" si="9"/>
        <v>0.8936170212765957</v>
      </c>
      <c r="AY15" s="11">
        <f t="shared" si="10"/>
        <v>1</v>
      </c>
    </row>
    <row r="16" spans="1:51" s="209" customFormat="1" ht="16.5" customHeight="1">
      <c r="A16" s="228">
        <v>15</v>
      </c>
      <c r="B16" s="229">
        <v>317</v>
      </c>
      <c r="C16" s="229" t="s">
        <v>80</v>
      </c>
      <c r="D16" s="229" t="s">
        <v>1380</v>
      </c>
      <c r="E16" s="229" t="s">
        <v>1202</v>
      </c>
      <c r="F16" s="229">
        <v>0</v>
      </c>
      <c r="G16" s="230" t="s">
        <v>2855</v>
      </c>
      <c r="H16" s="231">
        <v>420</v>
      </c>
      <c r="I16" s="232">
        <v>14</v>
      </c>
      <c r="J16" s="233">
        <v>0</v>
      </c>
      <c r="K16" s="233">
        <v>420</v>
      </c>
      <c r="L16" s="234">
        <v>0.92777777777519077</v>
      </c>
      <c r="M16" s="235">
        <v>0</v>
      </c>
      <c r="N16" s="236">
        <v>41811.506944444445</v>
      </c>
      <c r="O16" s="237"/>
      <c r="P16" s="237">
        <v>0.66666666666666663</v>
      </c>
      <c r="Q16" s="237">
        <v>0.39583333333333331</v>
      </c>
      <c r="R16" s="237">
        <v>0.3298611111111111</v>
      </c>
      <c r="S16" s="237">
        <v>0.74305555555555547</v>
      </c>
      <c r="T16" s="237"/>
      <c r="U16" s="237"/>
      <c r="V16" s="237">
        <v>0.71180555555555547</v>
      </c>
      <c r="W16" s="237">
        <v>0.55694444444444446</v>
      </c>
      <c r="X16" s="237">
        <v>0.1111111111111111</v>
      </c>
      <c r="Y16" s="237">
        <v>0.61111111111111105</v>
      </c>
      <c r="Z16" s="237">
        <v>0.28472222222222221</v>
      </c>
      <c r="AA16" s="237"/>
      <c r="AB16" s="237"/>
      <c r="AC16" s="237"/>
      <c r="AD16" s="237"/>
      <c r="AE16" s="237"/>
      <c r="AF16" s="237">
        <v>0.18055555555555555</v>
      </c>
      <c r="AG16" s="237"/>
      <c r="AH16" s="237">
        <v>0.21527777777777779</v>
      </c>
      <c r="AI16" s="237"/>
      <c r="AJ16" s="237"/>
      <c r="AK16" s="237"/>
      <c r="AL16" s="237">
        <v>0.94097222222222221</v>
      </c>
      <c r="AM16" s="237">
        <v>3.472222222222222E-3</v>
      </c>
      <c r="AN16" s="237">
        <v>0.86805555555555547</v>
      </c>
      <c r="AO16" s="238"/>
      <c r="AP16" s="237"/>
      <c r="AQ16" s="239">
        <v>41812.43472222222</v>
      </c>
      <c r="AR16" s="217"/>
      <c r="AS16" s="240" t="str">
        <f t="shared" si="0"/>
        <v>Walczak Eugeniusz</v>
      </c>
      <c r="AT16" s="11">
        <f t="shared" si="6"/>
        <v>57.533944396776711</v>
      </c>
      <c r="AU16" s="11"/>
      <c r="AV16" s="11">
        <f t="shared" si="7"/>
        <v>1</v>
      </c>
      <c r="AW16" s="11">
        <f t="shared" si="8"/>
        <v>1</v>
      </c>
      <c r="AX16" s="11">
        <f t="shared" si="9"/>
        <v>1</v>
      </c>
      <c r="AY16" s="11">
        <f t="shared" si="10"/>
        <v>1</v>
      </c>
    </row>
    <row r="17" spans="1:51" s="209" customFormat="1" ht="16.5" customHeight="1">
      <c r="A17" s="228">
        <v>17</v>
      </c>
      <c r="B17" s="229">
        <v>318</v>
      </c>
      <c r="C17" s="229" t="s">
        <v>80</v>
      </c>
      <c r="D17" s="229" t="s">
        <v>2876</v>
      </c>
      <c r="E17" s="229" t="s">
        <v>60</v>
      </c>
      <c r="F17" s="229" t="s">
        <v>2856</v>
      </c>
      <c r="G17" s="230" t="s">
        <v>2857</v>
      </c>
      <c r="H17" s="231">
        <v>410</v>
      </c>
      <c r="I17" s="232">
        <v>12</v>
      </c>
      <c r="J17" s="233">
        <v>10</v>
      </c>
      <c r="K17" s="233">
        <v>410</v>
      </c>
      <c r="L17" s="234">
        <v>0.95069444444379769</v>
      </c>
      <c r="M17" s="235">
        <v>0</v>
      </c>
      <c r="N17" s="236">
        <v>41811.506944444445</v>
      </c>
      <c r="O17" s="237">
        <v>0.76736111111111116</v>
      </c>
      <c r="P17" s="237"/>
      <c r="Q17" s="237">
        <v>0.37361111111111112</v>
      </c>
      <c r="R17" s="237"/>
      <c r="S17" s="237"/>
      <c r="T17" s="237">
        <v>0.53194444444444444</v>
      </c>
      <c r="U17" s="237">
        <v>0.82291666666666663</v>
      </c>
      <c r="V17" s="237"/>
      <c r="W17" s="237">
        <v>0.42430555555555555</v>
      </c>
      <c r="X17" s="237"/>
      <c r="Y17" s="237"/>
      <c r="Z17" s="237"/>
      <c r="AA17" s="237">
        <v>0.91875000000000007</v>
      </c>
      <c r="AB17" s="237"/>
      <c r="AC17" s="237">
        <v>0.98263888888888884</v>
      </c>
      <c r="AD17" s="237">
        <v>9.6527777777777768E-2</v>
      </c>
      <c r="AE17" s="237"/>
      <c r="AF17" s="237"/>
      <c r="AG17" s="237">
        <v>0.24583333333333335</v>
      </c>
      <c r="AH17" s="237"/>
      <c r="AI17" s="237">
        <v>0.16388888888888889</v>
      </c>
      <c r="AJ17" s="241">
        <v>3.8194444444444441E-2</v>
      </c>
      <c r="AK17" s="237">
        <v>0.87777777777777777</v>
      </c>
      <c r="AL17" s="237"/>
      <c r="AM17" s="237"/>
      <c r="AN17" s="237"/>
      <c r="AO17" s="238">
        <v>10</v>
      </c>
      <c r="AP17" s="237">
        <v>0.68888888888888899</v>
      </c>
      <c r="AQ17" s="239">
        <v>41812.457638888889</v>
      </c>
      <c r="AR17" s="217"/>
      <c r="AS17" s="240" t="str">
        <f t="shared" si="0"/>
        <v>Siemieniuk Krzysztof</v>
      </c>
      <c r="AT17" s="11">
        <f t="shared" si="6"/>
        <v>56.164088577805835</v>
      </c>
      <c r="AU17" s="11"/>
      <c r="AV17" s="11">
        <f t="shared" si="7"/>
        <v>0.97589481373059428</v>
      </c>
      <c r="AW17" s="11">
        <f t="shared" si="8"/>
        <v>0.8571428571428571</v>
      </c>
      <c r="AX17" s="11">
        <f t="shared" si="9"/>
        <v>0.97619047619047616</v>
      </c>
      <c r="AY17" s="11">
        <f t="shared" si="10"/>
        <v>0.96964026609557907</v>
      </c>
    </row>
    <row r="18" spans="1:51" s="209" customFormat="1" ht="16.5" customHeight="1">
      <c r="A18" s="228">
        <v>18</v>
      </c>
      <c r="B18" s="229">
        <v>316</v>
      </c>
      <c r="C18" s="229" t="s">
        <v>80</v>
      </c>
      <c r="D18" s="229" t="s">
        <v>29</v>
      </c>
      <c r="E18" s="229" t="s">
        <v>60</v>
      </c>
      <c r="F18" s="229">
        <v>0</v>
      </c>
      <c r="G18" s="230" t="s">
        <v>97</v>
      </c>
      <c r="H18" s="231">
        <v>365</v>
      </c>
      <c r="I18" s="232">
        <v>11</v>
      </c>
      <c r="J18" s="233">
        <v>7</v>
      </c>
      <c r="K18" s="233">
        <v>365</v>
      </c>
      <c r="L18" s="234">
        <v>0.95347222222335404</v>
      </c>
      <c r="M18" s="235">
        <v>0</v>
      </c>
      <c r="N18" s="236">
        <v>41811.506944444445</v>
      </c>
      <c r="O18" s="237">
        <v>0.74305555555555547</v>
      </c>
      <c r="P18" s="237"/>
      <c r="Q18" s="237">
        <v>0.78263888888888899</v>
      </c>
      <c r="R18" s="237">
        <v>0.36805555555555558</v>
      </c>
      <c r="S18" s="237"/>
      <c r="T18" s="237">
        <v>0.53125</v>
      </c>
      <c r="U18" s="237">
        <v>0.84513888888888899</v>
      </c>
      <c r="V18" s="237"/>
      <c r="W18" s="237"/>
      <c r="X18" s="237"/>
      <c r="Y18" s="237"/>
      <c r="Z18" s="237"/>
      <c r="AA18" s="237">
        <v>2.0833333333333332E-2</v>
      </c>
      <c r="AB18" s="237"/>
      <c r="AC18" s="237">
        <v>0.10416666666666667</v>
      </c>
      <c r="AD18" s="237">
        <v>0.22013888888888888</v>
      </c>
      <c r="AE18" s="237"/>
      <c r="AF18" s="237"/>
      <c r="AG18" s="237"/>
      <c r="AH18" s="237"/>
      <c r="AI18" s="237">
        <v>0.26041666666666669</v>
      </c>
      <c r="AJ18" s="237">
        <v>0.15972222222222224</v>
      </c>
      <c r="AK18" s="237">
        <v>0.93055555555555547</v>
      </c>
      <c r="AL18" s="237"/>
      <c r="AM18" s="237"/>
      <c r="AN18" s="237"/>
      <c r="AO18" s="238">
        <v>7</v>
      </c>
      <c r="AP18" s="237">
        <v>0.68472222222222223</v>
      </c>
      <c r="AQ18" s="239">
        <v>41812.460416666669</v>
      </c>
      <c r="AR18" s="217"/>
      <c r="AS18" s="240" t="str">
        <f t="shared" si="0"/>
        <v>Cecuła Krzysztof</v>
      </c>
      <c r="AT18" s="11">
        <f t="shared" si="6"/>
        <v>49.999737392436906</v>
      </c>
      <c r="AU18" s="11"/>
      <c r="AV18" s="11">
        <f t="shared" si="7"/>
        <v>0.99708667152035224</v>
      </c>
      <c r="AW18" s="11">
        <f t="shared" si="8"/>
        <v>0.91666666666666663</v>
      </c>
      <c r="AX18" s="11">
        <f t="shared" si="9"/>
        <v>0.8902439024390244</v>
      </c>
      <c r="AY18" s="11">
        <f t="shared" si="10"/>
        <v>0.98274826965614603</v>
      </c>
    </row>
    <row r="19" spans="1:51" s="209" customFormat="1" ht="16.5" customHeight="1">
      <c r="A19" s="228">
        <v>20</v>
      </c>
      <c r="B19" s="229">
        <v>321</v>
      </c>
      <c r="C19" s="229" t="s">
        <v>80</v>
      </c>
      <c r="D19" s="229" t="s">
        <v>2858</v>
      </c>
      <c r="E19" s="229" t="s">
        <v>709</v>
      </c>
      <c r="F19" s="229" t="s">
        <v>2859</v>
      </c>
      <c r="G19" s="230" t="s">
        <v>1023</v>
      </c>
      <c r="H19" s="231">
        <v>320</v>
      </c>
      <c r="I19" s="232">
        <v>9</v>
      </c>
      <c r="J19" s="233">
        <v>10</v>
      </c>
      <c r="K19" s="233">
        <v>320</v>
      </c>
      <c r="L19" s="234">
        <v>0.96111111110803904</v>
      </c>
      <c r="M19" s="235">
        <v>0</v>
      </c>
      <c r="N19" s="236">
        <v>41811.506944444445</v>
      </c>
      <c r="O19" s="237">
        <v>0.78888888888888886</v>
      </c>
      <c r="P19" s="237"/>
      <c r="Q19" s="237">
        <v>0.8305555555555556</v>
      </c>
      <c r="R19" s="237">
        <v>0.96388888888888891</v>
      </c>
      <c r="S19" s="237"/>
      <c r="T19" s="237">
        <v>0.53055555555555556</v>
      </c>
      <c r="U19" s="237">
        <v>8.8888888888888892E-2</v>
      </c>
      <c r="V19" s="237"/>
      <c r="W19" s="237"/>
      <c r="X19" s="237"/>
      <c r="Y19" s="237"/>
      <c r="Z19" s="237"/>
      <c r="AA19" s="237">
        <v>0.25833333333333336</v>
      </c>
      <c r="AB19" s="242"/>
      <c r="AC19" s="237"/>
      <c r="AD19" s="237">
        <v>0.30555555555555552</v>
      </c>
      <c r="AE19" s="242"/>
      <c r="AF19" s="237"/>
      <c r="AG19" s="237">
        <v>0.37986111111111115</v>
      </c>
      <c r="AH19" s="237"/>
      <c r="AI19" s="237"/>
      <c r="AJ19" s="237"/>
      <c r="AK19" s="237">
        <v>0.16874999999999998</v>
      </c>
      <c r="AL19" s="237"/>
      <c r="AM19" s="237"/>
      <c r="AN19" s="237"/>
      <c r="AO19" s="238">
        <v>10</v>
      </c>
      <c r="AP19" s="237">
        <v>0.70694444444444438</v>
      </c>
      <c r="AQ19" s="239">
        <v>41812.468055555553</v>
      </c>
      <c r="AR19" s="217"/>
      <c r="AS19" s="240" t="str">
        <f t="shared" si="0"/>
        <v>Skotnicki Jakub</v>
      </c>
      <c r="AT19" s="11">
        <f t="shared" si="6"/>
        <v>43.83538620706797</v>
      </c>
      <c r="AU19" s="11"/>
      <c r="AV19" s="11">
        <f t="shared" si="7"/>
        <v>0.99205202312573582</v>
      </c>
      <c r="AW19" s="11">
        <f t="shared" si="8"/>
        <v>0.81818181818181823</v>
      </c>
      <c r="AX19" s="11">
        <f t="shared" si="9"/>
        <v>0.87671232876712324</v>
      </c>
      <c r="AY19" s="11">
        <f t="shared" si="10"/>
        <v>0.96066056837243674</v>
      </c>
    </row>
    <row r="20" spans="1:51" s="209" customFormat="1" ht="16.5" customHeight="1">
      <c r="A20" s="228">
        <v>21</v>
      </c>
      <c r="B20" s="229">
        <v>314</v>
      </c>
      <c r="C20" s="229" t="s">
        <v>80</v>
      </c>
      <c r="D20" s="229" t="s">
        <v>1</v>
      </c>
      <c r="E20" s="229" t="s">
        <v>90</v>
      </c>
      <c r="F20" s="229" t="s">
        <v>2</v>
      </c>
      <c r="G20" s="230" t="s">
        <v>101</v>
      </c>
      <c r="H20" s="231">
        <v>150</v>
      </c>
      <c r="I20" s="232">
        <v>4</v>
      </c>
      <c r="J20" s="233">
        <v>6</v>
      </c>
      <c r="K20" s="233">
        <v>150</v>
      </c>
      <c r="L20" s="234">
        <v>0.57083333333139308</v>
      </c>
      <c r="M20" s="235">
        <v>0</v>
      </c>
      <c r="N20" s="236">
        <v>41811.506944444445</v>
      </c>
      <c r="O20" s="237">
        <v>0.72916666666666663</v>
      </c>
      <c r="P20" s="237"/>
      <c r="Q20" s="237">
        <v>0.76458333333333339</v>
      </c>
      <c r="R20" s="237">
        <v>0.87847222222222221</v>
      </c>
      <c r="S20" s="237"/>
      <c r="T20" s="237">
        <v>0.55555555555555558</v>
      </c>
      <c r="U20" s="237"/>
      <c r="V20" s="237"/>
      <c r="W20" s="237"/>
      <c r="X20" s="237"/>
      <c r="Y20" s="237"/>
      <c r="Z20" s="237"/>
      <c r="AA20" s="237"/>
      <c r="AB20" s="237"/>
      <c r="AC20" s="237"/>
      <c r="AD20" s="237"/>
      <c r="AE20" s="237"/>
      <c r="AF20" s="237"/>
      <c r="AG20" s="237"/>
      <c r="AH20" s="237"/>
      <c r="AI20" s="237"/>
      <c r="AJ20" s="237"/>
      <c r="AK20" s="237"/>
      <c r="AL20" s="237"/>
      <c r="AM20" s="237"/>
      <c r="AN20" s="237"/>
      <c r="AO20" s="238">
        <v>6</v>
      </c>
      <c r="AP20" s="237">
        <v>0.66736111111111107</v>
      </c>
      <c r="AQ20" s="239">
        <v>41812.077777777777</v>
      </c>
      <c r="AR20" s="217"/>
      <c r="AS20" s="240" t="str">
        <f t="shared" si="0"/>
        <v>Kawecki Dariusz</v>
      </c>
      <c r="AT20" s="11">
        <f t="shared" si="6"/>
        <v>20.547837284563112</v>
      </c>
      <c r="AU20" s="11"/>
      <c r="AV20" s="11">
        <f t="shared" si="7"/>
        <v>1.6836982968373242</v>
      </c>
      <c r="AW20" s="11">
        <f t="shared" si="8"/>
        <v>0.44444444444444442</v>
      </c>
      <c r="AX20" s="11">
        <f t="shared" si="9"/>
        <v>0.46875</v>
      </c>
      <c r="AY20" s="11">
        <f t="shared" si="10"/>
        <v>0.85028300041719385</v>
      </c>
    </row>
    <row r="21" spans="1:51" s="209" customFormat="1" ht="16.5" customHeight="1">
      <c r="A21" s="228">
        <v>21</v>
      </c>
      <c r="B21" s="229">
        <v>311</v>
      </c>
      <c r="C21" s="229" t="s">
        <v>80</v>
      </c>
      <c r="D21" s="229" t="s">
        <v>71</v>
      </c>
      <c r="E21" s="229" t="s">
        <v>66</v>
      </c>
      <c r="F21" s="229" t="s">
        <v>72</v>
      </c>
      <c r="G21" s="230" t="s">
        <v>67</v>
      </c>
      <c r="H21" s="231">
        <v>135</v>
      </c>
      <c r="I21" s="232">
        <v>9</v>
      </c>
      <c r="J21" s="233">
        <v>0</v>
      </c>
      <c r="K21" s="233">
        <v>270</v>
      </c>
      <c r="L21" s="234" t="s">
        <v>2860</v>
      </c>
      <c r="M21" s="235" t="s">
        <v>2861</v>
      </c>
      <c r="N21" s="236">
        <v>41811.506944444445</v>
      </c>
      <c r="O21" s="237"/>
      <c r="P21" s="237">
        <v>0.66666666666666663</v>
      </c>
      <c r="Q21" s="237"/>
      <c r="R21" s="237"/>
      <c r="S21" s="237">
        <v>0.74305555555555547</v>
      </c>
      <c r="T21" s="237"/>
      <c r="U21" s="237"/>
      <c r="V21" s="237">
        <v>0.71180555555555547</v>
      </c>
      <c r="W21" s="237">
        <v>0.55694444444444446</v>
      </c>
      <c r="X21" s="237">
        <v>0.1111111111111111</v>
      </c>
      <c r="Y21" s="237">
        <v>0.61111111111111105</v>
      </c>
      <c r="Z21" s="237"/>
      <c r="AA21" s="237"/>
      <c r="AB21" s="237"/>
      <c r="AC21" s="237"/>
      <c r="AD21" s="237"/>
      <c r="AE21" s="237"/>
      <c r="AF21" s="237"/>
      <c r="AG21" s="237"/>
      <c r="AH21" s="237"/>
      <c r="AI21" s="237"/>
      <c r="AJ21" s="237"/>
      <c r="AK21" s="237"/>
      <c r="AL21" s="237">
        <v>0.94097222222222221</v>
      </c>
      <c r="AM21" s="237">
        <v>3.472222222222222E-3</v>
      </c>
      <c r="AN21" s="237">
        <v>0.86805555555555547</v>
      </c>
      <c r="AO21" s="238"/>
      <c r="AP21" s="237"/>
      <c r="AQ21" s="239" t="s">
        <v>2860</v>
      </c>
      <c r="AR21" s="217"/>
      <c r="AS21" s="240" t="str">
        <f t="shared" si="0"/>
        <v>Papis Leszek</v>
      </c>
      <c r="AT21" s="11">
        <f t="shared" si="6"/>
        <v>18.493053556106801</v>
      </c>
      <c r="AU21" s="11"/>
      <c r="AV21" s="11" t="e">
        <f t="shared" si="7"/>
        <v>#VALUE!</v>
      </c>
      <c r="AW21" s="11">
        <f t="shared" si="8"/>
        <v>2.25</v>
      </c>
      <c r="AX21" s="11">
        <f t="shared" si="9"/>
        <v>0.9</v>
      </c>
      <c r="AY21" s="11">
        <f t="shared" si="10"/>
        <v>1.1760790225246736</v>
      </c>
    </row>
  </sheetData>
  <mergeCells count="4">
    <mergeCell ref="N1:P1"/>
    <mergeCell ref="H2:M2"/>
    <mergeCell ref="N2:AQ2"/>
    <mergeCell ref="AO3:AP3"/>
  </mergeCells>
  <printOptions horizontalCentered="1"/>
  <pageMargins left="0.15748031496062992" right="0.15748031496062992" top="1.1811023622047245" bottom="0.70866141732283472" header="0.51181102362204722" footer="0.51181102362204722"/>
  <pageSetup paperSize="9" scale="21" orientation="portrait" horizontalDpi="300" verticalDpi="300" r:id="rId1"/>
  <headerFooter alignWithMargins="0">
    <oddHeader>&amp;C&amp;"Arial CE,Pogrubiony"&amp;28GRASSOR 2014 - Wyniki TR300&amp;R&amp;D  &amp;T</oddHeader>
  </headerFooter>
</worksheet>
</file>

<file path=xl/worksheets/sheet25.xml><?xml version="1.0" encoding="utf-8"?>
<worksheet xmlns="http://schemas.openxmlformats.org/spreadsheetml/2006/main" xmlns:r="http://schemas.openxmlformats.org/officeDocument/2006/relationships">
  <dimension ref="A1:AL9"/>
  <sheetViews>
    <sheetView workbookViewId="0"/>
  </sheetViews>
  <sheetFormatPr defaultRowHeight="16.5" customHeight="1"/>
  <cols>
    <col min="1" max="1" width="7.7109375" style="207" bestFit="1" customWidth="1"/>
    <col min="2" max="3" width="5.85546875" style="207" customWidth="1"/>
    <col min="4" max="4" width="15.28515625" style="207" bestFit="1" customWidth="1"/>
    <col min="5" max="5" width="11.42578125" style="207" bestFit="1" customWidth="1"/>
    <col min="6" max="6" width="7.140625" style="208" customWidth="1"/>
    <col min="7" max="7" width="9.5703125" style="209" customWidth="1"/>
    <col min="8" max="10" width="9" style="210" customWidth="1"/>
    <col min="11" max="12" width="9" style="208" customWidth="1"/>
    <col min="13" max="13" width="10" style="208" bestFit="1" customWidth="1"/>
    <col min="14" max="14" width="8.140625" style="208" bestFit="1" customWidth="1"/>
    <col min="15" max="15" width="8.140625" style="209" customWidth="1"/>
    <col min="16" max="17" width="8.28515625" style="209" customWidth="1"/>
    <col min="18" max="18" width="8.28515625" style="209" bestFit="1" customWidth="1"/>
    <col min="19" max="19" width="9" style="209" bestFit="1" customWidth="1"/>
    <col min="20" max="28" width="9" style="209" customWidth="1"/>
    <col min="29" max="29" width="23.28515625" style="209" customWidth="1"/>
    <col min="30" max="30" width="6.140625" style="209" customWidth="1"/>
    <col min="31" max="31" width="6.140625" style="209" hidden="1" customWidth="1"/>
    <col min="32" max="243" width="9.140625" style="207"/>
    <col min="244" max="244" width="7.7109375" style="207" bestFit="1" customWidth="1"/>
    <col min="245" max="246" width="5.85546875" style="207" customWidth="1"/>
    <col min="247" max="247" width="15.28515625" style="207" bestFit="1" customWidth="1"/>
    <col min="248" max="248" width="11.42578125" style="207" bestFit="1" customWidth="1"/>
    <col min="249" max="249" width="7.140625" style="207" customWidth="1"/>
    <col min="250" max="250" width="9.5703125" style="207" customWidth="1"/>
    <col min="251" max="255" width="9" style="207" customWidth="1"/>
    <col min="256" max="256" width="10" style="207" bestFit="1" customWidth="1"/>
    <col min="257" max="257" width="8.140625" style="207" bestFit="1" customWidth="1"/>
    <col min="258" max="258" width="8.140625" style="207" customWidth="1"/>
    <col min="259" max="260" width="8.28515625" style="207" customWidth="1"/>
    <col min="261" max="261" width="8.28515625" style="207" bestFit="1" customWidth="1"/>
    <col min="262" max="262" width="9" style="207" bestFit="1" customWidth="1"/>
    <col min="263" max="271" width="9" style="207" customWidth="1"/>
    <col min="272" max="272" width="23.28515625" style="207" customWidth="1"/>
    <col min="273" max="273" width="6.140625" style="207" customWidth="1"/>
    <col min="274" max="274" width="0" style="207" hidden="1" customWidth="1"/>
    <col min="275" max="275" width="6.140625" style="207" customWidth="1"/>
    <col min="276" max="276" width="7" style="207" bestFit="1" customWidth="1"/>
    <col min="277" max="278" width="6.140625" style="207" customWidth="1"/>
    <col min="279" max="279" width="7.28515625" style="207" customWidth="1"/>
    <col min="280" max="499" width="9.140625" style="207"/>
    <col min="500" max="500" width="7.7109375" style="207" bestFit="1" customWidth="1"/>
    <col min="501" max="502" width="5.85546875" style="207" customWidth="1"/>
    <col min="503" max="503" width="15.28515625" style="207" bestFit="1" customWidth="1"/>
    <col min="504" max="504" width="11.42578125" style="207" bestFit="1" customWidth="1"/>
    <col min="505" max="505" width="7.140625" style="207" customWidth="1"/>
    <col min="506" max="506" width="9.5703125" style="207" customWidth="1"/>
    <col min="507" max="511" width="9" style="207" customWidth="1"/>
    <col min="512" max="512" width="10" style="207" bestFit="1" customWidth="1"/>
    <col min="513" max="513" width="8.140625" style="207" bestFit="1" customWidth="1"/>
    <col min="514" max="514" width="8.140625" style="207" customWidth="1"/>
    <col min="515" max="516" width="8.28515625" style="207" customWidth="1"/>
    <col min="517" max="517" width="8.28515625" style="207" bestFit="1" customWidth="1"/>
    <col min="518" max="518" width="9" style="207" bestFit="1" customWidth="1"/>
    <col min="519" max="527" width="9" style="207" customWidth="1"/>
    <col min="528" max="528" width="23.28515625" style="207" customWidth="1"/>
    <col min="529" max="529" width="6.140625" style="207" customWidth="1"/>
    <col min="530" max="530" width="0" style="207" hidden="1" customWidth="1"/>
    <col min="531" max="531" width="6.140625" style="207" customWidth="1"/>
    <col min="532" max="532" width="7" style="207" bestFit="1" customWidth="1"/>
    <col min="533" max="534" width="6.140625" style="207" customWidth="1"/>
    <col min="535" max="535" width="7.28515625" style="207" customWidth="1"/>
    <col min="536" max="755" width="9.140625" style="207"/>
    <col min="756" max="756" width="7.7109375" style="207" bestFit="1" customWidth="1"/>
    <col min="757" max="758" width="5.85546875" style="207" customWidth="1"/>
    <col min="759" max="759" width="15.28515625" style="207" bestFit="1" customWidth="1"/>
    <col min="760" max="760" width="11.42578125" style="207" bestFit="1" customWidth="1"/>
    <col min="761" max="761" width="7.140625" style="207" customWidth="1"/>
    <col min="762" max="762" width="9.5703125" style="207" customWidth="1"/>
    <col min="763" max="767" width="9" style="207" customWidth="1"/>
    <col min="768" max="768" width="10" style="207" bestFit="1" customWidth="1"/>
    <col min="769" max="769" width="8.140625" style="207" bestFit="1" customWidth="1"/>
    <col min="770" max="770" width="8.140625" style="207" customWidth="1"/>
    <col min="771" max="772" width="8.28515625" style="207" customWidth="1"/>
    <col min="773" max="773" width="8.28515625" style="207" bestFit="1" customWidth="1"/>
    <col min="774" max="774" width="9" style="207" bestFit="1" customWidth="1"/>
    <col min="775" max="783" width="9" style="207" customWidth="1"/>
    <col min="784" max="784" width="23.28515625" style="207" customWidth="1"/>
    <col min="785" max="785" width="6.140625" style="207" customWidth="1"/>
    <col min="786" max="786" width="0" style="207" hidden="1" customWidth="1"/>
    <col min="787" max="787" width="6.140625" style="207" customWidth="1"/>
    <col min="788" max="788" width="7" style="207" bestFit="1" customWidth="1"/>
    <col min="789" max="790" width="6.140625" style="207" customWidth="1"/>
    <col min="791" max="791" width="7.28515625" style="207" customWidth="1"/>
    <col min="792" max="1011" width="9.140625" style="207"/>
    <col min="1012" max="1012" width="7.7109375" style="207" bestFit="1" customWidth="1"/>
    <col min="1013" max="1014" width="5.85546875" style="207" customWidth="1"/>
    <col min="1015" max="1015" width="15.28515625" style="207" bestFit="1" customWidth="1"/>
    <col min="1016" max="1016" width="11.42578125" style="207" bestFit="1" customWidth="1"/>
    <col min="1017" max="1017" width="7.140625" style="207" customWidth="1"/>
    <col min="1018" max="1018" width="9.5703125" style="207" customWidth="1"/>
    <col min="1019" max="1023" width="9" style="207" customWidth="1"/>
    <col min="1024" max="1024" width="10" style="207" bestFit="1" customWidth="1"/>
    <col min="1025" max="1025" width="8.140625" style="207" bestFit="1" customWidth="1"/>
    <col min="1026" max="1026" width="8.140625" style="207" customWidth="1"/>
    <col min="1027" max="1028" width="8.28515625" style="207" customWidth="1"/>
    <col min="1029" max="1029" width="8.28515625" style="207" bestFit="1" customWidth="1"/>
    <col min="1030" max="1030" width="9" style="207" bestFit="1" customWidth="1"/>
    <col min="1031" max="1039" width="9" style="207" customWidth="1"/>
    <col min="1040" max="1040" width="23.28515625" style="207" customWidth="1"/>
    <col min="1041" max="1041" width="6.140625" style="207" customWidth="1"/>
    <col min="1042" max="1042" width="0" style="207" hidden="1" customWidth="1"/>
    <col min="1043" max="1043" width="6.140625" style="207" customWidth="1"/>
    <col min="1044" max="1044" width="7" style="207" bestFit="1" customWidth="1"/>
    <col min="1045" max="1046" width="6.140625" style="207" customWidth="1"/>
    <col min="1047" max="1047" width="7.28515625" style="207" customWidth="1"/>
    <col min="1048" max="1267" width="9.140625" style="207"/>
    <col min="1268" max="1268" width="7.7109375" style="207" bestFit="1" customWidth="1"/>
    <col min="1269" max="1270" width="5.85546875" style="207" customWidth="1"/>
    <col min="1271" max="1271" width="15.28515625" style="207" bestFit="1" customWidth="1"/>
    <col min="1272" max="1272" width="11.42578125" style="207" bestFit="1" customWidth="1"/>
    <col min="1273" max="1273" width="7.140625" style="207" customWidth="1"/>
    <col min="1274" max="1274" width="9.5703125" style="207" customWidth="1"/>
    <col min="1275" max="1279" width="9" style="207" customWidth="1"/>
    <col min="1280" max="1280" width="10" style="207" bestFit="1" customWidth="1"/>
    <col min="1281" max="1281" width="8.140625" style="207" bestFit="1" customWidth="1"/>
    <col min="1282" max="1282" width="8.140625" style="207" customWidth="1"/>
    <col min="1283" max="1284" width="8.28515625" style="207" customWidth="1"/>
    <col min="1285" max="1285" width="8.28515625" style="207" bestFit="1" customWidth="1"/>
    <col min="1286" max="1286" width="9" style="207" bestFit="1" customWidth="1"/>
    <col min="1287" max="1295" width="9" style="207" customWidth="1"/>
    <col min="1296" max="1296" width="23.28515625" style="207" customWidth="1"/>
    <col min="1297" max="1297" width="6.140625" style="207" customWidth="1"/>
    <col min="1298" max="1298" width="0" style="207" hidden="1" customWidth="1"/>
    <col min="1299" max="1299" width="6.140625" style="207" customWidth="1"/>
    <col min="1300" max="1300" width="7" style="207" bestFit="1" customWidth="1"/>
    <col min="1301" max="1302" width="6.140625" style="207" customWidth="1"/>
    <col min="1303" max="1303" width="7.28515625" style="207" customWidth="1"/>
    <col min="1304" max="1523" width="9.140625" style="207"/>
    <col min="1524" max="1524" width="7.7109375" style="207" bestFit="1" customWidth="1"/>
    <col min="1525" max="1526" width="5.85546875" style="207" customWidth="1"/>
    <col min="1527" max="1527" width="15.28515625" style="207" bestFit="1" customWidth="1"/>
    <col min="1528" max="1528" width="11.42578125" style="207" bestFit="1" customWidth="1"/>
    <col min="1529" max="1529" width="7.140625" style="207" customWidth="1"/>
    <col min="1530" max="1530" width="9.5703125" style="207" customWidth="1"/>
    <col min="1531" max="1535" width="9" style="207" customWidth="1"/>
    <col min="1536" max="1536" width="10" style="207" bestFit="1" customWidth="1"/>
    <col min="1537" max="1537" width="8.140625" style="207" bestFit="1" customWidth="1"/>
    <col min="1538" max="1538" width="8.140625" style="207" customWidth="1"/>
    <col min="1539" max="1540" width="8.28515625" style="207" customWidth="1"/>
    <col min="1541" max="1541" width="8.28515625" style="207" bestFit="1" customWidth="1"/>
    <col min="1542" max="1542" width="9" style="207" bestFit="1" customWidth="1"/>
    <col min="1543" max="1551" width="9" style="207" customWidth="1"/>
    <col min="1552" max="1552" width="23.28515625" style="207" customWidth="1"/>
    <col min="1553" max="1553" width="6.140625" style="207" customWidth="1"/>
    <col min="1554" max="1554" width="0" style="207" hidden="1" customWidth="1"/>
    <col min="1555" max="1555" width="6.140625" style="207" customWidth="1"/>
    <col min="1556" max="1556" width="7" style="207" bestFit="1" customWidth="1"/>
    <col min="1557" max="1558" width="6.140625" style="207" customWidth="1"/>
    <col min="1559" max="1559" width="7.28515625" style="207" customWidth="1"/>
    <col min="1560" max="1779" width="9.140625" style="207"/>
    <col min="1780" max="1780" width="7.7109375" style="207" bestFit="1" customWidth="1"/>
    <col min="1781" max="1782" width="5.85546875" style="207" customWidth="1"/>
    <col min="1783" max="1783" width="15.28515625" style="207" bestFit="1" customWidth="1"/>
    <col min="1784" max="1784" width="11.42578125" style="207" bestFit="1" customWidth="1"/>
    <col min="1785" max="1785" width="7.140625" style="207" customWidth="1"/>
    <col min="1786" max="1786" width="9.5703125" style="207" customWidth="1"/>
    <col min="1787" max="1791" width="9" style="207" customWidth="1"/>
    <col min="1792" max="1792" width="10" style="207" bestFit="1" customWidth="1"/>
    <col min="1793" max="1793" width="8.140625" style="207" bestFit="1" customWidth="1"/>
    <col min="1794" max="1794" width="8.140625" style="207" customWidth="1"/>
    <col min="1795" max="1796" width="8.28515625" style="207" customWidth="1"/>
    <col min="1797" max="1797" width="8.28515625" style="207" bestFit="1" customWidth="1"/>
    <col min="1798" max="1798" width="9" style="207" bestFit="1" customWidth="1"/>
    <col min="1799" max="1807" width="9" style="207" customWidth="1"/>
    <col min="1808" max="1808" width="23.28515625" style="207" customWidth="1"/>
    <col min="1809" max="1809" width="6.140625" style="207" customWidth="1"/>
    <col min="1810" max="1810" width="0" style="207" hidden="1" customWidth="1"/>
    <col min="1811" max="1811" width="6.140625" style="207" customWidth="1"/>
    <col min="1812" max="1812" width="7" style="207" bestFit="1" customWidth="1"/>
    <col min="1813" max="1814" width="6.140625" style="207" customWidth="1"/>
    <col min="1815" max="1815" width="7.28515625" style="207" customWidth="1"/>
    <col min="1816" max="2035" width="9.140625" style="207"/>
    <col min="2036" max="2036" width="7.7109375" style="207" bestFit="1" customWidth="1"/>
    <col min="2037" max="2038" width="5.85546875" style="207" customWidth="1"/>
    <col min="2039" max="2039" width="15.28515625" style="207" bestFit="1" customWidth="1"/>
    <col min="2040" max="2040" width="11.42578125" style="207" bestFit="1" customWidth="1"/>
    <col min="2041" max="2041" width="7.140625" style="207" customWidth="1"/>
    <col min="2042" max="2042" width="9.5703125" style="207" customWidth="1"/>
    <col min="2043" max="2047" width="9" style="207" customWidth="1"/>
    <col min="2048" max="2048" width="10" style="207" bestFit="1" customWidth="1"/>
    <col min="2049" max="2049" width="8.140625" style="207" bestFit="1" customWidth="1"/>
    <col min="2050" max="2050" width="8.140625" style="207" customWidth="1"/>
    <col min="2051" max="2052" width="8.28515625" style="207" customWidth="1"/>
    <col min="2053" max="2053" width="8.28515625" style="207" bestFit="1" customWidth="1"/>
    <col min="2054" max="2054" width="9" style="207" bestFit="1" customWidth="1"/>
    <col min="2055" max="2063" width="9" style="207" customWidth="1"/>
    <col min="2064" max="2064" width="23.28515625" style="207" customWidth="1"/>
    <col min="2065" max="2065" width="6.140625" style="207" customWidth="1"/>
    <col min="2066" max="2066" width="0" style="207" hidden="1" customWidth="1"/>
    <col min="2067" max="2067" width="6.140625" style="207" customWidth="1"/>
    <col min="2068" max="2068" width="7" style="207" bestFit="1" customWidth="1"/>
    <col min="2069" max="2070" width="6.140625" style="207" customWidth="1"/>
    <col min="2071" max="2071" width="7.28515625" style="207" customWidth="1"/>
    <col min="2072" max="2291" width="9.140625" style="207"/>
    <col min="2292" max="2292" width="7.7109375" style="207" bestFit="1" customWidth="1"/>
    <col min="2293" max="2294" width="5.85546875" style="207" customWidth="1"/>
    <col min="2295" max="2295" width="15.28515625" style="207" bestFit="1" customWidth="1"/>
    <col min="2296" max="2296" width="11.42578125" style="207" bestFit="1" customWidth="1"/>
    <col min="2297" max="2297" width="7.140625" style="207" customWidth="1"/>
    <col min="2298" max="2298" width="9.5703125" style="207" customWidth="1"/>
    <col min="2299" max="2303" width="9" style="207" customWidth="1"/>
    <col min="2304" max="2304" width="10" style="207" bestFit="1" customWidth="1"/>
    <col min="2305" max="2305" width="8.140625" style="207" bestFit="1" customWidth="1"/>
    <col min="2306" max="2306" width="8.140625" style="207" customWidth="1"/>
    <col min="2307" max="2308" width="8.28515625" style="207" customWidth="1"/>
    <col min="2309" max="2309" width="8.28515625" style="207" bestFit="1" customWidth="1"/>
    <col min="2310" max="2310" width="9" style="207" bestFit="1" customWidth="1"/>
    <col min="2311" max="2319" width="9" style="207" customWidth="1"/>
    <col min="2320" max="2320" width="23.28515625" style="207" customWidth="1"/>
    <col min="2321" max="2321" width="6.140625" style="207" customWidth="1"/>
    <col min="2322" max="2322" width="0" style="207" hidden="1" customWidth="1"/>
    <col min="2323" max="2323" width="6.140625" style="207" customWidth="1"/>
    <col min="2324" max="2324" width="7" style="207" bestFit="1" customWidth="1"/>
    <col min="2325" max="2326" width="6.140625" style="207" customWidth="1"/>
    <col min="2327" max="2327" width="7.28515625" style="207" customWidth="1"/>
    <col min="2328" max="2547" width="9.140625" style="207"/>
    <col min="2548" max="2548" width="7.7109375" style="207" bestFit="1" customWidth="1"/>
    <col min="2549" max="2550" width="5.85546875" style="207" customWidth="1"/>
    <col min="2551" max="2551" width="15.28515625" style="207" bestFit="1" customWidth="1"/>
    <col min="2552" max="2552" width="11.42578125" style="207" bestFit="1" customWidth="1"/>
    <col min="2553" max="2553" width="7.140625" style="207" customWidth="1"/>
    <col min="2554" max="2554" width="9.5703125" style="207" customWidth="1"/>
    <col min="2555" max="2559" width="9" style="207" customWidth="1"/>
    <col min="2560" max="2560" width="10" style="207" bestFit="1" customWidth="1"/>
    <col min="2561" max="2561" width="8.140625" style="207" bestFit="1" customWidth="1"/>
    <col min="2562" max="2562" width="8.140625" style="207" customWidth="1"/>
    <col min="2563" max="2564" width="8.28515625" style="207" customWidth="1"/>
    <col min="2565" max="2565" width="8.28515625" style="207" bestFit="1" customWidth="1"/>
    <col min="2566" max="2566" width="9" style="207" bestFit="1" customWidth="1"/>
    <col min="2567" max="2575" width="9" style="207" customWidth="1"/>
    <col min="2576" max="2576" width="23.28515625" style="207" customWidth="1"/>
    <col min="2577" max="2577" width="6.140625" style="207" customWidth="1"/>
    <col min="2578" max="2578" width="0" style="207" hidden="1" customWidth="1"/>
    <col min="2579" max="2579" width="6.140625" style="207" customWidth="1"/>
    <col min="2580" max="2580" width="7" style="207" bestFit="1" customWidth="1"/>
    <col min="2581" max="2582" width="6.140625" style="207" customWidth="1"/>
    <col min="2583" max="2583" width="7.28515625" style="207" customWidth="1"/>
    <col min="2584" max="2803" width="9.140625" style="207"/>
    <col min="2804" max="2804" width="7.7109375" style="207" bestFit="1" customWidth="1"/>
    <col min="2805" max="2806" width="5.85546875" style="207" customWidth="1"/>
    <col min="2807" max="2807" width="15.28515625" style="207" bestFit="1" customWidth="1"/>
    <col min="2808" max="2808" width="11.42578125" style="207" bestFit="1" customWidth="1"/>
    <col min="2809" max="2809" width="7.140625" style="207" customWidth="1"/>
    <col min="2810" max="2810" width="9.5703125" style="207" customWidth="1"/>
    <col min="2811" max="2815" width="9" style="207" customWidth="1"/>
    <col min="2816" max="2816" width="10" style="207" bestFit="1" customWidth="1"/>
    <col min="2817" max="2817" width="8.140625" style="207" bestFit="1" customWidth="1"/>
    <col min="2818" max="2818" width="8.140625" style="207" customWidth="1"/>
    <col min="2819" max="2820" width="8.28515625" style="207" customWidth="1"/>
    <col min="2821" max="2821" width="8.28515625" style="207" bestFit="1" customWidth="1"/>
    <col min="2822" max="2822" width="9" style="207" bestFit="1" customWidth="1"/>
    <col min="2823" max="2831" width="9" style="207" customWidth="1"/>
    <col min="2832" max="2832" width="23.28515625" style="207" customWidth="1"/>
    <col min="2833" max="2833" width="6.140625" style="207" customWidth="1"/>
    <col min="2834" max="2834" width="0" style="207" hidden="1" customWidth="1"/>
    <col min="2835" max="2835" width="6.140625" style="207" customWidth="1"/>
    <col min="2836" max="2836" width="7" style="207" bestFit="1" customWidth="1"/>
    <col min="2837" max="2838" width="6.140625" style="207" customWidth="1"/>
    <col min="2839" max="2839" width="7.28515625" style="207" customWidth="1"/>
    <col min="2840" max="3059" width="9.140625" style="207"/>
    <col min="3060" max="3060" width="7.7109375" style="207" bestFit="1" customWidth="1"/>
    <col min="3061" max="3062" width="5.85546875" style="207" customWidth="1"/>
    <col min="3063" max="3063" width="15.28515625" style="207" bestFit="1" customWidth="1"/>
    <col min="3064" max="3064" width="11.42578125" style="207" bestFit="1" customWidth="1"/>
    <col min="3065" max="3065" width="7.140625" style="207" customWidth="1"/>
    <col min="3066" max="3066" width="9.5703125" style="207" customWidth="1"/>
    <col min="3067" max="3071" width="9" style="207" customWidth="1"/>
    <col min="3072" max="3072" width="10" style="207" bestFit="1" customWidth="1"/>
    <col min="3073" max="3073" width="8.140625" style="207" bestFit="1" customWidth="1"/>
    <col min="3074" max="3074" width="8.140625" style="207" customWidth="1"/>
    <col min="3075" max="3076" width="8.28515625" style="207" customWidth="1"/>
    <col min="3077" max="3077" width="8.28515625" style="207" bestFit="1" customWidth="1"/>
    <col min="3078" max="3078" width="9" style="207" bestFit="1" customWidth="1"/>
    <col min="3079" max="3087" width="9" style="207" customWidth="1"/>
    <col min="3088" max="3088" width="23.28515625" style="207" customWidth="1"/>
    <col min="3089" max="3089" width="6.140625" style="207" customWidth="1"/>
    <col min="3090" max="3090" width="0" style="207" hidden="1" customWidth="1"/>
    <col min="3091" max="3091" width="6.140625" style="207" customWidth="1"/>
    <col min="3092" max="3092" width="7" style="207" bestFit="1" customWidth="1"/>
    <col min="3093" max="3094" width="6.140625" style="207" customWidth="1"/>
    <col min="3095" max="3095" width="7.28515625" style="207" customWidth="1"/>
    <col min="3096" max="3315" width="9.140625" style="207"/>
    <col min="3316" max="3316" width="7.7109375" style="207" bestFit="1" customWidth="1"/>
    <col min="3317" max="3318" width="5.85546875" style="207" customWidth="1"/>
    <col min="3319" max="3319" width="15.28515625" style="207" bestFit="1" customWidth="1"/>
    <col min="3320" max="3320" width="11.42578125" style="207" bestFit="1" customWidth="1"/>
    <col min="3321" max="3321" width="7.140625" style="207" customWidth="1"/>
    <col min="3322" max="3322" width="9.5703125" style="207" customWidth="1"/>
    <col min="3323" max="3327" width="9" style="207" customWidth="1"/>
    <col min="3328" max="3328" width="10" style="207" bestFit="1" customWidth="1"/>
    <col min="3329" max="3329" width="8.140625" style="207" bestFit="1" customWidth="1"/>
    <col min="3330" max="3330" width="8.140625" style="207" customWidth="1"/>
    <col min="3331" max="3332" width="8.28515625" style="207" customWidth="1"/>
    <col min="3333" max="3333" width="8.28515625" style="207" bestFit="1" customWidth="1"/>
    <col min="3334" max="3334" width="9" style="207" bestFit="1" customWidth="1"/>
    <col min="3335" max="3343" width="9" style="207" customWidth="1"/>
    <col min="3344" max="3344" width="23.28515625" style="207" customWidth="1"/>
    <col min="3345" max="3345" width="6.140625" style="207" customWidth="1"/>
    <col min="3346" max="3346" width="0" style="207" hidden="1" customWidth="1"/>
    <col min="3347" max="3347" width="6.140625" style="207" customWidth="1"/>
    <col min="3348" max="3348" width="7" style="207" bestFit="1" customWidth="1"/>
    <col min="3349" max="3350" width="6.140625" style="207" customWidth="1"/>
    <col min="3351" max="3351" width="7.28515625" style="207" customWidth="1"/>
    <col min="3352" max="3571" width="9.140625" style="207"/>
    <col min="3572" max="3572" width="7.7109375" style="207" bestFit="1" customWidth="1"/>
    <col min="3573" max="3574" width="5.85546875" style="207" customWidth="1"/>
    <col min="3575" max="3575" width="15.28515625" style="207" bestFit="1" customWidth="1"/>
    <col min="3576" max="3576" width="11.42578125" style="207" bestFit="1" customWidth="1"/>
    <col min="3577" max="3577" width="7.140625" style="207" customWidth="1"/>
    <col min="3578" max="3578" width="9.5703125" style="207" customWidth="1"/>
    <col min="3579" max="3583" width="9" style="207" customWidth="1"/>
    <col min="3584" max="3584" width="10" style="207" bestFit="1" customWidth="1"/>
    <col min="3585" max="3585" width="8.140625" style="207" bestFit="1" customWidth="1"/>
    <col min="3586" max="3586" width="8.140625" style="207" customWidth="1"/>
    <col min="3587" max="3588" width="8.28515625" style="207" customWidth="1"/>
    <col min="3589" max="3589" width="8.28515625" style="207" bestFit="1" customWidth="1"/>
    <col min="3590" max="3590" width="9" style="207" bestFit="1" customWidth="1"/>
    <col min="3591" max="3599" width="9" style="207" customWidth="1"/>
    <col min="3600" max="3600" width="23.28515625" style="207" customWidth="1"/>
    <col min="3601" max="3601" width="6.140625" style="207" customWidth="1"/>
    <col min="3602" max="3602" width="0" style="207" hidden="1" customWidth="1"/>
    <col min="3603" max="3603" width="6.140625" style="207" customWidth="1"/>
    <col min="3604" max="3604" width="7" style="207" bestFit="1" customWidth="1"/>
    <col min="3605" max="3606" width="6.140625" style="207" customWidth="1"/>
    <col min="3607" max="3607" width="7.28515625" style="207" customWidth="1"/>
    <col min="3608" max="3827" width="9.140625" style="207"/>
    <col min="3828" max="3828" width="7.7109375" style="207" bestFit="1" customWidth="1"/>
    <col min="3829" max="3830" width="5.85546875" style="207" customWidth="1"/>
    <col min="3831" max="3831" width="15.28515625" style="207" bestFit="1" customWidth="1"/>
    <col min="3832" max="3832" width="11.42578125" style="207" bestFit="1" customWidth="1"/>
    <col min="3833" max="3833" width="7.140625" style="207" customWidth="1"/>
    <col min="3834" max="3834" width="9.5703125" style="207" customWidth="1"/>
    <col min="3835" max="3839" width="9" style="207" customWidth="1"/>
    <col min="3840" max="3840" width="10" style="207" bestFit="1" customWidth="1"/>
    <col min="3841" max="3841" width="8.140625" style="207" bestFit="1" customWidth="1"/>
    <col min="3842" max="3842" width="8.140625" style="207" customWidth="1"/>
    <col min="3843" max="3844" width="8.28515625" style="207" customWidth="1"/>
    <col min="3845" max="3845" width="8.28515625" style="207" bestFit="1" customWidth="1"/>
    <col min="3846" max="3846" width="9" style="207" bestFit="1" customWidth="1"/>
    <col min="3847" max="3855" width="9" style="207" customWidth="1"/>
    <col min="3856" max="3856" width="23.28515625" style="207" customWidth="1"/>
    <col min="3857" max="3857" width="6.140625" style="207" customWidth="1"/>
    <col min="3858" max="3858" width="0" style="207" hidden="1" customWidth="1"/>
    <col min="3859" max="3859" width="6.140625" style="207" customWidth="1"/>
    <col min="3860" max="3860" width="7" style="207" bestFit="1" customWidth="1"/>
    <col min="3861" max="3862" width="6.140625" style="207" customWidth="1"/>
    <col min="3863" max="3863" width="7.28515625" style="207" customWidth="1"/>
    <col min="3864" max="4083" width="9.140625" style="207"/>
    <col min="4084" max="4084" width="7.7109375" style="207" bestFit="1" customWidth="1"/>
    <col min="4085" max="4086" width="5.85546875" style="207" customWidth="1"/>
    <col min="4087" max="4087" width="15.28515625" style="207" bestFit="1" customWidth="1"/>
    <col min="4088" max="4088" width="11.42578125" style="207" bestFit="1" customWidth="1"/>
    <col min="4089" max="4089" width="7.140625" style="207" customWidth="1"/>
    <col min="4090" max="4090" width="9.5703125" style="207" customWidth="1"/>
    <col min="4091" max="4095" width="9" style="207" customWidth="1"/>
    <col min="4096" max="4096" width="10" style="207" bestFit="1" customWidth="1"/>
    <col min="4097" max="4097" width="8.140625" style="207" bestFit="1" customWidth="1"/>
    <col min="4098" max="4098" width="8.140625" style="207" customWidth="1"/>
    <col min="4099" max="4100" width="8.28515625" style="207" customWidth="1"/>
    <col min="4101" max="4101" width="8.28515625" style="207" bestFit="1" customWidth="1"/>
    <col min="4102" max="4102" width="9" style="207" bestFit="1" customWidth="1"/>
    <col min="4103" max="4111" width="9" style="207" customWidth="1"/>
    <col min="4112" max="4112" width="23.28515625" style="207" customWidth="1"/>
    <col min="4113" max="4113" width="6.140625" style="207" customWidth="1"/>
    <col min="4114" max="4114" width="0" style="207" hidden="1" customWidth="1"/>
    <col min="4115" max="4115" width="6.140625" style="207" customWidth="1"/>
    <col min="4116" max="4116" width="7" style="207" bestFit="1" customWidth="1"/>
    <col min="4117" max="4118" width="6.140625" style="207" customWidth="1"/>
    <col min="4119" max="4119" width="7.28515625" style="207" customWidth="1"/>
    <col min="4120" max="4339" width="9.140625" style="207"/>
    <col min="4340" max="4340" width="7.7109375" style="207" bestFit="1" customWidth="1"/>
    <col min="4341" max="4342" width="5.85546875" style="207" customWidth="1"/>
    <col min="4343" max="4343" width="15.28515625" style="207" bestFit="1" customWidth="1"/>
    <col min="4344" max="4344" width="11.42578125" style="207" bestFit="1" customWidth="1"/>
    <col min="4345" max="4345" width="7.140625" style="207" customWidth="1"/>
    <col min="4346" max="4346" width="9.5703125" style="207" customWidth="1"/>
    <col min="4347" max="4351" width="9" style="207" customWidth="1"/>
    <col min="4352" max="4352" width="10" style="207" bestFit="1" customWidth="1"/>
    <col min="4353" max="4353" width="8.140625" style="207" bestFit="1" customWidth="1"/>
    <col min="4354" max="4354" width="8.140625" style="207" customWidth="1"/>
    <col min="4355" max="4356" width="8.28515625" style="207" customWidth="1"/>
    <col min="4357" max="4357" width="8.28515625" style="207" bestFit="1" customWidth="1"/>
    <col min="4358" max="4358" width="9" style="207" bestFit="1" customWidth="1"/>
    <col min="4359" max="4367" width="9" style="207" customWidth="1"/>
    <col min="4368" max="4368" width="23.28515625" style="207" customWidth="1"/>
    <col min="4369" max="4369" width="6.140625" style="207" customWidth="1"/>
    <col min="4370" max="4370" width="0" style="207" hidden="1" customWidth="1"/>
    <col min="4371" max="4371" width="6.140625" style="207" customWidth="1"/>
    <col min="4372" max="4372" width="7" style="207" bestFit="1" customWidth="1"/>
    <col min="4373" max="4374" width="6.140625" style="207" customWidth="1"/>
    <col min="4375" max="4375" width="7.28515625" style="207" customWidth="1"/>
    <col min="4376" max="4595" width="9.140625" style="207"/>
    <col min="4596" max="4596" width="7.7109375" style="207" bestFit="1" customWidth="1"/>
    <col min="4597" max="4598" width="5.85546875" style="207" customWidth="1"/>
    <col min="4599" max="4599" width="15.28515625" style="207" bestFit="1" customWidth="1"/>
    <col min="4600" max="4600" width="11.42578125" style="207" bestFit="1" customWidth="1"/>
    <col min="4601" max="4601" width="7.140625" style="207" customWidth="1"/>
    <col min="4602" max="4602" width="9.5703125" style="207" customWidth="1"/>
    <col min="4603" max="4607" width="9" style="207" customWidth="1"/>
    <col min="4608" max="4608" width="10" style="207" bestFit="1" customWidth="1"/>
    <col min="4609" max="4609" width="8.140625" style="207" bestFit="1" customWidth="1"/>
    <col min="4610" max="4610" width="8.140625" style="207" customWidth="1"/>
    <col min="4611" max="4612" width="8.28515625" style="207" customWidth="1"/>
    <col min="4613" max="4613" width="8.28515625" style="207" bestFit="1" customWidth="1"/>
    <col min="4614" max="4614" width="9" style="207" bestFit="1" customWidth="1"/>
    <col min="4615" max="4623" width="9" style="207" customWidth="1"/>
    <col min="4624" max="4624" width="23.28515625" style="207" customWidth="1"/>
    <col min="4625" max="4625" width="6.140625" style="207" customWidth="1"/>
    <col min="4626" max="4626" width="0" style="207" hidden="1" customWidth="1"/>
    <col min="4627" max="4627" width="6.140625" style="207" customWidth="1"/>
    <col min="4628" max="4628" width="7" style="207" bestFit="1" customWidth="1"/>
    <col min="4629" max="4630" width="6.140625" style="207" customWidth="1"/>
    <col min="4631" max="4631" width="7.28515625" style="207" customWidth="1"/>
    <col min="4632" max="4851" width="9.140625" style="207"/>
    <col min="4852" max="4852" width="7.7109375" style="207" bestFit="1" customWidth="1"/>
    <col min="4853" max="4854" width="5.85546875" style="207" customWidth="1"/>
    <col min="4855" max="4855" width="15.28515625" style="207" bestFit="1" customWidth="1"/>
    <col min="4856" max="4856" width="11.42578125" style="207" bestFit="1" customWidth="1"/>
    <col min="4857" max="4857" width="7.140625" style="207" customWidth="1"/>
    <col min="4858" max="4858" width="9.5703125" style="207" customWidth="1"/>
    <col min="4859" max="4863" width="9" style="207" customWidth="1"/>
    <col min="4864" max="4864" width="10" style="207" bestFit="1" customWidth="1"/>
    <col min="4865" max="4865" width="8.140625" style="207" bestFit="1" customWidth="1"/>
    <col min="4866" max="4866" width="8.140625" style="207" customWidth="1"/>
    <col min="4867" max="4868" width="8.28515625" style="207" customWidth="1"/>
    <col min="4869" max="4869" width="8.28515625" style="207" bestFit="1" customWidth="1"/>
    <col min="4870" max="4870" width="9" style="207" bestFit="1" customWidth="1"/>
    <col min="4871" max="4879" width="9" style="207" customWidth="1"/>
    <col min="4880" max="4880" width="23.28515625" style="207" customWidth="1"/>
    <col min="4881" max="4881" width="6.140625" style="207" customWidth="1"/>
    <col min="4882" max="4882" width="0" style="207" hidden="1" customWidth="1"/>
    <col min="4883" max="4883" width="6.140625" style="207" customWidth="1"/>
    <col min="4884" max="4884" width="7" style="207" bestFit="1" customWidth="1"/>
    <col min="4885" max="4886" width="6.140625" style="207" customWidth="1"/>
    <col min="4887" max="4887" width="7.28515625" style="207" customWidth="1"/>
    <col min="4888" max="5107" width="9.140625" style="207"/>
    <col min="5108" max="5108" width="7.7109375" style="207" bestFit="1" customWidth="1"/>
    <col min="5109" max="5110" width="5.85546875" style="207" customWidth="1"/>
    <col min="5111" max="5111" width="15.28515625" style="207" bestFit="1" customWidth="1"/>
    <col min="5112" max="5112" width="11.42578125" style="207" bestFit="1" customWidth="1"/>
    <col min="5113" max="5113" width="7.140625" style="207" customWidth="1"/>
    <col min="5114" max="5114" width="9.5703125" style="207" customWidth="1"/>
    <col min="5115" max="5119" width="9" style="207" customWidth="1"/>
    <col min="5120" max="5120" width="10" style="207" bestFit="1" customWidth="1"/>
    <col min="5121" max="5121" width="8.140625" style="207" bestFit="1" customWidth="1"/>
    <col min="5122" max="5122" width="8.140625" style="207" customWidth="1"/>
    <col min="5123" max="5124" width="8.28515625" style="207" customWidth="1"/>
    <col min="5125" max="5125" width="8.28515625" style="207" bestFit="1" customWidth="1"/>
    <col min="5126" max="5126" width="9" style="207" bestFit="1" customWidth="1"/>
    <col min="5127" max="5135" width="9" style="207" customWidth="1"/>
    <col min="5136" max="5136" width="23.28515625" style="207" customWidth="1"/>
    <col min="5137" max="5137" width="6.140625" style="207" customWidth="1"/>
    <col min="5138" max="5138" width="0" style="207" hidden="1" customWidth="1"/>
    <col min="5139" max="5139" width="6.140625" style="207" customWidth="1"/>
    <col min="5140" max="5140" width="7" style="207" bestFit="1" customWidth="1"/>
    <col min="5141" max="5142" width="6.140625" style="207" customWidth="1"/>
    <col min="5143" max="5143" width="7.28515625" style="207" customWidth="1"/>
    <col min="5144" max="5363" width="9.140625" style="207"/>
    <col min="5364" max="5364" width="7.7109375" style="207" bestFit="1" customWidth="1"/>
    <col min="5365" max="5366" width="5.85546875" style="207" customWidth="1"/>
    <col min="5367" max="5367" width="15.28515625" style="207" bestFit="1" customWidth="1"/>
    <col min="5368" max="5368" width="11.42578125" style="207" bestFit="1" customWidth="1"/>
    <col min="5369" max="5369" width="7.140625" style="207" customWidth="1"/>
    <col min="5370" max="5370" width="9.5703125" style="207" customWidth="1"/>
    <col min="5371" max="5375" width="9" style="207" customWidth="1"/>
    <col min="5376" max="5376" width="10" style="207" bestFit="1" customWidth="1"/>
    <col min="5377" max="5377" width="8.140625" style="207" bestFit="1" customWidth="1"/>
    <col min="5378" max="5378" width="8.140625" style="207" customWidth="1"/>
    <col min="5379" max="5380" width="8.28515625" style="207" customWidth="1"/>
    <col min="5381" max="5381" width="8.28515625" style="207" bestFit="1" customWidth="1"/>
    <col min="5382" max="5382" width="9" style="207" bestFit="1" customWidth="1"/>
    <col min="5383" max="5391" width="9" style="207" customWidth="1"/>
    <col min="5392" max="5392" width="23.28515625" style="207" customWidth="1"/>
    <col min="5393" max="5393" width="6.140625" style="207" customWidth="1"/>
    <col min="5394" max="5394" width="0" style="207" hidden="1" customWidth="1"/>
    <col min="5395" max="5395" width="6.140625" style="207" customWidth="1"/>
    <col min="5396" max="5396" width="7" style="207" bestFit="1" customWidth="1"/>
    <col min="5397" max="5398" width="6.140625" style="207" customWidth="1"/>
    <col min="5399" max="5399" width="7.28515625" style="207" customWidth="1"/>
    <col min="5400" max="5619" width="9.140625" style="207"/>
    <col min="5620" max="5620" width="7.7109375" style="207" bestFit="1" customWidth="1"/>
    <col min="5621" max="5622" width="5.85546875" style="207" customWidth="1"/>
    <col min="5623" max="5623" width="15.28515625" style="207" bestFit="1" customWidth="1"/>
    <col min="5624" max="5624" width="11.42578125" style="207" bestFit="1" customWidth="1"/>
    <col min="5625" max="5625" width="7.140625" style="207" customWidth="1"/>
    <col min="5626" max="5626" width="9.5703125" style="207" customWidth="1"/>
    <col min="5627" max="5631" width="9" style="207" customWidth="1"/>
    <col min="5632" max="5632" width="10" style="207" bestFit="1" customWidth="1"/>
    <col min="5633" max="5633" width="8.140625" style="207" bestFit="1" customWidth="1"/>
    <col min="5634" max="5634" width="8.140625" style="207" customWidth="1"/>
    <col min="5635" max="5636" width="8.28515625" style="207" customWidth="1"/>
    <col min="5637" max="5637" width="8.28515625" style="207" bestFit="1" customWidth="1"/>
    <col min="5638" max="5638" width="9" style="207" bestFit="1" customWidth="1"/>
    <col min="5639" max="5647" width="9" style="207" customWidth="1"/>
    <col min="5648" max="5648" width="23.28515625" style="207" customWidth="1"/>
    <col min="5649" max="5649" width="6.140625" style="207" customWidth="1"/>
    <col min="5650" max="5650" width="0" style="207" hidden="1" customWidth="1"/>
    <col min="5651" max="5651" width="6.140625" style="207" customWidth="1"/>
    <col min="5652" max="5652" width="7" style="207" bestFit="1" customWidth="1"/>
    <col min="5653" max="5654" width="6.140625" style="207" customWidth="1"/>
    <col min="5655" max="5655" width="7.28515625" style="207" customWidth="1"/>
    <col min="5656" max="5875" width="9.140625" style="207"/>
    <col min="5876" max="5876" width="7.7109375" style="207" bestFit="1" customWidth="1"/>
    <col min="5877" max="5878" width="5.85546875" style="207" customWidth="1"/>
    <col min="5879" max="5879" width="15.28515625" style="207" bestFit="1" customWidth="1"/>
    <col min="5880" max="5880" width="11.42578125" style="207" bestFit="1" customWidth="1"/>
    <col min="5881" max="5881" width="7.140625" style="207" customWidth="1"/>
    <col min="5882" max="5882" width="9.5703125" style="207" customWidth="1"/>
    <col min="5883" max="5887" width="9" style="207" customWidth="1"/>
    <col min="5888" max="5888" width="10" style="207" bestFit="1" customWidth="1"/>
    <col min="5889" max="5889" width="8.140625" style="207" bestFit="1" customWidth="1"/>
    <col min="5890" max="5890" width="8.140625" style="207" customWidth="1"/>
    <col min="5891" max="5892" width="8.28515625" style="207" customWidth="1"/>
    <col min="5893" max="5893" width="8.28515625" style="207" bestFit="1" customWidth="1"/>
    <col min="5894" max="5894" width="9" style="207" bestFit="1" customWidth="1"/>
    <col min="5895" max="5903" width="9" style="207" customWidth="1"/>
    <col min="5904" max="5904" width="23.28515625" style="207" customWidth="1"/>
    <col min="5905" max="5905" width="6.140625" style="207" customWidth="1"/>
    <col min="5906" max="5906" width="0" style="207" hidden="1" customWidth="1"/>
    <col min="5907" max="5907" width="6.140625" style="207" customWidth="1"/>
    <col min="5908" max="5908" width="7" style="207" bestFit="1" customWidth="1"/>
    <col min="5909" max="5910" width="6.140625" style="207" customWidth="1"/>
    <col min="5911" max="5911" width="7.28515625" style="207" customWidth="1"/>
    <col min="5912" max="6131" width="9.140625" style="207"/>
    <col min="6132" max="6132" width="7.7109375" style="207" bestFit="1" customWidth="1"/>
    <col min="6133" max="6134" width="5.85546875" style="207" customWidth="1"/>
    <col min="6135" max="6135" width="15.28515625" style="207" bestFit="1" customWidth="1"/>
    <col min="6136" max="6136" width="11.42578125" style="207" bestFit="1" customWidth="1"/>
    <col min="6137" max="6137" width="7.140625" style="207" customWidth="1"/>
    <col min="6138" max="6138" width="9.5703125" style="207" customWidth="1"/>
    <col min="6139" max="6143" width="9" style="207" customWidth="1"/>
    <col min="6144" max="6144" width="10" style="207" bestFit="1" customWidth="1"/>
    <col min="6145" max="6145" width="8.140625" style="207" bestFit="1" customWidth="1"/>
    <col min="6146" max="6146" width="8.140625" style="207" customWidth="1"/>
    <col min="6147" max="6148" width="8.28515625" style="207" customWidth="1"/>
    <col min="6149" max="6149" width="8.28515625" style="207" bestFit="1" customWidth="1"/>
    <col min="6150" max="6150" width="9" style="207" bestFit="1" customWidth="1"/>
    <col min="6151" max="6159" width="9" style="207" customWidth="1"/>
    <col min="6160" max="6160" width="23.28515625" style="207" customWidth="1"/>
    <col min="6161" max="6161" width="6.140625" style="207" customWidth="1"/>
    <col min="6162" max="6162" width="0" style="207" hidden="1" customWidth="1"/>
    <col min="6163" max="6163" width="6.140625" style="207" customWidth="1"/>
    <col min="6164" max="6164" width="7" style="207" bestFit="1" customWidth="1"/>
    <col min="6165" max="6166" width="6.140625" style="207" customWidth="1"/>
    <col min="6167" max="6167" width="7.28515625" style="207" customWidth="1"/>
    <col min="6168" max="6387" width="9.140625" style="207"/>
    <col min="6388" max="6388" width="7.7109375" style="207" bestFit="1" customWidth="1"/>
    <col min="6389" max="6390" width="5.85546875" style="207" customWidth="1"/>
    <col min="6391" max="6391" width="15.28515625" style="207" bestFit="1" customWidth="1"/>
    <col min="6392" max="6392" width="11.42578125" style="207" bestFit="1" customWidth="1"/>
    <col min="6393" max="6393" width="7.140625" style="207" customWidth="1"/>
    <col min="6394" max="6394" width="9.5703125" style="207" customWidth="1"/>
    <col min="6395" max="6399" width="9" style="207" customWidth="1"/>
    <col min="6400" max="6400" width="10" style="207" bestFit="1" customWidth="1"/>
    <col min="6401" max="6401" width="8.140625" style="207" bestFit="1" customWidth="1"/>
    <col min="6402" max="6402" width="8.140625" style="207" customWidth="1"/>
    <col min="6403" max="6404" width="8.28515625" style="207" customWidth="1"/>
    <col min="6405" max="6405" width="8.28515625" style="207" bestFit="1" customWidth="1"/>
    <col min="6406" max="6406" width="9" style="207" bestFit="1" customWidth="1"/>
    <col min="6407" max="6415" width="9" style="207" customWidth="1"/>
    <col min="6416" max="6416" width="23.28515625" style="207" customWidth="1"/>
    <col min="6417" max="6417" width="6.140625" style="207" customWidth="1"/>
    <col min="6418" max="6418" width="0" style="207" hidden="1" customWidth="1"/>
    <col min="6419" max="6419" width="6.140625" style="207" customWidth="1"/>
    <col min="6420" max="6420" width="7" style="207" bestFit="1" customWidth="1"/>
    <col min="6421" max="6422" width="6.140625" style="207" customWidth="1"/>
    <col min="6423" max="6423" width="7.28515625" style="207" customWidth="1"/>
    <col min="6424" max="6643" width="9.140625" style="207"/>
    <col min="6644" max="6644" width="7.7109375" style="207" bestFit="1" customWidth="1"/>
    <col min="6645" max="6646" width="5.85546875" style="207" customWidth="1"/>
    <col min="6647" max="6647" width="15.28515625" style="207" bestFit="1" customWidth="1"/>
    <col min="6648" max="6648" width="11.42578125" style="207" bestFit="1" customWidth="1"/>
    <col min="6649" max="6649" width="7.140625" style="207" customWidth="1"/>
    <col min="6650" max="6650" width="9.5703125" style="207" customWidth="1"/>
    <col min="6651" max="6655" width="9" style="207" customWidth="1"/>
    <col min="6656" max="6656" width="10" style="207" bestFit="1" customWidth="1"/>
    <col min="6657" max="6657" width="8.140625" style="207" bestFit="1" customWidth="1"/>
    <col min="6658" max="6658" width="8.140625" style="207" customWidth="1"/>
    <col min="6659" max="6660" width="8.28515625" style="207" customWidth="1"/>
    <col min="6661" max="6661" width="8.28515625" style="207" bestFit="1" customWidth="1"/>
    <col min="6662" max="6662" width="9" style="207" bestFit="1" customWidth="1"/>
    <col min="6663" max="6671" width="9" style="207" customWidth="1"/>
    <col min="6672" max="6672" width="23.28515625" style="207" customWidth="1"/>
    <col min="6673" max="6673" width="6.140625" style="207" customWidth="1"/>
    <col min="6674" max="6674" width="0" style="207" hidden="1" customWidth="1"/>
    <col min="6675" max="6675" width="6.140625" style="207" customWidth="1"/>
    <col min="6676" max="6676" width="7" style="207" bestFit="1" customWidth="1"/>
    <col min="6677" max="6678" width="6.140625" style="207" customWidth="1"/>
    <col min="6679" max="6679" width="7.28515625" style="207" customWidth="1"/>
    <col min="6680" max="6899" width="9.140625" style="207"/>
    <col min="6900" max="6900" width="7.7109375" style="207" bestFit="1" customWidth="1"/>
    <col min="6901" max="6902" width="5.85546875" style="207" customWidth="1"/>
    <col min="6903" max="6903" width="15.28515625" style="207" bestFit="1" customWidth="1"/>
    <col min="6904" max="6904" width="11.42578125" style="207" bestFit="1" customWidth="1"/>
    <col min="6905" max="6905" width="7.140625" style="207" customWidth="1"/>
    <col min="6906" max="6906" width="9.5703125" style="207" customWidth="1"/>
    <col min="6907" max="6911" width="9" style="207" customWidth="1"/>
    <col min="6912" max="6912" width="10" style="207" bestFit="1" customWidth="1"/>
    <col min="6913" max="6913" width="8.140625" style="207" bestFit="1" customWidth="1"/>
    <col min="6914" max="6914" width="8.140625" style="207" customWidth="1"/>
    <col min="6915" max="6916" width="8.28515625" style="207" customWidth="1"/>
    <col min="6917" max="6917" width="8.28515625" style="207" bestFit="1" customWidth="1"/>
    <col min="6918" max="6918" width="9" style="207" bestFit="1" customWidth="1"/>
    <col min="6919" max="6927" width="9" style="207" customWidth="1"/>
    <col min="6928" max="6928" width="23.28515625" style="207" customWidth="1"/>
    <col min="6929" max="6929" width="6.140625" style="207" customWidth="1"/>
    <col min="6930" max="6930" width="0" style="207" hidden="1" customWidth="1"/>
    <col min="6931" max="6931" width="6.140625" style="207" customWidth="1"/>
    <col min="6932" max="6932" width="7" style="207" bestFit="1" customWidth="1"/>
    <col min="6933" max="6934" width="6.140625" style="207" customWidth="1"/>
    <col min="6935" max="6935" width="7.28515625" style="207" customWidth="1"/>
    <col min="6936" max="7155" width="9.140625" style="207"/>
    <col min="7156" max="7156" width="7.7109375" style="207" bestFit="1" customWidth="1"/>
    <col min="7157" max="7158" width="5.85546875" style="207" customWidth="1"/>
    <col min="7159" max="7159" width="15.28515625" style="207" bestFit="1" customWidth="1"/>
    <col min="7160" max="7160" width="11.42578125" style="207" bestFit="1" customWidth="1"/>
    <col min="7161" max="7161" width="7.140625" style="207" customWidth="1"/>
    <col min="7162" max="7162" width="9.5703125" style="207" customWidth="1"/>
    <col min="7163" max="7167" width="9" style="207" customWidth="1"/>
    <col min="7168" max="7168" width="10" style="207" bestFit="1" customWidth="1"/>
    <col min="7169" max="7169" width="8.140625" style="207" bestFit="1" customWidth="1"/>
    <col min="7170" max="7170" width="8.140625" style="207" customWidth="1"/>
    <col min="7171" max="7172" width="8.28515625" style="207" customWidth="1"/>
    <col min="7173" max="7173" width="8.28515625" style="207" bestFit="1" customWidth="1"/>
    <col min="7174" max="7174" width="9" style="207" bestFit="1" customWidth="1"/>
    <col min="7175" max="7183" width="9" style="207" customWidth="1"/>
    <col min="7184" max="7184" width="23.28515625" style="207" customWidth="1"/>
    <col min="7185" max="7185" width="6.140625" style="207" customWidth="1"/>
    <col min="7186" max="7186" width="0" style="207" hidden="1" customWidth="1"/>
    <col min="7187" max="7187" width="6.140625" style="207" customWidth="1"/>
    <col min="7188" max="7188" width="7" style="207" bestFit="1" customWidth="1"/>
    <col min="7189" max="7190" width="6.140625" style="207" customWidth="1"/>
    <col min="7191" max="7191" width="7.28515625" style="207" customWidth="1"/>
    <col min="7192" max="7411" width="9.140625" style="207"/>
    <col min="7412" max="7412" width="7.7109375" style="207" bestFit="1" customWidth="1"/>
    <col min="7413" max="7414" width="5.85546875" style="207" customWidth="1"/>
    <col min="7415" max="7415" width="15.28515625" style="207" bestFit="1" customWidth="1"/>
    <col min="7416" max="7416" width="11.42578125" style="207" bestFit="1" customWidth="1"/>
    <col min="7417" max="7417" width="7.140625" style="207" customWidth="1"/>
    <col min="7418" max="7418" width="9.5703125" style="207" customWidth="1"/>
    <col min="7419" max="7423" width="9" style="207" customWidth="1"/>
    <col min="7424" max="7424" width="10" style="207" bestFit="1" customWidth="1"/>
    <col min="7425" max="7425" width="8.140625" style="207" bestFit="1" customWidth="1"/>
    <col min="7426" max="7426" width="8.140625" style="207" customWidth="1"/>
    <col min="7427" max="7428" width="8.28515625" style="207" customWidth="1"/>
    <col min="7429" max="7429" width="8.28515625" style="207" bestFit="1" customWidth="1"/>
    <col min="7430" max="7430" width="9" style="207" bestFit="1" customWidth="1"/>
    <col min="7431" max="7439" width="9" style="207" customWidth="1"/>
    <col min="7440" max="7440" width="23.28515625" style="207" customWidth="1"/>
    <col min="7441" max="7441" width="6.140625" style="207" customWidth="1"/>
    <col min="7442" max="7442" width="0" style="207" hidden="1" customWidth="1"/>
    <col min="7443" max="7443" width="6.140625" style="207" customWidth="1"/>
    <col min="7444" max="7444" width="7" style="207" bestFit="1" customWidth="1"/>
    <col min="7445" max="7446" width="6.140625" style="207" customWidth="1"/>
    <col min="7447" max="7447" width="7.28515625" style="207" customWidth="1"/>
    <col min="7448" max="7667" width="9.140625" style="207"/>
    <col min="7668" max="7668" width="7.7109375" style="207" bestFit="1" customWidth="1"/>
    <col min="7669" max="7670" width="5.85546875" style="207" customWidth="1"/>
    <col min="7671" max="7671" width="15.28515625" style="207" bestFit="1" customWidth="1"/>
    <col min="7672" max="7672" width="11.42578125" style="207" bestFit="1" customWidth="1"/>
    <col min="7673" max="7673" width="7.140625" style="207" customWidth="1"/>
    <col min="7674" max="7674" width="9.5703125" style="207" customWidth="1"/>
    <col min="7675" max="7679" width="9" style="207" customWidth="1"/>
    <col min="7680" max="7680" width="10" style="207" bestFit="1" customWidth="1"/>
    <col min="7681" max="7681" width="8.140625" style="207" bestFit="1" customWidth="1"/>
    <col min="7682" max="7682" width="8.140625" style="207" customWidth="1"/>
    <col min="7683" max="7684" width="8.28515625" style="207" customWidth="1"/>
    <col min="7685" max="7685" width="8.28515625" style="207" bestFit="1" customWidth="1"/>
    <col min="7686" max="7686" width="9" style="207" bestFit="1" customWidth="1"/>
    <col min="7687" max="7695" width="9" style="207" customWidth="1"/>
    <col min="7696" max="7696" width="23.28515625" style="207" customWidth="1"/>
    <col min="7697" max="7697" width="6.140625" style="207" customWidth="1"/>
    <col min="7698" max="7698" width="0" style="207" hidden="1" customWidth="1"/>
    <col min="7699" max="7699" width="6.140625" style="207" customWidth="1"/>
    <col min="7700" max="7700" width="7" style="207" bestFit="1" customWidth="1"/>
    <col min="7701" max="7702" width="6.140625" style="207" customWidth="1"/>
    <col min="7703" max="7703" width="7.28515625" style="207" customWidth="1"/>
    <col min="7704" max="7923" width="9.140625" style="207"/>
    <col min="7924" max="7924" width="7.7109375" style="207" bestFit="1" customWidth="1"/>
    <col min="7925" max="7926" width="5.85546875" style="207" customWidth="1"/>
    <col min="7927" max="7927" width="15.28515625" style="207" bestFit="1" customWidth="1"/>
    <col min="7928" max="7928" width="11.42578125" style="207" bestFit="1" customWidth="1"/>
    <col min="7929" max="7929" width="7.140625" style="207" customWidth="1"/>
    <col min="7930" max="7930" width="9.5703125" style="207" customWidth="1"/>
    <col min="7931" max="7935" width="9" style="207" customWidth="1"/>
    <col min="7936" max="7936" width="10" style="207" bestFit="1" customWidth="1"/>
    <col min="7937" max="7937" width="8.140625" style="207" bestFit="1" customWidth="1"/>
    <col min="7938" max="7938" width="8.140625" style="207" customWidth="1"/>
    <col min="7939" max="7940" width="8.28515625" style="207" customWidth="1"/>
    <col min="7941" max="7941" width="8.28515625" style="207" bestFit="1" customWidth="1"/>
    <col min="7942" max="7942" width="9" style="207" bestFit="1" customWidth="1"/>
    <col min="7943" max="7951" width="9" style="207" customWidth="1"/>
    <col min="7952" max="7952" width="23.28515625" style="207" customWidth="1"/>
    <col min="7953" max="7953" width="6.140625" style="207" customWidth="1"/>
    <col min="7954" max="7954" width="0" style="207" hidden="1" customWidth="1"/>
    <col min="7955" max="7955" width="6.140625" style="207" customWidth="1"/>
    <col min="7956" max="7956" width="7" style="207" bestFit="1" customWidth="1"/>
    <col min="7957" max="7958" width="6.140625" style="207" customWidth="1"/>
    <col min="7959" max="7959" width="7.28515625" style="207" customWidth="1"/>
    <col min="7960" max="8179" width="9.140625" style="207"/>
    <col min="8180" max="8180" width="7.7109375" style="207" bestFit="1" customWidth="1"/>
    <col min="8181" max="8182" width="5.85546875" style="207" customWidth="1"/>
    <col min="8183" max="8183" width="15.28515625" style="207" bestFit="1" customWidth="1"/>
    <col min="8184" max="8184" width="11.42578125" style="207" bestFit="1" customWidth="1"/>
    <col min="8185" max="8185" width="7.140625" style="207" customWidth="1"/>
    <col min="8186" max="8186" width="9.5703125" style="207" customWidth="1"/>
    <col min="8187" max="8191" width="9" style="207" customWidth="1"/>
    <col min="8192" max="8192" width="10" style="207" bestFit="1" customWidth="1"/>
    <col min="8193" max="8193" width="8.140625" style="207" bestFit="1" customWidth="1"/>
    <col min="8194" max="8194" width="8.140625" style="207" customWidth="1"/>
    <col min="8195" max="8196" width="8.28515625" style="207" customWidth="1"/>
    <col min="8197" max="8197" width="8.28515625" style="207" bestFit="1" customWidth="1"/>
    <col min="8198" max="8198" width="9" style="207" bestFit="1" customWidth="1"/>
    <col min="8199" max="8207" width="9" style="207" customWidth="1"/>
    <col min="8208" max="8208" width="23.28515625" style="207" customWidth="1"/>
    <col min="8209" max="8209" width="6.140625" style="207" customWidth="1"/>
    <col min="8210" max="8210" width="0" style="207" hidden="1" customWidth="1"/>
    <col min="8211" max="8211" width="6.140625" style="207" customWidth="1"/>
    <col min="8212" max="8212" width="7" style="207" bestFit="1" customWidth="1"/>
    <col min="8213" max="8214" width="6.140625" style="207" customWidth="1"/>
    <col min="8215" max="8215" width="7.28515625" style="207" customWidth="1"/>
    <col min="8216" max="8435" width="9.140625" style="207"/>
    <col min="8436" max="8436" width="7.7109375" style="207" bestFit="1" customWidth="1"/>
    <col min="8437" max="8438" width="5.85546875" style="207" customWidth="1"/>
    <col min="8439" max="8439" width="15.28515625" style="207" bestFit="1" customWidth="1"/>
    <col min="8440" max="8440" width="11.42578125" style="207" bestFit="1" customWidth="1"/>
    <col min="8441" max="8441" width="7.140625" style="207" customWidth="1"/>
    <col min="8442" max="8442" width="9.5703125" style="207" customWidth="1"/>
    <col min="8443" max="8447" width="9" style="207" customWidth="1"/>
    <col min="8448" max="8448" width="10" style="207" bestFit="1" customWidth="1"/>
    <col min="8449" max="8449" width="8.140625" style="207" bestFit="1" customWidth="1"/>
    <col min="8450" max="8450" width="8.140625" style="207" customWidth="1"/>
    <col min="8451" max="8452" width="8.28515625" style="207" customWidth="1"/>
    <col min="8453" max="8453" width="8.28515625" style="207" bestFit="1" customWidth="1"/>
    <col min="8454" max="8454" width="9" style="207" bestFit="1" customWidth="1"/>
    <col min="8455" max="8463" width="9" style="207" customWidth="1"/>
    <col min="8464" max="8464" width="23.28515625" style="207" customWidth="1"/>
    <col min="8465" max="8465" width="6.140625" style="207" customWidth="1"/>
    <col min="8466" max="8466" width="0" style="207" hidden="1" customWidth="1"/>
    <col min="8467" max="8467" width="6.140625" style="207" customWidth="1"/>
    <col min="8468" max="8468" width="7" style="207" bestFit="1" customWidth="1"/>
    <col min="8469" max="8470" width="6.140625" style="207" customWidth="1"/>
    <col min="8471" max="8471" width="7.28515625" style="207" customWidth="1"/>
    <col min="8472" max="8691" width="9.140625" style="207"/>
    <col min="8692" max="8692" width="7.7109375" style="207" bestFit="1" customWidth="1"/>
    <col min="8693" max="8694" width="5.85546875" style="207" customWidth="1"/>
    <col min="8695" max="8695" width="15.28515625" style="207" bestFit="1" customWidth="1"/>
    <col min="8696" max="8696" width="11.42578125" style="207" bestFit="1" customWidth="1"/>
    <col min="8697" max="8697" width="7.140625" style="207" customWidth="1"/>
    <col min="8698" max="8698" width="9.5703125" style="207" customWidth="1"/>
    <col min="8699" max="8703" width="9" style="207" customWidth="1"/>
    <col min="8704" max="8704" width="10" style="207" bestFit="1" customWidth="1"/>
    <col min="8705" max="8705" width="8.140625" style="207" bestFit="1" customWidth="1"/>
    <col min="8706" max="8706" width="8.140625" style="207" customWidth="1"/>
    <col min="8707" max="8708" width="8.28515625" style="207" customWidth="1"/>
    <col min="8709" max="8709" width="8.28515625" style="207" bestFit="1" customWidth="1"/>
    <col min="8710" max="8710" width="9" style="207" bestFit="1" customWidth="1"/>
    <col min="8711" max="8719" width="9" style="207" customWidth="1"/>
    <col min="8720" max="8720" width="23.28515625" style="207" customWidth="1"/>
    <col min="8721" max="8721" width="6.140625" style="207" customWidth="1"/>
    <col min="8722" max="8722" width="0" style="207" hidden="1" customWidth="1"/>
    <col min="8723" max="8723" width="6.140625" style="207" customWidth="1"/>
    <col min="8724" max="8724" width="7" style="207" bestFit="1" customWidth="1"/>
    <col min="8725" max="8726" width="6.140625" style="207" customWidth="1"/>
    <col min="8727" max="8727" width="7.28515625" style="207" customWidth="1"/>
    <col min="8728" max="8947" width="9.140625" style="207"/>
    <col min="8948" max="8948" width="7.7109375" style="207" bestFit="1" customWidth="1"/>
    <col min="8949" max="8950" width="5.85546875" style="207" customWidth="1"/>
    <col min="8951" max="8951" width="15.28515625" style="207" bestFit="1" customWidth="1"/>
    <col min="8952" max="8952" width="11.42578125" style="207" bestFit="1" customWidth="1"/>
    <col min="8953" max="8953" width="7.140625" style="207" customWidth="1"/>
    <col min="8954" max="8954" width="9.5703125" style="207" customWidth="1"/>
    <col min="8955" max="8959" width="9" style="207" customWidth="1"/>
    <col min="8960" max="8960" width="10" style="207" bestFit="1" customWidth="1"/>
    <col min="8961" max="8961" width="8.140625" style="207" bestFit="1" customWidth="1"/>
    <col min="8962" max="8962" width="8.140625" style="207" customWidth="1"/>
    <col min="8963" max="8964" width="8.28515625" style="207" customWidth="1"/>
    <col min="8965" max="8965" width="8.28515625" style="207" bestFit="1" customWidth="1"/>
    <col min="8966" max="8966" width="9" style="207" bestFit="1" customWidth="1"/>
    <col min="8967" max="8975" width="9" style="207" customWidth="1"/>
    <col min="8976" max="8976" width="23.28515625" style="207" customWidth="1"/>
    <col min="8977" max="8977" width="6.140625" style="207" customWidth="1"/>
    <col min="8978" max="8978" width="0" style="207" hidden="1" customWidth="1"/>
    <col min="8979" max="8979" width="6.140625" style="207" customWidth="1"/>
    <col min="8980" max="8980" width="7" style="207" bestFit="1" customWidth="1"/>
    <col min="8981" max="8982" width="6.140625" style="207" customWidth="1"/>
    <col min="8983" max="8983" width="7.28515625" style="207" customWidth="1"/>
    <col min="8984" max="9203" width="9.140625" style="207"/>
    <col min="9204" max="9204" width="7.7109375" style="207" bestFit="1" customWidth="1"/>
    <col min="9205" max="9206" width="5.85546875" style="207" customWidth="1"/>
    <col min="9207" max="9207" width="15.28515625" style="207" bestFit="1" customWidth="1"/>
    <col min="9208" max="9208" width="11.42578125" style="207" bestFit="1" customWidth="1"/>
    <col min="9209" max="9209" width="7.140625" style="207" customWidth="1"/>
    <col min="9210" max="9210" width="9.5703125" style="207" customWidth="1"/>
    <col min="9211" max="9215" width="9" style="207" customWidth="1"/>
    <col min="9216" max="9216" width="10" style="207" bestFit="1" customWidth="1"/>
    <col min="9217" max="9217" width="8.140625" style="207" bestFit="1" customWidth="1"/>
    <col min="9218" max="9218" width="8.140625" style="207" customWidth="1"/>
    <col min="9219" max="9220" width="8.28515625" style="207" customWidth="1"/>
    <col min="9221" max="9221" width="8.28515625" style="207" bestFit="1" customWidth="1"/>
    <col min="9222" max="9222" width="9" style="207" bestFit="1" customWidth="1"/>
    <col min="9223" max="9231" width="9" style="207" customWidth="1"/>
    <col min="9232" max="9232" width="23.28515625" style="207" customWidth="1"/>
    <col min="9233" max="9233" width="6.140625" style="207" customWidth="1"/>
    <col min="9234" max="9234" width="0" style="207" hidden="1" customWidth="1"/>
    <col min="9235" max="9235" width="6.140625" style="207" customWidth="1"/>
    <col min="9236" max="9236" width="7" style="207" bestFit="1" customWidth="1"/>
    <col min="9237" max="9238" width="6.140625" style="207" customWidth="1"/>
    <col min="9239" max="9239" width="7.28515625" style="207" customWidth="1"/>
    <col min="9240" max="9459" width="9.140625" style="207"/>
    <col min="9460" max="9460" width="7.7109375" style="207" bestFit="1" customWidth="1"/>
    <col min="9461" max="9462" width="5.85546875" style="207" customWidth="1"/>
    <col min="9463" max="9463" width="15.28515625" style="207" bestFit="1" customWidth="1"/>
    <col min="9464" max="9464" width="11.42578125" style="207" bestFit="1" customWidth="1"/>
    <col min="9465" max="9465" width="7.140625" style="207" customWidth="1"/>
    <col min="9466" max="9466" width="9.5703125" style="207" customWidth="1"/>
    <col min="9467" max="9471" width="9" style="207" customWidth="1"/>
    <col min="9472" max="9472" width="10" style="207" bestFit="1" customWidth="1"/>
    <col min="9473" max="9473" width="8.140625" style="207" bestFit="1" customWidth="1"/>
    <col min="9474" max="9474" width="8.140625" style="207" customWidth="1"/>
    <col min="9475" max="9476" width="8.28515625" style="207" customWidth="1"/>
    <col min="9477" max="9477" width="8.28515625" style="207" bestFit="1" customWidth="1"/>
    <col min="9478" max="9478" width="9" style="207" bestFit="1" customWidth="1"/>
    <col min="9479" max="9487" width="9" style="207" customWidth="1"/>
    <col min="9488" max="9488" width="23.28515625" style="207" customWidth="1"/>
    <col min="9489" max="9489" width="6.140625" style="207" customWidth="1"/>
    <col min="9490" max="9490" width="0" style="207" hidden="1" customWidth="1"/>
    <col min="9491" max="9491" width="6.140625" style="207" customWidth="1"/>
    <col min="9492" max="9492" width="7" style="207" bestFit="1" customWidth="1"/>
    <col min="9493" max="9494" width="6.140625" style="207" customWidth="1"/>
    <col min="9495" max="9495" width="7.28515625" style="207" customWidth="1"/>
    <col min="9496" max="9715" width="9.140625" style="207"/>
    <col min="9716" max="9716" width="7.7109375" style="207" bestFit="1" customWidth="1"/>
    <col min="9717" max="9718" width="5.85546875" style="207" customWidth="1"/>
    <col min="9719" max="9719" width="15.28515625" style="207" bestFit="1" customWidth="1"/>
    <col min="9720" max="9720" width="11.42578125" style="207" bestFit="1" customWidth="1"/>
    <col min="9721" max="9721" width="7.140625" style="207" customWidth="1"/>
    <col min="9722" max="9722" width="9.5703125" style="207" customWidth="1"/>
    <col min="9723" max="9727" width="9" style="207" customWidth="1"/>
    <col min="9728" max="9728" width="10" style="207" bestFit="1" customWidth="1"/>
    <col min="9729" max="9729" width="8.140625" style="207" bestFit="1" customWidth="1"/>
    <col min="9730" max="9730" width="8.140625" style="207" customWidth="1"/>
    <col min="9731" max="9732" width="8.28515625" style="207" customWidth="1"/>
    <col min="9733" max="9733" width="8.28515625" style="207" bestFit="1" customWidth="1"/>
    <col min="9734" max="9734" width="9" style="207" bestFit="1" customWidth="1"/>
    <col min="9735" max="9743" width="9" style="207" customWidth="1"/>
    <col min="9744" max="9744" width="23.28515625" style="207" customWidth="1"/>
    <col min="9745" max="9745" width="6.140625" style="207" customWidth="1"/>
    <col min="9746" max="9746" width="0" style="207" hidden="1" customWidth="1"/>
    <col min="9747" max="9747" width="6.140625" style="207" customWidth="1"/>
    <col min="9748" max="9748" width="7" style="207" bestFit="1" customWidth="1"/>
    <col min="9749" max="9750" width="6.140625" style="207" customWidth="1"/>
    <col min="9751" max="9751" width="7.28515625" style="207" customWidth="1"/>
    <col min="9752" max="9971" width="9.140625" style="207"/>
    <col min="9972" max="9972" width="7.7109375" style="207" bestFit="1" customWidth="1"/>
    <col min="9973" max="9974" width="5.85546875" style="207" customWidth="1"/>
    <col min="9975" max="9975" width="15.28515625" style="207" bestFit="1" customWidth="1"/>
    <col min="9976" max="9976" width="11.42578125" style="207" bestFit="1" customWidth="1"/>
    <col min="9977" max="9977" width="7.140625" style="207" customWidth="1"/>
    <col min="9978" max="9978" width="9.5703125" style="207" customWidth="1"/>
    <col min="9979" max="9983" width="9" style="207" customWidth="1"/>
    <col min="9984" max="9984" width="10" style="207" bestFit="1" customWidth="1"/>
    <col min="9985" max="9985" width="8.140625" style="207" bestFit="1" customWidth="1"/>
    <col min="9986" max="9986" width="8.140625" style="207" customWidth="1"/>
    <col min="9987" max="9988" width="8.28515625" style="207" customWidth="1"/>
    <col min="9989" max="9989" width="8.28515625" style="207" bestFit="1" customWidth="1"/>
    <col min="9990" max="9990" width="9" style="207" bestFit="1" customWidth="1"/>
    <col min="9991" max="9999" width="9" style="207" customWidth="1"/>
    <col min="10000" max="10000" width="23.28515625" style="207" customWidth="1"/>
    <col min="10001" max="10001" width="6.140625" style="207" customWidth="1"/>
    <col min="10002" max="10002" width="0" style="207" hidden="1" customWidth="1"/>
    <col min="10003" max="10003" width="6.140625" style="207" customWidth="1"/>
    <col min="10004" max="10004" width="7" style="207" bestFit="1" customWidth="1"/>
    <col min="10005" max="10006" width="6.140625" style="207" customWidth="1"/>
    <col min="10007" max="10007" width="7.28515625" style="207" customWidth="1"/>
    <col min="10008" max="10227" width="9.140625" style="207"/>
    <col min="10228" max="10228" width="7.7109375" style="207" bestFit="1" customWidth="1"/>
    <col min="10229" max="10230" width="5.85546875" style="207" customWidth="1"/>
    <col min="10231" max="10231" width="15.28515625" style="207" bestFit="1" customWidth="1"/>
    <col min="10232" max="10232" width="11.42578125" style="207" bestFit="1" customWidth="1"/>
    <col min="10233" max="10233" width="7.140625" style="207" customWidth="1"/>
    <col min="10234" max="10234" width="9.5703125" style="207" customWidth="1"/>
    <col min="10235" max="10239" width="9" style="207" customWidth="1"/>
    <col min="10240" max="10240" width="10" style="207" bestFit="1" customWidth="1"/>
    <col min="10241" max="10241" width="8.140625" style="207" bestFit="1" customWidth="1"/>
    <col min="10242" max="10242" width="8.140625" style="207" customWidth="1"/>
    <col min="10243" max="10244" width="8.28515625" style="207" customWidth="1"/>
    <col min="10245" max="10245" width="8.28515625" style="207" bestFit="1" customWidth="1"/>
    <col min="10246" max="10246" width="9" style="207" bestFit="1" customWidth="1"/>
    <col min="10247" max="10255" width="9" style="207" customWidth="1"/>
    <col min="10256" max="10256" width="23.28515625" style="207" customWidth="1"/>
    <col min="10257" max="10257" width="6.140625" style="207" customWidth="1"/>
    <col min="10258" max="10258" width="0" style="207" hidden="1" customWidth="1"/>
    <col min="10259" max="10259" width="6.140625" style="207" customWidth="1"/>
    <col min="10260" max="10260" width="7" style="207" bestFit="1" customWidth="1"/>
    <col min="10261" max="10262" width="6.140625" style="207" customWidth="1"/>
    <col min="10263" max="10263" width="7.28515625" style="207" customWidth="1"/>
    <col min="10264" max="10483" width="9.140625" style="207"/>
    <col min="10484" max="10484" width="7.7109375" style="207" bestFit="1" customWidth="1"/>
    <col min="10485" max="10486" width="5.85546875" style="207" customWidth="1"/>
    <col min="10487" max="10487" width="15.28515625" style="207" bestFit="1" customWidth="1"/>
    <col min="10488" max="10488" width="11.42578125" style="207" bestFit="1" customWidth="1"/>
    <col min="10489" max="10489" width="7.140625" style="207" customWidth="1"/>
    <col min="10490" max="10490" width="9.5703125" style="207" customWidth="1"/>
    <col min="10491" max="10495" width="9" style="207" customWidth="1"/>
    <col min="10496" max="10496" width="10" style="207" bestFit="1" customWidth="1"/>
    <col min="10497" max="10497" width="8.140625" style="207" bestFit="1" customWidth="1"/>
    <col min="10498" max="10498" width="8.140625" style="207" customWidth="1"/>
    <col min="10499" max="10500" width="8.28515625" style="207" customWidth="1"/>
    <col min="10501" max="10501" width="8.28515625" style="207" bestFit="1" customWidth="1"/>
    <col min="10502" max="10502" width="9" style="207" bestFit="1" customWidth="1"/>
    <col min="10503" max="10511" width="9" style="207" customWidth="1"/>
    <col min="10512" max="10512" width="23.28515625" style="207" customWidth="1"/>
    <col min="10513" max="10513" width="6.140625" style="207" customWidth="1"/>
    <col min="10514" max="10514" width="0" style="207" hidden="1" customWidth="1"/>
    <col min="10515" max="10515" width="6.140625" style="207" customWidth="1"/>
    <col min="10516" max="10516" width="7" style="207" bestFit="1" customWidth="1"/>
    <col min="10517" max="10518" width="6.140625" style="207" customWidth="1"/>
    <col min="10519" max="10519" width="7.28515625" style="207" customWidth="1"/>
    <col min="10520" max="10739" width="9.140625" style="207"/>
    <col min="10740" max="10740" width="7.7109375" style="207" bestFit="1" customWidth="1"/>
    <col min="10741" max="10742" width="5.85546875" style="207" customWidth="1"/>
    <col min="10743" max="10743" width="15.28515625" style="207" bestFit="1" customWidth="1"/>
    <col min="10744" max="10744" width="11.42578125" style="207" bestFit="1" customWidth="1"/>
    <col min="10745" max="10745" width="7.140625" style="207" customWidth="1"/>
    <col min="10746" max="10746" width="9.5703125" style="207" customWidth="1"/>
    <col min="10747" max="10751" width="9" style="207" customWidth="1"/>
    <col min="10752" max="10752" width="10" style="207" bestFit="1" customWidth="1"/>
    <col min="10753" max="10753" width="8.140625" style="207" bestFit="1" customWidth="1"/>
    <col min="10754" max="10754" width="8.140625" style="207" customWidth="1"/>
    <col min="10755" max="10756" width="8.28515625" style="207" customWidth="1"/>
    <col min="10757" max="10757" width="8.28515625" style="207" bestFit="1" customWidth="1"/>
    <col min="10758" max="10758" width="9" style="207" bestFit="1" customWidth="1"/>
    <col min="10759" max="10767" width="9" style="207" customWidth="1"/>
    <col min="10768" max="10768" width="23.28515625" style="207" customWidth="1"/>
    <col min="10769" max="10769" width="6.140625" style="207" customWidth="1"/>
    <col min="10770" max="10770" width="0" style="207" hidden="1" customWidth="1"/>
    <col min="10771" max="10771" width="6.140625" style="207" customWidth="1"/>
    <col min="10772" max="10772" width="7" style="207" bestFit="1" customWidth="1"/>
    <col min="10773" max="10774" width="6.140625" style="207" customWidth="1"/>
    <col min="10775" max="10775" width="7.28515625" style="207" customWidth="1"/>
    <col min="10776" max="10995" width="9.140625" style="207"/>
    <col min="10996" max="10996" width="7.7109375" style="207" bestFit="1" customWidth="1"/>
    <col min="10997" max="10998" width="5.85546875" style="207" customWidth="1"/>
    <col min="10999" max="10999" width="15.28515625" style="207" bestFit="1" customWidth="1"/>
    <col min="11000" max="11000" width="11.42578125" style="207" bestFit="1" customWidth="1"/>
    <col min="11001" max="11001" width="7.140625" style="207" customWidth="1"/>
    <col min="11002" max="11002" width="9.5703125" style="207" customWidth="1"/>
    <col min="11003" max="11007" width="9" style="207" customWidth="1"/>
    <col min="11008" max="11008" width="10" style="207" bestFit="1" customWidth="1"/>
    <col min="11009" max="11009" width="8.140625" style="207" bestFit="1" customWidth="1"/>
    <col min="11010" max="11010" width="8.140625" style="207" customWidth="1"/>
    <col min="11011" max="11012" width="8.28515625" style="207" customWidth="1"/>
    <col min="11013" max="11013" width="8.28515625" style="207" bestFit="1" customWidth="1"/>
    <col min="11014" max="11014" width="9" style="207" bestFit="1" customWidth="1"/>
    <col min="11015" max="11023" width="9" style="207" customWidth="1"/>
    <col min="11024" max="11024" width="23.28515625" style="207" customWidth="1"/>
    <col min="11025" max="11025" width="6.140625" style="207" customWidth="1"/>
    <col min="11026" max="11026" width="0" style="207" hidden="1" customWidth="1"/>
    <col min="11027" max="11027" width="6.140625" style="207" customWidth="1"/>
    <col min="11028" max="11028" width="7" style="207" bestFit="1" customWidth="1"/>
    <col min="11029" max="11030" width="6.140625" style="207" customWidth="1"/>
    <col min="11031" max="11031" width="7.28515625" style="207" customWidth="1"/>
    <col min="11032" max="11251" width="9.140625" style="207"/>
    <col min="11252" max="11252" width="7.7109375" style="207" bestFit="1" customWidth="1"/>
    <col min="11253" max="11254" width="5.85546875" style="207" customWidth="1"/>
    <col min="11255" max="11255" width="15.28515625" style="207" bestFit="1" customWidth="1"/>
    <col min="11256" max="11256" width="11.42578125" style="207" bestFit="1" customWidth="1"/>
    <col min="11257" max="11257" width="7.140625" style="207" customWidth="1"/>
    <col min="11258" max="11258" width="9.5703125" style="207" customWidth="1"/>
    <col min="11259" max="11263" width="9" style="207" customWidth="1"/>
    <col min="11264" max="11264" width="10" style="207" bestFit="1" customWidth="1"/>
    <col min="11265" max="11265" width="8.140625" style="207" bestFit="1" customWidth="1"/>
    <col min="11266" max="11266" width="8.140625" style="207" customWidth="1"/>
    <col min="11267" max="11268" width="8.28515625" style="207" customWidth="1"/>
    <col min="11269" max="11269" width="8.28515625" style="207" bestFit="1" customWidth="1"/>
    <col min="11270" max="11270" width="9" style="207" bestFit="1" customWidth="1"/>
    <col min="11271" max="11279" width="9" style="207" customWidth="1"/>
    <col min="11280" max="11280" width="23.28515625" style="207" customWidth="1"/>
    <col min="11281" max="11281" width="6.140625" style="207" customWidth="1"/>
    <col min="11282" max="11282" width="0" style="207" hidden="1" customWidth="1"/>
    <col min="11283" max="11283" width="6.140625" style="207" customWidth="1"/>
    <col min="11284" max="11284" width="7" style="207" bestFit="1" customWidth="1"/>
    <col min="11285" max="11286" width="6.140625" style="207" customWidth="1"/>
    <col min="11287" max="11287" width="7.28515625" style="207" customWidth="1"/>
    <col min="11288" max="11507" width="9.140625" style="207"/>
    <col min="11508" max="11508" width="7.7109375" style="207" bestFit="1" customWidth="1"/>
    <col min="11509" max="11510" width="5.85546875" style="207" customWidth="1"/>
    <col min="11511" max="11511" width="15.28515625" style="207" bestFit="1" customWidth="1"/>
    <col min="11512" max="11512" width="11.42578125" style="207" bestFit="1" customWidth="1"/>
    <col min="11513" max="11513" width="7.140625" style="207" customWidth="1"/>
    <col min="11514" max="11514" width="9.5703125" style="207" customWidth="1"/>
    <col min="11515" max="11519" width="9" style="207" customWidth="1"/>
    <col min="11520" max="11520" width="10" style="207" bestFit="1" customWidth="1"/>
    <col min="11521" max="11521" width="8.140625" style="207" bestFit="1" customWidth="1"/>
    <col min="11522" max="11522" width="8.140625" style="207" customWidth="1"/>
    <col min="11523" max="11524" width="8.28515625" style="207" customWidth="1"/>
    <col min="11525" max="11525" width="8.28515625" style="207" bestFit="1" customWidth="1"/>
    <col min="11526" max="11526" width="9" style="207" bestFit="1" customWidth="1"/>
    <col min="11527" max="11535" width="9" style="207" customWidth="1"/>
    <col min="11536" max="11536" width="23.28515625" style="207" customWidth="1"/>
    <col min="11537" max="11537" width="6.140625" style="207" customWidth="1"/>
    <col min="11538" max="11538" width="0" style="207" hidden="1" customWidth="1"/>
    <col min="11539" max="11539" width="6.140625" style="207" customWidth="1"/>
    <col min="11540" max="11540" width="7" style="207" bestFit="1" customWidth="1"/>
    <col min="11541" max="11542" width="6.140625" style="207" customWidth="1"/>
    <col min="11543" max="11543" width="7.28515625" style="207" customWidth="1"/>
    <col min="11544" max="11763" width="9.140625" style="207"/>
    <col min="11764" max="11764" width="7.7109375" style="207" bestFit="1" customWidth="1"/>
    <col min="11765" max="11766" width="5.85546875" style="207" customWidth="1"/>
    <col min="11767" max="11767" width="15.28515625" style="207" bestFit="1" customWidth="1"/>
    <col min="11768" max="11768" width="11.42578125" style="207" bestFit="1" customWidth="1"/>
    <col min="11769" max="11769" width="7.140625" style="207" customWidth="1"/>
    <col min="11770" max="11770" width="9.5703125" style="207" customWidth="1"/>
    <col min="11771" max="11775" width="9" style="207" customWidth="1"/>
    <col min="11776" max="11776" width="10" style="207" bestFit="1" customWidth="1"/>
    <col min="11777" max="11777" width="8.140625" style="207" bestFit="1" customWidth="1"/>
    <col min="11778" max="11778" width="8.140625" style="207" customWidth="1"/>
    <col min="11779" max="11780" width="8.28515625" style="207" customWidth="1"/>
    <col min="11781" max="11781" width="8.28515625" style="207" bestFit="1" customWidth="1"/>
    <col min="11782" max="11782" width="9" style="207" bestFit="1" customWidth="1"/>
    <col min="11783" max="11791" width="9" style="207" customWidth="1"/>
    <col min="11792" max="11792" width="23.28515625" style="207" customWidth="1"/>
    <col min="11793" max="11793" width="6.140625" style="207" customWidth="1"/>
    <col min="11794" max="11794" width="0" style="207" hidden="1" customWidth="1"/>
    <col min="11795" max="11795" width="6.140625" style="207" customWidth="1"/>
    <col min="11796" max="11796" width="7" style="207" bestFit="1" customWidth="1"/>
    <col min="11797" max="11798" width="6.140625" style="207" customWidth="1"/>
    <col min="11799" max="11799" width="7.28515625" style="207" customWidth="1"/>
    <col min="11800" max="12019" width="9.140625" style="207"/>
    <col min="12020" max="12020" width="7.7109375" style="207" bestFit="1" customWidth="1"/>
    <col min="12021" max="12022" width="5.85546875" style="207" customWidth="1"/>
    <col min="12023" max="12023" width="15.28515625" style="207" bestFit="1" customWidth="1"/>
    <col min="12024" max="12024" width="11.42578125" style="207" bestFit="1" customWidth="1"/>
    <col min="12025" max="12025" width="7.140625" style="207" customWidth="1"/>
    <col min="12026" max="12026" width="9.5703125" style="207" customWidth="1"/>
    <col min="12027" max="12031" width="9" style="207" customWidth="1"/>
    <col min="12032" max="12032" width="10" style="207" bestFit="1" customWidth="1"/>
    <col min="12033" max="12033" width="8.140625" style="207" bestFit="1" customWidth="1"/>
    <col min="12034" max="12034" width="8.140625" style="207" customWidth="1"/>
    <col min="12035" max="12036" width="8.28515625" style="207" customWidth="1"/>
    <col min="12037" max="12037" width="8.28515625" style="207" bestFit="1" customWidth="1"/>
    <col min="12038" max="12038" width="9" style="207" bestFit="1" customWidth="1"/>
    <col min="12039" max="12047" width="9" style="207" customWidth="1"/>
    <col min="12048" max="12048" width="23.28515625" style="207" customWidth="1"/>
    <col min="12049" max="12049" width="6.140625" style="207" customWidth="1"/>
    <col min="12050" max="12050" width="0" style="207" hidden="1" customWidth="1"/>
    <col min="12051" max="12051" width="6.140625" style="207" customWidth="1"/>
    <col min="12052" max="12052" width="7" style="207" bestFit="1" customWidth="1"/>
    <col min="12053" max="12054" width="6.140625" style="207" customWidth="1"/>
    <col min="12055" max="12055" width="7.28515625" style="207" customWidth="1"/>
    <col min="12056" max="12275" width="9.140625" style="207"/>
    <col min="12276" max="12276" width="7.7109375" style="207" bestFit="1" customWidth="1"/>
    <col min="12277" max="12278" width="5.85546875" style="207" customWidth="1"/>
    <col min="12279" max="12279" width="15.28515625" style="207" bestFit="1" customWidth="1"/>
    <col min="12280" max="12280" width="11.42578125" style="207" bestFit="1" customWidth="1"/>
    <col min="12281" max="12281" width="7.140625" style="207" customWidth="1"/>
    <col min="12282" max="12282" width="9.5703125" style="207" customWidth="1"/>
    <col min="12283" max="12287" width="9" style="207" customWidth="1"/>
    <col min="12288" max="12288" width="10" style="207" bestFit="1" customWidth="1"/>
    <col min="12289" max="12289" width="8.140625" style="207" bestFit="1" customWidth="1"/>
    <col min="12290" max="12290" width="8.140625" style="207" customWidth="1"/>
    <col min="12291" max="12292" width="8.28515625" style="207" customWidth="1"/>
    <col min="12293" max="12293" width="8.28515625" style="207" bestFit="1" customWidth="1"/>
    <col min="12294" max="12294" width="9" style="207" bestFit="1" customWidth="1"/>
    <col min="12295" max="12303" width="9" style="207" customWidth="1"/>
    <col min="12304" max="12304" width="23.28515625" style="207" customWidth="1"/>
    <col min="12305" max="12305" width="6.140625" style="207" customWidth="1"/>
    <col min="12306" max="12306" width="0" style="207" hidden="1" customWidth="1"/>
    <col min="12307" max="12307" width="6.140625" style="207" customWidth="1"/>
    <col min="12308" max="12308" width="7" style="207" bestFit="1" customWidth="1"/>
    <col min="12309" max="12310" width="6.140625" style="207" customWidth="1"/>
    <col min="12311" max="12311" width="7.28515625" style="207" customWidth="1"/>
    <col min="12312" max="12531" width="9.140625" style="207"/>
    <col min="12532" max="12532" width="7.7109375" style="207" bestFit="1" customWidth="1"/>
    <col min="12533" max="12534" width="5.85546875" style="207" customWidth="1"/>
    <col min="12535" max="12535" width="15.28515625" style="207" bestFit="1" customWidth="1"/>
    <col min="12536" max="12536" width="11.42578125" style="207" bestFit="1" customWidth="1"/>
    <col min="12537" max="12537" width="7.140625" style="207" customWidth="1"/>
    <col min="12538" max="12538" width="9.5703125" style="207" customWidth="1"/>
    <col min="12539" max="12543" width="9" style="207" customWidth="1"/>
    <col min="12544" max="12544" width="10" style="207" bestFit="1" customWidth="1"/>
    <col min="12545" max="12545" width="8.140625" style="207" bestFit="1" customWidth="1"/>
    <col min="12546" max="12546" width="8.140625" style="207" customWidth="1"/>
    <col min="12547" max="12548" width="8.28515625" style="207" customWidth="1"/>
    <col min="12549" max="12549" width="8.28515625" style="207" bestFit="1" customWidth="1"/>
    <col min="12550" max="12550" width="9" style="207" bestFit="1" customWidth="1"/>
    <col min="12551" max="12559" width="9" style="207" customWidth="1"/>
    <col min="12560" max="12560" width="23.28515625" style="207" customWidth="1"/>
    <col min="12561" max="12561" width="6.140625" style="207" customWidth="1"/>
    <col min="12562" max="12562" width="0" style="207" hidden="1" customWidth="1"/>
    <col min="12563" max="12563" width="6.140625" style="207" customWidth="1"/>
    <col min="12564" max="12564" width="7" style="207" bestFit="1" customWidth="1"/>
    <col min="12565" max="12566" width="6.140625" style="207" customWidth="1"/>
    <col min="12567" max="12567" width="7.28515625" style="207" customWidth="1"/>
    <col min="12568" max="12787" width="9.140625" style="207"/>
    <col min="12788" max="12788" width="7.7109375" style="207" bestFit="1" customWidth="1"/>
    <col min="12789" max="12790" width="5.85546875" style="207" customWidth="1"/>
    <col min="12791" max="12791" width="15.28515625" style="207" bestFit="1" customWidth="1"/>
    <col min="12792" max="12792" width="11.42578125" style="207" bestFit="1" customWidth="1"/>
    <col min="12793" max="12793" width="7.140625" style="207" customWidth="1"/>
    <col min="12794" max="12794" width="9.5703125" style="207" customWidth="1"/>
    <col min="12795" max="12799" width="9" style="207" customWidth="1"/>
    <col min="12800" max="12800" width="10" style="207" bestFit="1" customWidth="1"/>
    <col min="12801" max="12801" width="8.140625" style="207" bestFit="1" customWidth="1"/>
    <col min="12802" max="12802" width="8.140625" style="207" customWidth="1"/>
    <col min="12803" max="12804" width="8.28515625" style="207" customWidth="1"/>
    <col min="12805" max="12805" width="8.28515625" style="207" bestFit="1" customWidth="1"/>
    <col min="12806" max="12806" width="9" style="207" bestFit="1" customWidth="1"/>
    <col min="12807" max="12815" width="9" style="207" customWidth="1"/>
    <col min="12816" max="12816" width="23.28515625" style="207" customWidth="1"/>
    <col min="12817" max="12817" width="6.140625" style="207" customWidth="1"/>
    <col min="12818" max="12818" width="0" style="207" hidden="1" customWidth="1"/>
    <col min="12819" max="12819" width="6.140625" style="207" customWidth="1"/>
    <col min="12820" max="12820" width="7" style="207" bestFit="1" customWidth="1"/>
    <col min="12821" max="12822" width="6.140625" style="207" customWidth="1"/>
    <col min="12823" max="12823" width="7.28515625" style="207" customWidth="1"/>
    <col min="12824" max="13043" width="9.140625" style="207"/>
    <col min="13044" max="13044" width="7.7109375" style="207" bestFit="1" customWidth="1"/>
    <col min="13045" max="13046" width="5.85546875" style="207" customWidth="1"/>
    <col min="13047" max="13047" width="15.28515625" style="207" bestFit="1" customWidth="1"/>
    <col min="13048" max="13048" width="11.42578125" style="207" bestFit="1" customWidth="1"/>
    <col min="13049" max="13049" width="7.140625" style="207" customWidth="1"/>
    <col min="13050" max="13050" width="9.5703125" style="207" customWidth="1"/>
    <col min="13051" max="13055" width="9" style="207" customWidth="1"/>
    <col min="13056" max="13056" width="10" style="207" bestFit="1" customWidth="1"/>
    <col min="13057" max="13057" width="8.140625" style="207" bestFit="1" customWidth="1"/>
    <col min="13058" max="13058" width="8.140625" style="207" customWidth="1"/>
    <col min="13059" max="13060" width="8.28515625" style="207" customWidth="1"/>
    <col min="13061" max="13061" width="8.28515625" style="207" bestFit="1" customWidth="1"/>
    <col min="13062" max="13062" width="9" style="207" bestFit="1" customWidth="1"/>
    <col min="13063" max="13071" width="9" style="207" customWidth="1"/>
    <col min="13072" max="13072" width="23.28515625" style="207" customWidth="1"/>
    <col min="13073" max="13073" width="6.140625" style="207" customWidth="1"/>
    <col min="13074" max="13074" width="0" style="207" hidden="1" customWidth="1"/>
    <col min="13075" max="13075" width="6.140625" style="207" customWidth="1"/>
    <col min="13076" max="13076" width="7" style="207" bestFit="1" customWidth="1"/>
    <col min="13077" max="13078" width="6.140625" style="207" customWidth="1"/>
    <col min="13079" max="13079" width="7.28515625" style="207" customWidth="1"/>
    <col min="13080" max="13299" width="9.140625" style="207"/>
    <col min="13300" max="13300" width="7.7109375" style="207" bestFit="1" customWidth="1"/>
    <col min="13301" max="13302" width="5.85546875" style="207" customWidth="1"/>
    <col min="13303" max="13303" width="15.28515625" style="207" bestFit="1" customWidth="1"/>
    <col min="13304" max="13304" width="11.42578125" style="207" bestFit="1" customWidth="1"/>
    <col min="13305" max="13305" width="7.140625" style="207" customWidth="1"/>
    <col min="13306" max="13306" width="9.5703125" style="207" customWidth="1"/>
    <col min="13307" max="13311" width="9" style="207" customWidth="1"/>
    <col min="13312" max="13312" width="10" style="207" bestFit="1" customWidth="1"/>
    <col min="13313" max="13313" width="8.140625" style="207" bestFit="1" customWidth="1"/>
    <col min="13314" max="13314" width="8.140625" style="207" customWidth="1"/>
    <col min="13315" max="13316" width="8.28515625" style="207" customWidth="1"/>
    <col min="13317" max="13317" width="8.28515625" style="207" bestFit="1" customWidth="1"/>
    <col min="13318" max="13318" width="9" style="207" bestFit="1" customWidth="1"/>
    <col min="13319" max="13327" width="9" style="207" customWidth="1"/>
    <col min="13328" max="13328" width="23.28515625" style="207" customWidth="1"/>
    <col min="13329" max="13329" width="6.140625" style="207" customWidth="1"/>
    <col min="13330" max="13330" width="0" style="207" hidden="1" customWidth="1"/>
    <col min="13331" max="13331" width="6.140625" style="207" customWidth="1"/>
    <col min="13332" max="13332" width="7" style="207" bestFit="1" customWidth="1"/>
    <col min="13333" max="13334" width="6.140625" style="207" customWidth="1"/>
    <col min="13335" max="13335" width="7.28515625" style="207" customWidth="1"/>
    <col min="13336" max="13555" width="9.140625" style="207"/>
    <col min="13556" max="13556" width="7.7109375" style="207" bestFit="1" customWidth="1"/>
    <col min="13557" max="13558" width="5.85546875" style="207" customWidth="1"/>
    <col min="13559" max="13559" width="15.28515625" style="207" bestFit="1" customWidth="1"/>
    <col min="13560" max="13560" width="11.42578125" style="207" bestFit="1" customWidth="1"/>
    <col min="13561" max="13561" width="7.140625" style="207" customWidth="1"/>
    <col min="13562" max="13562" width="9.5703125" style="207" customWidth="1"/>
    <col min="13563" max="13567" width="9" style="207" customWidth="1"/>
    <col min="13568" max="13568" width="10" style="207" bestFit="1" customWidth="1"/>
    <col min="13569" max="13569" width="8.140625" style="207" bestFit="1" customWidth="1"/>
    <col min="13570" max="13570" width="8.140625" style="207" customWidth="1"/>
    <col min="13571" max="13572" width="8.28515625" style="207" customWidth="1"/>
    <col min="13573" max="13573" width="8.28515625" style="207" bestFit="1" customWidth="1"/>
    <col min="13574" max="13574" width="9" style="207" bestFit="1" customWidth="1"/>
    <col min="13575" max="13583" width="9" style="207" customWidth="1"/>
    <col min="13584" max="13584" width="23.28515625" style="207" customWidth="1"/>
    <col min="13585" max="13585" width="6.140625" style="207" customWidth="1"/>
    <col min="13586" max="13586" width="0" style="207" hidden="1" customWidth="1"/>
    <col min="13587" max="13587" width="6.140625" style="207" customWidth="1"/>
    <col min="13588" max="13588" width="7" style="207" bestFit="1" customWidth="1"/>
    <col min="13589" max="13590" width="6.140625" style="207" customWidth="1"/>
    <col min="13591" max="13591" width="7.28515625" style="207" customWidth="1"/>
    <col min="13592" max="13811" width="9.140625" style="207"/>
    <col min="13812" max="13812" width="7.7109375" style="207" bestFit="1" customWidth="1"/>
    <col min="13813" max="13814" width="5.85546875" style="207" customWidth="1"/>
    <col min="13815" max="13815" width="15.28515625" style="207" bestFit="1" customWidth="1"/>
    <col min="13816" max="13816" width="11.42578125" style="207" bestFit="1" customWidth="1"/>
    <col min="13817" max="13817" width="7.140625" style="207" customWidth="1"/>
    <col min="13818" max="13818" width="9.5703125" style="207" customWidth="1"/>
    <col min="13819" max="13823" width="9" style="207" customWidth="1"/>
    <col min="13824" max="13824" width="10" style="207" bestFit="1" customWidth="1"/>
    <col min="13825" max="13825" width="8.140625" style="207" bestFit="1" customWidth="1"/>
    <col min="13826" max="13826" width="8.140625" style="207" customWidth="1"/>
    <col min="13827" max="13828" width="8.28515625" style="207" customWidth="1"/>
    <col min="13829" max="13829" width="8.28515625" style="207" bestFit="1" customWidth="1"/>
    <col min="13830" max="13830" width="9" style="207" bestFit="1" customWidth="1"/>
    <col min="13831" max="13839" width="9" style="207" customWidth="1"/>
    <col min="13840" max="13840" width="23.28515625" style="207" customWidth="1"/>
    <col min="13841" max="13841" width="6.140625" style="207" customWidth="1"/>
    <col min="13842" max="13842" width="0" style="207" hidden="1" customWidth="1"/>
    <col min="13843" max="13843" width="6.140625" style="207" customWidth="1"/>
    <col min="13844" max="13844" width="7" style="207" bestFit="1" customWidth="1"/>
    <col min="13845" max="13846" width="6.140625" style="207" customWidth="1"/>
    <col min="13847" max="13847" width="7.28515625" style="207" customWidth="1"/>
    <col min="13848" max="14067" width="9.140625" style="207"/>
    <col min="14068" max="14068" width="7.7109375" style="207" bestFit="1" customWidth="1"/>
    <col min="14069" max="14070" width="5.85546875" style="207" customWidth="1"/>
    <col min="14071" max="14071" width="15.28515625" style="207" bestFit="1" customWidth="1"/>
    <col min="14072" max="14072" width="11.42578125" style="207" bestFit="1" customWidth="1"/>
    <col min="14073" max="14073" width="7.140625" style="207" customWidth="1"/>
    <col min="14074" max="14074" width="9.5703125" style="207" customWidth="1"/>
    <col min="14075" max="14079" width="9" style="207" customWidth="1"/>
    <col min="14080" max="14080" width="10" style="207" bestFit="1" customWidth="1"/>
    <col min="14081" max="14081" width="8.140625" style="207" bestFit="1" customWidth="1"/>
    <col min="14082" max="14082" width="8.140625" style="207" customWidth="1"/>
    <col min="14083" max="14084" width="8.28515625" style="207" customWidth="1"/>
    <col min="14085" max="14085" width="8.28515625" style="207" bestFit="1" customWidth="1"/>
    <col min="14086" max="14086" width="9" style="207" bestFit="1" customWidth="1"/>
    <col min="14087" max="14095" width="9" style="207" customWidth="1"/>
    <col min="14096" max="14096" width="23.28515625" style="207" customWidth="1"/>
    <col min="14097" max="14097" width="6.140625" style="207" customWidth="1"/>
    <col min="14098" max="14098" width="0" style="207" hidden="1" customWidth="1"/>
    <col min="14099" max="14099" width="6.140625" style="207" customWidth="1"/>
    <col min="14100" max="14100" width="7" style="207" bestFit="1" customWidth="1"/>
    <col min="14101" max="14102" width="6.140625" style="207" customWidth="1"/>
    <col min="14103" max="14103" width="7.28515625" style="207" customWidth="1"/>
    <col min="14104" max="14323" width="9.140625" style="207"/>
    <col min="14324" max="14324" width="7.7109375" style="207" bestFit="1" customWidth="1"/>
    <col min="14325" max="14326" width="5.85546875" style="207" customWidth="1"/>
    <col min="14327" max="14327" width="15.28515625" style="207" bestFit="1" customWidth="1"/>
    <col min="14328" max="14328" width="11.42578125" style="207" bestFit="1" customWidth="1"/>
    <col min="14329" max="14329" width="7.140625" style="207" customWidth="1"/>
    <col min="14330" max="14330" width="9.5703125" style="207" customWidth="1"/>
    <col min="14331" max="14335" width="9" style="207" customWidth="1"/>
    <col min="14336" max="14336" width="10" style="207" bestFit="1" customWidth="1"/>
    <col min="14337" max="14337" width="8.140625" style="207" bestFit="1" customWidth="1"/>
    <col min="14338" max="14338" width="8.140625" style="207" customWidth="1"/>
    <col min="14339" max="14340" width="8.28515625" style="207" customWidth="1"/>
    <col min="14341" max="14341" width="8.28515625" style="207" bestFit="1" customWidth="1"/>
    <col min="14342" max="14342" width="9" style="207" bestFit="1" customWidth="1"/>
    <col min="14343" max="14351" width="9" style="207" customWidth="1"/>
    <col min="14352" max="14352" width="23.28515625" style="207" customWidth="1"/>
    <col min="14353" max="14353" width="6.140625" style="207" customWidth="1"/>
    <col min="14354" max="14354" width="0" style="207" hidden="1" customWidth="1"/>
    <col min="14355" max="14355" width="6.140625" style="207" customWidth="1"/>
    <col min="14356" max="14356" width="7" style="207" bestFit="1" customWidth="1"/>
    <col min="14357" max="14358" width="6.140625" style="207" customWidth="1"/>
    <col min="14359" max="14359" width="7.28515625" style="207" customWidth="1"/>
    <col min="14360" max="14579" width="9.140625" style="207"/>
    <col min="14580" max="14580" width="7.7109375" style="207" bestFit="1" customWidth="1"/>
    <col min="14581" max="14582" width="5.85546875" style="207" customWidth="1"/>
    <col min="14583" max="14583" width="15.28515625" style="207" bestFit="1" customWidth="1"/>
    <col min="14584" max="14584" width="11.42578125" style="207" bestFit="1" customWidth="1"/>
    <col min="14585" max="14585" width="7.140625" style="207" customWidth="1"/>
    <col min="14586" max="14586" width="9.5703125" style="207" customWidth="1"/>
    <col min="14587" max="14591" width="9" style="207" customWidth="1"/>
    <col min="14592" max="14592" width="10" style="207" bestFit="1" customWidth="1"/>
    <col min="14593" max="14593" width="8.140625" style="207" bestFit="1" customWidth="1"/>
    <col min="14594" max="14594" width="8.140625" style="207" customWidth="1"/>
    <col min="14595" max="14596" width="8.28515625" style="207" customWidth="1"/>
    <col min="14597" max="14597" width="8.28515625" style="207" bestFit="1" customWidth="1"/>
    <col min="14598" max="14598" width="9" style="207" bestFit="1" customWidth="1"/>
    <col min="14599" max="14607" width="9" style="207" customWidth="1"/>
    <col min="14608" max="14608" width="23.28515625" style="207" customWidth="1"/>
    <col min="14609" max="14609" width="6.140625" style="207" customWidth="1"/>
    <col min="14610" max="14610" width="0" style="207" hidden="1" customWidth="1"/>
    <col min="14611" max="14611" width="6.140625" style="207" customWidth="1"/>
    <col min="14612" max="14612" width="7" style="207" bestFit="1" customWidth="1"/>
    <col min="14613" max="14614" width="6.140625" style="207" customWidth="1"/>
    <col min="14615" max="14615" width="7.28515625" style="207" customWidth="1"/>
    <col min="14616" max="14835" width="9.140625" style="207"/>
    <col min="14836" max="14836" width="7.7109375" style="207" bestFit="1" customWidth="1"/>
    <col min="14837" max="14838" width="5.85546875" style="207" customWidth="1"/>
    <col min="14839" max="14839" width="15.28515625" style="207" bestFit="1" customWidth="1"/>
    <col min="14840" max="14840" width="11.42578125" style="207" bestFit="1" customWidth="1"/>
    <col min="14841" max="14841" width="7.140625" style="207" customWidth="1"/>
    <col min="14842" max="14842" width="9.5703125" style="207" customWidth="1"/>
    <col min="14843" max="14847" width="9" style="207" customWidth="1"/>
    <col min="14848" max="14848" width="10" style="207" bestFit="1" customWidth="1"/>
    <col min="14849" max="14849" width="8.140625" style="207" bestFit="1" customWidth="1"/>
    <col min="14850" max="14850" width="8.140625" style="207" customWidth="1"/>
    <col min="14851" max="14852" width="8.28515625" style="207" customWidth="1"/>
    <col min="14853" max="14853" width="8.28515625" style="207" bestFit="1" customWidth="1"/>
    <col min="14854" max="14854" width="9" style="207" bestFit="1" customWidth="1"/>
    <col min="14855" max="14863" width="9" style="207" customWidth="1"/>
    <col min="14864" max="14864" width="23.28515625" style="207" customWidth="1"/>
    <col min="14865" max="14865" width="6.140625" style="207" customWidth="1"/>
    <col min="14866" max="14866" width="0" style="207" hidden="1" customWidth="1"/>
    <col min="14867" max="14867" width="6.140625" style="207" customWidth="1"/>
    <col min="14868" max="14868" width="7" style="207" bestFit="1" customWidth="1"/>
    <col min="14869" max="14870" width="6.140625" style="207" customWidth="1"/>
    <col min="14871" max="14871" width="7.28515625" style="207" customWidth="1"/>
    <col min="14872" max="15091" width="9.140625" style="207"/>
    <col min="15092" max="15092" width="7.7109375" style="207" bestFit="1" customWidth="1"/>
    <col min="15093" max="15094" width="5.85546875" style="207" customWidth="1"/>
    <col min="15095" max="15095" width="15.28515625" style="207" bestFit="1" customWidth="1"/>
    <col min="15096" max="15096" width="11.42578125" style="207" bestFit="1" customWidth="1"/>
    <col min="15097" max="15097" width="7.140625" style="207" customWidth="1"/>
    <col min="15098" max="15098" width="9.5703125" style="207" customWidth="1"/>
    <col min="15099" max="15103" width="9" style="207" customWidth="1"/>
    <col min="15104" max="15104" width="10" style="207" bestFit="1" customWidth="1"/>
    <col min="15105" max="15105" width="8.140625" style="207" bestFit="1" customWidth="1"/>
    <col min="15106" max="15106" width="8.140625" style="207" customWidth="1"/>
    <col min="15107" max="15108" width="8.28515625" style="207" customWidth="1"/>
    <col min="15109" max="15109" width="8.28515625" style="207" bestFit="1" customWidth="1"/>
    <col min="15110" max="15110" width="9" style="207" bestFit="1" customWidth="1"/>
    <col min="15111" max="15119" width="9" style="207" customWidth="1"/>
    <col min="15120" max="15120" width="23.28515625" style="207" customWidth="1"/>
    <col min="15121" max="15121" width="6.140625" style="207" customWidth="1"/>
    <col min="15122" max="15122" width="0" style="207" hidden="1" customWidth="1"/>
    <col min="15123" max="15123" width="6.140625" style="207" customWidth="1"/>
    <col min="15124" max="15124" width="7" style="207" bestFit="1" customWidth="1"/>
    <col min="15125" max="15126" width="6.140625" style="207" customWidth="1"/>
    <col min="15127" max="15127" width="7.28515625" style="207" customWidth="1"/>
    <col min="15128" max="15347" width="9.140625" style="207"/>
    <col min="15348" max="15348" width="7.7109375" style="207" bestFit="1" customWidth="1"/>
    <col min="15349" max="15350" width="5.85546875" style="207" customWidth="1"/>
    <col min="15351" max="15351" width="15.28515625" style="207" bestFit="1" customWidth="1"/>
    <col min="15352" max="15352" width="11.42578125" style="207" bestFit="1" customWidth="1"/>
    <col min="15353" max="15353" width="7.140625" style="207" customWidth="1"/>
    <col min="15354" max="15354" width="9.5703125" style="207" customWidth="1"/>
    <col min="15355" max="15359" width="9" style="207" customWidth="1"/>
    <col min="15360" max="15360" width="10" style="207" bestFit="1" customWidth="1"/>
    <col min="15361" max="15361" width="8.140625" style="207" bestFit="1" customWidth="1"/>
    <col min="15362" max="15362" width="8.140625" style="207" customWidth="1"/>
    <col min="15363" max="15364" width="8.28515625" style="207" customWidth="1"/>
    <col min="15365" max="15365" width="8.28515625" style="207" bestFit="1" customWidth="1"/>
    <col min="15366" max="15366" width="9" style="207" bestFit="1" customWidth="1"/>
    <col min="15367" max="15375" width="9" style="207" customWidth="1"/>
    <col min="15376" max="15376" width="23.28515625" style="207" customWidth="1"/>
    <col min="15377" max="15377" width="6.140625" style="207" customWidth="1"/>
    <col min="15378" max="15378" width="0" style="207" hidden="1" customWidth="1"/>
    <col min="15379" max="15379" width="6.140625" style="207" customWidth="1"/>
    <col min="15380" max="15380" width="7" style="207" bestFit="1" customWidth="1"/>
    <col min="15381" max="15382" width="6.140625" style="207" customWidth="1"/>
    <col min="15383" max="15383" width="7.28515625" style="207" customWidth="1"/>
    <col min="15384" max="15603" width="9.140625" style="207"/>
    <col min="15604" max="15604" width="7.7109375" style="207" bestFit="1" customWidth="1"/>
    <col min="15605" max="15606" width="5.85546875" style="207" customWidth="1"/>
    <col min="15607" max="15607" width="15.28515625" style="207" bestFit="1" customWidth="1"/>
    <col min="15608" max="15608" width="11.42578125" style="207" bestFit="1" customWidth="1"/>
    <col min="15609" max="15609" width="7.140625" style="207" customWidth="1"/>
    <col min="15610" max="15610" width="9.5703125" style="207" customWidth="1"/>
    <col min="15611" max="15615" width="9" style="207" customWidth="1"/>
    <col min="15616" max="15616" width="10" style="207" bestFit="1" customWidth="1"/>
    <col min="15617" max="15617" width="8.140625" style="207" bestFit="1" customWidth="1"/>
    <col min="15618" max="15618" width="8.140625" style="207" customWidth="1"/>
    <col min="15619" max="15620" width="8.28515625" style="207" customWidth="1"/>
    <col min="15621" max="15621" width="8.28515625" style="207" bestFit="1" customWidth="1"/>
    <col min="15622" max="15622" width="9" style="207" bestFit="1" customWidth="1"/>
    <col min="15623" max="15631" width="9" style="207" customWidth="1"/>
    <col min="15632" max="15632" width="23.28515625" style="207" customWidth="1"/>
    <col min="15633" max="15633" width="6.140625" style="207" customWidth="1"/>
    <col min="15634" max="15634" width="0" style="207" hidden="1" customWidth="1"/>
    <col min="15635" max="15635" width="6.140625" style="207" customWidth="1"/>
    <col min="15636" max="15636" width="7" style="207" bestFit="1" customWidth="1"/>
    <col min="15637" max="15638" width="6.140625" style="207" customWidth="1"/>
    <col min="15639" max="15639" width="7.28515625" style="207" customWidth="1"/>
    <col min="15640" max="15859" width="9.140625" style="207"/>
    <col min="15860" max="15860" width="7.7109375" style="207" bestFit="1" customWidth="1"/>
    <col min="15861" max="15862" width="5.85546875" style="207" customWidth="1"/>
    <col min="15863" max="15863" width="15.28515625" style="207" bestFit="1" customWidth="1"/>
    <col min="15864" max="15864" width="11.42578125" style="207" bestFit="1" customWidth="1"/>
    <col min="15865" max="15865" width="7.140625" style="207" customWidth="1"/>
    <col min="15866" max="15866" width="9.5703125" style="207" customWidth="1"/>
    <col min="15867" max="15871" width="9" style="207" customWidth="1"/>
    <col min="15872" max="15872" width="10" style="207" bestFit="1" customWidth="1"/>
    <col min="15873" max="15873" width="8.140625" style="207" bestFit="1" customWidth="1"/>
    <col min="15874" max="15874" width="8.140625" style="207" customWidth="1"/>
    <col min="15875" max="15876" width="8.28515625" style="207" customWidth="1"/>
    <col min="15877" max="15877" width="8.28515625" style="207" bestFit="1" customWidth="1"/>
    <col min="15878" max="15878" width="9" style="207" bestFit="1" customWidth="1"/>
    <col min="15879" max="15887" width="9" style="207" customWidth="1"/>
    <col min="15888" max="15888" width="23.28515625" style="207" customWidth="1"/>
    <col min="15889" max="15889" width="6.140625" style="207" customWidth="1"/>
    <col min="15890" max="15890" width="0" style="207" hidden="1" customWidth="1"/>
    <col min="15891" max="15891" width="6.140625" style="207" customWidth="1"/>
    <col min="15892" max="15892" width="7" style="207" bestFit="1" customWidth="1"/>
    <col min="15893" max="15894" width="6.140625" style="207" customWidth="1"/>
    <col min="15895" max="15895" width="7.28515625" style="207" customWidth="1"/>
    <col min="15896" max="16115" width="9.140625" style="207"/>
    <col min="16116" max="16116" width="7.7109375" style="207" bestFit="1" customWidth="1"/>
    <col min="16117" max="16118" width="5.85546875" style="207" customWidth="1"/>
    <col min="16119" max="16119" width="15.28515625" style="207" bestFit="1" customWidth="1"/>
    <col min="16120" max="16120" width="11.42578125" style="207" bestFit="1" customWidth="1"/>
    <col min="16121" max="16121" width="7.140625" style="207" customWidth="1"/>
    <col min="16122" max="16122" width="9.5703125" style="207" customWidth="1"/>
    <col min="16123" max="16127" width="9" style="207" customWidth="1"/>
    <col min="16128" max="16128" width="10" style="207" bestFit="1" customWidth="1"/>
    <col min="16129" max="16129" width="8.140625" style="207" bestFit="1" customWidth="1"/>
    <col min="16130" max="16130" width="8.140625" style="207" customWidth="1"/>
    <col min="16131" max="16132" width="8.28515625" style="207" customWidth="1"/>
    <col min="16133" max="16133" width="8.28515625" style="207" bestFit="1" customWidth="1"/>
    <col min="16134" max="16134" width="9" style="207" bestFit="1" customWidth="1"/>
    <col min="16135" max="16143" width="9" style="207" customWidth="1"/>
    <col min="16144" max="16144" width="23.28515625" style="207" customWidth="1"/>
    <col min="16145" max="16145" width="6.140625" style="207" customWidth="1"/>
    <col min="16146" max="16146" width="0" style="207" hidden="1" customWidth="1"/>
    <col min="16147" max="16147" width="6.140625" style="207" customWidth="1"/>
    <col min="16148" max="16148" width="7" style="207" bestFit="1" customWidth="1"/>
    <col min="16149" max="16150" width="6.140625" style="207" customWidth="1"/>
    <col min="16151" max="16151" width="7.28515625" style="207" customWidth="1"/>
    <col min="16152" max="16384" width="9.140625" style="207"/>
  </cols>
  <sheetData>
    <row r="1" spans="1:38" ht="16.5" customHeight="1" thickBot="1">
      <c r="M1" s="208" t="s">
        <v>2819</v>
      </c>
      <c r="N1" s="666">
        <v>41811.506944444445</v>
      </c>
      <c r="O1" s="666"/>
      <c r="P1" s="666"/>
      <c r="Q1" s="211"/>
      <c r="R1" s="211"/>
      <c r="S1" s="211"/>
      <c r="T1" s="211"/>
      <c r="U1" s="211"/>
      <c r="V1" s="211"/>
      <c r="W1" s="211"/>
      <c r="X1" s="211"/>
      <c r="Y1" s="211"/>
      <c r="Z1" s="211"/>
      <c r="AA1" s="211"/>
      <c r="AB1" s="211"/>
      <c r="AC1" s="211"/>
      <c r="AD1" s="211"/>
      <c r="AE1" s="211"/>
    </row>
    <row r="2" spans="1:38" ht="18.75" customHeight="1">
      <c r="A2" s="213"/>
      <c r="B2" s="214"/>
      <c r="C2" s="214"/>
      <c r="D2" s="214"/>
      <c r="E2" s="214"/>
      <c r="F2" s="215"/>
      <c r="G2" s="216"/>
      <c r="H2" s="667" t="s">
        <v>236</v>
      </c>
      <c r="I2" s="668"/>
      <c r="J2" s="668"/>
      <c r="K2" s="668"/>
      <c r="L2" s="668"/>
      <c r="M2" s="669"/>
      <c r="N2" s="671" t="s">
        <v>2820</v>
      </c>
      <c r="O2" s="671"/>
      <c r="P2" s="671"/>
      <c r="Q2" s="671"/>
      <c r="R2" s="671"/>
      <c r="S2" s="671"/>
      <c r="T2" s="671"/>
      <c r="U2" s="671"/>
      <c r="V2" s="671"/>
      <c r="W2" s="671"/>
      <c r="X2" s="671"/>
      <c r="Y2" s="671"/>
      <c r="Z2" s="671"/>
      <c r="AA2" s="671"/>
      <c r="AB2" s="671"/>
      <c r="AC2" s="672"/>
      <c r="AE2" s="211"/>
    </row>
    <row r="3" spans="1:38" ht="18.75" customHeight="1" thickBot="1">
      <c r="A3" s="218" t="s">
        <v>227</v>
      </c>
      <c r="B3" s="219" t="s">
        <v>2636</v>
      </c>
      <c r="C3" s="219" t="s">
        <v>2821</v>
      </c>
      <c r="D3" s="219" t="s">
        <v>231</v>
      </c>
      <c r="E3" s="219" t="s">
        <v>232</v>
      </c>
      <c r="F3" s="220" t="s">
        <v>235</v>
      </c>
      <c r="G3" s="243" t="s">
        <v>234</v>
      </c>
      <c r="H3" s="222" t="s">
        <v>2822</v>
      </c>
      <c r="I3" s="223" t="s">
        <v>2862</v>
      </c>
      <c r="J3" s="223" t="s">
        <v>2823</v>
      </c>
      <c r="K3" s="223" t="s">
        <v>79</v>
      </c>
      <c r="L3" s="223" t="s">
        <v>162</v>
      </c>
      <c r="M3" s="224" t="s">
        <v>2824</v>
      </c>
      <c r="N3" s="244" t="s">
        <v>2825</v>
      </c>
      <c r="O3" s="226" t="s">
        <v>2826</v>
      </c>
      <c r="P3" s="226" t="s">
        <v>2827</v>
      </c>
      <c r="Q3" s="226" t="s">
        <v>2828</v>
      </c>
      <c r="R3" s="226" t="s">
        <v>2829</v>
      </c>
      <c r="S3" s="226" t="s">
        <v>2830</v>
      </c>
      <c r="T3" s="226" t="s">
        <v>2831</v>
      </c>
      <c r="U3" s="226" t="s">
        <v>2832</v>
      </c>
      <c r="V3" s="226" t="s">
        <v>2833</v>
      </c>
      <c r="W3" s="226" t="s">
        <v>2834</v>
      </c>
      <c r="X3" s="226" t="s">
        <v>2835</v>
      </c>
      <c r="Y3" s="226" t="s">
        <v>2836</v>
      </c>
      <c r="Z3" s="226" t="s">
        <v>2837</v>
      </c>
      <c r="AA3" s="673" t="s">
        <v>2823</v>
      </c>
      <c r="AB3" s="675"/>
      <c r="AC3" s="245" t="s">
        <v>257</v>
      </c>
      <c r="AE3" s="246">
        <v>0.5</v>
      </c>
      <c r="AF3" s="211"/>
      <c r="AG3" s="11" t="s">
        <v>165</v>
      </c>
      <c r="AH3" s="11" t="s">
        <v>196</v>
      </c>
      <c r="AI3" s="11" t="s">
        <v>162</v>
      </c>
      <c r="AJ3" s="11" t="s">
        <v>163</v>
      </c>
      <c r="AK3" s="11" t="s">
        <v>79</v>
      </c>
      <c r="AL3" s="11" t="s">
        <v>164</v>
      </c>
    </row>
    <row r="4" spans="1:38" ht="18.75" customHeight="1">
      <c r="A4" s="228">
        <v>1</v>
      </c>
      <c r="B4" s="229">
        <v>116</v>
      </c>
      <c r="C4" s="229" t="s">
        <v>80</v>
      </c>
      <c r="D4" s="229" t="s">
        <v>1481</v>
      </c>
      <c r="E4" s="229" t="s">
        <v>2863</v>
      </c>
      <c r="F4" s="229">
        <v>0</v>
      </c>
      <c r="G4" s="230" t="s">
        <v>1023</v>
      </c>
      <c r="H4" s="231">
        <v>275</v>
      </c>
      <c r="I4" s="232">
        <v>9</v>
      </c>
      <c r="J4" s="247">
        <v>1</v>
      </c>
      <c r="K4" s="232">
        <v>275</v>
      </c>
      <c r="L4" s="234">
        <v>0.61597222222189885</v>
      </c>
      <c r="M4" s="248">
        <v>0</v>
      </c>
      <c r="N4" s="249">
        <v>41811.506944444445</v>
      </c>
      <c r="O4" s="250">
        <v>3.4027777777777775E-2</v>
      </c>
      <c r="P4" s="237"/>
      <c r="Q4" s="237">
        <v>0.96666666666666667</v>
      </c>
      <c r="R4" s="237"/>
      <c r="S4" s="250">
        <v>0.66249999999999998</v>
      </c>
      <c r="T4" s="250">
        <v>8.819444444444445E-2</v>
      </c>
      <c r="U4" s="250"/>
      <c r="V4" s="237">
        <v>0.60138888888888886</v>
      </c>
      <c r="W4" s="237">
        <v>0.55902777777777779</v>
      </c>
      <c r="X4" s="237">
        <v>0.72777777777777775</v>
      </c>
      <c r="Y4" s="237">
        <v>0.86875000000000002</v>
      </c>
      <c r="Z4" s="237">
        <v>0.80486111111111114</v>
      </c>
      <c r="AA4" s="238">
        <v>1</v>
      </c>
      <c r="AB4" s="237">
        <v>0.10694444444444444</v>
      </c>
      <c r="AC4" s="239">
        <v>41812.122916666667</v>
      </c>
      <c r="AD4" s="217"/>
      <c r="AE4" s="251"/>
      <c r="AF4" s="240"/>
      <c r="AG4" s="11"/>
      <c r="AH4" s="11">
        <v>50</v>
      </c>
      <c r="AI4" s="11"/>
      <c r="AJ4" s="11"/>
      <c r="AK4" s="11"/>
      <c r="AL4" s="11"/>
    </row>
    <row r="5" spans="1:38" ht="16.5" customHeight="1">
      <c r="A5" s="228">
        <v>9</v>
      </c>
      <c r="B5" s="229">
        <v>103</v>
      </c>
      <c r="C5" s="229" t="s">
        <v>0</v>
      </c>
      <c r="D5" s="229" t="s">
        <v>2868</v>
      </c>
      <c r="E5" s="229" t="s">
        <v>1240</v>
      </c>
      <c r="F5" s="229" t="s">
        <v>2869</v>
      </c>
      <c r="G5" s="230" t="s">
        <v>2870</v>
      </c>
      <c r="H5" s="231">
        <v>145</v>
      </c>
      <c r="I5" s="232">
        <v>4</v>
      </c>
      <c r="J5" s="247">
        <v>5</v>
      </c>
      <c r="K5" s="232">
        <v>145</v>
      </c>
      <c r="L5" s="234">
        <v>0.41597222222480923</v>
      </c>
      <c r="M5" s="248">
        <v>0</v>
      </c>
      <c r="N5" s="249">
        <v>41811.506944444445</v>
      </c>
      <c r="O5" s="250">
        <v>0.70416666666666661</v>
      </c>
      <c r="P5" s="237"/>
      <c r="Q5" s="237">
        <v>0.75347222222222221</v>
      </c>
      <c r="R5" s="237"/>
      <c r="S5" s="250"/>
      <c r="T5" s="250">
        <v>0.53680555555555554</v>
      </c>
      <c r="U5" s="250"/>
      <c r="V5" s="237"/>
      <c r="W5" s="237">
        <v>0.9</v>
      </c>
      <c r="X5" s="237"/>
      <c r="Y5" s="237"/>
      <c r="Z5" s="237"/>
      <c r="AA5" s="238">
        <v>5</v>
      </c>
      <c r="AB5" s="237">
        <v>0.61736111111111114</v>
      </c>
      <c r="AC5" s="239">
        <v>41811.92291666667</v>
      </c>
      <c r="AD5" s="217"/>
      <c r="AE5" s="251"/>
      <c r="AF5" s="240" t="str">
        <f>D5&amp;" "&amp;E5</f>
        <v>Bubienko Katarzyna</v>
      </c>
      <c r="AG5" s="11">
        <v>50</v>
      </c>
      <c r="AH5" s="11">
        <f>MAX(AH4*IF(AK5&lt;1,AK5,IF(AL5&lt;1,AL5,IF(AI5&lt;1,AI5,1))),0)</f>
        <v>26.36363636363636</v>
      </c>
      <c r="AI5" s="11">
        <f>L4/L5</f>
        <v>1.4808013355492786</v>
      </c>
      <c r="AJ5" s="11">
        <f>I5/I4</f>
        <v>0.44444444444444442</v>
      </c>
      <c r="AK5" s="11">
        <f>H5/H4</f>
        <v>0.52727272727272723</v>
      </c>
      <c r="AL5" s="11">
        <f>AJ5^0.2</f>
        <v>0.85028300041719385</v>
      </c>
    </row>
    <row r="6" spans="1:38" ht="16.5" customHeight="1">
      <c r="A6" s="228">
        <v>12</v>
      </c>
      <c r="B6" s="229">
        <v>114</v>
      </c>
      <c r="C6" s="229" t="s">
        <v>0</v>
      </c>
      <c r="D6" s="229" t="s">
        <v>1308</v>
      </c>
      <c r="E6" s="229" t="s">
        <v>1293</v>
      </c>
      <c r="F6" s="229" t="s">
        <v>580</v>
      </c>
      <c r="G6" s="230" t="s">
        <v>85</v>
      </c>
      <c r="H6" s="231">
        <v>140</v>
      </c>
      <c r="I6" s="232">
        <v>4</v>
      </c>
      <c r="J6" s="247">
        <v>4</v>
      </c>
      <c r="K6" s="232">
        <v>140</v>
      </c>
      <c r="L6" s="234">
        <v>0.42430555555620231</v>
      </c>
      <c r="M6" s="248">
        <v>0</v>
      </c>
      <c r="N6" s="249">
        <v>41811.506944444445</v>
      </c>
      <c r="O6" s="250">
        <v>0.64861111111111114</v>
      </c>
      <c r="P6" s="237"/>
      <c r="Q6" s="237"/>
      <c r="R6" s="237">
        <v>0.78819444444444453</v>
      </c>
      <c r="S6" s="250"/>
      <c r="T6" s="250">
        <v>0.53125</v>
      </c>
      <c r="U6" s="250">
        <v>0.7319444444444444</v>
      </c>
      <c r="V6" s="237"/>
      <c r="W6" s="237"/>
      <c r="X6" s="237"/>
      <c r="Y6" s="237"/>
      <c r="Z6" s="237"/>
      <c r="AA6" s="238">
        <v>4</v>
      </c>
      <c r="AB6" s="237">
        <v>0.58958333333333335</v>
      </c>
      <c r="AC6" s="239">
        <v>41811.931250000001</v>
      </c>
      <c r="AD6" s="217"/>
      <c r="AE6" s="251"/>
      <c r="AF6" s="240" t="str">
        <f>D6&amp;" "&amp;E6</f>
        <v>Konieczna Joanna</v>
      </c>
      <c r="AG6" s="11">
        <f t="shared" ref="AG6:AG8" si="0">MAX(AG5*IF(AK6&lt;1,AK6,IF(AL6&lt;1,AL6,IF(AI6&lt;1,AI6,1))),0)</f>
        <v>48.275862068965516</v>
      </c>
      <c r="AH6" s="11">
        <f t="shared" ref="AH6:AH8" si="1">MAX(AH5*IF(AK6&lt;1,AK6,IF(AL6&lt;1,AL6,IF(AI6&lt;1,AI6,1))),0)</f>
        <v>25.454545454545453</v>
      </c>
      <c r="AI6" s="11">
        <f>L5/L6</f>
        <v>0.98036006547105115</v>
      </c>
      <c r="AJ6" s="11">
        <f>I6/I5</f>
        <v>1</v>
      </c>
      <c r="AK6" s="11">
        <f>H6/H5</f>
        <v>0.96551724137931039</v>
      </c>
      <c r="AL6" s="11">
        <f t="shared" ref="AL6:AL8" si="2">AJ6^0.2</f>
        <v>1</v>
      </c>
    </row>
    <row r="7" spans="1:38" ht="16.5" customHeight="1">
      <c r="A7" s="228">
        <v>12</v>
      </c>
      <c r="B7" s="229">
        <v>115</v>
      </c>
      <c r="C7" s="229" t="s">
        <v>0</v>
      </c>
      <c r="D7" s="229" t="s">
        <v>1308</v>
      </c>
      <c r="E7" s="229" t="s">
        <v>1311</v>
      </c>
      <c r="F7" s="229" t="s">
        <v>580</v>
      </c>
      <c r="G7" s="230" t="s">
        <v>579</v>
      </c>
      <c r="H7" s="231">
        <v>140</v>
      </c>
      <c r="I7" s="232">
        <v>4</v>
      </c>
      <c r="J7" s="247">
        <v>4</v>
      </c>
      <c r="K7" s="232">
        <v>140</v>
      </c>
      <c r="L7" s="234">
        <v>0.42430555555620231</v>
      </c>
      <c r="M7" s="248">
        <v>0</v>
      </c>
      <c r="N7" s="249">
        <v>41811.506944444445</v>
      </c>
      <c r="O7" s="250">
        <v>0.64861111111111114</v>
      </c>
      <c r="P7" s="237"/>
      <c r="Q7" s="237"/>
      <c r="R7" s="237">
        <v>0.78819444444444453</v>
      </c>
      <c r="S7" s="250"/>
      <c r="T7" s="250">
        <v>0.53125</v>
      </c>
      <c r="U7" s="250">
        <v>0.7319444444444444</v>
      </c>
      <c r="V7" s="237"/>
      <c r="W7" s="237"/>
      <c r="X7" s="237"/>
      <c r="Y7" s="237"/>
      <c r="Z7" s="237"/>
      <c r="AA7" s="238">
        <v>4</v>
      </c>
      <c r="AB7" s="237" t="s">
        <v>2871</v>
      </c>
      <c r="AC7" s="239">
        <v>41811.931250000001</v>
      </c>
      <c r="AD7" s="217"/>
      <c r="AE7" s="251"/>
      <c r="AF7" s="240" t="str">
        <f>D7&amp;" "&amp;E7</f>
        <v>Konieczna Krystyna</v>
      </c>
      <c r="AG7" s="11">
        <f t="shared" si="0"/>
        <v>48.275862068965516</v>
      </c>
      <c r="AH7" s="11">
        <f t="shared" si="1"/>
        <v>25.454545454545453</v>
      </c>
      <c r="AI7" s="11">
        <f>L6/L7</f>
        <v>1</v>
      </c>
      <c r="AJ7" s="11">
        <f>I7/I6</f>
        <v>1</v>
      </c>
      <c r="AK7" s="11">
        <f>H7/H6</f>
        <v>1</v>
      </c>
      <c r="AL7" s="11">
        <f t="shared" si="2"/>
        <v>1</v>
      </c>
    </row>
    <row r="8" spans="1:38" s="209" customFormat="1" ht="16.5" customHeight="1">
      <c r="A8" s="228">
        <v>14</v>
      </c>
      <c r="B8" s="229">
        <v>102</v>
      </c>
      <c r="C8" s="229" t="s">
        <v>0</v>
      </c>
      <c r="D8" s="229" t="s">
        <v>2620</v>
      </c>
      <c r="E8" s="229" t="s">
        <v>2621</v>
      </c>
      <c r="F8" s="229" t="s">
        <v>2872</v>
      </c>
      <c r="G8" s="230" t="s">
        <v>2622</v>
      </c>
      <c r="H8" s="231">
        <v>120</v>
      </c>
      <c r="I8" s="232">
        <v>3</v>
      </c>
      <c r="J8" s="247">
        <v>6</v>
      </c>
      <c r="K8" s="232">
        <v>120</v>
      </c>
      <c r="L8" s="234">
        <v>0.59375</v>
      </c>
      <c r="M8" s="248">
        <v>0</v>
      </c>
      <c r="N8" s="249">
        <v>41811.506944444445</v>
      </c>
      <c r="O8" s="250">
        <v>0.74305555555555547</v>
      </c>
      <c r="P8" s="237"/>
      <c r="Q8" s="237">
        <v>0.82430555555555562</v>
      </c>
      <c r="R8" s="237"/>
      <c r="S8" s="250"/>
      <c r="T8" s="250">
        <v>0.55694444444444446</v>
      </c>
      <c r="U8" s="250"/>
      <c r="V8" s="237"/>
      <c r="W8" s="237"/>
      <c r="X8" s="237"/>
      <c r="Y8" s="237"/>
      <c r="Z8" s="237"/>
      <c r="AA8" s="238">
        <v>6</v>
      </c>
      <c r="AB8" s="237">
        <v>0.68958333333333333</v>
      </c>
      <c r="AC8" s="239">
        <v>41812.100694444445</v>
      </c>
      <c r="AD8" s="217"/>
      <c r="AE8" s="251"/>
      <c r="AF8" s="240" t="str">
        <f>D8&amp;" "&amp;E8</f>
        <v>Michałowska Julia</v>
      </c>
      <c r="AG8" s="11">
        <f t="shared" si="0"/>
        <v>41.37931034482758</v>
      </c>
      <c r="AH8" s="11">
        <f t="shared" si="1"/>
        <v>21.818181818181817</v>
      </c>
      <c r="AI8" s="11">
        <f>L7/L8</f>
        <v>0.71461988304202495</v>
      </c>
      <c r="AJ8" s="11">
        <f>I8/I7</f>
        <v>0.75</v>
      </c>
      <c r="AK8" s="11">
        <f>H8/H7</f>
        <v>0.8571428571428571</v>
      </c>
      <c r="AL8" s="11">
        <f t="shared" si="2"/>
        <v>0.94408751129490198</v>
      </c>
    </row>
    <row r="9" spans="1:38" s="209" customFormat="1" ht="16.5" customHeight="1">
      <c r="A9" s="228">
        <v>17</v>
      </c>
      <c r="B9" s="229">
        <v>101</v>
      </c>
      <c r="C9" s="229" t="s">
        <v>0</v>
      </c>
      <c r="D9" s="229" t="s">
        <v>2874</v>
      </c>
      <c r="E9" s="229" t="s">
        <v>1269</v>
      </c>
      <c r="F9" s="229" t="s">
        <v>2875</v>
      </c>
      <c r="G9" s="230" t="s">
        <v>65</v>
      </c>
      <c r="H9" s="231">
        <v>90</v>
      </c>
      <c r="I9" s="232">
        <v>3</v>
      </c>
      <c r="J9" s="247">
        <v>0</v>
      </c>
      <c r="K9" s="232">
        <v>90</v>
      </c>
      <c r="L9" s="234">
        <v>0.37916666666569654</v>
      </c>
      <c r="M9" s="248">
        <v>0</v>
      </c>
      <c r="N9" s="249">
        <v>41811.506944444445</v>
      </c>
      <c r="O9" s="250">
        <v>0.64861111111111114</v>
      </c>
      <c r="P9" s="237"/>
      <c r="Q9" s="237">
        <v>0.71875</v>
      </c>
      <c r="R9" s="237"/>
      <c r="S9" s="250"/>
      <c r="T9" s="250">
        <v>0.52916666666666667</v>
      </c>
      <c r="U9" s="250"/>
      <c r="V9" s="237"/>
      <c r="W9" s="237"/>
      <c r="X9" s="237"/>
      <c r="Y9" s="237"/>
      <c r="Z9" s="237"/>
      <c r="AA9" s="238">
        <v>0</v>
      </c>
      <c r="AB9" s="237"/>
      <c r="AC9" s="239">
        <v>41811.886111111111</v>
      </c>
      <c r="AD9" s="217"/>
      <c r="AE9" s="251"/>
      <c r="AF9" s="240" t="str">
        <f>D9&amp;" "&amp;E9</f>
        <v>Bukowska Agnieszka</v>
      </c>
      <c r="AG9" s="11">
        <f t="shared" ref="AG9" si="3">MAX(AG8*IF(AK9&lt;1,AK9,IF(AL9&lt;1,AL9,IF(AI9&lt;1,AI9,1))),0)</f>
        <v>31.034482758620683</v>
      </c>
      <c r="AH9" s="11">
        <f t="shared" ref="AH9" si="4">MAX(AH8*IF(AK9&lt;1,AK9,IF(AL9&lt;1,AL9,IF(AI9&lt;1,AI9,1))),0)</f>
        <v>16.363636363636363</v>
      </c>
      <c r="AI9" s="11">
        <f>L8/L9</f>
        <v>1.5659340659380725</v>
      </c>
      <c r="AJ9" s="11">
        <f>I9/I8</f>
        <v>1</v>
      </c>
      <c r="AK9" s="11">
        <f>H9/H8</f>
        <v>0.75</v>
      </c>
      <c r="AL9" s="11">
        <f t="shared" ref="AL9" si="5">AJ9^0.2</f>
        <v>1</v>
      </c>
    </row>
  </sheetData>
  <mergeCells count="4">
    <mergeCell ref="N1:P1"/>
    <mergeCell ref="H2:M2"/>
    <mergeCell ref="N2:AC2"/>
    <mergeCell ref="AA3:AB3"/>
  </mergeCells>
  <pageMargins left="0.75" right="0.75" top="1" bottom="1" header="0.5" footer="0.5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dimension ref="A1:AL15"/>
  <sheetViews>
    <sheetView workbookViewId="0"/>
  </sheetViews>
  <sheetFormatPr defaultRowHeight="16.5" customHeight="1"/>
  <cols>
    <col min="1" max="1" width="7.7109375" style="207" bestFit="1" customWidth="1"/>
    <col min="2" max="3" width="5.85546875" style="207" customWidth="1"/>
    <col min="4" max="4" width="15.28515625" style="207" bestFit="1" customWidth="1"/>
    <col min="5" max="5" width="11.42578125" style="207" bestFit="1" customWidth="1"/>
    <col min="6" max="6" width="7.140625" style="208" customWidth="1"/>
    <col min="7" max="7" width="9.5703125" style="209" customWidth="1"/>
    <col min="8" max="10" width="9" style="210" customWidth="1"/>
    <col min="11" max="12" width="9" style="208" customWidth="1"/>
    <col min="13" max="13" width="10" style="208" bestFit="1" customWidth="1"/>
    <col min="14" max="14" width="8.140625" style="208" bestFit="1" customWidth="1"/>
    <col min="15" max="15" width="8.140625" style="209" customWidth="1"/>
    <col min="16" max="17" width="8.28515625" style="209" customWidth="1"/>
    <col min="18" max="18" width="8.28515625" style="209" bestFit="1" customWidth="1"/>
    <col min="19" max="19" width="9" style="209" bestFit="1" customWidth="1"/>
    <col min="20" max="28" width="9" style="209" customWidth="1"/>
    <col min="29" max="29" width="23.28515625" style="209" customWidth="1"/>
    <col min="30" max="30" width="17.7109375" style="209" bestFit="1" customWidth="1"/>
    <col min="31" max="31" width="6.140625" style="209" hidden="1" customWidth="1"/>
    <col min="32" max="243" width="9.140625" style="207"/>
    <col min="244" max="244" width="7.7109375" style="207" bestFit="1" customWidth="1"/>
    <col min="245" max="246" width="5.85546875" style="207" customWidth="1"/>
    <col min="247" max="247" width="15.28515625" style="207" bestFit="1" customWidth="1"/>
    <col min="248" max="248" width="11.42578125" style="207" bestFit="1" customWidth="1"/>
    <col min="249" max="249" width="7.140625" style="207" customWidth="1"/>
    <col min="250" max="250" width="9.5703125" style="207" customWidth="1"/>
    <col min="251" max="255" width="9" style="207" customWidth="1"/>
    <col min="256" max="256" width="10" style="207" bestFit="1" customWidth="1"/>
    <col min="257" max="257" width="8.140625" style="207" bestFit="1" customWidth="1"/>
    <col min="258" max="258" width="8.140625" style="207" customWidth="1"/>
    <col min="259" max="260" width="8.28515625" style="207" customWidth="1"/>
    <col min="261" max="261" width="8.28515625" style="207" bestFit="1" customWidth="1"/>
    <col min="262" max="262" width="9" style="207" bestFit="1" customWidth="1"/>
    <col min="263" max="271" width="9" style="207" customWidth="1"/>
    <col min="272" max="272" width="23.28515625" style="207" customWidth="1"/>
    <col min="273" max="273" width="6.140625" style="207" customWidth="1"/>
    <col min="274" max="274" width="0" style="207" hidden="1" customWidth="1"/>
    <col min="275" max="275" width="6.140625" style="207" customWidth="1"/>
    <col min="276" max="276" width="7" style="207" bestFit="1" customWidth="1"/>
    <col min="277" max="278" width="6.140625" style="207" customWidth="1"/>
    <col min="279" max="279" width="7.28515625" style="207" customWidth="1"/>
    <col min="280" max="499" width="9.140625" style="207"/>
    <col min="500" max="500" width="7.7109375" style="207" bestFit="1" customWidth="1"/>
    <col min="501" max="502" width="5.85546875" style="207" customWidth="1"/>
    <col min="503" max="503" width="15.28515625" style="207" bestFit="1" customWidth="1"/>
    <col min="504" max="504" width="11.42578125" style="207" bestFit="1" customWidth="1"/>
    <col min="505" max="505" width="7.140625" style="207" customWidth="1"/>
    <col min="506" max="506" width="9.5703125" style="207" customWidth="1"/>
    <col min="507" max="511" width="9" style="207" customWidth="1"/>
    <col min="512" max="512" width="10" style="207" bestFit="1" customWidth="1"/>
    <col min="513" max="513" width="8.140625" style="207" bestFit="1" customWidth="1"/>
    <col min="514" max="514" width="8.140625" style="207" customWidth="1"/>
    <col min="515" max="516" width="8.28515625" style="207" customWidth="1"/>
    <col min="517" max="517" width="8.28515625" style="207" bestFit="1" customWidth="1"/>
    <col min="518" max="518" width="9" style="207" bestFit="1" customWidth="1"/>
    <col min="519" max="527" width="9" style="207" customWidth="1"/>
    <col min="528" max="528" width="23.28515625" style="207" customWidth="1"/>
    <col min="529" max="529" width="6.140625" style="207" customWidth="1"/>
    <col min="530" max="530" width="0" style="207" hidden="1" customWidth="1"/>
    <col min="531" max="531" width="6.140625" style="207" customWidth="1"/>
    <col min="532" max="532" width="7" style="207" bestFit="1" customWidth="1"/>
    <col min="533" max="534" width="6.140625" style="207" customWidth="1"/>
    <col min="535" max="535" width="7.28515625" style="207" customWidth="1"/>
    <col min="536" max="755" width="9.140625" style="207"/>
    <col min="756" max="756" width="7.7109375" style="207" bestFit="1" customWidth="1"/>
    <col min="757" max="758" width="5.85546875" style="207" customWidth="1"/>
    <col min="759" max="759" width="15.28515625" style="207" bestFit="1" customWidth="1"/>
    <col min="760" max="760" width="11.42578125" style="207" bestFit="1" customWidth="1"/>
    <col min="761" max="761" width="7.140625" style="207" customWidth="1"/>
    <col min="762" max="762" width="9.5703125" style="207" customWidth="1"/>
    <col min="763" max="767" width="9" style="207" customWidth="1"/>
    <col min="768" max="768" width="10" style="207" bestFit="1" customWidth="1"/>
    <col min="769" max="769" width="8.140625" style="207" bestFit="1" customWidth="1"/>
    <col min="770" max="770" width="8.140625" style="207" customWidth="1"/>
    <col min="771" max="772" width="8.28515625" style="207" customWidth="1"/>
    <col min="773" max="773" width="8.28515625" style="207" bestFit="1" customWidth="1"/>
    <col min="774" max="774" width="9" style="207" bestFit="1" customWidth="1"/>
    <col min="775" max="783" width="9" style="207" customWidth="1"/>
    <col min="784" max="784" width="23.28515625" style="207" customWidth="1"/>
    <col min="785" max="785" width="6.140625" style="207" customWidth="1"/>
    <col min="786" max="786" width="0" style="207" hidden="1" customWidth="1"/>
    <col min="787" max="787" width="6.140625" style="207" customWidth="1"/>
    <col min="788" max="788" width="7" style="207" bestFit="1" customWidth="1"/>
    <col min="789" max="790" width="6.140625" style="207" customWidth="1"/>
    <col min="791" max="791" width="7.28515625" style="207" customWidth="1"/>
    <col min="792" max="1011" width="9.140625" style="207"/>
    <col min="1012" max="1012" width="7.7109375" style="207" bestFit="1" customWidth="1"/>
    <col min="1013" max="1014" width="5.85546875" style="207" customWidth="1"/>
    <col min="1015" max="1015" width="15.28515625" style="207" bestFit="1" customWidth="1"/>
    <col min="1016" max="1016" width="11.42578125" style="207" bestFit="1" customWidth="1"/>
    <col min="1017" max="1017" width="7.140625" style="207" customWidth="1"/>
    <col min="1018" max="1018" width="9.5703125" style="207" customWidth="1"/>
    <col min="1019" max="1023" width="9" style="207" customWidth="1"/>
    <col min="1024" max="1024" width="10" style="207" bestFit="1" customWidth="1"/>
    <col min="1025" max="1025" width="8.140625" style="207" bestFit="1" customWidth="1"/>
    <col min="1026" max="1026" width="8.140625" style="207" customWidth="1"/>
    <col min="1027" max="1028" width="8.28515625" style="207" customWidth="1"/>
    <col min="1029" max="1029" width="8.28515625" style="207" bestFit="1" customWidth="1"/>
    <col min="1030" max="1030" width="9" style="207" bestFit="1" customWidth="1"/>
    <col min="1031" max="1039" width="9" style="207" customWidth="1"/>
    <col min="1040" max="1040" width="23.28515625" style="207" customWidth="1"/>
    <col min="1041" max="1041" width="6.140625" style="207" customWidth="1"/>
    <col min="1042" max="1042" width="0" style="207" hidden="1" customWidth="1"/>
    <col min="1043" max="1043" width="6.140625" style="207" customWidth="1"/>
    <col min="1044" max="1044" width="7" style="207" bestFit="1" customWidth="1"/>
    <col min="1045" max="1046" width="6.140625" style="207" customWidth="1"/>
    <col min="1047" max="1047" width="7.28515625" style="207" customWidth="1"/>
    <col min="1048" max="1267" width="9.140625" style="207"/>
    <col min="1268" max="1268" width="7.7109375" style="207" bestFit="1" customWidth="1"/>
    <col min="1269" max="1270" width="5.85546875" style="207" customWidth="1"/>
    <col min="1271" max="1271" width="15.28515625" style="207" bestFit="1" customWidth="1"/>
    <col min="1272" max="1272" width="11.42578125" style="207" bestFit="1" customWidth="1"/>
    <col min="1273" max="1273" width="7.140625" style="207" customWidth="1"/>
    <col min="1274" max="1274" width="9.5703125" style="207" customWidth="1"/>
    <col min="1275" max="1279" width="9" style="207" customWidth="1"/>
    <col min="1280" max="1280" width="10" style="207" bestFit="1" customWidth="1"/>
    <col min="1281" max="1281" width="8.140625" style="207" bestFit="1" customWidth="1"/>
    <col min="1282" max="1282" width="8.140625" style="207" customWidth="1"/>
    <col min="1283" max="1284" width="8.28515625" style="207" customWidth="1"/>
    <col min="1285" max="1285" width="8.28515625" style="207" bestFit="1" customWidth="1"/>
    <col min="1286" max="1286" width="9" style="207" bestFit="1" customWidth="1"/>
    <col min="1287" max="1295" width="9" style="207" customWidth="1"/>
    <col min="1296" max="1296" width="23.28515625" style="207" customWidth="1"/>
    <col min="1297" max="1297" width="6.140625" style="207" customWidth="1"/>
    <col min="1298" max="1298" width="0" style="207" hidden="1" customWidth="1"/>
    <col min="1299" max="1299" width="6.140625" style="207" customWidth="1"/>
    <col min="1300" max="1300" width="7" style="207" bestFit="1" customWidth="1"/>
    <col min="1301" max="1302" width="6.140625" style="207" customWidth="1"/>
    <col min="1303" max="1303" width="7.28515625" style="207" customWidth="1"/>
    <col min="1304" max="1523" width="9.140625" style="207"/>
    <col min="1524" max="1524" width="7.7109375" style="207" bestFit="1" customWidth="1"/>
    <col min="1525" max="1526" width="5.85546875" style="207" customWidth="1"/>
    <col min="1527" max="1527" width="15.28515625" style="207" bestFit="1" customWidth="1"/>
    <col min="1528" max="1528" width="11.42578125" style="207" bestFit="1" customWidth="1"/>
    <col min="1529" max="1529" width="7.140625" style="207" customWidth="1"/>
    <col min="1530" max="1530" width="9.5703125" style="207" customWidth="1"/>
    <col min="1531" max="1535" width="9" style="207" customWidth="1"/>
    <col min="1536" max="1536" width="10" style="207" bestFit="1" customWidth="1"/>
    <col min="1537" max="1537" width="8.140625" style="207" bestFit="1" customWidth="1"/>
    <col min="1538" max="1538" width="8.140625" style="207" customWidth="1"/>
    <col min="1539" max="1540" width="8.28515625" style="207" customWidth="1"/>
    <col min="1541" max="1541" width="8.28515625" style="207" bestFit="1" customWidth="1"/>
    <col min="1542" max="1542" width="9" style="207" bestFit="1" customWidth="1"/>
    <col min="1543" max="1551" width="9" style="207" customWidth="1"/>
    <col min="1552" max="1552" width="23.28515625" style="207" customWidth="1"/>
    <col min="1553" max="1553" width="6.140625" style="207" customWidth="1"/>
    <col min="1554" max="1554" width="0" style="207" hidden="1" customWidth="1"/>
    <col min="1555" max="1555" width="6.140625" style="207" customWidth="1"/>
    <col min="1556" max="1556" width="7" style="207" bestFit="1" customWidth="1"/>
    <col min="1557" max="1558" width="6.140625" style="207" customWidth="1"/>
    <col min="1559" max="1559" width="7.28515625" style="207" customWidth="1"/>
    <col min="1560" max="1779" width="9.140625" style="207"/>
    <col min="1780" max="1780" width="7.7109375" style="207" bestFit="1" customWidth="1"/>
    <col min="1781" max="1782" width="5.85546875" style="207" customWidth="1"/>
    <col min="1783" max="1783" width="15.28515625" style="207" bestFit="1" customWidth="1"/>
    <col min="1784" max="1784" width="11.42578125" style="207" bestFit="1" customWidth="1"/>
    <col min="1785" max="1785" width="7.140625" style="207" customWidth="1"/>
    <col min="1786" max="1786" width="9.5703125" style="207" customWidth="1"/>
    <col min="1787" max="1791" width="9" style="207" customWidth="1"/>
    <col min="1792" max="1792" width="10" style="207" bestFit="1" customWidth="1"/>
    <col min="1793" max="1793" width="8.140625" style="207" bestFit="1" customWidth="1"/>
    <col min="1794" max="1794" width="8.140625" style="207" customWidth="1"/>
    <col min="1795" max="1796" width="8.28515625" style="207" customWidth="1"/>
    <col min="1797" max="1797" width="8.28515625" style="207" bestFit="1" customWidth="1"/>
    <col min="1798" max="1798" width="9" style="207" bestFit="1" customWidth="1"/>
    <col min="1799" max="1807" width="9" style="207" customWidth="1"/>
    <col min="1808" max="1808" width="23.28515625" style="207" customWidth="1"/>
    <col min="1809" max="1809" width="6.140625" style="207" customWidth="1"/>
    <col min="1810" max="1810" width="0" style="207" hidden="1" customWidth="1"/>
    <col min="1811" max="1811" width="6.140625" style="207" customWidth="1"/>
    <col min="1812" max="1812" width="7" style="207" bestFit="1" customWidth="1"/>
    <col min="1813" max="1814" width="6.140625" style="207" customWidth="1"/>
    <col min="1815" max="1815" width="7.28515625" style="207" customWidth="1"/>
    <col min="1816" max="2035" width="9.140625" style="207"/>
    <col min="2036" max="2036" width="7.7109375" style="207" bestFit="1" customWidth="1"/>
    <col min="2037" max="2038" width="5.85546875" style="207" customWidth="1"/>
    <col min="2039" max="2039" width="15.28515625" style="207" bestFit="1" customWidth="1"/>
    <col min="2040" max="2040" width="11.42578125" style="207" bestFit="1" customWidth="1"/>
    <col min="2041" max="2041" width="7.140625" style="207" customWidth="1"/>
    <col min="2042" max="2042" width="9.5703125" style="207" customWidth="1"/>
    <col min="2043" max="2047" width="9" style="207" customWidth="1"/>
    <col min="2048" max="2048" width="10" style="207" bestFit="1" customWidth="1"/>
    <col min="2049" max="2049" width="8.140625" style="207" bestFit="1" customWidth="1"/>
    <col min="2050" max="2050" width="8.140625" style="207" customWidth="1"/>
    <col min="2051" max="2052" width="8.28515625" style="207" customWidth="1"/>
    <col min="2053" max="2053" width="8.28515625" style="207" bestFit="1" customWidth="1"/>
    <col min="2054" max="2054" width="9" style="207" bestFit="1" customWidth="1"/>
    <col min="2055" max="2063" width="9" style="207" customWidth="1"/>
    <col min="2064" max="2064" width="23.28515625" style="207" customWidth="1"/>
    <col min="2065" max="2065" width="6.140625" style="207" customWidth="1"/>
    <col min="2066" max="2066" width="0" style="207" hidden="1" customWidth="1"/>
    <col min="2067" max="2067" width="6.140625" style="207" customWidth="1"/>
    <col min="2068" max="2068" width="7" style="207" bestFit="1" customWidth="1"/>
    <col min="2069" max="2070" width="6.140625" style="207" customWidth="1"/>
    <col min="2071" max="2071" width="7.28515625" style="207" customWidth="1"/>
    <col min="2072" max="2291" width="9.140625" style="207"/>
    <col min="2292" max="2292" width="7.7109375" style="207" bestFit="1" customWidth="1"/>
    <col min="2293" max="2294" width="5.85546875" style="207" customWidth="1"/>
    <col min="2295" max="2295" width="15.28515625" style="207" bestFit="1" customWidth="1"/>
    <col min="2296" max="2296" width="11.42578125" style="207" bestFit="1" customWidth="1"/>
    <col min="2297" max="2297" width="7.140625" style="207" customWidth="1"/>
    <col min="2298" max="2298" width="9.5703125" style="207" customWidth="1"/>
    <col min="2299" max="2303" width="9" style="207" customWidth="1"/>
    <col min="2304" max="2304" width="10" style="207" bestFit="1" customWidth="1"/>
    <col min="2305" max="2305" width="8.140625" style="207" bestFit="1" customWidth="1"/>
    <col min="2306" max="2306" width="8.140625" style="207" customWidth="1"/>
    <col min="2307" max="2308" width="8.28515625" style="207" customWidth="1"/>
    <col min="2309" max="2309" width="8.28515625" style="207" bestFit="1" customWidth="1"/>
    <col min="2310" max="2310" width="9" style="207" bestFit="1" customWidth="1"/>
    <col min="2311" max="2319" width="9" style="207" customWidth="1"/>
    <col min="2320" max="2320" width="23.28515625" style="207" customWidth="1"/>
    <col min="2321" max="2321" width="6.140625" style="207" customWidth="1"/>
    <col min="2322" max="2322" width="0" style="207" hidden="1" customWidth="1"/>
    <col min="2323" max="2323" width="6.140625" style="207" customWidth="1"/>
    <col min="2324" max="2324" width="7" style="207" bestFit="1" customWidth="1"/>
    <col min="2325" max="2326" width="6.140625" style="207" customWidth="1"/>
    <col min="2327" max="2327" width="7.28515625" style="207" customWidth="1"/>
    <col min="2328" max="2547" width="9.140625" style="207"/>
    <col min="2548" max="2548" width="7.7109375" style="207" bestFit="1" customWidth="1"/>
    <col min="2549" max="2550" width="5.85546875" style="207" customWidth="1"/>
    <col min="2551" max="2551" width="15.28515625" style="207" bestFit="1" customWidth="1"/>
    <col min="2552" max="2552" width="11.42578125" style="207" bestFit="1" customWidth="1"/>
    <col min="2553" max="2553" width="7.140625" style="207" customWidth="1"/>
    <col min="2554" max="2554" width="9.5703125" style="207" customWidth="1"/>
    <col min="2555" max="2559" width="9" style="207" customWidth="1"/>
    <col min="2560" max="2560" width="10" style="207" bestFit="1" customWidth="1"/>
    <col min="2561" max="2561" width="8.140625" style="207" bestFit="1" customWidth="1"/>
    <col min="2562" max="2562" width="8.140625" style="207" customWidth="1"/>
    <col min="2563" max="2564" width="8.28515625" style="207" customWidth="1"/>
    <col min="2565" max="2565" width="8.28515625" style="207" bestFit="1" customWidth="1"/>
    <col min="2566" max="2566" width="9" style="207" bestFit="1" customWidth="1"/>
    <col min="2567" max="2575" width="9" style="207" customWidth="1"/>
    <col min="2576" max="2576" width="23.28515625" style="207" customWidth="1"/>
    <col min="2577" max="2577" width="6.140625" style="207" customWidth="1"/>
    <col min="2578" max="2578" width="0" style="207" hidden="1" customWidth="1"/>
    <col min="2579" max="2579" width="6.140625" style="207" customWidth="1"/>
    <col min="2580" max="2580" width="7" style="207" bestFit="1" customWidth="1"/>
    <col min="2581" max="2582" width="6.140625" style="207" customWidth="1"/>
    <col min="2583" max="2583" width="7.28515625" style="207" customWidth="1"/>
    <col min="2584" max="2803" width="9.140625" style="207"/>
    <col min="2804" max="2804" width="7.7109375" style="207" bestFit="1" customWidth="1"/>
    <col min="2805" max="2806" width="5.85546875" style="207" customWidth="1"/>
    <col min="2807" max="2807" width="15.28515625" style="207" bestFit="1" customWidth="1"/>
    <col min="2808" max="2808" width="11.42578125" style="207" bestFit="1" customWidth="1"/>
    <col min="2809" max="2809" width="7.140625" style="207" customWidth="1"/>
    <col min="2810" max="2810" width="9.5703125" style="207" customWidth="1"/>
    <col min="2811" max="2815" width="9" style="207" customWidth="1"/>
    <col min="2816" max="2816" width="10" style="207" bestFit="1" customWidth="1"/>
    <col min="2817" max="2817" width="8.140625" style="207" bestFit="1" customWidth="1"/>
    <col min="2818" max="2818" width="8.140625" style="207" customWidth="1"/>
    <col min="2819" max="2820" width="8.28515625" style="207" customWidth="1"/>
    <col min="2821" max="2821" width="8.28515625" style="207" bestFit="1" customWidth="1"/>
    <col min="2822" max="2822" width="9" style="207" bestFit="1" customWidth="1"/>
    <col min="2823" max="2831" width="9" style="207" customWidth="1"/>
    <col min="2832" max="2832" width="23.28515625" style="207" customWidth="1"/>
    <col min="2833" max="2833" width="6.140625" style="207" customWidth="1"/>
    <col min="2834" max="2834" width="0" style="207" hidden="1" customWidth="1"/>
    <col min="2835" max="2835" width="6.140625" style="207" customWidth="1"/>
    <col min="2836" max="2836" width="7" style="207" bestFit="1" customWidth="1"/>
    <col min="2837" max="2838" width="6.140625" style="207" customWidth="1"/>
    <col min="2839" max="2839" width="7.28515625" style="207" customWidth="1"/>
    <col min="2840" max="3059" width="9.140625" style="207"/>
    <col min="3060" max="3060" width="7.7109375" style="207" bestFit="1" customWidth="1"/>
    <col min="3061" max="3062" width="5.85546875" style="207" customWidth="1"/>
    <col min="3063" max="3063" width="15.28515625" style="207" bestFit="1" customWidth="1"/>
    <col min="3064" max="3064" width="11.42578125" style="207" bestFit="1" customWidth="1"/>
    <col min="3065" max="3065" width="7.140625" style="207" customWidth="1"/>
    <col min="3066" max="3066" width="9.5703125" style="207" customWidth="1"/>
    <col min="3067" max="3071" width="9" style="207" customWidth="1"/>
    <col min="3072" max="3072" width="10" style="207" bestFit="1" customWidth="1"/>
    <col min="3073" max="3073" width="8.140625" style="207" bestFit="1" customWidth="1"/>
    <col min="3074" max="3074" width="8.140625" style="207" customWidth="1"/>
    <col min="3075" max="3076" width="8.28515625" style="207" customWidth="1"/>
    <col min="3077" max="3077" width="8.28515625" style="207" bestFit="1" customWidth="1"/>
    <col min="3078" max="3078" width="9" style="207" bestFit="1" customWidth="1"/>
    <col min="3079" max="3087" width="9" style="207" customWidth="1"/>
    <col min="3088" max="3088" width="23.28515625" style="207" customWidth="1"/>
    <col min="3089" max="3089" width="6.140625" style="207" customWidth="1"/>
    <col min="3090" max="3090" width="0" style="207" hidden="1" customWidth="1"/>
    <col min="3091" max="3091" width="6.140625" style="207" customWidth="1"/>
    <col min="3092" max="3092" width="7" style="207" bestFit="1" customWidth="1"/>
    <col min="3093" max="3094" width="6.140625" style="207" customWidth="1"/>
    <col min="3095" max="3095" width="7.28515625" style="207" customWidth="1"/>
    <col min="3096" max="3315" width="9.140625" style="207"/>
    <col min="3316" max="3316" width="7.7109375" style="207" bestFit="1" customWidth="1"/>
    <col min="3317" max="3318" width="5.85546875" style="207" customWidth="1"/>
    <col min="3319" max="3319" width="15.28515625" style="207" bestFit="1" customWidth="1"/>
    <col min="3320" max="3320" width="11.42578125" style="207" bestFit="1" customWidth="1"/>
    <col min="3321" max="3321" width="7.140625" style="207" customWidth="1"/>
    <col min="3322" max="3322" width="9.5703125" style="207" customWidth="1"/>
    <col min="3323" max="3327" width="9" style="207" customWidth="1"/>
    <col min="3328" max="3328" width="10" style="207" bestFit="1" customWidth="1"/>
    <col min="3329" max="3329" width="8.140625" style="207" bestFit="1" customWidth="1"/>
    <col min="3330" max="3330" width="8.140625" style="207" customWidth="1"/>
    <col min="3331" max="3332" width="8.28515625" style="207" customWidth="1"/>
    <col min="3333" max="3333" width="8.28515625" style="207" bestFit="1" customWidth="1"/>
    <col min="3334" max="3334" width="9" style="207" bestFit="1" customWidth="1"/>
    <col min="3335" max="3343" width="9" style="207" customWidth="1"/>
    <col min="3344" max="3344" width="23.28515625" style="207" customWidth="1"/>
    <col min="3345" max="3345" width="6.140625" style="207" customWidth="1"/>
    <col min="3346" max="3346" width="0" style="207" hidden="1" customWidth="1"/>
    <col min="3347" max="3347" width="6.140625" style="207" customWidth="1"/>
    <col min="3348" max="3348" width="7" style="207" bestFit="1" customWidth="1"/>
    <col min="3349" max="3350" width="6.140625" style="207" customWidth="1"/>
    <col min="3351" max="3351" width="7.28515625" style="207" customWidth="1"/>
    <col min="3352" max="3571" width="9.140625" style="207"/>
    <col min="3572" max="3572" width="7.7109375" style="207" bestFit="1" customWidth="1"/>
    <col min="3573" max="3574" width="5.85546875" style="207" customWidth="1"/>
    <col min="3575" max="3575" width="15.28515625" style="207" bestFit="1" customWidth="1"/>
    <col min="3576" max="3576" width="11.42578125" style="207" bestFit="1" customWidth="1"/>
    <col min="3577" max="3577" width="7.140625" style="207" customWidth="1"/>
    <col min="3578" max="3578" width="9.5703125" style="207" customWidth="1"/>
    <col min="3579" max="3583" width="9" style="207" customWidth="1"/>
    <col min="3584" max="3584" width="10" style="207" bestFit="1" customWidth="1"/>
    <col min="3585" max="3585" width="8.140625" style="207" bestFit="1" customWidth="1"/>
    <col min="3586" max="3586" width="8.140625" style="207" customWidth="1"/>
    <col min="3587" max="3588" width="8.28515625" style="207" customWidth="1"/>
    <col min="3589" max="3589" width="8.28515625" style="207" bestFit="1" customWidth="1"/>
    <col min="3590" max="3590" width="9" style="207" bestFit="1" customWidth="1"/>
    <col min="3591" max="3599" width="9" style="207" customWidth="1"/>
    <col min="3600" max="3600" width="23.28515625" style="207" customWidth="1"/>
    <col min="3601" max="3601" width="6.140625" style="207" customWidth="1"/>
    <col min="3602" max="3602" width="0" style="207" hidden="1" customWidth="1"/>
    <col min="3603" max="3603" width="6.140625" style="207" customWidth="1"/>
    <col min="3604" max="3604" width="7" style="207" bestFit="1" customWidth="1"/>
    <col min="3605" max="3606" width="6.140625" style="207" customWidth="1"/>
    <col min="3607" max="3607" width="7.28515625" style="207" customWidth="1"/>
    <col min="3608" max="3827" width="9.140625" style="207"/>
    <col min="3828" max="3828" width="7.7109375" style="207" bestFit="1" customWidth="1"/>
    <col min="3829" max="3830" width="5.85546875" style="207" customWidth="1"/>
    <col min="3831" max="3831" width="15.28515625" style="207" bestFit="1" customWidth="1"/>
    <col min="3832" max="3832" width="11.42578125" style="207" bestFit="1" customWidth="1"/>
    <col min="3833" max="3833" width="7.140625" style="207" customWidth="1"/>
    <col min="3834" max="3834" width="9.5703125" style="207" customWidth="1"/>
    <col min="3835" max="3839" width="9" style="207" customWidth="1"/>
    <col min="3840" max="3840" width="10" style="207" bestFit="1" customWidth="1"/>
    <col min="3841" max="3841" width="8.140625" style="207" bestFit="1" customWidth="1"/>
    <col min="3842" max="3842" width="8.140625" style="207" customWidth="1"/>
    <col min="3843" max="3844" width="8.28515625" style="207" customWidth="1"/>
    <col min="3845" max="3845" width="8.28515625" style="207" bestFit="1" customWidth="1"/>
    <col min="3846" max="3846" width="9" style="207" bestFit="1" customWidth="1"/>
    <col min="3847" max="3855" width="9" style="207" customWidth="1"/>
    <col min="3856" max="3856" width="23.28515625" style="207" customWidth="1"/>
    <col min="3857" max="3857" width="6.140625" style="207" customWidth="1"/>
    <col min="3858" max="3858" width="0" style="207" hidden="1" customWidth="1"/>
    <col min="3859" max="3859" width="6.140625" style="207" customWidth="1"/>
    <col min="3860" max="3860" width="7" style="207" bestFit="1" customWidth="1"/>
    <col min="3861" max="3862" width="6.140625" style="207" customWidth="1"/>
    <col min="3863" max="3863" width="7.28515625" style="207" customWidth="1"/>
    <col min="3864" max="4083" width="9.140625" style="207"/>
    <col min="4084" max="4084" width="7.7109375" style="207" bestFit="1" customWidth="1"/>
    <col min="4085" max="4086" width="5.85546875" style="207" customWidth="1"/>
    <col min="4087" max="4087" width="15.28515625" style="207" bestFit="1" customWidth="1"/>
    <col min="4088" max="4088" width="11.42578125" style="207" bestFit="1" customWidth="1"/>
    <col min="4089" max="4089" width="7.140625" style="207" customWidth="1"/>
    <col min="4090" max="4090" width="9.5703125" style="207" customWidth="1"/>
    <col min="4091" max="4095" width="9" style="207" customWidth="1"/>
    <col min="4096" max="4096" width="10" style="207" bestFit="1" customWidth="1"/>
    <col min="4097" max="4097" width="8.140625" style="207" bestFit="1" customWidth="1"/>
    <col min="4098" max="4098" width="8.140625" style="207" customWidth="1"/>
    <col min="4099" max="4100" width="8.28515625" style="207" customWidth="1"/>
    <col min="4101" max="4101" width="8.28515625" style="207" bestFit="1" customWidth="1"/>
    <col min="4102" max="4102" width="9" style="207" bestFit="1" customWidth="1"/>
    <col min="4103" max="4111" width="9" style="207" customWidth="1"/>
    <col min="4112" max="4112" width="23.28515625" style="207" customWidth="1"/>
    <col min="4113" max="4113" width="6.140625" style="207" customWidth="1"/>
    <col min="4114" max="4114" width="0" style="207" hidden="1" customWidth="1"/>
    <col min="4115" max="4115" width="6.140625" style="207" customWidth="1"/>
    <col min="4116" max="4116" width="7" style="207" bestFit="1" customWidth="1"/>
    <col min="4117" max="4118" width="6.140625" style="207" customWidth="1"/>
    <col min="4119" max="4119" width="7.28515625" style="207" customWidth="1"/>
    <col min="4120" max="4339" width="9.140625" style="207"/>
    <col min="4340" max="4340" width="7.7109375" style="207" bestFit="1" customWidth="1"/>
    <col min="4341" max="4342" width="5.85546875" style="207" customWidth="1"/>
    <col min="4343" max="4343" width="15.28515625" style="207" bestFit="1" customWidth="1"/>
    <col min="4344" max="4344" width="11.42578125" style="207" bestFit="1" customWidth="1"/>
    <col min="4345" max="4345" width="7.140625" style="207" customWidth="1"/>
    <col min="4346" max="4346" width="9.5703125" style="207" customWidth="1"/>
    <col min="4347" max="4351" width="9" style="207" customWidth="1"/>
    <col min="4352" max="4352" width="10" style="207" bestFit="1" customWidth="1"/>
    <col min="4353" max="4353" width="8.140625" style="207" bestFit="1" customWidth="1"/>
    <col min="4354" max="4354" width="8.140625" style="207" customWidth="1"/>
    <col min="4355" max="4356" width="8.28515625" style="207" customWidth="1"/>
    <col min="4357" max="4357" width="8.28515625" style="207" bestFit="1" customWidth="1"/>
    <col min="4358" max="4358" width="9" style="207" bestFit="1" customWidth="1"/>
    <col min="4359" max="4367" width="9" style="207" customWidth="1"/>
    <col min="4368" max="4368" width="23.28515625" style="207" customWidth="1"/>
    <col min="4369" max="4369" width="6.140625" style="207" customWidth="1"/>
    <col min="4370" max="4370" width="0" style="207" hidden="1" customWidth="1"/>
    <col min="4371" max="4371" width="6.140625" style="207" customWidth="1"/>
    <col min="4372" max="4372" width="7" style="207" bestFit="1" customWidth="1"/>
    <col min="4373" max="4374" width="6.140625" style="207" customWidth="1"/>
    <col min="4375" max="4375" width="7.28515625" style="207" customWidth="1"/>
    <col min="4376" max="4595" width="9.140625" style="207"/>
    <col min="4596" max="4596" width="7.7109375" style="207" bestFit="1" customWidth="1"/>
    <col min="4597" max="4598" width="5.85546875" style="207" customWidth="1"/>
    <col min="4599" max="4599" width="15.28515625" style="207" bestFit="1" customWidth="1"/>
    <col min="4600" max="4600" width="11.42578125" style="207" bestFit="1" customWidth="1"/>
    <col min="4601" max="4601" width="7.140625" style="207" customWidth="1"/>
    <col min="4602" max="4602" width="9.5703125" style="207" customWidth="1"/>
    <col min="4603" max="4607" width="9" style="207" customWidth="1"/>
    <col min="4608" max="4608" width="10" style="207" bestFit="1" customWidth="1"/>
    <col min="4609" max="4609" width="8.140625" style="207" bestFit="1" customWidth="1"/>
    <col min="4610" max="4610" width="8.140625" style="207" customWidth="1"/>
    <col min="4611" max="4612" width="8.28515625" style="207" customWidth="1"/>
    <col min="4613" max="4613" width="8.28515625" style="207" bestFit="1" customWidth="1"/>
    <col min="4614" max="4614" width="9" style="207" bestFit="1" customWidth="1"/>
    <col min="4615" max="4623" width="9" style="207" customWidth="1"/>
    <col min="4624" max="4624" width="23.28515625" style="207" customWidth="1"/>
    <col min="4625" max="4625" width="6.140625" style="207" customWidth="1"/>
    <col min="4626" max="4626" width="0" style="207" hidden="1" customWidth="1"/>
    <col min="4627" max="4627" width="6.140625" style="207" customWidth="1"/>
    <col min="4628" max="4628" width="7" style="207" bestFit="1" customWidth="1"/>
    <col min="4629" max="4630" width="6.140625" style="207" customWidth="1"/>
    <col min="4631" max="4631" width="7.28515625" style="207" customWidth="1"/>
    <col min="4632" max="4851" width="9.140625" style="207"/>
    <col min="4852" max="4852" width="7.7109375" style="207" bestFit="1" customWidth="1"/>
    <col min="4853" max="4854" width="5.85546875" style="207" customWidth="1"/>
    <col min="4855" max="4855" width="15.28515625" style="207" bestFit="1" customWidth="1"/>
    <col min="4856" max="4856" width="11.42578125" style="207" bestFit="1" customWidth="1"/>
    <col min="4857" max="4857" width="7.140625" style="207" customWidth="1"/>
    <col min="4858" max="4858" width="9.5703125" style="207" customWidth="1"/>
    <col min="4859" max="4863" width="9" style="207" customWidth="1"/>
    <col min="4864" max="4864" width="10" style="207" bestFit="1" customWidth="1"/>
    <col min="4865" max="4865" width="8.140625" style="207" bestFit="1" customWidth="1"/>
    <col min="4866" max="4866" width="8.140625" style="207" customWidth="1"/>
    <col min="4867" max="4868" width="8.28515625" style="207" customWidth="1"/>
    <col min="4869" max="4869" width="8.28515625" style="207" bestFit="1" customWidth="1"/>
    <col min="4870" max="4870" width="9" style="207" bestFit="1" customWidth="1"/>
    <col min="4871" max="4879" width="9" style="207" customWidth="1"/>
    <col min="4880" max="4880" width="23.28515625" style="207" customWidth="1"/>
    <col min="4881" max="4881" width="6.140625" style="207" customWidth="1"/>
    <col min="4882" max="4882" width="0" style="207" hidden="1" customWidth="1"/>
    <col min="4883" max="4883" width="6.140625" style="207" customWidth="1"/>
    <col min="4884" max="4884" width="7" style="207" bestFit="1" customWidth="1"/>
    <col min="4885" max="4886" width="6.140625" style="207" customWidth="1"/>
    <col min="4887" max="4887" width="7.28515625" style="207" customWidth="1"/>
    <col min="4888" max="5107" width="9.140625" style="207"/>
    <col min="5108" max="5108" width="7.7109375" style="207" bestFit="1" customWidth="1"/>
    <col min="5109" max="5110" width="5.85546875" style="207" customWidth="1"/>
    <col min="5111" max="5111" width="15.28515625" style="207" bestFit="1" customWidth="1"/>
    <col min="5112" max="5112" width="11.42578125" style="207" bestFit="1" customWidth="1"/>
    <col min="5113" max="5113" width="7.140625" style="207" customWidth="1"/>
    <col min="5114" max="5114" width="9.5703125" style="207" customWidth="1"/>
    <col min="5115" max="5119" width="9" style="207" customWidth="1"/>
    <col min="5120" max="5120" width="10" style="207" bestFit="1" customWidth="1"/>
    <col min="5121" max="5121" width="8.140625" style="207" bestFit="1" customWidth="1"/>
    <col min="5122" max="5122" width="8.140625" style="207" customWidth="1"/>
    <col min="5123" max="5124" width="8.28515625" style="207" customWidth="1"/>
    <col min="5125" max="5125" width="8.28515625" style="207" bestFit="1" customWidth="1"/>
    <col min="5126" max="5126" width="9" style="207" bestFit="1" customWidth="1"/>
    <col min="5127" max="5135" width="9" style="207" customWidth="1"/>
    <col min="5136" max="5136" width="23.28515625" style="207" customWidth="1"/>
    <col min="5137" max="5137" width="6.140625" style="207" customWidth="1"/>
    <col min="5138" max="5138" width="0" style="207" hidden="1" customWidth="1"/>
    <col min="5139" max="5139" width="6.140625" style="207" customWidth="1"/>
    <col min="5140" max="5140" width="7" style="207" bestFit="1" customWidth="1"/>
    <col min="5141" max="5142" width="6.140625" style="207" customWidth="1"/>
    <col min="5143" max="5143" width="7.28515625" style="207" customWidth="1"/>
    <col min="5144" max="5363" width="9.140625" style="207"/>
    <col min="5364" max="5364" width="7.7109375" style="207" bestFit="1" customWidth="1"/>
    <col min="5365" max="5366" width="5.85546875" style="207" customWidth="1"/>
    <col min="5367" max="5367" width="15.28515625" style="207" bestFit="1" customWidth="1"/>
    <col min="5368" max="5368" width="11.42578125" style="207" bestFit="1" customWidth="1"/>
    <col min="5369" max="5369" width="7.140625" style="207" customWidth="1"/>
    <col min="5370" max="5370" width="9.5703125" style="207" customWidth="1"/>
    <col min="5371" max="5375" width="9" style="207" customWidth="1"/>
    <col min="5376" max="5376" width="10" style="207" bestFit="1" customWidth="1"/>
    <col min="5377" max="5377" width="8.140625" style="207" bestFit="1" customWidth="1"/>
    <col min="5378" max="5378" width="8.140625" style="207" customWidth="1"/>
    <col min="5379" max="5380" width="8.28515625" style="207" customWidth="1"/>
    <col min="5381" max="5381" width="8.28515625" style="207" bestFit="1" customWidth="1"/>
    <col min="5382" max="5382" width="9" style="207" bestFit="1" customWidth="1"/>
    <col min="5383" max="5391" width="9" style="207" customWidth="1"/>
    <col min="5392" max="5392" width="23.28515625" style="207" customWidth="1"/>
    <col min="5393" max="5393" width="6.140625" style="207" customWidth="1"/>
    <col min="5394" max="5394" width="0" style="207" hidden="1" customWidth="1"/>
    <col min="5395" max="5395" width="6.140625" style="207" customWidth="1"/>
    <col min="5396" max="5396" width="7" style="207" bestFit="1" customWidth="1"/>
    <col min="5397" max="5398" width="6.140625" style="207" customWidth="1"/>
    <col min="5399" max="5399" width="7.28515625" style="207" customWidth="1"/>
    <col min="5400" max="5619" width="9.140625" style="207"/>
    <col min="5620" max="5620" width="7.7109375" style="207" bestFit="1" customWidth="1"/>
    <col min="5621" max="5622" width="5.85546875" style="207" customWidth="1"/>
    <col min="5623" max="5623" width="15.28515625" style="207" bestFit="1" customWidth="1"/>
    <col min="5624" max="5624" width="11.42578125" style="207" bestFit="1" customWidth="1"/>
    <col min="5625" max="5625" width="7.140625" style="207" customWidth="1"/>
    <col min="5626" max="5626" width="9.5703125" style="207" customWidth="1"/>
    <col min="5627" max="5631" width="9" style="207" customWidth="1"/>
    <col min="5632" max="5632" width="10" style="207" bestFit="1" customWidth="1"/>
    <col min="5633" max="5633" width="8.140625" style="207" bestFit="1" customWidth="1"/>
    <col min="5634" max="5634" width="8.140625" style="207" customWidth="1"/>
    <col min="5635" max="5636" width="8.28515625" style="207" customWidth="1"/>
    <col min="5637" max="5637" width="8.28515625" style="207" bestFit="1" customWidth="1"/>
    <col min="5638" max="5638" width="9" style="207" bestFit="1" customWidth="1"/>
    <col min="5639" max="5647" width="9" style="207" customWidth="1"/>
    <col min="5648" max="5648" width="23.28515625" style="207" customWidth="1"/>
    <col min="5649" max="5649" width="6.140625" style="207" customWidth="1"/>
    <col min="5650" max="5650" width="0" style="207" hidden="1" customWidth="1"/>
    <col min="5651" max="5651" width="6.140625" style="207" customWidth="1"/>
    <col min="5652" max="5652" width="7" style="207" bestFit="1" customWidth="1"/>
    <col min="5653" max="5654" width="6.140625" style="207" customWidth="1"/>
    <col min="5655" max="5655" width="7.28515625" style="207" customWidth="1"/>
    <col min="5656" max="5875" width="9.140625" style="207"/>
    <col min="5876" max="5876" width="7.7109375" style="207" bestFit="1" customWidth="1"/>
    <col min="5877" max="5878" width="5.85546875" style="207" customWidth="1"/>
    <col min="5879" max="5879" width="15.28515625" style="207" bestFit="1" customWidth="1"/>
    <col min="5880" max="5880" width="11.42578125" style="207" bestFit="1" customWidth="1"/>
    <col min="5881" max="5881" width="7.140625" style="207" customWidth="1"/>
    <col min="5882" max="5882" width="9.5703125" style="207" customWidth="1"/>
    <col min="5883" max="5887" width="9" style="207" customWidth="1"/>
    <col min="5888" max="5888" width="10" style="207" bestFit="1" customWidth="1"/>
    <col min="5889" max="5889" width="8.140625" style="207" bestFit="1" customWidth="1"/>
    <col min="5890" max="5890" width="8.140625" style="207" customWidth="1"/>
    <col min="5891" max="5892" width="8.28515625" style="207" customWidth="1"/>
    <col min="5893" max="5893" width="8.28515625" style="207" bestFit="1" customWidth="1"/>
    <col min="5894" max="5894" width="9" style="207" bestFit="1" customWidth="1"/>
    <col min="5895" max="5903" width="9" style="207" customWidth="1"/>
    <col min="5904" max="5904" width="23.28515625" style="207" customWidth="1"/>
    <col min="5905" max="5905" width="6.140625" style="207" customWidth="1"/>
    <col min="5906" max="5906" width="0" style="207" hidden="1" customWidth="1"/>
    <col min="5907" max="5907" width="6.140625" style="207" customWidth="1"/>
    <col min="5908" max="5908" width="7" style="207" bestFit="1" customWidth="1"/>
    <col min="5909" max="5910" width="6.140625" style="207" customWidth="1"/>
    <col min="5911" max="5911" width="7.28515625" style="207" customWidth="1"/>
    <col min="5912" max="6131" width="9.140625" style="207"/>
    <col min="6132" max="6132" width="7.7109375" style="207" bestFit="1" customWidth="1"/>
    <col min="6133" max="6134" width="5.85546875" style="207" customWidth="1"/>
    <col min="6135" max="6135" width="15.28515625" style="207" bestFit="1" customWidth="1"/>
    <col min="6136" max="6136" width="11.42578125" style="207" bestFit="1" customWidth="1"/>
    <col min="6137" max="6137" width="7.140625" style="207" customWidth="1"/>
    <col min="6138" max="6138" width="9.5703125" style="207" customWidth="1"/>
    <col min="6139" max="6143" width="9" style="207" customWidth="1"/>
    <col min="6144" max="6144" width="10" style="207" bestFit="1" customWidth="1"/>
    <col min="6145" max="6145" width="8.140625" style="207" bestFit="1" customWidth="1"/>
    <col min="6146" max="6146" width="8.140625" style="207" customWidth="1"/>
    <col min="6147" max="6148" width="8.28515625" style="207" customWidth="1"/>
    <col min="6149" max="6149" width="8.28515625" style="207" bestFit="1" customWidth="1"/>
    <col min="6150" max="6150" width="9" style="207" bestFit="1" customWidth="1"/>
    <col min="6151" max="6159" width="9" style="207" customWidth="1"/>
    <col min="6160" max="6160" width="23.28515625" style="207" customWidth="1"/>
    <col min="6161" max="6161" width="6.140625" style="207" customWidth="1"/>
    <col min="6162" max="6162" width="0" style="207" hidden="1" customWidth="1"/>
    <col min="6163" max="6163" width="6.140625" style="207" customWidth="1"/>
    <col min="6164" max="6164" width="7" style="207" bestFit="1" customWidth="1"/>
    <col min="6165" max="6166" width="6.140625" style="207" customWidth="1"/>
    <col min="6167" max="6167" width="7.28515625" style="207" customWidth="1"/>
    <col min="6168" max="6387" width="9.140625" style="207"/>
    <col min="6388" max="6388" width="7.7109375" style="207" bestFit="1" customWidth="1"/>
    <col min="6389" max="6390" width="5.85546875" style="207" customWidth="1"/>
    <col min="6391" max="6391" width="15.28515625" style="207" bestFit="1" customWidth="1"/>
    <col min="6392" max="6392" width="11.42578125" style="207" bestFit="1" customWidth="1"/>
    <col min="6393" max="6393" width="7.140625" style="207" customWidth="1"/>
    <col min="6394" max="6394" width="9.5703125" style="207" customWidth="1"/>
    <col min="6395" max="6399" width="9" style="207" customWidth="1"/>
    <col min="6400" max="6400" width="10" style="207" bestFit="1" customWidth="1"/>
    <col min="6401" max="6401" width="8.140625" style="207" bestFit="1" customWidth="1"/>
    <col min="6402" max="6402" width="8.140625" style="207" customWidth="1"/>
    <col min="6403" max="6404" width="8.28515625" style="207" customWidth="1"/>
    <col min="6405" max="6405" width="8.28515625" style="207" bestFit="1" customWidth="1"/>
    <col min="6406" max="6406" width="9" style="207" bestFit="1" customWidth="1"/>
    <col min="6407" max="6415" width="9" style="207" customWidth="1"/>
    <col min="6416" max="6416" width="23.28515625" style="207" customWidth="1"/>
    <col min="6417" max="6417" width="6.140625" style="207" customWidth="1"/>
    <col min="6418" max="6418" width="0" style="207" hidden="1" customWidth="1"/>
    <col min="6419" max="6419" width="6.140625" style="207" customWidth="1"/>
    <col min="6420" max="6420" width="7" style="207" bestFit="1" customWidth="1"/>
    <col min="6421" max="6422" width="6.140625" style="207" customWidth="1"/>
    <col min="6423" max="6423" width="7.28515625" style="207" customWidth="1"/>
    <col min="6424" max="6643" width="9.140625" style="207"/>
    <col min="6644" max="6644" width="7.7109375" style="207" bestFit="1" customWidth="1"/>
    <col min="6645" max="6646" width="5.85546875" style="207" customWidth="1"/>
    <col min="6647" max="6647" width="15.28515625" style="207" bestFit="1" customWidth="1"/>
    <col min="6648" max="6648" width="11.42578125" style="207" bestFit="1" customWidth="1"/>
    <col min="6649" max="6649" width="7.140625" style="207" customWidth="1"/>
    <col min="6650" max="6650" width="9.5703125" style="207" customWidth="1"/>
    <col min="6651" max="6655" width="9" style="207" customWidth="1"/>
    <col min="6656" max="6656" width="10" style="207" bestFit="1" customWidth="1"/>
    <col min="6657" max="6657" width="8.140625" style="207" bestFit="1" customWidth="1"/>
    <col min="6658" max="6658" width="8.140625" style="207" customWidth="1"/>
    <col min="6659" max="6660" width="8.28515625" style="207" customWidth="1"/>
    <col min="6661" max="6661" width="8.28515625" style="207" bestFit="1" customWidth="1"/>
    <col min="6662" max="6662" width="9" style="207" bestFit="1" customWidth="1"/>
    <col min="6663" max="6671" width="9" style="207" customWidth="1"/>
    <col min="6672" max="6672" width="23.28515625" style="207" customWidth="1"/>
    <col min="6673" max="6673" width="6.140625" style="207" customWidth="1"/>
    <col min="6674" max="6674" width="0" style="207" hidden="1" customWidth="1"/>
    <col min="6675" max="6675" width="6.140625" style="207" customWidth="1"/>
    <col min="6676" max="6676" width="7" style="207" bestFit="1" customWidth="1"/>
    <col min="6677" max="6678" width="6.140625" style="207" customWidth="1"/>
    <col min="6679" max="6679" width="7.28515625" style="207" customWidth="1"/>
    <col min="6680" max="6899" width="9.140625" style="207"/>
    <col min="6900" max="6900" width="7.7109375" style="207" bestFit="1" customWidth="1"/>
    <col min="6901" max="6902" width="5.85546875" style="207" customWidth="1"/>
    <col min="6903" max="6903" width="15.28515625" style="207" bestFit="1" customWidth="1"/>
    <col min="6904" max="6904" width="11.42578125" style="207" bestFit="1" customWidth="1"/>
    <col min="6905" max="6905" width="7.140625" style="207" customWidth="1"/>
    <col min="6906" max="6906" width="9.5703125" style="207" customWidth="1"/>
    <col min="6907" max="6911" width="9" style="207" customWidth="1"/>
    <col min="6912" max="6912" width="10" style="207" bestFit="1" customWidth="1"/>
    <col min="6913" max="6913" width="8.140625" style="207" bestFit="1" customWidth="1"/>
    <col min="6914" max="6914" width="8.140625" style="207" customWidth="1"/>
    <col min="6915" max="6916" width="8.28515625" style="207" customWidth="1"/>
    <col min="6917" max="6917" width="8.28515625" style="207" bestFit="1" customWidth="1"/>
    <col min="6918" max="6918" width="9" style="207" bestFit="1" customWidth="1"/>
    <col min="6919" max="6927" width="9" style="207" customWidth="1"/>
    <col min="6928" max="6928" width="23.28515625" style="207" customWidth="1"/>
    <col min="6929" max="6929" width="6.140625" style="207" customWidth="1"/>
    <col min="6930" max="6930" width="0" style="207" hidden="1" customWidth="1"/>
    <col min="6931" max="6931" width="6.140625" style="207" customWidth="1"/>
    <col min="6932" max="6932" width="7" style="207" bestFit="1" customWidth="1"/>
    <col min="6933" max="6934" width="6.140625" style="207" customWidth="1"/>
    <col min="6935" max="6935" width="7.28515625" style="207" customWidth="1"/>
    <col min="6936" max="7155" width="9.140625" style="207"/>
    <col min="7156" max="7156" width="7.7109375" style="207" bestFit="1" customWidth="1"/>
    <col min="7157" max="7158" width="5.85546875" style="207" customWidth="1"/>
    <col min="7159" max="7159" width="15.28515625" style="207" bestFit="1" customWidth="1"/>
    <col min="7160" max="7160" width="11.42578125" style="207" bestFit="1" customWidth="1"/>
    <col min="7161" max="7161" width="7.140625" style="207" customWidth="1"/>
    <col min="7162" max="7162" width="9.5703125" style="207" customWidth="1"/>
    <col min="7163" max="7167" width="9" style="207" customWidth="1"/>
    <col min="7168" max="7168" width="10" style="207" bestFit="1" customWidth="1"/>
    <col min="7169" max="7169" width="8.140625" style="207" bestFit="1" customWidth="1"/>
    <col min="7170" max="7170" width="8.140625" style="207" customWidth="1"/>
    <col min="7171" max="7172" width="8.28515625" style="207" customWidth="1"/>
    <col min="7173" max="7173" width="8.28515625" style="207" bestFit="1" customWidth="1"/>
    <col min="7174" max="7174" width="9" style="207" bestFit="1" customWidth="1"/>
    <col min="7175" max="7183" width="9" style="207" customWidth="1"/>
    <col min="7184" max="7184" width="23.28515625" style="207" customWidth="1"/>
    <col min="7185" max="7185" width="6.140625" style="207" customWidth="1"/>
    <col min="7186" max="7186" width="0" style="207" hidden="1" customWidth="1"/>
    <col min="7187" max="7187" width="6.140625" style="207" customWidth="1"/>
    <col min="7188" max="7188" width="7" style="207" bestFit="1" customWidth="1"/>
    <col min="7189" max="7190" width="6.140625" style="207" customWidth="1"/>
    <col min="7191" max="7191" width="7.28515625" style="207" customWidth="1"/>
    <col min="7192" max="7411" width="9.140625" style="207"/>
    <col min="7412" max="7412" width="7.7109375" style="207" bestFit="1" customWidth="1"/>
    <col min="7413" max="7414" width="5.85546875" style="207" customWidth="1"/>
    <col min="7415" max="7415" width="15.28515625" style="207" bestFit="1" customWidth="1"/>
    <col min="7416" max="7416" width="11.42578125" style="207" bestFit="1" customWidth="1"/>
    <col min="7417" max="7417" width="7.140625" style="207" customWidth="1"/>
    <col min="7418" max="7418" width="9.5703125" style="207" customWidth="1"/>
    <col min="7419" max="7423" width="9" style="207" customWidth="1"/>
    <col min="7424" max="7424" width="10" style="207" bestFit="1" customWidth="1"/>
    <col min="7425" max="7425" width="8.140625" style="207" bestFit="1" customWidth="1"/>
    <col min="7426" max="7426" width="8.140625" style="207" customWidth="1"/>
    <col min="7427" max="7428" width="8.28515625" style="207" customWidth="1"/>
    <col min="7429" max="7429" width="8.28515625" style="207" bestFit="1" customWidth="1"/>
    <col min="7430" max="7430" width="9" style="207" bestFit="1" customWidth="1"/>
    <col min="7431" max="7439" width="9" style="207" customWidth="1"/>
    <col min="7440" max="7440" width="23.28515625" style="207" customWidth="1"/>
    <col min="7441" max="7441" width="6.140625" style="207" customWidth="1"/>
    <col min="7442" max="7442" width="0" style="207" hidden="1" customWidth="1"/>
    <col min="7443" max="7443" width="6.140625" style="207" customWidth="1"/>
    <col min="7444" max="7444" width="7" style="207" bestFit="1" customWidth="1"/>
    <col min="7445" max="7446" width="6.140625" style="207" customWidth="1"/>
    <col min="7447" max="7447" width="7.28515625" style="207" customWidth="1"/>
    <col min="7448" max="7667" width="9.140625" style="207"/>
    <col min="7668" max="7668" width="7.7109375" style="207" bestFit="1" customWidth="1"/>
    <col min="7669" max="7670" width="5.85546875" style="207" customWidth="1"/>
    <col min="7671" max="7671" width="15.28515625" style="207" bestFit="1" customWidth="1"/>
    <col min="7672" max="7672" width="11.42578125" style="207" bestFit="1" customWidth="1"/>
    <col min="7673" max="7673" width="7.140625" style="207" customWidth="1"/>
    <col min="7674" max="7674" width="9.5703125" style="207" customWidth="1"/>
    <col min="7675" max="7679" width="9" style="207" customWidth="1"/>
    <col min="7680" max="7680" width="10" style="207" bestFit="1" customWidth="1"/>
    <col min="7681" max="7681" width="8.140625" style="207" bestFit="1" customWidth="1"/>
    <col min="7682" max="7682" width="8.140625" style="207" customWidth="1"/>
    <col min="7683" max="7684" width="8.28515625" style="207" customWidth="1"/>
    <col min="7685" max="7685" width="8.28515625" style="207" bestFit="1" customWidth="1"/>
    <col min="7686" max="7686" width="9" style="207" bestFit="1" customWidth="1"/>
    <col min="7687" max="7695" width="9" style="207" customWidth="1"/>
    <col min="7696" max="7696" width="23.28515625" style="207" customWidth="1"/>
    <col min="7697" max="7697" width="6.140625" style="207" customWidth="1"/>
    <col min="7698" max="7698" width="0" style="207" hidden="1" customWidth="1"/>
    <col min="7699" max="7699" width="6.140625" style="207" customWidth="1"/>
    <col min="7700" max="7700" width="7" style="207" bestFit="1" customWidth="1"/>
    <col min="7701" max="7702" width="6.140625" style="207" customWidth="1"/>
    <col min="7703" max="7703" width="7.28515625" style="207" customWidth="1"/>
    <col min="7704" max="7923" width="9.140625" style="207"/>
    <col min="7924" max="7924" width="7.7109375" style="207" bestFit="1" customWidth="1"/>
    <col min="7925" max="7926" width="5.85546875" style="207" customWidth="1"/>
    <col min="7927" max="7927" width="15.28515625" style="207" bestFit="1" customWidth="1"/>
    <col min="7928" max="7928" width="11.42578125" style="207" bestFit="1" customWidth="1"/>
    <col min="7929" max="7929" width="7.140625" style="207" customWidth="1"/>
    <col min="7930" max="7930" width="9.5703125" style="207" customWidth="1"/>
    <col min="7931" max="7935" width="9" style="207" customWidth="1"/>
    <col min="7936" max="7936" width="10" style="207" bestFit="1" customWidth="1"/>
    <col min="7937" max="7937" width="8.140625" style="207" bestFit="1" customWidth="1"/>
    <col min="7938" max="7938" width="8.140625" style="207" customWidth="1"/>
    <col min="7939" max="7940" width="8.28515625" style="207" customWidth="1"/>
    <col min="7941" max="7941" width="8.28515625" style="207" bestFit="1" customWidth="1"/>
    <col min="7942" max="7942" width="9" style="207" bestFit="1" customWidth="1"/>
    <col min="7943" max="7951" width="9" style="207" customWidth="1"/>
    <col min="7952" max="7952" width="23.28515625" style="207" customWidth="1"/>
    <col min="7953" max="7953" width="6.140625" style="207" customWidth="1"/>
    <col min="7954" max="7954" width="0" style="207" hidden="1" customWidth="1"/>
    <col min="7955" max="7955" width="6.140625" style="207" customWidth="1"/>
    <col min="7956" max="7956" width="7" style="207" bestFit="1" customWidth="1"/>
    <col min="7957" max="7958" width="6.140625" style="207" customWidth="1"/>
    <col min="7959" max="7959" width="7.28515625" style="207" customWidth="1"/>
    <col min="7960" max="8179" width="9.140625" style="207"/>
    <col min="8180" max="8180" width="7.7109375" style="207" bestFit="1" customWidth="1"/>
    <col min="8181" max="8182" width="5.85546875" style="207" customWidth="1"/>
    <col min="8183" max="8183" width="15.28515625" style="207" bestFit="1" customWidth="1"/>
    <col min="8184" max="8184" width="11.42578125" style="207" bestFit="1" customWidth="1"/>
    <col min="8185" max="8185" width="7.140625" style="207" customWidth="1"/>
    <col min="8186" max="8186" width="9.5703125" style="207" customWidth="1"/>
    <col min="8187" max="8191" width="9" style="207" customWidth="1"/>
    <col min="8192" max="8192" width="10" style="207" bestFit="1" customWidth="1"/>
    <col min="8193" max="8193" width="8.140625" style="207" bestFit="1" customWidth="1"/>
    <col min="8194" max="8194" width="8.140625" style="207" customWidth="1"/>
    <col min="8195" max="8196" width="8.28515625" style="207" customWidth="1"/>
    <col min="8197" max="8197" width="8.28515625" style="207" bestFit="1" customWidth="1"/>
    <col min="8198" max="8198" width="9" style="207" bestFit="1" customWidth="1"/>
    <col min="8199" max="8207" width="9" style="207" customWidth="1"/>
    <col min="8208" max="8208" width="23.28515625" style="207" customWidth="1"/>
    <col min="8209" max="8209" width="6.140625" style="207" customWidth="1"/>
    <col min="8210" max="8210" width="0" style="207" hidden="1" customWidth="1"/>
    <col min="8211" max="8211" width="6.140625" style="207" customWidth="1"/>
    <col min="8212" max="8212" width="7" style="207" bestFit="1" customWidth="1"/>
    <col min="8213" max="8214" width="6.140625" style="207" customWidth="1"/>
    <col min="8215" max="8215" width="7.28515625" style="207" customWidth="1"/>
    <col min="8216" max="8435" width="9.140625" style="207"/>
    <col min="8436" max="8436" width="7.7109375" style="207" bestFit="1" customWidth="1"/>
    <col min="8437" max="8438" width="5.85546875" style="207" customWidth="1"/>
    <col min="8439" max="8439" width="15.28515625" style="207" bestFit="1" customWidth="1"/>
    <col min="8440" max="8440" width="11.42578125" style="207" bestFit="1" customWidth="1"/>
    <col min="8441" max="8441" width="7.140625" style="207" customWidth="1"/>
    <col min="8442" max="8442" width="9.5703125" style="207" customWidth="1"/>
    <col min="8443" max="8447" width="9" style="207" customWidth="1"/>
    <col min="8448" max="8448" width="10" style="207" bestFit="1" customWidth="1"/>
    <col min="8449" max="8449" width="8.140625" style="207" bestFit="1" customWidth="1"/>
    <col min="8450" max="8450" width="8.140625" style="207" customWidth="1"/>
    <col min="8451" max="8452" width="8.28515625" style="207" customWidth="1"/>
    <col min="8453" max="8453" width="8.28515625" style="207" bestFit="1" customWidth="1"/>
    <col min="8454" max="8454" width="9" style="207" bestFit="1" customWidth="1"/>
    <col min="8455" max="8463" width="9" style="207" customWidth="1"/>
    <col min="8464" max="8464" width="23.28515625" style="207" customWidth="1"/>
    <col min="8465" max="8465" width="6.140625" style="207" customWidth="1"/>
    <col min="8466" max="8466" width="0" style="207" hidden="1" customWidth="1"/>
    <col min="8467" max="8467" width="6.140625" style="207" customWidth="1"/>
    <col min="8468" max="8468" width="7" style="207" bestFit="1" customWidth="1"/>
    <col min="8469" max="8470" width="6.140625" style="207" customWidth="1"/>
    <col min="8471" max="8471" width="7.28515625" style="207" customWidth="1"/>
    <col min="8472" max="8691" width="9.140625" style="207"/>
    <col min="8692" max="8692" width="7.7109375" style="207" bestFit="1" customWidth="1"/>
    <col min="8693" max="8694" width="5.85546875" style="207" customWidth="1"/>
    <col min="8695" max="8695" width="15.28515625" style="207" bestFit="1" customWidth="1"/>
    <col min="8696" max="8696" width="11.42578125" style="207" bestFit="1" customWidth="1"/>
    <col min="8697" max="8697" width="7.140625" style="207" customWidth="1"/>
    <col min="8698" max="8698" width="9.5703125" style="207" customWidth="1"/>
    <col min="8699" max="8703" width="9" style="207" customWidth="1"/>
    <col min="8704" max="8704" width="10" style="207" bestFit="1" customWidth="1"/>
    <col min="8705" max="8705" width="8.140625" style="207" bestFit="1" customWidth="1"/>
    <col min="8706" max="8706" width="8.140625" style="207" customWidth="1"/>
    <col min="8707" max="8708" width="8.28515625" style="207" customWidth="1"/>
    <col min="8709" max="8709" width="8.28515625" style="207" bestFit="1" customWidth="1"/>
    <col min="8710" max="8710" width="9" style="207" bestFit="1" customWidth="1"/>
    <col min="8711" max="8719" width="9" style="207" customWidth="1"/>
    <col min="8720" max="8720" width="23.28515625" style="207" customWidth="1"/>
    <col min="8721" max="8721" width="6.140625" style="207" customWidth="1"/>
    <col min="8722" max="8722" width="0" style="207" hidden="1" customWidth="1"/>
    <col min="8723" max="8723" width="6.140625" style="207" customWidth="1"/>
    <col min="8724" max="8724" width="7" style="207" bestFit="1" customWidth="1"/>
    <col min="8725" max="8726" width="6.140625" style="207" customWidth="1"/>
    <col min="8727" max="8727" width="7.28515625" style="207" customWidth="1"/>
    <col min="8728" max="8947" width="9.140625" style="207"/>
    <col min="8948" max="8948" width="7.7109375" style="207" bestFit="1" customWidth="1"/>
    <col min="8949" max="8950" width="5.85546875" style="207" customWidth="1"/>
    <col min="8951" max="8951" width="15.28515625" style="207" bestFit="1" customWidth="1"/>
    <col min="8952" max="8952" width="11.42578125" style="207" bestFit="1" customWidth="1"/>
    <col min="8953" max="8953" width="7.140625" style="207" customWidth="1"/>
    <col min="8954" max="8954" width="9.5703125" style="207" customWidth="1"/>
    <col min="8955" max="8959" width="9" style="207" customWidth="1"/>
    <col min="8960" max="8960" width="10" style="207" bestFit="1" customWidth="1"/>
    <col min="8961" max="8961" width="8.140625" style="207" bestFit="1" customWidth="1"/>
    <col min="8962" max="8962" width="8.140625" style="207" customWidth="1"/>
    <col min="8963" max="8964" width="8.28515625" style="207" customWidth="1"/>
    <col min="8965" max="8965" width="8.28515625" style="207" bestFit="1" customWidth="1"/>
    <col min="8966" max="8966" width="9" style="207" bestFit="1" customWidth="1"/>
    <col min="8967" max="8975" width="9" style="207" customWidth="1"/>
    <col min="8976" max="8976" width="23.28515625" style="207" customWidth="1"/>
    <col min="8977" max="8977" width="6.140625" style="207" customWidth="1"/>
    <col min="8978" max="8978" width="0" style="207" hidden="1" customWidth="1"/>
    <col min="8979" max="8979" width="6.140625" style="207" customWidth="1"/>
    <col min="8980" max="8980" width="7" style="207" bestFit="1" customWidth="1"/>
    <col min="8981" max="8982" width="6.140625" style="207" customWidth="1"/>
    <col min="8983" max="8983" width="7.28515625" style="207" customWidth="1"/>
    <col min="8984" max="9203" width="9.140625" style="207"/>
    <col min="9204" max="9204" width="7.7109375" style="207" bestFit="1" customWidth="1"/>
    <col min="9205" max="9206" width="5.85546875" style="207" customWidth="1"/>
    <col min="9207" max="9207" width="15.28515625" style="207" bestFit="1" customWidth="1"/>
    <col min="9208" max="9208" width="11.42578125" style="207" bestFit="1" customWidth="1"/>
    <col min="9209" max="9209" width="7.140625" style="207" customWidth="1"/>
    <col min="9210" max="9210" width="9.5703125" style="207" customWidth="1"/>
    <col min="9211" max="9215" width="9" style="207" customWidth="1"/>
    <col min="9216" max="9216" width="10" style="207" bestFit="1" customWidth="1"/>
    <col min="9217" max="9217" width="8.140625" style="207" bestFit="1" customWidth="1"/>
    <col min="9218" max="9218" width="8.140625" style="207" customWidth="1"/>
    <col min="9219" max="9220" width="8.28515625" style="207" customWidth="1"/>
    <col min="9221" max="9221" width="8.28515625" style="207" bestFit="1" customWidth="1"/>
    <col min="9222" max="9222" width="9" style="207" bestFit="1" customWidth="1"/>
    <col min="9223" max="9231" width="9" style="207" customWidth="1"/>
    <col min="9232" max="9232" width="23.28515625" style="207" customWidth="1"/>
    <col min="9233" max="9233" width="6.140625" style="207" customWidth="1"/>
    <col min="9234" max="9234" width="0" style="207" hidden="1" customWidth="1"/>
    <col min="9235" max="9235" width="6.140625" style="207" customWidth="1"/>
    <col min="9236" max="9236" width="7" style="207" bestFit="1" customWidth="1"/>
    <col min="9237" max="9238" width="6.140625" style="207" customWidth="1"/>
    <col min="9239" max="9239" width="7.28515625" style="207" customWidth="1"/>
    <col min="9240" max="9459" width="9.140625" style="207"/>
    <col min="9460" max="9460" width="7.7109375" style="207" bestFit="1" customWidth="1"/>
    <col min="9461" max="9462" width="5.85546875" style="207" customWidth="1"/>
    <col min="9463" max="9463" width="15.28515625" style="207" bestFit="1" customWidth="1"/>
    <col min="9464" max="9464" width="11.42578125" style="207" bestFit="1" customWidth="1"/>
    <col min="9465" max="9465" width="7.140625" style="207" customWidth="1"/>
    <col min="9466" max="9466" width="9.5703125" style="207" customWidth="1"/>
    <col min="9467" max="9471" width="9" style="207" customWidth="1"/>
    <col min="9472" max="9472" width="10" style="207" bestFit="1" customWidth="1"/>
    <col min="9473" max="9473" width="8.140625" style="207" bestFit="1" customWidth="1"/>
    <col min="9474" max="9474" width="8.140625" style="207" customWidth="1"/>
    <col min="9475" max="9476" width="8.28515625" style="207" customWidth="1"/>
    <col min="9477" max="9477" width="8.28515625" style="207" bestFit="1" customWidth="1"/>
    <col min="9478" max="9478" width="9" style="207" bestFit="1" customWidth="1"/>
    <col min="9479" max="9487" width="9" style="207" customWidth="1"/>
    <col min="9488" max="9488" width="23.28515625" style="207" customWidth="1"/>
    <col min="9489" max="9489" width="6.140625" style="207" customWidth="1"/>
    <col min="9490" max="9490" width="0" style="207" hidden="1" customWidth="1"/>
    <col min="9491" max="9491" width="6.140625" style="207" customWidth="1"/>
    <col min="9492" max="9492" width="7" style="207" bestFit="1" customWidth="1"/>
    <col min="9493" max="9494" width="6.140625" style="207" customWidth="1"/>
    <col min="9495" max="9495" width="7.28515625" style="207" customWidth="1"/>
    <col min="9496" max="9715" width="9.140625" style="207"/>
    <col min="9716" max="9716" width="7.7109375" style="207" bestFit="1" customWidth="1"/>
    <col min="9717" max="9718" width="5.85546875" style="207" customWidth="1"/>
    <col min="9719" max="9719" width="15.28515625" style="207" bestFit="1" customWidth="1"/>
    <col min="9720" max="9720" width="11.42578125" style="207" bestFit="1" customWidth="1"/>
    <col min="9721" max="9721" width="7.140625" style="207" customWidth="1"/>
    <col min="9722" max="9722" width="9.5703125" style="207" customWidth="1"/>
    <col min="9723" max="9727" width="9" style="207" customWidth="1"/>
    <col min="9728" max="9728" width="10" style="207" bestFit="1" customWidth="1"/>
    <col min="9729" max="9729" width="8.140625" style="207" bestFit="1" customWidth="1"/>
    <col min="9730" max="9730" width="8.140625" style="207" customWidth="1"/>
    <col min="9731" max="9732" width="8.28515625" style="207" customWidth="1"/>
    <col min="9733" max="9733" width="8.28515625" style="207" bestFit="1" customWidth="1"/>
    <col min="9734" max="9734" width="9" style="207" bestFit="1" customWidth="1"/>
    <col min="9735" max="9743" width="9" style="207" customWidth="1"/>
    <col min="9744" max="9744" width="23.28515625" style="207" customWidth="1"/>
    <col min="9745" max="9745" width="6.140625" style="207" customWidth="1"/>
    <col min="9746" max="9746" width="0" style="207" hidden="1" customWidth="1"/>
    <col min="9747" max="9747" width="6.140625" style="207" customWidth="1"/>
    <col min="9748" max="9748" width="7" style="207" bestFit="1" customWidth="1"/>
    <col min="9749" max="9750" width="6.140625" style="207" customWidth="1"/>
    <col min="9751" max="9751" width="7.28515625" style="207" customWidth="1"/>
    <col min="9752" max="9971" width="9.140625" style="207"/>
    <col min="9972" max="9972" width="7.7109375" style="207" bestFit="1" customWidth="1"/>
    <col min="9973" max="9974" width="5.85546875" style="207" customWidth="1"/>
    <col min="9975" max="9975" width="15.28515625" style="207" bestFit="1" customWidth="1"/>
    <col min="9976" max="9976" width="11.42578125" style="207" bestFit="1" customWidth="1"/>
    <col min="9977" max="9977" width="7.140625" style="207" customWidth="1"/>
    <col min="9978" max="9978" width="9.5703125" style="207" customWidth="1"/>
    <col min="9979" max="9983" width="9" style="207" customWidth="1"/>
    <col min="9984" max="9984" width="10" style="207" bestFit="1" customWidth="1"/>
    <col min="9985" max="9985" width="8.140625" style="207" bestFit="1" customWidth="1"/>
    <col min="9986" max="9986" width="8.140625" style="207" customWidth="1"/>
    <col min="9987" max="9988" width="8.28515625" style="207" customWidth="1"/>
    <col min="9989" max="9989" width="8.28515625" style="207" bestFit="1" customWidth="1"/>
    <col min="9990" max="9990" width="9" style="207" bestFit="1" customWidth="1"/>
    <col min="9991" max="9999" width="9" style="207" customWidth="1"/>
    <col min="10000" max="10000" width="23.28515625" style="207" customWidth="1"/>
    <col min="10001" max="10001" width="6.140625" style="207" customWidth="1"/>
    <col min="10002" max="10002" width="0" style="207" hidden="1" customWidth="1"/>
    <col min="10003" max="10003" width="6.140625" style="207" customWidth="1"/>
    <col min="10004" max="10004" width="7" style="207" bestFit="1" customWidth="1"/>
    <col min="10005" max="10006" width="6.140625" style="207" customWidth="1"/>
    <col min="10007" max="10007" width="7.28515625" style="207" customWidth="1"/>
    <col min="10008" max="10227" width="9.140625" style="207"/>
    <col min="10228" max="10228" width="7.7109375" style="207" bestFit="1" customWidth="1"/>
    <col min="10229" max="10230" width="5.85546875" style="207" customWidth="1"/>
    <col min="10231" max="10231" width="15.28515625" style="207" bestFit="1" customWidth="1"/>
    <col min="10232" max="10232" width="11.42578125" style="207" bestFit="1" customWidth="1"/>
    <col min="10233" max="10233" width="7.140625" style="207" customWidth="1"/>
    <col min="10234" max="10234" width="9.5703125" style="207" customWidth="1"/>
    <col min="10235" max="10239" width="9" style="207" customWidth="1"/>
    <col min="10240" max="10240" width="10" style="207" bestFit="1" customWidth="1"/>
    <col min="10241" max="10241" width="8.140625" style="207" bestFit="1" customWidth="1"/>
    <col min="10242" max="10242" width="8.140625" style="207" customWidth="1"/>
    <col min="10243" max="10244" width="8.28515625" style="207" customWidth="1"/>
    <col min="10245" max="10245" width="8.28515625" style="207" bestFit="1" customWidth="1"/>
    <col min="10246" max="10246" width="9" style="207" bestFit="1" customWidth="1"/>
    <col min="10247" max="10255" width="9" style="207" customWidth="1"/>
    <col min="10256" max="10256" width="23.28515625" style="207" customWidth="1"/>
    <col min="10257" max="10257" width="6.140625" style="207" customWidth="1"/>
    <col min="10258" max="10258" width="0" style="207" hidden="1" customWidth="1"/>
    <col min="10259" max="10259" width="6.140625" style="207" customWidth="1"/>
    <col min="10260" max="10260" width="7" style="207" bestFit="1" customWidth="1"/>
    <col min="10261" max="10262" width="6.140625" style="207" customWidth="1"/>
    <col min="10263" max="10263" width="7.28515625" style="207" customWidth="1"/>
    <col min="10264" max="10483" width="9.140625" style="207"/>
    <col min="10484" max="10484" width="7.7109375" style="207" bestFit="1" customWidth="1"/>
    <col min="10485" max="10486" width="5.85546875" style="207" customWidth="1"/>
    <col min="10487" max="10487" width="15.28515625" style="207" bestFit="1" customWidth="1"/>
    <col min="10488" max="10488" width="11.42578125" style="207" bestFit="1" customWidth="1"/>
    <col min="10489" max="10489" width="7.140625" style="207" customWidth="1"/>
    <col min="10490" max="10490" width="9.5703125" style="207" customWidth="1"/>
    <col min="10491" max="10495" width="9" style="207" customWidth="1"/>
    <col min="10496" max="10496" width="10" style="207" bestFit="1" customWidth="1"/>
    <col min="10497" max="10497" width="8.140625" style="207" bestFit="1" customWidth="1"/>
    <col min="10498" max="10498" width="8.140625" style="207" customWidth="1"/>
    <col min="10499" max="10500" width="8.28515625" style="207" customWidth="1"/>
    <col min="10501" max="10501" width="8.28515625" style="207" bestFit="1" customWidth="1"/>
    <col min="10502" max="10502" width="9" style="207" bestFit="1" customWidth="1"/>
    <col min="10503" max="10511" width="9" style="207" customWidth="1"/>
    <col min="10512" max="10512" width="23.28515625" style="207" customWidth="1"/>
    <col min="10513" max="10513" width="6.140625" style="207" customWidth="1"/>
    <col min="10514" max="10514" width="0" style="207" hidden="1" customWidth="1"/>
    <col min="10515" max="10515" width="6.140625" style="207" customWidth="1"/>
    <col min="10516" max="10516" width="7" style="207" bestFit="1" customWidth="1"/>
    <col min="10517" max="10518" width="6.140625" style="207" customWidth="1"/>
    <col min="10519" max="10519" width="7.28515625" style="207" customWidth="1"/>
    <col min="10520" max="10739" width="9.140625" style="207"/>
    <col min="10740" max="10740" width="7.7109375" style="207" bestFit="1" customWidth="1"/>
    <col min="10741" max="10742" width="5.85546875" style="207" customWidth="1"/>
    <col min="10743" max="10743" width="15.28515625" style="207" bestFit="1" customWidth="1"/>
    <col min="10744" max="10744" width="11.42578125" style="207" bestFit="1" customWidth="1"/>
    <col min="10745" max="10745" width="7.140625" style="207" customWidth="1"/>
    <col min="10746" max="10746" width="9.5703125" style="207" customWidth="1"/>
    <col min="10747" max="10751" width="9" style="207" customWidth="1"/>
    <col min="10752" max="10752" width="10" style="207" bestFit="1" customWidth="1"/>
    <col min="10753" max="10753" width="8.140625" style="207" bestFit="1" customWidth="1"/>
    <col min="10754" max="10754" width="8.140625" style="207" customWidth="1"/>
    <col min="10755" max="10756" width="8.28515625" style="207" customWidth="1"/>
    <col min="10757" max="10757" width="8.28515625" style="207" bestFit="1" customWidth="1"/>
    <col min="10758" max="10758" width="9" style="207" bestFit="1" customWidth="1"/>
    <col min="10759" max="10767" width="9" style="207" customWidth="1"/>
    <col min="10768" max="10768" width="23.28515625" style="207" customWidth="1"/>
    <col min="10769" max="10769" width="6.140625" style="207" customWidth="1"/>
    <col min="10770" max="10770" width="0" style="207" hidden="1" customWidth="1"/>
    <col min="10771" max="10771" width="6.140625" style="207" customWidth="1"/>
    <col min="10772" max="10772" width="7" style="207" bestFit="1" customWidth="1"/>
    <col min="10773" max="10774" width="6.140625" style="207" customWidth="1"/>
    <col min="10775" max="10775" width="7.28515625" style="207" customWidth="1"/>
    <col min="10776" max="10995" width="9.140625" style="207"/>
    <col min="10996" max="10996" width="7.7109375" style="207" bestFit="1" customWidth="1"/>
    <col min="10997" max="10998" width="5.85546875" style="207" customWidth="1"/>
    <col min="10999" max="10999" width="15.28515625" style="207" bestFit="1" customWidth="1"/>
    <col min="11000" max="11000" width="11.42578125" style="207" bestFit="1" customWidth="1"/>
    <col min="11001" max="11001" width="7.140625" style="207" customWidth="1"/>
    <col min="11002" max="11002" width="9.5703125" style="207" customWidth="1"/>
    <col min="11003" max="11007" width="9" style="207" customWidth="1"/>
    <col min="11008" max="11008" width="10" style="207" bestFit="1" customWidth="1"/>
    <col min="11009" max="11009" width="8.140625" style="207" bestFit="1" customWidth="1"/>
    <col min="11010" max="11010" width="8.140625" style="207" customWidth="1"/>
    <col min="11011" max="11012" width="8.28515625" style="207" customWidth="1"/>
    <col min="11013" max="11013" width="8.28515625" style="207" bestFit="1" customWidth="1"/>
    <col min="11014" max="11014" width="9" style="207" bestFit="1" customWidth="1"/>
    <col min="11015" max="11023" width="9" style="207" customWidth="1"/>
    <col min="11024" max="11024" width="23.28515625" style="207" customWidth="1"/>
    <col min="11025" max="11025" width="6.140625" style="207" customWidth="1"/>
    <col min="11026" max="11026" width="0" style="207" hidden="1" customWidth="1"/>
    <col min="11027" max="11027" width="6.140625" style="207" customWidth="1"/>
    <col min="11028" max="11028" width="7" style="207" bestFit="1" customWidth="1"/>
    <col min="11029" max="11030" width="6.140625" style="207" customWidth="1"/>
    <col min="11031" max="11031" width="7.28515625" style="207" customWidth="1"/>
    <col min="11032" max="11251" width="9.140625" style="207"/>
    <col min="11252" max="11252" width="7.7109375" style="207" bestFit="1" customWidth="1"/>
    <col min="11253" max="11254" width="5.85546875" style="207" customWidth="1"/>
    <col min="11255" max="11255" width="15.28515625" style="207" bestFit="1" customWidth="1"/>
    <col min="11256" max="11256" width="11.42578125" style="207" bestFit="1" customWidth="1"/>
    <col min="11257" max="11257" width="7.140625" style="207" customWidth="1"/>
    <col min="11258" max="11258" width="9.5703125" style="207" customWidth="1"/>
    <col min="11259" max="11263" width="9" style="207" customWidth="1"/>
    <col min="11264" max="11264" width="10" style="207" bestFit="1" customWidth="1"/>
    <col min="11265" max="11265" width="8.140625" style="207" bestFit="1" customWidth="1"/>
    <col min="11266" max="11266" width="8.140625" style="207" customWidth="1"/>
    <col min="11267" max="11268" width="8.28515625" style="207" customWidth="1"/>
    <col min="11269" max="11269" width="8.28515625" style="207" bestFit="1" customWidth="1"/>
    <col min="11270" max="11270" width="9" style="207" bestFit="1" customWidth="1"/>
    <col min="11271" max="11279" width="9" style="207" customWidth="1"/>
    <col min="11280" max="11280" width="23.28515625" style="207" customWidth="1"/>
    <col min="11281" max="11281" width="6.140625" style="207" customWidth="1"/>
    <col min="11282" max="11282" width="0" style="207" hidden="1" customWidth="1"/>
    <col min="11283" max="11283" width="6.140625" style="207" customWidth="1"/>
    <col min="11284" max="11284" width="7" style="207" bestFit="1" customWidth="1"/>
    <col min="11285" max="11286" width="6.140625" style="207" customWidth="1"/>
    <col min="11287" max="11287" width="7.28515625" style="207" customWidth="1"/>
    <col min="11288" max="11507" width="9.140625" style="207"/>
    <col min="11508" max="11508" width="7.7109375" style="207" bestFit="1" customWidth="1"/>
    <col min="11509" max="11510" width="5.85546875" style="207" customWidth="1"/>
    <col min="11511" max="11511" width="15.28515625" style="207" bestFit="1" customWidth="1"/>
    <col min="11512" max="11512" width="11.42578125" style="207" bestFit="1" customWidth="1"/>
    <col min="11513" max="11513" width="7.140625" style="207" customWidth="1"/>
    <col min="11514" max="11514" width="9.5703125" style="207" customWidth="1"/>
    <col min="11515" max="11519" width="9" style="207" customWidth="1"/>
    <col min="11520" max="11520" width="10" style="207" bestFit="1" customWidth="1"/>
    <col min="11521" max="11521" width="8.140625" style="207" bestFit="1" customWidth="1"/>
    <col min="11522" max="11522" width="8.140625" style="207" customWidth="1"/>
    <col min="11523" max="11524" width="8.28515625" style="207" customWidth="1"/>
    <col min="11525" max="11525" width="8.28515625" style="207" bestFit="1" customWidth="1"/>
    <col min="11526" max="11526" width="9" style="207" bestFit="1" customWidth="1"/>
    <col min="11527" max="11535" width="9" style="207" customWidth="1"/>
    <col min="11536" max="11536" width="23.28515625" style="207" customWidth="1"/>
    <col min="11537" max="11537" width="6.140625" style="207" customWidth="1"/>
    <col min="11538" max="11538" width="0" style="207" hidden="1" customWidth="1"/>
    <col min="11539" max="11539" width="6.140625" style="207" customWidth="1"/>
    <col min="11540" max="11540" width="7" style="207" bestFit="1" customWidth="1"/>
    <col min="11541" max="11542" width="6.140625" style="207" customWidth="1"/>
    <col min="11543" max="11543" width="7.28515625" style="207" customWidth="1"/>
    <col min="11544" max="11763" width="9.140625" style="207"/>
    <col min="11764" max="11764" width="7.7109375" style="207" bestFit="1" customWidth="1"/>
    <col min="11765" max="11766" width="5.85546875" style="207" customWidth="1"/>
    <col min="11767" max="11767" width="15.28515625" style="207" bestFit="1" customWidth="1"/>
    <col min="11768" max="11768" width="11.42578125" style="207" bestFit="1" customWidth="1"/>
    <col min="11769" max="11769" width="7.140625" style="207" customWidth="1"/>
    <col min="11770" max="11770" width="9.5703125" style="207" customWidth="1"/>
    <col min="11771" max="11775" width="9" style="207" customWidth="1"/>
    <col min="11776" max="11776" width="10" style="207" bestFit="1" customWidth="1"/>
    <col min="11777" max="11777" width="8.140625" style="207" bestFit="1" customWidth="1"/>
    <col min="11778" max="11778" width="8.140625" style="207" customWidth="1"/>
    <col min="11779" max="11780" width="8.28515625" style="207" customWidth="1"/>
    <col min="11781" max="11781" width="8.28515625" style="207" bestFit="1" customWidth="1"/>
    <col min="11782" max="11782" width="9" style="207" bestFit="1" customWidth="1"/>
    <col min="11783" max="11791" width="9" style="207" customWidth="1"/>
    <col min="11792" max="11792" width="23.28515625" style="207" customWidth="1"/>
    <col min="11793" max="11793" width="6.140625" style="207" customWidth="1"/>
    <col min="11794" max="11794" width="0" style="207" hidden="1" customWidth="1"/>
    <col min="11795" max="11795" width="6.140625" style="207" customWidth="1"/>
    <col min="11796" max="11796" width="7" style="207" bestFit="1" customWidth="1"/>
    <col min="11797" max="11798" width="6.140625" style="207" customWidth="1"/>
    <col min="11799" max="11799" width="7.28515625" style="207" customWidth="1"/>
    <col min="11800" max="12019" width="9.140625" style="207"/>
    <col min="12020" max="12020" width="7.7109375" style="207" bestFit="1" customWidth="1"/>
    <col min="12021" max="12022" width="5.85546875" style="207" customWidth="1"/>
    <col min="12023" max="12023" width="15.28515625" style="207" bestFit="1" customWidth="1"/>
    <col min="12024" max="12024" width="11.42578125" style="207" bestFit="1" customWidth="1"/>
    <col min="12025" max="12025" width="7.140625" style="207" customWidth="1"/>
    <col min="12026" max="12026" width="9.5703125" style="207" customWidth="1"/>
    <col min="12027" max="12031" width="9" style="207" customWidth="1"/>
    <col min="12032" max="12032" width="10" style="207" bestFit="1" customWidth="1"/>
    <col min="12033" max="12033" width="8.140625" style="207" bestFit="1" customWidth="1"/>
    <col min="12034" max="12034" width="8.140625" style="207" customWidth="1"/>
    <col min="12035" max="12036" width="8.28515625" style="207" customWidth="1"/>
    <col min="12037" max="12037" width="8.28515625" style="207" bestFit="1" customWidth="1"/>
    <col min="12038" max="12038" width="9" style="207" bestFit="1" customWidth="1"/>
    <col min="12039" max="12047" width="9" style="207" customWidth="1"/>
    <col min="12048" max="12048" width="23.28515625" style="207" customWidth="1"/>
    <col min="12049" max="12049" width="6.140625" style="207" customWidth="1"/>
    <col min="12050" max="12050" width="0" style="207" hidden="1" customWidth="1"/>
    <col min="12051" max="12051" width="6.140625" style="207" customWidth="1"/>
    <col min="12052" max="12052" width="7" style="207" bestFit="1" customWidth="1"/>
    <col min="12053" max="12054" width="6.140625" style="207" customWidth="1"/>
    <col min="12055" max="12055" width="7.28515625" style="207" customWidth="1"/>
    <col min="12056" max="12275" width="9.140625" style="207"/>
    <col min="12276" max="12276" width="7.7109375" style="207" bestFit="1" customWidth="1"/>
    <col min="12277" max="12278" width="5.85546875" style="207" customWidth="1"/>
    <col min="12279" max="12279" width="15.28515625" style="207" bestFit="1" customWidth="1"/>
    <col min="12280" max="12280" width="11.42578125" style="207" bestFit="1" customWidth="1"/>
    <col min="12281" max="12281" width="7.140625" style="207" customWidth="1"/>
    <col min="12282" max="12282" width="9.5703125" style="207" customWidth="1"/>
    <col min="12283" max="12287" width="9" style="207" customWidth="1"/>
    <col min="12288" max="12288" width="10" style="207" bestFit="1" customWidth="1"/>
    <col min="12289" max="12289" width="8.140625" style="207" bestFit="1" customWidth="1"/>
    <col min="12290" max="12290" width="8.140625" style="207" customWidth="1"/>
    <col min="12291" max="12292" width="8.28515625" style="207" customWidth="1"/>
    <col min="12293" max="12293" width="8.28515625" style="207" bestFit="1" customWidth="1"/>
    <col min="12294" max="12294" width="9" style="207" bestFit="1" customWidth="1"/>
    <col min="12295" max="12303" width="9" style="207" customWidth="1"/>
    <col min="12304" max="12304" width="23.28515625" style="207" customWidth="1"/>
    <col min="12305" max="12305" width="6.140625" style="207" customWidth="1"/>
    <col min="12306" max="12306" width="0" style="207" hidden="1" customWidth="1"/>
    <col min="12307" max="12307" width="6.140625" style="207" customWidth="1"/>
    <col min="12308" max="12308" width="7" style="207" bestFit="1" customWidth="1"/>
    <col min="12309" max="12310" width="6.140625" style="207" customWidth="1"/>
    <col min="12311" max="12311" width="7.28515625" style="207" customWidth="1"/>
    <col min="12312" max="12531" width="9.140625" style="207"/>
    <col min="12532" max="12532" width="7.7109375" style="207" bestFit="1" customWidth="1"/>
    <col min="12533" max="12534" width="5.85546875" style="207" customWidth="1"/>
    <col min="12535" max="12535" width="15.28515625" style="207" bestFit="1" customWidth="1"/>
    <col min="12536" max="12536" width="11.42578125" style="207" bestFit="1" customWidth="1"/>
    <col min="12537" max="12537" width="7.140625" style="207" customWidth="1"/>
    <col min="12538" max="12538" width="9.5703125" style="207" customWidth="1"/>
    <col min="12539" max="12543" width="9" style="207" customWidth="1"/>
    <col min="12544" max="12544" width="10" style="207" bestFit="1" customWidth="1"/>
    <col min="12545" max="12545" width="8.140625" style="207" bestFit="1" customWidth="1"/>
    <col min="12546" max="12546" width="8.140625" style="207" customWidth="1"/>
    <col min="12547" max="12548" width="8.28515625" style="207" customWidth="1"/>
    <col min="12549" max="12549" width="8.28515625" style="207" bestFit="1" customWidth="1"/>
    <col min="12550" max="12550" width="9" style="207" bestFit="1" customWidth="1"/>
    <col min="12551" max="12559" width="9" style="207" customWidth="1"/>
    <col min="12560" max="12560" width="23.28515625" style="207" customWidth="1"/>
    <col min="12561" max="12561" width="6.140625" style="207" customWidth="1"/>
    <col min="12562" max="12562" width="0" style="207" hidden="1" customWidth="1"/>
    <col min="12563" max="12563" width="6.140625" style="207" customWidth="1"/>
    <col min="12564" max="12564" width="7" style="207" bestFit="1" customWidth="1"/>
    <col min="12565" max="12566" width="6.140625" style="207" customWidth="1"/>
    <col min="12567" max="12567" width="7.28515625" style="207" customWidth="1"/>
    <col min="12568" max="12787" width="9.140625" style="207"/>
    <col min="12788" max="12788" width="7.7109375" style="207" bestFit="1" customWidth="1"/>
    <col min="12789" max="12790" width="5.85546875" style="207" customWidth="1"/>
    <col min="12791" max="12791" width="15.28515625" style="207" bestFit="1" customWidth="1"/>
    <col min="12792" max="12792" width="11.42578125" style="207" bestFit="1" customWidth="1"/>
    <col min="12793" max="12793" width="7.140625" style="207" customWidth="1"/>
    <col min="12794" max="12794" width="9.5703125" style="207" customWidth="1"/>
    <col min="12795" max="12799" width="9" style="207" customWidth="1"/>
    <col min="12800" max="12800" width="10" style="207" bestFit="1" customWidth="1"/>
    <col min="12801" max="12801" width="8.140625" style="207" bestFit="1" customWidth="1"/>
    <col min="12802" max="12802" width="8.140625" style="207" customWidth="1"/>
    <col min="12803" max="12804" width="8.28515625" style="207" customWidth="1"/>
    <col min="12805" max="12805" width="8.28515625" style="207" bestFit="1" customWidth="1"/>
    <col min="12806" max="12806" width="9" style="207" bestFit="1" customWidth="1"/>
    <col min="12807" max="12815" width="9" style="207" customWidth="1"/>
    <col min="12816" max="12816" width="23.28515625" style="207" customWidth="1"/>
    <col min="12817" max="12817" width="6.140625" style="207" customWidth="1"/>
    <col min="12818" max="12818" width="0" style="207" hidden="1" customWidth="1"/>
    <col min="12819" max="12819" width="6.140625" style="207" customWidth="1"/>
    <col min="12820" max="12820" width="7" style="207" bestFit="1" customWidth="1"/>
    <col min="12821" max="12822" width="6.140625" style="207" customWidth="1"/>
    <col min="12823" max="12823" width="7.28515625" style="207" customWidth="1"/>
    <col min="12824" max="13043" width="9.140625" style="207"/>
    <col min="13044" max="13044" width="7.7109375" style="207" bestFit="1" customWidth="1"/>
    <col min="13045" max="13046" width="5.85546875" style="207" customWidth="1"/>
    <col min="13047" max="13047" width="15.28515625" style="207" bestFit="1" customWidth="1"/>
    <col min="13048" max="13048" width="11.42578125" style="207" bestFit="1" customWidth="1"/>
    <col min="13049" max="13049" width="7.140625" style="207" customWidth="1"/>
    <col min="13050" max="13050" width="9.5703125" style="207" customWidth="1"/>
    <col min="13051" max="13055" width="9" style="207" customWidth="1"/>
    <col min="13056" max="13056" width="10" style="207" bestFit="1" customWidth="1"/>
    <col min="13057" max="13057" width="8.140625" style="207" bestFit="1" customWidth="1"/>
    <col min="13058" max="13058" width="8.140625" style="207" customWidth="1"/>
    <col min="13059" max="13060" width="8.28515625" style="207" customWidth="1"/>
    <col min="13061" max="13061" width="8.28515625" style="207" bestFit="1" customWidth="1"/>
    <col min="13062" max="13062" width="9" style="207" bestFit="1" customWidth="1"/>
    <col min="13063" max="13071" width="9" style="207" customWidth="1"/>
    <col min="13072" max="13072" width="23.28515625" style="207" customWidth="1"/>
    <col min="13073" max="13073" width="6.140625" style="207" customWidth="1"/>
    <col min="13074" max="13074" width="0" style="207" hidden="1" customWidth="1"/>
    <col min="13075" max="13075" width="6.140625" style="207" customWidth="1"/>
    <col min="13076" max="13076" width="7" style="207" bestFit="1" customWidth="1"/>
    <col min="13077" max="13078" width="6.140625" style="207" customWidth="1"/>
    <col min="13079" max="13079" width="7.28515625" style="207" customWidth="1"/>
    <col min="13080" max="13299" width="9.140625" style="207"/>
    <col min="13300" max="13300" width="7.7109375" style="207" bestFit="1" customWidth="1"/>
    <col min="13301" max="13302" width="5.85546875" style="207" customWidth="1"/>
    <col min="13303" max="13303" width="15.28515625" style="207" bestFit="1" customWidth="1"/>
    <col min="13304" max="13304" width="11.42578125" style="207" bestFit="1" customWidth="1"/>
    <col min="13305" max="13305" width="7.140625" style="207" customWidth="1"/>
    <col min="13306" max="13306" width="9.5703125" style="207" customWidth="1"/>
    <col min="13307" max="13311" width="9" style="207" customWidth="1"/>
    <col min="13312" max="13312" width="10" style="207" bestFit="1" customWidth="1"/>
    <col min="13313" max="13313" width="8.140625" style="207" bestFit="1" customWidth="1"/>
    <col min="13314" max="13314" width="8.140625" style="207" customWidth="1"/>
    <col min="13315" max="13316" width="8.28515625" style="207" customWidth="1"/>
    <col min="13317" max="13317" width="8.28515625" style="207" bestFit="1" customWidth="1"/>
    <col min="13318" max="13318" width="9" style="207" bestFit="1" customWidth="1"/>
    <col min="13319" max="13327" width="9" style="207" customWidth="1"/>
    <col min="13328" max="13328" width="23.28515625" style="207" customWidth="1"/>
    <col min="13329" max="13329" width="6.140625" style="207" customWidth="1"/>
    <col min="13330" max="13330" width="0" style="207" hidden="1" customWidth="1"/>
    <col min="13331" max="13331" width="6.140625" style="207" customWidth="1"/>
    <col min="13332" max="13332" width="7" style="207" bestFit="1" customWidth="1"/>
    <col min="13333" max="13334" width="6.140625" style="207" customWidth="1"/>
    <col min="13335" max="13335" width="7.28515625" style="207" customWidth="1"/>
    <col min="13336" max="13555" width="9.140625" style="207"/>
    <col min="13556" max="13556" width="7.7109375" style="207" bestFit="1" customWidth="1"/>
    <col min="13557" max="13558" width="5.85546875" style="207" customWidth="1"/>
    <col min="13559" max="13559" width="15.28515625" style="207" bestFit="1" customWidth="1"/>
    <col min="13560" max="13560" width="11.42578125" style="207" bestFit="1" customWidth="1"/>
    <col min="13561" max="13561" width="7.140625" style="207" customWidth="1"/>
    <col min="13562" max="13562" width="9.5703125" style="207" customWidth="1"/>
    <col min="13563" max="13567" width="9" style="207" customWidth="1"/>
    <col min="13568" max="13568" width="10" style="207" bestFit="1" customWidth="1"/>
    <col min="13569" max="13569" width="8.140625" style="207" bestFit="1" customWidth="1"/>
    <col min="13570" max="13570" width="8.140625" style="207" customWidth="1"/>
    <col min="13571" max="13572" width="8.28515625" style="207" customWidth="1"/>
    <col min="13573" max="13573" width="8.28515625" style="207" bestFit="1" customWidth="1"/>
    <col min="13574" max="13574" width="9" style="207" bestFit="1" customWidth="1"/>
    <col min="13575" max="13583" width="9" style="207" customWidth="1"/>
    <col min="13584" max="13584" width="23.28515625" style="207" customWidth="1"/>
    <col min="13585" max="13585" width="6.140625" style="207" customWidth="1"/>
    <col min="13586" max="13586" width="0" style="207" hidden="1" customWidth="1"/>
    <col min="13587" max="13587" width="6.140625" style="207" customWidth="1"/>
    <col min="13588" max="13588" width="7" style="207" bestFit="1" customWidth="1"/>
    <col min="13589" max="13590" width="6.140625" style="207" customWidth="1"/>
    <col min="13591" max="13591" width="7.28515625" style="207" customWidth="1"/>
    <col min="13592" max="13811" width="9.140625" style="207"/>
    <col min="13812" max="13812" width="7.7109375" style="207" bestFit="1" customWidth="1"/>
    <col min="13813" max="13814" width="5.85546875" style="207" customWidth="1"/>
    <col min="13815" max="13815" width="15.28515625" style="207" bestFit="1" customWidth="1"/>
    <col min="13816" max="13816" width="11.42578125" style="207" bestFit="1" customWidth="1"/>
    <col min="13817" max="13817" width="7.140625" style="207" customWidth="1"/>
    <col min="13818" max="13818" width="9.5703125" style="207" customWidth="1"/>
    <col min="13819" max="13823" width="9" style="207" customWidth="1"/>
    <col min="13824" max="13824" width="10" style="207" bestFit="1" customWidth="1"/>
    <col min="13825" max="13825" width="8.140625" style="207" bestFit="1" customWidth="1"/>
    <col min="13826" max="13826" width="8.140625" style="207" customWidth="1"/>
    <col min="13827" max="13828" width="8.28515625" style="207" customWidth="1"/>
    <col min="13829" max="13829" width="8.28515625" style="207" bestFit="1" customWidth="1"/>
    <col min="13830" max="13830" width="9" style="207" bestFit="1" customWidth="1"/>
    <col min="13831" max="13839" width="9" style="207" customWidth="1"/>
    <col min="13840" max="13840" width="23.28515625" style="207" customWidth="1"/>
    <col min="13841" max="13841" width="6.140625" style="207" customWidth="1"/>
    <col min="13842" max="13842" width="0" style="207" hidden="1" customWidth="1"/>
    <col min="13843" max="13843" width="6.140625" style="207" customWidth="1"/>
    <col min="13844" max="13844" width="7" style="207" bestFit="1" customWidth="1"/>
    <col min="13845" max="13846" width="6.140625" style="207" customWidth="1"/>
    <col min="13847" max="13847" width="7.28515625" style="207" customWidth="1"/>
    <col min="13848" max="14067" width="9.140625" style="207"/>
    <col min="14068" max="14068" width="7.7109375" style="207" bestFit="1" customWidth="1"/>
    <col min="14069" max="14070" width="5.85546875" style="207" customWidth="1"/>
    <col min="14071" max="14071" width="15.28515625" style="207" bestFit="1" customWidth="1"/>
    <col min="14072" max="14072" width="11.42578125" style="207" bestFit="1" customWidth="1"/>
    <col min="14073" max="14073" width="7.140625" style="207" customWidth="1"/>
    <col min="14074" max="14074" width="9.5703125" style="207" customWidth="1"/>
    <col min="14075" max="14079" width="9" style="207" customWidth="1"/>
    <col min="14080" max="14080" width="10" style="207" bestFit="1" customWidth="1"/>
    <col min="14081" max="14081" width="8.140625" style="207" bestFit="1" customWidth="1"/>
    <col min="14082" max="14082" width="8.140625" style="207" customWidth="1"/>
    <col min="14083" max="14084" width="8.28515625" style="207" customWidth="1"/>
    <col min="14085" max="14085" width="8.28515625" style="207" bestFit="1" customWidth="1"/>
    <col min="14086" max="14086" width="9" style="207" bestFit="1" customWidth="1"/>
    <col min="14087" max="14095" width="9" style="207" customWidth="1"/>
    <col min="14096" max="14096" width="23.28515625" style="207" customWidth="1"/>
    <col min="14097" max="14097" width="6.140625" style="207" customWidth="1"/>
    <col min="14098" max="14098" width="0" style="207" hidden="1" customWidth="1"/>
    <col min="14099" max="14099" width="6.140625" style="207" customWidth="1"/>
    <col min="14100" max="14100" width="7" style="207" bestFit="1" customWidth="1"/>
    <col min="14101" max="14102" width="6.140625" style="207" customWidth="1"/>
    <col min="14103" max="14103" width="7.28515625" style="207" customWidth="1"/>
    <col min="14104" max="14323" width="9.140625" style="207"/>
    <col min="14324" max="14324" width="7.7109375" style="207" bestFit="1" customWidth="1"/>
    <col min="14325" max="14326" width="5.85546875" style="207" customWidth="1"/>
    <col min="14327" max="14327" width="15.28515625" style="207" bestFit="1" customWidth="1"/>
    <col min="14328" max="14328" width="11.42578125" style="207" bestFit="1" customWidth="1"/>
    <col min="14329" max="14329" width="7.140625" style="207" customWidth="1"/>
    <col min="14330" max="14330" width="9.5703125" style="207" customWidth="1"/>
    <col min="14331" max="14335" width="9" style="207" customWidth="1"/>
    <col min="14336" max="14336" width="10" style="207" bestFit="1" customWidth="1"/>
    <col min="14337" max="14337" width="8.140625" style="207" bestFit="1" customWidth="1"/>
    <col min="14338" max="14338" width="8.140625" style="207" customWidth="1"/>
    <col min="14339" max="14340" width="8.28515625" style="207" customWidth="1"/>
    <col min="14341" max="14341" width="8.28515625" style="207" bestFit="1" customWidth="1"/>
    <col min="14342" max="14342" width="9" style="207" bestFit="1" customWidth="1"/>
    <col min="14343" max="14351" width="9" style="207" customWidth="1"/>
    <col min="14352" max="14352" width="23.28515625" style="207" customWidth="1"/>
    <col min="14353" max="14353" width="6.140625" style="207" customWidth="1"/>
    <col min="14354" max="14354" width="0" style="207" hidden="1" customWidth="1"/>
    <col min="14355" max="14355" width="6.140625" style="207" customWidth="1"/>
    <col min="14356" max="14356" width="7" style="207" bestFit="1" customWidth="1"/>
    <col min="14357" max="14358" width="6.140625" style="207" customWidth="1"/>
    <col min="14359" max="14359" width="7.28515625" style="207" customWidth="1"/>
    <col min="14360" max="14579" width="9.140625" style="207"/>
    <col min="14580" max="14580" width="7.7109375" style="207" bestFit="1" customWidth="1"/>
    <col min="14581" max="14582" width="5.85546875" style="207" customWidth="1"/>
    <col min="14583" max="14583" width="15.28515625" style="207" bestFit="1" customWidth="1"/>
    <col min="14584" max="14584" width="11.42578125" style="207" bestFit="1" customWidth="1"/>
    <col min="14585" max="14585" width="7.140625" style="207" customWidth="1"/>
    <col min="14586" max="14586" width="9.5703125" style="207" customWidth="1"/>
    <col min="14587" max="14591" width="9" style="207" customWidth="1"/>
    <col min="14592" max="14592" width="10" style="207" bestFit="1" customWidth="1"/>
    <col min="14593" max="14593" width="8.140625" style="207" bestFit="1" customWidth="1"/>
    <col min="14594" max="14594" width="8.140625" style="207" customWidth="1"/>
    <col min="14595" max="14596" width="8.28515625" style="207" customWidth="1"/>
    <col min="14597" max="14597" width="8.28515625" style="207" bestFit="1" customWidth="1"/>
    <col min="14598" max="14598" width="9" style="207" bestFit="1" customWidth="1"/>
    <col min="14599" max="14607" width="9" style="207" customWidth="1"/>
    <col min="14608" max="14608" width="23.28515625" style="207" customWidth="1"/>
    <col min="14609" max="14609" width="6.140625" style="207" customWidth="1"/>
    <col min="14610" max="14610" width="0" style="207" hidden="1" customWidth="1"/>
    <col min="14611" max="14611" width="6.140625" style="207" customWidth="1"/>
    <col min="14612" max="14612" width="7" style="207" bestFit="1" customWidth="1"/>
    <col min="14613" max="14614" width="6.140625" style="207" customWidth="1"/>
    <col min="14615" max="14615" width="7.28515625" style="207" customWidth="1"/>
    <col min="14616" max="14835" width="9.140625" style="207"/>
    <col min="14836" max="14836" width="7.7109375" style="207" bestFit="1" customWidth="1"/>
    <col min="14837" max="14838" width="5.85546875" style="207" customWidth="1"/>
    <col min="14839" max="14839" width="15.28515625" style="207" bestFit="1" customWidth="1"/>
    <col min="14840" max="14840" width="11.42578125" style="207" bestFit="1" customWidth="1"/>
    <col min="14841" max="14841" width="7.140625" style="207" customWidth="1"/>
    <col min="14842" max="14842" width="9.5703125" style="207" customWidth="1"/>
    <col min="14843" max="14847" width="9" style="207" customWidth="1"/>
    <col min="14848" max="14848" width="10" style="207" bestFit="1" customWidth="1"/>
    <col min="14849" max="14849" width="8.140625" style="207" bestFit="1" customWidth="1"/>
    <col min="14850" max="14850" width="8.140625" style="207" customWidth="1"/>
    <col min="14851" max="14852" width="8.28515625" style="207" customWidth="1"/>
    <col min="14853" max="14853" width="8.28515625" style="207" bestFit="1" customWidth="1"/>
    <col min="14854" max="14854" width="9" style="207" bestFit="1" customWidth="1"/>
    <col min="14855" max="14863" width="9" style="207" customWidth="1"/>
    <col min="14864" max="14864" width="23.28515625" style="207" customWidth="1"/>
    <col min="14865" max="14865" width="6.140625" style="207" customWidth="1"/>
    <col min="14866" max="14866" width="0" style="207" hidden="1" customWidth="1"/>
    <col min="14867" max="14867" width="6.140625" style="207" customWidth="1"/>
    <col min="14868" max="14868" width="7" style="207" bestFit="1" customWidth="1"/>
    <col min="14869" max="14870" width="6.140625" style="207" customWidth="1"/>
    <col min="14871" max="14871" width="7.28515625" style="207" customWidth="1"/>
    <col min="14872" max="15091" width="9.140625" style="207"/>
    <col min="15092" max="15092" width="7.7109375" style="207" bestFit="1" customWidth="1"/>
    <col min="15093" max="15094" width="5.85546875" style="207" customWidth="1"/>
    <col min="15095" max="15095" width="15.28515625" style="207" bestFit="1" customWidth="1"/>
    <col min="15096" max="15096" width="11.42578125" style="207" bestFit="1" customWidth="1"/>
    <col min="15097" max="15097" width="7.140625" style="207" customWidth="1"/>
    <col min="15098" max="15098" width="9.5703125" style="207" customWidth="1"/>
    <col min="15099" max="15103" width="9" style="207" customWidth="1"/>
    <col min="15104" max="15104" width="10" style="207" bestFit="1" customWidth="1"/>
    <col min="15105" max="15105" width="8.140625" style="207" bestFit="1" customWidth="1"/>
    <col min="15106" max="15106" width="8.140625" style="207" customWidth="1"/>
    <col min="15107" max="15108" width="8.28515625" style="207" customWidth="1"/>
    <col min="15109" max="15109" width="8.28515625" style="207" bestFit="1" customWidth="1"/>
    <col min="15110" max="15110" width="9" style="207" bestFit="1" customWidth="1"/>
    <col min="15111" max="15119" width="9" style="207" customWidth="1"/>
    <col min="15120" max="15120" width="23.28515625" style="207" customWidth="1"/>
    <col min="15121" max="15121" width="6.140625" style="207" customWidth="1"/>
    <col min="15122" max="15122" width="0" style="207" hidden="1" customWidth="1"/>
    <col min="15123" max="15123" width="6.140625" style="207" customWidth="1"/>
    <col min="15124" max="15124" width="7" style="207" bestFit="1" customWidth="1"/>
    <col min="15125" max="15126" width="6.140625" style="207" customWidth="1"/>
    <col min="15127" max="15127" width="7.28515625" style="207" customWidth="1"/>
    <col min="15128" max="15347" width="9.140625" style="207"/>
    <col min="15348" max="15348" width="7.7109375" style="207" bestFit="1" customWidth="1"/>
    <col min="15349" max="15350" width="5.85546875" style="207" customWidth="1"/>
    <col min="15351" max="15351" width="15.28515625" style="207" bestFit="1" customWidth="1"/>
    <col min="15352" max="15352" width="11.42578125" style="207" bestFit="1" customWidth="1"/>
    <col min="15353" max="15353" width="7.140625" style="207" customWidth="1"/>
    <col min="15354" max="15354" width="9.5703125" style="207" customWidth="1"/>
    <col min="15355" max="15359" width="9" style="207" customWidth="1"/>
    <col min="15360" max="15360" width="10" style="207" bestFit="1" customWidth="1"/>
    <col min="15361" max="15361" width="8.140625" style="207" bestFit="1" customWidth="1"/>
    <col min="15362" max="15362" width="8.140625" style="207" customWidth="1"/>
    <col min="15363" max="15364" width="8.28515625" style="207" customWidth="1"/>
    <col min="15365" max="15365" width="8.28515625" style="207" bestFit="1" customWidth="1"/>
    <col min="15366" max="15366" width="9" style="207" bestFit="1" customWidth="1"/>
    <col min="15367" max="15375" width="9" style="207" customWidth="1"/>
    <col min="15376" max="15376" width="23.28515625" style="207" customWidth="1"/>
    <col min="15377" max="15377" width="6.140625" style="207" customWidth="1"/>
    <col min="15378" max="15378" width="0" style="207" hidden="1" customWidth="1"/>
    <col min="15379" max="15379" width="6.140625" style="207" customWidth="1"/>
    <col min="15380" max="15380" width="7" style="207" bestFit="1" customWidth="1"/>
    <col min="15381" max="15382" width="6.140625" style="207" customWidth="1"/>
    <col min="15383" max="15383" width="7.28515625" style="207" customWidth="1"/>
    <col min="15384" max="15603" width="9.140625" style="207"/>
    <col min="15604" max="15604" width="7.7109375" style="207" bestFit="1" customWidth="1"/>
    <col min="15605" max="15606" width="5.85546875" style="207" customWidth="1"/>
    <col min="15607" max="15607" width="15.28515625" style="207" bestFit="1" customWidth="1"/>
    <col min="15608" max="15608" width="11.42578125" style="207" bestFit="1" customWidth="1"/>
    <col min="15609" max="15609" width="7.140625" style="207" customWidth="1"/>
    <col min="15610" max="15610" width="9.5703125" style="207" customWidth="1"/>
    <col min="15611" max="15615" width="9" style="207" customWidth="1"/>
    <col min="15616" max="15616" width="10" style="207" bestFit="1" customWidth="1"/>
    <col min="15617" max="15617" width="8.140625" style="207" bestFit="1" customWidth="1"/>
    <col min="15618" max="15618" width="8.140625" style="207" customWidth="1"/>
    <col min="15619" max="15620" width="8.28515625" style="207" customWidth="1"/>
    <col min="15621" max="15621" width="8.28515625" style="207" bestFit="1" customWidth="1"/>
    <col min="15622" max="15622" width="9" style="207" bestFit="1" customWidth="1"/>
    <col min="15623" max="15631" width="9" style="207" customWidth="1"/>
    <col min="15632" max="15632" width="23.28515625" style="207" customWidth="1"/>
    <col min="15633" max="15633" width="6.140625" style="207" customWidth="1"/>
    <col min="15634" max="15634" width="0" style="207" hidden="1" customWidth="1"/>
    <col min="15635" max="15635" width="6.140625" style="207" customWidth="1"/>
    <col min="15636" max="15636" width="7" style="207" bestFit="1" customWidth="1"/>
    <col min="15637" max="15638" width="6.140625" style="207" customWidth="1"/>
    <col min="15639" max="15639" width="7.28515625" style="207" customWidth="1"/>
    <col min="15640" max="15859" width="9.140625" style="207"/>
    <col min="15860" max="15860" width="7.7109375" style="207" bestFit="1" customWidth="1"/>
    <col min="15861" max="15862" width="5.85546875" style="207" customWidth="1"/>
    <col min="15863" max="15863" width="15.28515625" style="207" bestFit="1" customWidth="1"/>
    <col min="15864" max="15864" width="11.42578125" style="207" bestFit="1" customWidth="1"/>
    <col min="15865" max="15865" width="7.140625" style="207" customWidth="1"/>
    <col min="15866" max="15866" width="9.5703125" style="207" customWidth="1"/>
    <col min="15867" max="15871" width="9" style="207" customWidth="1"/>
    <col min="15872" max="15872" width="10" style="207" bestFit="1" customWidth="1"/>
    <col min="15873" max="15873" width="8.140625" style="207" bestFit="1" customWidth="1"/>
    <col min="15874" max="15874" width="8.140625" style="207" customWidth="1"/>
    <col min="15875" max="15876" width="8.28515625" style="207" customWidth="1"/>
    <col min="15877" max="15877" width="8.28515625" style="207" bestFit="1" customWidth="1"/>
    <col min="15878" max="15878" width="9" style="207" bestFit="1" customWidth="1"/>
    <col min="15879" max="15887" width="9" style="207" customWidth="1"/>
    <col min="15888" max="15888" width="23.28515625" style="207" customWidth="1"/>
    <col min="15889" max="15889" width="6.140625" style="207" customWidth="1"/>
    <col min="15890" max="15890" width="0" style="207" hidden="1" customWidth="1"/>
    <col min="15891" max="15891" width="6.140625" style="207" customWidth="1"/>
    <col min="15892" max="15892" width="7" style="207" bestFit="1" customWidth="1"/>
    <col min="15893" max="15894" width="6.140625" style="207" customWidth="1"/>
    <col min="15895" max="15895" width="7.28515625" style="207" customWidth="1"/>
    <col min="15896" max="16115" width="9.140625" style="207"/>
    <col min="16116" max="16116" width="7.7109375" style="207" bestFit="1" customWidth="1"/>
    <col min="16117" max="16118" width="5.85546875" style="207" customWidth="1"/>
    <col min="16119" max="16119" width="15.28515625" style="207" bestFit="1" customWidth="1"/>
    <col min="16120" max="16120" width="11.42578125" style="207" bestFit="1" customWidth="1"/>
    <col min="16121" max="16121" width="7.140625" style="207" customWidth="1"/>
    <col min="16122" max="16122" width="9.5703125" style="207" customWidth="1"/>
    <col min="16123" max="16127" width="9" style="207" customWidth="1"/>
    <col min="16128" max="16128" width="10" style="207" bestFit="1" customWidth="1"/>
    <col min="16129" max="16129" width="8.140625" style="207" bestFit="1" customWidth="1"/>
    <col min="16130" max="16130" width="8.140625" style="207" customWidth="1"/>
    <col min="16131" max="16132" width="8.28515625" style="207" customWidth="1"/>
    <col min="16133" max="16133" width="8.28515625" style="207" bestFit="1" customWidth="1"/>
    <col min="16134" max="16134" width="9" style="207" bestFit="1" customWidth="1"/>
    <col min="16135" max="16143" width="9" style="207" customWidth="1"/>
    <col min="16144" max="16144" width="23.28515625" style="207" customWidth="1"/>
    <col min="16145" max="16145" width="6.140625" style="207" customWidth="1"/>
    <col min="16146" max="16146" width="0" style="207" hidden="1" customWidth="1"/>
    <col min="16147" max="16147" width="6.140625" style="207" customWidth="1"/>
    <col min="16148" max="16148" width="7" style="207" bestFit="1" customWidth="1"/>
    <col min="16149" max="16150" width="6.140625" style="207" customWidth="1"/>
    <col min="16151" max="16151" width="7.28515625" style="207" customWidth="1"/>
    <col min="16152" max="16384" width="9.140625" style="207"/>
  </cols>
  <sheetData>
    <row r="1" spans="1:38" ht="16.5" customHeight="1" thickBot="1">
      <c r="M1" s="208" t="s">
        <v>2819</v>
      </c>
      <c r="N1" s="666">
        <v>41811.506944444445</v>
      </c>
      <c r="O1" s="666"/>
      <c r="P1" s="666"/>
      <c r="Q1" s="211"/>
      <c r="R1" s="211"/>
      <c r="S1" s="211"/>
      <c r="T1" s="211"/>
      <c r="U1" s="211"/>
      <c r="V1" s="211"/>
      <c r="W1" s="211"/>
      <c r="X1" s="211"/>
      <c r="Y1" s="211"/>
      <c r="Z1" s="211"/>
      <c r="AA1" s="211"/>
      <c r="AB1" s="211"/>
      <c r="AC1" s="211"/>
      <c r="AD1" s="211"/>
      <c r="AE1" s="211"/>
    </row>
    <row r="2" spans="1:38" ht="18.75" customHeight="1">
      <c r="A2" s="213"/>
      <c r="B2" s="214"/>
      <c r="C2" s="214"/>
      <c r="D2" s="214"/>
      <c r="E2" s="214"/>
      <c r="F2" s="215"/>
      <c r="G2" s="216"/>
      <c r="H2" s="667" t="s">
        <v>236</v>
      </c>
      <c r="I2" s="668"/>
      <c r="J2" s="668"/>
      <c r="K2" s="668"/>
      <c r="L2" s="668"/>
      <c r="M2" s="669"/>
      <c r="N2" s="671" t="s">
        <v>2820</v>
      </c>
      <c r="O2" s="671"/>
      <c r="P2" s="671"/>
      <c r="Q2" s="671"/>
      <c r="R2" s="671"/>
      <c r="S2" s="671"/>
      <c r="T2" s="671"/>
      <c r="U2" s="671"/>
      <c r="V2" s="671"/>
      <c r="W2" s="671"/>
      <c r="X2" s="671"/>
      <c r="Y2" s="671"/>
      <c r="Z2" s="671"/>
      <c r="AA2" s="671"/>
      <c r="AB2" s="671"/>
      <c r="AC2" s="672"/>
      <c r="AE2" s="211"/>
    </row>
    <row r="3" spans="1:38" ht="18.75" customHeight="1" thickBot="1">
      <c r="A3" s="218" t="s">
        <v>227</v>
      </c>
      <c r="B3" s="219" t="s">
        <v>2636</v>
      </c>
      <c r="C3" s="219" t="s">
        <v>2821</v>
      </c>
      <c r="D3" s="219" t="s">
        <v>231</v>
      </c>
      <c r="E3" s="219" t="s">
        <v>232</v>
      </c>
      <c r="F3" s="220" t="s">
        <v>235</v>
      </c>
      <c r="G3" s="243" t="s">
        <v>234</v>
      </c>
      <c r="H3" s="222" t="s">
        <v>2822</v>
      </c>
      <c r="I3" s="223" t="s">
        <v>2862</v>
      </c>
      <c r="J3" s="223" t="s">
        <v>2823</v>
      </c>
      <c r="K3" s="223" t="s">
        <v>79</v>
      </c>
      <c r="L3" s="223" t="s">
        <v>162</v>
      </c>
      <c r="M3" s="224" t="s">
        <v>2824</v>
      </c>
      <c r="N3" s="244" t="s">
        <v>2825</v>
      </c>
      <c r="O3" s="226" t="s">
        <v>2826</v>
      </c>
      <c r="P3" s="226" t="s">
        <v>2827</v>
      </c>
      <c r="Q3" s="226" t="s">
        <v>2828</v>
      </c>
      <c r="R3" s="226" t="s">
        <v>2829</v>
      </c>
      <c r="S3" s="226" t="s">
        <v>2830</v>
      </c>
      <c r="T3" s="226" t="s">
        <v>2831</v>
      </c>
      <c r="U3" s="226" t="s">
        <v>2832</v>
      </c>
      <c r="V3" s="226" t="s">
        <v>2833</v>
      </c>
      <c r="W3" s="226" t="s">
        <v>2834</v>
      </c>
      <c r="X3" s="226" t="s">
        <v>2835</v>
      </c>
      <c r="Y3" s="226" t="s">
        <v>2836</v>
      </c>
      <c r="Z3" s="226" t="s">
        <v>2837</v>
      </c>
      <c r="AA3" s="673" t="s">
        <v>2823</v>
      </c>
      <c r="AB3" s="675"/>
      <c r="AC3" s="245" t="s">
        <v>257</v>
      </c>
      <c r="AE3" s="246">
        <v>0.5</v>
      </c>
      <c r="AF3" s="211"/>
      <c r="AG3" s="11" t="s">
        <v>165</v>
      </c>
      <c r="AH3" s="11"/>
      <c r="AI3" s="11" t="s">
        <v>162</v>
      </c>
      <c r="AJ3" s="11" t="s">
        <v>163</v>
      </c>
      <c r="AK3" s="11" t="s">
        <v>79</v>
      </c>
      <c r="AL3" s="11" t="s">
        <v>164</v>
      </c>
    </row>
    <row r="4" spans="1:38" ht="18.75" customHeight="1">
      <c r="A4" s="228">
        <v>1</v>
      </c>
      <c r="B4" s="229">
        <v>116</v>
      </c>
      <c r="C4" s="229" t="s">
        <v>80</v>
      </c>
      <c r="D4" s="229" t="s">
        <v>1481</v>
      </c>
      <c r="E4" s="229" t="s">
        <v>2863</v>
      </c>
      <c r="F4" s="229">
        <v>0</v>
      </c>
      <c r="G4" s="230" t="s">
        <v>1023</v>
      </c>
      <c r="H4" s="231">
        <v>275</v>
      </c>
      <c r="I4" s="232">
        <v>9</v>
      </c>
      <c r="J4" s="247">
        <v>1</v>
      </c>
      <c r="K4" s="232">
        <v>275</v>
      </c>
      <c r="L4" s="234">
        <v>0.61597222222189885</v>
      </c>
      <c r="M4" s="248">
        <v>0</v>
      </c>
      <c r="N4" s="249">
        <v>41811.506944444445</v>
      </c>
      <c r="O4" s="250">
        <v>3.4027777777777775E-2</v>
      </c>
      <c r="P4" s="237"/>
      <c r="Q4" s="237">
        <v>0.96666666666666667</v>
      </c>
      <c r="R4" s="237"/>
      <c r="S4" s="250">
        <v>0.66249999999999998</v>
      </c>
      <c r="T4" s="250">
        <v>8.819444444444445E-2</v>
      </c>
      <c r="U4" s="250"/>
      <c r="V4" s="237">
        <v>0.60138888888888886</v>
      </c>
      <c r="W4" s="237">
        <v>0.55902777777777779</v>
      </c>
      <c r="X4" s="237">
        <v>0.72777777777777775</v>
      </c>
      <c r="Y4" s="237">
        <v>0.86875000000000002</v>
      </c>
      <c r="Z4" s="237">
        <v>0.80486111111111114</v>
      </c>
      <c r="AA4" s="238">
        <v>1</v>
      </c>
      <c r="AB4" s="237">
        <v>0.10694444444444444</v>
      </c>
      <c r="AC4" s="239">
        <v>41812.122916666667</v>
      </c>
      <c r="AD4" s="217" t="str">
        <f>VLOOKUP(AF4,'PPM M'!A:A,1,0)</f>
        <v>Szamrej Wociech</v>
      </c>
      <c r="AE4" s="251"/>
      <c r="AF4" s="240" t="str">
        <f>D4&amp;" "&amp;E4</f>
        <v>Szamrej Wociech</v>
      </c>
      <c r="AG4" s="11">
        <v>50</v>
      </c>
      <c r="AH4" s="11"/>
      <c r="AI4" s="11"/>
      <c r="AJ4" s="11"/>
      <c r="AK4" s="11"/>
      <c r="AL4" s="11"/>
    </row>
    <row r="5" spans="1:38" ht="16.5" customHeight="1">
      <c r="A5" s="228">
        <v>1</v>
      </c>
      <c r="B5" s="229">
        <v>117</v>
      </c>
      <c r="C5" s="229" t="s">
        <v>80</v>
      </c>
      <c r="D5" s="229" t="s">
        <v>1485</v>
      </c>
      <c r="E5" s="229" t="s">
        <v>59</v>
      </c>
      <c r="F5" s="229">
        <v>0</v>
      </c>
      <c r="G5" s="230" t="s">
        <v>2864</v>
      </c>
      <c r="H5" s="231">
        <v>275</v>
      </c>
      <c r="I5" s="232">
        <v>9</v>
      </c>
      <c r="J5" s="247">
        <v>1</v>
      </c>
      <c r="K5" s="232">
        <v>275</v>
      </c>
      <c r="L5" s="234">
        <v>0.61597222222189885</v>
      </c>
      <c r="M5" s="248">
        <v>0</v>
      </c>
      <c r="N5" s="249">
        <v>41811.506944444445</v>
      </c>
      <c r="O5" s="250">
        <v>3.4722222222222224E-2</v>
      </c>
      <c r="P5" s="237"/>
      <c r="Q5" s="237">
        <v>0.96597222222222223</v>
      </c>
      <c r="R5" s="237"/>
      <c r="S5" s="250">
        <v>0.66319444444444442</v>
      </c>
      <c r="T5" s="250">
        <v>8.819444444444445E-2</v>
      </c>
      <c r="U5" s="250"/>
      <c r="V5" s="237">
        <v>0.60138888888888886</v>
      </c>
      <c r="W5" s="237">
        <v>0.55902777777777779</v>
      </c>
      <c r="X5" s="237">
        <v>0.72777777777777775</v>
      </c>
      <c r="Y5" s="237">
        <v>0.86944444444444446</v>
      </c>
      <c r="Z5" s="237">
        <v>0.80555555555555547</v>
      </c>
      <c r="AA5" s="238">
        <v>1</v>
      </c>
      <c r="AB5" s="237">
        <v>0.10694444444444444</v>
      </c>
      <c r="AC5" s="239">
        <v>41812.122916666667</v>
      </c>
      <c r="AD5" s="217" t="str">
        <f>VLOOKUP(AF5,'PPM M'!A:A,1,0)</f>
        <v>Gałaguz Jacek</v>
      </c>
      <c r="AE5" s="251"/>
      <c r="AF5" s="240" t="str">
        <f>D5&amp;" "&amp;E5</f>
        <v>Gałaguz Jacek</v>
      </c>
      <c r="AG5" s="11">
        <f>MAX(AG4*IF(AK5&lt;1,AK5,IF(AL5&lt;1,AL5,IF(AI5&lt;1,AI5,1))),0)</f>
        <v>50</v>
      </c>
      <c r="AH5" s="11"/>
      <c r="AI5" s="11">
        <f>L4/L5</f>
        <v>1</v>
      </c>
      <c r="AJ5" s="11">
        <f>I5/I4</f>
        <v>1</v>
      </c>
      <c r="AK5" s="11">
        <f>H5/H4</f>
        <v>1</v>
      </c>
      <c r="AL5" s="11">
        <f>AJ5^0.2</f>
        <v>1</v>
      </c>
    </row>
    <row r="6" spans="1:38" ht="16.5" customHeight="1">
      <c r="A6" s="228">
        <v>3</v>
      </c>
      <c r="B6" s="229">
        <v>107</v>
      </c>
      <c r="C6" s="229" t="s">
        <v>80</v>
      </c>
      <c r="D6" s="229" t="s">
        <v>58</v>
      </c>
      <c r="E6" s="229" t="s">
        <v>59</v>
      </c>
      <c r="F6" s="229">
        <v>0</v>
      </c>
      <c r="G6" s="230" t="s">
        <v>57</v>
      </c>
      <c r="H6" s="231">
        <v>253</v>
      </c>
      <c r="I6" s="232">
        <v>7</v>
      </c>
      <c r="J6" s="247">
        <v>10</v>
      </c>
      <c r="K6" s="232">
        <v>260</v>
      </c>
      <c r="L6" s="234">
        <v>0.62986111111240461</v>
      </c>
      <c r="M6" s="248">
        <v>-7</v>
      </c>
      <c r="N6" s="249">
        <v>41811.506944444445</v>
      </c>
      <c r="O6" s="250">
        <v>0.73402777777777783</v>
      </c>
      <c r="P6" s="237"/>
      <c r="Q6" s="237">
        <v>0.76250000000000007</v>
      </c>
      <c r="R6" s="237">
        <v>0.87986111111111109</v>
      </c>
      <c r="S6" s="250"/>
      <c r="T6" s="250">
        <v>0.54583333333333328</v>
      </c>
      <c r="U6" s="250">
        <v>0.82361111111111107</v>
      </c>
      <c r="V6" s="237"/>
      <c r="W6" s="237"/>
      <c r="X6" s="237"/>
      <c r="Y6" s="237">
        <v>0.92708333333333337</v>
      </c>
      <c r="Z6" s="237">
        <v>1.4583333333333332E-2</v>
      </c>
      <c r="AA6" s="238">
        <v>10</v>
      </c>
      <c r="AB6" s="237">
        <v>0.65416666666666667</v>
      </c>
      <c r="AC6" s="239">
        <v>41812.136805555558</v>
      </c>
      <c r="AD6" s="217" t="str">
        <f>VLOOKUP(AF6,'PPM M'!A:A,1,0)</f>
        <v>Nowicki Jacek</v>
      </c>
      <c r="AE6" s="251"/>
      <c r="AF6" s="240" t="str">
        <f>D6&amp;" "&amp;E6</f>
        <v>Nowicki Jacek</v>
      </c>
      <c r="AG6" s="11">
        <f t="shared" ref="AG6" si="0">MAX(AG5*IF(AK6&lt;1,AK6,IF(AL6&lt;1,AL6,IF(AI6&lt;1,AI6,1))),0)</f>
        <v>46</v>
      </c>
      <c r="AH6" s="11"/>
      <c r="AI6" s="11">
        <f>L5/L6</f>
        <v>0.97794928334918718</v>
      </c>
      <c r="AJ6" s="11">
        <f>I6/I5</f>
        <v>0.77777777777777779</v>
      </c>
      <c r="AK6" s="11">
        <f>H6/H5</f>
        <v>0.92</v>
      </c>
      <c r="AL6" s="11">
        <f t="shared" ref="AL6" si="1">AJ6^0.2</f>
        <v>0.95097939279558963</v>
      </c>
    </row>
    <row r="7" spans="1:38" ht="16.5" customHeight="1">
      <c r="A7" s="228">
        <v>3</v>
      </c>
      <c r="B7" s="229">
        <v>108</v>
      </c>
      <c r="C7" s="229" t="s">
        <v>80</v>
      </c>
      <c r="D7" s="229" t="s">
        <v>58</v>
      </c>
      <c r="E7" s="229" t="s">
        <v>709</v>
      </c>
      <c r="F7" s="229">
        <v>0</v>
      </c>
      <c r="G7" s="230" t="s">
        <v>57</v>
      </c>
      <c r="H7" s="231">
        <v>253</v>
      </c>
      <c r="I7" s="232">
        <v>7</v>
      </c>
      <c r="J7" s="247">
        <v>10</v>
      </c>
      <c r="K7" s="232">
        <v>260</v>
      </c>
      <c r="L7" s="234">
        <v>0.62986111111240461</v>
      </c>
      <c r="M7" s="248">
        <v>-7</v>
      </c>
      <c r="N7" s="249">
        <v>41811.506944444445</v>
      </c>
      <c r="O7" s="250">
        <v>0.73402777777777783</v>
      </c>
      <c r="P7" s="237"/>
      <c r="Q7" s="237">
        <v>0.76250000000000007</v>
      </c>
      <c r="R7" s="237">
        <v>0.87986111111111109</v>
      </c>
      <c r="S7" s="250"/>
      <c r="T7" s="250">
        <v>0.54583333333333328</v>
      </c>
      <c r="U7" s="250">
        <v>0.82361111111111107</v>
      </c>
      <c r="V7" s="237"/>
      <c r="W7" s="237"/>
      <c r="X7" s="237"/>
      <c r="Y7" s="237">
        <v>0.92708333333333337</v>
      </c>
      <c r="Z7" s="237">
        <v>1.4583333333333332E-2</v>
      </c>
      <c r="AA7" s="238">
        <v>10</v>
      </c>
      <c r="AB7" s="237">
        <v>0.65416666666666667</v>
      </c>
      <c r="AC7" s="239">
        <v>41812.136805555558</v>
      </c>
      <c r="AD7" s="217" t="str">
        <f>VLOOKUP(AF7,'PPM M'!A:A,1,0)</f>
        <v>Nowicki Jakub</v>
      </c>
      <c r="AE7" s="251"/>
      <c r="AF7" s="240" t="str">
        <f t="shared" ref="AF7:AF15" si="2">D7&amp;" "&amp;E7</f>
        <v>Nowicki Jakub</v>
      </c>
      <c r="AG7" s="11">
        <f t="shared" ref="AG7:AG15" si="3">MAX(AG6*IF(AK7&lt;1,AK7,IF(AL7&lt;1,AL7,IF(AI7&lt;1,AI7,1))),0)</f>
        <v>46</v>
      </c>
      <c r="AH7" s="11"/>
      <c r="AI7" s="11">
        <f t="shared" ref="AI7:AI15" si="4">L6/L7</f>
        <v>1</v>
      </c>
      <c r="AJ7" s="11">
        <f t="shared" ref="AJ7:AJ15" si="5">I7/I6</f>
        <v>1</v>
      </c>
      <c r="AK7" s="11">
        <f t="shared" ref="AK7:AK15" si="6">H7/H6</f>
        <v>1</v>
      </c>
      <c r="AL7" s="11">
        <f t="shared" ref="AL7:AL15" si="7">AJ7^0.2</f>
        <v>1</v>
      </c>
    </row>
    <row r="8" spans="1:38" ht="16.5" customHeight="1">
      <c r="A8" s="228">
        <v>5</v>
      </c>
      <c r="B8" s="229">
        <v>110</v>
      </c>
      <c r="C8" s="229" t="s">
        <v>80</v>
      </c>
      <c r="D8" s="229" t="s">
        <v>2047</v>
      </c>
      <c r="E8" s="229" t="s">
        <v>442</v>
      </c>
      <c r="F8" s="229">
        <v>0</v>
      </c>
      <c r="G8" s="230" t="s">
        <v>2865</v>
      </c>
      <c r="H8" s="231">
        <v>230</v>
      </c>
      <c r="I8" s="232">
        <v>7</v>
      </c>
      <c r="J8" s="247">
        <v>4</v>
      </c>
      <c r="K8" s="232">
        <v>230</v>
      </c>
      <c r="L8" s="234">
        <v>0.59027777777373558</v>
      </c>
      <c r="M8" s="248">
        <v>0</v>
      </c>
      <c r="N8" s="249">
        <v>41811.506944444445</v>
      </c>
      <c r="O8" s="250">
        <v>0.63541666666666663</v>
      </c>
      <c r="P8" s="237"/>
      <c r="Q8" s="237">
        <v>0.72361111111111109</v>
      </c>
      <c r="R8" s="237">
        <v>0.7895833333333333</v>
      </c>
      <c r="S8" s="250"/>
      <c r="T8" s="250">
        <v>0.53194444444444444</v>
      </c>
      <c r="U8" s="250"/>
      <c r="V8" s="237"/>
      <c r="W8" s="237">
        <v>4.0972222222222222E-2</v>
      </c>
      <c r="X8" s="237">
        <v>0.92361111111111116</v>
      </c>
      <c r="Y8" s="237"/>
      <c r="Z8" s="237">
        <v>0.86319444444444438</v>
      </c>
      <c r="AA8" s="238">
        <v>4</v>
      </c>
      <c r="AB8" s="237">
        <v>0.58888888888888891</v>
      </c>
      <c r="AC8" s="239">
        <v>41812.097222222219</v>
      </c>
      <c r="AD8" s="217" t="str">
        <f>VLOOKUP(AF8,'PPM M'!A:A,1,0)</f>
        <v>Zając Łukasz</v>
      </c>
      <c r="AE8" s="251"/>
      <c r="AF8" s="240" t="str">
        <f t="shared" si="2"/>
        <v>Zając Łukasz</v>
      </c>
      <c r="AG8" s="11">
        <f t="shared" si="3"/>
        <v>41.81818181818182</v>
      </c>
      <c r="AH8" s="11"/>
      <c r="AI8" s="11">
        <f t="shared" si="4"/>
        <v>1.0670588235389102</v>
      </c>
      <c r="AJ8" s="11">
        <f t="shared" si="5"/>
        <v>1</v>
      </c>
      <c r="AK8" s="11">
        <f t="shared" si="6"/>
        <v>0.90909090909090906</v>
      </c>
      <c r="AL8" s="11">
        <f t="shared" si="7"/>
        <v>1</v>
      </c>
    </row>
    <row r="9" spans="1:38" ht="16.5" customHeight="1">
      <c r="A9" s="228">
        <v>6</v>
      </c>
      <c r="B9" s="229">
        <v>113</v>
      </c>
      <c r="C9" s="229" t="s">
        <v>80</v>
      </c>
      <c r="D9" s="229" t="s">
        <v>1051</v>
      </c>
      <c r="E9" s="229" t="s">
        <v>46</v>
      </c>
      <c r="F9" s="229" t="s">
        <v>2866</v>
      </c>
      <c r="G9" s="230" t="s">
        <v>45</v>
      </c>
      <c r="H9" s="231">
        <v>209</v>
      </c>
      <c r="I9" s="232">
        <v>7</v>
      </c>
      <c r="J9" s="247">
        <v>10</v>
      </c>
      <c r="K9" s="232">
        <v>260</v>
      </c>
      <c r="L9" s="234">
        <v>0.66041666666569654</v>
      </c>
      <c r="M9" s="248">
        <v>-51</v>
      </c>
      <c r="N9" s="249">
        <v>41811.506944444445</v>
      </c>
      <c r="O9" s="250">
        <v>0.61111111111111105</v>
      </c>
      <c r="P9" s="237"/>
      <c r="Q9" s="237">
        <v>0.74305555555555547</v>
      </c>
      <c r="R9" s="237">
        <v>0.70138888888888884</v>
      </c>
      <c r="S9" s="250"/>
      <c r="T9" s="250">
        <v>0.53611111111111109</v>
      </c>
      <c r="U9" s="250">
        <v>0.88055555555555554</v>
      </c>
      <c r="V9" s="237"/>
      <c r="W9" s="237">
        <v>0.12916666666666668</v>
      </c>
      <c r="X9" s="237"/>
      <c r="Y9" s="237"/>
      <c r="Z9" s="237">
        <v>1.3194444444444444E-2</v>
      </c>
      <c r="AA9" s="238">
        <v>10</v>
      </c>
      <c r="AB9" s="237">
        <v>0.67847222222222225</v>
      </c>
      <c r="AC9" s="239">
        <v>41812.167361111111</v>
      </c>
      <c r="AD9" s="217" t="str">
        <f>VLOOKUP(AF9,'PPM M'!A:A,1,0)</f>
        <v>Szajduk Piotr</v>
      </c>
      <c r="AE9" s="251"/>
      <c r="AF9" s="240" t="str">
        <f t="shared" si="2"/>
        <v>Szajduk Piotr</v>
      </c>
      <c r="AG9" s="11">
        <f t="shared" si="3"/>
        <v>38</v>
      </c>
      <c r="AH9" s="11"/>
      <c r="AI9" s="11">
        <f t="shared" si="4"/>
        <v>0.89379600420129113</v>
      </c>
      <c r="AJ9" s="11">
        <f t="shared" si="5"/>
        <v>1</v>
      </c>
      <c r="AK9" s="11">
        <f t="shared" si="6"/>
        <v>0.90869565217391302</v>
      </c>
      <c r="AL9" s="11">
        <f t="shared" si="7"/>
        <v>1</v>
      </c>
    </row>
    <row r="10" spans="1:38" ht="16.5" customHeight="1">
      <c r="A10" s="228">
        <v>7</v>
      </c>
      <c r="B10" s="229">
        <v>104</v>
      </c>
      <c r="C10" s="229" t="s">
        <v>80</v>
      </c>
      <c r="D10" s="229" t="s">
        <v>2008</v>
      </c>
      <c r="E10" s="229" t="s">
        <v>522</v>
      </c>
      <c r="F10" s="229" t="s">
        <v>2606</v>
      </c>
      <c r="G10" s="230" t="s">
        <v>2605</v>
      </c>
      <c r="H10" s="231">
        <v>205</v>
      </c>
      <c r="I10" s="232">
        <v>6</v>
      </c>
      <c r="J10" s="247">
        <v>5</v>
      </c>
      <c r="K10" s="232">
        <v>205</v>
      </c>
      <c r="L10" s="234">
        <v>0.55277777777519077</v>
      </c>
      <c r="M10" s="248">
        <v>0</v>
      </c>
      <c r="N10" s="249">
        <v>41811.506944444445</v>
      </c>
      <c r="O10" s="250">
        <v>0.66111111111111109</v>
      </c>
      <c r="P10" s="237"/>
      <c r="Q10" s="237"/>
      <c r="R10" s="237">
        <v>0.79027777777777775</v>
      </c>
      <c r="S10" s="250"/>
      <c r="T10" s="250">
        <v>0.52986111111111112</v>
      </c>
      <c r="U10" s="250">
        <v>0.74444444444444446</v>
      </c>
      <c r="V10" s="237"/>
      <c r="W10" s="237"/>
      <c r="X10" s="237">
        <v>0.90555555555555556</v>
      </c>
      <c r="Y10" s="237"/>
      <c r="Z10" s="237">
        <v>0.85625000000000007</v>
      </c>
      <c r="AA10" s="238">
        <v>5</v>
      </c>
      <c r="AB10" s="237">
        <v>0.61597222222222225</v>
      </c>
      <c r="AC10" s="239">
        <v>41812.05972222222</v>
      </c>
      <c r="AD10" s="217" t="str">
        <f>VLOOKUP(AF10,'PPM M'!A:A,1,0)</f>
        <v>Kucharski Rafał</v>
      </c>
      <c r="AE10" s="251"/>
      <c r="AF10" s="240" t="str">
        <f t="shared" si="2"/>
        <v>Kucharski Rafał</v>
      </c>
      <c r="AG10" s="11">
        <f t="shared" si="3"/>
        <v>37.272727272727273</v>
      </c>
      <c r="AH10" s="11"/>
      <c r="AI10" s="11">
        <f t="shared" si="4"/>
        <v>1.1947236180942886</v>
      </c>
      <c r="AJ10" s="11">
        <f t="shared" si="5"/>
        <v>0.8571428571428571</v>
      </c>
      <c r="AK10" s="11">
        <f t="shared" si="6"/>
        <v>0.98086124401913877</v>
      </c>
      <c r="AL10" s="11">
        <f t="shared" si="7"/>
        <v>0.96964026609557907</v>
      </c>
    </row>
    <row r="11" spans="1:38" ht="16.5" customHeight="1">
      <c r="A11" s="228">
        <v>8</v>
      </c>
      <c r="B11" s="229">
        <v>111</v>
      </c>
      <c r="C11" s="229" t="s">
        <v>80</v>
      </c>
      <c r="D11" s="229" t="s">
        <v>2867</v>
      </c>
      <c r="E11" s="229" t="s">
        <v>55</v>
      </c>
      <c r="F11" s="229" t="s">
        <v>2606</v>
      </c>
      <c r="G11" s="230" t="s">
        <v>1848</v>
      </c>
      <c r="H11" s="231">
        <v>175</v>
      </c>
      <c r="I11" s="232">
        <v>5</v>
      </c>
      <c r="J11" s="247">
        <v>5</v>
      </c>
      <c r="K11" s="232">
        <v>175</v>
      </c>
      <c r="L11" s="234">
        <v>0.55347222222189885</v>
      </c>
      <c r="M11" s="248">
        <v>0</v>
      </c>
      <c r="N11" s="249">
        <v>41811.506944444445</v>
      </c>
      <c r="O11" s="250">
        <v>0.66249999999999998</v>
      </c>
      <c r="P11" s="237"/>
      <c r="Q11" s="237"/>
      <c r="R11" s="237">
        <v>0.7909722222222223</v>
      </c>
      <c r="S11" s="250"/>
      <c r="T11" s="250">
        <v>0.53125</v>
      </c>
      <c r="U11" s="250">
        <v>0.73888888888888893</v>
      </c>
      <c r="V11" s="237"/>
      <c r="W11" s="237"/>
      <c r="X11" s="237">
        <v>0.9145833333333333</v>
      </c>
      <c r="Y11" s="237"/>
      <c r="Z11" s="237"/>
      <c r="AA11" s="238">
        <v>5</v>
      </c>
      <c r="AB11" s="237">
        <v>0.61527777777777781</v>
      </c>
      <c r="AC11" s="239">
        <v>41812.060416666667</v>
      </c>
      <c r="AD11" s="217" t="str">
        <f>VLOOKUP(AF11,'PPM M'!A:A,1,0)</f>
        <v>Baworowski Grzegorz</v>
      </c>
      <c r="AE11" s="251"/>
      <c r="AF11" s="240" t="str">
        <f t="shared" si="2"/>
        <v>Baworowski Grzegorz</v>
      </c>
      <c r="AG11" s="11">
        <f t="shared" si="3"/>
        <v>31.818181818181817</v>
      </c>
      <c r="AH11" s="11"/>
      <c r="AI11" s="11">
        <f t="shared" si="4"/>
        <v>0.99874529485161834</v>
      </c>
      <c r="AJ11" s="11">
        <f t="shared" si="5"/>
        <v>0.83333333333333337</v>
      </c>
      <c r="AK11" s="11">
        <f t="shared" si="6"/>
        <v>0.85365853658536583</v>
      </c>
      <c r="AL11" s="11">
        <f t="shared" si="7"/>
        <v>0.96419250400262724</v>
      </c>
    </row>
    <row r="12" spans="1:38" ht="16.5" customHeight="1">
      <c r="A12" s="228">
        <v>10</v>
      </c>
      <c r="B12" s="229">
        <v>106</v>
      </c>
      <c r="C12" s="229" t="s">
        <v>80</v>
      </c>
      <c r="D12" s="229" t="s">
        <v>2051</v>
      </c>
      <c r="E12" s="229" t="s">
        <v>578</v>
      </c>
      <c r="F12" s="229" t="s">
        <v>2048</v>
      </c>
      <c r="G12" s="230" t="s">
        <v>2613</v>
      </c>
      <c r="H12" s="231">
        <v>145</v>
      </c>
      <c r="I12" s="232">
        <v>4</v>
      </c>
      <c r="J12" s="247">
        <v>5</v>
      </c>
      <c r="K12" s="232">
        <v>145</v>
      </c>
      <c r="L12" s="234">
        <v>0.43611111111385981</v>
      </c>
      <c r="M12" s="248">
        <v>0</v>
      </c>
      <c r="N12" s="249">
        <v>41811.506944444445</v>
      </c>
      <c r="O12" s="250">
        <v>0.70208333333333339</v>
      </c>
      <c r="P12" s="237"/>
      <c r="Q12" s="237">
        <v>0.74097222222222225</v>
      </c>
      <c r="R12" s="237"/>
      <c r="S12" s="250"/>
      <c r="T12" s="250">
        <v>0.55208333333333337</v>
      </c>
      <c r="U12" s="250"/>
      <c r="V12" s="237"/>
      <c r="W12" s="237">
        <v>0.90277777777777779</v>
      </c>
      <c r="X12" s="237"/>
      <c r="Y12" s="237"/>
      <c r="Z12" s="237"/>
      <c r="AA12" s="238">
        <v>5</v>
      </c>
      <c r="AB12" s="237">
        <v>0.6381944444444444</v>
      </c>
      <c r="AC12" s="239">
        <v>41811.943055555559</v>
      </c>
      <c r="AD12" s="217" t="str">
        <f>VLOOKUP(AF12,'PPM M'!A:A,1,0)</f>
        <v>Skoracki Tomasz</v>
      </c>
      <c r="AE12" s="251"/>
      <c r="AF12" s="240" t="str">
        <f t="shared" si="2"/>
        <v>Skoracki Tomasz</v>
      </c>
      <c r="AG12" s="11">
        <f t="shared" si="3"/>
        <v>26.363636363636363</v>
      </c>
      <c r="AH12" s="11"/>
      <c r="AI12" s="11">
        <f t="shared" si="4"/>
        <v>1.2691082802460367</v>
      </c>
      <c r="AJ12" s="11">
        <f t="shared" si="5"/>
        <v>0.8</v>
      </c>
      <c r="AK12" s="11">
        <f t="shared" si="6"/>
        <v>0.82857142857142863</v>
      </c>
      <c r="AL12" s="11">
        <f t="shared" si="7"/>
        <v>0.956352499790037</v>
      </c>
    </row>
    <row r="13" spans="1:38" ht="16.5" customHeight="1">
      <c r="A13" s="228">
        <v>10</v>
      </c>
      <c r="B13" s="229">
        <v>109</v>
      </c>
      <c r="C13" s="229" t="s">
        <v>80</v>
      </c>
      <c r="D13" s="229" t="s">
        <v>2047</v>
      </c>
      <c r="E13" s="229" t="s">
        <v>526</v>
      </c>
      <c r="F13" s="229" t="s">
        <v>2048</v>
      </c>
      <c r="G13" s="230" t="s">
        <v>816</v>
      </c>
      <c r="H13" s="231">
        <v>145</v>
      </c>
      <c r="I13" s="232">
        <v>4</v>
      </c>
      <c r="J13" s="247">
        <v>5</v>
      </c>
      <c r="K13" s="232">
        <v>145</v>
      </c>
      <c r="L13" s="234">
        <v>0.43611111111385981</v>
      </c>
      <c r="M13" s="248">
        <v>0</v>
      </c>
      <c r="N13" s="249">
        <v>41811.506944444445</v>
      </c>
      <c r="O13" s="250">
        <v>0.70208333333333339</v>
      </c>
      <c r="P13" s="237"/>
      <c r="Q13" s="237">
        <v>0.74097222222222225</v>
      </c>
      <c r="R13" s="237"/>
      <c r="S13" s="250"/>
      <c r="T13" s="250">
        <v>0.55208333333333337</v>
      </c>
      <c r="U13" s="250"/>
      <c r="V13" s="237"/>
      <c r="W13" s="237">
        <v>0.90277777777777779</v>
      </c>
      <c r="X13" s="237"/>
      <c r="Y13" s="237"/>
      <c r="Z13" s="237"/>
      <c r="AA13" s="238">
        <v>5</v>
      </c>
      <c r="AB13" s="237">
        <v>0.63888888888888895</v>
      </c>
      <c r="AC13" s="239">
        <v>41811.943055555559</v>
      </c>
      <c r="AD13" s="217" t="str">
        <f>VLOOKUP(AF13,'PPM M'!A:A,1,0)</f>
        <v>Zając Bartosz</v>
      </c>
      <c r="AE13" s="251"/>
      <c r="AF13" s="240" t="str">
        <f t="shared" si="2"/>
        <v>Zając Bartosz</v>
      </c>
      <c r="AG13" s="11">
        <f t="shared" si="3"/>
        <v>26.363636363636363</v>
      </c>
      <c r="AH13" s="11"/>
      <c r="AI13" s="11">
        <f t="shared" si="4"/>
        <v>1</v>
      </c>
      <c r="AJ13" s="11">
        <f t="shared" si="5"/>
        <v>1</v>
      </c>
      <c r="AK13" s="11">
        <f t="shared" si="6"/>
        <v>1</v>
      </c>
      <c r="AL13" s="11">
        <f t="shared" si="7"/>
        <v>1</v>
      </c>
    </row>
    <row r="14" spans="1:38" s="209" customFormat="1" ht="16.5" customHeight="1">
      <c r="A14" s="228">
        <v>14</v>
      </c>
      <c r="B14" s="229">
        <v>112</v>
      </c>
      <c r="C14" s="229" t="s">
        <v>80</v>
      </c>
      <c r="D14" s="229" t="s">
        <v>2873</v>
      </c>
      <c r="E14" s="229" t="s">
        <v>102</v>
      </c>
      <c r="F14" s="229">
        <v>0</v>
      </c>
      <c r="G14" s="230" t="s">
        <v>2622</v>
      </c>
      <c r="H14" s="231">
        <v>120</v>
      </c>
      <c r="I14" s="232">
        <v>3</v>
      </c>
      <c r="J14" s="247">
        <v>6</v>
      </c>
      <c r="K14" s="232">
        <v>120</v>
      </c>
      <c r="L14" s="234">
        <v>0.59375</v>
      </c>
      <c r="M14" s="248">
        <v>0</v>
      </c>
      <c r="N14" s="249">
        <v>41811.506944444445</v>
      </c>
      <c r="O14" s="250">
        <v>0.74097222222222225</v>
      </c>
      <c r="P14" s="237"/>
      <c r="Q14" s="237">
        <v>0.82500000000000007</v>
      </c>
      <c r="R14" s="237"/>
      <c r="S14" s="250"/>
      <c r="T14" s="250">
        <v>0.55555555555555558</v>
      </c>
      <c r="U14" s="250"/>
      <c r="V14" s="237"/>
      <c r="W14" s="237"/>
      <c r="X14" s="237"/>
      <c r="Y14" s="237"/>
      <c r="Z14" s="237"/>
      <c r="AA14" s="238">
        <v>6</v>
      </c>
      <c r="AB14" s="237">
        <v>0.68958333333333333</v>
      </c>
      <c r="AC14" s="239">
        <v>41812.100694444445</v>
      </c>
      <c r="AD14" s="217" t="str">
        <f>VLOOKUP(AF14,'PPM M'!A:A,1,0)</f>
        <v>Klepacki Mariusz</v>
      </c>
      <c r="AE14" s="251"/>
      <c r="AF14" s="240" t="str">
        <f t="shared" si="2"/>
        <v>Klepacki Mariusz</v>
      </c>
      <c r="AG14" s="11">
        <f t="shared" si="3"/>
        <v>21.818181818181817</v>
      </c>
      <c r="AH14" s="11"/>
      <c r="AI14" s="11">
        <f t="shared" si="4"/>
        <v>0.73450292398123762</v>
      </c>
      <c r="AJ14" s="11">
        <f t="shared" si="5"/>
        <v>0.75</v>
      </c>
      <c r="AK14" s="11">
        <f t="shared" si="6"/>
        <v>0.82758620689655171</v>
      </c>
      <c r="AL14" s="11">
        <f t="shared" si="7"/>
        <v>0.94408751129490198</v>
      </c>
    </row>
    <row r="15" spans="1:38" s="209" customFormat="1" ht="16.5" customHeight="1">
      <c r="A15" s="228">
        <v>16</v>
      </c>
      <c r="B15" s="229">
        <v>105</v>
      </c>
      <c r="C15" s="229" t="s">
        <v>80</v>
      </c>
      <c r="D15" s="229" t="s">
        <v>2618</v>
      </c>
      <c r="E15" s="229" t="s">
        <v>48</v>
      </c>
      <c r="F15" s="229" t="s">
        <v>2872</v>
      </c>
      <c r="G15" s="230" t="s">
        <v>2619</v>
      </c>
      <c r="H15" s="231">
        <v>120</v>
      </c>
      <c r="I15" s="232">
        <v>3</v>
      </c>
      <c r="J15" s="247">
        <v>6</v>
      </c>
      <c r="K15" s="232">
        <v>120</v>
      </c>
      <c r="L15" s="234">
        <v>0.59513888888614019</v>
      </c>
      <c r="M15" s="248">
        <v>0</v>
      </c>
      <c r="N15" s="249">
        <v>41811.506944444445</v>
      </c>
      <c r="O15" s="250">
        <v>0.74305555555555547</v>
      </c>
      <c r="P15" s="237"/>
      <c r="Q15" s="237">
        <v>0.82430555555555562</v>
      </c>
      <c r="R15" s="237"/>
      <c r="S15" s="250"/>
      <c r="T15" s="250">
        <v>0.5541666666666667</v>
      </c>
      <c r="U15" s="250"/>
      <c r="V15" s="237"/>
      <c r="W15" s="237"/>
      <c r="X15" s="237"/>
      <c r="Y15" s="237"/>
      <c r="Z15" s="237"/>
      <c r="AA15" s="238">
        <v>6</v>
      </c>
      <c r="AB15" s="237">
        <v>0.68958333333333333</v>
      </c>
      <c r="AC15" s="239">
        <v>41812.102083333331</v>
      </c>
      <c r="AD15" s="217" t="str">
        <f>VLOOKUP(AF15,'PPM M'!A:A,1,0)</f>
        <v>Brankiewicz Paweł</v>
      </c>
      <c r="AE15" s="251"/>
      <c r="AF15" s="240" t="str">
        <f t="shared" si="2"/>
        <v>Brankiewicz Paweł</v>
      </c>
      <c r="AG15" s="11">
        <f t="shared" si="3"/>
        <v>21.7672642411104</v>
      </c>
      <c r="AH15" s="11"/>
      <c r="AI15" s="11">
        <f t="shared" si="4"/>
        <v>0.99766627771756</v>
      </c>
      <c r="AJ15" s="11">
        <f t="shared" si="5"/>
        <v>1</v>
      </c>
      <c r="AK15" s="11">
        <f t="shared" si="6"/>
        <v>1</v>
      </c>
      <c r="AL15" s="11">
        <f t="shared" si="7"/>
        <v>1</v>
      </c>
    </row>
  </sheetData>
  <mergeCells count="4">
    <mergeCell ref="N1:P1"/>
    <mergeCell ref="H2:M2"/>
    <mergeCell ref="N2:AC2"/>
    <mergeCell ref="AA3:AB3"/>
  </mergeCells>
  <pageMargins left="0.75" right="0.75" top="1" bottom="1" header="0.5" footer="0.5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>
  <dimension ref="A1:O12"/>
  <sheetViews>
    <sheetView workbookViewId="0">
      <selection sqref="A1:I1"/>
    </sheetView>
  </sheetViews>
  <sheetFormatPr defaultRowHeight="12"/>
  <cols>
    <col min="1" max="1" width="7.5703125" style="253" customWidth="1"/>
    <col min="2" max="2" width="8.140625" style="253" customWidth="1"/>
    <col min="3" max="3" width="6.140625" style="253" customWidth="1"/>
    <col min="4" max="4" width="9.140625" style="253"/>
    <col min="5" max="5" width="8.28515625" style="278" bestFit="1" customWidth="1"/>
    <col min="6" max="6" width="12.7109375" style="253" customWidth="1"/>
    <col min="7" max="7" width="8.85546875" style="253" customWidth="1"/>
    <col min="8" max="8" width="14.42578125" style="253" customWidth="1"/>
    <col min="9" max="9" width="11.7109375" style="253" customWidth="1"/>
    <col min="10" max="10" width="18.28515625" style="275" bestFit="1" customWidth="1"/>
    <col min="11" max="256" width="9.140625" style="253"/>
    <col min="257" max="257" width="7.5703125" style="253" customWidth="1"/>
    <col min="258" max="258" width="8.140625" style="253" customWidth="1"/>
    <col min="259" max="259" width="6.140625" style="253" customWidth="1"/>
    <col min="260" max="260" width="9.140625" style="253"/>
    <col min="261" max="261" width="8.28515625" style="253" bestFit="1" customWidth="1"/>
    <col min="262" max="262" width="12.7109375" style="253" customWidth="1"/>
    <col min="263" max="263" width="8.85546875" style="253" customWidth="1"/>
    <col min="264" max="264" width="14.42578125" style="253" customWidth="1"/>
    <col min="265" max="266" width="11.7109375" style="253" customWidth="1"/>
    <col min="267" max="512" width="9.140625" style="253"/>
    <col min="513" max="513" width="7.5703125" style="253" customWidth="1"/>
    <col min="514" max="514" width="8.140625" style="253" customWidth="1"/>
    <col min="515" max="515" width="6.140625" style="253" customWidth="1"/>
    <col min="516" max="516" width="9.140625" style="253"/>
    <col min="517" max="517" width="8.28515625" style="253" bestFit="1" customWidth="1"/>
    <col min="518" max="518" width="12.7109375" style="253" customWidth="1"/>
    <col min="519" max="519" width="8.85546875" style="253" customWidth="1"/>
    <col min="520" max="520" width="14.42578125" style="253" customWidth="1"/>
    <col min="521" max="522" width="11.7109375" style="253" customWidth="1"/>
    <col min="523" max="768" width="9.140625" style="253"/>
    <col min="769" max="769" width="7.5703125" style="253" customWidth="1"/>
    <col min="770" max="770" width="8.140625" style="253" customWidth="1"/>
    <col min="771" max="771" width="6.140625" style="253" customWidth="1"/>
    <col min="772" max="772" width="9.140625" style="253"/>
    <col min="773" max="773" width="8.28515625" style="253" bestFit="1" customWidth="1"/>
    <col min="774" max="774" width="12.7109375" style="253" customWidth="1"/>
    <col min="775" max="775" width="8.85546875" style="253" customWidth="1"/>
    <col min="776" max="776" width="14.42578125" style="253" customWidth="1"/>
    <col min="777" max="778" width="11.7109375" style="253" customWidth="1"/>
    <col min="779" max="1024" width="9.140625" style="253"/>
    <col min="1025" max="1025" width="7.5703125" style="253" customWidth="1"/>
    <col min="1026" max="1026" width="8.140625" style="253" customWidth="1"/>
    <col min="1027" max="1027" width="6.140625" style="253" customWidth="1"/>
    <col min="1028" max="1028" width="9.140625" style="253"/>
    <col min="1029" max="1029" width="8.28515625" style="253" bestFit="1" customWidth="1"/>
    <col min="1030" max="1030" width="12.7109375" style="253" customWidth="1"/>
    <col min="1031" max="1031" width="8.85546875" style="253" customWidth="1"/>
    <col min="1032" max="1032" width="14.42578125" style="253" customWidth="1"/>
    <col min="1033" max="1034" width="11.7109375" style="253" customWidth="1"/>
    <col min="1035" max="1280" width="9.140625" style="253"/>
    <col min="1281" max="1281" width="7.5703125" style="253" customWidth="1"/>
    <col min="1282" max="1282" width="8.140625" style="253" customWidth="1"/>
    <col min="1283" max="1283" width="6.140625" style="253" customWidth="1"/>
    <col min="1284" max="1284" width="9.140625" style="253"/>
    <col min="1285" max="1285" width="8.28515625" style="253" bestFit="1" customWidth="1"/>
    <col min="1286" max="1286" width="12.7109375" style="253" customWidth="1"/>
    <col min="1287" max="1287" width="8.85546875" style="253" customWidth="1"/>
    <col min="1288" max="1288" width="14.42578125" style="253" customWidth="1"/>
    <col min="1289" max="1290" width="11.7109375" style="253" customWidth="1"/>
    <col min="1291" max="1536" width="9.140625" style="253"/>
    <col min="1537" max="1537" width="7.5703125" style="253" customWidth="1"/>
    <col min="1538" max="1538" width="8.140625" style="253" customWidth="1"/>
    <col min="1539" max="1539" width="6.140625" style="253" customWidth="1"/>
    <col min="1540" max="1540" width="9.140625" style="253"/>
    <col min="1541" max="1541" width="8.28515625" style="253" bestFit="1" customWidth="1"/>
    <col min="1542" max="1542" width="12.7109375" style="253" customWidth="1"/>
    <col min="1543" max="1543" width="8.85546875" style="253" customWidth="1"/>
    <col min="1544" max="1544" width="14.42578125" style="253" customWidth="1"/>
    <col min="1545" max="1546" width="11.7109375" style="253" customWidth="1"/>
    <col min="1547" max="1792" width="9.140625" style="253"/>
    <col min="1793" max="1793" width="7.5703125" style="253" customWidth="1"/>
    <col min="1794" max="1794" width="8.140625" style="253" customWidth="1"/>
    <col min="1795" max="1795" width="6.140625" style="253" customWidth="1"/>
    <col min="1796" max="1796" width="9.140625" style="253"/>
    <col min="1797" max="1797" width="8.28515625" style="253" bestFit="1" customWidth="1"/>
    <col min="1798" max="1798" width="12.7109375" style="253" customWidth="1"/>
    <col min="1799" max="1799" width="8.85546875" style="253" customWidth="1"/>
    <col min="1800" max="1800" width="14.42578125" style="253" customWidth="1"/>
    <col min="1801" max="1802" width="11.7109375" style="253" customWidth="1"/>
    <col min="1803" max="2048" width="9.140625" style="253"/>
    <col min="2049" max="2049" width="7.5703125" style="253" customWidth="1"/>
    <col min="2050" max="2050" width="8.140625" style="253" customWidth="1"/>
    <col min="2051" max="2051" width="6.140625" style="253" customWidth="1"/>
    <col min="2052" max="2052" width="9.140625" style="253"/>
    <col min="2053" max="2053" width="8.28515625" style="253" bestFit="1" customWidth="1"/>
    <col min="2054" max="2054" width="12.7109375" style="253" customWidth="1"/>
    <col min="2055" max="2055" width="8.85546875" style="253" customWidth="1"/>
    <col min="2056" max="2056" width="14.42578125" style="253" customWidth="1"/>
    <col min="2057" max="2058" width="11.7109375" style="253" customWidth="1"/>
    <col min="2059" max="2304" width="9.140625" style="253"/>
    <col min="2305" max="2305" width="7.5703125" style="253" customWidth="1"/>
    <col min="2306" max="2306" width="8.140625" style="253" customWidth="1"/>
    <col min="2307" max="2307" width="6.140625" style="253" customWidth="1"/>
    <col min="2308" max="2308" width="9.140625" style="253"/>
    <col min="2309" max="2309" width="8.28515625" style="253" bestFit="1" customWidth="1"/>
    <col min="2310" max="2310" width="12.7109375" style="253" customWidth="1"/>
    <col min="2311" max="2311" width="8.85546875" style="253" customWidth="1"/>
    <col min="2312" max="2312" width="14.42578125" style="253" customWidth="1"/>
    <col min="2313" max="2314" width="11.7109375" style="253" customWidth="1"/>
    <col min="2315" max="2560" width="9.140625" style="253"/>
    <col min="2561" max="2561" width="7.5703125" style="253" customWidth="1"/>
    <col min="2562" max="2562" width="8.140625" style="253" customWidth="1"/>
    <col min="2563" max="2563" width="6.140625" style="253" customWidth="1"/>
    <col min="2564" max="2564" width="9.140625" style="253"/>
    <col min="2565" max="2565" width="8.28515625" style="253" bestFit="1" customWidth="1"/>
    <col min="2566" max="2566" width="12.7109375" style="253" customWidth="1"/>
    <col min="2567" max="2567" width="8.85546875" style="253" customWidth="1"/>
    <col min="2568" max="2568" width="14.42578125" style="253" customWidth="1"/>
    <col min="2569" max="2570" width="11.7109375" style="253" customWidth="1"/>
    <col min="2571" max="2816" width="9.140625" style="253"/>
    <col min="2817" max="2817" width="7.5703125" style="253" customWidth="1"/>
    <col min="2818" max="2818" width="8.140625" style="253" customWidth="1"/>
    <col min="2819" max="2819" width="6.140625" style="253" customWidth="1"/>
    <col min="2820" max="2820" width="9.140625" style="253"/>
    <col min="2821" max="2821" width="8.28515625" style="253" bestFit="1" customWidth="1"/>
    <col min="2822" max="2822" width="12.7109375" style="253" customWidth="1"/>
    <col min="2823" max="2823" width="8.85546875" style="253" customWidth="1"/>
    <col min="2824" max="2824" width="14.42578125" style="253" customWidth="1"/>
    <col min="2825" max="2826" width="11.7109375" style="253" customWidth="1"/>
    <col min="2827" max="3072" width="9.140625" style="253"/>
    <col min="3073" max="3073" width="7.5703125" style="253" customWidth="1"/>
    <col min="3074" max="3074" width="8.140625" style="253" customWidth="1"/>
    <col min="3075" max="3075" width="6.140625" style="253" customWidth="1"/>
    <col min="3076" max="3076" width="9.140625" style="253"/>
    <col min="3077" max="3077" width="8.28515625" style="253" bestFit="1" customWidth="1"/>
    <col min="3078" max="3078" width="12.7109375" style="253" customWidth="1"/>
    <col min="3079" max="3079" width="8.85546875" style="253" customWidth="1"/>
    <col min="3080" max="3080" width="14.42578125" style="253" customWidth="1"/>
    <col min="3081" max="3082" width="11.7109375" style="253" customWidth="1"/>
    <col min="3083" max="3328" width="9.140625" style="253"/>
    <col min="3329" max="3329" width="7.5703125" style="253" customWidth="1"/>
    <col min="3330" max="3330" width="8.140625" style="253" customWidth="1"/>
    <col min="3331" max="3331" width="6.140625" style="253" customWidth="1"/>
    <col min="3332" max="3332" width="9.140625" style="253"/>
    <col min="3333" max="3333" width="8.28515625" style="253" bestFit="1" customWidth="1"/>
    <col min="3334" max="3334" width="12.7109375" style="253" customWidth="1"/>
    <col min="3335" max="3335" width="8.85546875" style="253" customWidth="1"/>
    <col min="3336" max="3336" width="14.42578125" style="253" customWidth="1"/>
    <col min="3337" max="3338" width="11.7109375" style="253" customWidth="1"/>
    <col min="3339" max="3584" width="9.140625" style="253"/>
    <col min="3585" max="3585" width="7.5703125" style="253" customWidth="1"/>
    <col min="3586" max="3586" width="8.140625" style="253" customWidth="1"/>
    <col min="3587" max="3587" width="6.140625" style="253" customWidth="1"/>
    <col min="3588" max="3588" width="9.140625" style="253"/>
    <col min="3589" max="3589" width="8.28515625" style="253" bestFit="1" customWidth="1"/>
    <col min="3590" max="3590" width="12.7109375" style="253" customWidth="1"/>
    <col min="3591" max="3591" width="8.85546875" style="253" customWidth="1"/>
    <col min="3592" max="3592" width="14.42578125" style="253" customWidth="1"/>
    <col min="3593" max="3594" width="11.7109375" style="253" customWidth="1"/>
    <col min="3595" max="3840" width="9.140625" style="253"/>
    <col min="3841" max="3841" width="7.5703125" style="253" customWidth="1"/>
    <col min="3842" max="3842" width="8.140625" style="253" customWidth="1"/>
    <col min="3843" max="3843" width="6.140625" style="253" customWidth="1"/>
    <col min="3844" max="3844" width="9.140625" style="253"/>
    <col min="3845" max="3845" width="8.28515625" style="253" bestFit="1" customWidth="1"/>
    <col min="3846" max="3846" width="12.7109375" style="253" customWidth="1"/>
    <col min="3847" max="3847" width="8.85546875" style="253" customWidth="1"/>
    <col min="3848" max="3848" width="14.42578125" style="253" customWidth="1"/>
    <col min="3849" max="3850" width="11.7109375" style="253" customWidth="1"/>
    <col min="3851" max="4096" width="9.140625" style="253"/>
    <col min="4097" max="4097" width="7.5703125" style="253" customWidth="1"/>
    <col min="4098" max="4098" width="8.140625" style="253" customWidth="1"/>
    <col min="4099" max="4099" width="6.140625" style="253" customWidth="1"/>
    <col min="4100" max="4100" width="9.140625" style="253"/>
    <col min="4101" max="4101" width="8.28515625" style="253" bestFit="1" customWidth="1"/>
    <col min="4102" max="4102" width="12.7109375" style="253" customWidth="1"/>
    <col min="4103" max="4103" width="8.85546875" style="253" customWidth="1"/>
    <col min="4104" max="4104" width="14.42578125" style="253" customWidth="1"/>
    <col min="4105" max="4106" width="11.7109375" style="253" customWidth="1"/>
    <col min="4107" max="4352" width="9.140625" style="253"/>
    <col min="4353" max="4353" width="7.5703125" style="253" customWidth="1"/>
    <col min="4354" max="4354" width="8.140625" style="253" customWidth="1"/>
    <col min="4355" max="4355" width="6.140625" style="253" customWidth="1"/>
    <col min="4356" max="4356" width="9.140625" style="253"/>
    <col min="4357" max="4357" width="8.28515625" style="253" bestFit="1" customWidth="1"/>
    <col min="4358" max="4358" width="12.7109375" style="253" customWidth="1"/>
    <col min="4359" max="4359" width="8.85546875" style="253" customWidth="1"/>
    <col min="4360" max="4360" width="14.42578125" style="253" customWidth="1"/>
    <col min="4361" max="4362" width="11.7109375" style="253" customWidth="1"/>
    <col min="4363" max="4608" width="9.140625" style="253"/>
    <col min="4609" max="4609" width="7.5703125" style="253" customWidth="1"/>
    <col min="4610" max="4610" width="8.140625" style="253" customWidth="1"/>
    <col min="4611" max="4611" width="6.140625" style="253" customWidth="1"/>
    <col min="4612" max="4612" width="9.140625" style="253"/>
    <col min="4613" max="4613" width="8.28515625" style="253" bestFit="1" customWidth="1"/>
    <col min="4614" max="4614" width="12.7109375" style="253" customWidth="1"/>
    <col min="4615" max="4615" width="8.85546875" style="253" customWidth="1"/>
    <col min="4616" max="4616" width="14.42578125" style="253" customWidth="1"/>
    <col min="4617" max="4618" width="11.7109375" style="253" customWidth="1"/>
    <col min="4619" max="4864" width="9.140625" style="253"/>
    <col min="4865" max="4865" width="7.5703125" style="253" customWidth="1"/>
    <col min="4866" max="4866" width="8.140625" style="253" customWidth="1"/>
    <col min="4867" max="4867" width="6.140625" style="253" customWidth="1"/>
    <col min="4868" max="4868" width="9.140625" style="253"/>
    <col min="4869" max="4869" width="8.28515625" style="253" bestFit="1" customWidth="1"/>
    <col min="4870" max="4870" width="12.7109375" style="253" customWidth="1"/>
    <col min="4871" max="4871" width="8.85546875" style="253" customWidth="1"/>
    <col min="4872" max="4872" width="14.42578125" style="253" customWidth="1"/>
    <col min="4873" max="4874" width="11.7109375" style="253" customWidth="1"/>
    <col min="4875" max="5120" width="9.140625" style="253"/>
    <col min="5121" max="5121" width="7.5703125" style="253" customWidth="1"/>
    <col min="5122" max="5122" width="8.140625" style="253" customWidth="1"/>
    <col min="5123" max="5123" width="6.140625" style="253" customWidth="1"/>
    <col min="5124" max="5124" width="9.140625" style="253"/>
    <col min="5125" max="5125" width="8.28515625" style="253" bestFit="1" customWidth="1"/>
    <col min="5126" max="5126" width="12.7109375" style="253" customWidth="1"/>
    <col min="5127" max="5127" width="8.85546875" style="253" customWidth="1"/>
    <col min="5128" max="5128" width="14.42578125" style="253" customWidth="1"/>
    <col min="5129" max="5130" width="11.7109375" style="253" customWidth="1"/>
    <col min="5131" max="5376" width="9.140625" style="253"/>
    <col min="5377" max="5377" width="7.5703125" style="253" customWidth="1"/>
    <col min="5378" max="5378" width="8.140625" style="253" customWidth="1"/>
    <col min="5379" max="5379" width="6.140625" style="253" customWidth="1"/>
    <col min="5380" max="5380" width="9.140625" style="253"/>
    <col min="5381" max="5381" width="8.28515625" style="253" bestFit="1" customWidth="1"/>
    <col min="5382" max="5382" width="12.7109375" style="253" customWidth="1"/>
    <col min="5383" max="5383" width="8.85546875" style="253" customWidth="1"/>
    <col min="5384" max="5384" width="14.42578125" style="253" customWidth="1"/>
    <col min="5385" max="5386" width="11.7109375" style="253" customWidth="1"/>
    <col min="5387" max="5632" width="9.140625" style="253"/>
    <col min="5633" max="5633" width="7.5703125" style="253" customWidth="1"/>
    <col min="5634" max="5634" width="8.140625" style="253" customWidth="1"/>
    <col min="5635" max="5635" width="6.140625" style="253" customWidth="1"/>
    <col min="5636" max="5636" width="9.140625" style="253"/>
    <col min="5637" max="5637" width="8.28515625" style="253" bestFit="1" customWidth="1"/>
    <col min="5638" max="5638" width="12.7109375" style="253" customWidth="1"/>
    <col min="5639" max="5639" width="8.85546875" style="253" customWidth="1"/>
    <col min="5640" max="5640" width="14.42578125" style="253" customWidth="1"/>
    <col min="5641" max="5642" width="11.7109375" style="253" customWidth="1"/>
    <col min="5643" max="5888" width="9.140625" style="253"/>
    <col min="5889" max="5889" width="7.5703125" style="253" customWidth="1"/>
    <col min="5890" max="5890" width="8.140625" style="253" customWidth="1"/>
    <col min="5891" max="5891" width="6.140625" style="253" customWidth="1"/>
    <col min="5892" max="5892" width="9.140625" style="253"/>
    <col min="5893" max="5893" width="8.28515625" style="253" bestFit="1" customWidth="1"/>
    <col min="5894" max="5894" width="12.7109375" style="253" customWidth="1"/>
    <col min="5895" max="5895" width="8.85546875" style="253" customWidth="1"/>
    <col min="5896" max="5896" width="14.42578125" style="253" customWidth="1"/>
    <col min="5897" max="5898" width="11.7109375" style="253" customWidth="1"/>
    <col min="5899" max="6144" width="9.140625" style="253"/>
    <col min="6145" max="6145" width="7.5703125" style="253" customWidth="1"/>
    <col min="6146" max="6146" width="8.140625" style="253" customWidth="1"/>
    <col min="6147" max="6147" width="6.140625" style="253" customWidth="1"/>
    <col min="6148" max="6148" width="9.140625" style="253"/>
    <col min="6149" max="6149" width="8.28515625" style="253" bestFit="1" customWidth="1"/>
    <col min="6150" max="6150" width="12.7109375" style="253" customWidth="1"/>
    <col min="6151" max="6151" width="8.85546875" style="253" customWidth="1"/>
    <col min="6152" max="6152" width="14.42578125" style="253" customWidth="1"/>
    <col min="6153" max="6154" width="11.7109375" style="253" customWidth="1"/>
    <col min="6155" max="6400" width="9.140625" style="253"/>
    <col min="6401" max="6401" width="7.5703125" style="253" customWidth="1"/>
    <col min="6402" max="6402" width="8.140625" style="253" customWidth="1"/>
    <col min="6403" max="6403" width="6.140625" style="253" customWidth="1"/>
    <col min="6404" max="6404" width="9.140625" style="253"/>
    <col min="6405" max="6405" width="8.28515625" style="253" bestFit="1" customWidth="1"/>
    <col min="6406" max="6406" width="12.7109375" style="253" customWidth="1"/>
    <col min="6407" max="6407" width="8.85546875" style="253" customWidth="1"/>
    <col min="6408" max="6408" width="14.42578125" style="253" customWidth="1"/>
    <col min="6409" max="6410" width="11.7109375" style="253" customWidth="1"/>
    <col min="6411" max="6656" width="9.140625" style="253"/>
    <col min="6657" max="6657" width="7.5703125" style="253" customWidth="1"/>
    <col min="6658" max="6658" width="8.140625" style="253" customWidth="1"/>
    <col min="6659" max="6659" width="6.140625" style="253" customWidth="1"/>
    <col min="6660" max="6660" width="9.140625" style="253"/>
    <col min="6661" max="6661" width="8.28515625" style="253" bestFit="1" customWidth="1"/>
    <col min="6662" max="6662" width="12.7109375" style="253" customWidth="1"/>
    <col min="6663" max="6663" width="8.85546875" style="253" customWidth="1"/>
    <col min="6664" max="6664" width="14.42578125" style="253" customWidth="1"/>
    <col min="6665" max="6666" width="11.7109375" style="253" customWidth="1"/>
    <col min="6667" max="6912" width="9.140625" style="253"/>
    <col min="6913" max="6913" width="7.5703125" style="253" customWidth="1"/>
    <col min="6914" max="6914" width="8.140625" style="253" customWidth="1"/>
    <col min="6915" max="6915" width="6.140625" style="253" customWidth="1"/>
    <col min="6916" max="6916" width="9.140625" style="253"/>
    <col min="6917" max="6917" width="8.28515625" style="253" bestFit="1" customWidth="1"/>
    <col min="6918" max="6918" width="12.7109375" style="253" customWidth="1"/>
    <col min="6919" max="6919" width="8.85546875" style="253" customWidth="1"/>
    <col min="6920" max="6920" width="14.42578125" style="253" customWidth="1"/>
    <col min="6921" max="6922" width="11.7109375" style="253" customWidth="1"/>
    <col min="6923" max="7168" width="9.140625" style="253"/>
    <col min="7169" max="7169" width="7.5703125" style="253" customWidth="1"/>
    <col min="7170" max="7170" width="8.140625" style="253" customWidth="1"/>
    <col min="7171" max="7171" width="6.140625" style="253" customWidth="1"/>
    <col min="7172" max="7172" width="9.140625" style="253"/>
    <col min="7173" max="7173" width="8.28515625" style="253" bestFit="1" customWidth="1"/>
    <col min="7174" max="7174" width="12.7109375" style="253" customWidth="1"/>
    <col min="7175" max="7175" width="8.85546875" style="253" customWidth="1"/>
    <col min="7176" max="7176" width="14.42578125" style="253" customWidth="1"/>
    <col min="7177" max="7178" width="11.7109375" style="253" customWidth="1"/>
    <col min="7179" max="7424" width="9.140625" style="253"/>
    <col min="7425" max="7425" width="7.5703125" style="253" customWidth="1"/>
    <col min="7426" max="7426" width="8.140625" style="253" customWidth="1"/>
    <col min="7427" max="7427" width="6.140625" style="253" customWidth="1"/>
    <col min="7428" max="7428" width="9.140625" style="253"/>
    <col min="7429" max="7429" width="8.28515625" style="253" bestFit="1" customWidth="1"/>
    <col min="7430" max="7430" width="12.7109375" style="253" customWidth="1"/>
    <col min="7431" max="7431" width="8.85546875" style="253" customWidth="1"/>
    <col min="7432" max="7432" width="14.42578125" style="253" customWidth="1"/>
    <col min="7433" max="7434" width="11.7109375" style="253" customWidth="1"/>
    <col min="7435" max="7680" width="9.140625" style="253"/>
    <col min="7681" max="7681" width="7.5703125" style="253" customWidth="1"/>
    <col min="7682" max="7682" width="8.140625" style="253" customWidth="1"/>
    <col min="7683" max="7683" width="6.140625" style="253" customWidth="1"/>
    <col min="7684" max="7684" width="9.140625" style="253"/>
    <col min="7685" max="7685" width="8.28515625" style="253" bestFit="1" customWidth="1"/>
    <col min="7686" max="7686" width="12.7109375" style="253" customWidth="1"/>
    <col min="7687" max="7687" width="8.85546875" style="253" customWidth="1"/>
    <col min="7688" max="7688" width="14.42578125" style="253" customWidth="1"/>
    <col min="7689" max="7690" width="11.7109375" style="253" customWidth="1"/>
    <col min="7691" max="7936" width="9.140625" style="253"/>
    <col min="7937" max="7937" width="7.5703125" style="253" customWidth="1"/>
    <col min="7938" max="7938" width="8.140625" style="253" customWidth="1"/>
    <col min="7939" max="7939" width="6.140625" style="253" customWidth="1"/>
    <col min="7940" max="7940" width="9.140625" style="253"/>
    <col min="7941" max="7941" width="8.28515625" style="253" bestFit="1" customWidth="1"/>
    <col min="7942" max="7942" width="12.7109375" style="253" customWidth="1"/>
    <col min="7943" max="7943" width="8.85546875" style="253" customWidth="1"/>
    <col min="7944" max="7944" width="14.42578125" style="253" customWidth="1"/>
    <col min="7945" max="7946" width="11.7109375" style="253" customWidth="1"/>
    <col min="7947" max="8192" width="9.140625" style="253"/>
    <col min="8193" max="8193" width="7.5703125" style="253" customWidth="1"/>
    <col min="8194" max="8194" width="8.140625" style="253" customWidth="1"/>
    <col min="8195" max="8195" width="6.140625" style="253" customWidth="1"/>
    <col min="8196" max="8196" width="9.140625" style="253"/>
    <col min="8197" max="8197" width="8.28515625" style="253" bestFit="1" customWidth="1"/>
    <col min="8198" max="8198" width="12.7109375" style="253" customWidth="1"/>
    <col min="8199" max="8199" width="8.85546875" style="253" customWidth="1"/>
    <col min="8200" max="8200" width="14.42578125" style="253" customWidth="1"/>
    <col min="8201" max="8202" width="11.7109375" style="253" customWidth="1"/>
    <col min="8203" max="8448" width="9.140625" style="253"/>
    <col min="8449" max="8449" width="7.5703125" style="253" customWidth="1"/>
    <col min="8450" max="8450" width="8.140625" style="253" customWidth="1"/>
    <col min="8451" max="8451" width="6.140625" style="253" customWidth="1"/>
    <col min="8452" max="8452" width="9.140625" style="253"/>
    <col min="8453" max="8453" width="8.28515625" style="253" bestFit="1" customWidth="1"/>
    <col min="8454" max="8454" width="12.7109375" style="253" customWidth="1"/>
    <col min="8455" max="8455" width="8.85546875" style="253" customWidth="1"/>
    <col min="8456" max="8456" width="14.42578125" style="253" customWidth="1"/>
    <col min="8457" max="8458" width="11.7109375" style="253" customWidth="1"/>
    <col min="8459" max="8704" width="9.140625" style="253"/>
    <col min="8705" max="8705" width="7.5703125" style="253" customWidth="1"/>
    <col min="8706" max="8706" width="8.140625" style="253" customWidth="1"/>
    <col min="8707" max="8707" width="6.140625" style="253" customWidth="1"/>
    <col min="8708" max="8708" width="9.140625" style="253"/>
    <col min="8709" max="8709" width="8.28515625" style="253" bestFit="1" customWidth="1"/>
    <col min="8710" max="8710" width="12.7109375" style="253" customWidth="1"/>
    <col min="8711" max="8711" width="8.85546875" style="253" customWidth="1"/>
    <col min="8712" max="8712" width="14.42578125" style="253" customWidth="1"/>
    <col min="8713" max="8714" width="11.7109375" style="253" customWidth="1"/>
    <col min="8715" max="8960" width="9.140625" style="253"/>
    <col min="8961" max="8961" width="7.5703125" style="253" customWidth="1"/>
    <col min="8962" max="8962" width="8.140625" style="253" customWidth="1"/>
    <col min="8963" max="8963" width="6.140625" style="253" customWidth="1"/>
    <col min="8964" max="8964" width="9.140625" style="253"/>
    <col min="8965" max="8965" width="8.28515625" style="253" bestFit="1" customWidth="1"/>
    <col min="8966" max="8966" width="12.7109375" style="253" customWidth="1"/>
    <col min="8967" max="8967" width="8.85546875" style="253" customWidth="1"/>
    <col min="8968" max="8968" width="14.42578125" style="253" customWidth="1"/>
    <col min="8969" max="8970" width="11.7109375" style="253" customWidth="1"/>
    <col min="8971" max="9216" width="9.140625" style="253"/>
    <col min="9217" max="9217" width="7.5703125" style="253" customWidth="1"/>
    <col min="9218" max="9218" width="8.140625" style="253" customWidth="1"/>
    <col min="9219" max="9219" width="6.140625" style="253" customWidth="1"/>
    <col min="9220" max="9220" width="9.140625" style="253"/>
    <col min="9221" max="9221" width="8.28515625" style="253" bestFit="1" customWidth="1"/>
    <col min="9222" max="9222" width="12.7109375" style="253" customWidth="1"/>
    <col min="9223" max="9223" width="8.85546875" style="253" customWidth="1"/>
    <col min="9224" max="9224" width="14.42578125" style="253" customWidth="1"/>
    <col min="9225" max="9226" width="11.7109375" style="253" customWidth="1"/>
    <col min="9227" max="9472" width="9.140625" style="253"/>
    <col min="9473" max="9473" width="7.5703125" style="253" customWidth="1"/>
    <col min="9474" max="9474" width="8.140625" style="253" customWidth="1"/>
    <col min="9475" max="9475" width="6.140625" style="253" customWidth="1"/>
    <col min="9476" max="9476" width="9.140625" style="253"/>
    <col min="9477" max="9477" width="8.28515625" style="253" bestFit="1" customWidth="1"/>
    <col min="9478" max="9478" width="12.7109375" style="253" customWidth="1"/>
    <col min="9479" max="9479" width="8.85546875" style="253" customWidth="1"/>
    <col min="9480" max="9480" width="14.42578125" style="253" customWidth="1"/>
    <col min="9481" max="9482" width="11.7109375" style="253" customWidth="1"/>
    <col min="9483" max="9728" width="9.140625" style="253"/>
    <col min="9729" max="9729" width="7.5703125" style="253" customWidth="1"/>
    <col min="9730" max="9730" width="8.140625" style="253" customWidth="1"/>
    <col min="9731" max="9731" width="6.140625" style="253" customWidth="1"/>
    <col min="9732" max="9732" width="9.140625" style="253"/>
    <col min="9733" max="9733" width="8.28515625" style="253" bestFit="1" customWidth="1"/>
    <col min="9734" max="9734" width="12.7109375" style="253" customWidth="1"/>
    <col min="9735" max="9735" width="8.85546875" style="253" customWidth="1"/>
    <col min="9736" max="9736" width="14.42578125" style="253" customWidth="1"/>
    <col min="9737" max="9738" width="11.7109375" style="253" customWidth="1"/>
    <col min="9739" max="9984" width="9.140625" style="253"/>
    <col min="9985" max="9985" width="7.5703125" style="253" customWidth="1"/>
    <col min="9986" max="9986" width="8.140625" style="253" customWidth="1"/>
    <col min="9987" max="9987" width="6.140625" style="253" customWidth="1"/>
    <col min="9988" max="9988" width="9.140625" style="253"/>
    <col min="9989" max="9989" width="8.28515625" style="253" bestFit="1" customWidth="1"/>
    <col min="9990" max="9990" width="12.7109375" style="253" customWidth="1"/>
    <col min="9991" max="9991" width="8.85546875" style="253" customWidth="1"/>
    <col min="9992" max="9992" width="14.42578125" style="253" customWidth="1"/>
    <col min="9993" max="9994" width="11.7109375" style="253" customWidth="1"/>
    <col min="9995" max="10240" width="9.140625" style="253"/>
    <col min="10241" max="10241" width="7.5703125" style="253" customWidth="1"/>
    <col min="10242" max="10242" width="8.140625" style="253" customWidth="1"/>
    <col min="10243" max="10243" width="6.140625" style="253" customWidth="1"/>
    <col min="10244" max="10244" width="9.140625" style="253"/>
    <col min="10245" max="10245" width="8.28515625" style="253" bestFit="1" customWidth="1"/>
    <col min="10246" max="10246" width="12.7109375" style="253" customWidth="1"/>
    <col min="10247" max="10247" width="8.85546875" style="253" customWidth="1"/>
    <col min="10248" max="10248" width="14.42578125" style="253" customWidth="1"/>
    <col min="10249" max="10250" width="11.7109375" style="253" customWidth="1"/>
    <col min="10251" max="10496" width="9.140625" style="253"/>
    <col min="10497" max="10497" width="7.5703125" style="253" customWidth="1"/>
    <col min="10498" max="10498" width="8.140625" style="253" customWidth="1"/>
    <col min="10499" max="10499" width="6.140625" style="253" customWidth="1"/>
    <col min="10500" max="10500" width="9.140625" style="253"/>
    <col min="10501" max="10501" width="8.28515625" style="253" bestFit="1" customWidth="1"/>
    <col min="10502" max="10502" width="12.7109375" style="253" customWidth="1"/>
    <col min="10503" max="10503" width="8.85546875" style="253" customWidth="1"/>
    <col min="10504" max="10504" width="14.42578125" style="253" customWidth="1"/>
    <col min="10505" max="10506" width="11.7109375" style="253" customWidth="1"/>
    <col min="10507" max="10752" width="9.140625" style="253"/>
    <col min="10753" max="10753" width="7.5703125" style="253" customWidth="1"/>
    <col min="10754" max="10754" width="8.140625" style="253" customWidth="1"/>
    <col min="10755" max="10755" width="6.140625" style="253" customWidth="1"/>
    <col min="10756" max="10756" width="9.140625" style="253"/>
    <col min="10757" max="10757" width="8.28515625" style="253" bestFit="1" customWidth="1"/>
    <col min="10758" max="10758" width="12.7109375" style="253" customWidth="1"/>
    <col min="10759" max="10759" width="8.85546875" style="253" customWidth="1"/>
    <col min="10760" max="10760" width="14.42578125" style="253" customWidth="1"/>
    <col min="10761" max="10762" width="11.7109375" style="253" customWidth="1"/>
    <col min="10763" max="11008" width="9.140625" style="253"/>
    <col min="11009" max="11009" width="7.5703125" style="253" customWidth="1"/>
    <col min="11010" max="11010" width="8.140625" style="253" customWidth="1"/>
    <col min="11011" max="11011" width="6.140625" style="253" customWidth="1"/>
    <col min="11012" max="11012" width="9.140625" style="253"/>
    <col min="11013" max="11013" width="8.28515625" style="253" bestFit="1" customWidth="1"/>
    <col min="11014" max="11014" width="12.7109375" style="253" customWidth="1"/>
    <col min="11015" max="11015" width="8.85546875" style="253" customWidth="1"/>
    <col min="11016" max="11016" width="14.42578125" style="253" customWidth="1"/>
    <col min="11017" max="11018" width="11.7109375" style="253" customWidth="1"/>
    <col min="11019" max="11264" width="9.140625" style="253"/>
    <col min="11265" max="11265" width="7.5703125" style="253" customWidth="1"/>
    <col min="11266" max="11266" width="8.140625" style="253" customWidth="1"/>
    <col min="11267" max="11267" width="6.140625" style="253" customWidth="1"/>
    <col min="11268" max="11268" width="9.140625" style="253"/>
    <col min="11269" max="11269" width="8.28515625" style="253" bestFit="1" customWidth="1"/>
    <col min="11270" max="11270" width="12.7109375" style="253" customWidth="1"/>
    <col min="11271" max="11271" width="8.85546875" style="253" customWidth="1"/>
    <col min="11272" max="11272" width="14.42578125" style="253" customWidth="1"/>
    <col min="11273" max="11274" width="11.7109375" style="253" customWidth="1"/>
    <col min="11275" max="11520" width="9.140625" style="253"/>
    <col min="11521" max="11521" width="7.5703125" style="253" customWidth="1"/>
    <col min="11522" max="11522" width="8.140625" style="253" customWidth="1"/>
    <col min="11523" max="11523" width="6.140625" style="253" customWidth="1"/>
    <col min="11524" max="11524" width="9.140625" style="253"/>
    <col min="11525" max="11525" width="8.28515625" style="253" bestFit="1" customWidth="1"/>
    <col min="11526" max="11526" width="12.7109375" style="253" customWidth="1"/>
    <col min="11527" max="11527" width="8.85546875" style="253" customWidth="1"/>
    <col min="11528" max="11528" width="14.42578125" style="253" customWidth="1"/>
    <col min="11529" max="11530" width="11.7109375" style="253" customWidth="1"/>
    <col min="11531" max="11776" width="9.140625" style="253"/>
    <col min="11777" max="11777" width="7.5703125" style="253" customWidth="1"/>
    <col min="11778" max="11778" width="8.140625" style="253" customWidth="1"/>
    <col min="11779" max="11779" width="6.140625" style="253" customWidth="1"/>
    <col min="11780" max="11780" width="9.140625" style="253"/>
    <col min="11781" max="11781" width="8.28515625" style="253" bestFit="1" customWidth="1"/>
    <col min="11782" max="11782" width="12.7109375" style="253" customWidth="1"/>
    <col min="11783" max="11783" width="8.85546875" style="253" customWidth="1"/>
    <col min="11784" max="11784" width="14.42578125" style="253" customWidth="1"/>
    <col min="11785" max="11786" width="11.7109375" style="253" customWidth="1"/>
    <col min="11787" max="12032" width="9.140625" style="253"/>
    <col min="12033" max="12033" width="7.5703125" style="253" customWidth="1"/>
    <col min="12034" max="12034" width="8.140625" style="253" customWidth="1"/>
    <col min="12035" max="12035" width="6.140625" style="253" customWidth="1"/>
    <col min="12036" max="12036" width="9.140625" style="253"/>
    <col min="12037" max="12037" width="8.28515625" style="253" bestFit="1" customWidth="1"/>
    <col min="12038" max="12038" width="12.7109375" style="253" customWidth="1"/>
    <col min="12039" max="12039" width="8.85546875" style="253" customWidth="1"/>
    <col min="12040" max="12040" width="14.42578125" style="253" customWidth="1"/>
    <col min="12041" max="12042" width="11.7109375" style="253" customWidth="1"/>
    <col min="12043" max="12288" width="9.140625" style="253"/>
    <col min="12289" max="12289" width="7.5703125" style="253" customWidth="1"/>
    <col min="12290" max="12290" width="8.140625" style="253" customWidth="1"/>
    <col min="12291" max="12291" width="6.140625" style="253" customWidth="1"/>
    <col min="12292" max="12292" width="9.140625" style="253"/>
    <col min="12293" max="12293" width="8.28515625" style="253" bestFit="1" customWidth="1"/>
    <col min="12294" max="12294" width="12.7109375" style="253" customWidth="1"/>
    <col min="12295" max="12295" width="8.85546875" style="253" customWidth="1"/>
    <col min="12296" max="12296" width="14.42578125" style="253" customWidth="1"/>
    <col min="12297" max="12298" width="11.7109375" style="253" customWidth="1"/>
    <col min="12299" max="12544" width="9.140625" style="253"/>
    <col min="12545" max="12545" width="7.5703125" style="253" customWidth="1"/>
    <col min="12546" max="12546" width="8.140625" style="253" customWidth="1"/>
    <col min="12547" max="12547" width="6.140625" style="253" customWidth="1"/>
    <col min="12548" max="12548" width="9.140625" style="253"/>
    <col min="12549" max="12549" width="8.28515625" style="253" bestFit="1" customWidth="1"/>
    <col min="12550" max="12550" width="12.7109375" style="253" customWidth="1"/>
    <col min="12551" max="12551" width="8.85546875" style="253" customWidth="1"/>
    <col min="12552" max="12552" width="14.42578125" style="253" customWidth="1"/>
    <col min="12553" max="12554" width="11.7109375" style="253" customWidth="1"/>
    <col min="12555" max="12800" width="9.140625" style="253"/>
    <col min="12801" max="12801" width="7.5703125" style="253" customWidth="1"/>
    <col min="12802" max="12802" width="8.140625" style="253" customWidth="1"/>
    <col min="12803" max="12803" width="6.140625" style="253" customWidth="1"/>
    <col min="12804" max="12804" width="9.140625" style="253"/>
    <col min="12805" max="12805" width="8.28515625" style="253" bestFit="1" customWidth="1"/>
    <col min="12806" max="12806" width="12.7109375" style="253" customWidth="1"/>
    <col min="12807" max="12807" width="8.85546875" style="253" customWidth="1"/>
    <col min="12808" max="12808" width="14.42578125" style="253" customWidth="1"/>
    <col min="12809" max="12810" width="11.7109375" style="253" customWidth="1"/>
    <col min="12811" max="13056" width="9.140625" style="253"/>
    <col min="13057" max="13057" width="7.5703125" style="253" customWidth="1"/>
    <col min="13058" max="13058" width="8.140625" style="253" customWidth="1"/>
    <col min="13059" max="13059" width="6.140625" style="253" customWidth="1"/>
    <col min="13060" max="13060" width="9.140625" style="253"/>
    <col min="13061" max="13061" width="8.28515625" style="253" bestFit="1" customWidth="1"/>
    <col min="13062" max="13062" width="12.7109375" style="253" customWidth="1"/>
    <col min="13063" max="13063" width="8.85546875" style="253" customWidth="1"/>
    <col min="13064" max="13064" width="14.42578125" style="253" customWidth="1"/>
    <col min="13065" max="13066" width="11.7109375" style="253" customWidth="1"/>
    <col min="13067" max="13312" width="9.140625" style="253"/>
    <col min="13313" max="13313" width="7.5703125" style="253" customWidth="1"/>
    <col min="13314" max="13314" width="8.140625" style="253" customWidth="1"/>
    <col min="13315" max="13315" width="6.140625" style="253" customWidth="1"/>
    <col min="13316" max="13316" width="9.140625" style="253"/>
    <col min="13317" max="13317" width="8.28515625" style="253" bestFit="1" customWidth="1"/>
    <col min="13318" max="13318" width="12.7109375" style="253" customWidth="1"/>
    <col min="13319" max="13319" width="8.85546875" style="253" customWidth="1"/>
    <col min="13320" max="13320" width="14.42578125" style="253" customWidth="1"/>
    <col min="13321" max="13322" width="11.7109375" style="253" customWidth="1"/>
    <col min="13323" max="13568" width="9.140625" style="253"/>
    <col min="13569" max="13569" width="7.5703125" style="253" customWidth="1"/>
    <col min="13570" max="13570" width="8.140625" style="253" customWidth="1"/>
    <col min="13571" max="13571" width="6.140625" style="253" customWidth="1"/>
    <col min="13572" max="13572" width="9.140625" style="253"/>
    <col min="13573" max="13573" width="8.28515625" style="253" bestFit="1" customWidth="1"/>
    <col min="13574" max="13574" width="12.7109375" style="253" customWidth="1"/>
    <col min="13575" max="13575" width="8.85546875" style="253" customWidth="1"/>
    <col min="13576" max="13576" width="14.42578125" style="253" customWidth="1"/>
    <col min="13577" max="13578" width="11.7109375" style="253" customWidth="1"/>
    <col min="13579" max="13824" width="9.140625" style="253"/>
    <col min="13825" max="13825" width="7.5703125" style="253" customWidth="1"/>
    <col min="13826" max="13826" width="8.140625" style="253" customWidth="1"/>
    <col min="13827" max="13827" width="6.140625" style="253" customWidth="1"/>
    <col min="13828" max="13828" width="9.140625" style="253"/>
    <col min="13829" max="13829" width="8.28515625" style="253" bestFit="1" customWidth="1"/>
    <col min="13830" max="13830" width="12.7109375" style="253" customWidth="1"/>
    <col min="13831" max="13831" width="8.85546875" style="253" customWidth="1"/>
    <col min="13832" max="13832" width="14.42578125" style="253" customWidth="1"/>
    <col min="13833" max="13834" width="11.7109375" style="253" customWidth="1"/>
    <col min="13835" max="14080" width="9.140625" style="253"/>
    <col min="14081" max="14081" width="7.5703125" style="253" customWidth="1"/>
    <col min="14082" max="14082" width="8.140625" style="253" customWidth="1"/>
    <col min="14083" max="14083" width="6.140625" style="253" customWidth="1"/>
    <col min="14084" max="14084" width="9.140625" style="253"/>
    <col min="14085" max="14085" width="8.28515625" style="253" bestFit="1" customWidth="1"/>
    <col min="14086" max="14086" width="12.7109375" style="253" customWidth="1"/>
    <col min="14087" max="14087" width="8.85546875" style="253" customWidth="1"/>
    <col min="14088" max="14088" width="14.42578125" style="253" customWidth="1"/>
    <col min="14089" max="14090" width="11.7109375" style="253" customWidth="1"/>
    <col min="14091" max="14336" width="9.140625" style="253"/>
    <col min="14337" max="14337" width="7.5703125" style="253" customWidth="1"/>
    <col min="14338" max="14338" width="8.140625" style="253" customWidth="1"/>
    <col min="14339" max="14339" width="6.140625" style="253" customWidth="1"/>
    <col min="14340" max="14340" width="9.140625" style="253"/>
    <col min="14341" max="14341" width="8.28515625" style="253" bestFit="1" customWidth="1"/>
    <col min="14342" max="14342" width="12.7109375" style="253" customWidth="1"/>
    <col min="14343" max="14343" width="8.85546875" style="253" customWidth="1"/>
    <col min="14344" max="14344" width="14.42578125" style="253" customWidth="1"/>
    <col min="14345" max="14346" width="11.7109375" style="253" customWidth="1"/>
    <col min="14347" max="14592" width="9.140625" style="253"/>
    <col min="14593" max="14593" width="7.5703125" style="253" customWidth="1"/>
    <col min="14594" max="14594" width="8.140625" style="253" customWidth="1"/>
    <col min="14595" max="14595" width="6.140625" style="253" customWidth="1"/>
    <col min="14596" max="14596" width="9.140625" style="253"/>
    <col min="14597" max="14597" width="8.28515625" style="253" bestFit="1" customWidth="1"/>
    <col min="14598" max="14598" width="12.7109375" style="253" customWidth="1"/>
    <col min="14599" max="14599" width="8.85546875" style="253" customWidth="1"/>
    <col min="14600" max="14600" width="14.42578125" style="253" customWidth="1"/>
    <col min="14601" max="14602" width="11.7109375" style="253" customWidth="1"/>
    <col min="14603" max="14848" width="9.140625" style="253"/>
    <col min="14849" max="14849" width="7.5703125" style="253" customWidth="1"/>
    <col min="14850" max="14850" width="8.140625" style="253" customWidth="1"/>
    <col min="14851" max="14851" width="6.140625" style="253" customWidth="1"/>
    <col min="14852" max="14852" width="9.140625" style="253"/>
    <col min="14853" max="14853" width="8.28515625" style="253" bestFit="1" customWidth="1"/>
    <col min="14854" max="14854" width="12.7109375" style="253" customWidth="1"/>
    <col min="14855" max="14855" width="8.85546875" style="253" customWidth="1"/>
    <col min="14856" max="14856" width="14.42578125" style="253" customWidth="1"/>
    <col min="14857" max="14858" width="11.7109375" style="253" customWidth="1"/>
    <col min="14859" max="15104" width="9.140625" style="253"/>
    <col min="15105" max="15105" width="7.5703125" style="253" customWidth="1"/>
    <col min="15106" max="15106" width="8.140625" style="253" customWidth="1"/>
    <col min="15107" max="15107" width="6.140625" style="253" customWidth="1"/>
    <col min="15108" max="15108" width="9.140625" style="253"/>
    <col min="15109" max="15109" width="8.28515625" style="253" bestFit="1" customWidth="1"/>
    <col min="15110" max="15110" width="12.7109375" style="253" customWidth="1"/>
    <col min="15111" max="15111" width="8.85546875" style="253" customWidth="1"/>
    <col min="15112" max="15112" width="14.42578125" style="253" customWidth="1"/>
    <col min="15113" max="15114" width="11.7109375" style="253" customWidth="1"/>
    <col min="15115" max="15360" width="9.140625" style="253"/>
    <col min="15361" max="15361" width="7.5703125" style="253" customWidth="1"/>
    <col min="15362" max="15362" width="8.140625" style="253" customWidth="1"/>
    <col min="15363" max="15363" width="6.140625" style="253" customWidth="1"/>
    <col min="15364" max="15364" width="9.140625" style="253"/>
    <col min="15365" max="15365" width="8.28515625" style="253" bestFit="1" customWidth="1"/>
    <col min="15366" max="15366" width="12.7109375" style="253" customWidth="1"/>
    <col min="15367" max="15367" width="8.85546875" style="253" customWidth="1"/>
    <col min="15368" max="15368" width="14.42578125" style="253" customWidth="1"/>
    <col min="15369" max="15370" width="11.7109375" style="253" customWidth="1"/>
    <col min="15371" max="15616" width="9.140625" style="253"/>
    <col min="15617" max="15617" width="7.5703125" style="253" customWidth="1"/>
    <col min="15618" max="15618" width="8.140625" style="253" customWidth="1"/>
    <col min="15619" max="15619" width="6.140625" style="253" customWidth="1"/>
    <col min="15620" max="15620" width="9.140625" style="253"/>
    <col min="15621" max="15621" width="8.28515625" style="253" bestFit="1" customWidth="1"/>
    <col min="15622" max="15622" width="12.7109375" style="253" customWidth="1"/>
    <col min="15623" max="15623" width="8.85546875" style="253" customWidth="1"/>
    <col min="15624" max="15624" width="14.42578125" style="253" customWidth="1"/>
    <col min="15625" max="15626" width="11.7109375" style="253" customWidth="1"/>
    <col min="15627" max="15872" width="9.140625" style="253"/>
    <col min="15873" max="15873" width="7.5703125" style="253" customWidth="1"/>
    <col min="15874" max="15874" width="8.140625" style="253" customWidth="1"/>
    <col min="15875" max="15875" width="6.140625" style="253" customWidth="1"/>
    <col min="15876" max="15876" width="9.140625" style="253"/>
    <col min="15877" max="15877" width="8.28515625" style="253" bestFit="1" customWidth="1"/>
    <col min="15878" max="15878" width="12.7109375" style="253" customWidth="1"/>
    <col min="15879" max="15879" width="8.85546875" style="253" customWidth="1"/>
    <col min="15880" max="15880" width="14.42578125" style="253" customWidth="1"/>
    <col min="15881" max="15882" width="11.7109375" style="253" customWidth="1"/>
    <col min="15883" max="16128" width="9.140625" style="253"/>
    <col min="16129" max="16129" width="7.5703125" style="253" customWidth="1"/>
    <col min="16130" max="16130" width="8.140625" style="253" customWidth="1"/>
    <col min="16131" max="16131" width="6.140625" style="253" customWidth="1"/>
    <col min="16132" max="16132" width="9.140625" style="253"/>
    <col min="16133" max="16133" width="8.28515625" style="253" bestFit="1" customWidth="1"/>
    <col min="16134" max="16134" width="12.7109375" style="253" customWidth="1"/>
    <col min="16135" max="16135" width="8.85546875" style="253" customWidth="1"/>
    <col min="16136" max="16136" width="14.42578125" style="253" customWidth="1"/>
    <col min="16137" max="16138" width="11.7109375" style="253" customWidth="1"/>
    <col min="16139" max="16384" width="9.140625" style="253"/>
  </cols>
  <sheetData>
    <row r="1" spans="1:15" ht="15">
      <c r="A1" s="676" t="s">
        <v>2885</v>
      </c>
      <c r="B1" s="677"/>
      <c r="C1" s="677"/>
      <c r="D1" s="677"/>
      <c r="E1" s="677"/>
      <c r="F1" s="677"/>
      <c r="G1" s="677"/>
      <c r="H1" s="677"/>
      <c r="I1" s="677"/>
      <c r="J1" s="252"/>
    </row>
    <row r="2" spans="1:15" ht="15">
      <c r="E2" s="254"/>
      <c r="F2" s="252"/>
      <c r="G2" s="252"/>
      <c r="H2" s="252"/>
      <c r="I2" s="252"/>
      <c r="J2" s="252"/>
    </row>
    <row r="3" spans="1:15" ht="15">
      <c r="A3" s="678" t="s">
        <v>2886</v>
      </c>
      <c r="B3" s="679"/>
      <c r="C3" s="679"/>
      <c r="D3" s="679"/>
      <c r="E3" s="679"/>
      <c r="F3" s="679"/>
      <c r="G3" s="679"/>
      <c r="H3" s="679"/>
      <c r="I3" s="679"/>
      <c r="J3" s="255"/>
    </row>
    <row r="4" spans="1:15">
      <c r="E4" s="256"/>
      <c r="F4" s="257"/>
      <c r="G4" s="257"/>
      <c r="H4" s="257"/>
      <c r="I4" s="257"/>
      <c r="J4" s="258"/>
    </row>
    <row r="5" spans="1:15" ht="13.5">
      <c r="A5" s="259" t="s">
        <v>2638</v>
      </c>
      <c r="B5" s="259" t="s">
        <v>2887</v>
      </c>
      <c r="C5" s="260" t="s">
        <v>2862</v>
      </c>
      <c r="D5" s="260" t="s">
        <v>118</v>
      </c>
      <c r="E5" s="260" t="s">
        <v>2888</v>
      </c>
      <c r="F5" s="261" t="s">
        <v>231</v>
      </c>
      <c r="G5" s="261" t="s">
        <v>232</v>
      </c>
      <c r="H5" s="261" t="s">
        <v>2889</v>
      </c>
      <c r="I5" s="261" t="s">
        <v>234</v>
      </c>
      <c r="J5" s="258"/>
      <c r="K5" s="11" t="s">
        <v>165</v>
      </c>
      <c r="L5" s="11" t="s">
        <v>196</v>
      </c>
      <c r="M5" s="11" t="s">
        <v>162</v>
      </c>
      <c r="N5" s="11" t="s">
        <v>163</v>
      </c>
      <c r="O5" s="11" t="s">
        <v>79</v>
      </c>
    </row>
    <row r="6" spans="1:15" ht="12" customHeight="1">
      <c r="A6" s="262">
        <v>1</v>
      </c>
      <c r="B6" s="262">
        <v>1</v>
      </c>
      <c r="C6" s="263">
        <v>20</v>
      </c>
      <c r="D6" s="264">
        <v>0.26993055555555556</v>
      </c>
      <c r="E6" s="265">
        <v>373</v>
      </c>
      <c r="F6" s="263" t="s">
        <v>332</v>
      </c>
      <c r="G6" s="263" t="s">
        <v>46</v>
      </c>
      <c r="H6" s="263" t="s">
        <v>2475</v>
      </c>
      <c r="I6" s="263" t="s">
        <v>47</v>
      </c>
      <c r="J6" s="258"/>
      <c r="K6" s="11"/>
      <c r="L6" s="11">
        <v>100</v>
      </c>
      <c r="M6" s="80"/>
      <c r="N6" s="11"/>
      <c r="O6" s="11"/>
    </row>
    <row r="7" spans="1:15" s="275" customFormat="1" ht="12" customHeight="1">
      <c r="A7" s="282"/>
      <c r="B7" s="262">
        <v>1</v>
      </c>
      <c r="C7" s="263">
        <v>15</v>
      </c>
      <c r="D7" s="264">
        <v>0.31631944444444443</v>
      </c>
      <c r="E7" s="265">
        <v>414</v>
      </c>
      <c r="F7" s="263" t="s">
        <v>2904</v>
      </c>
      <c r="G7" s="263" t="s">
        <v>1325</v>
      </c>
      <c r="H7" s="263" t="s">
        <v>2509</v>
      </c>
      <c r="I7" s="263" t="s">
        <v>2903</v>
      </c>
      <c r="J7" s="258" t="str">
        <f>F7&amp;" "&amp;G7</f>
        <v>Motyl-Adamczyk Agata</v>
      </c>
      <c r="K7" s="11">
        <v>100</v>
      </c>
      <c r="L7" s="11">
        <f>MAX(L6*IF(O7&lt;1,O7,IF(N7&lt;1,N7,IF(M7&lt;1,M7,1))),0)</f>
        <v>75</v>
      </c>
      <c r="M7" s="80">
        <f>D6/D7</f>
        <v>0.85334796926454448</v>
      </c>
      <c r="N7" s="11">
        <f>C7/C6</f>
        <v>0.75</v>
      </c>
      <c r="O7" s="11">
        <v>1</v>
      </c>
    </row>
    <row r="8" spans="1:15" s="275" customFormat="1" ht="12" customHeight="1">
      <c r="A8" s="281">
        <v>31</v>
      </c>
      <c r="B8" s="262">
        <v>2</v>
      </c>
      <c r="C8" s="263">
        <v>14</v>
      </c>
      <c r="D8" s="264">
        <v>0.33299768518518519</v>
      </c>
      <c r="E8" s="265">
        <v>48</v>
      </c>
      <c r="F8" s="276" t="s">
        <v>2918</v>
      </c>
      <c r="G8" s="263" t="s">
        <v>1269</v>
      </c>
      <c r="H8" s="263" t="s">
        <v>2919</v>
      </c>
      <c r="I8" s="263" t="s">
        <v>2920</v>
      </c>
      <c r="J8" s="258" t="str">
        <f t="shared" ref="J8:J12" si="0">F8&amp;" "&amp;G8</f>
        <v>Biolik Agnieszka</v>
      </c>
      <c r="K8" s="11">
        <f t="shared" ref="K8:K9" si="1">MAX(K7*IF(O8&lt;1,O8,IF(N8&lt;1,N8,IF(M8&lt;1,M8,1))),0)</f>
        <v>93.333333333333329</v>
      </c>
      <c r="L8" s="11">
        <f t="shared" ref="L8:L12" si="2">MAX(L7*IF(O8&lt;1,O8,IF(N8&lt;1,N8,IF(M8&lt;1,M8,1))),0)</f>
        <v>70</v>
      </c>
      <c r="M8" s="80">
        <f t="shared" ref="M8:M9" si="3">D7/D8</f>
        <v>0.94991484480900901</v>
      </c>
      <c r="N8" s="11">
        <f t="shared" ref="N8:N9" si="4">C8/C7</f>
        <v>0.93333333333333335</v>
      </c>
      <c r="O8" s="11">
        <v>1</v>
      </c>
    </row>
    <row r="9" spans="1:15" ht="12" customHeight="1">
      <c r="A9" s="280">
        <v>38</v>
      </c>
      <c r="B9" s="262">
        <v>3</v>
      </c>
      <c r="C9" s="263">
        <v>13</v>
      </c>
      <c r="D9" s="264">
        <v>0.32407407407407407</v>
      </c>
      <c r="E9" s="265">
        <v>355</v>
      </c>
      <c r="F9" s="263" t="s">
        <v>2929</v>
      </c>
      <c r="G9" s="263" t="s">
        <v>1287</v>
      </c>
      <c r="H9" s="263" t="s">
        <v>2930</v>
      </c>
      <c r="I9" s="263" t="s">
        <v>2654</v>
      </c>
      <c r="J9" s="258" t="str">
        <f t="shared" si="0"/>
        <v>Kucia Anna</v>
      </c>
      <c r="K9" s="11">
        <f t="shared" si="1"/>
        <v>86.666666666666671</v>
      </c>
      <c r="L9" s="11">
        <f t="shared" si="2"/>
        <v>65</v>
      </c>
      <c r="M9" s="80">
        <f t="shared" si="3"/>
        <v>1.0275357142857142</v>
      </c>
      <c r="N9" s="11">
        <f t="shared" si="4"/>
        <v>0.9285714285714286</v>
      </c>
      <c r="O9" s="11">
        <v>1</v>
      </c>
    </row>
    <row r="10" spans="1:15" ht="12" customHeight="1">
      <c r="A10" s="266">
        <v>40</v>
      </c>
      <c r="B10" s="266">
        <v>4</v>
      </c>
      <c r="C10" s="267">
        <v>13</v>
      </c>
      <c r="D10" s="268">
        <v>0.3298611111111111</v>
      </c>
      <c r="E10" s="269">
        <v>33</v>
      </c>
      <c r="F10" s="267" t="s">
        <v>1308</v>
      </c>
      <c r="G10" s="267" t="s">
        <v>1311</v>
      </c>
      <c r="H10" s="267" t="s">
        <v>580</v>
      </c>
      <c r="I10" s="267" t="s">
        <v>579</v>
      </c>
      <c r="J10" s="258" t="str">
        <f t="shared" si="0"/>
        <v>Konieczna Krystyna</v>
      </c>
      <c r="K10" s="11">
        <f t="shared" ref="K10:K12" si="5">MAX(K9*IF(O10&lt;1,O10,IF(N10&lt;1,N10,IF(M10&lt;1,M10,1))),0)</f>
        <v>85.146198830409361</v>
      </c>
      <c r="L10" s="11">
        <f t="shared" si="2"/>
        <v>63.859649122807021</v>
      </c>
      <c r="M10" s="80">
        <f t="shared" ref="M10:M12" si="6">D9/D10</f>
        <v>0.98245614035087725</v>
      </c>
      <c r="N10" s="11">
        <f t="shared" ref="N10:N12" si="7">C10/C9</f>
        <v>1</v>
      </c>
      <c r="O10" s="11">
        <v>1</v>
      </c>
    </row>
    <row r="11" spans="1:15" ht="12" customHeight="1">
      <c r="A11" s="266">
        <v>44</v>
      </c>
      <c r="B11" s="266">
        <v>5</v>
      </c>
      <c r="C11" s="267">
        <v>12</v>
      </c>
      <c r="D11" s="268">
        <v>0.3210763888888889</v>
      </c>
      <c r="E11" s="269">
        <v>357</v>
      </c>
      <c r="F11" s="267" t="s">
        <v>1063</v>
      </c>
      <c r="G11" s="267" t="s">
        <v>2934</v>
      </c>
      <c r="H11" s="267" t="s">
        <v>2935</v>
      </c>
      <c r="I11" s="267" t="s">
        <v>96</v>
      </c>
      <c r="J11" s="258" t="str">
        <f t="shared" si="0"/>
        <v>Woźniak Hanna</v>
      </c>
      <c r="K11" s="11">
        <f t="shared" si="5"/>
        <v>78.596491228070178</v>
      </c>
      <c r="L11" s="11">
        <f t="shared" si="2"/>
        <v>58.947368421052637</v>
      </c>
      <c r="M11" s="80">
        <f t="shared" si="6"/>
        <v>1.0273602249378175</v>
      </c>
      <c r="N11" s="11">
        <f t="shared" si="7"/>
        <v>0.92307692307692313</v>
      </c>
      <c r="O11" s="11">
        <v>1</v>
      </c>
    </row>
    <row r="12" spans="1:15" ht="12" customHeight="1">
      <c r="A12" s="266">
        <v>45</v>
      </c>
      <c r="B12" s="266">
        <v>6</v>
      </c>
      <c r="C12" s="267">
        <v>12</v>
      </c>
      <c r="D12" s="268">
        <v>0.32555555555555554</v>
      </c>
      <c r="E12" s="269">
        <v>276</v>
      </c>
      <c r="F12" s="267" t="s">
        <v>2936</v>
      </c>
      <c r="G12" s="267" t="s">
        <v>2937</v>
      </c>
      <c r="H12" s="267"/>
      <c r="I12" s="267" t="s">
        <v>2938</v>
      </c>
      <c r="J12" s="258" t="str">
        <f t="shared" si="0"/>
        <v>Nieduziak Angelika</v>
      </c>
      <c r="K12" s="11">
        <f t="shared" si="5"/>
        <v>77.515118855158377</v>
      </c>
      <c r="L12" s="11">
        <f t="shared" si="2"/>
        <v>58.136339141368786</v>
      </c>
      <c r="M12" s="80">
        <f t="shared" si="6"/>
        <v>0.98624146757679187</v>
      </c>
      <c r="N12" s="11">
        <f t="shared" si="7"/>
        <v>1</v>
      </c>
      <c r="O12" s="11">
        <v>1</v>
      </c>
    </row>
  </sheetData>
  <mergeCells count="2">
    <mergeCell ref="A1:I1"/>
    <mergeCell ref="A3:I3"/>
  </mergeCells>
  <pageMargins left="0.24" right="0.22" top="0.25" bottom="0.21" header="0.21" footer="0.21"/>
  <pageSetup paperSize="9" orientation="portrait" verticalDpi="4294967293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>
  <dimension ref="A1:P51"/>
  <sheetViews>
    <sheetView workbookViewId="0">
      <selection sqref="A1:I1"/>
    </sheetView>
  </sheetViews>
  <sheetFormatPr defaultRowHeight="12"/>
  <cols>
    <col min="1" max="1" width="7.5703125" style="253" customWidth="1"/>
    <col min="2" max="2" width="8.140625" style="253" customWidth="1"/>
    <col min="3" max="3" width="6.140625" style="253" customWidth="1"/>
    <col min="4" max="4" width="9.140625" style="253"/>
    <col min="5" max="5" width="8.28515625" style="278" bestFit="1" customWidth="1"/>
    <col min="6" max="6" width="12.7109375" style="253" customWidth="1"/>
    <col min="7" max="7" width="8.85546875" style="253" customWidth="1"/>
    <col min="8" max="8" width="14.42578125" style="253" customWidth="1"/>
    <col min="9" max="9" width="11.7109375" style="253" customWidth="1"/>
    <col min="10" max="10" width="11.7109375" style="275" customWidth="1"/>
    <col min="11" max="256" width="9.140625" style="253"/>
    <col min="257" max="257" width="7.5703125" style="253" customWidth="1"/>
    <col min="258" max="258" width="8.140625" style="253" customWidth="1"/>
    <col min="259" max="259" width="6.140625" style="253" customWidth="1"/>
    <col min="260" max="260" width="9.140625" style="253"/>
    <col min="261" max="261" width="8.28515625" style="253" bestFit="1" customWidth="1"/>
    <col min="262" max="262" width="12.7109375" style="253" customWidth="1"/>
    <col min="263" max="263" width="8.85546875" style="253" customWidth="1"/>
    <col min="264" max="264" width="14.42578125" style="253" customWidth="1"/>
    <col min="265" max="266" width="11.7109375" style="253" customWidth="1"/>
    <col min="267" max="512" width="9.140625" style="253"/>
    <col min="513" max="513" width="7.5703125" style="253" customWidth="1"/>
    <col min="514" max="514" width="8.140625" style="253" customWidth="1"/>
    <col min="515" max="515" width="6.140625" style="253" customWidth="1"/>
    <col min="516" max="516" width="9.140625" style="253"/>
    <col min="517" max="517" width="8.28515625" style="253" bestFit="1" customWidth="1"/>
    <col min="518" max="518" width="12.7109375" style="253" customWidth="1"/>
    <col min="519" max="519" width="8.85546875" style="253" customWidth="1"/>
    <col min="520" max="520" width="14.42578125" style="253" customWidth="1"/>
    <col min="521" max="522" width="11.7109375" style="253" customWidth="1"/>
    <col min="523" max="768" width="9.140625" style="253"/>
    <col min="769" max="769" width="7.5703125" style="253" customWidth="1"/>
    <col min="770" max="770" width="8.140625" style="253" customWidth="1"/>
    <col min="771" max="771" width="6.140625" style="253" customWidth="1"/>
    <col min="772" max="772" width="9.140625" style="253"/>
    <col min="773" max="773" width="8.28515625" style="253" bestFit="1" customWidth="1"/>
    <col min="774" max="774" width="12.7109375" style="253" customWidth="1"/>
    <col min="775" max="775" width="8.85546875" style="253" customWidth="1"/>
    <col min="776" max="776" width="14.42578125" style="253" customWidth="1"/>
    <col min="777" max="778" width="11.7109375" style="253" customWidth="1"/>
    <col min="779" max="1024" width="9.140625" style="253"/>
    <col min="1025" max="1025" width="7.5703125" style="253" customWidth="1"/>
    <col min="1026" max="1026" width="8.140625" style="253" customWidth="1"/>
    <col min="1027" max="1027" width="6.140625" style="253" customWidth="1"/>
    <col min="1028" max="1028" width="9.140625" style="253"/>
    <col min="1029" max="1029" width="8.28515625" style="253" bestFit="1" customWidth="1"/>
    <col min="1030" max="1030" width="12.7109375" style="253" customWidth="1"/>
    <col min="1031" max="1031" width="8.85546875" style="253" customWidth="1"/>
    <col min="1032" max="1032" width="14.42578125" style="253" customWidth="1"/>
    <col min="1033" max="1034" width="11.7109375" style="253" customWidth="1"/>
    <col min="1035" max="1280" width="9.140625" style="253"/>
    <col min="1281" max="1281" width="7.5703125" style="253" customWidth="1"/>
    <col min="1282" max="1282" width="8.140625" style="253" customWidth="1"/>
    <col min="1283" max="1283" width="6.140625" style="253" customWidth="1"/>
    <col min="1284" max="1284" width="9.140625" style="253"/>
    <col min="1285" max="1285" width="8.28515625" style="253" bestFit="1" customWidth="1"/>
    <col min="1286" max="1286" width="12.7109375" style="253" customWidth="1"/>
    <col min="1287" max="1287" width="8.85546875" style="253" customWidth="1"/>
    <col min="1288" max="1288" width="14.42578125" style="253" customWidth="1"/>
    <col min="1289" max="1290" width="11.7109375" style="253" customWidth="1"/>
    <col min="1291" max="1536" width="9.140625" style="253"/>
    <col min="1537" max="1537" width="7.5703125" style="253" customWidth="1"/>
    <col min="1538" max="1538" width="8.140625" style="253" customWidth="1"/>
    <col min="1539" max="1539" width="6.140625" style="253" customWidth="1"/>
    <col min="1540" max="1540" width="9.140625" style="253"/>
    <col min="1541" max="1541" width="8.28515625" style="253" bestFit="1" customWidth="1"/>
    <col min="1542" max="1542" width="12.7109375" style="253" customWidth="1"/>
    <col min="1543" max="1543" width="8.85546875" style="253" customWidth="1"/>
    <col min="1544" max="1544" width="14.42578125" style="253" customWidth="1"/>
    <col min="1545" max="1546" width="11.7109375" style="253" customWidth="1"/>
    <col min="1547" max="1792" width="9.140625" style="253"/>
    <col min="1793" max="1793" width="7.5703125" style="253" customWidth="1"/>
    <col min="1794" max="1794" width="8.140625" style="253" customWidth="1"/>
    <col min="1795" max="1795" width="6.140625" style="253" customWidth="1"/>
    <col min="1796" max="1796" width="9.140625" style="253"/>
    <col min="1797" max="1797" width="8.28515625" style="253" bestFit="1" customWidth="1"/>
    <col min="1798" max="1798" width="12.7109375" style="253" customWidth="1"/>
    <col min="1799" max="1799" width="8.85546875" style="253" customWidth="1"/>
    <col min="1800" max="1800" width="14.42578125" style="253" customWidth="1"/>
    <col min="1801" max="1802" width="11.7109375" style="253" customWidth="1"/>
    <col min="1803" max="2048" width="9.140625" style="253"/>
    <col min="2049" max="2049" width="7.5703125" style="253" customWidth="1"/>
    <col min="2050" max="2050" width="8.140625" style="253" customWidth="1"/>
    <col min="2051" max="2051" width="6.140625" style="253" customWidth="1"/>
    <col min="2052" max="2052" width="9.140625" style="253"/>
    <col min="2053" max="2053" width="8.28515625" style="253" bestFit="1" customWidth="1"/>
    <col min="2054" max="2054" width="12.7109375" style="253" customWidth="1"/>
    <col min="2055" max="2055" width="8.85546875" style="253" customWidth="1"/>
    <col min="2056" max="2056" width="14.42578125" style="253" customWidth="1"/>
    <col min="2057" max="2058" width="11.7109375" style="253" customWidth="1"/>
    <col min="2059" max="2304" width="9.140625" style="253"/>
    <col min="2305" max="2305" width="7.5703125" style="253" customWidth="1"/>
    <col min="2306" max="2306" width="8.140625" style="253" customWidth="1"/>
    <col min="2307" max="2307" width="6.140625" style="253" customWidth="1"/>
    <col min="2308" max="2308" width="9.140625" style="253"/>
    <col min="2309" max="2309" width="8.28515625" style="253" bestFit="1" customWidth="1"/>
    <col min="2310" max="2310" width="12.7109375" style="253" customWidth="1"/>
    <col min="2311" max="2311" width="8.85546875" style="253" customWidth="1"/>
    <col min="2312" max="2312" width="14.42578125" style="253" customWidth="1"/>
    <col min="2313" max="2314" width="11.7109375" style="253" customWidth="1"/>
    <col min="2315" max="2560" width="9.140625" style="253"/>
    <col min="2561" max="2561" width="7.5703125" style="253" customWidth="1"/>
    <col min="2562" max="2562" width="8.140625" style="253" customWidth="1"/>
    <col min="2563" max="2563" width="6.140625" style="253" customWidth="1"/>
    <col min="2564" max="2564" width="9.140625" style="253"/>
    <col min="2565" max="2565" width="8.28515625" style="253" bestFit="1" customWidth="1"/>
    <col min="2566" max="2566" width="12.7109375" style="253" customWidth="1"/>
    <col min="2567" max="2567" width="8.85546875" style="253" customWidth="1"/>
    <col min="2568" max="2568" width="14.42578125" style="253" customWidth="1"/>
    <col min="2569" max="2570" width="11.7109375" style="253" customWidth="1"/>
    <col min="2571" max="2816" width="9.140625" style="253"/>
    <col min="2817" max="2817" width="7.5703125" style="253" customWidth="1"/>
    <col min="2818" max="2818" width="8.140625" style="253" customWidth="1"/>
    <col min="2819" max="2819" width="6.140625" style="253" customWidth="1"/>
    <col min="2820" max="2820" width="9.140625" style="253"/>
    <col min="2821" max="2821" width="8.28515625" style="253" bestFit="1" customWidth="1"/>
    <col min="2822" max="2822" width="12.7109375" style="253" customWidth="1"/>
    <col min="2823" max="2823" width="8.85546875" style="253" customWidth="1"/>
    <col min="2824" max="2824" width="14.42578125" style="253" customWidth="1"/>
    <col min="2825" max="2826" width="11.7109375" style="253" customWidth="1"/>
    <col min="2827" max="3072" width="9.140625" style="253"/>
    <col min="3073" max="3073" width="7.5703125" style="253" customWidth="1"/>
    <col min="3074" max="3074" width="8.140625" style="253" customWidth="1"/>
    <col min="3075" max="3075" width="6.140625" style="253" customWidth="1"/>
    <col min="3076" max="3076" width="9.140625" style="253"/>
    <col min="3077" max="3077" width="8.28515625" style="253" bestFit="1" customWidth="1"/>
    <col min="3078" max="3078" width="12.7109375" style="253" customWidth="1"/>
    <col min="3079" max="3079" width="8.85546875" style="253" customWidth="1"/>
    <col min="3080" max="3080" width="14.42578125" style="253" customWidth="1"/>
    <col min="3081" max="3082" width="11.7109375" style="253" customWidth="1"/>
    <col min="3083" max="3328" width="9.140625" style="253"/>
    <col min="3329" max="3329" width="7.5703125" style="253" customWidth="1"/>
    <col min="3330" max="3330" width="8.140625" style="253" customWidth="1"/>
    <col min="3331" max="3331" width="6.140625" style="253" customWidth="1"/>
    <col min="3332" max="3332" width="9.140625" style="253"/>
    <col min="3333" max="3333" width="8.28515625" style="253" bestFit="1" customWidth="1"/>
    <col min="3334" max="3334" width="12.7109375" style="253" customWidth="1"/>
    <col min="3335" max="3335" width="8.85546875" style="253" customWidth="1"/>
    <col min="3336" max="3336" width="14.42578125" style="253" customWidth="1"/>
    <col min="3337" max="3338" width="11.7109375" style="253" customWidth="1"/>
    <col min="3339" max="3584" width="9.140625" style="253"/>
    <col min="3585" max="3585" width="7.5703125" style="253" customWidth="1"/>
    <col min="3586" max="3586" width="8.140625" style="253" customWidth="1"/>
    <col min="3587" max="3587" width="6.140625" style="253" customWidth="1"/>
    <col min="3588" max="3588" width="9.140625" style="253"/>
    <col min="3589" max="3589" width="8.28515625" style="253" bestFit="1" customWidth="1"/>
    <col min="3590" max="3590" width="12.7109375" style="253" customWidth="1"/>
    <col min="3591" max="3591" width="8.85546875" style="253" customWidth="1"/>
    <col min="3592" max="3592" width="14.42578125" style="253" customWidth="1"/>
    <col min="3593" max="3594" width="11.7109375" style="253" customWidth="1"/>
    <col min="3595" max="3840" width="9.140625" style="253"/>
    <col min="3841" max="3841" width="7.5703125" style="253" customWidth="1"/>
    <col min="3842" max="3842" width="8.140625" style="253" customWidth="1"/>
    <col min="3843" max="3843" width="6.140625" style="253" customWidth="1"/>
    <col min="3844" max="3844" width="9.140625" style="253"/>
    <col min="3845" max="3845" width="8.28515625" style="253" bestFit="1" customWidth="1"/>
    <col min="3846" max="3846" width="12.7109375" style="253" customWidth="1"/>
    <col min="3847" max="3847" width="8.85546875" style="253" customWidth="1"/>
    <col min="3848" max="3848" width="14.42578125" style="253" customWidth="1"/>
    <col min="3849" max="3850" width="11.7109375" style="253" customWidth="1"/>
    <col min="3851" max="4096" width="9.140625" style="253"/>
    <col min="4097" max="4097" width="7.5703125" style="253" customWidth="1"/>
    <col min="4098" max="4098" width="8.140625" style="253" customWidth="1"/>
    <col min="4099" max="4099" width="6.140625" style="253" customWidth="1"/>
    <col min="4100" max="4100" width="9.140625" style="253"/>
    <col min="4101" max="4101" width="8.28515625" style="253" bestFit="1" customWidth="1"/>
    <col min="4102" max="4102" width="12.7109375" style="253" customWidth="1"/>
    <col min="4103" max="4103" width="8.85546875" style="253" customWidth="1"/>
    <col min="4104" max="4104" width="14.42578125" style="253" customWidth="1"/>
    <col min="4105" max="4106" width="11.7109375" style="253" customWidth="1"/>
    <col min="4107" max="4352" width="9.140625" style="253"/>
    <col min="4353" max="4353" width="7.5703125" style="253" customWidth="1"/>
    <col min="4354" max="4354" width="8.140625" style="253" customWidth="1"/>
    <col min="4355" max="4355" width="6.140625" style="253" customWidth="1"/>
    <col min="4356" max="4356" width="9.140625" style="253"/>
    <col min="4357" max="4357" width="8.28515625" style="253" bestFit="1" customWidth="1"/>
    <col min="4358" max="4358" width="12.7109375" style="253" customWidth="1"/>
    <col min="4359" max="4359" width="8.85546875" style="253" customWidth="1"/>
    <col min="4360" max="4360" width="14.42578125" style="253" customWidth="1"/>
    <col min="4361" max="4362" width="11.7109375" style="253" customWidth="1"/>
    <col min="4363" max="4608" width="9.140625" style="253"/>
    <col min="4609" max="4609" width="7.5703125" style="253" customWidth="1"/>
    <col min="4610" max="4610" width="8.140625" style="253" customWidth="1"/>
    <col min="4611" max="4611" width="6.140625" style="253" customWidth="1"/>
    <col min="4612" max="4612" width="9.140625" style="253"/>
    <col min="4613" max="4613" width="8.28515625" style="253" bestFit="1" customWidth="1"/>
    <col min="4614" max="4614" width="12.7109375" style="253" customWidth="1"/>
    <col min="4615" max="4615" width="8.85546875" style="253" customWidth="1"/>
    <col min="4616" max="4616" width="14.42578125" style="253" customWidth="1"/>
    <col min="4617" max="4618" width="11.7109375" style="253" customWidth="1"/>
    <col min="4619" max="4864" width="9.140625" style="253"/>
    <col min="4865" max="4865" width="7.5703125" style="253" customWidth="1"/>
    <col min="4866" max="4866" width="8.140625" style="253" customWidth="1"/>
    <col min="4867" max="4867" width="6.140625" style="253" customWidth="1"/>
    <col min="4868" max="4868" width="9.140625" style="253"/>
    <col min="4869" max="4869" width="8.28515625" style="253" bestFit="1" customWidth="1"/>
    <col min="4870" max="4870" width="12.7109375" style="253" customWidth="1"/>
    <col min="4871" max="4871" width="8.85546875" style="253" customWidth="1"/>
    <col min="4872" max="4872" width="14.42578125" style="253" customWidth="1"/>
    <col min="4873" max="4874" width="11.7109375" style="253" customWidth="1"/>
    <col min="4875" max="5120" width="9.140625" style="253"/>
    <col min="5121" max="5121" width="7.5703125" style="253" customWidth="1"/>
    <col min="5122" max="5122" width="8.140625" style="253" customWidth="1"/>
    <col min="5123" max="5123" width="6.140625" style="253" customWidth="1"/>
    <col min="5124" max="5124" width="9.140625" style="253"/>
    <col min="5125" max="5125" width="8.28515625" style="253" bestFit="1" customWidth="1"/>
    <col min="5126" max="5126" width="12.7109375" style="253" customWidth="1"/>
    <col min="5127" max="5127" width="8.85546875" style="253" customWidth="1"/>
    <col min="5128" max="5128" width="14.42578125" style="253" customWidth="1"/>
    <col min="5129" max="5130" width="11.7109375" style="253" customWidth="1"/>
    <col min="5131" max="5376" width="9.140625" style="253"/>
    <col min="5377" max="5377" width="7.5703125" style="253" customWidth="1"/>
    <col min="5378" max="5378" width="8.140625" style="253" customWidth="1"/>
    <col min="5379" max="5379" width="6.140625" style="253" customWidth="1"/>
    <col min="5380" max="5380" width="9.140625" style="253"/>
    <col min="5381" max="5381" width="8.28515625" style="253" bestFit="1" customWidth="1"/>
    <col min="5382" max="5382" width="12.7109375" style="253" customWidth="1"/>
    <col min="5383" max="5383" width="8.85546875" style="253" customWidth="1"/>
    <col min="5384" max="5384" width="14.42578125" style="253" customWidth="1"/>
    <col min="5385" max="5386" width="11.7109375" style="253" customWidth="1"/>
    <col min="5387" max="5632" width="9.140625" style="253"/>
    <col min="5633" max="5633" width="7.5703125" style="253" customWidth="1"/>
    <col min="5634" max="5634" width="8.140625" style="253" customWidth="1"/>
    <col min="5635" max="5635" width="6.140625" style="253" customWidth="1"/>
    <col min="5636" max="5636" width="9.140625" style="253"/>
    <col min="5637" max="5637" width="8.28515625" style="253" bestFit="1" customWidth="1"/>
    <col min="5638" max="5638" width="12.7109375" style="253" customWidth="1"/>
    <col min="5639" max="5639" width="8.85546875" style="253" customWidth="1"/>
    <col min="5640" max="5640" width="14.42578125" style="253" customWidth="1"/>
    <col min="5641" max="5642" width="11.7109375" style="253" customWidth="1"/>
    <col min="5643" max="5888" width="9.140625" style="253"/>
    <col min="5889" max="5889" width="7.5703125" style="253" customWidth="1"/>
    <col min="5890" max="5890" width="8.140625" style="253" customWidth="1"/>
    <col min="5891" max="5891" width="6.140625" style="253" customWidth="1"/>
    <col min="5892" max="5892" width="9.140625" style="253"/>
    <col min="5893" max="5893" width="8.28515625" style="253" bestFit="1" customWidth="1"/>
    <col min="5894" max="5894" width="12.7109375" style="253" customWidth="1"/>
    <col min="5895" max="5895" width="8.85546875" style="253" customWidth="1"/>
    <col min="5896" max="5896" width="14.42578125" style="253" customWidth="1"/>
    <col min="5897" max="5898" width="11.7109375" style="253" customWidth="1"/>
    <col min="5899" max="6144" width="9.140625" style="253"/>
    <col min="6145" max="6145" width="7.5703125" style="253" customWidth="1"/>
    <col min="6146" max="6146" width="8.140625" style="253" customWidth="1"/>
    <col min="6147" max="6147" width="6.140625" style="253" customWidth="1"/>
    <col min="6148" max="6148" width="9.140625" style="253"/>
    <col min="6149" max="6149" width="8.28515625" style="253" bestFit="1" customWidth="1"/>
    <col min="6150" max="6150" width="12.7109375" style="253" customWidth="1"/>
    <col min="6151" max="6151" width="8.85546875" style="253" customWidth="1"/>
    <col min="6152" max="6152" width="14.42578125" style="253" customWidth="1"/>
    <col min="6153" max="6154" width="11.7109375" style="253" customWidth="1"/>
    <col min="6155" max="6400" width="9.140625" style="253"/>
    <col min="6401" max="6401" width="7.5703125" style="253" customWidth="1"/>
    <col min="6402" max="6402" width="8.140625" style="253" customWidth="1"/>
    <col min="6403" max="6403" width="6.140625" style="253" customWidth="1"/>
    <col min="6404" max="6404" width="9.140625" style="253"/>
    <col min="6405" max="6405" width="8.28515625" style="253" bestFit="1" customWidth="1"/>
    <col min="6406" max="6406" width="12.7109375" style="253" customWidth="1"/>
    <col min="6407" max="6407" width="8.85546875" style="253" customWidth="1"/>
    <col min="6408" max="6408" width="14.42578125" style="253" customWidth="1"/>
    <col min="6409" max="6410" width="11.7109375" style="253" customWidth="1"/>
    <col min="6411" max="6656" width="9.140625" style="253"/>
    <col min="6657" max="6657" width="7.5703125" style="253" customWidth="1"/>
    <col min="6658" max="6658" width="8.140625" style="253" customWidth="1"/>
    <col min="6659" max="6659" width="6.140625" style="253" customWidth="1"/>
    <col min="6660" max="6660" width="9.140625" style="253"/>
    <col min="6661" max="6661" width="8.28515625" style="253" bestFit="1" customWidth="1"/>
    <col min="6662" max="6662" width="12.7109375" style="253" customWidth="1"/>
    <col min="6663" max="6663" width="8.85546875" style="253" customWidth="1"/>
    <col min="6664" max="6664" width="14.42578125" style="253" customWidth="1"/>
    <col min="6665" max="6666" width="11.7109375" style="253" customWidth="1"/>
    <col min="6667" max="6912" width="9.140625" style="253"/>
    <col min="6913" max="6913" width="7.5703125" style="253" customWidth="1"/>
    <col min="6914" max="6914" width="8.140625" style="253" customWidth="1"/>
    <col min="6915" max="6915" width="6.140625" style="253" customWidth="1"/>
    <col min="6916" max="6916" width="9.140625" style="253"/>
    <col min="6917" max="6917" width="8.28515625" style="253" bestFit="1" customWidth="1"/>
    <col min="6918" max="6918" width="12.7109375" style="253" customWidth="1"/>
    <col min="6919" max="6919" width="8.85546875" style="253" customWidth="1"/>
    <col min="6920" max="6920" width="14.42578125" style="253" customWidth="1"/>
    <col min="6921" max="6922" width="11.7109375" style="253" customWidth="1"/>
    <col min="6923" max="7168" width="9.140625" style="253"/>
    <col min="7169" max="7169" width="7.5703125" style="253" customWidth="1"/>
    <col min="7170" max="7170" width="8.140625" style="253" customWidth="1"/>
    <col min="7171" max="7171" width="6.140625" style="253" customWidth="1"/>
    <col min="7172" max="7172" width="9.140625" style="253"/>
    <col min="7173" max="7173" width="8.28515625" style="253" bestFit="1" customWidth="1"/>
    <col min="7174" max="7174" width="12.7109375" style="253" customWidth="1"/>
    <col min="7175" max="7175" width="8.85546875" style="253" customWidth="1"/>
    <col min="7176" max="7176" width="14.42578125" style="253" customWidth="1"/>
    <col min="7177" max="7178" width="11.7109375" style="253" customWidth="1"/>
    <col min="7179" max="7424" width="9.140625" style="253"/>
    <col min="7425" max="7425" width="7.5703125" style="253" customWidth="1"/>
    <col min="7426" max="7426" width="8.140625" style="253" customWidth="1"/>
    <col min="7427" max="7427" width="6.140625" style="253" customWidth="1"/>
    <col min="7428" max="7428" width="9.140625" style="253"/>
    <col min="7429" max="7429" width="8.28515625" style="253" bestFit="1" customWidth="1"/>
    <col min="7430" max="7430" width="12.7109375" style="253" customWidth="1"/>
    <col min="7431" max="7431" width="8.85546875" style="253" customWidth="1"/>
    <col min="7432" max="7432" width="14.42578125" style="253" customWidth="1"/>
    <col min="7433" max="7434" width="11.7109375" style="253" customWidth="1"/>
    <col min="7435" max="7680" width="9.140625" style="253"/>
    <col min="7681" max="7681" width="7.5703125" style="253" customWidth="1"/>
    <col min="7682" max="7682" width="8.140625" style="253" customWidth="1"/>
    <col min="7683" max="7683" width="6.140625" style="253" customWidth="1"/>
    <col min="7684" max="7684" width="9.140625" style="253"/>
    <col min="7685" max="7685" width="8.28515625" style="253" bestFit="1" customWidth="1"/>
    <col min="7686" max="7686" width="12.7109375" style="253" customWidth="1"/>
    <col min="7687" max="7687" width="8.85546875" style="253" customWidth="1"/>
    <col min="7688" max="7688" width="14.42578125" style="253" customWidth="1"/>
    <col min="7689" max="7690" width="11.7109375" style="253" customWidth="1"/>
    <col min="7691" max="7936" width="9.140625" style="253"/>
    <col min="7937" max="7937" width="7.5703125" style="253" customWidth="1"/>
    <col min="7938" max="7938" width="8.140625" style="253" customWidth="1"/>
    <col min="7939" max="7939" width="6.140625" style="253" customWidth="1"/>
    <col min="7940" max="7940" width="9.140625" style="253"/>
    <col min="7941" max="7941" width="8.28515625" style="253" bestFit="1" customWidth="1"/>
    <col min="7942" max="7942" width="12.7109375" style="253" customWidth="1"/>
    <col min="7943" max="7943" width="8.85546875" style="253" customWidth="1"/>
    <col min="7944" max="7944" width="14.42578125" style="253" customWidth="1"/>
    <col min="7945" max="7946" width="11.7109375" style="253" customWidth="1"/>
    <col min="7947" max="8192" width="9.140625" style="253"/>
    <col min="8193" max="8193" width="7.5703125" style="253" customWidth="1"/>
    <col min="8194" max="8194" width="8.140625" style="253" customWidth="1"/>
    <col min="8195" max="8195" width="6.140625" style="253" customWidth="1"/>
    <col min="8196" max="8196" width="9.140625" style="253"/>
    <col min="8197" max="8197" width="8.28515625" style="253" bestFit="1" customWidth="1"/>
    <col min="8198" max="8198" width="12.7109375" style="253" customWidth="1"/>
    <col min="8199" max="8199" width="8.85546875" style="253" customWidth="1"/>
    <col min="8200" max="8200" width="14.42578125" style="253" customWidth="1"/>
    <col min="8201" max="8202" width="11.7109375" style="253" customWidth="1"/>
    <col min="8203" max="8448" width="9.140625" style="253"/>
    <col min="8449" max="8449" width="7.5703125" style="253" customWidth="1"/>
    <col min="8450" max="8450" width="8.140625" style="253" customWidth="1"/>
    <col min="8451" max="8451" width="6.140625" style="253" customWidth="1"/>
    <col min="8452" max="8452" width="9.140625" style="253"/>
    <col min="8453" max="8453" width="8.28515625" style="253" bestFit="1" customWidth="1"/>
    <col min="8454" max="8454" width="12.7109375" style="253" customWidth="1"/>
    <col min="8455" max="8455" width="8.85546875" style="253" customWidth="1"/>
    <col min="8456" max="8456" width="14.42578125" style="253" customWidth="1"/>
    <col min="8457" max="8458" width="11.7109375" style="253" customWidth="1"/>
    <col min="8459" max="8704" width="9.140625" style="253"/>
    <col min="8705" max="8705" width="7.5703125" style="253" customWidth="1"/>
    <col min="8706" max="8706" width="8.140625" style="253" customWidth="1"/>
    <col min="8707" max="8707" width="6.140625" style="253" customWidth="1"/>
    <col min="8708" max="8708" width="9.140625" style="253"/>
    <col min="8709" max="8709" width="8.28515625" style="253" bestFit="1" customWidth="1"/>
    <col min="8710" max="8710" width="12.7109375" style="253" customWidth="1"/>
    <col min="8711" max="8711" width="8.85546875" style="253" customWidth="1"/>
    <col min="8712" max="8712" width="14.42578125" style="253" customWidth="1"/>
    <col min="8713" max="8714" width="11.7109375" style="253" customWidth="1"/>
    <col min="8715" max="8960" width="9.140625" style="253"/>
    <col min="8961" max="8961" width="7.5703125" style="253" customWidth="1"/>
    <col min="8962" max="8962" width="8.140625" style="253" customWidth="1"/>
    <col min="8963" max="8963" width="6.140625" style="253" customWidth="1"/>
    <col min="8964" max="8964" width="9.140625" style="253"/>
    <col min="8965" max="8965" width="8.28515625" style="253" bestFit="1" customWidth="1"/>
    <col min="8966" max="8966" width="12.7109375" style="253" customWidth="1"/>
    <col min="8967" max="8967" width="8.85546875" style="253" customWidth="1"/>
    <col min="8968" max="8968" width="14.42578125" style="253" customWidth="1"/>
    <col min="8969" max="8970" width="11.7109375" style="253" customWidth="1"/>
    <col min="8971" max="9216" width="9.140625" style="253"/>
    <col min="9217" max="9217" width="7.5703125" style="253" customWidth="1"/>
    <col min="9218" max="9218" width="8.140625" style="253" customWidth="1"/>
    <col min="9219" max="9219" width="6.140625" style="253" customWidth="1"/>
    <col min="9220" max="9220" width="9.140625" style="253"/>
    <col min="9221" max="9221" width="8.28515625" style="253" bestFit="1" customWidth="1"/>
    <col min="9222" max="9222" width="12.7109375" style="253" customWidth="1"/>
    <col min="9223" max="9223" width="8.85546875" style="253" customWidth="1"/>
    <col min="9224" max="9224" width="14.42578125" style="253" customWidth="1"/>
    <col min="9225" max="9226" width="11.7109375" style="253" customWidth="1"/>
    <col min="9227" max="9472" width="9.140625" style="253"/>
    <col min="9473" max="9473" width="7.5703125" style="253" customWidth="1"/>
    <col min="9474" max="9474" width="8.140625" style="253" customWidth="1"/>
    <col min="9475" max="9475" width="6.140625" style="253" customWidth="1"/>
    <col min="9476" max="9476" width="9.140625" style="253"/>
    <col min="9477" max="9477" width="8.28515625" style="253" bestFit="1" customWidth="1"/>
    <col min="9478" max="9478" width="12.7109375" style="253" customWidth="1"/>
    <col min="9479" max="9479" width="8.85546875" style="253" customWidth="1"/>
    <col min="9480" max="9480" width="14.42578125" style="253" customWidth="1"/>
    <col min="9481" max="9482" width="11.7109375" style="253" customWidth="1"/>
    <col min="9483" max="9728" width="9.140625" style="253"/>
    <col min="9729" max="9729" width="7.5703125" style="253" customWidth="1"/>
    <col min="9730" max="9730" width="8.140625" style="253" customWidth="1"/>
    <col min="9731" max="9731" width="6.140625" style="253" customWidth="1"/>
    <col min="9732" max="9732" width="9.140625" style="253"/>
    <col min="9733" max="9733" width="8.28515625" style="253" bestFit="1" customWidth="1"/>
    <col min="9734" max="9734" width="12.7109375" style="253" customWidth="1"/>
    <col min="9735" max="9735" width="8.85546875" style="253" customWidth="1"/>
    <col min="9736" max="9736" width="14.42578125" style="253" customWidth="1"/>
    <col min="9737" max="9738" width="11.7109375" style="253" customWidth="1"/>
    <col min="9739" max="9984" width="9.140625" style="253"/>
    <col min="9985" max="9985" width="7.5703125" style="253" customWidth="1"/>
    <col min="9986" max="9986" width="8.140625" style="253" customWidth="1"/>
    <col min="9987" max="9987" width="6.140625" style="253" customWidth="1"/>
    <col min="9988" max="9988" width="9.140625" style="253"/>
    <col min="9989" max="9989" width="8.28515625" style="253" bestFit="1" customWidth="1"/>
    <col min="9990" max="9990" width="12.7109375" style="253" customWidth="1"/>
    <col min="9991" max="9991" width="8.85546875" style="253" customWidth="1"/>
    <col min="9992" max="9992" width="14.42578125" style="253" customWidth="1"/>
    <col min="9993" max="9994" width="11.7109375" style="253" customWidth="1"/>
    <col min="9995" max="10240" width="9.140625" style="253"/>
    <col min="10241" max="10241" width="7.5703125" style="253" customWidth="1"/>
    <col min="10242" max="10242" width="8.140625" style="253" customWidth="1"/>
    <col min="10243" max="10243" width="6.140625" style="253" customWidth="1"/>
    <col min="10244" max="10244" width="9.140625" style="253"/>
    <col min="10245" max="10245" width="8.28515625" style="253" bestFit="1" customWidth="1"/>
    <col min="10246" max="10246" width="12.7109375" style="253" customWidth="1"/>
    <col min="10247" max="10247" width="8.85546875" style="253" customWidth="1"/>
    <col min="10248" max="10248" width="14.42578125" style="253" customWidth="1"/>
    <col min="10249" max="10250" width="11.7109375" style="253" customWidth="1"/>
    <col min="10251" max="10496" width="9.140625" style="253"/>
    <col min="10497" max="10497" width="7.5703125" style="253" customWidth="1"/>
    <col min="10498" max="10498" width="8.140625" style="253" customWidth="1"/>
    <col min="10499" max="10499" width="6.140625" style="253" customWidth="1"/>
    <col min="10500" max="10500" width="9.140625" style="253"/>
    <col min="10501" max="10501" width="8.28515625" style="253" bestFit="1" customWidth="1"/>
    <col min="10502" max="10502" width="12.7109375" style="253" customWidth="1"/>
    <col min="10503" max="10503" width="8.85546875" style="253" customWidth="1"/>
    <col min="10504" max="10504" width="14.42578125" style="253" customWidth="1"/>
    <col min="10505" max="10506" width="11.7109375" style="253" customWidth="1"/>
    <col min="10507" max="10752" width="9.140625" style="253"/>
    <col min="10753" max="10753" width="7.5703125" style="253" customWidth="1"/>
    <col min="10754" max="10754" width="8.140625" style="253" customWidth="1"/>
    <col min="10755" max="10755" width="6.140625" style="253" customWidth="1"/>
    <col min="10756" max="10756" width="9.140625" style="253"/>
    <col min="10757" max="10757" width="8.28515625" style="253" bestFit="1" customWidth="1"/>
    <col min="10758" max="10758" width="12.7109375" style="253" customWidth="1"/>
    <col min="10759" max="10759" width="8.85546875" style="253" customWidth="1"/>
    <col min="10760" max="10760" width="14.42578125" style="253" customWidth="1"/>
    <col min="10761" max="10762" width="11.7109375" style="253" customWidth="1"/>
    <col min="10763" max="11008" width="9.140625" style="253"/>
    <col min="11009" max="11009" width="7.5703125" style="253" customWidth="1"/>
    <col min="11010" max="11010" width="8.140625" style="253" customWidth="1"/>
    <col min="11011" max="11011" width="6.140625" style="253" customWidth="1"/>
    <col min="11012" max="11012" width="9.140625" style="253"/>
    <col min="11013" max="11013" width="8.28515625" style="253" bestFit="1" customWidth="1"/>
    <col min="11014" max="11014" width="12.7109375" style="253" customWidth="1"/>
    <col min="11015" max="11015" width="8.85546875" style="253" customWidth="1"/>
    <col min="11016" max="11016" width="14.42578125" style="253" customWidth="1"/>
    <col min="11017" max="11018" width="11.7109375" style="253" customWidth="1"/>
    <col min="11019" max="11264" width="9.140625" style="253"/>
    <col min="11265" max="11265" width="7.5703125" style="253" customWidth="1"/>
    <col min="11266" max="11266" width="8.140625" style="253" customWidth="1"/>
    <col min="11267" max="11267" width="6.140625" style="253" customWidth="1"/>
    <col min="11268" max="11268" width="9.140625" style="253"/>
    <col min="11269" max="11269" width="8.28515625" style="253" bestFit="1" customWidth="1"/>
    <col min="11270" max="11270" width="12.7109375" style="253" customWidth="1"/>
    <col min="11271" max="11271" width="8.85546875" style="253" customWidth="1"/>
    <col min="11272" max="11272" width="14.42578125" style="253" customWidth="1"/>
    <col min="11273" max="11274" width="11.7109375" style="253" customWidth="1"/>
    <col min="11275" max="11520" width="9.140625" style="253"/>
    <col min="11521" max="11521" width="7.5703125" style="253" customWidth="1"/>
    <col min="11522" max="11522" width="8.140625" style="253" customWidth="1"/>
    <col min="11523" max="11523" width="6.140625" style="253" customWidth="1"/>
    <col min="11524" max="11524" width="9.140625" style="253"/>
    <col min="11525" max="11525" width="8.28515625" style="253" bestFit="1" customWidth="1"/>
    <col min="11526" max="11526" width="12.7109375" style="253" customWidth="1"/>
    <col min="11527" max="11527" width="8.85546875" style="253" customWidth="1"/>
    <col min="11528" max="11528" width="14.42578125" style="253" customWidth="1"/>
    <col min="11529" max="11530" width="11.7109375" style="253" customWidth="1"/>
    <col min="11531" max="11776" width="9.140625" style="253"/>
    <col min="11777" max="11777" width="7.5703125" style="253" customWidth="1"/>
    <col min="11778" max="11778" width="8.140625" style="253" customWidth="1"/>
    <col min="11779" max="11779" width="6.140625" style="253" customWidth="1"/>
    <col min="11780" max="11780" width="9.140625" style="253"/>
    <col min="11781" max="11781" width="8.28515625" style="253" bestFit="1" customWidth="1"/>
    <col min="11782" max="11782" width="12.7109375" style="253" customWidth="1"/>
    <col min="11783" max="11783" width="8.85546875" style="253" customWidth="1"/>
    <col min="11784" max="11784" width="14.42578125" style="253" customWidth="1"/>
    <col min="11785" max="11786" width="11.7109375" style="253" customWidth="1"/>
    <col min="11787" max="12032" width="9.140625" style="253"/>
    <col min="12033" max="12033" width="7.5703125" style="253" customWidth="1"/>
    <col min="12034" max="12034" width="8.140625" style="253" customWidth="1"/>
    <col min="12035" max="12035" width="6.140625" style="253" customWidth="1"/>
    <col min="12036" max="12036" width="9.140625" style="253"/>
    <col min="12037" max="12037" width="8.28515625" style="253" bestFit="1" customWidth="1"/>
    <col min="12038" max="12038" width="12.7109375" style="253" customWidth="1"/>
    <col min="12039" max="12039" width="8.85546875" style="253" customWidth="1"/>
    <col min="12040" max="12040" width="14.42578125" style="253" customWidth="1"/>
    <col min="12041" max="12042" width="11.7109375" style="253" customWidth="1"/>
    <col min="12043" max="12288" width="9.140625" style="253"/>
    <col min="12289" max="12289" width="7.5703125" style="253" customWidth="1"/>
    <col min="12290" max="12290" width="8.140625" style="253" customWidth="1"/>
    <col min="12291" max="12291" width="6.140625" style="253" customWidth="1"/>
    <col min="12292" max="12292" width="9.140625" style="253"/>
    <col min="12293" max="12293" width="8.28515625" style="253" bestFit="1" customWidth="1"/>
    <col min="12294" max="12294" width="12.7109375" style="253" customWidth="1"/>
    <col min="12295" max="12295" width="8.85546875" style="253" customWidth="1"/>
    <col min="12296" max="12296" width="14.42578125" style="253" customWidth="1"/>
    <col min="12297" max="12298" width="11.7109375" style="253" customWidth="1"/>
    <col min="12299" max="12544" width="9.140625" style="253"/>
    <col min="12545" max="12545" width="7.5703125" style="253" customWidth="1"/>
    <col min="12546" max="12546" width="8.140625" style="253" customWidth="1"/>
    <col min="12547" max="12547" width="6.140625" style="253" customWidth="1"/>
    <col min="12548" max="12548" width="9.140625" style="253"/>
    <col min="12549" max="12549" width="8.28515625" style="253" bestFit="1" customWidth="1"/>
    <col min="12550" max="12550" width="12.7109375" style="253" customWidth="1"/>
    <col min="12551" max="12551" width="8.85546875" style="253" customWidth="1"/>
    <col min="12552" max="12552" width="14.42578125" style="253" customWidth="1"/>
    <col min="12553" max="12554" width="11.7109375" style="253" customWidth="1"/>
    <col min="12555" max="12800" width="9.140625" style="253"/>
    <col min="12801" max="12801" width="7.5703125" style="253" customWidth="1"/>
    <col min="12802" max="12802" width="8.140625" style="253" customWidth="1"/>
    <col min="12803" max="12803" width="6.140625" style="253" customWidth="1"/>
    <col min="12804" max="12804" width="9.140625" style="253"/>
    <col min="12805" max="12805" width="8.28515625" style="253" bestFit="1" customWidth="1"/>
    <col min="12806" max="12806" width="12.7109375" style="253" customWidth="1"/>
    <col min="12807" max="12807" width="8.85546875" style="253" customWidth="1"/>
    <col min="12808" max="12808" width="14.42578125" style="253" customWidth="1"/>
    <col min="12809" max="12810" width="11.7109375" style="253" customWidth="1"/>
    <col min="12811" max="13056" width="9.140625" style="253"/>
    <col min="13057" max="13057" width="7.5703125" style="253" customWidth="1"/>
    <col min="13058" max="13058" width="8.140625" style="253" customWidth="1"/>
    <col min="13059" max="13059" width="6.140625" style="253" customWidth="1"/>
    <col min="13060" max="13060" width="9.140625" style="253"/>
    <col min="13061" max="13061" width="8.28515625" style="253" bestFit="1" customWidth="1"/>
    <col min="13062" max="13062" width="12.7109375" style="253" customWidth="1"/>
    <col min="13063" max="13063" width="8.85546875" style="253" customWidth="1"/>
    <col min="13064" max="13064" width="14.42578125" style="253" customWidth="1"/>
    <col min="13065" max="13066" width="11.7109375" style="253" customWidth="1"/>
    <col min="13067" max="13312" width="9.140625" style="253"/>
    <col min="13313" max="13313" width="7.5703125" style="253" customWidth="1"/>
    <col min="13314" max="13314" width="8.140625" style="253" customWidth="1"/>
    <col min="13315" max="13315" width="6.140625" style="253" customWidth="1"/>
    <col min="13316" max="13316" width="9.140625" style="253"/>
    <col min="13317" max="13317" width="8.28515625" style="253" bestFit="1" customWidth="1"/>
    <col min="13318" max="13318" width="12.7109375" style="253" customWidth="1"/>
    <col min="13319" max="13319" width="8.85546875" style="253" customWidth="1"/>
    <col min="13320" max="13320" width="14.42578125" style="253" customWidth="1"/>
    <col min="13321" max="13322" width="11.7109375" style="253" customWidth="1"/>
    <col min="13323" max="13568" width="9.140625" style="253"/>
    <col min="13569" max="13569" width="7.5703125" style="253" customWidth="1"/>
    <col min="13570" max="13570" width="8.140625" style="253" customWidth="1"/>
    <col min="13571" max="13571" width="6.140625" style="253" customWidth="1"/>
    <col min="13572" max="13572" width="9.140625" style="253"/>
    <col min="13573" max="13573" width="8.28515625" style="253" bestFit="1" customWidth="1"/>
    <col min="13574" max="13574" width="12.7109375" style="253" customWidth="1"/>
    <col min="13575" max="13575" width="8.85546875" style="253" customWidth="1"/>
    <col min="13576" max="13576" width="14.42578125" style="253" customWidth="1"/>
    <col min="13577" max="13578" width="11.7109375" style="253" customWidth="1"/>
    <col min="13579" max="13824" width="9.140625" style="253"/>
    <col min="13825" max="13825" width="7.5703125" style="253" customWidth="1"/>
    <col min="13826" max="13826" width="8.140625" style="253" customWidth="1"/>
    <col min="13827" max="13827" width="6.140625" style="253" customWidth="1"/>
    <col min="13828" max="13828" width="9.140625" style="253"/>
    <col min="13829" max="13829" width="8.28515625" style="253" bestFit="1" customWidth="1"/>
    <col min="13830" max="13830" width="12.7109375" style="253" customWidth="1"/>
    <col min="13831" max="13831" width="8.85546875" style="253" customWidth="1"/>
    <col min="13832" max="13832" width="14.42578125" style="253" customWidth="1"/>
    <col min="13833" max="13834" width="11.7109375" style="253" customWidth="1"/>
    <col min="13835" max="14080" width="9.140625" style="253"/>
    <col min="14081" max="14081" width="7.5703125" style="253" customWidth="1"/>
    <col min="14082" max="14082" width="8.140625" style="253" customWidth="1"/>
    <col min="14083" max="14083" width="6.140625" style="253" customWidth="1"/>
    <col min="14084" max="14084" width="9.140625" style="253"/>
    <col min="14085" max="14085" width="8.28515625" style="253" bestFit="1" customWidth="1"/>
    <col min="14086" max="14086" width="12.7109375" style="253" customWidth="1"/>
    <col min="14087" max="14087" width="8.85546875" style="253" customWidth="1"/>
    <col min="14088" max="14088" width="14.42578125" style="253" customWidth="1"/>
    <col min="14089" max="14090" width="11.7109375" style="253" customWidth="1"/>
    <col min="14091" max="14336" width="9.140625" style="253"/>
    <col min="14337" max="14337" width="7.5703125" style="253" customWidth="1"/>
    <col min="14338" max="14338" width="8.140625" style="253" customWidth="1"/>
    <col min="14339" max="14339" width="6.140625" style="253" customWidth="1"/>
    <col min="14340" max="14340" width="9.140625" style="253"/>
    <col min="14341" max="14341" width="8.28515625" style="253" bestFit="1" customWidth="1"/>
    <col min="14342" max="14342" width="12.7109375" style="253" customWidth="1"/>
    <col min="14343" max="14343" width="8.85546875" style="253" customWidth="1"/>
    <col min="14344" max="14344" width="14.42578125" style="253" customWidth="1"/>
    <col min="14345" max="14346" width="11.7109375" style="253" customWidth="1"/>
    <col min="14347" max="14592" width="9.140625" style="253"/>
    <col min="14593" max="14593" width="7.5703125" style="253" customWidth="1"/>
    <col min="14594" max="14594" width="8.140625" style="253" customWidth="1"/>
    <col min="14595" max="14595" width="6.140625" style="253" customWidth="1"/>
    <col min="14596" max="14596" width="9.140625" style="253"/>
    <col min="14597" max="14597" width="8.28515625" style="253" bestFit="1" customWidth="1"/>
    <col min="14598" max="14598" width="12.7109375" style="253" customWidth="1"/>
    <col min="14599" max="14599" width="8.85546875" style="253" customWidth="1"/>
    <col min="14600" max="14600" width="14.42578125" style="253" customWidth="1"/>
    <col min="14601" max="14602" width="11.7109375" style="253" customWidth="1"/>
    <col min="14603" max="14848" width="9.140625" style="253"/>
    <col min="14849" max="14849" width="7.5703125" style="253" customWidth="1"/>
    <col min="14850" max="14850" width="8.140625" style="253" customWidth="1"/>
    <col min="14851" max="14851" width="6.140625" style="253" customWidth="1"/>
    <col min="14852" max="14852" width="9.140625" style="253"/>
    <col min="14853" max="14853" width="8.28515625" style="253" bestFit="1" customWidth="1"/>
    <col min="14854" max="14854" width="12.7109375" style="253" customWidth="1"/>
    <col min="14855" max="14855" width="8.85546875" style="253" customWidth="1"/>
    <col min="14856" max="14856" width="14.42578125" style="253" customWidth="1"/>
    <col min="14857" max="14858" width="11.7109375" style="253" customWidth="1"/>
    <col min="14859" max="15104" width="9.140625" style="253"/>
    <col min="15105" max="15105" width="7.5703125" style="253" customWidth="1"/>
    <col min="15106" max="15106" width="8.140625" style="253" customWidth="1"/>
    <col min="15107" max="15107" width="6.140625" style="253" customWidth="1"/>
    <col min="15108" max="15108" width="9.140625" style="253"/>
    <col min="15109" max="15109" width="8.28515625" style="253" bestFit="1" customWidth="1"/>
    <col min="15110" max="15110" width="12.7109375" style="253" customWidth="1"/>
    <col min="15111" max="15111" width="8.85546875" style="253" customWidth="1"/>
    <col min="15112" max="15112" width="14.42578125" style="253" customWidth="1"/>
    <col min="15113" max="15114" width="11.7109375" style="253" customWidth="1"/>
    <col min="15115" max="15360" width="9.140625" style="253"/>
    <col min="15361" max="15361" width="7.5703125" style="253" customWidth="1"/>
    <col min="15362" max="15362" width="8.140625" style="253" customWidth="1"/>
    <col min="15363" max="15363" width="6.140625" style="253" customWidth="1"/>
    <col min="15364" max="15364" width="9.140625" style="253"/>
    <col min="15365" max="15365" width="8.28515625" style="253" bestFit="1" customWidth="1"/>
    <col min="15366" max="15366" width="12.7109375" style="253" customWidth="1"/>
    <col min="15367" max="15367" width="8.85546875" style="253" customWidth="1"/>
    <col min="15368" max="15368" width="14.42578125" style="253" customWidth="1"/>
    <col min="15369" max="15370" width="11.7109375" style="253" customWidth="1"/>
    <col min="15371" max="15616" width="9.140625" style="253"/>
    <col min="15617" max="15617" width="7.5703125" style="253" customWidth="1"/>
    <col min="15618" max="15618" width="8.140625" style="253" customWidth="1"/>
    <col min="15619" max="15619" width="6.140625" style="253" customWidth="1"/>
    <col min="15620" max="15620" width="9.140625" style="253"/>
    <col min="15621" max="15621" width="8.28515625" style="253" bestFit="1" customWidth="1"/>
    <col min="15622" max="15622" width="12.7109375" style="253" customWidth="1"/>
    <col min="15623" max="15623" width="8.85546875" style="253" customWidth="1"/>
    <col min="15624" max="15624" width="14.42578125" style="253" customWidth="1"/>
    <col min="15625" max="15626" width="11.7109375" style="253" customWidth="1"/>
    <col min="15627" max="15872" width="9.140625" style="253"/>
    <col min="15873" max="15873" width="7.5703125" style="253" customWidth="1"/>
    <col min="15874" max="15874" width="8.140625" style="253" customWidth="1"/>
    <col min="15875" max="15875" width="6.140625" style="253" customWidth="1"/>
    <col min="15876" max="15876" width="9.140625" style="253"/>
    <col min="15877" max="15877" width="8.28515625" style="253" bestFit="1" customWidth="1"/>
    <col min="15878" max="15878" width="12.7109375" style="253" customWidth="1"/>
    <col min="15879" max="15879" width="8.85546875" style="253" customWidth="1"/>
    <col min="15880" max="15880" width="14.42578125" style="253" customWidth="1"/>
    <col min="15881" max="15882" width="11.7109375" style="253" customWidth="1"/>
    <col min="15883" max="16128" width="9.140625" style="253"/>
    <col min="16129" max="16129" width="7.5703125" style="253" customWidth="1"/>
    <col min="16130" max="16130" width="8.140625" style="253" customWidth="1"/>
    <col min="16131" max="16131" width="6.140625" style="253" customWidth="1"/>
    <col min="16132" max="16132" width="9.140625" style="253"/>
    <col min="16133" max="16133" width="8.28515625" style="253" bestFit="1" customWidth="1"/>
    <col min="16134" max="16134" width="12.7109375" style="253" customWidth="1"/>
    <col min="16135" max="16135" width="8.85546875" style="253" customWidth="1"/>
    <col min="16136" max="16136" width="14.42578125" style="253" customWidth="1"/>
    <col min="16137" max="16138" width="11.7109375" style="253" customWidth="1"/>
    <col min="16139" max="16384" width="9.140625" style="253"/>
  </cols>
  <sheetData>
    <row r="1" spans="1:15" ht="15">
      <c r="A1" s="676" t="s">
        <v>2885</v>
      </c>
      <c r="B1" s="677"/>
      <c r="C1" s="677"/>
      <c r="D1" s="677"/>
      <c r="E1" s="677"/>
      <c r="F1" s="677"/>
      <c r="G1" s="677"/>
      <c r="H1" s="677"/>
      <c r="I1" s="677"/>
      <c r="J1" s="252"/>
    </row>
    <row r="2" spans="1:15" ht="15">
      <c r="E2" s="254"/>
      <c r="F2" s="252"/>
      <c r="G2" s="252"/>
      <c r="H2" s="252"/>
      <c r="I2" s="252"/>
      <c r="J2" s="252"/>
    </row>
    <row r="3" spans="1:15" ht="15">
      <c r="A3" s="678" t="s">
        <v>2886</v>
      </c>
      <c r="B3" s="679"/>
      <c r="C3" s="679"/>
      <c r="D3" s="679"/>
      <c r="E3" s="679"/>
      <c r="F3" s="679"/>
      <c r="G3" s="679"/>
      <c r="H3" s="679"/>
      <c r="I3" s="679"/>
      <c r="J3" s="255"/>
    </row>
    <row r="4" spans="1:15">
      <c r="E4" s="256"/>
      <c r="F4" s="257"/>
      <c r="G4" s="257"/>
      <c r="H4" s="257"/>
      <c r="I4" s="257"/>
      <c r="J4" s="258"/>
    </row>
    <row r="5" spans="1:15" ht="13.5">
      <c r="A5" s="259" t="s">
        <v>2638</v>
      </c>
      <c r="B5" s="259" t="s">
        <v>2887</v>
      </c>
      <c r="C5" s="260" t="s">
        <v>2862</v>
      </c>
      <c r="D5" s="260" t="s">
        <v>118</v>
      </c>
      <c r="E5" s="260" t="s">
        <v>2888</v>
      </c>
      <c r="F5" s="261" t="s">
        <v>231</v>
      </c>
      <c r="G5" s="261" t="s">
        <v>232</v>
      </c>
      <c r="H5" s="261" t="s">
        <v>2889</v>
      </c>
      <c r="I5" s="261" t="s">
        <v>234</v>
      </c>
      <c r="J5" s="258"/>
      <c r="K5" s="11" t="s">
        <v>165</v>
      </c>
      <c r="L5" s="11" t="s">
        <v>196</v>
      </c>
      <c r="M5" s="11" t="s">
        <v>162</v>
      </c>
      <c r="N5" s="11" t="s">
        <v>163</v>
      </c>
      <c r="O5" s="11" t="s">
        <v>79</v>
      </c>
    </row>
    <row r="6" spans="1:15" ht="12" customHeight="1">
      <c r="A6" s="262">
        <v>1</v>
      </c>
      <c r="B6" s="262">
        <v>1</v>
      </c>
      <c r="C6" s="263">
        <v>20</v>
      </c>
      <c r="D6" s="264">
        <v>0.26993055555555556</v>
      </c>
      <c r="E6" s="265">
        <v>373</v>
      </c>
      <c r="F6" s="263" t="s">
        <v>332</v>
      </c>
      <c r="G6" s="263" t="s">
        <v>46</v>
      </c>
      <c r="H6" s="263" t="s">
        <v>2475</v>
      </c>
      <c r="I6" s="263" t="s">
        <v>47</v>
      </c>
      <c r="J6" s="258" t="str">
        <f>F6&amp;" "&amp;G6</f>
        <v>Buciak Piotr</v>
      </c>
      <c r="K6" s="11">
        <v>100</v>
      </c>
      <c r="L6" s="11"/>
      <c r="M6" s="80"/>
      <c r="N6" s="11"/>
      <c r="O6" s="11"/>
    </row>
    <row r="7" spans="1:15" ht="12" customHeight="1">
      <c r="A7" s="262">
        <v>2</v>
      </c>
      <c r="B7" s="262">
        <v>2</v>
      </c>
      <c r="C7" s="263">
        <v>20</v>
      </c>
      <c r="D7" s="264">
        <v>0.28379629629629627</v>
      </c>
      <c r="E7" s="265">
        <v>365</v>
      </c>
      <c r="F7" s="263" t="s">
        <v>117</v>
      </c>
      <c r="G7" s="263" t="s">
        <v>48</v>
      </c>
      <c r="H7" s="263" t="s">
        <v>2497</v>
      </c>
      <c r="I7" s="263" t="s">
        <v>47</v>
      </c>
      <c r="J7" s="258" t="str">
        <f t="shared" ref="J7:J51" si="0">F7&amp;" "&amp;G7</f>
        <v>Brudło Paweł</v>
      </c>
      <c r="K7" s="11">
        <f>MAX(K6*IF(O7&lt;1,O7,IF(N7&lt;1,N7,IF(M7&lt;1,M7,1))),0)</f>
        <v>95.114192495921714</v>
      </c>
      <c r="L7" s="11"/>
      <c r="M7" s="80">
        <f>D6/D7</f>
        <v>0.95114192495921712</v>
      </c>
      <c r="N7" s="11">
        <f>C7/C6</f>
        <v>1</v>
      </c>
      <c r="O7" s="11">
        <v>1</v>
      </c>
    </row>
    <row r="8" spans="1:15" ht="12" customHeight="1">
      <c r="A8" s="262">
        <v>3</v>
      </c>
      <c r="B8" s="262">
        <v>3</v>
      </c>
      <c r="C8" s="263">
        <v>20</v>
      </c>
      <c r="D8" s="264">
        <v>0.29221064814814818</v>
      </c>
      <c r="E8" s="265">
        <v>37</v>
      </c>
      <c r="F8" s="263" t="s">
        <v>114</v>
      </c>
      <c r="G8" s="263" t="s">
        <v>107</v>
      </c>
      <c r="H8" s="263" t="s">
        <v>115</v>
      </c>
      <c r="I8" s="263" t="s">
        <v>92</v>
      </c>
      <c r="J8" s="258" t="str">
        <f t="shared" si="0"/>
        <v>Bober Bartłomiej</v>
      </c>
      <c r="K8" s="11">
        <f t="shared" ref="K8:K27" si="1">MAX(K7*IF(O8&lt;1,O8,IF(N8&lt;1,N8,IF(M8&lt;1,M8,1))),0)</f>
        <v>92.375331722580896</v>
      </c>
      <c r="L8" s="11"/>
      <c r="M8" s="80">
        <f t="shared" ref="M8:M27" si="2">D7/D8</f>
        <v>0.97120449954450017</v>
      </c>
      <c r="N8" s="11">
        <f t="shared" ref="N8:N27" si="3">C8/C7</f>
        <v>1</v>
      </c>
      <c r="O8" s="11">
        <v>1</v>
      </c>
    </row>
    <row r="9" spans="1:15" ht="12" customHeight="1">
      <c r="A9" s="266">
        <v>4</v>
      </c>
      <c r="B9" s="266">
        <v>4</v>
      </c>
      <c r="C9" s="267">
        <v>20</v>
      </c>
      <c r="D9" s="268">
        <v>0.31461805555555555</v>
      </c>
      <c r="E9" s="269">
        <v>280</v>
      </c>
      <c r="F9" s="267" t="s">
        <v>116</v>
      </c>
      <c r="G9" s="267" t="s">
        <v>84</v>
      </c>
      <c r="H9" s="267" t="s">
        <v>677</v>
      </c>
      <c r="I9" s="267" t="s">
        <v>96</v>
      </c>
      <c r="J9" s="258" t="str">
        <f t="shared" si="0"/>
        <v>Walentowski Radosław</v>
      </c>
      <c r="K9" s="11">
        <f t="shared" si="1"/>
        <v>85.796269727403157</v>
      </c>
      <c r="L9" s="11"/>
      <c r="M9" s="80">
        <f t="shared" si="2"/>
        <v>0.92877901629695037</v>
      </c>
      <c r="N9" s="11">
        <f t="shared" si="3"/>
        <v>1</v>
      </c>
      <c r="O9" s="11">
        <v>1</v>
      </c>
    </row>
    <row r="10" spans="1:15" ht="12" customHeight="1">
      <c r="A10" s="266">
        <v>5</v>
      </c>
      <c r="B10" s="266">
        <v>5</v>
      </c>
      <c r="C10" s="267">
        <v>20</v>
      </c>
      <c r="D10" s="268">
        <v>0.3210648148148148</v>
      </c>
      <c r="E10" s="269">
        <v>372</v>
      </c>
      <c r="F10" s="267" t="s">
        <v>54</v>
      </c>
      <c r="G10" s="267" t="s">
        <v>55</v>
      </c>
      <c r="H10" s="267" t="s">
        <v>76</v>
      </c>
      <c r="I10" s="267" t="s">
        <v>56</v>
      </c>
      <c r="J10" s="258" t="str">
        <f t="shared" si="0"/>
        <v>Liszka Grzegorz</v>
      </c>
      <c r="K10" s="11">
        <f t="shared" si="1"/>
        <v>84.073540014419606</v>
      </c>
      <c r="L10" s="11"/>
      <c r="M10" s="80">
        <f t="shared" si="2"/>
        <v>0.97992069214131217</v>
      </c>
      <c r="N10" s="11">
        <f t="shared" si="3"/>
        <v>1</v>
      </c>
      <c r="O10" s="11">
        <v>1</v>
      </c>
    </row>
    <row r="11" spans="1:15" ht="12" customHeight="1">
      <c r="A11" s="266">
        <v>6</v>
      </c>
      <c r="B11" s="266">
        <v>6</v>
      </c>
      <c r="C11" s="267">
        <v>20</v>
      </c>
      <c r="D11" s="268">
        <v>0.33298611111111115</v>
      </c>
      <c r="E11" s="269">
        <v>248</v>
      </c>
      <c r="F11" s="267" t="s">
        <v>2734</v>
      </c>
      <c r="G11" s="267" t="s">
        <v>48</v>
      </c>
      <c r="H11" s="267" t="s">
        <v>2725</v>
      </c>
      <c r="I11" s="267" t="s">
        <v>2727</v>
      </c>
      <c r="J11" s="258" t="str">
        <f t="shared" si="0"/>
        <v>Słomka Paweł</v>
      </c>
      <c r="K11" s="11">
        <f t="shared" si="1"/>
        <v>81.063607924921769</v>
      </c>
      <c r="L11" s="11"/>
      <c r="M11" s="80">
        <f t="shared" si="2"/>
        <v>0.96419881821341658</v>
      </c>
      <c r="N11" s="11">
        <f t="shared" si="3"/>
        <v>1</v>
      </c>
      <c r="O11" s="11">
        <v>1</v>
      </c>
    </row>
    <row r="12" spans="1:15" ht="12" customHeight="1">
      <c r="A12" s="680">
        <v>7</v>
      </c>
      <c r="B12" s="680">
        <v>7</v>
      </c>
      <c r="C12" s="267">
        <v>19</v>
      </c>
      <c r="D12" s="268">
        <v>0.32210648148148152</v>
      </c>
      <c r="E12" s="269">
        <v>89</v>
      </c>
      <c r="F12" s="270" t="s">
        <v>879</v>
      </c>
      <c r="G12" s="267" t="s">
        <v>50</v>
      </c>
      <c r="H12" s="267"/>
      <c r="I12" s="267" t="s">
        <v>47</v>
      </c>
      <c r="J12" s="258" t="str">
        <f t="shared" si="0"/>
        <v>Hołdakowski Wojciech</v>
      </c>
      <c r="K12" s="11">
        <f t="shared" si="1"/>
        <v>77.010427528675677</v>
      </c>
      <c r="L12" s="11"/>
      <c r="M12" s="80">
        <f t="shared" si="2"/>
        <v>1.0337765001796622</v>
      </c>
      <c r="N12" s="11">
        <f t="shared" si="3"/>
        <v>0.95</v>
      </c>
      <c r="O12" s="11">
        <v>1</v>
      </c>
    </row>
    <row r="13" spans="1:15" ht="12" customHeight="1">
      <c r="A13" s="681"/>
      <c r="B13" s="682"/>
      <c r="C13" s="267">
        <v>19</v>
      </c>
      <c r="D13" s="268">
        <v>0.32210648148148152</v>
      </c>
      <c r="E13" s="269">
        <v>94</v>
      </c>
      <c r="F13" s="270" t="s">
        <v>2598</v>
      </c>
      <c r="G13" s="267" t="s">
        <v>442</v>
      </c>
      <c r="H13" s="267" t="s">
        <v>2890</v>
      </c>
      <c r="I13" s="267" t="s">
        <v>2573</v>
      </c>
      <c r="J13" s="258" t="str">
        <f t="shared" si="0"/>
        <v>Senderek Łukasz</v>
      </c>
      <c r="K13" s="11">
        <f t="shared" si="1"/>
        <v>77.010427528675677</v>
      </c>
      <c r="L13" s="11"/>
      <c r="M13" s="80">
        <f t="shared" si="2"/>
        <v>1</v>
      </c>
      <c r="N13" s="11">
        <f t="shared" si="3"/>
        <v>1</v>
      </c>
      <c r="O13" s="11">
        <v>1</v>
      </c>
    </row>
    <row r="14" spans="1:15" ht="12" customHeight="1">
      <c r="A14" s="266">
        <v>9</v>
      </c>
      <c r="B14" s="266">
        <v>9</v>
      </c>
      <c r="C14" s="267">
        <v>19</v>
      </c>
      <c r="D14" s="268">
        <v>0.33216435185185184</v>
      </c>
      <c r="E14" s="269">
        <v>369</v>
      </c>
      <c r="F14" s="267" t="s">
        <v>2891</v>
      </c>
      <c r="G14" s="267" t="s">
        <v>64</v>
      </c>
      <c r="H14" s="267" t="s">
        <v>2892</v>
      </c>
      <c r="I14" s="267" t="s">
        <v>2893</v>
      </c>
      <c r="J14" s="258" t="str">
        <f t="shared" si="0"/>
        <v>Strachowski Przemysław</v>
      </c>
      <c r="K14" s="11">
        <f t="shared" si="1"/>
        <v>74.6785671320619</v>
      </c>
      <c r="L14" s="11"/>
      <c r="M14" s="80">
        <f t="shared" si="2"/>
        <v>0.96972019931008069</v>
      </c>
      <c r="N14" s="11">
        <f t="shared" si="3"/>
        <v>1</v>
      </c>
      <c r="O14" s="11">
        <v>1</v>
      </c>
    </row>
    <row r="15" spans="1:15" ht="12" customHeight="1">
      <c r="A15" s="680">
        <v>10</v>
      </c>
      <c r="B15" s="684">
        <v>10</v>
      </c>
      <c r="C15" s="271">
        <v>18</v>
      </c>
      <c r="D15" s="272">
        <v>0.32849537037037035</v>
      </c>
      <c r="E15" s="273">
        <v>129</v>
      </c>
      <c r="F15" s="271" t="s">
        <v>2451</v>
      </c>
      <c r="G15" s="271" t="s">
        <v>2452</v>
      </c>
      <c r="H15" s="271" t="s">
        <v>2599</v>
      </c>
      <c r="I15" s="271" t="s">
        <v>425</v>
      </c>
      <c r="J15" s="258" t="str">
        <f t="shared" si="0"/>
        <v>Wieczorek Jarek</v>
      </c>
      <c r="K15" s="11">
        <f t="shared" si="1"/>
        <v>70.748116230374421</v>
      </c>
      <c r="L15" s="11"/>
      <c r="M15" s="80">
        <f t="shared" si="2"/>
        <v>1.0111690508068494</v>
      </c>
      <c r="N15" s="11">
        <f t="shared" si="3"/>
        <v>0.94736842105263153</v>
      </c>
      <c r="O15" s="11">
        <v>1</v>
      </c>
    </row>
    <row r="16" spans="1:15" ht="12" customHeight="1">
      <c r="A16" s="683"/>
      <c r="B16" s="685"/>
      <c r="C16" s="271">
        <v>18</v>
      </c>
      <c r="D16" s="272">
        <v>0.32849537037037035</v>
      </c>
      <c r="E16" s="273">
        <v>370</v>
      </c>
      <c r="F16" s="271" t="s">
        <v>2060</v>
      </c>
      <c r="G16" s="271" t="s">
        <v>60</v>
      </c>
      <c r="H16" s="271"/>
      <c r="I16" s="271" t="s">
        <v>425</v>
      </c>
      <c r="J16" s="258" t="str">
        <f t="shared" si="0"/>
        <v>Szawdzin Krzysztof</v>
      </c>
      <c r="K16" s="11">
        <f t="shared" si="1"/>
        <v>70.748116230374421</v>
      </c>
      <c r="L16" s="11"/>
      <c r="M16" s="80">
        <f t="shared" si="2"/>
        <v>1</v>
      </c>
      <c r="N16" s="11">
        <f t="shared" si="3"/>
        <v>1</v>
      </c>
      <c r="O16" s="11">
        <v>1</v>
      </c>
    </row>
    <row r="17" spans="1:16" ht="12" customHeight="1">
      <c r="A17" s="681"/>
      <c r="B17" s="686"/>
      <c r="C17" s="271">
        <v>18</v>
      </c>
      <c r="D17" s="272">
        <v>0.32849537037037035</v>
      </c>
      <c r="E17" s="273">
        <v>380</v>
      </c>
      <c r="F17" s="271" t="s">
        <v>1443</v>
      </c>
      <c r="G17" s="271" t="s">
        <v>522</v>
      </c>
      <c r="H17" s="271" t="s">
        <v>2676</v>
      </c>
      <c r="I17" s="271" t="s">
        <v>2678</v>
      </c>
      <c r="J17" s="258" t="str">
        <f t="shared" si="0"/>
        <v>Sambor Rafał</v>
      </c>
      <c r="K17" s="11">
        <f t="shared" si="1"/>
        <v>70.748116230374421</v>
      </c>
      <c r="L17" s="11"/>
      <c r="M17" s="80">
        <f t="shared" si="2"/>
        <v>1</v>
      </c>
      <c r="N17" s="11">
        <f t="shared" si="3"/>
        <v>1</v>
      </c>
      <c r="O17" s="11">
        <v>1</v>
      </c>
    </row>
    <row r="18" spans="1:16" ht="12" customHeight="1">
      <c r="A18" s="266">
        <v>13</v>
      </c>
      <c r="B18" s="274">
        <v>13</v>
      </c>
      <c r="C18" s="271">
        <v>18</v>
      </c>
      <c r="D18" s="272">
        <v>0.33188657407407407</v>
      </c>
      <c r="E18" s="273">
        <v>34</v>
      </c>
      <c r="F18" s="271" t="s">
        <v>577</v>
      </c>
      <c r="G18" s="271" t="s">
        <v>578</v>
      </c>
      <c r="H18" s="271" t="s">
        <v>580</v>
      </c>
      <c r="I18" s="271" t="s">
        <v>579</v>
      </c>
      <c r="J18" s="258" t="str">
        <f t="shared" si="0"/>
        <v>Konieczny Tomasz</v>
      </c>
      <c r="K18" s="11">
        <f t="shared" si="1"/>
        <v>70.025214816058821</v>
      </c>
      <c r="L18" s="11"/>
      <c r="M18" s="80">
        <f t="shared" si="2"/>
        <v>0.98978204010462068</v>
      </c>
      <c r="N18" s="11">
        <f t="shared" si="3"/>
        <v>1</v>
      </c>
      <c r="O18" s="11">
        <v>1</v>
      </c>
    </row>
    <row r="19" spans="1:16" ht="12" customHeight="1">
      <c r="A19" s="680">
        <v>14</v>
      </c>
      <c r="B19" s="684">
        <v>14</v>
      </c>
      <c r="C19" s="263">
        <v>17</v>
      </c>
      <c r="D19" s="264">
        <v>0.32800925925925922</v>
      </c>
      <c r="E19" s="265">
        <v>419</v>
      </c>
      <c r="F19" s="263" t="s">
        <v>2894</v>
      </c>
      <c r="G19" s="263" t="s">
        <v>386</v>
      </c>
      <c r="H19" s="263" t="s">
        <v>2895</v>
      </c>
      <c r="I19" s="263" t="s">
        <v>4</v>
      </c>
      <c r="J19" s="258" t="str">
        <f t="shared" si="0"/>
        <v>Ślązak Adam</v>
      </c>
      <c r="K19" s="11">
        <f t="shared" si="1"/>
        <v>66.134925104055554</v>
      </c>
      <c r="L19" s="11"/>
      <c r="M19" s="80">
        <f t="shared" si="2"/>
        <v>1.0118207480592802</v>
      </c>
      <c r="N19" s="11">
        <f t="shared" si="3"/>
        <v>0.94444444444444442</v>
      </c>
      <c r="O19" s="11">
        <v>1</v>
      </c>
    </row>
    <row r="20" spans="1:16" ht="12" customHeight="1">
      <c r="A20" s="681"/>
      <c r="B20" s="686"/>
      <c r="C20" s="263">
        <v>17</v>
      </c>
      <c r="D20" s="264">
        <v>0.32800925925925922</v>
      </c>
      <c r="E20" s="265">
        <v>420</v>
      </c>
      <c r="F20" s="263" t="s">
        <v>2896</v>
      </c>
      <c r="G20" s="263" t="s">
        <v>906</v>
      </c>
      <c r="H20" s="263" t="s">
        <v>2895</v>
      </c>
      <c r="I20" s="263" t="s">
        <v>4</v>
      </c>
      <c r="J20" s="258" t="str">
        <f t="shared" si="0"/>
        <v>Gruszczyński Artur</v>
      </c>
      <c r="K20" s="11">
        <f t="shared" si="1"/>
        <v>66.134925104055554</v>
      </c>
      <c r="L20" s="11"/>
      <c r="M20" s="80">
        <f t="shared" si="2"/>
        <v>1</v>
      </c>
      <c r="N20" s="11">
        <f t="shared" si="3"/>
        <v>1</v>
      </c>
      <c r="O20" s="11">
        <v>1</v>
      </c>
    </row>
    <row r="21" spans="1:16" ht="12" customHeight="1">
      <c r="A21" s="266">
        <v>16</v>
      </c>
      <c r="B21" s="266">
        <v>16</v>
      </c>
      <c r="C21" s="271">
        <v>16</v>
      </c>
      <c r="D21" s="272">
        <v>0.31843749999999998</v>
      </c>
      <c r="E21" s="273">
        <v>338</v>
      </c>
      <c r="F21" s="271" t="s">
        <v>2808</v>
      </c>
      <c r="G21" s="271" t="s">
        <v>906</v>
      </c>
      <c r="H21" s="271" t="s">
        <v>2897</v>
      </c>
      <c r="I21" s="271" t="s">
        <v>2898</v>
      </c>
      <c r="J21" s="258" t="str">
        <f t="shared" si="0"/>
        <v>Zawadzki Artur</v>
      </c>
      <c r="K21" s="11">
        <f t="shared" si="1"/>
        <v>62.244635392052288</v>
      </c>
      <c r="L21" s="11"/>
      <c r="M21" s="80">
        <f t="shared" si="2"/>
        <v>1.0300585177915893</v>
      </c>
      <c r="N21" s="11">
        <f t="shared" si="3"/>
        <v>0.94117647058823528</v>
      </c>
      <c r="O21" s="11">
        <v>1</v>
      </c>
    </row>
    <row r="22" spans="1:16" ht="12" customHeight="1">
      <c r="A22" s="266">
        <v>17</v>
      </c>
      <c r="B22" s="266">
        <v>17</v>
      </c>
      <c r="C22" s="271">
        <v>16</v>
      </c>
      <c r="D22" s="272">
        <v>0.31873842592592594</v>
      </c>
      <c r="E22" s="273">
        <v>63</v>
      </c>
      <c r="F22" s="271" t="s">
        <v>1604</v>
      </c>
      <c r="G22" s="271" t="s">
        <v>578</v>
      </c>
      <c r="H22" s="271" t="s">
        <v>1605</v>
      </c>
      <c r="I22" s="271" t="s">
        <v>47</v>
      </c>
      <c r="J22" s="258" t="str">
        <f t="shared" si="0"/>
        <v>Stefański Tomasz</v>
      </c>
      <c r="K22" s="11">
        <f t="shared" si="1"/>
        <v>62.185869259651206</v>
      </c>
      <c r="L22" s="11"/>
      <c r="M22" s="80">
        <f t="shared" si="2"/>
        <v>0.99905588438214887</v>
      </c>
      <c r="N22" s="11">
        <f t="shared" si="3"/>
        <v>1</v>
      </c>
      <c r="O22" s="11">
        <v>1</v>
      </c>
    </row>
    <row r="23" spans="1:16" s="275" customFormat="1" ht="12" customHeight="1">
      <c r="A23" s="274">
        <v>18</v>
      </c>
      <c r="B23" s="274">
        <v>18</v>
      </c>
      <c r="C23" s="271">
        <v>16</v>
      </c>
      <c r="D23" s="272">
        <v>0.33067129629629627</v>
      </c>
      <c r="E23" s="273">
        <v>83</v>
      </c>
      <c r="F23" s="271" t="s">
        <v>2769</v>
      </c>
      <c r="G23" s="271" t="s">
        <v>2768</v>
      </c>
      <c r="H23" s="271" t="s">
        <v>2899</v>
      </c>
      <c r="I23" s="271" t="s">
        <v>47</v>
      </c>
      <c r="J23" s="258" t="str">
        <f t="shared" si="0"/>
        <v>Kołodziejczyk Marcel</v>
      </c>
      <c r="K23" s="11">
        <f t="shared" si="1"/>
        <v>59.941779962951863</v>
      </c>
      <c r="L23" s="11"/>
      <c r="M23" s="80">
        <f t="shared" si="2"/>
        <v>0.96391319565978306</v>
      </c>
      <c r="N23" s="11">
        <f t="shared" si="3"/>
        <v>1</v>
      </c>
      <c r="O23" s="11">
        <v>1</v>
      </c>
      <c r="P23" s="253"/>
    </row>
    <row r="24" spans="1:16" s="275" customFormat="1" ht="12" customHeight="1">
      <c r="A24" s="274">
        <v>19</v>
      </c>
      <c r="B24" s="274">
        <v>19</v>
      </c>
      <c r="C24" s="271">
        <v>16</v>
      </c>
      <c r="D24" s="272">
        <v>0.33124999999999999</v>
      </c>
      <c r="E24" s="273">
        <v>366</v>
      </c>
      <c r="F24" s="271" t="s">
        <v>1071</v>
      </c>
      <c r="G24" s="271" t="s">
        <v>46</v>
      </c>
      <c r="H24" s="271"/>
      <c r="I24" s="271" t="s">
        <v>1072</v>
      </c>
      <c r="J24" s="258" t="str">
        <f t="shared" si="0"/>
        <v>Niewęgłowski Piotr</v>
      </c>
      <c r="K24" s="11">
        <f t="shared" si="1"/>
        <v>59.837059872171025</v>
      </c>
      <c r="L24" s="11"/>
      <c r="M24" s="80">
        <f t="shared" si="2"/>
        <v>0.99825296995108315</v>
      </c>
      <c r="N24" s="11">
        <f t="shared" si="3"/>
        <v>1</v>
      </c>
      <c r="O24" s="11">
        <v>1</v>
      </c>
      <c r="P24" s="253"/>
    </row>
    <row r="25" spans="1:16" s="275" customFormat="1" ht="12" customHeight="1">
      <c r="A25" s="274">
        <v>20</v>
      </c>
      <c r="B25" s="274">
        <v>20</v>
      </c>
      <c r="C25" s="271">
        <v>15</v>
      </c>
      <c r="D25" s="272">
        <v>0.3052199074074074</v>
      </c>
      <c r="E25" s="273">
        <v>223</v>
      </c>
      <c r="F25" s="271" t="s">
        <v>2900</v>
      </c>
      <c r="G25" s="271" t="s">
        <v>52</v>
      </c>
      <c r="H25" s="271"/>
      <c r="I25" s="271" t="s">
        <v>47</v>
      </c>
      <c r="J25" s="258" t="str">
        <f t="shared" si="0"/>
        <v>Kuthan Marcin</v>
      </c>
      <c r="K25" s="11">
        <f t="shared" si="1"/>
        <v>56.097243630160335</v>
      </c>
      <c r="L25" s="11"/>
      <c r="M25" s="80">
        <f t="shared" si="2"/>
        <v>1.085283076106329</v>
      </c>
      <c r="N25" s="11">
        <f t="shared" si="3"/>
        <v>0.9375</v>
      </c>
      <c r="O25" s="11">
        <v>1</v>
      </c>
      <c r="P25" s="253"/>
    </row>
    <row r="26" spans="1:16" s="275" customFormat="1" ht="12" customHeight="1">
      <c r="A26" s="274">
        <v>21</v>
      </c>
      <c r="B26" s="274">
        <v>21</v>
      </c>
      <c r="C26" s="271">
        <v>15</v>
      </c>
      <c r="D26" s="272">
        <v>0.31246527777777777</v>
      </c>
      <c r="E26" s="273">
        <v>385</v>
      </c>
      <c r="F26" s="271" t="s">
        <v>2901</v>
      </c>
      <c r="G26" s="271" t="s">
        <v>94</v>
      </c>
      <c r="H26" s="271" t="s">
        <v>2902</v>
      </c>
      <c r="I26" s="271" t="s">
        <v>2654</v>
      </c>
      <c r="J26" s="258" t="str">
        <f t="shared" si="0"/>
        <v>Korzec Stanisław</v>
      </c>
      <c r="K26" s="11">
        <f t="shared" si="1"/>
        <v>54.796474118270851</v>
      </c>
      <c r="L26" s="11"/>
      <c r="M26" s="80">
        <f t="shared" si="2"/>
        <v>0.97681223839685893</v>
      </c>
      <c r="N26" s="11">
        <f t="shared" si="3"/>
        <v>1</v>
      </c>
      <c r="O26" s="11">
        <v>1</v>
      </c>
      <c r="P26" s="253"/>
    </row>
    <row r="27" spans="1:16" s="275" customFormat="1" ht="12" customHeight="1">
      <c r="A27" s="281">
        <v>22</v>
      </c>
      <c r="B27" s="274">
        <v>22</v>
      </c>
      <c r="C27" s="271">
        <v>15</v>
      </c>
      <c r="D27" s="272">
        <v>0.31631944444444443</v>
      </c>
      <c r="E27" s="273">
        <v>413</v>
      </c>
      <c r="F27" s="271" t="s">
        <v>2609</v>
      </c>
      <c r="G27" s="271" t="s">
        <v>526</v>
      </c>
      <c r="H27" s="271" t="s">
        <v>2509</v>
      </c>
      <c r="I27" s="271" t="s">
        <v>2903</v>
      </c>
      <c r="J27" s="258" t="str">
        <f t="shared" si="0"/>
        <v>Adamczyk Bartosz</v>
      </c>
      <c r="K27" s="11">
        <f t="shared" si="1"/>
        <v>54.128811261286437</v>
      </c>
      <c r="L27" s="11"/>
      <c r="M27" s="80">
        <f t="shared" si="2"/>
        <v>0.9878155872667399</v>
      </c>
      <c r="N27" s="11">
        <f t="shared" si="3"/>
        <v>1</v>
      </c>
      <c r="O27" s="11">
        <v>1</v>
      </c>
      <c r="P27" s="253"/>
    </row>
    <row r="28" spans="1:16" s="275" customFormat="1" ht="12" customHeight="1">
      <c r="A28" s="684">
        <v>24</v>
      </c>
      <c r="B28" s="684">
        <v>23</v>
      </c>
      <c r="C28" s="271">
        <v>15</v>
      </c>
      <c r="D28" s="272">
        <v>0.32156249999999997</v>
      </c>
      <c r="E28" s="273">
        <v>395</v>
      </c>
      <c r="F28" s="271" t="s">
        <v>2905</v>
      </c>
      <c r="G28" s="271" t="s">
        <v>1850</v>
      </c>
      <c r="H28" s="271" t="s">
        <v>2906</v>
      </c>
      <c r="I28" s="271" t="s">
        <v>2907</v>
      </c>
      <c r="J28" s="258" t="str">
        <f t="shared" si="0"/>
        <v>Rezler Arkadiusz</v>
      </c>
      <c r="K28" s="11">
        <f t="shared" ref="K28:K51" si="4">MAX(K27*IF(O28&lt;1,O28,IF(N28&lt;1,N28,IF(M28&lt;1,M28,1))),0)</f>
        <v>53.246244529782906</v>
      </c>
      <c r="L28" s="11"/>
      <c r="M28" s="80">
        <f t="shared" ref="M28:M51" si="5">D27/D28</f>
        <v>0.98369506532771844</v>
      </c>
      <c r="N28" s="11">
        <f t="shared" ref="N28:N51" si="6">C28/C27</f>
        <v>1</v>
      </c>
      <c r="O28" s="11">
        <v>1</v>
      </c>
      <c r="P28" s="253"/>
    </row>
    <row r="29" spans="1:16" s="275" customFormat="1" ht="12" customHeight="1">
      <c r="A29" s="687"/>
      <c r="B29" s="685"/>
      <c r="C29" s="271">
        <v>15</v>
      </c>
      <c r="D29" s="272">
        <v>0.32156249999999997</v>
      </c>
      <c r="E29" s="273">
        <v>396</v>
      </c>
      <c r="F29" s="271" t="s">
        <v>2908</v>
      </c>
      <c r="G29" s="271" t="s">
        <v>578</v>
      </c>
      <c r="H29" s="271" t="s">
        <v>2906</v>
      </c>
      <c r="I29" s="271" t="s">
        <v>2907</v>
      </c>
      <c r="J29" s="258" t="str">
        <f t="shared" si="0"/>
        <v>Więcławski Tomasz</v>
      </c>
      <c r="K29" s="11">
        <f t="shared" si="4"/>
        <v>53.246244529782906</v>
      </c>
      <c r="L29" s="11"/>
      <c r="M29" s="80">
        <f t="shared" si="5"/>
        <v>1</v>
      </c>
      <c r="N29" s="11">
        <f t="shared" si="6"/>
        <v>1</v>
      </c>
      <c r="O29" s="11">
        <v>1</v>
      </c>
      <c r="P29" s="253"/>
    </row>
    <row r="30" spans="1:16" s="275" customFormat="1" ht="12" customHeight="1">
      <c r="A30" s="688"/>
      <c r="B30" s="688"/>
      <c r="C30" s="271">
        <v>15</v>
      </c>
      <c r="D30" s="272">
        <v>0.32156249999999997</v>
      </c>
      <c r="E30" s="273">
        <v>397</v>
      </c>
      <c r="F30" s="271" t="s">
        <v>2909</v>
      </c>
      <c r="G30" s="271" t="s">
        <v>522</v>
      </c>
      <c r="H30" s="271" t="s">
        <v>2906</v>
      </c>
      <c r="I30" s="271" t="s">
        <v>2907</v>
      </c>
      <c r="J30" s="258" t="str">
        <f t="shared" si="0"/>
        <v>Mastalski Rafał</v>
      </c>
      <c r="K30" s="11">
        <f t="shared" si="4"/>
        <v>53.246244529782906</v>
      </c>
      <c r="L30" s="11"/>
      <c r="M30" s="80">
        <f t="shared" si="5"/>
        <v>1</v>
      </c>
      <c r="N30" s="11">
        <f t="shared" si="6"/>
        <v>1</v>
      </c>
      <c r="O30" s="11">
        <v>1</v>
      </c>
      <c r="P30" s="253"/>
    </row>
    <row r="31" spans="1:16" s="275" customFormat="1" ht="12" customHeight="1">
      <c r="A31" s="684">
        <v>27</v>
      </c>
      <c r="B31" s="684">
        <v>26</v>
      </c>
      <c r="C31" s="271">
        <v>15</v>
      </c>
      <c r="D31" s="272">
        <v>0.33019675925925923</v>
      </c>
      <c r="E31" s="273">
        <v>266</v>
      </c>
      <c r="F31" s="271" t="s">
        <v>2910</v>
      </c>
      <c r="G31" s="271" t="s">
        <v>1113</v>
      </c>
      <c r="H31" s="271" t="s">
        <v>2911</v>
      </c>
      <c r="I31" s="271" t="s">
        <v>2912</v>
      </c>
      <c r="J31" s="258" t="str">
        <f t="shared" si="0"/>
        <v>Skowronek Maciej</v>
      </c>
      <c r="K31" s="11">
        <f t="shared" si="4"/>
        <v>51.853917479440518</v>
      </c>
      <c r="L31" s="11"/>
      <c r="M31" s="80">
        <f t="shared" si="5"/>
        <v>0.97385116898594415</v>
      </c>
      <c r="N31" s="11">
        <f t="shared" si="6"/>
        <v>1</v>
      </c>
      <c r="O31" s="11">
        <v>1</v>
      </c>
      <c r="P31" s="253"/>
    </row>
    <row r="32" spans="1:16" s="275" customFormat="1" ht="12" customHeight="1">
      <c r="A32" s="688"/>
      <c r="B32" s="686"/>
      <c r="C32" s="271">
        <v>15</v>
      </c>
      <c r="D32" s="272">
        <v>0.33019675925925923</v>
      </c>
      <c r="E32" s="273">
        <v>270</v>
      </c>
      <c r="F32" s="271" t="s">
        <v>2913</v>
      </c>
      <c r="G32" s="271" t="s">
        <v>50</v>
      </c>
      <c r="H32" s="271" t="s">
        <v>2911</v>
      </c>
      <c r="I32" s="271" t="s">
        <v>2912</v>
      </c>
      <c r="J32" s="258" t="str">
        <f t="shared" si="0"/>
        <v>Miguła Wojciech</v>
      </c>
      <c r="K32" s="11">
        <f t="shared" si="4"/>
        <v>51.853917479440518</v>
      </c>
      <c r="L32" s="11"/>
      <c r="M32" s="80">
        <f t="shared" si="5"/>
        <v>1</v>
      </c>
      <c r="N32" s="11">
        <f t="shared" si="6"/>
        <v>1</v>
      </c>
      <c r="O32" s="11">
        <v>1</v>
      </c>
      <c r="P32" s="253"/>
    </row>
    <row r="33" spans="1:16" s="275" customFormat="1" ht="12" customHeight="1">
      <c r="A33" s="274">
        <v>29</v>
      </c>
      <c r="B33" s="274">
        <v>28</v>
      </c>
      <c r="C33" s="258">
        <v>15</v>
      </c>
      <c r="D33" s="272">
        <v>0.33446759259259262</v>
      </c>
      <c r="E33" s="273">
        <v>246</v>
      </c>
      <c r="F33" s="271" t="s">
        <v>10</v>
      </c>
      <c r="G33" s="271" t="s">
        <v>66</v>
      </c>
      <c r="H33" s="271"/>
      <c r="I33" s="271" t="s">
        <v>2914</v>
      </c>
      <c r="J33" s="258" t="str">
        <f t="shared" si="0"/>
        <v>Herman-Iżycki Leszek</v>
      </c>
      <c r="K33" s="11">
        <f t="shared" si="4"/>
        <v>51.191792226830863</v>
      </c>
      <c r="L33" s="11"/>
      <c r="M33" s="80">
        <f t="shared" si="5"/>
        <v>0.98723095023877072</v>
      </c>
      <c r="N33" s="11">
        <f t="shared" si="6"/>
        <v>1</v>
      </c>
      <c r="O33" s="11">
        <v>1</v>
      </c>
      <c r="P33" s="253"/>
    </row>
    <row r="34" spans="1:16" s="275" customFormat="1" ht="12" customHeight="1">
      <c r="A34" s="274">
        <v>30</v>
      </c>
      <c r="B34" s="274">
        <v>29</v>
      </c>
      <c r="C34" s="271">
        <v>14</v>
      </c>
      <c r="D34" s="272">
        <v>0.33201388888888889</v>
      </c>
      <c r="E34" s="273">
        <v>427</v>
      </c>
      <c r="F34" s="271" t="s">
        <v>2915</v>
      </c>
      <c r="G34" s="271" t="s">
        <v>442</v>
      </c>
      <c r="H34" s="271" t="s">
        <v>2916</v>
      </c>
      <c r="I34" s="271" t="s">
        <v>2917</v>
      </c>
      <c r="J34" s="258" t="str">
        <f t="shared" si="0"/>
        <v>Frankowski Łukasz</v>
      </c>
      <c r="K34" s="11">
        <f t="shared" si="4"/>
        <v>47.779006078375474</v>
      </c>
      <c r="L34" s="11"/>
      <c r="M34" s="80">
        <f t="shared" si="5"/>
        <v>1.0073903646378024</v>
      </c>
      <c r="N34" s="11">
        <f t="shared" si="6"/>
        <v>0.93333333333333335</v>
      </c>
      <c r="O34" s="11">
        <v>1</v>
      </c>
      <c r="P34" s="253"/>
    </row>
    <row r="35" spans="1:16" s="275" customFormat="1" ht="12" customHeight="1">
      <c r="A35" s="282"/>
      <c r="B35" s="274">
        <v>30</v>
      </c>
      <c r="C35" s="271">
        <v>14</v>
      </c>
      <c r="D35" s="272">
        <v>0.33299768518518519</v>
      </c>
      <c r="E35" s="273">
        <v>55</v>
      </c>
      <c r="F35" s="271" t="s">
        <v>2918</v>
      </c>
      <c r="G35" s="271" t="s">
        <v>55</v>
      </c>
      <c r="H35" s="271" t="s">
        <v>2919</v>
      </c>
      <c r="I35" s="271" t="s">
        <v>2920</v>
      </c>
      <c r="J35" s="258" t="str">
        <f t="shared" si="0"/>
        <v>Biolik Grzegorz</v>
      </c>
      <c r="K35" s="11">
        <f t="shared" si="4"/>
        <v>47.637849513895205</v>
      </c>
      <c r="L35" s="11"/>
      <c r="M35" s="80">
        <f t="shared" si="5"/>
        <v>0.99704563623092701</v>
      </c>
      <c r="N35" s="11">
        <f t="shared" si="6"/>
        <v>1</v>
      </c>
      <c r="O35" s="11">
        <v>1</v>
      </c>
      <c r="P35" s="253"/>
    </row>
    <row r="36" spans="1:16" s="275" customFormat="1" ht="12" customHeight="1">
      <c r="A36" s="274">
        <v>33</v>
      </c>
      <c r="B36" s="274">
        <v>31</v>
      </c>
      <c r="C36" s="271">
        <v>14</v>
      </c>
      <c r="D36" s="272">
        <v>0.33302083333333332</v>
      </c>
      <c r="E36" s="273">
        <v>417</v>
      </c>
      <c r="F36" s="271" t="s">
        <v>75</v>
      </c>
      <c r="G36" s="271" t="s">
        <v>69</v>
      </c>
      <c r="H36" s="271" t="s">
        <v>2921</v>
      </c>
      <c r="I36" s="271" t="s">
        <v>47</v>
      </c>
      <c r="J36" s="258" t="str">
        <f t="shared" si="0"/>
        <v>Smejda Andrzej</v>
      </c>
      <c r="K36" s="11">
        <f t="shared" si="4"/>
        <v>47.634538225568377</v>
      </c>
      <c r="L36" s="11"/>
      <c r="M36" s="80">
        <f t="shared" si="5"/>
        <v>0.99993049039029647</v>
      </c>
      <c r="N36" s="11">
        <f t="shared" si="6"/>
        <v>1</v>
      </c>
      <c r="O36" s="11">
        <v>1</v>
      </c>
      <c r="P36" s="253"/>
    </row>
    <row r="37" spans="1:16" s="275" customFormat="1" ht="12" customHeight="1">
      <c r="A37" s="274">
        <v>34</v>
      </c>
      <c r="B37" s="274">
        <v>32</v>
      </c>
      <c r="C37" s="271">
        <v>14</v>
      </c>
      <c r="D37" s="272">
        <v>0.33305555555555555</v>
      </c>
      <c r="E37" s="273">
        <v>110</v>
      </c>
      <c r="F37" s="271" t="s">
        <v>73</v>
      </c>
      <c r="G37" s="271" t="s">
        <v>88</v>
      </c>
      <c r="H37" s="271" t="s">
        <v>2922</v>
      </c>
      <c r="I37" s="271" t="s">
        <v>2923</v>
      </c>
      <c r="J37" s="258" t="str">
        <f t="shared" si="0"/>
        <v>Morawski Marek</v>
      </c>
      <c r="K37" s="11">
        <f t="shared" si="4"/>
        <v>47.629572156111998</v>
      </c>
      <c r="L37" s="11"/>
      <c r="M37" s="80">
        <f t="shared" si="5"/>
        <v>0.99989574645537949</v>
      </c>
      <c r="N37" s="11">
        <f t="shared" si="6"/>
        <v>1</v>
      </c>
      <c r="O37" s="11">
        <v>1</v>
      </c>
      <c r="P37" s="253"/>
    </row>
    <row r="38" spans="1:16" s="275" customFormat="1" ht="12" customHeight="1">
      <c r="A38" s="274">
        <v>35</v>
      </c>
      <c r="B38" s="274">
        <v>33</v>
      </c>
      <c r="C38" s="271">
        <v>14</v>
      </c>
      <c r="D38" s="272">
        <v>0.33450231481481479</v>
      </c>
      <c r="E38" s="273">
        <v>58</v>
      </c>
      <c r="F38" s="277" t="s">
        <v>1608</v>
      </c>
      <c r="G38" s="271" t="s">
        <v>55</v>
      </c>
      <c r="H38" s="271" t="s">
        <v>1605</v>
      </c>
      <c r="I38" s="271" t="s">
        <v>2612</v>
      </c>
      <c r="J38" s="258" t="str">
        <f t="shared" si="0"/>
        <v>Rygalski Grzegorz</v>
      </c>
      <c r="K38" s="11">
        <f t="shared" si="4"/>
        <v>47.423569024057265</v>
      </c>
      <c r="L38" s="11"/>
      <c r="M38" s="80">
        <f t="shared" si="5"/>
        <v>0.99567489014220967</v>
      </c>
      <c r="N38" s="11">
        <f t="shared" si="6"/>
        <v>1</v>
      </c>
      <c r="O38" s="11">
        <v>1</v>
      </c>
      <c r="P38" s="253"/>
    </row>
    <row r="39" spans="1:16" s="275" customFormat="1" ht="12" customHeight="1">
      <c r="A39" s="680">
        <v>36</v>
      </c>
      <c r="B39" s="684">
        <v>34</v>
      </c>
      <c r="C39" s="271">
        <v>13</v>
      </c>
      <c r="D39" s="272">
        <v>0.30167824074074073</v>
      </c>
      <c r="E39" s="273">
        <v>390</v>
      </c>
      <c r="F39" s="271" t="s">
        <v>2924</v>
      </c>
      <c r="G39" s="271" t="s">
        <v>1113</v>
      </c>
      <c r="H39" s="271" t="s">
        <v>2925</v>
      </c>
      <c r="I39" s="271" t="s">
        <v>2926</v>
      </c>
      <c r="J39" s="258" t="str">
        <f t="shared" si="0"/>
        <v>Widera Maciej</v>
      </c>
      <c r="K39" s="11">
        <f t="shared" si="4"/>
        <v>44.036171236624604</v>
      </c>
      <c r="L39" s="11"/>
      <c r="M39" s="80">
        <f t="shared" si="5"/>
        <v>1.1088049107999232</v>
      </c>
      <c r="N39" s="11">
        <f t="shared" si="6"/>
        <v>0.9285714285714286</v>
      </c>
      <c r="O39" s="11">
        <v>1</v>
      </c>
      <c r="P39" s="253"/>
    </row>
    <row r="40" spans="1:16" ht="12" customHeight="1">
      <c r="A40" s="681"/>
      <c r="B40" s="681"/>
      <c r="C40" s="267">
        <v>13</v>
      </c>
      <c r="D40" s="268">
        <v>0.30167824074074073</v>
      </c>
      <c r="E40" s="269">
        <v>391</v>
      </c>
      <c r="F40" s="267" t="s">
        <v>2927</v>
      </c>
      <c r="G40" s="267" t="s">
        <v>50</v>
      </c>
      <c r="H40" s="267" t="s">
        <v>2928</v>
      </c>
      <c r="I40" s="267" t="s">
        <v>4</v>
      </c>
      <c r="J40" s="258" t="str">
        <f t="shared" si="0"/>
        <v>Pasiecznik Wojciech</v>
      </c>
      <c r="K40" s="11">
        <f t="shared" si="4"/>
        <v>44.036171236624604</v>
      </c>
      <c r="L40" s="11"/>
      <c r="M40" s="80">
        <f t="shared" si="5"/>
        <v>1</v>
      </c>
      <c r="N40" s="11">
        <f t="shared" si="6"/>
        <v>1</v>
      </c>
      <c r="O40" s="11">
        <v>1</v>
      </c>
    </row>
    <row r="41" spans="1:16" ht="12" customHeight="1">
      <c r="A41" s="279"/>
      <c r="B41" s="266">
        <v>36</v>
      </c>
      <c r="C41" s="267">
        <v>13</v>
      </c>
      <c r="D41" s="268">
        <v>0.32407407407407407</v>
      </c>
      <c r="E41" s="269">
        <v>356</v>
      </c>
      <c r="F41" s="267" t="s">
        <v>2929</v>
      </c>
      <c r="G41" s="267" t="s">
        <v>60</v>
      </c>
      <c r="H41" s="267" t="s">
        <v>2930</v>
      </c>
      <c r="I41" s="267" t="s">
        <v>2654</v>
      </c>
      <c r="J41" s="258" t="str">
        <f t="shared" si="0"/>
        <v>Kucia Krzysztof</v>
      </c>
      <c r="K41" s="11">
        <f t="shared" si="4"/>
        <v>40.992957260093583</v>
      </c>
      <c r="L41" s="11"/>
      <c r="M41" s="80">
        <f t="shared" si="5"/>
        <v>0.93089285714285708</v>
      </c>
      <c r="N41" s="11">
        <f t="shared" si="6"/>
        <v>1</v>
      </c>
      <c r="O41" s="11">
        <v>1</v>
      </c>
    </row>
    <row r="42" spans="1:16" ht="12" customHeight="1">
      <c r="A42" s="266">
        <v>41</v>
      </c>
      <c r="B42" s="266">
        <v>37</v>
      </c>
      <c r="C42" s="267">
        <v>13</v>
      </c>
      <c r="D42" s="268">
        <v>0.33246527777777779</v>
      </c>
      <c r="E42" s="269">
        <v>424</v>
      </c>
      <c r="F42" s="267" t="s">
        <v>2931</v>
      </c>
      <c r="G42" s="267" t="s">
        <v>472</v>
      </c>
      <c r="H42" s="267" t="s">
        <v>2932</v>
      </c>
      <c r="I42" s="267" t="s">
        <v>2933</v>
      </c>
      <c r="J42" s="258" t="str">
        <f t="shared" si="0"/>
        <v>Pietrzak Michał</v>
      </c>
      <c r="K42" s="11">
        <f t="shared" si="4"/>
        <v>39.958322133424552</v>
      </c>
      <c r="L42" s="11"/>
      <c r="M42" s="80">
        <f t="shared" si="5"/>
        <v>0.9747606614447345</v>
      </c>
      <c r="N42" s="11">
        <f t="shared" si="6"/>
        <v>1</v>
      </c>
      <c r="O42" s="11">
        <v>1</v>
      </c>
    </row>
    <row r="43" spans="1:16" ht="12" customHeight="1">
      <c r="A43" s="680">
        <v>42</v>
      </c>
      <c r="B43" s="680">
        <v>38</v>
      </c>
      <c r="C43" s="267">
        <v>12</v>
      </c>
      <c r="D43" s="268">
        <v>0.29883101851851851</v>
      </c>
      <c r="E43" s="269">
        <v>367</v>
      </c>
      <c r="F43" s="267" t="s">
        <v>1</v>
      </c>
      <c r="G43" s="267" t="s">
        <v>90</v>
      </c>
      <c r="H43" s="267" t="s">
        <v>2</v>
      </c>
      <c r="I43" s="267" t="s">
        <v>101</v>
      </c>
      <c r="J43" s="258" t="str">
        <f t="shared" si="0"/>
        <v>Kawecki Dariusz</v>
      </c>
      <c r="K43" s="11">
        <f t="shared" si="4"/>
        <v>36.88460504623805</v>
      </c>
      <c r="L43" s="11"/>
      <c r="M43" s="80">
        <f t="shared" si="5"/>
        <v>1.1125527712149967</v>
      </c>
      <c r="N43" s="11">
        <f t="shared" si="6"/>
        <v>0.92307692307692313</v>
      </c>
      <c r="O43" s="11">
        <v>1</v>
      </c>
    </row>
    <row r="44" spans="1:16" ht="12" customHeight="1">
      <c r="A44" s="681"/>
      <c r="B44" s="682"/>
      <c r="C44" s="267">
        <v>12</v>
      </c>
      <c r="D44" s="268">
        <v>0.29883101851851851</v>
      </c>
      <c r="E44" s="269">
        <v>368</v>
      </c>
      <c r="F44" s="267" t="s">
        <v>3</v>
      </c>
      <c r="G44" s="267" t="s">
        <v>90</v>
      </c>
      <c r="H44" s="267" t="s">
        <v>2</v>
      </c>
      <c r="I44" s="267" t="s">
        <v>4</v>
      </c>
      <c r="J44" s="258" t="str">
        <f t="shared" si="0"/>
        <v>Kleina Dariusz</v>
      </c>
      <c r="K44" s="11">
        <f t="shared" si="4"/>
        <v>36.88460504623805</v>
      </c>
      <c r="L44" s="11"/>
      <c r="M44" s="80">
        <f t="shared" si="5"/>
        <v>1</v>
      </c>
      <c r="N44" s="11">
        <f t="shared" si="6"/>
        <v>1</v>
      </c>
      <c r="O44" s="11">
        <v>1</v>
      </c>
    </row>
    <row r="45" spans="1:16" ht="12" customHeight="1">
      <c r="A45" s="266">
        <v>46</v>
      </c>
      <c r="B45" s="266">
        <v>40</v>
      </c>
      <c r="C45" s="267">
        <v>12</v>
      </c>
      <c r="D45" s="268">
        <v>0.33304398148148145</v>
      </c>
      <c r="E45" s="269">
        <v>358</v>
      </c>
      <c r="F45" s="267" t="s">
        <v>2939</v>
      </c>
      <c r="G45" s="267" t="s">
        <v>52</v>
      </c>
      <c r="H45" s="267" t="s">
        <v>2935</v>
      </c>
      <c r="I45" s="267" t="s">
        <v>2940</v>
      </c>
      <c r="J45" s="258" t="str">
        <f t="shared" si="0"/>
        <v>Grabia Marcin</v>
      </c>
      <c r="K45" s="11">
        <f t="shared" si="4"/>
        <v>33.095521031757436</v>
      </c>
      <c r="L45" s="11"/>
      <c r="M45" s="80">
        <f t="shared" si="5"/>
        <v>0.89727193744569944</v>
      </c>
      <c r="N45" s="11">
        <f t="shared" si="6"/>
        <v>1</v>
      </c>
      <c r="O45" s="11">
        <v>1</v>
      </c>
    </row>
    <row r="46" spans="1:16" ht="12" customHeight="1">
      <c r="A46" s="266">
        <v>47</v>
      </c>
      <c r="B46" s="266">
        <v>41</v>
      </c>
      <c r="C46" s="267">
        <v>10</v>
      </c>
      <c r="D46" s="268">
        <v>0.33567129629629627</v>
      </c>
      <c r="E46" s="269">
        <v>410</v>
      </c>
      <c r="F46" s="267" t="s">
        <v>2941</v>
      </c>
      <c r="G46" s="267" t="s">
        <v>2942</v>
      </c>
      <c r="H46" s="267" t="s">
        <v>2943</v>
      </c>
      <c r="I46" s="267" t="s">
        <v>2654</v>
      </c>
      <c r="J46" s="258" t="str">
        <f t="shared" si="0"/>
        <v>Konopiński Maciek</v>
      </c>
      <c r="K46" s="11">
        <f t="shared" si="4"/>
        <v>27.579600859797864</v>
      </c>
      <c r="L46" s="11"/>
      <c r="M46" s="80">
        <f t="shared" si="5"/>
        <v>0.9921729535894076</v>
      </c>
      <c r="N46" s="11">
        <f t="shared" si="6"/>
        <v>0.83333333333333337</v>
      </c>
      <c r="O46" s="11">
        <v>1</v>
      </c>
    </row>
    <row r="47" spans="1:16" ht="12" customHeight="1">
      <c r="A47" s="266">
        <v>48</v>
      </c>
      <c r="B47" s="266">
        <v>42</v>
      </c>
      <c r="C47" s="271">
        <v>10</v>
      </c>
      <c r="D47" s="268">
        <v>0.3359375</v>
      </c>
      <c r="E47" s="269">
        <v>408</v>
      </c>
      <c r="F47" s="267" t="s">
        <v>2944</v>
      </c>
      <c r="G47" s="267" t="s">
        <v>1459</v>
      </c>
      <c r="H47" s="267" t="s">
        <v>2922</v>
      </c>
      <c r="I47" s="267" t="s">
        <v>2923</v>
      </c>
      <c r="J47" s="258" t="str">
        <f t="shared" si="0"/>
        <v>Cieślicki Mateusz</v>
      </c>
      <c r="K47" s="11">
        <f t="shared" si="4"/>
        <v>27.557746223457627</v>
      </c>
      <c r="L47" s="11"/>
      <c r="M47" s="80">
        <f t="shared" si="5"/>
        <v>0.99920757967269591</v>
      </c>
      <c r="N47" s="11">
        <f t="shared" si="6"/>
        <v>1</v>
      </c>
      <c r="O47" s="11">
        <v>1</v>
      </c>
    </row>
    <row r="48" spans="1:16" ht="12" customHeight="1">
      <c r="A48" s="266">
        <v>49</v>
      </c>
      <c r="B48" s="266">
        <v>43</v>
      </c>
      <c r="C48" s="267">
        <v>9</v>
      </c>
      <c r="D48" s="268">
        <v>0.33530092592592592</v>
      </c>
      <c r="E48" s="269">
        <v>152</v>
      </c>
      <c r="F48" s="267" t="s">
        <v>2945</v>
      </c>
      <c r="G48" s="267" t="s">
        <v>472</v>
      </c>
      <c r="H48" s="267" t="s">
        <v>2946</v>
      </c>
      <c r="I48" s="267" t="s">
        <v>555</v>
      </c>
      <c r="J48" s="258" t="str">
        <f t="shared" si="0"/>
        <v>Rychlik Michał</v>
      </c>
      <c r="K48" s="11">
        <f t="shared" si="4"/>
        <v>24.801971601111866</v>
      </c>
      <c r="L48" s="11"/>
      <c r="M48" s="80">
        <f t="shared" si="5"/>
        <v>1.0018985157059026</v>
      </c>
      <c r="N48" s="11">
        <f t="shared" si="6"/>
        <v>0.9</v>
      </c>
      <c r="O48" s="11">
        <v>1</v>
      </c>
    </row>
    <row r="49" spans="1:15" ht="12" customHeight="1">
      <c r="A49" s="266">
        <v>50</v>
      </c>
      <c r="B49" s="266">
        <v>44</v>
      </c>
      <c r="C49" s="271">
        <v>2</v>
      </c>
      <c r="D49" s="268">
        <v>0.34054398148148146</v>
      </c>
      <c r="E49" s="269">
        <v>104</v>
      </c>
      <c r="F49" s="267" t="s">
        <v>129</v>
      </c>
      <c r="G49" s="267" t="s">
        <v>88</v>
      </c>
      <c r="H49" s="267" t="s">
        <v>2947</v>
      </c>
      <c r="I49" s="267" t="s">
        <v>125</v>
      </c>
      <c r="J49" s="258" t="str">
        <f t="shared" si="0"/>
        <v>Sadowski Marek</v>
      </c>
      <c r="K49" s="11">
        <f t="shared" si="4"/>
        <v>5.5115492446915253</v>
      </c>
      <c r="L49" s="11"/>
      <c r="M49" s="80">
        <f t="shared" si="5"/>
        <v>0.98460388131733678</v>
      </c>
      <c r="N49" s="11">
        <f t="shared" si="6"/>
        <v>0.22222222222222221</v>
      </c>
      <c r="O49" s="11">
        <v>1</v>
      </c>
    </row>
    <row r="50" spans="1:15" ht="12" customHeight="1">
      <c r="A50" s="266">
        <v>51</v>
      </c>
      <c r="B50" s="266">
        <v>45</v>
      </c>
      <c r="C50" s="271">
        <v>-24</v>
      </c>
      <c r="D50" s="268">
        <v>0.36388888888888887</v>
      </c>
      <c r="E50" s="269">
        <v>216</v>
      </c>
      <c r="F50" s="267" t="s">
        <v>2948</v>
      </c>
      <c r="G50" s="267" t="s">
        <v>52</v>
      </c>
      <c r="H50" s="267" t="s">
        <v>2949</v>
      </c>
      <c r="I50" s="267" t="s">
        <v>555</v>
      </c>
      <c r="J50" s="258" t="str">
        <f t="shared" si="0"/>
        <v>Michalak Marcin</v>
      </c>
      <c r="K50" s="11">
        <f t="shared" si="4"/>
        <v>0</v>
      </c>
      <c r="L50" s="11"/>
      <c r="M50" s="80">
        <f t="shared" si="5"/>
        <v>0.93584605597964376</v>
      </c>
      <c r="N50" s="11">
        <f t="shared" si="6"/>
        <v>-12</v>
      </c>
      <c r="O50" s="11">
        <v>1</v>
      </c>
    </row>
    <row r="51" spans="1:15" ht="12" customHeight="1">
      <c r="A51" s="266" t="s">
        <v>1939</v>
      </c>
      <c r="B51" s="266" t="s">
        <v>1939</v>
      </c>
      <c r="C51" s="271">
        <v>-97</v>
      </c>
      <c r="D51" s="268">
        <v>0.41319444444444442</v>
      </c>
      <c r="E51" s="269">
        <v>406</v>
      </c>
      <c r="F51" s="267" t="s">
        <v>62</v>
      </c>
      <c r="G51" s="267" t="s">
        <v>52</v>
      </c>
      <c r="H51" s="267" t="s">
        <v>63</v>
      </c>
      <c r="I51" s="267" t="s">
        <v>47</v>
      </c>
      <c r="J51" s="258" t="str">
        <f t="shared" si="0"/>
        <v>Witkowski Marcin</v>
      </c>
      <c r="K51" s="11">
        <f t="shared" si="4"/>
        <v>0</v>
      </c>
      <c r="L51" s="11"/>
      <c r="M51" s="80">
        <f t="shared" si="5"/>
        <v>0.88067226890756301</v>
      </c>
      <c r="N51" s="11">
        <f t="shared" si="6"/>
        <v>4.041666666666667</v>
      </c>
      <c r="O51" s="11">
        <v>1</v>
      </c>
    </row>
  </sheetData>
  <mergeCells count="16">
    <mergeCell ref="A39:A40"/>
    <mergeCell ref="B39:B40"/>
    <mergeCell ref="A43:A44"/>
    <mergeCell ref="B43:B44"/>
    <mergeCell ref="A19:A20"/>
    <mergeCell ref="B19:B20"/>
    <mergeCell ref="A28:A30"/>
    <mergeCell ref="B28:B30"/>
    <mergeCell ref="A31:A32"/>
    <mergeCell ref="B31:B32"/>
    <mergeCell ref="A1:I1"/>
    <mergeCell ref="A3:I3"/>
    <mergeCell ref="A12:A13"/>
    <mergeCell ref="B12:B13"/>
    <mergeCell ref="A15:A17"/>
    <mergeCell ref="B15:B17"/>
  </mergeCells>
  <pageMargins left="0.24" right="0.22" top="0.25" bottom="0.21" header="0.21" footer="0.21"/>
  <pageSetup paperSize="9" orientation="portrait" verticalDpi="4294967293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>
  <dimension ref="A1:P7"/>
  <sheetViews>
    <sheetView workbookViewId="0"/>
  </sheetViews>
  <sheetFormatPr defaultColWidth="11.5703125" defaultRowHeight="12.75"/>
  <cols>
    <col min="1" max="3" width="11.5703125" style="284"/>
    <col min="4" max="4" width="16" style="284" customWidth="1"/>
    <col min="5" max="5" width="33.28515625" style="284" customWidth="1"/>
    <col min="6" max="7" width="11.5703125" style="284"/>
    <col min="8" max="8" width="17.7109375" style="284" customWidth="1"/>
    <col min="9" max="9" width="27.42578125" style="284" customWidth="1"/>
    <col min="10" max="10" width="11.5703125" style="284"/>
    <col min="11" max="11" width="17.5703125" style="284" bestFit="1" customWidth="1"/>
    <col min="12" max="16384" width="11.5703125" style="284"/>
  </cols>
  <sheetData>
    <row r="1" spans="1:16">
      <c r="H1" s="284" t="s">
        <v>3034</v>
      </c>
      <c r="K1" s="258"/>
      <c r="L1" s="11" t="s">
        <v>165</v>
      </c>
      <c r="M1" s="11" t="s">
        <v>196</v>
      </c>
      <c r="N1" s="11" t="s">
        <v>162</v>
      </c>
      <c r="O1" s="11" t="s">
        <v>163</v>
      </c>
      <c r="P1" s="11" t="s">
        <v>79</v>
      </c>
    </row>
    <row r="2" spans="1:16">
      <c r="A2" s="286">
        <v>1</v>
      </c>
      <c r="B2" s="286">
        <v>516</v>
      </c>
      <c r="C2" s="286" t="s">
        <v>386</v>
      </c>
      <c r="D2" s="286" t="s">
        <v>385</v>
      </c>
      <c r="E2" s="286" t="s">
        <v>388</v>
      </c>
      <c r="F2" s="285">
        <v>0.37361111111111112</v>
      </c>
      <c r="G2" s="286"/>
      <c r="H2" s="286">
        <v>24</v>
      </c>
      <c r="I2" s="286" t="s">
        <v>3021</v>
      </c>
      <c r="J2" s="286">
        <v>1984</v>
      </c>
      <c r="K2" s="258"/>
      <c r="L2" s="11"/>
      <c r="M2" s="11">
        <v>100</v>
      </c>
      <c r="N2" s="80"/>
      <c r="O2" s="11"/>
      <c r="P2" s="11"/>
    </row>
    <row r="3" spans="1:16">
      <c r="A3" s="286">
        <v>18</v>
      </c>
      <c r="B3" s="286">
        <v>538</v>
      </c>
      <c r="C3" s="286" t="s">
        <v>2602</v>
      </c>
      <c r="D3" s="286" t="s">
        <v>2601</v>
      </c>
      <c r="E3" s="286"/>
      <c r="F3" s="285">
        <v>0.59027777777777779</v>
      </c>
      <c r="G3" s="286"/>
      <c r="H3" s="286">
        <v>24</v>
      </c>
      <c r="I3" s="286" t="s">
        <v>3021</v>
      </c>
      <c r="J3" s="286">
        <v>1980</v>
      </c>
      <c r="K3" s="258" t="str">
        <f>D3&amp;" "&amp;C3</f>
        <v>Truszkowska Kamila</v>
      </c>
      <c r="L3" s="11">
        <v>100</v>
      </c>
      <c r="M3" s="11">
        <f>MAX(M2*IF(P3&lt;1,P3,IF(O3&lt;1,O3,IF(N3&lt;1,N3,1))),0)</f>
        <v>63.294117647058826</v>
      </c>
      <c r="N3" s="80">
        <f>F2/F3</f>
        <v>0.63294117647058823</v>
      </c>
      <c r="O3" s="11">
        <f>H3/H2</f>
        <v>1</v>
      </c>
      <c r="P3" s="11">
        <v>1</v>
      </c>
    </row>
    <row r="4" spans="1:16">
      <c r="A4" s="286">
        <v>19</v>
      </c>
      <c r="B4" s="286">
        <v>501</v>
      </c>
      <c r="C4" s="286" t="s">
        <v>1240</v>
      </c>
      <c r="D4" s="286" t="s">
        <v>1351</v>
      </c>
      <c r="E4" s="286"/>
      <c r="F4" s="285">
        <v>0.59027777777777779</v>
      </c>
      <c r="G4" s="286"/>
      <c r="H4" s="286">
        <v>24</v>
      </c>
      <c r="I4" s="286" t="s">
        <v>3021</v>
      </c>
      <c r="J4" s="286">
        <v>1982</v>
      </c>
      <c r="K4" s="258" t="str">
        <f t="shared" ref="K4:K7" si="0">D4&amp;" "&amp;C4</f>
        <v>Kinowska Katarzyna</v>
      </c>
      <c r="L4" s="11">
        <f t="shared" ref="L4:L7" si="1">MAX(L3*IF(P4&lt;1,P4,IF(O4&lt;1,O4,IF(N4&lt;1,N4,1))),0)</f>
        <v>100</v>
      </c>
      <c r="M4" s="11">
        <f t="shared" ref="M4:M7" si="2">MAX(M3*IF(P4&lt;1,P4,IF(O4&lt;1,O4,IF(N4&lt;1,N4,1))),0)</f>
        <v>63.294117647058826</v>
      </c>
      <c r="N4" s="80">
        <f t="shared" ref="N4:N7" si="3">F3/F4</f>
        <v>1</v>
      </c>
      <c r="O4" s="11">
        <f t="shared" ref="O4:O7" si="4">H4/H3</f>
        <v>1</v>
      </c>
      <c r="P4" s="11">
        <v>1</v>
      </c>
    </row>
    <row r="5" spans="1:16">
      <c r="A5" s="286">
        <v>22</v>
      </c>
      <c r="B5" s="286">
        <v>505</v>
      </c>
      <c r="C5" s="286" t="s">
        <v>1236</v>
      </c>
      <c r="D5" s="286" t="s">
        <v>832</v>
      </c>
      <c r="E5" s="286" t="s">
        <v>833</v>
      </c>
      <c r="F5" s="285">
        <v>0.59444444444444444</v>
      </c>
      <c r="G5" s="286" t="s">
        <v>3032</v>
      </c>
      <c r="H5" s="286">
        <v>23</v>
      </c>
      <c r="I5" s="286" t="s">
        <v>3021</v>
      </c>
      <c r="J5" s="286">
        <v>1969</v>
      </c>
      <c r="K5" s="258" t="str">
        <f t="shared" si="0"/>
        <v>Stanek Asia</v>
      </c>
      <c r="L5" s="11">
        <f t="shared" si="1"/>
        <v>95.833333333333343</v>
      </c>
      <c r="M5" s="11">
        <f t="shared" si="2"/>
        <v>60.656862745098046</v>
      </c>
      <c r="N5" s="80">
        <f t="shared" si="3"/>
        <v>0.9929906542056075</v>
      </c>
      <c r="O5" s="11">
        <f t="shared" si="4"/>
        <v>0.95833333333333337</v>
      </c>
      <c r="P5" s="11">
        <v>1</v>
      </c>
    </row>
    <row r="6" spans="1:16">
      <c r="A6" s="286">
        <v>25</v>
      </c>
      <c r="B6" s="286">
        <v>530</v>
      </c>
      <c r="C6" s="286" t="s">
        <v>1293</v>
      </c>
      <c r="D6" s="286" t="s">
        <v>1308</v>
      </c>
      <c r="E6" s="286" t="s">
        <v>580</v>
      </c>
      <c r="F6" s="285">
        <v>0.58472222222222225</v>
      </c>
      <c r="G6" s="286" t="s">
        <v>3029</v>
      </c>
      <c r="H6" s="286">
        <v>20</v>
      </c>
      <c r="I6" s="286" t="s">
        <v>3021</v>
      </c>
      <c r="J6" s="286">
        <v>1988</v>
      </c>
      <c r="K6" s="258" t="str">
        <f t="shared" si="0"/>
        <v>Konieczna Joanna</v>
      </c>
      <c r="L6" s="11">
        <f t="shared" si="1"/>
        <v>83.333333333333343</v>
      </c>
      <c r="M6" s="11">
        <f t="shared" si="2"/>
        <v>52.745098039215691</v>
      </c>
      <c r="N6" s="80">
        <f t="shared" si="3"/>
        <v>1.0166270783847979</v>
      </c>
      <c r="O6" s="11">
        <f t="shared" si="4"/>
        <v>0.86956521739130432</v>
      </c>
      <c r="P6" s="11">
        <v>1</v>
      </c>
    </row>
    <row r="7" spans="1:16">
      <c r="A7" s="286">
        <v>26</v>
      </c>
      <c r="B7" s="286">
        <v>531</v>
      </c>
      <c r="C7" s="286" t="s">
        <v>1311</v>
      </c>
      <c r="D7" s="286" t="s">
        <v>1308</v>
      </c>
      <c r="E7" s="286" t="s">
        <v>580</v>
      </c>
      <c r="F7" s="285">
        <v>0.5854166666666667</v>
      </c>
      <c r="G7" s="286" t="s">
        <v>3029</v>
      </c>
      <c r="H7" s="286">
        <v>20</v>
      </c>
      <c r="I7" s="286" t="s">
        <v>3021</v>
      </c>
      <c r="J7" s="286">
        <v>1959</v>
      </c>
      <c r="K7" s="258" t="str">
        <f t="shared" si="0"/>
        <v>Konieczna Krystyna</v>
      </c>
      <c r="L7" s="11">
        <f t="shared" si="1"/>
        <v>83.234480031633069</v>
      </c>
      <c r="M7" s="11">
        <f t="shared" si="2"/>
        <v>52.682529714139513</v>
      </c>
      <c r="N7" s="80">
        <f t="shared" si="3"/>
        <v>0.99881376037959668</v>
      </c>
      <c r="O7" s="11">
        <f t="shared" si="4"/>
        <v>1</v>
      </c>
      <c r="P7" s="11">
        <v>1</v>
      </c>
    </row>
  </sheetData>
  <sheetProtection selectLockedCells="1" selectUnlockedCells="1"/>
  <pageMargins left="0.78749999999999998" right="0.78749999999999998" top="1.0527777777777778" bottom="1.0527777777777778" header="0.78749999999999998" footer="0.78749999999999998"/>
  <pageSetup paperSize="9" orientation="portrait" useFirstPageNumber="1" horizontalDpi="300" verticalDpi="300"/>
  <headerFooter alignWithMargins="0">
    <oddHeader>&amp;C&amp;"Times New Roman,Normalny"&amp;12&amp;A</oddHeader>
    <oddFooter>&amp;C&amp;"Times New Roman,Normalny"&amp;12Strona 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>
  <dimension ref="A1:Y6"/>
  <sheetViews>
    <sheetView workbookViewId="0">
      <selection sqref="A1:P1"/>
    </sheetView>
  </sheetViews>
  <sheetFormatPr defaultColWidth="11.5703125" defaultRowHeight="12.75"/>
  <cols>
    <col min="1" max="1" width="7.42578125" style="12" customWidth="1"/>
    <col min="2" max="2" width="13.5703125" style="11" customWidth="1"/>
    <col min="3" max="3" width="11.5703125" style="11" customWidth="1"/>
    <col min="4" max="4" width="27.28515625" style="11" bestFit="1" customWidth="1"/>
    <col min="5" max="5" width="13.5703125" style="11" customWidth="1"/>
    <col min="6" max="6" width="5" style="11" bestFit="1" customWidth="1"/>
    <col min="7" max="7" width="2.5703125" style="11" bestFit="1" customWidth="1"/>
    <col min="8" max="8" width="7.140625" style="11" bestFit="1" customWidth="1"/>
    <col min="9" max="10" width="7.140625" style="11" customWidth="1"/>
    <col min="11" max="11" width="13.42578125" style="12" bestFit="1" customWidth="1"/>
    <col min="12" max="16" width="11.5703125" style="12" customWidth="1"/>
    <col min="17" max="16384" width="11.5703125" style="11"/>
  </cols>
  <sheetData>
    <row r="1" spans="1:25" ht="26.25">
      <c r="A1" s="648" t="s">
        <v>32</v>
      </c>
      <c r="B1" s="648"/>
      <c r="C1" s="648"/>
      <c r="D1" s="648"/>
      <c r="E1" s="648"/>
      <c r="F1" s="648"/>
      <c r="G1" s="648"/>
      <c r="H1" s="648"/>
      <c r="I1" s="648"/>
      <c r="J1" s="648"/>
      <c r="K1" s="648"/>
      <c r="L1" s="648"/>
      <c r="M1" s="648"/>
      <c r="N1" s="648"/>
      <c r="O1" s="648"/>
      <c r="P1" s="648"/>
    </row>
    <row r="2" spans="1:25">
      <c r="A2" s="15" t="s">
        <v>151</v>
      </c>
      <c r="B2" s="16" t="s">
        <v>27</v>
      </c>
      <c r="C2" s="16" t="s">
        <v>150</v>
      </c>
      <c r="D2" s="16" t="s">
        <v>130</v>
      </c>
      <c r="E2" s="16" t="s">
        <v>149</v>
      </c>
      <c r="F2" s="16" t="s">
        <v>148</v>
      </c>
      <c r="G2" s="16" t="s">
        <v>147</v>
      </c>
      <c r="H2" s="16" t="s">
        <v>146</v>
      </c>
      <c r="I2" s="19" t="s">
        <v>79</v>
      </c>
      <c r="J2" s="19" t="s">
        <v>161</v>
      </c>
      <c r="K2" s="15" t="s">
        <v>145</v>
      </c>
      <c r="L2" s="15" t="s">
        <v>31</v>
      </c>
      <c r="M2" s="15" t="s">
        <v>8</v>
      </c>
      <c r="N2" s="15" t="s">
        <v>118</v>
      </c>
      <c r="O2" s="13" t="s">
        <v>41</v>
      </c>
      <c r="P2" s="13" t="s">
        <v>144</v>
      </c>
    </row>
    <row r="3" spans="1:25">
      <c r="A3" s="15">
        <v>101</v>
      </c>
      <c r="B3" s="16" t="s">
        <v>117</v>
      </c>
      <c r="C3" s="16" t="s">
        <v>48</v>
      </c>
      <c r="D3" s="16" t="s">
        <v>160</v>
      </c>
      <c r="E3" s="16" t="s">
        <v>47</v>
      </c>
      <c r="F3" s="16">
        <v>1979</v>
      </c>
      <c r="G3" s="16" t="s">
        <v>80</v>
      </c>
      <c r="H3" s="16" t="s">
        <v>152</v>
      </c>
      <c r="I3" s="16">
        <f>K3*10-J3</f>
        <v>240</v>
      </c>
      <c r="J3" s="16">
        <f>IF(N3&gt;1/3,N3-1/3,0)*24*60</f>
        <v>0</v>
      </c>
      <c r="K3" s="21">
        <v>24</v>
      </c>
      <c r="L3" s="18">
        <v>0.58263888888888893</v>
      </c>
      <c r="M3" s="18">
        <v>0.33333333333333331</v>
      </c>
      <c r="N3" s="14">
        <f>L3-M3</f>
        <v>0.24930555555555561</v>
      </c>
      <c r="O3" s="13">
        <v>1</v>
      </c>
      <c r="P3" s="13">
        <v>1</v>
      </c>
      <c r="T3" s="11" t="s">
        <v>165</v>
      </c>
      <c r="U3" s="11" t="s">
        <v>196</v>
      </c>
      <c r="V3" s="11" t="s">
        <v>162</v>
      </c>
      <c r="W3" s="11" t="s">
        <v>163</v>
      </c>
      <c r="X3" s="11" t="s">
        <v>79</v>
      </c>
      <c r="Y3" s="11" t="s">
        <v>164</v>
      </c>
    </row>
    <row r="4" spans="1:25">
      <c r="A4" s="15">
        <v>109</v>
      </c>
      <c r="B4" s="16" t="s">
        <v>7</v>
      </c>
      <c r="C4" s="16" t="s">
        <v>119</v>
      </c>
      <c r="D4" s="16" t="s">
        <v>143</v>
      </c>
      <c r="E4" s="16" t="s">
        <v>47</v>
      </c>
      <c r="F4" s="16">
        <v>1976</v>
      </c>
      <c r="G4" s="16" t="s">
        <v>0</v>
      </c>
      <c r="H4" s="16" t="s">
        <v>152</v>
      </c>
      <c r="I4" s="16">
        <f>K4*10-J4</f>
        <v>240</v>
      </c>
      <c r="J4" s="16">
        <f>IF(N4&gt;1/3,N4-1/3,0)*24*60</f>
        <v>0</v>
      </c>
      <c r="K4" s="15">
        <v>24</v>
      </c>
      <c r="L4" s="14">
        <v>0.66111111111111109</v>
      </c>
      <c r="M4" s="14">
        <v>0.33333333333333331</v>
      </c>
      <c r="N4" s="14">
        <f>L4-M4</f>
        <v>0.32777777777777778</v>
      </c>
      <c r="O4" s="13">
        <v>14</v>
      </c>
      <c r="P4" s="17">
        <v>1</v>
      </c>
      <c r="Q4" s="11" t="str">
        <f>B4&amp;" "&amp;C4</f>
        <v>Gruziel Magdalena</v>
      </c>
      <c r="R4" s="11" t="str">
        <f t="shared" ref="R4:S6" si="0">D4</f>
        <v xml:space="preserve"> </v>
      </c>
      <c r="S4" s="11" t="str">
        <f t="shared" si="0"/>
        <v>Warszawa</v>
      </c>
      <c r="T4" s="11">
        <v>100</v>
      </c>
      <c r="U4" s="11">
        <f>T4*IF(X4&lt;1,X4,IF(Y4&lt;1,Y4,IF(V4&lt;1,V4,1)))</f>
        <v>76.059322033898326</v>
      </c>
      <c r="V4" s="11">
        <f>N3/N4</f>
        <v>0.76059322033898324</v>
      </c>
      <c r="W4" s="11">
        <f>K4/K3</f>
        <v>1</v>
      </c>
      <c r="X4" s="11">
        <f>I4/I3</f>
        <v>1</v>
      </c>
      <c r="Y4" s="11">
        <f>(K4/K3)^0.2</f>
        <v>1</v>
      </c>
    </row>
    <row r="5" spans="1:25">
      <c r="A5" s="15">
        <v>104</v>
      </c>
      <c r="B5" s="16" t="s">
        <v>29</v>
      </c>
      <c r="C5" s="16" t="s">
        <v>121</v>
      </c>
      <c r="D5" s="16" t="s">
        <v>143</v>
      </c>
      <c r="E5" s="16" t="s">
        <v>122</v>
      </c>
      <c r="F5" s="16">
        <v>1980</v>
      </c>
      <c r="G5" s="16" t="s">
        <v>0</v>
      </c>
      <c r="H5" s="16" t="s">
        <v>152</v>
      </c>
      <c r="I5" s="16">
        <f>K5*10-J5</f>
        <v>176</v>
      </c>
      <c r="J5" s="16">
        <f>IF(N5&gt;1/3,N5-1/3,0)*24*60</f>
        <v>3.9999999999999858</v>
      </c>
      <c r="K5" s="15">
        <v>18</v>
      </c>
      <c r="L5" s="14">
        <v>0.6694444444444444</v>
      </c>
      <c r="M5" s="14">
        <v>0.33333333333333331</v>
      </c>
      <c r="N5" s="14">
        <f>L5-M5</f>
        <v>0.33611111111111108</v>
      </c>
      <c r="O5" s="13">
        <v>29</v>
      </c>
      <c r="P5" s="20">
        <v>2</v>
      </c>
      <c r="Q5" s="11" t="str">
        <f>B5&amp;" "&amp;C5</f>
        <v>Cecuła Marzena</v>
      </c>
      <c r="R5" s="11" t="str">
        <f t="shared" si="0"/>
        <v xml:space="preserve"> </v>
      </c>
      <c r="S5" s="11" t="str">
        <f t="shared" si="0"/>
        <v>Wierzenica</v>
      </c>
      <c r="T5" s="11">
        <f>T4*IF(X5&lt;1,X5,IF(Y5&lt;1,Y5,IF(V5&lt;1,V5,1)))</f>
        <v>73.333333333333329</v>
      </c>
      <c r="U5" s="11">
        <f>U4*IF(X5&lt;1,X5,IF(Y5&lt;1,Y5,IF(V5&lt;1,V5,1)))</f>
        <v>55.776836158192104</v>
      </c>
      <c r="V5" s="11">
        <f>N4/N5</f>
        <v>0.97520661157024802</v>
      </c>
      <c r="W5" s="11">
        <f>K5/K4</f>
        <v>0.75</v>
      </c>
      <c r="X5" s="11">
        <f>I5/I4</f>
        <v>0.73333333333333328</v>
      </c>
      <c r="Y5" s="11">
        <f>(K5/K4)^0.2</f>
        <v>0.94408751129490198</v>
      </c>
    </row>
    <row r="6" spans="1:25">
      <c r="A6" s="15">
        <v>132</v>
      </c>
      <c r="B6" s="16" t="s">
        <v>154</v>
      </c>
      <c r="C6" s="16" t="s">
        <v>123</v>
      </c>
      <c r="D6" s="16" t="s">
        <v>143</v>
      </c>
      <c r="E6" s="16" t="s">
        <v>57</v>
      </c>
      <c r="F6" s="16">
        <v>1988</v>
      </c>
      <c r="G6" s="16" t="s">
        <v>0</v>
      </c>
      <c r="H6" s="16" t="s">
        <v>152</v>
      </c>
      <c r="I6" s="16">
        <f>K6*10-J6</f>
        <v>160</v>
      </c>
      <c r="J6" s="16">
        <f>IF(N6&gt;1/3,N6-1/3,0)*24*60</f>
        <v>0</v>
      </c>
      <c r="K6" s="15">
        <v>16</v>
      </c>
      <c r="L6" s="14">
        <v>0.65486111111111112</v>
      </c>
      <c r="M6" s="14">
        <v>0.33333333333333331</v>
      </c>
      <c r="N6" s="14">
        <f>L6-M6</f>
        <v>0.3215277777777778</v>
      </c>
      <c r="O6" s="13">
        <v>35</v>
      </c>
      <c r="P6" s="17">
        <v>3</v>
      </c>
      <c r="Q6" s="11" t="str">
        <f>B6&amp;" "&amp;C6</f>
        <v>Szwaracka Małgorzata</v>
      </c>
      <c r="R6" s="11" t="str">
        <f t="shared" si="0"/>
        <v xml:space="preserve"> </v>
      </c>
      <c r="S6" s="11" t="str">
        <f t="shared" si="0"/>
        <v>Gdańsk</v>
      </c>
      <c r="T6" s="11">
        <f>T5*IF(X6&lt;1,X6,IF(Y6&lt;1,Y6,IF(V6&lt;1,V6,1)))</f>
        <v>66.666666666666657</v>
      </c>
      <c r="U6" s="11">
        <f>U5*IF(X6&lt;1,X6,IF(Y6&lt;1,Y6,IF(V6&lt;1,V6,1)))</f>
        <v>50.706214689265551</v>
      </c>
      <c r="V6" s="11">
        <f>N5/N6</f>
        <v>1.0453563714902807</v>
      </c>
      <c r="W6" s="11">
        <f>K6/K5</f>
        <v>0.88888888888888884</v>
      </c>
      <c r="X6" s="11">
        <f>I6/I5</f>
        <v>0.90909090909090906</v>
      </c>
      <c r="Y6" s="11">
        <f>(K6/K5)^0.2</f>
        <v>0.97671868386117389</v>
      </c>
    </row>
  </sheetData>
  <mergeCells count="1">
    <mergeCell ref="A1:P1"/>
  </mergeCells>
  <pageMargins left="0.7" right="0.7" top="0.75" bottom="0.75" header="0.3" footer="0.3"/>
  <pageSetup paperSize="9" orientation="portrait" horizontalDpi="4294967292" verticalDpi="4294967292"/>
</worksheet>
</file>

<file path=xl/worksheets/sheet30.xml><?xml version="1.0" encoding="utf-8"?>
<worksheet xmlns="http://schemas.openxmlformats.org/spreadsheetml/2006/main" xmlns:r="http://schemas.openxmlformats.org/officeDocument/2006/relationships">
  <dimension ref="A1:P29"/>
  <sheetViews>
    <sheetView workbookViewId="0"/>
  </sheetViews>
  <sheetFormatPr defaultColWidth="11.5703125" defaultRowHeight="12.75"/>
  <cols>
    <col min="1" max="3" width="11.5703125" style="284"/>
    <col min="4" max="4" width="16" style="284" customWidth="1"/>
    <col min="5" max="5" width="33.28515625" style="284" customWidth="1"/>
    <col min="6" max="7" width="11.5703125" style="284"/>
    <col min="8" max="8" width="17.7109375" style="284" customWidth="1"/>
    <col min="9" max="9" width="27.42578125" style="284" customWidth="1"/>
    <col min="10" max="10" width="11.5703125" style="284"/>
    <col min="11" max="11" width="19.7109375" style="284" bestFit="1" customWidth="1"/>
    <col min="12" max="16384" width="11.5703125" style="284"/>
  </cols>
  <sheetData>
    <row r="1" spans="1:16">
      <c r="H1" s="284" t="s">
        <v>3034</v>
      </c>
      <c r="K1" s="258"/>
      <c r="L1" s="11" t="s">
        <v>165</v>
      </c>
      <c r="M1" s="11"/>
      <c r="N1" s="11" t="s">
        <v>162</v>
      </c>
      <c r="O1" s="11" t="s">
        <v>163</v>
      </c>
      <c r="P1" s="11" t="s">
        <v>79</v>
      </c>
    </row>
    <row r="2" spans="1:16">
      <c r="A2" s="286">
        <v>1</v>
      </c>
      <c r="B2" s="286">
        <v>516</v>
      </c>
      <c r="C2" s="286" t="s">
        <v>386</v>
      </c>
      <c r="D2" s="286" t="s">
        <v>385</v>
      </c>
      <c r="E2" s="286" t="s">
        <v>388</v>
      </c>
      <c r="F2" s="285">
        <v>0.37361111111111112</v>
      </c>
      <c r="G2" s="286"/>
      <c r="H2" s="286">
        <v>24</v>
      </c>
      <c r="I2" s="286" t="s">
        <v>3021</v>
      </c>
      <c r="J2" s="286">
        <v>1984</v>
      </c>
      <c r="K2" s="258" t="str">
        <f>D2&amp;" "&amp;C2</f>
        <v>Wojciechowski Adam</v>
      </c>
      <c r="L2" s="11">
        <v>100</v>
      </c>
      <c r="M2" s="11"/>
      <c r="N2" s="80"/>
      <c r="O2" s="11"/>
      <c r="P2" s="11"/>
    </row>
    <row r="3" spans="1:16">
      <c r="A3" s="286">
        <v>2</v>
      </c>
      <c r="B3" s="286">
        <v>509</v>
      </c>
      <c r="C3" s="286" t="s">
        <v>46</v>
      </c>
      <c r="D3" s="286" t="s">
        <v>332</v>
      </c>
      <c r="E3" s="286" t="s">
        <v>2475</v>
      </c>
      <c r="F3" s="285">
        <v>0.3840277777777778</v>
      </c>
      <c r="G3" s="286"/>
      <c r="H3" s="286">
        <v>24</v>
      </c>
      <c r="I3" s="286" t="s">
        <v>3021</v>
      </c>
      <c r="J3" s="286">
        <v>1979</v>
      </c>
      <c r="K3" s="258" t="str">
        <f>D3&amp;" "&amp;C3</f>
        <v>Buciak Piotr</v>
      </c>
      <c r="L3" s="11">
        <f t="shared" ref="L3:L7" si="0">MAX(L2*IF(P3&lt;1,P3,IF(O3&lt;1,O3,IF(N3&lt;1,N3,1))),0)</f>
        <v>97.287522603978289</v>
      </c>
      <c r="M3" s="11"/>
      <c r="N3" s="80">
        <f>F2/F3</f>
        <v>0.97287522603978294</v>
      </c>
      <c r="O3" s="11">
        <f>H3/H2</f>
        <v>1</v>
      </c>
      <c r="P3" s="11">
        <v>1</v>
      </c>
    </row>
    <row r="4" spans="1:16">
      <c r="A4" s="286">
        <v>3</v>
      </c>
      <c r="B4" s="286">
        <v>534</v>
      </c>
      <c r="C4" s="286" t="s">
        <v>82</v>
      </c>
      <c r="D4" s="286" t="s">
        <v>81</v>
      </c>
      <c r="E4" s="286" t="s">
        <v>83</v>
      </c>
      <c r="F4" s="285">
        <v>0.3840277777777778</v>
      </c>
      <c r="G4" s="286"/>
      <c r="H4" s="286">
        <v>24</v>
      </c>
      <c r="I4" s="286" t="s">
        <v>3021</v>
      </c>
      <c r="J4" s="286">
        <v>1982</v>
      </c>
      <c r="K4" s="258" t="str">
        <f t="shared" ref="K4:K7" si="1">D4&amp;" "&amp;C4</f>
        <v>Śmieja Daniel</v>
      </c>
      <c r="L4" s="11">
        <f t="shared" si="0"/>
        <v>97.287522603978289</v>
      </c>
      <c r="M4" s="11"/>
      <c r="N4" s="80">
        <f t="shared" ref="N4:N7" si="2">F3/F4</f>
        <v>1</v>
      </c>
      <c r="O4" s="11">
        <f t="shared" ref="O4:O7" si="3">H4/H3</f>
        <v>1</v>
      </c>
      <c r="P4" s="11">
        <v>1</v>
      </c>
    </row>
    <row r="5" spans="1:16">
      <c r="A5" s="286">
        <v>4</v>
      </c>
      <c r="B5" s="286">
        <v>514</v>
      </c>
      <c r="C5" s="286" t="s">
        <v>107</v>
      </c>
      <c r="D5" s="286" t="s">
        <v>114</v>
      </c>
      <c r="E5" s="286" t="s">
        <v>115</v>
      </c>
      <c r="F5" s="285">
        <v>0.41666666666666669</v>
      </c>
      <c r="G5" s="286"/>
      <c r="H5" s="286">
        <v>24</v>
      </c>
      <c r="I5" s="286" t="s">
        <v>3021</v>
      </c>
      <c r="J5" s="286">
        <v>1972</v>
      </c>
      <c r="K5" s="258" t="str">
        <f t="shared" si="1"/>
        <v>Bober Bartłomiej</v>
      </c>
      <c r="L5" s="11">
        <f t="shared" si="0"/>
        <v>89.666666666666657</v>
      </c>
      <c r="M5" s="11"/>
      <c r="N5" s="80">
        <f t="shared" si="2"/>
        <v>0.92166666666666663</v>
      </c>
      <c r="O5" s="11">
        <f t="shared" si="3"/>
        <v>1</v>
      </c>
      <c r="P5" s="11">
        <v>1</v>
      </c>
    </row>
    <row r="6" spans="1:16">
      <c r="A6" s="286">
        <v>5</v>
      </c>
      <c r="B6" s="286">
        <v>517</v>
      </c>
      <c r="C6" s="286" t="s">
        <v>84</v>
      </c>
      <c r="D6" s="286" t="s">
        <v>116</v>
      </c>
      <c r="E6" s="286" t="s">
        <v>677</v>
      </c>
      <c r="F6" s="285">
        <v>0.46388888888888885</v>
      </c>
      <c r="G6" s="286"/>
      <c r="H6" s="286">
        <v>24</v>
      </c>
      <c r="I6" s="286" t="s">
        <v>3021</v>
      </c>
      <c r="J6" s="286">
        <v>1979</v>
      </c>
      <c r="K6" s="258" t="str">
        <f t="shared" si="1"/>
        <v>Walentowski Radosław</v>
      </c>
      <c r="L6" s="11">
        <f t="shared" si="0"/>
        <v>80.538922155688624</v>
      </c>
      <c r="M6" s="11"/>
      <c r="N6" s="80">
        <f t="shared" si="2"/>
        <v>0.89820359281437134</v>
      </c>
      <c r="O6" s="11">
        <f t="shared" si="3"/>
        <v>1</v>
      </c>
      <c r="P6" s="11">
        <v>1</v>
      </c>
    </row>
    <row r="7" spans="1:16">
      <c r="A7" s="286">
        <v>6</v>
      </c>
      <c r="B7" s="286">
        <v>532</v>
      </c>
      <c r="C7" s="286" t="s">
        <v>578</v>
      </c>
      <c r="D7" s="286" t="s">
        <v>577</v>
      </c>
      <c r="E7" s="286" t="s">
        <v>580</v>
      </c>
      <c r="F7" s="285">
        <v>0.50763888888888886</v>
      </c>
      <c r="G7" s="286"/>
      <c r="H7" s="286">
        <v>24</v>
      </c>
      <c r="I7" s="286" t="s">
        <v>3021</v>
      </c>
      <c r="J7" s="286">
        <v>1960</v>
      </c>
      <c r="K7" s="258" t="str">
        <f t="shared" si="1"/>
        <v>Konieczny Tomasz</v>
      </c>
      <c r="L7" s="11">
        <f t="shared" si="0"/>
        <v>73.597811217510255</v>
      </c>
      <c r="M7" s="11"/>
      <c r="N7" s="80">
        <f t="shared" si="2"/>
        <v>0.9138166894664842</v>
      </c>
      <c r="O7" s="11">
        <f t="shared" si="3"/>
        <v>1</v>
      </c>
      <c r="P7" s="11">
        <v>1</v>
      </c>
    </row>
    <row r="8" spans="1:16">
      <c r="A8" s="286">
        <v>7</v>
      </c>
      <c r="B8" s="286">
        <v>528</v>
      </c>
      <c r="C8" s="286" t="s">
        <v>60</v>
      </c>
      <c r="D8" s="286" t="s">
        <v>2060</v>
      </c>
      <c r="E8" s="286"/>
      <c r="F8" s="285">
        <v>0.52013888888888882</v>
      </c>
      <c r="G8" s="286"/>
      <c r="H8" s="286">
        <v>24</v>
      </c>
      <c r="I8" s="286" t="s">
        <v>3021</v>
      </c>
      <c r="J8" s="286">
        <v>1969</v>
      </c>
      <c r="K8" s="258" t="str">
        <f t="shared" ref="K8:K29" si="4">D8&amp;" "&amp;C8</f>
        <v>Szawdzin Krzysztof</v>
      </c>
      <c r="L8" s="11">
        <f t="shared" ref="L8:L29" si="5">MAX(L7*IF(P8&lt;1,P8,IF(O8&lt;1,O8,IF(N8&lt;1,N8,1))),0)</f>
        <v>71.829105473965285</v>
      </c>
      <c r="M8" s="11"/>
      <c r="N8" s="80">
        <f t="shared" ref="N8:N29" si="6">F7/F8</f>
        <v>0.97596795727636854</v>
      </c>
      <c r="O8" s="11">
        <f t="shared" ref="O8:O29" si="7">H8/H7</f>
        <v>1</v>
      </c>
      <c r="P8" s="11">
        <v>1</v>
      </c>
    </row>
    <row r="9" spans="1:16">
      <c r="A9" s="286">
        <v>8</v>
      </c>
      <c r="B9" s="286">
        <v>527</v>
      </c>
      <c r="C9" s="286" t="s">
        <v>2452</v>
      </c>
      <c r="D9" s="286" t="s">
        <v>2451</v>
      </c>
      <c r="E9" s="286" t="s">
        <v>2599</v>
      </c>
      <c r="F9" s="285">
        <v>0.52013888888888882</v>
      </c>
      <c r="G9" s="286"/>
      <c r="H9" s="286">
        <v>24</v>
      </c>
      <c r="I9" s="286" t="s">
        <v>3021</v>
      </c>
      <c r="J9" s="286">
        <v>1984</v>
      </c>
      <c r="K9" s="258" t="str">
        <f t="shared" si="4"/>
        <v>Wieczorek Jarek</v>
      </c>
      <c r="L9" s="11">
        <f t="shared" si="5"/>
        <v>71.829105473965285</v>
      </c>
      <c r="M9" s="11"/>
      <c r="N9" s="80">
        <f t="shared" si="6"/>
        <v>1</v>
      </c>
      <c r="O9" s="11">
        <f t="shared" si="7"/>
        <v>1</v>
      </c>
      <c r="P9" s="11">
        <v>1</v>
      </c>
    </row>
    <row r="10" spans="1:16">
      <c r="A10" s="286">
        <v>9</v>
      </c>
      <c r="B10" s="286">
        <v>529</v>
      </c>
      <c r="C10" s="286" t="s">
        <v>442</v>
      </c>
      <c r="D10" s="286" t="s">
        <v>3033</v>
      </c>
      <c r="E10" s="286"/>
      <c r="F10" s="285">
        <v>0.5229166666666667</v>
      </c>
      <c r="G10" s="286"/>
      <c r="H10" s="286">
        <v>24</v>
      </c>
      <c r="I10" s="286" t="s">
        <v>3021</v>
      </c>
      <c r="J10" s="286">
        <v>1991</v>
      </c>
      <c r="K10" s="258" t="str">
        <f t="shared" si="4"/>
        <v>Grabowski Łukasz</v>
      </c>
      <c r="L10" s="11">
        <f t="shared" si="5"/>
        <v>71.447543160690557</v>
      </c>
      <c r="M10" s="11"/>
      <c r="N10" s="80">
        <f t="shared" si="6"/>
        <v>0.99468791500663989</v>
      </c>
      <c r="O10" s="11">
        <f t="shared" si="7"/>
        <v>1</v>
      </c>
      <c r="P10" s="11">
        <v>1</v>
      </c>
    </row>
    <row r="11" spans="1:16">
      <c r="A11" s="286">
        <v>10</v>
      </c>
      <c r="B11" s="286">
        <v>512</v>
      </c>
      <c r="C11" s="286" t="s">
        <v>66</v>
      </c>
      <c r="D11" s="286" t="s">
        <v>71</v>
      </c>
      <c r="E11" s="286" t="s">
        <v>72</v>
      </c>
      <c r="F11" s="285">
        <v>0.52430555555555558</v>
      </c>
      <c r="G11" s="286"/>
      <c r="H11" s="286">
        <v>24</v>
      </c>
      <c r="I11" s="286" t="s">
        <v>3021</v>
      </c>
      <c r="J11" s="286">
        <v>1958</v>
      </c>
      <c r="K11" s="258" t="str">
        <f t="shared" si="4"/>
        <v>Papis Leszek</v>
      </c>
      <c r="L11" s="11">
        <f t="shared" si="5"/>
        <v>71.258278145695357</v>
      </c>
      <c r="M11" s="11"/>
      <c r="N11" s="80">
        <f t="shared" si="6"/>
        <v>0.99735099337748345</v>
      </c>
      <c r="O11" s="11">
        <f t="shared" si="7"/>
        <v>1</v>
      </c>
      <c r="P11" s="11">
        <v>1</v>
      </c>
    </row>
    <row r="12" spans="1:16">
      <c r="A12" s="286">
        <v>11</v>
      </c>
      <c r="B12" s="286">
        <v>500</v>
      </c>
      <c r="C12" s="286" t="s">
        <v>906</v>
      </c>
      <c r="D12" s="286" t="s">
        <v>2808</v>
      </c>
      <c r="E12" s="286" t="s">
        <v>2481</v>
      </c>
      <c r="F12" s="285">
        <v>0.52430555555555558</v>
      </c>
      <c r="G12" s="286"/>
      <c r="H12" s="286">
        <v>24</v>
      </c>
      <c r="I12" s="286" t="s">
        <v>3021</v>
      </c>
      <c r="J12" s="286">
        <v>1970</v>
      </c>
      <c r="K12" s="258" t="str">
        <f t="shared" si="4"/>
        <v>Zawadzki Artur</v>
      </c>
      <c r="L12" s="11">
        <f t="shared" si="5"/>
        <v>71.258278145695357</v>
      </c>
      <c r="M12" s="11"/>
      <c r="N12" s="80">
        <f t="shared" si="6"/>
        <v>1</v>
      </c>
      <c r="O12" s="11">
        <f t="shared" si="7"/>
        <v>1</v>
      </c>
      <c r="P12" s="11">
        <v>1</v>
      </c>
    </row>
    <row r="13" spans="1:16">
      <c r="A13" s="286">
        <v>12</v>
      </c>
      <c r="B13" s="286">
        <v>513</v>
      </c>
      <c r="C13" s="286" t="s">
        <v>66</v>
      </c>
      <c r="D13" s="286" t="s">
        <v>74</v>
      </c>
      <c r="E13" s="286" t="s">
        <v>72</v>
      </c>
      <c r="F13" s="285">
        <v>0.52430555555555558</v>
      </c>
      <c r="G13" s="286"/>
      <c r="H13" s="286">
        <v>24</v>
      </c>
      <c r="I13" s="286" t="s">
        <v>3021</v>
      </c>
      <c r="J13" s="286">
        <v>1958</v>
      </c>
      <c r="K13" s="258" t="str">
        <f t="shared" si="4"/>
        <v>Orłowski Leszek</v>
      </c>
      <c r="L13" s="11">
        <f t="shared" si="5"/>
        <v>71.258278145695357</v>
      </c>
      <c r="M13" s="11"/>
      <c r="N13" s="80">
        <f t="shared" si="6"/>
        <v>1</v>
      </c>
      <c r="O13" s="11">
        <f t="shared" si="7"/>
        <v>1</v>
      </c>
      <c r="P13" s="11">
        <v>1</v>
      </c>
    </row>
    <row r="14" spans="1:16">
      <c r="A14" s="286">
        <v>13</v>
      </c>
      <c r="B14" s="286">
        <v>515</v>
      </c>
      <c r="C14" s="286" t="s">
        <v>94</v>
      </c>
      <c r="D14" s="286" t="s">
        <v>108</v>
      </c>
      <c r="E14" s="286" t="s">
        <v>100</v>
      </c>
      <c r="F14" s="285">
        <v>0.52569444444444446</v>
      </c>
      <c r="G14" s="286"/>
      <c r="H14" s="286">
        <v>24</v>
      </c>
      <c r="I14" s="286" t="s">
        <v>3021</v>
      </c>
      <c r="J14" s="286">
        <v>1983</v>
      </c>
      <c r="K14" s="258" t="str">
        <f t="shared" si="4"/>
        <v>Ruchlicki Stanisław</v>
      </c>
      <c r="L14" s="11">
        <f t="shared" si="5"/>
        <v>71.070013210039619</v>
      </c>
      <c r="M14" s="11"/>
      <c r="N14" s="80">
        <f t="shared" si="6"/>
        <v>0.99735799207397624</v>
      </c>
      <c r="O14" s="11">
        <f t="shared" si="7"/>
        <v>1</v>
      </c>
      <c r="P14" s="11">
        <v>1</v>
      </c>
    </row>
    <row r="15" spans="1:16">
      <c r="A15" s="286">
        <v>14</v>
      </c>
      <c r="B15" s="286">
        <v>519</v>
      </c>
      <c r="C15" s="286" t="s">
        <v>522</v>
      </c>
      <c r="D15" s="286" t="s">
        <v>2008</v>
      </c>
      <c r="E15" s="286" t="s">
        <v>2606</v>
      </c>
      <c r="F15" s="285">
        <v>0.53819444444444442</v>
      </c>
      <c r="G15" s="286"/>
      <c r="H15" s="286">
        <v>24</v>
      </c>
      <c r="I15" s="286" t="s">
        <v>3021</v>
      </c>
      <c r="J15" s="286">
        <v>1981</v>
      </c>
      <c r="K15" s="258" t="str">
        <f t="shared" si="4"/>
        <v>Kucharski Rafał</v>
      </c>
      <c r="L15" s="11">
        <f t="shared" si="5"/>
        <v>69.419354838709666</v>
      </c>
      <c r="M15" s="11"/>
      <c r="N15" s="80">
        <f t="shared" si="6"/>
        <v>0.97677419354838713</v>
      </c>
      <c r="O15" s="11">
        <f t="shared" si="7"/>
        <v>1</v>
      </c>
      <c r="P15" s="11">
        <v>1</v>
      </c>
    </row>
    <row r="16" spans="1:16">
      <c r="A16" s="286">
        <v>15</v>
      </c>
      <c r="B16" s="286">
        <v>511</v>
      </c>
      <c r="C16" s="286" t="s">
        <v>48</v>
      </c>
      <c r="D16" s="286" t="s">
        <v>2734</v>
      </c>
      <c r="E16" s="286" t="s">
        <v>2725</v>
      </c>
      <c r="F16" s="285">
        <v>0.55694444444444446</v>
      </c>
      <c r="G16" s="286"/>
      <c r="H16" s="286">
        <v>24</v>
      </c>
      <c r="I16" s="286" t="s">
        <v>3021</v>
      </c>
      <c r="J16" s="286">
        <v>1990</v>
      </c>
      <c r="K16" s="258" t="str">
        <f t="shared" si="4"/>
        <v>Słomka Paweł</v>
      </c>
      <c r="L16" s="11">
        <f t="shared" si="5"/>
        <v>67.08229426433914</v>
      </c>
      <c r="M16" s="11"/>
      <c r="N16" s="80">
        <f t="shared" si="6"/>
        <v>0.96633416458852861</v>
      </c>
      <c r="O16" s="11">
        <f t="shared" si="7"/>
        <v>1</v>
      </c>
      <c r="P16" s="11">
        <v>1</v>
      </c>
    </row>
    <row r="17" spans="1:16">
      <c r="A17" s="286">
        <v>16</v>
      </c>
      <c r="B17" s="286">
        <v>526</v>
      </c>
      <c r="C17" s="286" t="s">
        <v>442</v>
      </c>
      <c r="D17" s="286" t="s">
        <v>441</v>
      </c>
      <c r="E17" s="286"/>
      <c r="F17" s="285">
        <v>0.56527777777777777</v>
      </c>
      <c r="G17" s="286"/>
      <c r="H17" s="286">
        <v>24</v>
      </c>
      <c r="I17" s="286" t="s">
        <v>3021</v>
      </c>
      <c r="J17" s="286">
        <v>1986</v>
      </c>
      <c r="K17" s="258" t="str">
        <f t="shared" si="4"/>
        <v>Mirowski Łukasz</v>
      </c>
      <c r="L17" s="11">
        <f t="shared" si="5"/>
        <v>66.093366093366086</v>
      </c>
      <c r="M17" s="11"/>
      <c r="N17" s="80">
        <f t="shared" si="6"/>
        <v>0.98525798525798536</v>
      </c>
      <c r="O17" s="11">
        <f t="shared" si="7"/>
        <v>1</v>
      </c>
      <c r="P17" s="11">
        <v>1</v>
      </c>
    </row>
    <row r="18" spans="1:16">
      <c r="A18" s="286">
        <v>17</v>
      </c>
      <c r="B18" s="286">
        <v>502</v>
      </c>
      <c r="C18" s="286" t="s">
        <v>60</v>
      </c>
      <c r="D18" s="286" t="s">
        <v>2876</v>
      </c>
      <c r="E18" s="286" t="s">
        <v>2856</v>
      </c>
      <c r="F18" s="285">
        <v>0.56597222222222221</v>
      </c>
      <c r="G18" s="286"/>
      <c r="H18" s="286">
        <v>24</v>
      </c>
      <c r="I18" s="286" t="s">
        <v>3021</v>
      </c>
      <c r="J18" s="286">
        <v>1979</v>
      </c>
      <c r="K18" s="258" t="str">
        <f t="shared" si="4"/>
        <v>Siemieniuk Krzysztof</v>
      </c>
      <c r="L18" s="11">
        <f t="shared" si="5"/>
        <v>66.012269938650306</v>
      </c>
      <c r="M18" s="11"/>
      <c r="N18" s="80">
        <f t="shared" si="6"/>
        <v>0.99877300613496933</v>
      </c>
      <c r="O18" s="11">
        <f t="shared" si="7"/>
        <v>1</v>
      </c>
      <c r="P18" s="11">
        <v>1</v>
      </c>
    </row>
    <row r="19" spans="1:16">
      <c r="A19" s="286">
        <v>20</v>
      </c>
      <c r="B19" s="286">
        <v>506</v>
      </c>
      <c r="C19" s="286" t="s">
        <v>783</v>
      </c>
      <c r="D19" s="286" t="s">
        <v>782</v>
      </c>
      <c r="E19" s="286"/>
      <c r="F19" s="285">
        <v>0.61736111111111114</v>
      </c>
      <c r="G19" s="286"/>
      <c r="H19" s="286">
        <v>24</v>
      </c>
      <c r="I19" s="286" t="s">
        <v>3021</v>
      </c>
      <c r="J19" s="286">
        <v>1955</v>
      </c>
      <c r="K19" s="258" t="str">
        <f t="shared" si="4"/>
        <v>Ścibisz Jerzy</v>
      </c>
      <c r="L19" s="11">
        <f t="shared" si="5"/>
        <v>60.517435320584923</v>
      </c>
      <c r="M19" s="11"/>
      <c r="N19" s="80">
        <f t="shared" si="6"/>
        <v>0.91676040494938127</v>
      </c>
      <c r="O19" s="11">
        <f t="shared" si="7"/>
        <v>1</v>
      </c>
      <c r="P19" s="11">
        <v>1</v>
      </c>
    </row>
    <row r="20" spans="1:16">
      <c r="A20" s="286">
        <v>21</v>
      </c>
      <c r="B20" s="286">
        <v>504</v>
      </c>
      <c r="C20" s="286" t="s">
        <v>46</v>
      </c>
      <c r="D20" s="286" t="s">
        <v>1051</v>
      </c>
      <c r="E20" s="286" t="s">
        <v>2866</v>
      </c>
      <c r="F20" s="285">
        <v>0.62777777777777777</v>
      </c>
      <c r="G20" s="286" t="s">
        <v>3032</v>
      </c>
      <c r="H20" s="286">
        <v>23</v>
      </c>
      <c r="I20" s="286" t="s">
        <v>3021</v>
      </c>
      <c r="J20" s="286">
        <v>1963</v>
      </c>
      <c r="K20" s="258" t="str">
        <f t="shared" si="4"/>
        <v>Szajduk Piotr</v>
      </c>
      <c r="L20" s="11">
        <f t="shared" si="5"/>
        <v>57.995875515560556</v>
      </c>
      <c r="M20" s="11"/>
      <c r="N20" s="80">
        <f t="shared" si="6"/>
        <v>0.98340707964601781</v>
      </c>
      <c r="O20" s="11">
        <f t="shared" si="7"/>
        <v>0.95833333333333337</v>
      </c>
      <c r="P20" s="11">
        <v>1</v>
      </c>
    </row>
    <row r="21" spans="1:16">
      <c r="A21" s="286">
        <v>23</v>
      </c>
      <c r="B21" s="286">
        <v>510</v>
      </c>
      <c r="C21" s="286" t="s">
        <v>90</v>
      </c>
      <c r="D21" s="286" t="s">
        <v>1</v>
      </c>
      <c r="E21" s="286" t="s">
        <v>2</v>
      </c>
      <c r="F21" s="285">
        <v>0.58611111111111114</v>
      </c>
      <c r="G21" s="286" t="s">
        <v>3031</v>
      </c>
      <c r="H21" s="286">
        <v>23</v>
      </c>
      <c r="I21" s="286" t="s">
        <v>3021</v>
      </c>
      <c r="J21" s="286">
        <v>1971</v>
      </c>
      <c r="K21" s="258" t="str">
        <f t="shared" si="4"/>
        <v>Kawecki Dariusz</v>
      </c>
      <c r="L21" s="11">
        <f t="shared" si="5"/>
        <v>57.995875515560556</v>
      </c>
      <c r="M21" s="11"/>
      <c r="N21" s="80">
        <f t="shared" si="6"/>
        <v>1.0710900473933649</v>
      </c>
      <c r="O21" s="11">
        <f t="shared" si="7"/>
        <v>1</v>
      </c>
      <c r="P21" s="11">
        <v>1</v>
      </c>
    </row>
    <row r="22" spans="1:16">
      <c r="A22" s="286">
        <v>24</v>
      </c>
      <c r="B22" s="286">
        <v>533</v>
      </c>
      <c r="C22" s="286" t="s">
        <v>88</v>
      </c>
      <c r="D22" s="286" t="s">
        <v>129</v>
      </c>
      <c r="E22" s="286" t="s">
        <v>1378</v>
      </c>
      <c r="F22" s="285">
        <v>0.55694444444444446</v>
      </c>
      <c r="G22" s="286" t="s">
        <v>3030</v>
      </c>
      <c r="H22" s="286">
        <v>20</v>
      </c>
      <c r="I22" s="286" t="s">
        <v>3021</v>
      </c>
      <c r="J22" s="286">
        <v>1978</v>
      </c>
      <c r="K22" s="258" t="str">
        <f t="shared" si="4"/>
        <v>Sadowski Marek</v>
      </c>
      <c r="L22" s="11">
        <f t="shared" si="5"/>
        <v>50.431196100487441</v>
      </c>
      <c r="M22" s="11"/>
      <c r="N22" s="80">
        <f t="shared" si="6"/>
        <v>1.0523690773067331</v>
      </c>
      <c r="O22" s="11">
        <f t="shared" si="7"/>
        <v>0.86956521739130432</v>
      </c>
      <c r="P22" s="11">
        <v>1</v>
      </c>
    </row>
    <row r="23" spans="1:16">
      <c r="A23" s="286">
        <v>27</v>
      </c>
      <c r="B23" s="286">
        <v>518</v>
      </c>
      <c r="C23" s="286" t="s">
        <v>69</v>
      </c>
      <c r="D23" s="286" t="s">
        <v>541</v>
      </c>
      <c r="E23" s="286" t="s">
        <v>115</v>
      </c>
      <c r="F23" s="285">
        <v>0.61041666666666672</v>
      </c>
      <c r="G23" s="286" t="s">
        <v>3028</v>
      </c>
      <c r="H23" s="286">
        <v>18</v>
      </c>
      <c r="I23" s="286" t="s">
        <v>3021</v>
      </c>
      <c r="J23" s="286">
        <v>1951</v>
      </c>
      <c r="K23" s="258" t="str">
        <f t="shared" si="4"/>
        <v>Piwakowski Andrzej</v>
      </c>
      <c r="L23" s="11">
        <f t="shared" si="5"/>
        <v>45.388076490438699</v>
      </c>
      <c r="M23" s="11"/>
      <c r="N23" s="80">
        <f t="shared" si="6"/>
        <v>0.91240045506257106</v>
      </c>
      <c r="O23" s="11">
        <f t="shared" si="7"/>
        <v>0.9</v>
      </c>
      <c r="P23" s="11">
        <v>1</v>
      </c>
    </row>
    <row r="24" spans="1:16">
      <c r="A24" s="286">
        <v>28</v>
      </c>
      <c r="B24" s="286">
        <v>535</v>
      </c>
      <c r="C24" s="286" t="s">
        <v>69</v>
      </c>
      <c r="D24" s="286" t="s">
        <v>75</v>
      </c>
      <c r="E24" s="286"/>
      <c r="F24" s="285">
        <v>0.45902777777777781</v>
      </c>
      <c r="G24" s="286" t="s">
        <v>3027</v>
      </c>
      <c r="H24" s="286">
        <v>17</v>
      </c>
      <c r="I24" s="286" t="s">
        <v>3021</v>
      </c>
      <c r="J24" s="286">
        <v>1965</v>
      </c>
      <c r="K24" s="258" t="str">
        <f t="shared" si="4"/>
        <v>Smejda Andrzej</v>
      </c>
      <c r="L24" s="11">
        <f t="shared" si="5"/>
        <v>42.866516685414325</v>
      </c>
      <c r="M24" s="11"/>
      <c r="N24" s="80">
        <f t="shared" si="6"/>
        <v>1.3298033282904691</v>
      </c>
      <c r="O24" s="11">
        <f t="shared" si="7"/>
        <v>0.94444444444444442</v>
      </c>
      <c r="P24" s="11">
        <v>1</v>
      </c>
    </row>
    <row r="25" spans="1:16">
      <c r="A25" s="286">
        <v>29</v>
      </c>
      <c r="B25" s="286">
        <v>508</v>
      </c>
      <c r="C25" s="286" t="s">
        <v>526</v>
      </c>
      <c r="D25" s="286" t="s">
        <v>2047</v>
      </c>
      <c r="E25" s="286" t="s">
        <v>2048</v>
      </c>
      <c r="F25" s="285">
        <v>0.54305555555555551</v>
      </c>
      <c r="G25" s="286" t="s">
        <v>3026</v>
      </c>
      <c r="H25" s="286">
        <v>16</v>
      </c>
      <c r="I25" s="286" t="s">
        <v>3021</v>
      </c>
      <c r="J25" s="286">
        <v>1993</v>
      </c>
      <c r="K25" s="258" t="str">
        <f t="shared" si="4"/>
        <v>Zając Bartosz</v>
      </c>
      <c r="L25" s="11">
        <f t="shared" si="5"/>
        <v>40.344956880389951</v>
      </c>
      <c r="M25" s="11"/>
      <c r="N25" s="80">
        <f t="shared" si="6"/>
        <v>0.84526854219948866</v>
      </c>
      <c r="O25" s="11">
        <f t="shared" si="7"/>
        <v>0.94117647058823528</v>
      </c>
      <c r="P25" s="11">
        <v>1</v>
      </c>
    </row>
    <row r="26" spans="1:16">
      <c r="A26" s="286">
        <v>30</v>
      </c>
      <c r="B26" s="286">
        <v>507</v>
      </c>
      <c r="C26" s="286" t="s">
        <v>578</v>
      </c>
      <c r="D26" s="286" t="s">
        <v>2051</v>
      </c>
      <c r="E26" s="286" t="s">
        <v>2048</v>
      </c>
      <c r="F26" s="285">
        <v>0.54305555555555551</v>
      </c>
      <c r="G26" s="286" t="s">
        <v>3026</v>
      </c>
      <c r="H26" s="286">
        <v>16</v>
      </c>
      <c r="I26" s="286" t="s">
        <v>3021</v>
      </c>
      <c r="J26" s="286">
        <v>1986</v>
      </c>
      <c r="K26" s="258" t="str">
        <f t="shared" si="4"/>
        <v>Skoracki Tomasz</v>
      </c>
      <c r="L26" s="11">
        <f t="shared" si="5"/>
        <v>40.344956880389951</v>
      </c>
      <c r="M26" s="11"/>
      <c r="N26" s="80">
        <f t="shared" si="6"/>
        <v>1</v>
      </c>
      <c r="O26" s="11">
        <f t="shared" si="7"/>
        <v>1</v>
      </c>
      <c r="P26" s="11">
        <v>1</v>
      </c>
    </row>
    <row r="27" spans="1:16">
      <c r="A27" s="286">
        <v>31</v>
      </c>
      <c r="B27" s="286">
        <v>536</v>
      </c>
      <c r="C27" s="286" t="s">
        <v>824</v>
      </c>
      <c r="D27" s="286" t="s">
        <v>1847</v>
      </c>
      <c r="E27" s="286" t="s">
        <v>1360</v>
      </c>
      <c r="F27" s="285">
        <v>0.4770833333333333</v>
      </c>
      <c r="G27" s="286" t="s">
        <v>3024</v>
      </c>
      <c r="H27" s="286">
        <v>13</v>
      </c>
      <c r="I27" s="286" t="s">
        <v>3021</v>
      </c>
      <c r="J27" s="286">
        <v>1976</v>
      </c>
      <c r="K27" s="258" t="str">
        <f t="shared" si="4"/>
        <v>Sobków Szymon</v>
      </c>
      <c r="L27" s="11">
        <f t="shared" si="5"/>
        <v>32.780277465316836</v>
      </c>
      <c r="M27" s="11"/>
      <c r="N27" s="80">
        <f t="shared" si="6"/>
        <v>1.1382823871906842</v>
      </c>
      <c r="O27" s="11">
        <f t="shared" si="7"/>
        <v>0.8125</v>
      </c>
      <c r="P27" s="11">
        <v>1</v>
      </c>
    </row>
    <row r="28" spans="1:16">
      <c r="A28" s="286">
        <v>32</v>
      </c>
      <c r="B28" s="286">
        <v>537</v>
      </c>
      <c r="C28" s="286" t="s">
        <v>442</v>
      </c>
      <c r="D28" s="286" t="s">
        <v>3025</v>
      </c>
      <c r="E28" s="286" t="s">
        <v>1360</v>
      </c>
      <c r="F28" s="285">
        <v>0.4770833333333333</v>
      </c>
      <c r="G28" s="286" t="s">
        <v>3024</v>
      </c>
      <c r="H28" s="286">
        <v>13</v>
      </c>
      <c r="I28" s="286" t="s">
        <v>3021</v>
      </c>
      <c r="J28" s="286">
        <v>1976</v>
      </c>
      <c r="K28" s="258" t="str">
        <f t="shared" si="4"/>
        <v>Milczarkiewicz Łukasz</v>
      </c>
      <c r="L28" s="11">
        <f t="shared" si="5"/>
        <v>32.780277465316836</v>
      </c>
      <c r="M28" s="11"/>
      <c r="N28" s="80">
        <f t="shared" si="6"/>
        <v>1</v>
      </c>
      <c r="O28" s="11">
        <f t="shared" si="7"/>
        <v>1</v>
      </c>
      <c r="P28" s="11">
        <v>1</v>
      </c>
    </row>
    <row r="29" spans="1:16">
      <c r="A29" s="286">
        <v>33</v>
      </c>
      <c r="B29" s="286">
        <v>503</v>
      </c>
      <c r="C29" s="286" t="s">
        <v>1113</v>
      </c>
      <c r="D29" s="286" t="s">
        <v>3023</v>
      </c>
      <c r="E29" s="286"/>
      <c r="F29" s="285">
        <v>0.59027777777777779</v>
      </c>
      <c r="G29" s="286" t="s">
        <v>3022</v>
      </c>
      <c r="H29" s="286">
        <v>10</v>
      </c>
      <c r="I29" s="286" t="s">
        <v>3021</v>
      </c>
      <c r="J29" s="286">
        <v>1963</v>
      </c>
      <c r="K29" s="258" t="str">
        <f t="shared" si="4"/>
        <v>Andrzejczak Maciej</v>
      </c>
      <c r="L29" s="11">
        <f t="shared" si="5"/>
        <v>25.21559805024372</v>
      </c>
      <c r="M29" s="11"/>
      <c r="N29" s="80">
        <f t="shared" si="6"/>
        <v>0.80823529411764694</v>
      </c>
      <c r="O29" s="11">
        <f t="shared" si="7"/>
        <v>0.76923076923076927</v>
      </c>
      <c r="P29" s="11">
        <v>1</v>
      </c>
    </row>
  </sheetData>
  <sheetProtection selectLockedCells="1" selectUnlockedCells="1"/>
  <pageMargins left="0.78749999999999998" right="0.78749999999999998" top="1.0527777777777778" bottom="1.0527777777777778" header="0.78749999999999998" footer="0.78749999999999998"/>
  <pageSetup paperSize="9" orientation="portrait" useFirstPageNumber="1" horizontalDpi="300" verticalDpi="300"/>
  <headerFooter alignWithMargins="0">
    <oddHeader>&amp;C&amp;"Times New Roman,Normalny"&amp;12&amp;A</oddHeader>
    <oddFooter>&amp;C&amp;"Times New Roman,Normalny"&amp;12Strona &amp;P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>
  <dimension ref="A1:P7"/>
  <sheetViews>
    <sheetView workbookViewId="0"/>
  </sheetViews>
  <sheetFormatPr defaultColWidth="11.5703125" defaultRowHeight="12.75"/>
  <cols>
    <col min="1" max="3" width="11.5703125" style="284"/>
    <col min="4" max="4" width="16" style="284" customWidth="1"/>
    <col min="5" max="5" width="33.28515625" style="284" customWidth="1"/>
    <col min="6" max="7" width="11.5703125" style="284"/>
    <col min="8" max="8" width="17.7109375" style="284" customWidth="1"/>
    <col min="9" max="9" width="27.42578125" style="284" customWidth="1"/>
    <col min="10" max="10" width="11.5703125" style="284"/>
    <col min="11" max="11" width="17.85546875" style="284" bestFit="1" customWidth="1"/>
    <col min="12" max="16384" width="11.5703125" style="284"/>
  </cols>
  <sheetData>
    <row r="1" spans="1:16">
      <c r="H1" s="284" t="s">
        <v>3034</v>
      </c>
      <c r="K1" s="258"/>
      <c r="L1" s="11" t="s">
        <v>165</v>
      </c>
      <c r="M1" s="11" t="s">
        <v>196</v>
      </c>
      <c r="N1" s="11" t="s">
        <v>162</v>
      </c>
      <c r="O1" s="11" t="s">
        <v>163</v>
      </c>
      <c r="P1" s="11" t="s">
        <v>79</v>
      </c>
    </row>
    <row r="2" spans="1:16">
      <c r="A2" s="284">
        <v>1</v>
      </c>
      <c r="B2" s="284">
        <v>408</v>
      </c>
      <c r="C2" s="284" t="s">
        <v>102</v>
      </c>
      <c r="D2" s="284" t="s">
        <v>28</v>
      </c>
      <c r="E2" s="284" t="s">
        <v>159</v>
      </c>
      <c r="F2" s="285">
        <v>0.3222222222222223</v>
      </c>
      <c r="H2" s="284">
        <v>16</v>
      </c>
      <c r="I2" s="284" t="s">
        <v>2976</v>
      </c>
      <c r="J2" s="284">
        <v>1975</v>
      </c>
      <c r="K2" s="258"/>
      <c r="L2" s="11"/>
      <c r="M2" s="11">
        <v>50</v>
      </c>
      <c r="N2" s="80"/>
      <c r="O2" s="11"/>
      <c r="P2" s="11"/>
    </row>
    <row r="3" spans="1:16">
      <c r="B3" s="284">
        <v>404</v>
      </c>
      <c r="C3" s="284" t="s">
        <v>3014</v>
      </c>
      <c r="D3" s="284" t="s">
        <v>1470</v>
      </c>
      <c r="E3" s="284" t="s">
        <v>1471</v>
      </c>
      <c r="F3" s="285">
        <v>0.45486111111111116</v>
      </c>
      <c r="G3" s="284" t="s">
        <v>3013</v>
      </c>
      <c r="H3" s="284">
        <v>15</v>
      </c>
      <c r="I3" s="284" t="s">
        <v>2976</v>
      </c>
      <c r="J3" s="284">
        <v>1978</v>
      </c>
      <c r="K3" s="258" t="str">
        <f>D3&amp;" "&amp;C3</f>
        <v>Gruba Patrycja</v>
      </c>
      <c r="L3" s="11">
        <v>50</v>
      </c>
      <c r="M3" s="11">
        <f>MAX(M2*IF(P3&lt;1,P3,IF(O3&lt;1,O3,IF(N3&lt;1,N3,1))),0)</f>
        <v>46.875</v>
      </c>
      <c r="N3" s="80">
        <f>F2/F3</f>
        <v>0.70839694656488561</v>
      </c>
      <c r="O3" s="11">
        <f>H3/H2</f>
        <v>0.9375</v>
      </c>
      <c r="P3" s="11">
        <v>1</v>
      </c>
    </row>
    <row r="4" spans="1:16">
      <c r="A4" s="284">
        <v>11</v>
      </c>
      <c r="B4" s="284">
        <v>419</v>
      </c>
      <c r="C4" s="284" t="s">
        <v>3012</v>
      </c>
      <c r="D4" s="284" t="s">
        <v>3011</v>
      </c>
      <c r="E4" s="284" t="s">
        <v>3009</v>
      </c>
      <c r="F4" s="285">
        <v>0.3534722222222223</v>
      </c>
      <c r="G4" s="284" t="s">
        <v>3002</v>
      </c>
      <c r="H4" s="284">
        <v>14</v>
      </c>
      <c r="I4" s="284" t="s">
        <v>2976</v>
      </c>
      <c r="J4" s="284">
        <v>1974</v>
      </c>
      <c r="K4" s="258" t="str">
        <f t="shared" ref="K4:K7" si="0">D4&amp;" "&amp;C4</f>
        <v xml:space="preserve">Hajduk Lidia </v>
      </c>
      <c r="L4" s="11">
        <f t="shared" ref="L4:L7" si="1">MAX(L3*IF(P4&lt;1,P4,IF(O4&lt;1,O4,IF(N4&lt;1,N4,1))),0)</f>
        <v>46.666666666666664</v>
      </c>
      <c r="M4" s="11">
        <f t="shared" ref="M4:M7" si="2">MAX(M3*IF(P4&lt;1,P4,IF(O4&lt;1,O4,IF(N4&lt;1,N4,1))),0)</f>
        <v>43.75</v>
      </c>
      <c r="N4" s="80">
        <f t="shared" ref="N4:N7" si="3">F3/F4</f>
        <v>1.2868369351669939</v>
      </c>
      <c r="O4" s="11">
        <f t="shared" ref="O4:O7" si="4">H4/H3</f>
        <v>0.93333333333333335</v>
      </c>
      <c r="P4" s="11">
        <v>1</v>
      </c>
    </row>
    <row r="5" spans="1:16">
      <c r="A5" s="284">
        <v>24</v>
      </c>
      <c r="B5" s="284">
        <v>400</v>
      </c>
      <c r="C5" s="284" t="s">
        <v>1269</v>
      </c>
      <c r="D5" s="284" t="s">
        <v>2874</v>
      </c>
      <c r="E5" s="284" t="s">
        <v>2989</v>
      </c>
      <c r="F5" s="285">
        <v>0.4472222222222223</v>
      </c>
      <c r="G5" s="284" t="s">
        <v>2988</v>
      </c>
      <c r="H5" s="284">
        <v>11</v>
      </c>
      <c r="I5" s="284" t="s">
        <v>2976</v>
      </c>
      <c r="J5" s="284">
        <v>1985</v>
      </c>
      <c r="K5" s="258" t="str">
        <f t="shared" si="0"/>
        <v>Bukowska Agnieszka</v>
      </c>
      <c r="L5" s="11">
        <f t="shared" si="1"/>
        <v>36.666666666666664</v>
      </c>
      <c r="M5" s="11">
        <f t="shared" si="2"/>
        <v>34.375</v>
      </c>
      <c r="N5" s="80">
        <f t="shared" si="3"/>
        <v>0.79037267080745344</v>
      </c>
      <c r="O5" s="11">
        <f t="shared" si="4"/>
        <v>0.7857142857142857</v>
      </c>
      <c r="P5" s="11">
        <v>1</v>
      </c>
    </row>
    <row r="6" spans="1:16">
      <c r="B6" s="284">
        <v>422</v>
      </c>
      <c r="C6" s="284" t="s">
        <v>1287</v>
      </c>
      <c r="D6" s="284" t="s">
        <v>2985</v>
      </c>
      <c r="E6" s="284" t="s">
        <v>2983</v>
      </c>
      <c r="F6" s="285">
        <v>0.47777777777777775</v>
      </c>
      <c r="G6" s="284" t="s">
        <v>2982</v>
      </c>
      <c r="H6" s="284">
        <v>10</v>
      </c>
      <c r="I6" s="284" t="s">
        <v>2976</v>
      </c>
      <c r="J6" s="284">
        <v>1990</v>
      </c>
      <c r="K6" s="258" t="str">
        <f t="shared" si="0"/>
        <v>Szyszka Anna</v>
      </c>
      <c r="L6" s="11">
        <f t="shared" si="1"/>
        <v>33.333333333333329</v>
      </c>
      <c r="M6" s="11">
        <f t="shared" si="2"/>
        <v>31.25</v>
      </c>
      <c r="N6" s="80">
        <f t="shared" si="3"/>
        <v>0.9360465116279072</v>
      </c>
      <c r="O6" s="11">
        <f t="shared" si="4"/>
        <v>0.90909090909090906</v>
      </c>
      <c r="P6" s="11">
        <v>1</v>
      </c>
    </row>
    <row r="7" spans="1:16">
      <c r="A7" s="284">
        <v>29</v>
      </c>
      <c r="B7" s="284">
        <v>412</v>
      </c>
      <c r="C7" s="284" t="s">
        <v>1342</v>
      </c>
      <c r="D7" s="284" t="s">
        <v>2980</v>
      </c>
      <c r="E7" s="284" t="s">
        <v>2978</v>
      </c>
      <c r="F7" s="285">
        <v>0.4</v>
      </c>
      <c r="G7" s="284" t="s">
        <v>2977</v>
      </c>
      <c r="H7" s="284">
        <v>9</v>
      </c>
      <c r="I7" s="284" t="s">
        <v>2976</v>
      </c>
      <c r="J7" s="284">
        <v>1990</v>
      </c>
      <c r="K7" s="258" t="str">
        <f t="shared" si="0"/>
        <v>Koczewska Barbara</v>
      </c>
      <c r="L7" s="11">
        <f t="shared" si="1"/>
        <v>29.999999999999996</v>
      </c>
      <c r="M7" s="11">
        <f t="shared" si="2"/>
        <v>28.125</v>
      </c>
      <c r="N7" s="80">
        <f t="shared" si="3"/>
        <v>1.1944444444444442</v>
      </c>
      <c r="O7" s="11">
        <f t="shared" si="4"/>
        <v>0.9</v>
      </c>
      <c r="P7" s="11">
        <v>1</v>
      </c>
    </row>
  </sheetData>
  <sheetProtection selectLockedCells="1" selectUnlockedCells="1"/>
  <pageMargins left="0.78749999999999998" right="0.78749999999999998" top="1.0527777777777778" bottom="1.0527777777777778" header="0.78749999999999998" footer="0.78749999999999998"/>
  <pageSetup paperSize="9" orientation="portrait" useFirstPageNumber="1" horizontalDpi="300" verticalDpi="300"/>
  <headerFooter alignWithMargins="0">
    <oddHeader>&amp;C&amp;"Times New Roman,Normalny"&amp;12&amp;A</oddHeader>
    <oddFooter>&amp;C&amp;"Times New Roman,Normalny"&amp;12Strona &amp;P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>
  <dimension ref="A1:P29"/>
  <sheetViews>
    <sheetView workbookViewId="0"/>
  </sheetViews>
  <sheetFormatPr defaultColWidth="11.5703125" defaultRowHeight="12.75"/>
  <cols>
    <col min="1" max="3" width="11.5703125" style="284"/>
    <col min="4" max="4" width="16" style="284" customWidth="1"/>
    <col min="5" max="5" width="33.28515625" style="284" customWidth="1"/>
    <col min="6" max="7" width="11.5703125" style="284"/>
    <col min="8" max="8" width="17.7109375" style="284" customWidth="1"/>
    <col min="9" max="9" width="27.42578125" style="284" customWidth="1"/>
    <col min="10" max="10" width="11.5703125" style="284"/>
    <col min="11" max="11" width="18.85546875" style="284" bestFit="1" customWidth="1"/>
    <col min="12" max="16384" width="11.5703125" style="284"/>
  </cols>
  <sheetData>
    <row r="1" spans="1:16">
      <c r="H1" s="284" t="s">
        <v>3034</v>
      </c>
      <c r="K1" s="258"/>
      <c r="L1" s="11" t="s">
        <v>165</v>
      </c>
      <c r="M1" s="11"/>
      <c r="N1" s="11" t="s">
        <v>162</v>
      </c>
      <c r="O1" s="11" t="s">
        <v>163</v>
      </c>
      <c r="P1" s="11" t="s">
        <v>79</v>
      </c>
    </row>
    <row r="2" spans="1:16">
      <c r="A2" s="284">
        <v>1</v>
      </c>
      <c r="B2" s="284">
        <v>408</v>
      </c>
      <c r="C2" s="284" t="s">
        <v>102</v>
      </c>
      <c r="D2" s="284" t="s">
        <v>28</v>
      </c>
      <c r="E2" s="284" t="s">
        <v>159</v>
      </c>
      <c r="F2" s="285">
        <v>0.3222222222222223</v>
      </c>
      <c r="H2" s="284">
        <v>16</v>
      </c>
      <c r="I2" s="284" t="s">
        <v>2976</v>
      </c>
      <c r="J2" s="284">
        <v>1975</v>
      </c>
      <c r="K2" s="258" t="str">
        <f>D2&amp;" "&amp;C2</f>
        <v>Kłos Mariusz</v>
      </c>
      <c r="L2" s="11">
        <v>50</v>
      </c>
      <c r="M2" s="11"/>
      <c r="N2" s="80"/>
      <c r="O2" s="11"/>
      <c r="P2" s="11"/>
    </row>
    <row r="3" spans="1:16">
      <c r="A3" s="284">
        <v>2</v>
      </c>
      <c r="B3" s="284">
        <v>427</v>
      </c>
      <c r="C3" s="284" t="s">
        <v>3020</v>
      </c>
      <c r="D3" s="284" t="s">
        <v>293</v>
      </c>
      <c r="F3" s="285">
        <v>0.37361111111111101</v>
      </c>
      <c r="H3" s="284">
        <v>16</v>
      </c>
      <c r="I3" s="284" t="s">
        <v>2976</v>
      </c>
      <c r="J3" s="284">
        <v>0</v>
      </c>
      <c r="K3" s="258" t="str">
        <f>D3&amp;" "&amp;C3</f>
        <v>Mikołaj Kabała</v>
      </c>
      <c r="L3" s="11">
        <f t="shared" ref="L3:L26" si="0">MAX(L2*IF(P3&lt;1,P3,IF(O3&lt;1,O3,IF(N3&lt;1,N3,1))),0)</f>
        <v>43.122676579925674</v>
      </c>
      <c r="M3" s="11"/>
      <c r="N3" s="80">
        <f>F2/F3</f>
        <v>0.86245353159851346</v>
      </c>
      <c r="O3" s="11">
        <f>H3/H2</f>
        <v>1</v>
      </c>
      <c r="P3" s="11">
        <v>1</v>
      </c>
    </row>
    <row r="4" spans="1:16">
      <c r="A4" s="284">
        <v>3</v>
      </c>
      <c r="B4" s="284">
        <v>402</v>
      </c>
      <c r="C4" s="284" t="s">
        <v>50</v>
      </c>
      <c r="D4" s="284" t="s">
        <v>1481</v>
      </c>
      <c r="F4" s="285">
        <v>0.40277777777777779</v>
      </c>
      <c r="H4" s="284">
        <v>16</v>
      </c>
      <c r="I4" s="284" t="s">
        <v>2976</v>
      </c>
      <c r="J4" s="284">
        <v>1965</v>
      </c>
      <c r="K4" s="258" t="str">
        <f t="shared" ref="K4:K26" si="1">D4&amp;" "&amp;C4</f>
        <v>Szamrej Wojciech</v>
      </c>
      <c r="L4" s="11">
        <f t="shared" si="0"/>
        <v>40.000000000000007</v>
      </c>
      <c r="M4" s="11"/>
      <c r="N4" s="80">
        <f t="shared" ref="N4:N26" si="2">F3/F4</f>
        <v>0.92758620689655147</v>
      </c>
      <c r="O4" s="11">
        <f t="shared" ref="O4:O26" si="3">H4/H3</f>
        <v>1</v>
      </c>
      <c r="P4" s="11">
        <v>1</v>
      </c>
    </row>
    <row r="5" spans="1:16">
      <c r="B5" s="284">
        <v>401</v>
      </c>
      <c r="C5" s="284" t="s">
        <v>59</v>
      </c>
      <c r="D5" s="284" t="s">
        <v>1485</v>
      </c>
      <c r="E5" s="284" t="s">
        <v>3019</v>
      </c>
      <c r="F5" s="285">
        <v>0.40277777777777779</v>
      </c>
      <c r="H5" s="284">
        <v>16</v>
      </c>
      <c r="I5" s="284" t="s">
        <v>2976</v>
      </c>
      <c r="J5" s="284">
        <v>1963</v>
      </c>
      <c r="K5" s="258" t="str">
        <f t="shared" si="1"/>
        <v>Gałaguz Jacek</v>
      </c>
      <c r="L5" s="11">
        <f t="shared" si="0"/>
        <v>40.000000000000007</v>
      </c>
      <c r="M5" s="11"/>
      <c r="N5" s="80">
        <f t="shared" si="2"/>
        <v>1</v>
      </c>
      <c r="O5" s="11">
        <f t="shared" si="3"/>
        <v>1</v>
      </c>
      <c r="P5" s="11">
        <v>1</v>
      </c>
    </row>
    <row r="6" spans="1:16">
      <c r="A6" s="284">
        <v>5</v>
      </c>
      <c r="B6" s="284">
        <v>426</v>
      </c>
      <c r="C6" s="284" t="s">
        <v>1477</v>
      </c>
      <c r="D6" s="284" t="s">
        <v>1476</v>
      </c>
      <c r="E6" s="284" t="s">
        <v>1478</v>
      </c>
      <c r="F6" s="285">
        <v>0.41041666666666676</v>
      </c>
      <c r="H6" s="284">
        <v>16</v>
      </c>
      <c r="I6" s="284" t="s">
        <v>2976</v>
      </c>
      <c r="J6" s="284">
        <v>0</v>
      </c>
      <c r="K6" s="258" t="str">
        <f t="shared" si="1"/>
        <v>Korzewski Dobromir</v>
      </c>
      <c r="L6" s="11">
        <f t="shared" si="0"/>
        <v>39.255499153976309</v>
      </c>
      <c r="M6" s="11"/>
      <c r="N6" s="80">
        <f t="shared" si="2"/>
        <v>0.98138747884940758</v>
      </c>
      <c r="O6" s="11">
        <f t="shared" si="3"/>
        <v>1</v>
      </c>
      <c r="P6" s="11">
        <v>1</v>
      </c>
    </row>
    <row r="7" spans="1:16">
      <c r="A7" s="284">
        <v>6</v>
      </c>
      <c r="B7" s="284">
        <v>418</v>
      </c>
      <c r="C7" s="284" t="s">
        <v>50</v>
      </c>
      <c r="D7" s="284" t="s">
        <v>3018</v>
      </c>
      <c r="E7" s="284" t="s">
        <v>3017</v>
      </c>
      <c r="F7" s="285">
        <v>0.44930555555555562</v>
      </c>
      <c r="H7" s="284">
        <v>16</v>
      </c>
      <c r="I7" s="284" t="s">
        <v>2976</v>
      </c>
      <c r="J7" s="284">
        <v>1986</v>
      </c>
      <c r="K7" s="258" t="str">
        <f t="shared" si="1"/>
        <v>Podkowiński Wojciech</v>
      </c>
      <c r="L7" s="11">
        <f t="shared" si="0"/>
        <v>35.857805255023187</v>
      </c>
      <c r="M7" s="11"/>
      <c r="N7" s="80">
        <f t="shared" si="2"/>
        <v>0.91344667697063375</v>
      </c>
      <c r="O7" s="11">
        <f t="shared" si="3"/>
        <v>1</v>
      </c>
      <c r="P7" s="11">
        <v>1</v>
      </c>
    </row>
    <row r="8" spans="1:16">
      <c r="A8" s="284">
        <v>7</v>
      </c>
      <c r="B8" s="284">
        <v>417</v>
      </c>
      <c r="C8" s="284" t="s">
        <v>52</v>
      </c>
      <c r="D8" s="284" t="s">
        <v>3016</v>
      </c>
      <c r="E8" s="284" t="s">
        <v>3015</v>
      </c>
      <c r="F8" s="285">
        <v>0.4506944444444444</v>
      </c>
      <c r="H8" s="284">
        <v>16</v>
      </c>
      <c r="I8" s="284" t="s">
        <v>2976</v>
      </c>
      <c r="J8" s="284">
        <v>1987</v>
      </c>
      <c r="K8" s="258" t="str">
        <f t="shared" si="1"/>
        <v>Dondajewski Marcin</v>
      </c>
      <c r="L8" s="11">
        <f t="shared" si="0"/>
        <v>35.747303543913723</v>
      </c>
      <c r="M8" s="11"/>
      <c r="N8" s="80">
        <f t="shared" si="2"/>
        <v>0.99691833590138701</v>
      </c>
      <c r="O8" s="11">
        <f t="shared" si="3"/>
        <v>1</v>
      </c>
      <c r="P8" s="11">
        <v>1</v>
      </c>
    </row>
    <row r="9" spans="1:16">
      <c r="A9" s="284">
        <v>8</v>
      </c>
      <c r="B9" s="284">
        <v>403</v>
      </c>
      <c r="C9" s="284" t="s">
        <v>52</v>
      </c>
      <c r="D9" s="284" t="s">
        <v>1474</v>
      </c>
      <c r="E9" s="284" t="s">
        <v>1471</v>
      </c>
      <c r="F9" s="285">
        <v>0.45486111111111116</v>
      </c>
      <c r="G9" s="284" t="s">
        <v>3013</v>
      </c>
      <c r="H9" s="284">
        <v>15</v>
      </c>
      <c r="I9" s="284" t="s">
        <v>2976</v>
      </c>
      <c r="J9" s="284">
        <v>1976</v>
      </c>
      <c r="K9" s="258" t="str">
        <f t="shared" si="1"/>
        <v>Doppke Marcin</v>
      </c>
      <c r="L9" s="11">
        <f t="shared" si="0"/>
        <v>33.513097072419114</v>
      </c>
      <c r="M9" s="11"/>
      <c r="N9" s="80">
        <f t="shared" si="2"/>
        <v>0.99083969465648836</v>
      </c>
      <c r="O9" s="11">
        <f t="shared" si="3"/>
        <v>0.9375</v>
      </c>
      <c r="P9" s="11">
        <v>1</v>
      </c>
    </row>
    <row r="10" spans="1:16">
      <c r="A10" s="284">
        <v>9</v>
      </c>
      <c r="B10" s="284">
        <v>405</v>
      </c>
      <c r="C10" s="284" t="s">
        <v>472</v>
      </c>
      <c r="D10" s="284" t="s">
        <v>1470</v>
      </c>
      <c r="E10" s="284" t="s">
        <v>1471</v>
      </c>
      <c r="F10" s="285">
        <v>0.45486111111111116</v>
      </c>
      <c r="G10" s="284" t="s">
        <v>3013</v>
      </c>
      <c r="H10" s="284">
        <v>15</v>
      </c>
      <c r="I10" s="284" t="s">
        <v>2976</v>
      </c>
      <c r="J10" s="284">
        <v>1978</v>
      </c>
      <c r="K10" s="258" t="str">
        <f t="shared" si="1"/>
        <v>Gruba Michał</v>
      </c>
      <c r="L10" s="11">
        <f t="shared" si="0"/>
        <v>33.513097072419114</v>
      </c>
      <c r="M10" s="11"/>
      <c r="N10" s="80">
        <f t="shared" si="2"/>
        <v>1</v>
      </c>
      <c r="O10" s="11">
        <f t="shared" si="3"/>
        <v>1</v>
      </c>
      <c r="P10" s="11">
        <v>1</v>
      </c>
    </row>
    <row r="11" spans="1:16">
      <c r="B11" s="284">
        <v>421</v>
      </c>
      <c r="C11" s="284" t="s">
        <v>59</v>
      </c>
      <c r="D11" s="284" t="s">
        <v>3011</v>
      </c>
      <c r="E11" s="284" t="s">
        <v>3009</v>
      </c>
      <c r="F11" s="285">
        <v>0.3534722222222223</v>
      </c>
      <c r="G11" s="284" t="s">
        <v>3002</v>
      </c>
      <c r="H11" s="284">
        <v>14</v>
      </c>
      <c r="I11" s="284" t="s">
        <v>2976</v>
      </c>
      <c r="J11" s="284">
        <v>1973</v>
      </c>
      <c r="K11" s="258" t="str">
        <f t="shared" si="1"/>
        <v>Hajduk Jacek</v>
      </c>
      <c r="L11" s="11">
        <f t="shared" si="0"/>
        <v>31.278890600924509</v>
      </c>
      <c r="M11" s="11"/>
      <c r="N11" s="80">
        <f t="shared" si="2"/>
        <v>1.2868369351669939</v>
      </c>
      <c r="O11" s="11">
        <f t="shared" si="3"/>
        <v>0.93333333333333335</v>
      </c>
      <c r="P11" s="11">
        <v>1</v>
      </c>
    </row>
    <row r="12" spans="1:16">
      <c r="A12" s="284">
        <v>13</v>
      </c>
      <c r="B12" s="284">
        <v>420</v>
      </c>
      <c r="C12" s="284" t="s">
        <v>90</v>
      </c>
      <c r="D12" s="284" t="s">
        <v>3010</v>
      </c>
      <c r="E12" s="284" t="s">
        <v>3009</v>
      </c>
      <c r="F12" s="285">
        <v>0.35416666666666663</v>
      </c>
      <c r="G12" s="284" t="s">
        <v>3002</v>
      </c>
      <c r="H12" s="284">
        <v>14</v>
      </c>
      <c r="I12" s="284" t="s">
        <v>2976</v>
      </c>
      <c r="J12" s="284">
        <v>1974</v>
      </c>
      <c r="K12" s="258" t="str">
        <f t="shared" si="1"/>
        <v>Błaszczyk Dariusz</v>
      </c>
      <c r="L12" s="11">
        <f t="shared" si="0"/>
        <v>31.217559442883491</v>
      </c>
      <c r="M12" s="11"/>
      <c r="N12" s="80">
        <f t="shared" si="2"/>
        <v>0.99803921568627485</v>
      </c>
      <c r="O12" s="11">
        <f t="shared" si="3"/>
        <v>1</v>
      </c>
      <c r="P12" s="11">
        <v>1</v>
      </c>
    </row>
    <row r="13" spans="1:16">
      <c r="A13" s="284">
        <v>14</v>
      </c>
      <c r="B13" s="284">
        <v>429</v>
      </c>
      <c r="C13" s="284" t="s">
        <v>1638</v>
      </c>
      <c r="D13" s="284" t="s">
        <v>3008</v>
      </c>
      <c r="E13" s="284" t="s">
        <v>3007</v>
      </c>
      <c r="F13" s="285">
        <v>0.3618055555555556</v>
      </c>
      <c r="G13" s="284" t="s">
        <v>3002</v>
      </c>
      <c r="H13" s="284">
        <v>14</v>
      </c>
      <c r="I13" s="284" t="s">
        <v>2976</v>
      </c>
      <c r="J13" s="284">
        <v>1988</v>
      </c>
      <c r="K13" s="258" t="str">
        <f t="shared" si="1"/>
        <v>Sielicki Gustaw</v>
      </c>
      <c r="L13" s="11">
        <f t="shared" si="0"/>
        <v>30.558455500711279</v>
      </c>
      <c r="M13" s="11"/>
      <c r="N13" s="80">
        <f t="shared" si="2"/>
        <v>0.97888675623800359</v>
      </c>
      <c r="O13" s="11">
        <f t="shared" si="3"/>
        <v>1</v>
      </c>
      <c r="P13" s="11">
        <v>1</v>
      </c>
    </row>
    <row r="14" spans="1:16">
      <c r="B14" s="284">
        <v>428</v>
      </c>
      <c r="C14" s="284" t="s">
        <v>46</v>
      </c>
      <c r="D14" s="284" t="s">
        <v>3006</v>
      </c>
      <c r="F14" s="285">
        <v>0.3618055555555556</v>
      </c>
      <c r="G14" s="284" t="s">
        <v>3002</v>
      </c>
      <c r="H14" s="284">
        <v>14</v>
      </c>
      <c r="I14" s="284" t="s">
        <v>2976</v>
      </c>
      <c r="J14" s="284">
        <v>1989</v>
      </c>
      <c r="K14" s="258" t="str">
        <f t="shared" si="1"/>
        <v>Dworzyński Piotr</v>
      </c>
      <c r="L14" s="11">
        <f t="shared" si="0"/>
        <v>30.558455500711279</v>
      </c>
      <c r="M14" s="11"/>
      <c r="N14" s="80">
        <f t="shared" si="2"/>
        <v>1</v>
      </c>
      <c r="O14" s="11">
        <f t="shared" si="3"/>
        <v>1</v>
      </c>
      <c r="P14" s="11">
        <v>1</v>
      </c>
    </row>
    <row r="15" spans="1:16">
      <c r="A15" s="284">
        <v>16</v>
      </c>
      <c r="B15" s="284">
        <v>424</v>
      </c>
      <c r="C15" s="284" t="s">
        <v>64</v>
      </c>
      <c r="D15" s="284" t="s">
        <v>1491</v>
      </c>
      <c r="E15" s="284" t="s">
        <v>3005</v>
      </c>
      <c r="F15" s="285">
        <v>0.36458333333333337</v>
      </c>
      <c r="G15" s="284" t="s">
        <v>3002</v>
      </c>
      <c r="H15" s="284">
        <v>14</v>
      </c>
      <c r="I15" s="284" t="s">
        <v>2976</v>
      </c>
      <c r="J15" s="284">
        <v>1977</v>
      </c>
      <c r="K15" s="258" t="str">
        <f t="shared" si="1"/>
        <v>Gładysiak Przemysław</v>
      </c>
      <c r="L15" s="11">
        <f t="shared" si="0"/>
        <v>30.32562917308681</v>
      </c>
      <c r="M15" s="11"/>
      <c r="N15" s="80">
        <f t="shared" si="2"/>
        <v>0.99238095238095236</v>
      </c>
      <c r="O15" s="11">
        <f t="shared" si="3"/>
        <v>1</v>
      </c>
      <c r="P15" s="11">
        <v>1</v>
      </c>
    </row>
    <row r="16" spans="1:16">
      <c r="A16" s="284">
        <v>17</v>
      </c>
      <c r="B16" s="284">
        <v>425</v>
      </c>
      <c r="C16" s="284" t="s">
        <v>1196</v>
      </c>
      <c r="D16" s="284" t="s">
        <v>3004</v>
      </c>
      <c r="E16" s="284" t="s">
        <v>3003</v>
      </c>
      <c r="F16" s="285">
        <v>0.3666666666666667</v>
      </c>
      <c r="G16" s="284" t="s">
        <v>3002</v>
      </c>
      <c r="H16" s="284">
        <v>14</v>
      </c>
      <c r="I16" s="284" t="s">
        <v>2976</v>
      </c>
      <c r="J16" s="284">
        <v>1956</v>
      </c>
      <c r="K16" s="258" t="str">
        <f t="shared" si="1"/>
        <v>Hornik Zbigniew</v>
      </c>
      <c r="L16" s="11">
        <f t="shared" si="0"/>
        <v>30.153324461876092</v>
      </c>
      <c r="M16" s="11"/>
      <c r="N16" s="80">
        <f t="shared" si="2"/>
        <v>0.99431818181818188</v>
      </c>
      <c r="O16" s="11">
        <f t="shared" si="3"/>
        <v>1</v>
      </c>
      <c r="P16" s="11">
        <v>1</v>
      </c>
    </row>
    <row r="17" spans="1:16">
      <c r="A17" s="284">
        <v>18</v>
      </c>
      <c r="B17" s="284">
        <v>406</v>
      </c>
      <c r="C17" s="284" t="s">
        <v>958</v>
      </c>
      <c r="D17" s="284" t="s">
        <v>3001</v>
      </c>
      <c r="F17" s="285">
        <v>0.37916666666666676</v>
      </c>
      <c r="G17" s="284" t="s">
        <v>3000</v>
      </c>
      <c r="H17" s="284">
        <v>13</v>
      </c>
      <c r="I17" s="284" t="s">
        <v>2976</v>
      </c>
      <c r="J17" s="284">
        <v>1982</v>
      </c>
      <c r="K17" s="258" t="str">
        <f t="shared" si="1"/>
        <v>Stolarczyk Adrian</v>
      </c>
      <c r="L17" s="11">
        <f t="shared" si="0"/>
        <v>27.999515571742087</v>
      </c>
      <c r="M17" s="11"/>
      <c r="N17" s="80">
        <f t="shared" si="2"/>
        <v>0.96703296703296682</v>
      </c>
      <c r="O17" s="11">
        <f t="shared" si="3"/>
        <v>0.9285714285714286</v>
      </c>
      <c r="P17" s="11">
        <v>1</v>
      </c>
    </row>
    <row r="18" spans="1:16">
      <c r="A18" s="284">
        <v>19</v>
      </c>
      <c r="B18" s="284">
        <v>407</v>
      </c>
      <c r="C18" s="284" t="s">
        <v>2999</v>
      </c>
      <c r="D18" s="284" t="s">
        <v>2998</v>
      </c>
      <c r="F18" s="285">
        <v>0.40208333333333324</v>
      </c>
      <c r="G18" s="284" t="s">
        <v>2996</v>
      </c>
      <c r="H18" s="284">
        <v>13</v>
      </c>
      <c r="I18" s="284" t="s">
        <v>2976</v>
      </c>
      <c r="J18" s="284">
        <v>1980</v>
      </c>
      <c r="K18" s="258" t="str">
        <f t="shared" si="1"/>
        <v>Kowalicki Przemyslaw</v>
      </c>
      <c r="L18" s="11">
        <f t="shared" si="0"/>
        <v>26.403688259363019</v>
      </c>
      <c r="M18" s="11"/>
      <c r="N18" s="80">
        <f t="shared" si="2"/>
        <v>0.94300518134715072</v>
      </c>
      <c r="O18" s="11">
        <f t="shared" si="3"/>
        <v>1</v>
      </c>
      <c r="P18" s="11">
        <v>1</v>
      </c>
    </row>
    <row r="19" spans="1:16">
      <c r="B19" s="284">
        <v>409</v>
      </c>
      <c r="C19" s="284" t="s">
        <v>69</v>
      </c>
      <c r="D19" s="284" t="s">
        <v>2997</v>
      </c>
      <c r="F19" s="285">
        <v>0.40208333333333324</v>
      </c>
      <c r="G19" s="284" t="s">
        <v>2996</v>
      </c>
      <c r="H19" s="284">
        <v>13</v>
      </c>
      <c r="I19" s="284" t="s">
        <v>2976</v>
      </c>
      <c r="J19" s="284">
        <v>1983</v>
      </c>
      <c r="K19" s="258" t="str">
        <f t="shared" si="1"/>
        <v>Gierszewski Andrzej</v>
      </c>
      <c r="L19" s="11">
        <f t="shared" si="0"/>
        <v>26.403688259363019</v>
      </c>
      <c r="M19" s="11"/>
      <c r="N19" s="80">
        <f t="shared" si="2"/>
        <v>1</v>
      </c>
      <c r="O19" s="11">
        <f t="shared" si="3"/>
        <v>1</v>
      </c>
      <c r="P19" s="11">
        <v>1</v>
      </c>
    </row>
    <row r="20" spans="1:16">
      <c r="A20" s="284">
        <v>21</v>
      </c>
      <c r="B20" s="284">
        <v>411</v>
      </c>
      <c r="C20" s="284" t="s">
        <v>2995</v>
      </c>
      <c r="D20" s="284" t="s">
        <v>2994</v>
      </c>
      <c r="F20" s="285">
        <v>0.34166666666666667</v>
      </c>
      <c r="G20" s="284" t="s">
        <v>2992</v>
      </c>
      <c r="H20" s="284">
        <v>12</v>
      </c>
      <c r="I20" s="284" t="s">
        <v>2976</v>
      </c>
      <c r="J20" s="284">
        <v>1975</v>
      </c>
      <c r="K20" s="258" t="str">
        <f t="shared" si="1"/>
        <v>sampolski grzegorz</v>
      </c>
      <c r="L20" s="11">
        <f t="shared" si="0"/>
        <v>24.372635316335096</v>
      </c>
      <c r="M20" s="11"/>
      <c r="N20" s="80">
        <f t="shared" si="2"/>
        <v>1.1768292682926826</v>
      </c>
      <c r="O20" s="11">
        <f t="shared" si="3"/>
        <v>0.92307692307692313</v>
      </c>
      <c r="P20" s="11">
        <v>1</v>
      </c>
    </row>
    <row r="21" spans="1:16">
      <c r="B21" s="284">
        <v>410</v>
      </c>
      <c r="C21" s="284" t="s">
        <v>472</v>
      </c>
      <c r="D21" s="284" t="s">
        <v>1409</v>
      </c>
      <c r="E21" s="284" t="s">
        <v>2993</v>
      </c>
      <c r="F21" s="285">
        <v>0.34166666666666667</v>
      </c>
      <c r="G21" s="284" t="s">
        <v>2992</v>
      </c>
      <c r="H21" s="284">
        <v>12</v>
      </c>
      <c r="I21" s="284" t="s">
        <v>2976</v>
      </c>
      <c r="J21" s="284">
        <v>1977</v>
      </c>
      <c r="K21" s="258" t="str">
        <f t="shared" si="1"/>
        <v>Szczęsny Michał</v>
      </c>
      <c r="L21" s="11">
        <f t="shared" si="0"/>
        <v>24.372635316335096</v>
      </c>
      <c r="M21" s="11"/>
      <c r="N21" s="80">
        <f t="shared" si="2"/>
        <v>1</v>
      </c>
      <c r="O21" s="11">
        <f t="shared" si="3"/>
        <v>1</v>
      </c>
      <c r="P21" s="11">
        <v>1</v>
      </c>
    </row>
    <row r="22" spans="1:16">
      <c r="A22" s="284">
        <v>23</v>
      </c>
      <c r="B22" s="284">
        <v>416</v>
      </c>
      <c r="C22" s="284" t="s">
        <v>60</v>
      </c>
      <c r="D22" s="284" t="s">
        <v>2991</v>
      </c>
      <c r="F22" s="285">
        <v>0.35555555555555562</v>
      </c>
      <c r="G22" s="284" t="s">
        <v>2990</v>
      </c>
      <c r="H22" s="284">
        <v>12</v>
      </c>
      <c r="I22" s="284" t="s">
        <v>2976</v>
      </c>
      <c r="J22" s="284">
        <v>1986</v>
      </c>
      <c r="K22" s="258" t="str">
        <f t="shared" si="1"/>
        <v>Rosikiewicz Krzysztof</v>
      </c>
      <c r="L22" s="11">
        <f t="shared" si="0"/>
        <v>23.420579249290753</v>
      </c>
      <c r="M22" s="11"/>
      <c r="N22" s="80">
        <f t="shared" si="2"/>
        <v>0.96093749999999989</v>
      </c>
      <c r="O22" s="11">
        <f t="shared" si="3"/>
        <v>1</v>
      </c>
      <c r="P22" s="11">
        <v>1</v>
      </c>
    </row>
    <row r="23" spans="1:16">
      <c r="A23" s="284">
        <v>25</v>
      </c>
      <c r="B23" s="284">
        <v>415</v>
      </c>
      <c r="C23" s="284" t="s">
        <v>709</v>
      </c>
      <c r="D23" s="284" t="s">
        <v>2987</v>
      </c>
      <c r="E23" s="284" t="s">
        <v>2978</v>
      </c>
      <c r="F23" s="285">
        <v>0.47777777777777775</v>
      </c>
      <c r="G23" s="284" t="s">
        <v>2986</v>
      </c>
      <c r="H23" s="284">
        <v>11</v>
      </c>
      <c r="I23" s="284" t="s">
        <v>2976</v>
      </c>
      <c r="J23" s="284">
        <v>1993</v>
      </c>
      <c r="K23" s="258" t="str">
        <f t="shared" si="1"/>
        <v>Kieryk Jakub</v>
      </c>
      <c r="L23" s="11">
        <f t="shared" si="0"/>
        <v>21.468864311849856</v>
      </c>
      <c r="M23" s="11"/>
      <c r="N23" s="80">
        <f t="shared" si="2"/>
        <v>0.74418604651162812</v>
      </c>
      <c r="O23" s="11">
        <f t="shared" si="3"/>
        <v>0.91666666666666663</v>
      </c>
      <c r="P23" s="11">
        <v>1</v>
      </c>
    </row>
    <row r="24" spans="1:16">
      <c r="B24" s="284">
        <v>423</v>
      </c>
      <c r="C24" s="284" t="s">
        <v>52</v>
      </c>
      <c r="D24" s="284" t="s">
        <v>2984</v>
      </c>
      <c r="E24" s="284" t="s">
        <v>2983</v>
      </c>
      <c r="F24" s="285">
        <v>0.47777777777777775</v>
      </c>
      <c r="G24" s="284" t="s">
        <v>2982</v>
      </c>
      <c r="H24" s="284">
        <v>10</v>
      </c>
      <c r="I24" s="284" t="s">
        <v>2976</v>
      </c>
      <c r="J24" s="284">
        <v>1983</v>
      </c>
      <c r="K24" s="258" t="str">
        <f t="shared" si="1"/>
        <v>Wierciński Marcin</v>
      </c>
      <c r="L24" s="11">
        <f t="shared" si="0"/>
        <v>19.517149374408959</v>
      </c>
      <c r="M24" s="11"/>
      <c r="N24" s="80">
        <f t="shared" si="2"/>
        <v>1</v>
      </c>
      <c r="O24" s="11">
        <f t="shared" si="3"/>
        <v>0.90909090909090906</v>
      </c>
      <c r="P24" s="11">
        <v>1</v>
      </c>
    </row>
    <row r="25" spans="1:16">
      <c r="A25" s="284">
        <v>28</v>
      </c>
      <c r="B25" s="284">
        <v>414</v>
      </c>
      <c r="C25" s="284" t="s">
        <v>726</v>
      </c>
      <c r="D25" s="284" t="s">
        <v>2981</v>
      </c>
      <c r="E25" s="284" t="s">
        <v>2978</v>
      </c>
      <c r="F25" s="285">
        <v>0.38402777777777775</v>
      </c>
      <c r="G25" s="284" t="s">
        <v>2977</v>
      </c>
      <c r="H25" s="284">
        <v>9</v>
      </c>
      <c r="I25" s="284" t="s">
        <v>2976</v>
      </c>
      <c r="J25" s="284">
        <v>1990</v>
      </c>
      <c r="K25" s="258" t="str">
        <f t="shared" si="1"/>
        <v>Łukaszewicz Jan</v>
      </c>
      <c r="L25" s="11">
        <f t="shared" si="0"/>
        <v>17.565434436968065</v>
      </c>
      <c r="M25" s="11"/>
      <c r="N25" s="80">
        <f t="shared" si="2"/>
        <v>1.244122965641953</v>
      </c>
      <c r="O25" s="11">
        <f t="shared" si="3"/>
        <v>0.9</v>
      </c>
      <c r="P25" s="11">
        <v>1</v>
      </c>
    </row>
    <row r="26" spans="1:16">
      <c r="B26" s="284">
        <v>413</v>
      </c>
      <c r="C26" s="284" t="s">
        <v>526</v>
      </c>
      <c r="D26" s="284" t="s">
        <v>2979</v>
      </c>
      <c r="E26" s="284" t="s">
        <v>2978</v>
      </c>
      <c r="F26" s="285">
        <v>0.4</v>
      </c>
      <c r="G26" s="284" t="s">
        <v>2977</v>
      </c>
      <c r="H26" s="284">
        <v>9</v>
      </c>
      <c r="I26" s="284" t="s">
        <v>2976</v>
      </c>
      <c r="J26" s="284">
        <v>1987</v>
      </c>
      <c r="K26" s="258" t="str">
        <f t="shared" si="1"/>
        <v>Sobański Bartosz</v>
      </c>
      <c r="L26" s="11">
        <f t="shared" si="0"/>
        <v>16.864036881325241</v>
      </c>
      <c r="M26" s="11"/>
      <c r="N26" s="80">
        <f t="shared" si="2"/>
        <v>0.96006944444444431</v>
      </c>
      <c r="O26" s="11">
        <f t="shared" si="3"/>
        <v>1</v>
      </c>
      <c r="P26" s="11">
        <v>1</v>
      </c>
    </row>
    <row r="27" spans="1:16">
      <c r="K27" s="258"/>
      <c r="L27" s="11"/>
      <c r="M27" s="11"/>
      <c r="N27" s="80"/>
      <c r="O27" s="11"/>
      <c r="P27" s="11"/>
    </row>
    <row r="28" spans="1:16">
      <c r="K28" s="258"/>
      <c r="L28" s="11"/>
      <c r="M28" s="11"/>
      <c r="N28" s="80"/>
      <c r="O28" s="11"/>
      <c r="P28" s="11"/>
    </row>
    <row r="29" spans="1:16">
      <c r="K29" s="258"/>
      <c r="L29" s="11"/>
      <c r="M29" s="11"/>
      <c r="N29" s="80"/>
      <c r="O29" s="11"/>
      <c r="P29" s="11"/>
    </row>
  </sheetData>
  <sheetProtection selectLockedCells="1" selectUnlockedCells="1"/>
  <pageMargins left="0.78749999999999998" right="0.78749999999999998" top="1.0527777777777778" bottom="1.0527777777777778" header="0.78749999999999998" footer="0.78749999999999998"/>
  <pageSetup paperSize="9" orientation="portrait" useFirstPageNumber="1" horizontalDpi="300" verticalDpi="300"/>
  <headerFooter alignWithMargins="0">
    <oddHeader>&amp;C&amp;"Times New Roman,Normalny"&amp;12&amp;A</oddHeader>
    <oddFooter>&amp;C&amp;"Times New Roman,Normalny"&amp;12Strona &amp;P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>
  <dimension ref="A1:AX9"/>
  <sheetViews>
    <sheetView workbookViewId="0"/>
  </sheetViews>
  <sheetFormatPr defaultColWidth="11.5703125" defaultRowHeight="12.75"/>
  <cols>
    <col min="1" max="1" width="7.42578125" style="287" customWidth="1"/>
    <col min="2" max="2" width="11.5703125" style="284"/>
    <col min="3" max="3" width="9.7109375" style="284" customWidth="1"/>
    <col min="4" max="4" width="26" style="288" customWidth="1"/>
    <col min="5" max="5" width="12.5703125" style="284" customWidth="1"/>
    <col min="6" max="6" width="0" style="284" hidden="1" customWidth="1"/>
    <col min="7" max="7" width="7.42578125" style="284" customWidth="1"/>
    <col min="8" max="8" width="14.5703125" style="284" customWidth="1"/>
    <col min="9" max="9" width="8" style="284" customWidth="1"/>
    <col min="10" max="15" width="0" style="287" hidden="1" customWidth="1"/>
    <col min="16" max="34" width="0" style="284" hidden="1" customWidth="1"/>
    <col min="35" max="35" width="14.28515625" style="284" customWidth="1"/>
    <col min="36" max="36" width="8.140625" style="284" customWidth="1"/>
    <col min="37" max="37" width="10" style="284" customWidth="1"/>
    <col min="38" max="38" width="8.140625" style="284" bestFit="1" customWidth="1"/>
    <col min="39" max="39" width="17.42578125" style="284" bestFit="1" customWidth="1"/>
    <col min="40" max="40" width="11.42578125" style="284" customWidth="1"/>
    <col min="41" max="42" width="0" style="284" hidden="1" customWidth="1"/>
    <col min="43" max="43" width="15.7109375" style="284" customWidth="1"/>
    <col min="44" max="16384" width="11.5703125" style="284"/>
  </cols>
  <sheetData>
    <row r="1" spans="1:50" ht="26.25">
      <c r="A1" s="310"/>
      <c r="B1" s="310"/>
      <c r="C1" s="310" t="s">
        <v>3077</v>
      </c>
      <c r="D1" s="310"/>
      <c r="E1" s="310"/>
      <c r="F1" s="310"/>
      <c r="G1" s="310" t="s">
        <v>3076</v>
      </c>
      <c r="H1" s="310"/>
      <c r="I1" s="310"/>
      <c r="J1" s="310" t="s">
        <v>3075</v>
      </c>
      <c r="K1" s="310"/>
      <c r="L1" s="310"/>
      <c r="M1" s="310"/>
      <c r="N1" s="310"/>
      <c r="O1" s="310"/>
      <c r="P1" s="310"/>
      <c r="Q1" s="310"/>
      <c r="R1" s="310"/>
      <c r="S1" s="310" t="s">
        <v>3075</v>
      </c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 t="s">
        <v>3075</v>
      </c>
      <c r="AK1" s="310"/>
      <c r="AL1" s="310"/>
      <c r="AM1" s="311">
        <v>1</v>
      </c>
      <c r="AN1" s="310"/>
    </row>
    <row r="2" spans="1:50" ht="26.25">
      <c r="A2" s="689" t="s">
        <v>3074</v>
      </c>
      <c r="B2" s="689"/>
      <c r="C2" s="689"/>
      <c r="D2" s="689"/>
      <c r="E2" s="689"/>
      <c r="F2" s="689"/>
      <c r="G2" s="689"/>
      <c r="H2" s="689"/>
      <c r="I2" s="689"/>
      <c r="J2" s="689"/>
      <c r="K2" s="689"/>
      <c r="L2" s="689"/>
      <c r="M2" s="689"/>
      <c r="N2" s="689"/>
      <c r="O2" s="689"/>
      <c r="P2" s="689"/>
      <c r="Q2" s="689"/>
      <c r="R2" s="689"/>
      <c r="S2" s="689"/>
      <c r="T2" s="689"/>
      <c r="U2" s="689"/>
      <c r="V2" s="689"/>
      <c r="W2" s="689"/>
      <c r="X2" s="689"/>
      <c r="Y2" s="689"/>
      <c r="Z2" s="689"/>
      <c r="AA2" s="689"/>
      <c r="AB2" s="689"/>
      <c r="AC2" s="689"/>
      <c r="AD2" s="689"/>
      <c r="AE2" s="689"/>
      <c r="AF2" s="689"/>
      <c r="AG2" s="689"/>
      <c r="AH2" s="689"/>
      <c r="AI2" s="689"/>
      <c r="AJ2" s="689"/>
      <c r="AK2" s="689"/>
      <c r="AL2" s="689"/>
      <c r="AM2" s="689"/>
      <c r="AN2" s="689"/>
      <c r="AO2" s="689"/>
      <c r="AP2" s="689"/>
      <c r="AQ2" s="689"/>
    </row>
    <row r="3" spans="1:50" ht="26.85" customHeight="1">
      <c r="A3" s="289" t="s">
        <v>151</v>
      </c>
      <c r="B3" s="308" t="s">
        <v>27</v>
      </c>
      <c r="C3" s="308" t="s">
        <v>150</v>
      </c>
      <c r="D3" s="309" t="s">
        <v>130</v>
      </c>
      <c r="E3" s="308" t="s">
        <v>149</v>
      </c>
      <c r="F3" s="308" t="s">
        <v>3073</v>
      </c>
      <c r="G3" s="308" t="s">
        <v>3072</v>
      </c>
      <c r="H3" s="308" t="s">
        <v>3071</v>
      </c>
      <c r="I3" s="308" t="s">
        <v>146</v>
      </c>
      <c r="J3" s="289">
        <v>1</v>
      </c>
      <c r="K3" s="289">
        <v>2</v>
      </c>
      <c r="L3" s="289">
        <v>3</v>
      </c>
      <c r="M3" s="289">
        <v>4</v>
      </c>
      <c r="N3" s="289">
        <v>5</v>
      </c>
      <c r="O3" s="289">
        <v>6</v>
      </c>
      <c r="P3" s="289">
        <v>7</v>
      </c>
      <c r="Q3" s="289">
        <v>8</v>
      </c>
      <c r="R3" s="289">
        <v>9</v>
      </c>
      <c r="S3" s="289">
        <v>10</v>
      </c>
      <c r="T3" s="289">
        <v>11</v>
      </c>
      <c r="U3" s="289">
        <v>12</v>
      </c>
      <c r="V3" s="289">
        <v>13</v>
      </c>
      <c r="W3" s="289">
        <v>14</v>
      </c>
      <c r="X3" s="289">
        <v>15</v>
      </c>
      <c r="Y3" s="289">
        <v>16</v>
      </c>
      <c r="Z3" s="289">
        <v>17</v>
      </c>
      <c r="AA3" s="289">
        <v>18</v>
      </c>
      <c r="AB3" s="289">
        <v>19</v>
      </c>
      <c r="AC3" s="289">
        <v>20</v>
      </c>
      <c r="AD3" s="289">
        <v>21</v>
      </c>
      <c r="AE3" s="289">
        <v>22</v>
      </c>
      <c r="AF3" s="289">
        <v>23</v>
      </c>
      <c r="AG3" s="289">
        <v>24</v>
      </c>
      <c r="AH3" s="289">
        <v>25</v>
      </c>
      <c r="AI3" s="289" t="s">
        <v>145</v>
      </c>
      <c r="AJ3" s="289" t="s">
        <v>3070</v>
      </c>
      <c r="AK3" s="289" t="s">
        <v>8</v>
      </c>
      <c r="AL3" s="289" t="s">
        <v>118</v>
      </c>
      <c r="AM3" s="289" t="s">
        <v>41</v>
      </c>
      <c r="AN3" s="289" t="s">
        <v>144</v>
      </c>
      <c r="AQ3" s="289" t="s">
        <v>3069</v>
      </c>
      <c r="AR3" s="258"/>
      <c r="AS3" s="11" t="s">
        <v>165</v>
      </c>
      <c r="AT3" s="11" t="s">
        <v>196</v>
      </c>
      <c r="AU3" s="11" t="s">
        <v>162</v>
      </c>
      <c r="AV3" s="11" t="s">
        <v>163</v>
      </c>
      <c r="AW3" s="11" t="s">
        <v>79</v>
      </c>
      <c r="AX3" s="11" t="s">
        <v>164</v>
      </c>
    </row>
    <row r="4" spans="1:50">
      <c r="A4" s="298">
        <v>81</v>
      </c>
      <c r="B4" s="295" t="s">
        <v>117</v>
      </c>
      <c r="C4" s="295" t="s">
        <v>48</v>
      </c>
      <c r="D4" s="297"/>
      <c r="E4" s="295" t="s">
        <v>47</v>
      </c>
      <c r="F4" s="296"/>
      <c r="G4" s="295" t="s">
        <v>80</v>
      </c>
      <c r="H4" s="294">
        <v>1979</v>
      </c>
      <c r="I4" s="293" t="s">
        <v>3059</v>
      </c>
      <c r="J4" s="292">
        <v>1</v>
      </c>
      <c r="K4" s="292">
        <v>1</v>
      </c>
      <c r="L4" s="292">
        <v>1</v>
      </c>
      <c r="M4" s="292">
        <v>1</v>
      </c>
      <c r="N4" s="292">
        <v>1</v>
      </c>
      <c r="O4" s="292">
        <v>1</v>
      </c>
      <c r="P4" s="292">
        <v>1</v>
      </c>
      <c r="Q4" s="292">
        <v>1</v>
      </c>
      <c r="R4" s="292">
        <v>1</v>
      </c>
      <c r="S4" s="292">
        <v>1</v>
      </c>
      <c r="T4" s="292">
        <v>1</v>
      </c>
      <c r="U4" s="292">
        <v>1</v>
      </c>
      <c r="V4" s="292">
        <v>1</v>
      </c>
      <c r="W4" s="292">
        <v>1</v>
      </c>
      <c r="X4" s="292">
        <v>1</v>
      </c>
      <c r="Y4" s="292">
        <v>1</v>
      </c>
      <c r="Z4" s="292">
        <v>1</v>
      </c>
      <c r="AA4" s="292">
        <v>1</v>
      </c>
      <c r="AB4" s="292">
        <v>1</v>
      </c>
      <c r="AC4" s="292">
        <v>1</v>
      </c>
      <c r="AD4" s="292">
        <v>1</v>
      </c>
      <c r="AE4" s="292">
        <v>1</v>
      </c>
      <c r="AF4" s="292">
        <v>1</v>
      </c>
      <c r="AG4" s="292">
        <v>1</v>
      </c>
      <c r="AH4" s="292">
        <v>1</v>
      </c>
      <c r="AI4" s="307">
        <f>SUM(J4:AH4)</f>
        <v>25</v>
      </c>
      <c r="AJ4" s="291">
        <v>0.29166666666666669</v>
      </c>
      <c r="AK4" s="291">
        <v>0.84027777777777779</v>
      </c>
      <c r="AL4" s="291">
        <f>AJ4-AK4+$AM$1</f>
        <v>0.45138888888888884</v>
      </c>
      <c r="AM4" s="290">
        <v>1</v>
      </c>
      <c r="AN4" s="290">
        <v>1</v>
      </c>
      <c r="AO4" s="284">
        <f>AI4*30</f>
        <v>750</v>
      </c>
      <c r="AQ4" s="289">
        <f>AO4-AP4</f>
        <v>750</v>
      </c>
      <c r="AR4" s="258"/>
      <c r="AS4" s="11"/>
      <c r="AT4" s="11">
        <v>100</v>
      </c>
      <c r="AU4" s="80"/>
      <c r="AV4" s="11"/>
      <c r="AW4" s="11"/>
      <c r="AX4" s="11"/>
    </row>
    <row r="5" spans="1:50" ht="25.5">
      <c r="A5" s="298">
        <v>101</v>
      </c>
      <c r="B5" s="295" t="s">
        <v>2601</v>
      </c>
      <c r="C5" s="295" t="s">
        <v>2602</v>
      </c>
      <c r="D5" s="297" t="s">
        <v>3061</v>
      </c>
      <c r="E5" s="295" t="s">
        <v>57</v>
      </c>
      <c r="F5" s="296">
        <v>1980</v>
      </c>
      <c r="G5" s="302" t="s">
        <v>0</v>
      </c>
      <c r="H5" s="301">
        <v>1980</v>
      </c>
      <c r="I5" s="300" t="s">
        <v>3059</v>
      </c>
      <c r="J5" s="299">
        <v>1</v>
      </c>
      <c r="K5" s="299">
        <v>1</v>
      </c>
      <c r="L5" s="299">
        <v>1</v>
      </c>
      <c r="M5" s="299">
        <v>1</v>
      </c>
      <c r="N5" s="299">
        <v>1</v>
      </c>
      <c r="O5" s="299">
        <v>0</v>
      </c>
      <c r="P5" s="299">
        <v>1</v>
      </c>
      <c r="Q5" s="299">
        <v>0</v>
      </c>
      <c r="R5" s="299">
        <v>1</v>
      </c>
      <c r="S5" s="299">
        <v>1</v>
      </c>
      <c r="T5" s="299">
        <v>1</v>
      </c>
      <c r="U5" s="299">
        <v>1</v>
      </c>
      <c r="V5" s="299">
        <v>1</v>
      </c>
      <c r="W5" s="299">
        <v>1</v>
      </c>
      <c r="X5" s="299">
        <v>1</v>
      </c>
      <c r="Y5" s="299">
        <v>1</v>
      </c>
      <c r="Z5" s="299">
        <v>1</v>
      </c>
      <c r="AA5" s="299">
        <v>1</v>
      </c>
      <c r="AB5" s="299">
        <v>0</v>
      </c>
      <c r="AC5" s="299">
        <v>0</v>
      </c>
      <c r="AD5" s="299">
        <v>1</v>
      </c>
      <c r="AE5" s="299">
        <v>1</v>
      </c>
      <c r="AF5" s="299">
        <v>1</v>
      </c>
      <c r="AG5" s="299">
        <v>1</v>
      </c>
      <c r="AH5" s="299">
        <v>0</v>
      </c>
      <c r="AI5" s="299">
        <f>SUM(J5:AH5)</f>
        <v>20</v>
      </c>
      <c r="AJ5" s="291">
        <v>0.31944444444444448</v>
      </c>
      <c r="AK5" s="291">
        <v>0.84027777777777779</v>
      </c>
      <c r="AL5" s="291">
        <f t="shared" ref="AL5:AL6" si="0">AJ5-AK5+$AM$1</f>
        <v>0.47916666666666674</v>
      </c>
      <c r="AM5" s="290">
        <v>7</v>
      </c>
      <c r="AN5" s="290">
        <v>1</v>
      </c>
      <c r="AO5" s="284">
        <f>AI5*30</f>
        <v>600</v>
      </c>
      <c r="AQ5" s="289">
        <f>AO5-AP5</f>
        <v>600</v>
      </c>
      <c r="AR5" s="258" t="str">
        <f>B5&amp;" "&amp;C5</f>
        <v>Truszkowska Kamila</v>
      </c>
      <c r="AS5" s="11">
        <v>100</v>
      </c>
      <c r="AT5" s="11">
        <f>MAX(AT4*IF(AW5&lt;1,AW5,IF(AX5&lt;1,AX5,IF(AU5&lt;1,AU5,1))),0)</f>
        <v>80</v>
      </c>
      <c r="AU5" s="80">
        <f>AL4/AL5</f>
        <v>0.94202898550724612</v>
      </c>
      <c r="AV5" s="11">
        <f>AI5/AI4</f>
        <v>0.8</v>
      </c>
      <c r="AW5" s="11">
        <f>AQ5/AQ4</f>
        <v>0.8</v>
      </c>
      <c r="AX5" s="11">
        <f>AV5^0.2</f>
        <v>0.956352499790037</v>
      </c>
    </row>
    <row r="6" spans="1:50">
      <c r="A6" s="298">
        <v>82</v>
      </c>
      <c r="B6" s="295" t="s">
        <v>29</v>
      </c>
      <c r="C6" s="295" t="s">
        <v>121</v>
      </c>
      <c r="D6" s="297"/>
      <c r="E6" s="295"/>
      <c r="F6" s="296"/>
      <c r="G6" s="302" t="s">
        <v>0</v>
      </c>
      <c r="H6" s="301">
        <v>1980</v>
      </c>
      <c r="I6" s="300" t="s">
        <v>3059</v>
      </c>
      <c r="J6" s="299">
        <v>1</v>
      </c>
      <c r="K6" s="299">
        <v>0</v>
      </c>
      <c r="L6" s="299">
        <v>0</v>
      </c>
      <c r="M6" s="299">
        <v>0</v>
      </c>
      <c r="N6" s="299">
        <v>0</v>
      </c>
      <c r="O6" s="299">
        <v>0</v>
      </c>
      <c r="P6" s="299">
        <v>1</v>
      </c>
      <c r="Q6" s="299">
        <v>0</v>
      </c>
      <c r="R6" s="299">
        <v>0</v>
      </c>
      <c r="S6" s="299">
        <v>0</v>
      </c>
      <c r="T6" s="299">
        <v>0</v>
      </c>
      <c r="U6" s="299">
        <v>0</v>
      </c>
      <c r="V6" s="299">
        <v>0</v>
      </c>
      <c r="W6" s="299">
        <v>1</v>
      </c>
      <c r="X6" s="299">
        <v>0</v>
      </c>
      <c r="Y6" s="299">
        <v>1</v>
      </c>
      <c r="Z6" s="299">
        <v>0</v>
      </c>
      <c r="AA6" s="299">
        <v>0</v>
      </c>
      <c r="AB6" s="299">
        <v>0</v>
      </c>
      <c r="AC6" s="299">
        <v>0</v>
      </c>
      <c r="AD6" s="299">
        <v>0</v>
      </c>
      <c r="AE6" s="299">
        <v>1</v>
      </c>
      <c r="AF6" s="299">
        <v>0</v>
      </c>
      <c r="AG6" s="299">
        <v>1</v>
      </c>
      <c r="AH6" s="299">
        <v>0</v>
      </c>
      <c r="AI6" s="299">
        <f>SUM(J6:AH6)</f>
        <v>6</v>
      </c>
      <c r="AJ6" s="291">
        <v>0.25694444444444442</v>
      </c>
      <c r="AK6" s="291">
        <v>0.84027777777777779</v>
      </c>
      <c r="AL6" s="291">
        <f t="shared" si="0"/>
        <v>0.41666666666666663</v>
      </c>
      <c r="AM6" s="290">
        <v>24</v>
      </c>
      <c r="AN6" s="290">
        <v>2</v>
      </c>
      <c r="AO6" s="284">
        <f>AI6*30</f>
        <v>180</v>
      </c>
      <c r="AQ6" s="289">
        <f>AO6-AP6</f>
        <v>180</v>
      </c>
      <c r="AR6" s="258" t="str">
        <f>B6&amp;" "&amp;C6</f>
        <v>Cecuła Marzena</v>
      </c>
      <c r="AS6" s="11">
        <f>MAX(AS5*IF(AW6&lt;1,AW6,IF(AX6&lt;1,AX6,IF(AU6&lt;1,AU6,1))),0)</f>
        <v>30</v>
      </c>
      <c r="AT6" s="11">
        <f>MAX(AT5*IF(AW6&lt;1,AW6,IF(AX6&lt;1,AX6,IF(AU6&lt;1,AU6,1))),0)</f>
        <v>24</v>
      </c>
      <c r="AU6" s="80">
        <f>AL5/AL6</f>
        <v>1.1500000000000004</v>
      </c>
      <c r="AV6" s="11">
        <f>AI6/AI5</f>
        <v>0.3</v>
      </c>
      <c r="AW6" s="11">
        <f>AQ6/AQ5</f>
        <v>0.3</v>
      </c>
      <c r="AX6" s="11">
        <f>AV6^0.2</f>
        <v>0.7860030855966228</v>
      </c>
    </row>
    <row r="7" spans="1:50">
      <c r="AR7" s="258" t="str">
        <f t="shared" ref="AR7:AR9" si="1">AK7&amp;" "&amp;AJ7</f>
        <v xml:space="preserve"> </v>
      </c>
    </row>
    <row r="8" spans="1:50">
      <c r="AR8" s="258" t="str">
        <f t="shared" si="1"/>
        <v xml:space="preserve"> </v>
      </c>
    </row>
    <row r="9" spans="1:50">
      <c r="AR9" s="258" t="str">
        <f t="shared" si="1"/>
        <v xml:space="preserve"> </v>
      </c>
    </row>
  </sheetData>
  <sheetProtection selectLockedCells="1" selectUnlockedCells="1"/>
  <mergeCells count="1">
    <mergeCell ref="A2:AQ2"/>
  </mergeCells>
  <printOptions verticalCentered="1"/>
  <pageMargins left="0.78749999999999998" right="0.78749999999999998" top="0.78749999999999998" bottom="0.78749999999999998" header="0.51180555555555551" footer="0.51180555555555551"/>
  <pageSetup paperSize="9" scale="71" firstPageNumber="0" orientation="landscape" horizontalDpi="300" verticalDpi="300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>
  <dimension ref="A1:AX26"/>
  <sheetViews>
    <sheetView workbookViewId="0"/>
  </sheetViews>
  <sheetFormatPr defaultColWidth="11.5703125" defaultRowHeight="12.75"/>
  <cols>
    <col min="1" max="1" width="7.42578125" style="287" customWidth="1"/>
    <col min="2" max="2" width="11.5703125" style="284"/>
    <col min="3" max="3" width="9.7109375" style="284" customWidth="1"/>
    <col min="4" max="4" width="26" style="288" customWidth="1"/>
    <col min="5" max="5" width="12.5703125" style="284" customWidth="1"/>
    <col min="6" max="6" width="0" style="284" hidden="1" customWidth="1"/>
    <col min="7" max="7" width="7.42578125" style="284" customWidth="1"/>
    <col min="8" max="8" width="14.5703125" style="284" customWidth="1"/>
    <col min="9" max="9" width="8" style="284" customWidth="1"/>
    <col min="10" max="15" width="0" style="287" hidden="1" customWidth="1"/>
    <col min="16" max="34" width="0" style="284" hidden="1" customWidth="1"/>
    <col min="35" max="35" width="14.28515625" style="284" customWidth="1"/>
    <col min="36" max="36" width="8.140625" style="284" customWidth="1"/>
    <col min="37" max="37" width="10" style="284" customWidth="1"/>
    <col min="38" max="38" width="10.28515625" style="284" customWidth="1"/>
    <col min="39" max="39" width="9" style="284" customWidth="1"/>
    <col min="40" max="40" width="11.42578125" style="284" customWidth="1"/>
    <col min="41" max="42" width="0" style="284" hidden="1" customWidth="1"/>
    <col min="43" max="43" width="15.7109375" style="284" customWidth="1"/>
    <col min="44" max="16384" width="11.5703125" style="284"/>
  </cols>
  <sheetData>
    <row r="1" spans="1:50" ht="26.25">
      <c r="A1" s="310"/>
      <c r="B1" s="310"/>
      <c r="C1" s="310" t="s">
        <v>3093</v>
      </c>
      <c r="D1" s="310"/>
      <c r="E1" s="310"/>
      <c r="F1" s="310"/>
      <c r="G1" s="310" t="s">
        <v>3076</v>
      </c>
      <c r="H1" s="310"/>
      <c r="I1" s="310"/>
      <c r="J1" s="310" t="s">
        <v>3075</v>
      </c>
      <c r="K1" s="310"/>
      <c r="L1" s="310"/>
      <c r="M1" s="310"/>
      <c r="N1" s="310"/>
      <c r="O1" s="310"/>
      <c r="P1" s="310"/>
      <c r="Q1" s="310"/>
      <c r="R1" s="310"/>
      <c r="S1" s="310" t="s">
        <v>3075</v>
      </c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 t="s">
        <v>3075</v>
      </c>
      <c r="AK1" s="310"/>
      <c r="AL1" s="310"/>
      <c r="AM1" s="311">
        <v>1</v>
      </c>
      <c r="AN1" s="310"/>
    </row>
    <row r="2" spans="1:50" ht="26.25">
      <c r="A2" s="689" t="s">
        <v>3074</v>
      </c>
      <c r="B2" s="689"/>
      <c r="C2" s="689"/>
      <c r="D2" s="689"/>
      <c r="E2" s="689"/>
      <c r="F2" s="689"/>
      <c r="G2" s="689"/>
      <c r="H2" s="689"/>
      <c r="I2" s="689"/>
      <c r="J2" s="689"/>
      <c r="K2" s="689"/>
      <c r="L2" s="689"/>
      <c r="M2" s="689"/>
      <c r="N2" s="689"/>
      <c r="O2" s="689"/>
      <c r="P2" s="689"/>
      <c r="Q2" s="689"/>
      <c r="R2" s="689"/>
      <c r="S2" s="689"/>
      <c r="T2" s="689"/>
      <c r="U2" s="689"/>
      <c r="V2" s="689"/>
      <c r="W2" s="689"/>
      <c r="X2" s="689"/>
      <c r="Y2" s="689"/>
      <c r="Z2" s="689"/>
      <c r="AA2" s="689"/>
      <c r="AB2" s="689"/>
      <c r="AC2" s="689"/>
      <c r="AD2" s="689"/>
      <c r="AE2" s="689"/>
      <c r="AF2" s="689"/>
      <c r="AG2" s="689"/>
      <c r="AH2" s="689"/>
      <c r="AI2" s="689"/>
      <c r="AJ2" s="689"/>
      <c r="AK2" s="689"/>
      <c r="AL2" s="689"/>
      <c r="AM2" s="689"/>
      <c r="AN2" s="689"/>
      <c r="AO2" s="689"/>
      <c r="AP2" s="689"/>
      <c r="AQ2" s="689"/>
    </row>
    <row r="3" spans="1:50" ht="26.85" customHeight="1">
      <c r="A3" s="289" t="s">
        <v>151</v>
      </c>
      <c r="B3" s="308" t="s">
        <v>27</v>
      </c>
      <c r="C3" s="308" t="s">
        <v>150</v>
      </c>
      <c r="D3" s="309" t="s">
        <v>130</v>
      </c>
      <c r="E3" s="308" t="s">
        <v>149</v>
      </c>
      <c r="F3" s="308" t="s">
        <v>3073</v>
      </c>
      <c r="G3" s="308" t="s">
        <v>3072</v>
      </c>
      <c r="H3" s="308" t="s">
        <v>3071</v>
      </c>
      <c r="I3" s="308" t="s">
        <v>146</v>
      </c>
      <c r="J3" s="289">
        <v>1</v>
      </c>
      <c r="K3" s="289">
        <v>2</v>
      </c>
      <c r="L3" s="289">
        <v>3</v>
      </c>
      <c r="M3" s="289">
        <v>4</v>
      </c>
      <c r="N3" s="289">
        <v>5</v>
      </c>
      <c r="O3" s="289">
        <v>6</v>
      </c>
      <c r="P3" s="289">
        <v>7</v>
      </c>
      <c r="Q3" s="289">
        <v>8</v>
      </c>
      <c r="R3" s="289">
        <v>9</v>
      </c>
      <c r="S3" s="289">
        <v>10</v>
      </c>
      <c r="T3" s="289">
        <v>11</v>
      </c>
      <c r="U3" s="289">
        <v>12</v>
      </c>
      <c r="V3" s="289">
        <v>13</v>
      </c>
      <c r="W3" s="289">
        <v>14</v>
      </c>
      <c r="X3" s="289">
        <v>15</v>
      </c>
      <c r="Y3" s="289">
        <v>16</v>
      </c>
      <c r="Z3" s="289">
        <v>17</v>
      </c>
      <c r="AA3" s="289">
        <v>18</v>
      </c>
      <c r="AB3" s="289">
        <v>19</v>
      </c>
      <c r="AC3" s="289">
        <v>20</v>
      </c>
      <c r="AD3" s="289">
        <v>21</v>
      </c>
      <c r="AE3" s="289">
        <v>22</v>
      </c>
      <c r="AF3" s="289">
        <v>23</v>
      </c>
      <c r="AG3" s="289">
        <v>24</v>
      </c>
      <c r="AH3" s="289">
        <v>25</v>
      </c>
      <c r="AI3" s="289" t="s">
        <v>145</v>
      </c>
      <c r="AJ3" s="289" t="s">
        <v>3070</v>
      </c>
      <c r="AK3" s="289" t="s">
        <v>8</v>
      </c>
      <c r="AL3" s="289" t="s">
        <v>118</v>
      </c>
      <c r="AM3" s="289" t="s">
        <v>41</v>
      </c>
      <c r="AN3" s="289" t="s">
        <v>144</v>
      </c>
      <c r="AQ3" s="289" t="s">
        <v>3069</v>
      </c>
      <c r="AR3" s="258"/>
      <c r="AS3" s="11" t="s">
        <v>165</v>
      </c>
      <c r="AT3" s="11" t="s">
        <v>196</v>
      </c>
      <c r="AU3" s="11" t="s">
        <v>162</v>
      </c>
      <c r="AV3" s="11" t="s">
        <v>163</v>
      </c>
      <c r="AW3" s="11" t="s">
        <v>79</v>
      </c>
      <c r="AX3" s="11" t="s">
        <v>164</v>
      </c>
    </row>
    <row r="4" spans="1:50">
      <c r="A4" s="298">
        <v>81</v>
      </c>
      <c r="B4" s="295" t="s">
        <v>117</v>
      </c>
      <c r="C4" s="295" t="s">
        <v>48</v>
      </c>
      <c r="D4" s="297"/>
      <c r="E4" s="295" t="s">
        <v>47</v>
      </c>
      <c r="F4" s="296"/>
      <c r="G4" s="295" t="s">
        <v>80</v>
      </c>
      <c r="H4" s="294">
        <v>1979</v>
      </c>
      <c r="I4" s="293" t="s">
        <v>3059</v>
      </c>
      <c r="J4" s="292">
        <v>1</v>
      </c>
      <c r="K4" s="292">
        <v>1</v>
      </c>
      <c r="L4" s="292">
        <v>1</v>
      </c>
      <c r="M4" s="292">
        <v>1</v>
      </c>
      <c r="N4" s="292">
        <v>1</v>
      </c>
      <c r="O4" s="292">
        <v>1</v>
      </c>
      <c r="P4" s="292">
        <v>1</v>
      </c>
      <c r="Q4" s="292">
        <v>1</v>
      </c>
      <c r="R4" s="292">
        <v>1</v>
      </c>
      <c r="S4" s="292">
        <v>1</v>
      </c>
      <c r="T4" s="292">
        <v>1</v>
      </c>
      <c r="U4" s="292">
        <v>1</v>
      </c>
      <c r="V4" s="292">
        <v>1</v>
      </c>
      <c r="W4" s="292">
        <v>1</v>
      </c>
      <c r="X4" s="292">
        <v>1</v>
      </c>
      <c r="Y4" s="292">
        <v>1</v>
      </c>
      <c r="Z4" s="292">
        <v>1</v>
      </c>
      <c r="AA4" s="292">
        <v>1</v>
      </c>
      <c r="AB4" s="292">
        <v>1</v>
      </c>
      <c r="AC4" s="292">
        <v>1</v>
      </c>
      <c r="AD4" s="292">
        <v>1</v>
      </c>
      <c r="AE4" s="292">
        <v>1</v>
      </c>
      <c r="AF4" s="292">
        <v>1</v>
      </c>
      <c r="AG4" s="292">
        <v>1</v>
      </c>
      <c r="AH4" s="292">
        <v>1</v>
      </c>
      <c r="AI4" s="307">
        <f t="shared" ref="AI4:AI26" si="0">SUM(J4:AH4)</f>
        <v>25</v>
      </c>
      <c r="AJ4" s="291">
        <v>0.29166666666666669</v>
      </c>
      <c r="AK4" s="291">
        <v>0.84027777777777779</v>
      </c>
      <c r="AL4" s="291">
        <f>AJ4-AK4+$AM$1</f>
        <v>0.45138888888888884</v>
      </c>
      <c r="AM4" s="290">
        <v>1</v>
      </c>
      <c r="AN4" s="290">
        <v>1</v>
      </c>
      <c r="AO4" s="284">
        <f t="shared" ref="AO4:AO26" si="1">AI4*30</f>
        <v>750</v>
      </c>
      <c r="AQ4" s="289">
        <f t="shared" ref="AQ4:AQ26" si="2">AO4-AP4</f>
        <v>750</v>
      </c>
      <c r="AR4" s="258" t="str">
        <f>B4&amp;" "&amp;C4</f>
        <v>Brudło Paweł</v>
      </c>
      <c r="AS4" s="11">
        <v>100</v>
      </c>
      <c r="AT4" s="11" t="str">
        <f>VLOOKUP(AR4,'PPM M'!$A$3:$A$480,1,0)</f>
        <v>Brudło Paweł</v>
      </c>
      <c r="AU4" s="80"/>
      <c r="AV4" s="11"/>
      <c r="AW4" s="11"/>
      <c r="AX4" s="11"/>
    </row>
    <row r="5" spans="1:50">
      <c r="A5" s="298">
        <v>80</v>
      </c>
      <c r="B5" s="295" t="s">
        <v>114</v>
      </c>
      <c r="C5" s="295" t="s">
        <v>107</v>
      </c>
      <c r="D5" s="297" t="s">
        <v>3061</v>
      </c>
      <c r="E5" s="295" t="s">
        <v>3068</v>
      </c>
      <c r="F5" s="296"/>
      <c r="G5" s="295" t="s">
        <v>80</v>
      </c>
      <c r="H5" s="294">
        <v>1972</v>
      </c>
      <c r="I5" s="293" t="s">
        <v>3059</v>
      </c>
      <c r="J5" s="292">
        <v>1</v>
      </c>
      <c r="K5" s="292">
        <v>1</v>
      </c>
      <c r="L5" s="292">
        <v>1</v>
      </c>
      <c r="M5" s="292">
        <v>1</v>
      </c>
      <c r="N5" s="292">
        <v>1</v>
      </c>
      <c r="O5" s="292">
        <v>1</v>
      </c>
      <c r="P5" s="292">
        <v>1</v>
      </c>
      <c r="Q5" s="292">
        <v>1</v>
      </c>
      <c r="R5" s="292">
        <v>1</v>
      </c>
      <c r="S5" s="292">
        <v>1</v>
      </c>
      <c r="T5" s="292">
        <v>1</v>
      </c>
      <c r="U5" s="292">
        <v>1</v>
      </c>
      <c r="V5" s="292">
        <v>1</v>
      </c>
      <c r="W5" s="292">
        <v>1</v>
      </c>
      <c r="X5" s="292">
        <v>1</v>
      </c>
      <c r="Y5" s="292">
        <v>1</v>
      </c>
      <c r="Z5" s="292">
        <v>1</v>
      </c>
      <c r="AA5" s="292">
        <v>1</v>
      </c>
      <c r="AB5" s="292">
        <v>1</v>
      </c>
      <c r="AC5" s="292">
        <v>1</v>
      </c>
      <c r="AD5" s="292">
        <v>1</v>
      </c>
      <c r="AE5" s="292">
        <v>1</v>
      </c>
      <c r="AF5" s="292">
        <v>1</v>
      </c>
      <c r="AG5" s="292">
        <v>1</v>
      </c>
      <c r="AH5" s="292">
        <v>1</v>
      </c>
      <c r="AI5" s="307">
        <f t="shared" si="0"/>
        <v>25</v>
      </c>
      <c r="AJ5" s="291">
        <v>0.33680555555555552</v>
      </c>
      <c r="AK5" s="291">
        <v>0.84027777777777779</v>
      </c>
      <c r="AL5" s="291">
        <f t="shared" ref="AL5:AL26" si="3">AJ5-AK5+$AM$1</f>
        <v>0.49652777777777768</v>
      </c>
      <c r="AM5" s="290">
        <v>2</v>
      </c>
      <c r="AN5" s="290">
        <v>2</v>
      </c>
      <c r="AO5" s="284">
        <f t="shared" si="1"/>
        <v>750</v>
      </c>
      <c r="AQ5" s="289">
        <f t="shared" si="2"/>
        <v>750</v>
      </c>
      <c r="AR5" s="258" t="str">
        <f>B5&amp;" "&amp;C5</f>
        <v>Bober Bartłomiej</v>
      </c>
      <c r="AS5" s="11">
        <f>MAX(AS4*IF(AW5&lt;1,AW5,IF(AX5&lt;1,AX5,IF(AU5&lt;1,AU5,1))),0)</f>
        <v>90.909090909090921</v>
      </c>
      <c r="AT5" s="11" t="str">
        <f>VLOOKUP(AR5,'PPM M'!$A$3:$A$480,1,0)</f>
        <v>Bober Bartłomiej</v>
      </c>
      <c r="AU5" s="80">
        <f>AL4/AL5</f>
        <v>0.90909090909090917</v>
      </c>
      <c r="AV5" s="11">
        <f>AI5/AI4</f>
        <v>1</v>
      </c>
      <c r="AW5" s="11">
        <f>AQ5/AQ4</f>
        <v>1</v>
      </c>
      <c r="AX5" s="11">
        <f>AV5^0.2</f>
        <v>1</v>
      </c>
    </row>
    <row r="6" spans="1:50">
      <c r="A6" s="298">
        <v>102</v>
      </c>
      <c r="B6" s="295" t="s">
        <v>116</v>
      </c>
      <c r="C6" s="295" t="s">
        <v>84</v>
      </c>
      <c r="D6" s="297" t="s">
        <v>677</v>
      </c>
      <c r="E6" s="295" t="s">
        <v>96</v>
      </c>
      <c r="F6" s="296">
        <v>1979</v>
      </c>
      <c r="G6" s="295" t="s">
        <v>80</v>
      </c>
      <c r="H6" s="294">
        <v>1979</v>
      </c>
      <c r="I6" s="293" t="s">
        <v>3059</v>
      </c>
      <c r="J6" s="292">
        <v>1</v>
      </c>
      <c r="K6" s="292">
        <v>1</v>
      </c>
      <c r="L6" s="292">
        <v>1</v>
      </c>
      <c r="M6" s="292">
        <v>1</v>
      </c>
      <c r="N6" s="292">
        <v>1</v>
      </c>
      <c r="O6" s="292">
        <v>1</v>
      </c>
      <c r="P6" s="292">
        <v>1</v>
      </c>
      <c r="Q6" s="292">
        <v>1</v>
      </c>
      <c r="R6" s="292">
        <v>1</v>
      </c>
      <c r="S6" s="292">
        <v>1</v>
      </c>
      <c r="T6" s="292">
        <v>1</v>
      </c>
      <c r="U6" s="292">
        <v>1</v>
      </c>
      <c r="V6" s="292">
        <v>1</v>
      </c>
      <c r="W6" s="292">
        <v>1</v>
      </c>
      <c r="X6" s="292">
        <v>1</v>
      </c>
      <c r="Y6" s="292">
        <v>1</v>
      </c>
      <c r="Z6" s="292">
        <v>1</v>
      </c>
      <c r="AA6" s="292">
        <v>1</v>
      </c>
      <c r="AB6" s="292">
        <v>1</v>
      </c>
      <c r="AC6" s="292">
        <v>1</v>
      </c>
      <c r="AD6" s="292">
        <v>1</v>
      </c>
      <c r="AE6" s="292">
        <v>1</v>
      </c>
      <c r="AF6" s="292">
        <v>1</v>
      </c>
      <c r="AG6" s="292">
        <v>1</v>
      </c>
      <c r="AH6" s="292">
        <v>1</v>
      </c>
      <c r="AI6" s="307">
        <f t="shared" si="0"/>
        <v>25</v>
      </c>
      <c r="AJ6" s="291">
        <v>0.33680555555555552</v>
      </c>
      <c r="AK6" s="291">
        <v>0.84027777777777779</v>
      </c>
      <c r="AL6" s="291">
        <f t="shared" si="3"/>
        <v>0.49652777777777768</v>
      </c>
      <c r="AM6" s="290">
        <v>3</v>
      </c>
      <c r="AN6" s="290">
        <v>3</v>
      </c>
      <c r="AO6" s="284">
        <f t="shared" si="1"/>
        <v>750</v>
      </c>
      <c r="AQ6" s="289">
        <f t="shared" si="2"/>
        <v>750</v>
      </c>
      <c r="AR6" s="258" t="str">
        <f>B6&amp;" "&amp;C6</f>
        <v>Walentowski Radosław</v>
      </c>
      <c r="AS6" s="11">
        <f t="shared" ref="AS6:AS26" si="4">MAX(AS5*IF(AW6&lt;1,AW6,IF(AX6&lt;1,AX6,IF(AU6&lt;1,AU6,1))),0)</f>
        <v>90.909090909090921</v>
      </c>
      <c r="AT6" s="11" t="str">
        <f>VLOOKUP(AR6,'PPM M'!$A$3:$A$480,1,0)</f>
        <v>Walentowski Radosław</v>
      </c>
      <c r="AU6" s="80">
        <f>AL5/AL6</f>
        <v>1</v>
      </c>
      <c r="AV6" s="11">
        <f>AI6/AI5</f>
        <v>1</v>
      </c>
      <c r="AW6" s="11">
        <f t="shared" ref="AW6:AW26" si="5">AQ6/AQ5</f>
        <v>1</v>
      </c>
      <c r="AX6" s="11">
        <f>AV6^0.2</f>
        <v>1</v>
      </c>
    </row>
    <row r="7" spans="1:50">
      <c r="A7" s="298">
        <v>100</v>
      </c>
      <c r="B7" s="295" t="s">
        <v>81</v>
      </c>
      <c r="C7" s="295" t="s">
        <v>82</v>
      </c>
      <c r="D7" s="297" t="s">
        <v>83</v>
      </c>
      <c r="E7" s="295" t="s">
        <v>45</v>
      </c>
      <c r="F7" s="296">
        <v>1982</v>
      </c>
      <c r="G7" s="295" t="s">
        <v>80</v>
      </c>
      <c r="H7" s="294">
        <v>1982</v>
      </c>
      <c r="I7" s="293" t="s">
        <v>3059</v>
      </c>
      <c r="J7" s="292">
        <v>1</v>
      </c>
      <c r="K7" s="292">
        <v>1</v>
      </c>
      <c r="L7" s="292">
        <v>1</v>
      </c>
      <c r="M7" s="292">
        <v>1</v>
      </c>
      <c r="N7" s="292">
        <v>1</v>
      </c>
      <c r="O7" s="292">
        <v>1</v>
      </c>
      <c r="P7" s="292">
        <v>1</v>
      </c>
      <c r="Q7" s="292">
        <v>1</v>
      </c>
      <c r="R7" s="292">
        <v>1</v>
      </c>
      <c r="S7" s="292">
        <v>1</v>
      </c>
      <c r="T7" s="292">
        <v>1</v>
      </c>
      <c r="U7" s="292">
        <v>1</v>
      </c>
      <c r="V7" s="292">
        <v>1</v>
      </c>
      <c r="W7" s="292">
        <v>1</v>
      </c>
      <c r="X7" s="292">
        <v>1</v>
      </c>
      <c r="Y7" s="292">
        <v>1</v>
      </c>
      <c r="Z7" s="292">
        <v>1</v>
      </c>
      <c r="AA7" s="292">
        <v>1</v>
      </c>
      <c r="AB7" s="292">
        <v>1</v>
      </c>
      <c r="AC7" s="292">
        <v>0</v>
      </c>
      <c r="AD7" s="292">
        <v>1</v>
      </c>
      <c r="AE7" s="292">
        <v>1</v>
      </c>
      <c r="AF7" s="292">
        <v>1</v>
      </c>
      <c r="AG7" s="292">
        <v>1</v>
      </c>
      <c r="AH7" s="292">
        <v>0</v>
      </c>
      <c r="AI7" s="292">
        <f t="shared" si="0"/>
        <v>23</v>
      </c>
      <c r="AJ7" s="291">
        <v>0.35069444444444442</v>
      </c>
      <c r="AK7" s="291">
        <v>0.84027777777777779</v>
      </c>
      <c r="AL7" s="291">
        <f t="shared" si="3"/>
        <v>0.51041666666666663</v>
      </c>
      <c r="AM7" s="290">
        <v>4</v>
      </c>
      <c r="AN7" s="290">
        <v>4</v>
      </c>
      <c r="AO7" s="284">
        <f t="shared" si="1"/>
        <v>690</v>
      </c>
      <c r="AP7" s="284">
        <v>15</v>
      </c>
      <c r="AQ7" s="289">
        <f t="shared" si="2"/>
        <v>675</v>
      </c>
      <c r="AR7" s="258" t="str">
        <f t="shared" ref="AR7:AR26" si="6">B7&amp;" "&amp;C7</f>
        <v>Śmieja Daniel</v>
      </c>
      <c r="AS7" s="11">
        <f t="shared" si="4"/>
        <v>81.818181818181827</v>
      </c>
      <c r="AT7" s="11" t="str">
        <f>VLOOKUP(AR7,'PPM M'!$A$3:$A$480,1,0)</f>
        <v>Śmieja Daniel</v>
      </c>
      <c r="AU7" s="80">
        <f t="shared" ref="AU7:AU26" si="7">AL6/AL7</f>
        <v>0.97278911564625836</v>
      </c>
      <c r="AV7" s="11">
        <f t="shared" ref="AV7:AV26" si="8">AI7/AI6</f>
        <v>0.92</v>
      </c>
      <c r="AW7" s="11">
        <f t="shared" si="5"/>
        <v>0.9</v>
      </c>
      <c r="AX7" s="11">
        <f t="shared" ref="AX7:AX26" si="9">AV7^0.2</f>
        <v>0.9834619583314298</v>
      </c>
    </row>
    <row r="8" spans="1:50">
      <c r="A8" s="298">
        <v>90</v>
      </c>
      <c r="B8" s="295" t="s">
        <v>61</v>
      </c>
      <c r="C8" s="295" t="s">
        <v>472</v>
      </c>
      <c r="D8" s="297" t="s">
        <v>77</v>
      </c>
      <c r="E8" s="295" t="s">
        <v>57</v>
      </c>
      <c r="F8" s="296">
        <v>1977</v>
      </c>
      <c r="G8" s="295" t="s">
        <v>80</v>
      </c>
      <c r="H8" s="294">
        <v>1977</v>
      </c>
      <c r="I8" s="293" t="s">
        <v>3059</v>
      </c>
      <c r="J8" s="292">
        <v>1</v>
      </c>
      <c r="K8" s="292">
        <v>1</v>
      </c>
      <c r="L8" s="292">
        <v>1</v>
      </c>
      <c r="M8" s="292">
        <v>1</v>
      </c>
      <c r="N8" s="292">
        <v>1</v>
      </c>
      <c r="O8" s="292">
        <v>1</v>
      </c>
      <c r="P8" s="292">
        <v>1</v>
      </c>
      <c r="Q8" s="292">
        <v>0</v>
      </c>
      <c r="R8" s="292">
        <v>1</v>
      </c>
      <c r="S8" s="292">
        <v>1</v>
      </c>
      <c r="T8" s="292">
        <v>1</v>
      </c>
      <c r="U8" s="292">
        <v>1</v>
      </c>
      <c r="V8" s="292">
        <v>1</v>
      </c>
      <c r="W8" s="292">
        <v>1</v>
      </c>
      <c r="X8" s="292">
        <v>1</v>
      </c>
      <c r="Y8" s="292">
        <v>1</v>
      </c>
      <c r="Z8" s="292">
        <v>1</v>
      </c>
      <c r="AA8" s="292">
        <v>1</v>
      </c>
      <c r="AB8" s="292">
        <v>1</v>
      </c>
      <c r="AC8" s="292">
        <v>0</v>
      </c>
      <c r="AD8" s="292">
        <v>1</v>
      </c>
      <c r="AE8" s="292">
        <v>1</v>
      </c>
      <c r="AF8" s="292">
        <v>1</v>
      </c>
      <c r="AG8" s="292">
        <v>1</v>
      </c>
      <c r="AH8" s="292">
        <v>0</v>
      </c>
      <c r="AI8" s="292">
        <f t="shared" si="0"/>
        <v>22</v>
      </c>
      <c r="AJ8" s="291">
        <v>0.34305555555555556</v>
      </c>
      <c r="AK8" s="291">
        <v>0.84027777777777779</v>
      </c>
      <c r="AL8" s="291">
        <f t="shared" si="3"/>
        <v>0.50277777777777777</v>
      </c>
      <c r="AM8" s="290">
        <v>5</v>
      </c>
      <c r="AN8" s="290">
        <v>5</v>
      </c>
      <c r="AO8" s="284">
        <f t="shared" si="1"/>
        <v>660</v>
      </c>
      <c r="AP8" s="284">
        <v>4</v>
      </c>
      <c r="AQ8" s="289">
        <f t="shared" si="2"/>
        <v>656</v>
      </c>
      <c r="AR8" s="258" t="str">
        <f t="shared" si="6"/>
        <v>Nowaczyk Michał</v>
      </c>
      <c r="AS8" s="11">
        <f t="shared" si="4"/>
        <v>79.51515151515153</v>
      </c>
      <c r="AT8" s="11" t="str">
        <f>VLOOKUP(AR8,'PPM M'!$A$3:$A$480,1,0)</f>
        <v>Nowaczyk Michał</v>
      </c>
      <c r="AU8" s="80">
        <f t="shared" si="7"/>
        <v>1.0151933701657458</v>
      </c>
      <c r="AV8" s="11">
        <f t="shared" si="8"/>
        <v>0.95652173913043481</v>
      </c>
      <c r="AW8" s="11">
        <f t="shared" si="5"/>
        <v>0.97185185185185186</v>
      </c>
      <c r="AX8" s="11">
        <f t="shared" si="9"/>
        <v>0.99114904981641982</v>
      </c>
    </row>
    <row r="9" spans="1:50">
      <c r="A9" s="298">
        <v>94</v>
      </c>
      <c r="B9" s="295" t="s">
        <v>49</v>
      </c>
      <c r="C9" s="295" t="s">
        <v>50</v>
      </c>
      <c r="D9" s="297" t="s">
        <v>3061</v>
      </c>
      <c r="E9" s="295" t="s">
        <v>92</v>
      </c>
      <c r="F9" s="296">
        <v>1978</v>
      </c>
      <c r="G9" s="295" t="s">
        <v>80</v>
      </c>
      <c r="H9" s="294">
        <v>1978</v>
      </c>
      <c r="I9" s="293" t="s">
        <v>3059</v>
      </c>
      <c r="J9" s="292">
        <v>1</v>
      </c>
      <c r="K9" s="292">
        <v>1</v>
      </c>
      <c r="L9" s="292">
        <v>1</v>
      </c>
      <c r="M9" s="292">
        <v>1</v>
      </c>
      <c r="N9" s="292">
        <v>1</v>
      </c>
      <c r="O9" s="292">
        <v>1</v>
      </c>
      <c r="P9" s="292">
        <v>1</v>
      </c>
      <c r="Q9" s="292">
        <v>0</v>
      </c>
      <c r="R9" s="292">
        <v>1</v>
      </c>
      <c r="S9" s="292">
        <v>1</v>
      </c>
      <c r="T9" s="292">
        <v>1</v>
      </c>
      <c r="U9" s="292">
        <v>1</v>
      </c>
      <c r="V9" s="292">
        <v>1</v>
      </c>
      <c r="W9" s="292">
        <v>1</v>
      </c>
      <c r="X9" s="292">
        <v>1</v>
      </c>
      <c r="Y9" s="292">
        <v>1</v>
      </c>
      <c r="Z9" s="292">
        <v>1</v>
      </c>
      <c r="AA9" s="292">
        <v>1</v>
      </c>
      <c r="AB9" s="292">
        <v>0</v>
      </c>
      <c r="AC9" s="292">
        <v>0</v>
      </c>
      <c r="AD9" s="292">
        <v>1</v>
      </c>
      <c r="AE9" s="292">
        <v>1</v>
      </c>
      <c r="AF9" s="292">
        <v>1</v>
      </c>
      <c r="AG9" s="292">
        <v>1</v>
      </c>
      <c r="AH9" s="292">
        <v>0</v>
      </c>
      <c r="AI9" s="292">
        <f t="shared" si="0"/>
        <v>21</v>
      </c>
      <c r="AJ9" s="291">
        <v>0.31944444444444448</v>
      </c>
      <c r="AK9" s="291">
        <v>0.84027777777777779</v>
      </c>
      <c r="AL9" s="291">
        <f t="shared" si="3"/>
        <v>0.47916666666666674</v>
      </c>
      <c r="AM9" s="290">
        <v>6</v>
      </c>
      <c r="AN9" s="290">
        <v>6</v>
      </c>
      <c r="AO9" s="284">
        <f t="shared" si="1"/>
        <v>630</v>
      </c>
      <c r="AQ9" s="289">
        <f t="shared" si="2"/>
        <v>630</v>
      </c>
      <c r="AR9" s="258" t="str">
        <f t="shared" si="6"/>
        <v>Paszkowski Wojciech</v>
      </c>
      <c r="AS9" s="11">
        <f t="shared" si="4"/>
        <v>76.363636363636374</v>
      </c>
      <c r="AT9" s="11" t="str">
        <f>VLOOKUP(AR9,'PPM M'!$A$3:$A$480,1,0)</f>
        <v>Paszkowski Wojciech</v>
      </c>
      <c r="AU9" s="80">
        <f t="shared" si="7"/>
        <v>1.0492753623188404</v>
      </c>
      <c r="AV9" s="11">
        <f t="shared" si="8"/>
        <v>0.95454545454545459</v>
      </c>
      <c r="AW9" s="11">
        <f t="shared" si="5"/>
        <v>0.96036585365853655</v>
      </c>
      <c r="AX9" s="11">
        <f t="shared" si="9"/>
        <v>0.99073914518907036</v>
      </c>
    </row>
    <row r="10" spans="1:50">
      <c r="A10" s="298">
        <v>98</v>
      </c>
      <c r="B10" s="295" t="s">
        <v>3094</v>
      </c>
      <c r="C10" s="295" t="s">
        <v>60</v>
      </c>
      <c r="D10" s="297" t="s">
        <v>3063</v>
      </c>
      <c r="E10" s="295" t="s">
        <v>65</v>
      </c>
      <c r="F10" s="296"/>
      <c r="G10" s="295" t="s">
        <v>80</v>
      </c>
      <c r="H10" s="294">
        <v>1979</v>
      </c>
      <c r="I10" s="300" t="s">
        <v>3059</v>
      </c>
      <c r="J10" s="299">
        <v>1</v>
      </c>
      <c r="K10" s="299">
        <v>1</v>
      </c>
      <c r="L10" s="299">
        <v>1</v>
      </c>
      <c r="M10" s="299">
        <v>0</v>
      </c>
      <c r="N10" s="299">
        <v>0</v>
      </c>
      <c r="O10" s="299">
        <v>1</v>
      </c>
      <c r="P10" s="299">
        <v>1</v>
      </c>
      <c r="Q10" s="299">
        <v>0</v>
      </c>
      <c r="R10" s="299">
        <v>1</v>
      </c>
      <c r="S10" s="299">
        <v>1</v>
      </c>
      <c r="T10" s="299">
        <v>0</v>
      </c>
      <c r="U10" s="299">
        <v>1</v>
      </c>
      <c r="V10" s="299">
        <v>1</v>
      </c>
      <c r="W10" s="299">
        <v>1</v>
      </c>
      <c r="X10" s="299">
        <v>1</v>
      </c>
      <c r="Y10" s="299">
        <v>1</v>
      </c>
      <c r="Z10" s="299">
        <v>0</v>
      </c>
      <c r="AA10" s="299">
        <v>0</v>
      </c>
      <c r="AB10" s="299">
        <v>0</v>
      </c>
      <c r="AC10" s="299">
        <v>0</v>
      </c>
      <c r="AD10" s="299">
        <v>1</v>
      </c>
      <c r="AE10" s="299">
        <v>1</v>
      </c>
      <c r="AF10" s="299">
        <v>1</v>
      </c>
      <c r="AG10" s="299">
        <v>1</v>
      </c>
      <c r="AH10" s="299">
        <v>1</v>
      </c>
      <c r="AI10" s="299">
        <f t="shared" si="0"/>
        <v>17</v>
      </c>
      <c r="AJ10" s="291">
        <v>0.31597222222222227</v>
      </c>
      <c r="AK10" s="291">
        <v>0.84027777777777779</v>
      </c>
      <c r="AL10" s="291">
        <f t="shared" si="3"/>
        <v>0.47569444444444442</v>
      </c>
      <c r="AM10" s="290">
        <v>8</v>
      </c>
      <c r="AN10" s="290">
        <v>7</v>
      </c>
      <c r="AO10" s="284">
        <f t="shared" si="1"/>
        <v>510</v>
      </c>
      <c r="AQ10" s="289">
        <f t="shared" si="2"/>
        <v>510</v>
      </c>
      <c r="AR10" s="258" t="str">
        <f t="shared" si="6"/>
        <v>Siewruk Krzysztof</v>
      </c>
      <c r="AS10" s="11">
        <f t="shared" si="4"/>
        <v>61.818181818181827</v>
      </c>
      <c r="AT10" s="11" t="str">
        <f>VLOOKUP(AR10,'PPM M'!$A$3:$A$480,1,0)</f>
        <v>Siewruk Krzysztof</v>
      </c>
      <c r="AU10" s="80">
        <f t="shared" si="7"/>
        <v>1.0072992700729928</v>
      </c>
      <c r="AV10" s="11">
        <f t="shared" si="8"/>
        <v>0.80952380952380953</v>
      </c>
      <c r="AW10" s="11">
        <f t="shared" si="5"/>
        <v>0.80952380952380953</v>
      </c>
      <c r="AX10" s="11">
        <f t="shared" si="9"/>
        <v>0.95861876336293772</v>
      </c>
    </row>
    <row r="11" spans="1:50">
      <c r="A11" s="298">
        <v>96</v>
      </c>
      <c r="B11" s="295" t="s">
        <v>3067</v>
      </c>
      <c r="C11" s="295" t="s">
        <v>578</v>
      </c>
      <c r="D11" s="297"/>
      <c r="E11" s="295" t="s">
        <v>65</v>
      </c>
      <c r="F11" s="296"/>
      <c r="G11" s="295" t="s">
        <v>80</v>
      </c>
      <c r="H11" s="294">
        <v>1975</v>
      </c>
      <c r="I11" s="300" t="s">
        <v>3059</v>
      </c>
      <c r="J11" s="299">
        <v>1</v>
      </c>
      <c r="K11" s="299">
        <v>1</v>
      </c>
      <c r="L11" s="299">
        <v>1</v>
      </c>
      <c r="M11" s="299">
        <v>0</v>
      </c>
      <c r="N11" s="299">
        <v>0</v>
      </c>
      <c r="O11" s="299">
        <v>1</v>
      </c>
      <c r="P11" s="299">
        <v>1</v>
      </c>
      <c r="Q11" s="299">
        <v>0</v>
      </c>
      <c r="R11" s="299">
        <v>1</v>
      </c>
      <c r="S11" s="299">
        <v>1</v>
      </c>
      <c r="T11" s="299">
        <v>0</v>
      </c>
      <c r="U11" s="299">
        <v>1</v>
      </c>
      <c r="V11" s="299">
        <v>1</v>
      </c>
      <c r="W11" s="299">
        <v>1</v>
      </c>
      <c r="X11" s="299">
        <v>1</v>
      </c>
      <c r="Y11" s="299">
        <v>1</v>
      </c>
      <c r="Z11" s="299">
        <v>0</v>
      </c>
      <c r="AA11" s="299">
        <v>0</v>
      </c>
      <c r="AB11" s="299">
        <v>0</v>
      </c>
      <c r="AC11" s="299">
        <v>0</v>
      </c>
      <c r="AD11" s="299">
        <v>1</v>
      </c>
      <c r="AE11" s="299">
        <v>1</v>
      </c>
      <c r="AF11" s="299">
        <v>1</v>
      </c>
      <c r="AG11" s="299">
        <v>1</v>
      </c>
      <c r="AH11" s="299">
        <v>1</v>
      </c>
      <c r="AI11" s="299">
        <f t="shared" si="0"/>
        <v>17</v>
      </c>
      <c r="AJ11" s="291">
        <v>0.31597222222222227</v>
      </c>
      <c r="AK11" s="291">
        <v>0.84027777777777779</v>
      </c>
      <c r="AL11" s="291">
        <f t="shared" si="3"/>
        <v>0.47569444444444442</v>
      </c>
      <c r="AM11" s="290">
        <v>9</v>
      </c>
      <c r="AN11" s="290">
        <v>8</v>
      </c>
      <c r="AO11" s="284">
        <f t="shared" si="1"/>
        <v>510</v>
      </c>
      <c r="AQ11" s="289">
        <f t="shared" si="2"/>
        <v>510</v>
      </c>
      <c r="AR11" s="258" t="str">
        <f t="shared" si="6"/>
        <v>Ruta Tomasz</v>
      </c>
      <c r="AS11" s="11">
        <f t="shared" si="4"/>
        <v>61.818181818181827</v>
      </c>
      <c r="AT11" s="11" t="str">
        <f>VLOOKUP(AR11,'PPM M'!$A$3:$A$480,1,0)</f>
        <v>Ruta Tomasz</v>
      </c>
      <c r="AU11" s="80">
        <f t="shared" si="7"/>
        <v>1</v>
      </c>
      <c r="AV11" s="11">
        <f t="shared" si="8"/>
        <v>1</v>
      </c>
      <c r="AW11" s="11">
        <f t="shared" si="5"/>
        <v>1</v>
      </c>
      <c r="AX11" s="11">
        <f t="shared" si="9"/>
        <v>1</v>
      </c>
    </row>
    <row r="12" spans="1:50">
      <c r="A12" s="298">
        <v>87</v>
      </c>
      <c r="B12" s="295" t="s">
        <v>3066</v>
      </c>
      <c r="C12" s="295" t="s">
        <v>3065</v>
      </c>
      <c r="D12" s="297" t="s">
        <v>3063</v>
      </c>
      <c r="E12" s="295" t="s">
        <v>65</v>
      </c>
      <c r="F12" s="296">
        <v>1979</v>
      </c>
      <c r="G12" s="295" t="s">
        <v>80</v>
      </c>
      <c r="H12" s="294">
        <v>1979</v>
      </c>
      <c r="I12" s="300" t="s">
        <v>3059</v>
      </c>
      <c r="J12" s="299">
        <v>1</v>
      </c>
      <c r="K12" s="299">
        <v>1</v>
      </c>
      <c r="L12" s="299">
        <v>1</v>
      </c>
      <c r="M12" s="299">
        <v>0</v>
      </c>
      <c r="N12" s="299">
        <v>0</v>
      </c>
      <c r="O12" s="299">
        <v>1</v>
      </c>
      <c r="P12" s="299">
        <v>1</v>
      </c>
      <c r="Q12" s="299">
        <v>0</v>
      </c>
      <c r="R12" s="299">
        <v>1</v>
      </c>
      <c r="S12" s="299">
        <v>1</v>
      </c>
      <c r="T12" s="299">
        <v>0</v>
      </c>
      <c r="U12" s="299">
        <v>1</v>
      </c>
      <c r="V12" s="299">
        <v>1</v>
      </c>
      <c r="W12" s="299">
        <v>1</v>
      </c>
      <c r="X12" s="299">
        <v>1</v>
      </c>
      <c r="Y12" s="299">
        <v>1</v>
      </c>
      <c r="Z12" s="299">
        <v>0</v>
      </c>
      <c r="AA12" s="299">
        <v>0</v>
      </c>
      <c r="AB12" s="299">
        <v>0</v>
      </c>
      <c r="AC12" s="299">
        <v>0</v>
      </c>
      <c r="AD12" s="299">
        <v>1</v>
      </c>
      <c r="AE12" s="299">
        <v>1</v>
      </c>
      <c r="AF12" s="299">
        <v>1</v>
      </c>
      <c r="AG12" s="299">
        <v>1</v>
      </c>
      <c r="AH12" s="299">
        <v>1</v>
      </c>
      <c r="AI12" s="299">
        <f t="shared" si="0"/>
        <v>17</v>
      </c>
      <c r="AJ12" s="291">
        <v>0.31805555555555559</v>
      </c>
      <c r="AK12" s="291">
        <v>0.84027777777777779</v>
      </c>
      <c r="AL12" s="291">
        <f t="shared" si="3"/>
        <v>0.47777777777777786</v>
      </c>
      <c r="AM12" s="290">
        <v>10</v>
      </c>
      <c r="AN12" s="290">
        <v>9</v>
      </c>
      <c r="AO12" s="284">
        <f t="shared" si="1"/>
        <v>510</v>
      </c>
      <c r="AQ12" s="289">
        <f t="shared" si="2"/>
        <v>510</v>
      </c>
      <c r="AR12" s="258" t="str">
        <f t="shared" si="6"/>
        <v>Iwaszko Lukasz</v>
      </c>
      <c r="AS12" s="11">
        <f t="shared" si="4"/>
        <v>61.548625792811833</v>
      </c>
      <c r="AT12" s="11" t="str">
        <f>VLOOKUP(AR12,'PPM M'!$A$3:$A$480,1,0)</f>
        <v>Iwaszko Lukasz</v>
      </c>
      <c r="AU12" s="80">
        <f t="shared" si="7"/>
        <v>0.9956395348837207</v>
      </c>
      <c r="AV12" s="11">
        <f t="shared" si="8"/>
        <v>1</v>
      </c>
      <c r="AW12" s="11">
        <f t="shared" si="5"/>
        <v>1</v>
      </c>
      <c r="AX12" s="11">
        <f t="shared" si="9"/>
        <v>1</v>
      </c>
    </row>
    <row r="13" spans="1:50">
      <c r="A13" s="298">
        <v>86</v>
      </c>
      <c r="B13" s="295" t="s">
        <v>3064</v>
      </c>
      <c r="C13" s="295" t="s">
        <v>102</v>
      </c>
      <c r="D13" s="297" t="s">
        <v>3063</v>
      </c>
      <c r="E13" s="295" t="s">
        <v>65</v>
      </c>
      <c r="F13" s="296">
        <v>1974</v>
      </c>
      <c r="G13" s="295" t="s">
        <v>80</v>
      </c>
      <c r="H13" s="294">
        <v>1974</v>
      </c>
      <c r="I13" s="300" t="s">
        <v>3059</v>
      </c>
      <c r="J13" s="299">
        <v>1</v>
      </c>
      <c r="K13" s="299">
        <v>1</v>
      </c>
      <c r="L13" s="299">
        <v>1</v>
      </c>
      <c r="M13" s="299">
        <v>0</v>
      </c>
      <c r="N13" s="299">
        <v>0</v>
      </c>
      <c r="O13" s="299">
        <v>1</v>
      </c>
      <c r="P13" s="299">
        <v>1</v>
      </c>
      <c r="Q13" s="299">
        <v>0</v>
      </c>
      <c r="R13" s="299">
        <v>1</v>
      </c>
      <c r="S13" s="299">
        <v>1</v>
      </c>
      <c r="T13" s="299">
        <v>0</v>
      </c>
      <c r="U13" s="299">
        <v>1</v>
      </c>
      <c r="V13" s="299">
        <v>1</v>
      </c>
      <c r="W13" s="299">
        <v>1</v>
      </c>
      <c r="X13" s="299">
        <v>1</v>
      </c>
      <c r="Y13" s="299">
        <v>1</v>
      </c>
      <c r="Z13" s="299">
        <v>0</v>
      </c>
      <c r="AA13" s="299">
        <v>0</v>
      </c>
      <c r="AB13" s="299">
        <v>0</v>
      </c>
      <c r="AC13" s="299">
        <v>0</v>
      </c>
      <c r="AD13" s="299">
        <v>1</v>
      </c>
      <c r="AE13" s="299">
        <v>1</v>
      </c>
      <c r="AF13" s="299">
        <v>1</v>
      </c>
      <c r="AG13" s="299">
        <v>1</v>
      </c>
      <c r="AH13" s="299">
        <v>1</v>
      </c>
      <c r="AI13" s="299">
        <f t="shared" si="0"/>
        <v>17</v>
      </c>
      <c r="AJ13" s="291">
        <v>0.31805555555555559</v>
      </c>
      <c r="AK13" s="291">
        <v>0.84027777777777779</v>
      </c>
      <c r="AL13" s="291">
        <f t="shared" si="3"/>
        <v>0.47777777777777786</v>
      </c>
      <c r="AM13" s="290">
        <v>11</v>
      </c>
      <c r="AN13" s="290">
        <v>10</v>
      </c>
      <c r="AO13" s="284">
        <f t="shared" si="1"/>
        <v>510</v>
      </c>
      <c r="AQ13" s="289">
        <f t="shared" si="2"/>
        <v>510</v>
      </c>
      <c r="AR13" s="258" t="str">
        <f t="shared" si="6"/>
        <v>Idzikowski Mariusz</v>
      </c>
      <c r="AS13" s="11">
        <f t="shared" si="4"/>
        <v>61.548625792811833</v>
      </c>
      <c r="AT13" s="11" t="str">
        <f>VLOOKUP(AR13,'PPM M'!$A$3:$A$480,1,0)</f>
        <v>Idzikowski Mariusz</v>
      </c>
      <c r="AU13" s="80">
        <f t="shared" si="7"/>
        <v>1</v>
      </c>
      <c r="AV13" s="11">
        <f t="shared" si="8"/>
        <v>1</v>
      </c>
      <c r="AW13" s="11">
        <f t="shared" si="5"/>
        <v>1</v>
      </c>
      <c r="AX13" s="11">
        <f t="shared" si="9"/>
        <v>1</v>
      </c>
    </row>
    <row r="14" spans="1:50">
      <c r="A14" s="298">
        <v>88</v>
      </c>
      <c r="B14" s="295" t="s">
        <v>36</v>
      </c>
      <c r="C14" s="295" t="s">
        <v>93</v>
      </c>
      <c r="D14" s="297" t="s">
        <v>3061</v>
      </c>
      <c r="E14" s="295" t="s">
        <v>65</v>
      </c>
      <c r="F14" s="296">
        <v>1979</v>
      </c>
      <c r="G14" s="295" t="s">
        <v>80</v>
      </c>
      <c r="H14" s="294">
        <v>1979</v>
      </c>
      <c r="I14" s="300" t="s">
        <v>3059</v>
      </c>
      <c r="J14" s="299">
        <v>1</v>
      </c>
      <c r="K14" s="299">
        <v>1</v>
      </c>
      <c r="L14" s="299">
        <v>1</v>
      </c>
      <c r="M14" s="299">
        <v>0</v>
      </c>
      <c r="N14" s="299">
        <v>0</v>
      </c>
      <c r="O14" s="299">
        <v>1</v>
      </c>
      <c r="P14" s="299">
        <v>1</v>
      </c>
      <c r="Q14" s="299">
        <v>0</v>
      </c>
      <c r="R14" s="299">
        <v>1</v>
      </c>
      <c r="S14" s="299">
        <v>1</v>
      </c>
      <c r="T14" s="299">
        <v>0</v>
      </c>
      <c r="U14" s="299">
        <v>1</v>
      </c>
      <c r="V14" s="299">
        <v>1</v>
      </c>
      <c r="W14" s="299">
        <v>1</v>
      </c>
      <c r="X14" s="299">
        <v>1</v>
      </c>
      <c r="Y14" s="299">
        <v>1</v>
      </c>
      <c r="Z14" s="299">
        <v>0</v>
      </c>
      <c r="AA14" s="299">
        <v>0</v>
      </c>
      <c r="AB14" s="299">
        <v>0</v>
      </c>
      <c r="AC14" s="299">
        <v>0</v>
      </c>
      <c r="AD14" s="299">
        <v>1</v>
      </c>
      <c r="AE14" s="299">
        <v>1</v>
      </c>
      <c r="AF14" s="299">
        <v>1</v>
      </c>
      <c r="AG14" s="299">
        <v>1</v>
      </c>
      <c r="AH14" s="299">
        <v>1</v>
      </c>
      <c r="AI14" s="299">
        <f t="shared" si="0"/>
        <v>17</v>
      </c>
      <c r="AJ14" s="291">
        <v>0.3215277777777778</v>
      </c>
      <c r="AK14" s="291">
        <v>0.84027777777777779</v>
      </c>
      <c r="AL14" s="291">
        <f t="shared" si="3"/>
        <v>0.48124999999999996</v>
      </c>
      <c r="AM14" s="290">
        <v>12</v>
      </c>
      <c r="AN14" s="290">
        <v>11</v>
      </c>
      <c r="AO14" s="284">
        <f t="shared" si="1"/>
        <v>510</v>
      </c>
      <c r="AQ14" s="289">
        <f t="shared" si="2"/>
        <v>510</v>
      </c>
      <c r="AR14" s="258" t="str">
        <f t="shared" si="6"/>
        <v>Kauss Dawid</v>
      </c>
      <c r="AS14" s="11">
        <f t="shared" si="4"/>
        <v>61.10455201364293</v>
      </c>
      <c r="AT14" s="11" t="str">
        <f>VLOOKUP(AR14,'PPM M'!$A$3:$A$480,1,0)</f>
        <v>Kauss Dawid</v>
      </c>
      <c r="AU14" s="80">
        <f t="shared" si="7"/>
        <v>0.99278499278499299</v>
      </c>
      <c r="AV14" s="11">
        <f t="shared" si="8"/>
        <v>1</v>
      </c>
      <c r="AW14" s="11">
        <f t="shared" si="5"/>
        <v>1</v>
      </c>
      <c r="AX14" s="11">
        <f t="shared" si="9"/>
        <v>1</v>
      </c>
    </row>
    <row r="15" spans="1:50">
      <c r="A15" s="298">
        <v>84</v>
      </c>
      <c r="B15" s="295" t="s">
        <v>35</v>
      </c>
      <c r="C15" s="295" t="s">
        <v>55</v>
      </c>
      <c r="D15" s="297"/>
      <c r="E15" s="295" t="s">
        <v>65</v>
      </c>
      <c r="F15" s="296"/>
      <c r="G15" s="295" t="s">
        <v>80</v>
      </c>
      <c r="H15" s="294">
        <v>1979</v>
      </c>
      <c r="I15" s="300" t="s">
        <v>3059</v>
      </c>
      <c r="J15" s="299">
        <v>1</v>
      </c>
      <c r="K15" s="299">
        <v>1</v>
      </c>
      <c r="L15" s="299">
        <v>1</v>
      </c>
      <c r="M15" s="299">
        <v>0</v>
      </c>
      <c r="N15" s="299">
        <v>0</v>
      </c>
      <c r="O15" s="299">
        <v>1</v>
      </c>
      <c r="P15" s="299">
        <v>1</v>
      </c>
      <c r="Q15" s="299">
        <v>0</v>
      </c>
      <c r="R15" s="299">
        <v>1</v>
      </c>
      <c r="S15" s="299">
        <v>1</v>
      </c>
      <c r="T15" s="299">
        <v>0</v>
      </c>
      <c r="U15" s="299">
        <v>1</v>
      </c>
      <c r="V15" s="299">
        <v>1</v>
      </c>
      <c r="W15" s="299">
        <v>1</v>
      </c>
      <c r="X15" s="299">
        <v>1</v>
      </c>
      <c r="Y15" s="299">
        <v>1</v>
      </c>
      <c r="Z15" s="299">
        <v>0</v>
      </c>
      <c r="AA15" s="299">
        <v>0</v>
      </c>
      <c r="AB15" s="299">
        <v>0</v>
      </c>
      <c r="AC15" s="299">
        <v>0</v>
      </c>
      <c r="AD15" s="299">
        <v>1</v>
      </c>
      <c r="AE15" s="299">
        <v>1</v>
      </c>
      <c r="AF15" s="299">
        <v>1</v>
      </c>
      <c r="AG15" s="299">
        <v>1</v>
      </c>
      <c r="AH15" s="299">
        <v>1</v>
      </c>
      <c r="AI15" s="299">
        <f t="shared" si="0"/>
        <v>17</v>
      </c>
      <c r="AJ15" s="291">
        <v>0.3215277777777778</v>
      </c>
      <c r="AK15" s="291">
        <v>0.84027777777777779</v>
      </c>
      <c r="AL15" s="291">
        <f t="shared" si="3"/>
        <v>0.48124999999999996</v>
      </c>
      <c r="AM15" s="290">
        <v>13</v>
      </c>
      <c r="AN15" s="290">
        <v>12</v>
      </c>
      <c r="AO15" s="284">
        <f t="shared" si="1"/>
        <v>510</v>
      </c>
      <c r="AQ15" s="289">
        <f t="shared" si="2"/>
        <v>510</v>
      </c>
      <c r="AR15" s="258" t="str">
        <f t="shared" si="6"/>
        <v>Gałązka Grzegorz</v>
      </c>
      <c r="AS15" s="11">
        <f t="shared" si="4"/>
        <v>61.10455201364293</v>
      </c>
      <c r="AT15" s="11" t="str">
        <f>VLOOKUP(AR15,'PPM M'!$A$3:$A$480,1,0)</f>
        <v>Gałązka Grzegorz</v>
      </c>
      <c r="AU15" s="80">
        <f t="shared" si="7"/>
        <v>1</v>
      </c>
      <c r="AV15" s="11">
        <f t="shared" si="8"/>
        <v>1</v>
      </c>
      <c r="AW15" s="11">
        <f t="shared" si="5"/>
        <v>1</v>
      </c>
      <c r="AX15" s="11">
        <f t="shared" si="9"/>
        <v>1</v>
      </c>
    </row>
    <row r="16" spans="1:50">
      <c r="A16" s="298">
        <v>89</v>
      </c>
      <c r="B16" s="295" t="s">
        <v>577</v>
      </c>
      <c r="C16" s="295" t="s">
        <v>578</v>
      </c>
      <c r="D16" s="297" t="s">
        <v>580</v>
      </c>
      <c r="E16" s="295" t="s">
        <v>579</v>
      </c>
      <c r="F16" s="296">
        <v>1960</v>
      </c>
      <c r="G16" s="295" t="s">
        <v>80</v>
      </c>
      <c r="H16" s="294">
        <v>1960</v>
      </c>
      <c r="I16" s="300" t="s">
        <v>3059</v>
      </c>
      <c r="J16" s="299">
        <v>1</v>
      </c>
      <c r="K16" s="299">
        <v>1</v>
      </c>
      <c r="L16" s="299">
        <v>0</v>
      </c>
      <c r="M16" s="299">
        <v>0</v>
      </c>
      <c r="N16" s="299">
        <v>0</v>
      </c>
      <c r="O16" s="299">
        <v>1</v>
      </c>
      <c r="P16" s="299">
        <v>1</v>
      </c>
      <c r="Q16" s="299">
        <v>1</v>
      </c>
      <c r="R16" s="299">
        <v>1</v>
      </c>
      <c r="S16" s="299">
        <v>1</v>
      </c>
      <c r="T16" s="299">
        <v>1</v>
      </c>
      <c r="U16" s="299">
        <v>1</v>
      </c>
      <c r="V16" s="299">
        <v>1</v>
      </c>
      <c r="W16" s="299">
        <v>1</v>
      </c>
      <c r="X16" s="299">
        <v>1</v>
      </c>
      <c r="Y16" s="299">
        <v>1</v>
      </c>
      <c r="Z16" s="299">
        <v>0</v>
      </c>
      <c r="AA16" s="299">
        <v>0</v>
      </c>
      <c r="AB16" s="299">
        <v>0</v>
      </c>
      <c r="AC16" s="299">
        <v>1</v>
      </c>
      <c r="AD16" s="299">
        <v>1</v>
      </c>
      <c r="AE16" s="299">
        <v>1</v>
      </c>
      <c r="AF16" s="299">
        <v>0</v>
      </c>
      <c r="AG16" s="299">
        <v>0</v>
      </c>
      <c r="AH16" s="299">
        <v>1</v>
      </c>
      <c r="AI16" s="299">
        <f t="shared" si="0"/>
        <v>17</v>
      </c>
      <c r="AJ16" s="291">
        <v>0.32222222222222224</v>
      </c>
      <c r="AK16" s="291">
        <v>0.84027777777777779</v>
      </c>
      <c r="AL16" s="291">
        <f t="shared" si="3"/>
        <v>0.48194444444444451</v>
      </c>
      <c r="AM16" s="290">
        <v>14</v>
      </c>
      <c r="AN16" s="290">
        <v>13</v>
      </c>
      <c r="AO16" s="284">
        <f t="shared" si="1"/>
        <v>510</v>
      </c>
      <c r="AQ16" s="289">
        <f t="shared" si="2"/>
        <v>510</v>
      </c>
      <c r="AR16" s="258" t="str">
        <f t="shared" si="6"/>
        <v>Konieczny Tomasz</v>
      </c>
      <c r="AS16" s="11">
        <f t="shared" si="4"/>
        <v>61.016505108724118</v>
      </c>
      <c r="AT16" s="11" t="str">
        <f>VLOOKUP(AR16,'PPM M'!$A$3:$A$480,1,0)</f>
        <v>Konieczny Tomasz</v>
      </c>
      <c r="AU16" s="80">
        <f t="shared" si="7"/>
        <v>0.99855907780979802</v>
      </c>
      <c r="AV16" s="11">
        <f t="shared" si="8"/>
        <v>1</v>
      </c>
      <c r="AW16" s="11">
        <f t="shared" si="5"/>
        <v>1</v>
      </c>
      <c r="AX16" s="11">
        <f t="shared" si="9"/>
        <v>1</v>
      </c>
    </row>
    <row r="17" spans="1:50">
      <c r="A17" s="298">
        <v>85</v>
      </c>
      <c r="B17" s="295" t="s">
        <v>879</v>
      </c>
      <c r="C17" s="295" t="s">
        <v>50</v>
      </c>
      <c r="D17" s="297" t="s">
        <v>3061</v>
      </c>
      <c r="E17" s="295" t="s">
        <v>47</v>
      </c>
      <c r="F17" s="296">
        <v>1970</v>
      </c>
      <c r="G17" s="295" t="s">
        <v>80</v>
      </c>
      <c r="H17" s="294">
        <v>1970</v>
      </c>
      <c r="I17" s="300" t="s">
        <v>3059</v>
      </c>
      <c r="J17" s="299">
        <v>1</v>
      </c>
      <c r="K17" s="299">
        <v>1</v>
      </c>
      <c r="L17" s="299">
        <v>0</v>
      </c>
      <c r="M17" s="299">
        <v>0</v>
      </c>
      <c r="N17" s="299">
        <v>0</v>
      </c>
      <c r="O17" s="299">
        <v>1</v>
      </c>
      <c r="P17" s="299">
        <v>1</v>
      </c>
      <c r="Q17" s="299">
        <v>1</v>
      </c>
      <c r="R17" s="299">
        <v>1</v>
      </c>
      <c r="S17" s="299">
        <v>1</v>
      </c>
      <c r="T17" s="299">
        <v>1</v>
      </c>
      <c r="U17" s="299">
        <v>1</v>
      </c>
      <c r="V17" s="299">
        <v>1</v>
      </c>
      <c r="W17" s="299">
        <v>1</v>
      </c>
      <c r="X17" s="299">
        <v>1</v>
      </c>
      <c r="Y17" s="299">
        <v>1</v>
      </c>
      <c r="Z17" s="299">
        <v>0</v>
      </c>
      <c r="AA17" s="299">
        <v>0</v>
      </c>
      <c r="AB17" s="299">
        <v>0</v>
      </c>
      <c r="AC17" s="299">
        <v>1</v>
      </c>
      <c r="AD17" s="299">
        <v>1</v>
      </c>
      <c r="AE17" s="299">
        <v>1</v>
      </c>
      <c r="AF17" s="299">
        <v>0</v>
      </c>
      <c r="AG17" s="299">
        <v>0</v>
      </c>
      <c r="AH17" s="299">
        <v>1</v>
      </c>
      <c r="AI17" s="299">
        <f t="shared" si="0"/>
        <v>17</v>
      </c>
      <c r="AJ17" s="291">
        <v>0.32233796296296297</v>
      </c>
      <c r="AK17" s="291">
        <v>0.84027777777777779</v>
      </c>
      <c r="AL17" s="291">
        <f t="shared" si="3"/>
        <v>0.48206018518518512</v>
      </c>
      <c r="AM17" s="290">
        <v>15</v>
      </c>
      <c r="AN17" s="290">
        <v>14</v>
      </c>
      <c r="AO17" s="284">
        <f t="shared" si="1"/>
        <v>510</v>
      </c>
      <c r="AQ17" s="289">
        <f t="shared" si="2"/>
        <v>510</v>
      </c>
      <c r="AR17" s="258" t="str">
        <f t="shared" si="6"/>
        <v>Hołdakowski Wojciech</v>
      </c>
      <c r="AS17" s="11">
        <f t="shared" si="4"/>
        <v>61.001855287569576</v>
      </c>
      <c r="AT17" s="11" t="str">
        <f>VLOOKUP(AR17,'PPM M'!$A$3:$A$480,1,0)</f>
        <v>Hołdakowski Wojciech</v>
      </c>
      <c r="AU17" s="80">
        <f t="shared" si="7"/>
        <v>0.99975990396158487</v>
      </c>
      <c r="AV17" s="11">
        <f t="shared" si="8"/>
        <v>1</v>
      </c>
      <c r="AW17" s="11">
        <f t="shared" si="5"/>
        <v>1</v>
      </c>
      <c r="AX17" s="11">
        <f t="shared" si="9"/>
        <v>1</v>
      </c>
    </row>
    <row r="18" spans="1:50">
      <c r="A18" s="298">
        <v>91</v>
      </c>
      <c r="B18" s="295" t="s">
        <v>74</v>
      </c>
      <c r="C18" s="295" t="s">
        <v>66</v>
      </c>
      <c r="D18" s="297" t="s">
        <v>72</v>
      </c>
      <c r="E18" s="295" t="s">
        <v>67</v>
      </c>
      <c r="F18" s="296">
        <v>1958</v>
      </c>
      <c r="G18" s="295" t="s">
        <v>80</v>
      </c>
      <c r="H18" s="294">
        <v>1958</v>
      </c>
      <c r="I18" s="300" t="s">
        <v>3059</v>
      </c>
      <c r="J18" s="299">
        <v>1</v>
      </c>
      <c r="K18" s="299">
        <v>1</v>
      </c>
      <c r="L18" s="299">
        <v>1</v>
      </c>
      <c r="M18" s="299">
        <v>1</v>
      </c>
      <c r="N18" s="299">
        <v>0</v>
      </c>
      <c r="O18" s="299">
        <v>1</v>
      </c>
      <c r="P18" s="299">
        <v>1</v>
      </c>
      <c r="Q18" s="299">
        <v>0</v>
      </c>
      <c r="R18" s="299">
        <v>1</v>
      </c>
      <c r="S18" s="299">
        <v>1</v>
      </c>
      <c r="T18" s="299">
        <v>0</v>
      </c>
      <c r="U18" s="299">
        <v>1</v>
      </c>
      <c r="V18" s="299">
        <v>1</v>
      </c>
      <c r="W18" s="299">
        <v>1</v>
      </c>
      <c r="X18" s="299">
        <v>0</v>
      </c>
      <c r="Y18" s="299">
        <v>1</v>
      </c>
      <c r="Z18" s="299">
        <v>1</v>
      </c>
      <c r="AA18" s="299">
        <v>0</v>
      </c>
      <c r="AB18" s="299">
        <v>0</v>
      </c>
      <c r="AC18" s="299">
        <v>0</v>
      </c>
      <c r="AD18" s="299">
        <v>1</v>
      </c>
      <c r="AE18" s="299">
        <v>1</v>
      </c>
      <c r="AF18" s="299">
        <v>0</v>
      </c>
      <c r="AG18" s="299">
        <v>1</v>
      </c>
      <c r="AH18" s="299">
        <v>0</v>
      </c>
      <c r="AI18" s="299">
        <f t="shared" si="0"/>
        <v>16</v>
      </c>
      <c r="AJ18" s="291">
        <v>0.30625000000000002</v>
      </c>
      <c r="AK18" s="291">
        <v>0.84027777777777779</v>
      </c>
      <c r="AL18" s="291">
        <f t="shared" si="3"/>
        <v>0.46597222222222223</v>
      </c>
      <c r="AM18" s="290">
        <v>16</v>
      </c>
      <c r="AN18" s="290">
        <v>15</v>
      </c>
      <c r="AO18" s="284">
        <f t="shared" si="1"/>
        <v>480</v>
      </c>
      <c r="AQ18" s="289">
        <f t="shared" si="2"/>
        <v>480</v>
      </c>
      <c r="AR18" s="258" t="str">
        <f t="shared" si="6"/>
        <v>Orłowski Leszek</v>
      </c>
      <c r="AS18" s="11">
        <f t="shared" si="4"/>
        <v>57.413510858889012</v>
      </c>
      <c r="AT18" s="11" t="str">
        <f>VLOOKUP(AR18,'PPM M'!$A$3:$A$480,1,0)</f>
        <v>Orłowski Leszek</v>
      </c>
      <c r="AU18" s="80">
        <f t="shared" si="7"/>
        <v>1.0345255837059115</v>
      </c>
      <c r="AV18" s="11">
        <f t="shared" si="8"/>
        <v>0.94117647058823528</v>
      </c>
      <c r="AW18" s="11">
        <f t="shared" si="5"/>
        <v>0.94117647058823528</v>
      </c>
      <c r="AX18" s="11">
        <f t="shared" si="9"/>
        <v>0.98794828634196963</v>
      </c>
    </row>
    <row r="19" spans="1:50">
      <c r="A19" s="298">
        <v>93</v>
      </c>
      <c r="B19" s="295" t="s">
        <v>71</v>
      </c>
      <c r="C19" s="295" t="s">
        <v>66</v>
      </c>
      <c r="D19" s="297" t="s">
        <v>72</v>
      </c>
      <c r="E19" s="295" t="s">
        <v>67</v>
      </c>
      <c r="F19" s="296">
        <v>1958</v>
      </c>
      <c r="G19" s="295" t="s">
        <v>80</v>
      </c>
      <c r="H19" s="294">
        <v>1958</v>
      </c>
      <c r="I19" s="300" t="s">
        <v>3059</v>
      </c>
      <c r="J19" s="299">
        <v>1</v>
      </c>
      <c r="K19" s="299">
        <v>1</v>
      </c>
      <c r="L19" s="299">
        <v>1</v>
      </c>
      <c r="M19" s="299">
        <v>1</v>
      </c>
      <c r="N19" s="299">
        <v>0</v>
      </c>
      <c r="O19" s="299">
        <v>1</v>
      </c>
      <c r="P19" s="299">
        <v>1</v>
      </c>
      <c r="Q19" s="299">
        <v>0</v>
      </c>
      <c r="R19" s="299">
        <v>1</v>
      </c>
      <c r="S19" s="299">
        <v>1</v>
      </c>
      <c r="T19" s="299">
        <v>0</v>
      </c>
      <c r="U19" s="299">
        <v>1</v>
      </c>
      <c r="V19" s="299">
        <v>1</v>
      </c>
      <c r="W19" s="299">
        <v>1</v>
      </c>
      <c r="X19" s="299">
        <v>0</v>
      </c>
      <c r="Y19" s="299">
        <v>1</v>
      </c>
      <c r="Z19" s="299">
        <v>1</v>
      </c>
      <c r="AA19" s="299">
        <v>0</v>
      </c>
      <c r="AB19" s="299">
        <v>0</v>
      </c>
      <c r="AC19" s="299">
        <v>0</v>
      </c>
      <c r="AD19" s="299">
        <v>1</v>
      </c>
      <c r="AE19" s="299">
        <v>1</v>
      </c>
      <c r="AF19" s="299">
        <v>0</v>
      </c>
      <c r="AG19" s="299">
        <v>1</v>
      </c>
      <c r="AH19" s="299">
        <v>0</v>
      </c>
      <c r="AI19" s="299">
        <f t="shared" si="0"/>
        <v>16</v>
      </c>
      <c r="AJ19" s="291">
        <v>0.30659722222222224</v>
      </c>
      <c r="AK19" s="291">
        <v>0.84027777777777779</v>
      </c>
      <c r="AL19" s="291">
        <f t="shared" si="3"/>
        <v>0.46631944444444451</v>
      </c>
      <c r="AM19" s="290">
        <v>17</v>
      </c>
      <c r="AN19" s="290">
        <v>16</v>
      </c>
      <c r="AO19" s="284">
        <f t="shared" si="1"/>
        <v>480</v>
      </c>
      <c r="AQ19" s="289">
        <f t="shared" si="2"/>
        <v>480</v>
      </c>
      <c r="AR19" s="258" t="str">
        <f t="shared" si="6"/>
        <v>Papis Leszek</v>
      </c>
      <c r="AS19" s="11">
        <f t="shared" si="4"/>
        <v>57.370760664653048</v>
      </c>
      <c r="AT19" s="11" t="str">
        <f>VLOOKUP(AR19,'PPM M'!$A$3:$A$480,1,0)</f>
        <v>Papis Leszek</v>
      </c>
      <c r="AU19" s="80">
        <f t="shared" si="7"/>
        <v>0.99925539836187627</v>
      </c>
      <c r="AV19" s="11">
        <f t="shared" si="8"/>
        <v>1</v>
      </c>
      <c r="AW19" s="11">
        <f t="shared" si="5"/>
        <v>1</v>
      </c>
      <c r="AX19" s="11">
        <f t="shared" si="9"/>
        <v>1</v>
      </c>
    </row>
    <row r="20" spans="1:50">
      <c r="A20" s="298">
        <v>92</v>
      </c>
      <c r="B20" s="295" t="s">
        <v>2806</v>
      </c>
      <c r="C20" s="295" t="s">
        <v>46</v>
      </c>
      <c r="D20" s="297" t="s">
        <v>3062</v>
      </c>
      <c r="E20" s="295" t="s">
        <v>920</v>
      </c>
      <c r="F20" s="296">
        <v>1977</v>
      </c>
      <c r="G20" s="295" t="s">
        <v>80</v>
      </c>
      <c r="H20" s="294">
        <v>1977</v>
      </c>
      <c r="I20" s="300" t="s">
        <v>3059</v>
      </c>
      <c r="J20" s="299">
        <v>1</v>
      </c>
      <c r="K20" s="299">
        <v>1</v>
      </c>
      <c r="L20" s="299">
        <v>1</v>
      </c>
      <c r="M20" s="299">
        <v>1</v>
      </c>
      <c r="N20" s="299">
        <v>0</v>
      </c>
      <c r="O20" s="299">
        <v>1</v>
      </c>
      <c r="P20" s="299">
        <v>1</v>
      </c>
      <c r="Q20" s="299">
        <v>0</v>
      </c>
      <c r="R20" s="299">
        <v>1</v>
      </c>
      <c r="S20" s="299">
        <v>1</v>
      </c>
      <c r="T20" s="299">
        <v>0</v>
      </c>
      <c r="U20" s="299">
        <v>1</v>
      </c>
      <c r="V20" s="299">
        <v>1</v>
      </c>
      <c r="W20" s="299">
        <v>1</v>
      </c>
      <c r="X20" s="299">
        <v>0</v>
      </c>
      <c r="Y20" s="299">
        <v>1</v>
      </c>
      <c r="Z20" s="299">
        <v>1</v>
      </c>
      <c r="AA20" s="299">
        <v>0</v>
      </c>
      <c r="AB20" s="299">
        <v>0</v>
      </c>
      <c r="AC20" s="299">
        <v>0</v>
      </c>
      <c r="AD20" s="299">
        <v>1</v>
      </c>
      <c r="AE20" s="299">
        <v>1</v>
      </c>
      <c r="AF20" s="299">
        <v>0</v>
      </c>
      <c r="AG20" s="299">
        <v>1</v>
      </c>
      <c r="AH20" s="299">
        <v>0</v>
      </c>
      <c r="AI20" s="299">
        <f t="shared" si="0"/>
        <v>16</v>
      </c>
      <c r="AJ20" s="291">
        <v>0.32777777777777778</v>
      </c>
      <c r="AK20" s="291">
        <v>0.84027777777777779</v>
      </c>
      <c r="AL20" s="291">
        <f t="shared" si="3"/>
        <v>0.48750000000000004</v>
      </c>
      <c r="AM20" s="290">
        <v>18</v>
      </c>
      <c r="AN20" s="290">
        <v>17</v>
      </c>
      <c r="AO20" s="284">
        <f t="shared" si="1"/>
        <v>480</v>
      </c>
      <c r="AQ20" s="289">
        <f t="shared" si="2"/>
        <v>480</v>
      </c>
      <c r="AR20" s="258" t="str">
        <f t="shared" si="6"/>
        <v>Orzoł Piotr</v>
      </c>
      <c r="AS20" s="11">
        <f t="shared" si="4"/>
        <v>54.878156390761433</v>
      </c>
      <c r="AT20" s="11" t="str">
        <f>VLOOKUP(AR20,'PPM M'!$A$3:$A$480,1,0)</f>
        <v>Orzoł Piotr</v>
      </c>
      <c r="AU20" s="80">
        <f t="shared" si="7"/>
        <v>0.95655270655270663</v>
      </c>
      <c r="AV20" s="11">
        <f t="shared" si="8"/>
        <v>1</v>
      </c>
      <c r="AW20" s="11">
        <f t="shared" si="5"/>
        <v>1</v>
      </c>
      <c r="AX20" s="11">
        <f t="shared" si="9"/>
        <v>1</v>
      </c>
    </row>
    <row r="21" spans="1:50">
      <c r="A21" s="298">
        <v>103</v>
      </c>
      <c r="B21" s="295" t="s">
        <v>62</v>
      </c>
      <c r="C21" s="295" t="s">
        <v>52</v>
      </c>
      <c r="D21" s="297" t="s">
        <v>63</v>
      </c>
      <c r="E21" s="295" t="s">
        <v>47</v>
      </c>
      <c r="F21" s="296">
        <v>1969</v>
      </c>
      <c r="G21" s="295" t="s">
        <v>80</v>
      </c>
      <c r="H21" s="294">
        <v>1969</v>
      </c>
      <c r="I21" s="300" t="s">
        <v>3059</v>
      </c>
      <c r="J21" s="299">
        <v>1</v>
      </c>
      <c r="K21" s="299">
        <v>1</v>
      </c>
      <c r="L21" s="299">
        <v>1</v>
      </c>
      <c r="M21" s="299">
        <v>1</v>
      </c>
      <c r="N21" s="299">
        <v>0</v>
      </c>
      <c r="O21" s="299">
        <v>1</v>
      </c>
      <c r="P21" s="299">
        <v>1</v>
      </c>
      <c r="Q21" s="299">
        <v>0</v>
      </c>
      <c r="R21" s="299">
        <v>0</v>
      </c>
      <c r="S21" s="299">
        <v>1</v>
      </c>
      <c r="T21" s="299">
        <v>0</v>
      </c>
      <c r="U21" s="299">
        <v>1</v>
      </c>
      <c r="V21" s="299">
        <v>1</v>
      </c>
      <c r="W21" s="299">
        <v>1</v>
      </c>
      <c r="X21" s="299">
        <v>0</v>
      </c>
      <c r="Y21" s="299">
        <v>1</v>
      </c>
      <c r="Z21" s="299">
        <v>1</v>
      </c>
      <c r="AA21" s="299">
        <v>0</v>
      </c>
      <c r="AB21" s="299">
        <v>0</v>
      </c>
      <c r="AC21" s="299">
        <v>0</v>
      </c>
      <c r="AD21" s="299">
        <v>1</v>
      </c>
      <c r="AE21" s="299">
        <v>1</v>
      </c>
      <c r="AF21" s="299">
        <v>0</v>
      </c>
      <c r="AG21" s="299">
        <v>1</v>
      </c>
      <c r="AH21" s="299">
        <v>0</v>
      </c>
      <c r="AI21" s="299">
        <f t="shared" si="0"/>
        <v>15</v>
      </c>
      <c r="AJ21" s="291">
        <v>0.33263888888888893</v>
      </c>
      <c r="AK21" s="291">
        <v>0.84027777777777779</v>
      </c>
      <c r="AL21" s="291">
        <f t="shared" si="3"/>
        <v>0.49236111111111114</v>
      </c>
      <c r="AM21" s="290">
        <v>19</v>
      </c>
      <c r="AN21" s="290">
        <v>18</v>
      </c>
      <c r="AO21" s="284">
        <f t="shared" si="1"/>
        <v>450</v>
      </c>
      <c r="AQ21" s="289">
        <f t="shared" si="2"/>
        <v>450</v>
      </c>
      <c r="AR21" s="258" t="str">
        <f t="shared" si="6"/>
        <v>Witkowski Marcin</v>
      </c>
      <c r="AS21" s="11">
        <f t="shared" si="4"/>
        <v>51.448271616338843</v>
      </c>
      <c r="AT21" s="11" t="str">
        <f>VLOOKUP(AR21,'PPM M'!$A$3:$A$480,1,0)</f>
        <v>Witkowski Marcin</v>
      </c>
      <c r="AU21" s="80">
        <f t="shared" si="7"/>
        <v>0.99012693935119889</v>
      </c>
      <c r="AV21" s="11">
        <f t="shared" si="8"/>
        <v>0.9375</v>
      </c>
      <c r="AW21" s="11">
        <f t="shared" si="5"/>
        <v>0.9375</v>
      </c>
      <c r="AX21" s="11">
        <f t="shared" si="9"/>
        <v>0.98717524291740988</v>
      </c>
    </row>
    <row r="22" spans="1:50">
      <c r="A22" s="298">
        <v>99</v>
      </c>
      <c r="B22" s="295" t="s">
        <v>75</v>
      </c>
      <c r="C22" s="295" t="s">
        <v>69</v>
      </c>
      <c r="D22" s="297" t="s">
        <v>3061</v>
      </c>
      <c r="E22" s="295" t="s">
        <v>47</v>
      </c>
      <c r="F22" s="296">
        <v>1965</v>
      </c>
      <c r="G22" s="295" t="s">
        <v>80</v>
      </c>
      <c r="H22" s="294">
        <v>1965</v>
      </c>
      <c r="I22" s="300" t="s">
        <v>3059</v>
      </c>
      <c r="J22" s="299">
        <v>1</v>
      </c>
      <c r="K22" s="299">
        <v>1</v>
      </c>
      <c r="L22" s="299">
        <v>0</v>
      </c>
      <c r="M22" s="299">
        <v>1</v>
      </c>
      <c r="N22" s="299">
        <v>0</v>
      </c>
      <c r="O22" s="299">
        <v>0</v>
      </c>
      <c r="P22" s="299">
        <v>1</v>
      </c>
      <c r="Q22" s="299">
        <v>0</v>
      </c>
      <c r="R22" s="299">
        <v>0</v>
      </c>
      <c r="S22" s="299">
        <v>1</v>
      </c>
      <c r="T22" s="299">
        <v>0</v>
      </c>
      <c r="U22" s="299">
        <v>1</v>
      </c>
      <c r="V22" s="299">
        <v>1</v>
      </c>
      <c r="W22" s="299">
        <v>1</v>
      </c>
      <c r="X22" s="299">
        <v>0</v>
      </c>
      <c r="Y22" s="299">
        <v>0</v>
      </c>
      <c r="Z22" s="299">
        <v>0</v>
      </c>
      <c r="AA22" s="299">
        <v>0</v>
      </c>
      <c r="AB22" s="299">
        <v>0</v>
      </c>
      <c r="AC22" s="299">
        <v>0</v>
      </c>
      <c r="AD22" s="299">
        <v>1</v>
      </c>
      <c r="AE22" s="299">
        <v>1</v>
      </c>
      <c r="AF22" s="299">
        <v>0</v>
      </c>
      <c r="AG22" s="299">
        <v>1</v>
      </c>
      <c r="AH22" s="299">
        <v>0</v>
      </c>
      <c r="AI22" s="299">
        <f t="shared" si="0"/>
        <v>11</v>
      </c>
      <c r="AJ22" s="291">
        <v>0.32916666666666666</v>
      </c>
      <c r="AK22" s="291">
        <v>0.84027777777777779</v>
      </c>
      <c r="AL22" s="291">
        <f t="shared" si="3"/>
        <v>0.48888888888888893</v>
      </c>
      <c r="AM22" s="290">
        <v>20</v>
      </c>
      <c r="AN22" s="290">
        <v>19</v>
      </c>
      <c r="AO22" s="284">
        <f t="shared" si="1"/>
        <v>330</v>
      </c>
      <c r="AQ22" s="289">
        <f t="shared" si="2"/>
        <v>330</v>
      </c>
      <c r="AR22" s="258" t="str">
        <f t="shared" si="6"/>
        <v>Smejda Andrzej</v>
      </c>
      <c r="AS22" s="11">
        <f t="shared" si="4"/>
        <v>37.728732518648485</v>
      </c>
      <c r="AT22" s="11" t="str">
        <f>VLOOKUP(AR22,'PPM M'!$A$3:$A$480,1,0)</f>
        <v>Smejda Andrzej</v>
      </c>
      <c r="AU22" s="80">
        <f t="shared" si="7"/>
        <v>1.0071022727272727</v>
      </c>
      <c r="AV22" s="11">
        <f t="shared" si="8"/>
        <v>0.73333333333333328</v>
      </c>
      <c r="AW22" s="11">
        <f t="shared" si="5"/>
        <v>0.73333333333333328</v>
      </c>
      <c r="AX22" s="11">
        <f t="shared" si="9"/>
        <v>0.93985376434998857</v>
      </c>
    </row>
    <row r="23" spans="1:50">
      <c r="A23" s="298">
        <v>105</v>
      </c>
      <c r="B23" s="306" t="s">
        <v>3060</v>
      </c>
      <c r="C23" s="306" t="s">
        <v>824</v>
      </c>
      <c r="D23" s="297"/>
      <c r="E23" s="306" t="s">
        <v>57</v>
      </c>
      <c r="F23" s="305"/>
      <c r="G23" s="304" t="s">
        <v>80</v>
      </c>
      <c r="H23" s="303"/>
      <c r="I23" s="300" t="s">
        <v>3059</v>
      </c>
      <c r="J23" s="299">
        <v>1</v>
      </c>
      <c r="K23" s="299">
        <v>1</v>
      </c>
      <c r="L23" s="299">
        <v>0</v>
      </c>
      <c r="M23" s="299">
        <v>0</v>
      </c>
      <c r="N23" s="299">
        <v>0</v>
      </c>
      <c r="O23" s="299">
        <v>0</v>
      </c>
      <c r="P23" s="299">
        <v>1</v>
      </c>
      <c r="Q23" s="299">
        <v>0</v>
      </c>
      <c r="R23" s="299">
        <v>0</v>
      </c>
      <c r="S23" s="299">
        <v>1</v>
      </c>
      <c r="T23" s="299">
        <v>0</v>
      </c>
      <c r="U23" s="299">
        <v>1</v>
      </c>
      <c r="V23" s="299">
        <v>0</v>
      </c>
      <c r="W23" s="299">
        <v>1</v>
      </c>
      <c r="X23" s="299">
        <v>0</v>
      </c>
      <c r="Y23" s="299">
        <v>1</v>
      </c>
      <c r="Z23" s="299">
        <v>0</v>
      </c>
      <c r="AA23" s="299">
        <v>0</v>
      </c>
      <c r="AB23" s="299">
        <v>0</v>
      </c>
      <c r="AC23" s="299">
        <v>0</v>
      </c>
      <c r="AD23" s="299">
        <v>1</v>
      </c>
      <c r="AE23" s="299">
        <v>1</v>
      </c>
      <c r="AF23" s="299">
        <v>0</v>
      </c>
      <c r="AG23" s="299">
        <v>1</v>
      </c>
      <c r="AH23" s="299">
        <v>0</v>
      </c>
      <c r="AI23" s="299">
        <f t="shared" si="0"/>
        <v>10</v>
      </c>
      <c r="AJ23" s="291">
        <v>0.3125</v>
      </c>
      <c r="AK23" s="291">
        <v>0.84027777777777779</v>
      </c>
      <c r="AL23" s="291">
        <f t="shared" si="3"/>
        <v>0.47222222222222221</v>
      </c>
      <c r="AM23" s="290">
        <v>21</v>
      </c>
      <c r="AN23" s="290">
        <v>20</v>
      </c>
      <c r="AO23" s="284">
        <f t="shared" si="1"/>
        <v>300</v>
      </c>
      <c r="AQ23" s="289">
        <f t="shared" si="2"/>
        <v>300</v>
      </c>
      <c r="AR23" s="258" t="str">
        <f t="shared" si="6"/>
        <v>Ninczeński Szymon</v>
      </c>
      <c r="AS23" s="11">
        <f t="shared" si="4"/>
        <v>34.298847744225895</v>
      </c>
      <c r="AT23" s="11" t="str">
        <f>VLOOKUP(AR23,'PPM M'!$A$3:$A$480,1,0)</f>
        <v>Ninczeński Szymon</v>
      </c>
      <c r="AU23" s="80">
        <f t="shared" si="7"/>
        <v>1.0352941176470589</v>
      </c>
      <c r="AV23" s="11">
        <f t="shared" si="8"/>
        <v>0.90909090909090906</v>
      </c>
      <c r="AW23" s="11">
        <f t="shared" si="5"/>
        <v>0.90909090909090906</v>
      </c>
      <c r="AX23" s="11">
        <f t="shared" si="9"/>
        <v>0.98111849572626431</v>
      </c>
    </row>
    <row r="24" spans="1:50">
      <c r="A24" s="298">
        <v>97</v>
      </c>
      <c r="B24" s="295" t="s">
        <v>129</v>
      </c>
      <c r="C24" s="295" t="s">
        <v>88</v>
      </c>
      <c r="D24" s="297" t="s">
        <v>1378</v>
      </c>
      <c r="E24" s="295" t="s">
        <v>125</v>
      </c>
      <c r="F24" s="296">
        <v>1978</v>
      </c>
      <c r="G24" s="295" t="s">
        <v>80</v>
      </c>
      <c r="H24" s="294">
        <v>1978</v>
      </c>
      <c r="I24" s="300" t="s">
        <v>3059</v>
      </c>
      <c r="J24" s="299">
        <v>1</v>
      </c>
      <c r="K24" s="299">
        <v>0</v>
      </c>
      <c r="L24" s="299">
        <v>0</v>
      </c>
      <c r="M24" s="299">
        <v>0</v>
      </c>
      <c r="N24" s="299">
        <v>0</v>
      </c>
      <c r="O24" s="299">
        <v>1</v>
      </c>
      <c r="P24" s="299">
        <v>0</v>
      </c>
      <c r="Q24" s="299">
        <v>1</v>
      </c>
      <c r="R24" s="299">
        <v>0</v>
      </c>
      <c r="S24" s="299">
        <v>0</v>
      </c>
      <c r="T24" s="299">
        <v>0</v>
      </c>
      <c r="U24" s="299">
        <v>0</v>
      </c>
      <c r="V24" s="299">
        <v>1</v>
      </c>
      <c r="W24" s="299">
        <v>0</v>
      </c>
      <c r="X24" s="299">
        <v>1</v>
      </c>
      <c r="Y24" s="299">
        <v>0</v>
      </c>
      <c r="Z24" s="299">
        <v>0</v>
      </c>
      <c r="AA24" s="299">
        <v>0</v>
      </c>
      <c r="AB24" s="299">
        <v>1</v>
      </c>
      <c r="AC24" s="299">
        <v>1</v>
      </c>
      <c r="AD24" s="299">
        <v>1</v>
      </c>
      <c r="AE24" s="299">
        <v>0</v>
      </c>
      <c r="AF24" s="299">
        <v>1</v>
      </c>
      <c r="AG24" s="299">
        <v>1</v>
      </c>
      <c r="AH24" s="299">
        <v>0</v>
      </c>
      <c r="AI24" s="299">
        <f t="shared" si="0"/>
        <v>10</v>
      </c>
      <c r="AJ24" s="291">
        <v>0.31805555555555559</v>
      </c>
      <c r="AK24" s="291">
        <v>0.84027777777777779</v>
      </c>
      <c r="AL24" s="291">
        <f t="shared" si="3"/>
        <v>0.47777777777777786</v>
      </c>
      <c r="AM24" s="290">
        <v>22</v>
      </c>
      <c r="AN24" s="290">
        <v>21</v>
      </c>
      <c r="AO24" s="284">
        <f t="shared" si="1"/>
        <v>300</v>
      </c>
      <c r="AQ24" s="289">
        <f t="shared" si="2"/>
        <v>300</v>
      </c>
      <c r="AR24" s="258" t="str">
        <f t="shared" si="6"/>
        <v>Sadowski Marek</v>
      </c>
      <c r="AS24" s="11">
        <f t="shared" si="4"/>
        <v>33.900023933246516</v>
      </c>
      <c r="AT24" s="11" t="str">
        <f>VLOOKUP(AR24,'PPM M'!$A$3:$A$480,1,0)</f>
        <v>Sadowski Marek</v>
      </c>
      <c r="AU24" s="80">
        <f t="shared" si="7"/>
        <v>0.98837209302325557</v>
      </c>
      <c r="AV24" s="11">
        <f t="shared" si="8"/>
        <v>1</v>
      </c>
      <c r="AW24" s="11">
        <f t="shared" si="5"/>
        <v>1</v>
      </c>
      <c r="AX24" s="11">
        <f t="shared" si="9"/>
        <v>1</v>
      </c>
    </row>
    <row r="25" spans="1:50">
      <c r="A25" s="298">
        <v>95</v>
      </c>
      <c r="B25" s="295" t="s">
        <v>541</v>
      </c>
      <c r="C25" s="295" t="s">
        <v>69</v>
      </c>
      <c r="D25" s="297" t="s">
        <v>115</v>
      </c>
      <c r="E25" s="295" t="s">
        <v>57</v>
      </c>
      <c r="F25" s="296">
        <v>1951</v>
      </c>
      <c r="G25" s="295" t="s">
        <v>80</v>
      </c>
      <c r="H25" s="294">
        <v>1951</v>
      </c>
      <c r="I25" s="300" t="s">
        <v>3059</v>
      </c>
      <c r="J25" s="299">
        <v>1</v>
      </c>
      <c r="K25" s="299">
        <v>0</v>
      </c>
      <c r="L25" s="299">
        <v>0</v>
      </c>
      <c r="M25" s="299">
        <v>0</v>
      </c>
      <c r="N25" s="299">
        <v>0</v>
      </c>
      <c r="O25" s="299">
        <v>1</v>
      </c>
      <c r="P25" s="299">
        <v>1</v>
      </c>
      <c r="Q25" s="299">
        <v>0</v>
      </c>
      <c r="R25" s="299">
        <v>1</v>
      </c>
      <c r="S25" s="299">
        <v>1</v>
      </c>
      <c r="T25" s="299">
        <v>0</v>
      </c>
      <c r="U25" s="299">
        <v>1</v>
      </c>
      <c r="V25" s="299">
        <v>1</v>
      </c>
      <c r="W25" s="299">
        <v>0</v>
      </c>
      <c r="X25" s="299">
        <v>0</v>
      </c>
      <c r="Y25" s="299">
        <v>0</v>
      </c>
      <c r="Z25" s="299">
        <v>0</v>
      </c>
      <c r="AA25" s="299">
        <v>0</v>
      </c>
      <c r="AB25" s="299">
        <v>0</v>
      </c>
      <c r="AC25" s="299">
        <v>0</v>
      </c>
      <c r="AD25" s="299">
        <v>1</v>
      </c>
      <c r="AE25" s="299">
        <v>1</v>
      </c>
      <c r="AF25" s="299">
        <v>0</v>
      </c>
      <c r="AG25" s="299">
        <v>1</v>
      </c>
      <c r="AH25" s="299">
        <v>0</v>
      </c>
      <c r="AI25" s="299">
        <f t="shared" si="0"/>
        <v>10</v>
      </c>
      <c r="AJ25" s="291">
        <v>0.32361111111111113</v>
      </c>
      <c r="AK25" s="291">
        <v>0.84027777777777779</v>
      </c>
      <c r="AL25" s="291">
        <f t="shared" si="3"/>
        <v>0.48333333333333339</v>
      </c>
      <c r="AM25" s="290">
        <v>23</v>
      </c>
      <c r="AN25" s="290">
        <v>22</v>
      </c>
      <c r="AO25" s="284">
        <f t="shared" si="1"/>
        <v>300</v>
      </c>
      <c r="AQ25" s="289">
        <f t="shared" si="2"/>
        <v>300</v>
      </c>
      <c r="AR25" s="258" t="str">
        <f t="shared" si="6"/>
        <v>Piwakowski Andrzej</v>
      </c>
      <c r="AS25" s="11">
        <f t="shared" si="4"/>
        <v>33.510368485737935</v>
      </c>
      <c r="AT25" s="11" t="str">
        <f>VLOOKUP(AR25,'PPM M'!$A$3:$A$480,1,0)</f>
        <v>Piwakowski Andrzej</v>
      </c>
      <c r="AU25" s="80">
        <f t="shared" si="7"/>
        <v>0.9885057471264368</v>
      </c>
      <c r="AV25" s="11">
        <f t="shared" si="8"/>
        <v>1</v>
      </c>
      <c r="AW25" s="11">
        <f t="shared" si="5"/>
        <v>1</v>
      </c>
      <c r="AX25" s="11">
        <f t="shared" si="9"/>
        <v>1</v>
      </c>
    </row>
    <row r="26" spans="1:50">
      <c r="A26" s="298">
        <v>83</v>
      </c>
      <c r="B26" s="295" t="s">
        <v>29</v>
      </c>
      <c r="C26" s="295" t="s">
        <v>60</v>
      </c>
      <c r="D26" s="297"/>
      <c r="E26" s="295"/>
      <c r="F26" s="296"/>
      <c r="G26" s="295" t="s">
        <v>80</v>
      </c>
      <c r="H26" s="294">
        <v>1975</v>
      </c>
      <c r="I26" s="293" t="s">
        <v>3059</v>
      </c>
      <c r="J26" s="292">
        <v>1</v>
      </c>
      <c r="K26" s="292">
        <v>0</v>
      </c>
      <c r="L26" s="292">
        <v>0</v>
      </c>
      <c r="M26" s="292">
        <v>0</v>
      </c>
      <c r="N26" s="292">
        <v>0</v>
      </c>
      <c r="O26" s="292">
        <v>0</v>
      </c>
      <c r="P26" s="292">
        <v>1</v>
      </c>
      <c r="Q26" s="292">
        <v>0</v>
      </c>
      <c r="R26" s="292">
        <v>0</v>
      </c>
      <c r="S26" s="292">
        <v>0</v>
      </c>
      <c r="T26" s="292">
        <v>0</v>
      </c>
      <c r="U26" s="292">
        <v>0</v>
      </c>
      <c r="V26" s="292">
        <v>0</v>
      </c>
      <c r="W26" s="292">
        <v>1</v>
      </c>
      <c r="X26" s="292">
        <v>0</v>
      </c>
      <c r="Y26" s="292">
        <v>1</v>
      </c>
      <c r="Z26" s="292">
        <v>0</v>
      </c>
      <c r="AA26" s="292">
        <v>0</v>
      </c>
      <c r="AB26" s="292">
        <v>0</v>
      </c>
      <c r="AC26" s="292">
        <v>0</v>
      </c>
      <c r="AD26" s="292">
        <v>0</v>
      </c>
      <c r="AE26" s="292">
        <v>1</v>
      </c>
      <c r="AF26" s="292">
        <v>0</v>
      </c>
      <c r="AG26" s="292">
        <v>1</v>
      </c>
      <c r="AH26" s="292">
        <v>0</v>
      </c>
      <c r="AI26" s="292">
        <f t="shared" si="0"/>
        <v>6</v>
      </c>
      <c r="AJ26" s="291">
        <v>0.25694444444444442</v>
      </c>
      <c r="AK26" s="291">
        <v>0.84027777777777779</v>
      </c>
      <c r="AL26" s="291">
        <f t="shared" si="3"/>
        <v>0.41666666666666663</v>
      </c>
      <c r="AM26" s="290">
        <v>25</v>
      </c>
      <c r="AN26" s="290">
        <v>23</v>
      </c>
      <c r="AO26" s="284">
        <f t="shared" si="1"/>
        <v>180</v>
      </c>
      <c r="AQ26" s="289">
        <f t="shared" si="2"/>
        <v>180</v>
      </c>
      <c r="AR26" s="258" t="str">
        <f t="shared" si="6"/>
        <v>Cecuła Krzysztof</v>
      </c>
      <c r="AS26" s="11">
        <f t="shared" si="4"/>
        <v>20.106221091442759</v>
      </c>
      <c r="AT26" s="11" t="str">
        <f>VLOOKUP(AR26,'PPM M'!$A$3:$A$480,1,0)</f>
        <v>Cecuła Krzysztof</v>
      </c>
      <c r="AU26" s="80">
        <f t="shared" si="7"/>
        <v>1.1600000000000001</v>
      </c>
      <c r="AV26" s="11">
        <f t="shared" si="8"/>
        <v>0.6</v>
      </c>
      <c r="AW26" s="11">
        <f t="shared" si="5"/>
        <v>0.6</v>
      </c>
      <c r="AX26" s="11">
        <f t="shared" si="9"/>
        <v>0.90288045144743423</v>
      </c>
    </row>
  </sheetData>
  <sheetProtection selectLockedCells="1" selectUnlockedCells="1"/>
  <mergeCells count="1">
    <mergeCell ref="A2:AQ2"/>
  </mergeCells>
  <printOptions verticalCentered="1"/>
  <pageMargins left="0.78749999999999998" right="0.78749999999999998" top="0.78749999999999998" bottom="0.78749999999999998" header="0.51180555555555551" footer="0.51180555555555551"/>
  <pageSetup paperSize="9" scale="71" firstPageNumber="0" orientation="landscape" horizontalDpi="300" verticalDpi="300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P5"/>
  <sheetViews>
    <sheetView workbookViewId="0"/>
  </sheetViews>
  <sheetFormatPr defaultColWidth="11.5703125" defaultRowHeight="12.75"/>
  <cols>
    <col min="1" max="1" width="9.28515625" style="284" customWidth="1"/>
    <col min="2" max="2" width="10.5703125" style="284" customWidth="1"/>
    <col min="3" max="3" width="10.42578125" style="284" customWidth="1"/>
    <col min="4" max="4" width="21.5703125" style="284" customWidth="1"/>
    <col min="5" max="5" width="9" style="284" customWidth="1"/>
    <col min="6" max="6" width="0" style="284" hidden="1" customWidth="1"/>
    <col min="7" max="7" width="6.5703125" style="284" customWidth="1"/>
    <col min="8" max="8" width="16" style="284" customWidth="1"/>
    <col min="9" max="9" width="8.42578125" style="284" customWidth="1"/>
    <col min="10" max="28" width="0" style="284" hidden="1" customWidth="1"/>
    <col min="29" max="29" width="14.42578125" style="284" customWidth="1"/>
    <col min="30" max="31" width="9" style="284" customWidth="1"/>
    <col min="32" max="32" width="9.5703125" style="284" customWidth="1"/>
    <col min="33" max="33" width="9.7109375" style="284" customWidth="1"/>
    <col min="34" max="34" width="11.5703125" style="284"/>
    <col min="35" max="35" width="15.42578125" style="284" customWidth="1"/>
    <col min="36" max="16384" width="11.5703125" style="284"/>
  </cols>
  <sheetData>
    <row r="1" spans="1:42" ht="26.25">
      <c r="A1" s="310"/>
      <c r="B1" s="310"/>
      <c r="C1" s="310" t="s">
        <v>3077</v>
      </c>
      <c r="D1" s="310"/>
      <c r="E1" s="310"/>
      <c r="F1" s="310"/>
      <c r="G1" s="310" t="s">
        <v>3076</v>
      </c>
      <c r="H1" s="310"/>
      <c r="I1" s="310"/>
      <c r="J1" s="310" t="s">
        <v>3075</v>
      </c>
      <c r="K1" s="310"/>
      <c r="L1" s="310"/>
      <c r="M1" s="310"/>
      <c r="N1" s="310"/>
      <c r="O1" s="310"/>
      <c r="P1" s="310"/>
      <c r="Q1" s="310"/>
      <c r="R1" s="310"/>
      <c r="S1" s="310" t="s">
        <v>3075</v>
      </c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 t="s">
        <v>3075</v>
      </c>
      <c r="AE1" s="310"/>
      <c r="AF1" s="311">
        <v>1</v>
      </c>
      <c r="AG1" s="310"/>
      <c r="AH1" s="310"/>
    </row>
    <row r="2" spans="1:42" ht="26.25">
      <c r="A2" s="689" t="s">
        <v>32</v>
      </c>
      <c r="B2" s="689"/>
      <c r="C2" s="689"/>
      <c r="D2" s="689"/>
      <c r="E2" s="689"/>
      <c r="F2" s="689"/>
      <c r="G2" s="689"/>
      <c r="H2" s="689"/>
      <c r="I2" s="689"/>
      <c r="J2" s="689"/>
      <c r="K2" s="689"/>
      <c r="L2" s="689"/>
      <c r="M2" s="689"/>
      <c r="N2" s="689"/>
      <c r="O2" s="689"/>
      <c r="P2" s="689"/>
      <c r="Q2" s="689"/>
      <c r="R2" s="689"/>
      <c r="S2" s="689"/>
      <c r="T2" s="689"/>
      <c r="U2" s="689"/>
      <c r="V2" s="689"/>
      <c r="W2" s="689"/>
      <c r="X2" s="689"/>
      <c r="Y2" s="689"/>
      <c r="Z2" s="689"/>
      <c r="AA2" s="689"/>
      <c r="AB2" s="689"/>
      <c r="AC2" s="689"/>
      <c r="AD2" s="689"/>
      <c r="AE2" s="689"/>
      <c r="AF2" s="689"/>
      <c r="AG2" s="689"/>
      <c r="AH2" s="689"/>
      <c r="AI2" s="689"/>
    </row>
    <row r="3" spans="1:42">
      <c r="A3" s="289" t="s">
        <v>151</v>
      </c>
      <c r="B3" s="308" t="s">
        <v>27</v>
      </c>
      <c r="C3" s="308" t="s">
        <v>150</v>
      </c>
      <c r="D3" s="308" t="s">
        <v>130</v>
      </c>
      <c r="E3" s="308" t="s">
        <v>149</v>
      </c>
      <c r="F3" s="308" t="s">
        <v>3083</v>
      </c>
      <c r="G3" s="308" t="s">
        <v>3072</v>
      </c>
      <c r="H3" s="308" t="s">
        <v>3083</v>
      </c>
      <c r="I3" s="308" t="s">
        <v>146</v>
      </c>
      <c r="J3" s="289">
        <v>1</v>
      </c>
      <c r="K3" s="289">
        <v>2</v>
      </c>
      <c r="L3" s="289">
        <v>3</v>
      </c>
      <c r="M3" s="289">
        <v>5</v>
      </c>
      <c r="N3" s="289">
        <v>7</v>
      </c>
      <c r="O3" s="289">
        <v>9</v>
      </c>
      <c r="P3" s="289" t="s">
        <v>3080</v>
      </c>
      <c r="Q3" s="289">
        <v>10</v>
      </c>
      <c r="R3" s="289">
        <v>12</v>
      </c>
      <c r="S3" s="289">
        <v>13</v>
      </c>
      <c r="T3" s="289">
        <v>21</v>
      </c>
      <c r="U3" s="289">
        <v>22</v>
      </c>
      <c r="V3" s="289">
        <v>27</v>
      </c>
      <c r="W3" s="289">
        <v>28</v>
      </c>
      <c r="X3" s="289">
        <v>29</v>
      </c>
      <c r="Y3" s="289">
        <v>30</v>
      </c>
      <c r="Z3" s="289" t="s">
        <v>3082</v>
      </c>
      <c r="AA3" s="289" t="s">
        <v>80</v>
      </c>
      <c r="AB3" s="289" t="s">
        <v>3081</v>
      </c>
      <c r="AC3" s="289" t="s">
        <v>145</v>
      </c>
      <c r="AD3" s="289" t="s">
        <v>3070</v>
      </c>
      <c r="AE3" s="289" t="s">
        <v>8</v>
      </c>
      <c r="AF3" s="289" t="s">
        <v>118</v>
      </c>
      <c r="AG3" s="289" t="s">
        <v>41</v>
      </c>
      <c r="AH3" s="289" t="s">
        <v>144</v>
      </c>
      <c r="AI3" s="289" t="s">
        <v>3069</v>
      </c>
      <c r="AJ3" s="258"/>
      <c r="AK3" s="11" t="s">
        <v>165</v>
      </c>
      <c r="AL3" s="11" t="s">
        <v>196</v>
      </c>
      <c r="AM3" s="11" t="s">
        <v>162</v>
      </c>
      <c r="AN3" s="11" t="s">
        <v>163</v>
      </c>
      <c r="AO3" s="11" t="s">
        <v>79</v>
      </c>
      <c r="AP3" s="11" t="s">
        <v>164</v>
      </c>
    </row>
    <row r="4" spans="1:42">
      <c r="A4" s="298">
        <v>57</v>
      </c>
      <c r="B4" s="295" t="s">
        <v>3092</v>
      </c>
      <c r="C4" s="295" t="s">
        <v>64</v>
      </c>
      <c r="D4" s="295" t="s">
        <v>3091</v>
      </c>
      <c r="E4" s="295" t="s">
        <v>3088</v>
      </c>
      <c r="F4" s="295">
        <v>1988</v>
      </c>
      <c r="G4" s="295" t="s">
        <v>80</v>
      </c>
      <c r="H4" s="294">
        <v>1988</v>
      </c>
      <c r="I4" s="300" t="s">
        <v>152</v>
      </c>
      <c r="J4" s="292">
        <v>1</v>
      </c>
      <c r="K4" s="292">
        <v>1</v>
      </c>
      <c r="L4" s="292">
        <v>1</v>
      </c>
      <c r="M4" s="292">
        <v>0</v>
      </c>
      <c r="N4" s="292">
        <v>1</v>
      </c>
      <c r="O4" s="292">
        <v>0</v>
      </c>
      <c r="P4" s="292">
        <v>1</v>
      </c>
      <c r="Q4" s="292">
        <v>1</v>
      </c>
      <c r="R4" s="292">
        <v>1</v>
      </c>
      <c r="S4" s="292">
        <v>0</v>
      </c>
      <c r="T4" s="292">
        <v>1</v>
      </c>
      <c r="U4" s="292">
        <v>1</v>
      </c>
      <c r="V4" s="292">
        <v>1</v>
      </c>
      <c r="W4" s="292">
        <v>1</v>
      </c>
      <c r="X4" s="292">
        <v>1</v>
      </c>
      <c r="Y4" s="292">
        <v>1</v>
      </c>
      <c r="Z4" s="292">
        <v>1</v>
      </c>
      <c r="AA4" s="292">
        <v>1</v>
      </c>
      <c r="AB4" s="292">
        <v>1</v>
      </c>
      <c r="AC4" s="292">
        <f>SUM(J4:AB4)</f>
        <v>16</v>
      </c>
      <c r="AD4" s="291">
        <v>9.166666666666666E-2</v>
      </c>
      <c r="AE4" s="291">
        <v>0.76041666666666663</v>
      </c>
      <c r="AF4" s="291">
        <f>AD4-AE4+$AF$1</f>
        <v>0.33125000000000004</v>
      </c>
      <c r="AG4" s="290">
        <v>1</v>
      </c>
      <c r="AH4" s="290">
        <v>1</v>
      </c>
      <c r="AI4" s="289">
        <f>AC4*30</f>
        <v>480</v>
      </c>
      <c r="AJ4" s="258"/>
      <c r="AK4" s="11"/>
      <c r="AL4" s="11">
        <v>50</v>
      </c>
      <c r="AM4" s="80"/>
      <c r="AN4" s="11"/>
      <c r="AO4" s="11"/>
      <c r="AP4" s="11"/>
    </row>
    <row r="5" spans="1:42" ht="25.5">
      <c r="A5" s="298">
        <v>60</v>
      </c>
      <c r="B5" s="295" t="s">
        <v>2874</v>
      </c>
      <c r="C5" s="295" t="s">
        <v>1269</v>
      </c>
      <c r="D5" s="295" t="s">
        <v>3086</v>
      </c>
      <c r="E5" s="295" t="s">
        <v>3085</v>
      </c>
      <c r="F5" s="295">
        <v>1985</v>
      </c>
      <c r="G5" s="295" t="s">
        <v>0</v>
      </c>
      <c r="H5" s="294">
        <v>1985</v>
      </c>
      <c r="I5" s="300" t="s">
        <v>152</v>
      </c>
      <c r="J5" s="292">
        <v>1</v>
      </c>
      <c r="K5" s="292">
        <v>1</v>
      </c>
      <c r="L5" s="292">
        <v>1</v>
      </c>
      <c r="M5" s="292">
        <v>0</v>
      </c>
      <c r="N5" s="292">
        <v>1</v>
      </c>
      <c r="O5" s="292">
        <v>0</v>
      </c>
      <c r="P5" s="292">
        <v>1</v>
      </c>
      <c r="Q5" s="292">
        <v>1</v>
      </c>
      <c r="R5" s="292">
        <v>1</v>
      </c>
      <c r="S5" s="292">
        <v>0</v>
      </c>
      <c r="T5" s="292">
        <v>1</v>
      </c>
      <c r="U5" s="292">
        <v>1</v>
      </c>
      <c r="V5" s="292">
        <v>0</v>
      </c>
      <c r="W5" s="292">
        <v>1</v>
      </c>
      <c r="X5" s="292">
        <v>1</v>
      </c>
      <c r="Y5" s="292">
        <v>0</v>
      </c>
      <c r="Z5" s="292">
        <v>1</v>
      </c>
      <c r="AA5" s="292">
        <v>1</v>
      </c>
      <c r="AB5" s="292">
        <v>1</v>
      </c>
      <c r="AC5" s="292">
        <f>SUM(J5:AB5)</f>
        <v>14</v>
      </c>
      <c r="AD5" s="291">
        <v>7.1527777777777773E-2</v>
      </c>
      <c r="AE5" s="291">
        <v>0.76041666666666663</v>
      </c>
      <c r="AF5" s="291">
        <f t="shared" ref="AF5" si="0">AD5-AE5+$AF$1</f>
        <v>0.31111111111111112</v>
      </c>
      <c r="AG5" s="290">
        <v>4</v>
      </c>
      <c r="AH5" s="290">
        <v>1</v>
      </c>
      <c r="AI5" s="289">
        <f>AC5*30</f>
        <v>420</v>
      </c>
      <c r="AJ5" s="258" t="str">
        <f t="shared" ref="AJ5" si="1">B5&amp;" "&amp;C5</f>
        <v>Bukowska Agnieszka</v>
      </c>
      <c r="AK5" s="11">
        <v>50</v>
      </c>
      <c r="AL5" s="11">
        <f>MAX(AL4*IF(AO5&lt;1,AO5,IF(AP5&lt;1,AP5,IF(AM5&lt;1,AM5,1))),0)</f>
        <v>43.75</v>
      </c>
      <c r="AM5" s="80">
        <f>AF4/AF5</f>
        <v>1.064732142857143</v>
      </c>
      <c r="AN5" s="11">
        <f>AC5/AC4</f>
        <v>0.875</v>
      </c>
      <c r="AO5" s="11">
        <f>AI5/AI4</f>
        <v>0.875</v>
      </c>
      <c r="AP5" s="11">
        <f>AN5^0.2</f>
        <v>0.97364718061516808</v>
      </c>
    </row>
  </sheetData>
  <sheetProtection selectLockedCells="1" selectUnlockedCells="1"/>
  <mergeCells count="1">
    <mergeCell ref="A2:AI2"/>
  </mergeCells>
  <printOptions verticalCentered="1"/>
  <pageMargins left="0.78749999999999998" right="0.78749999999999998" top="0.78749999999999998" bottom="0.78749999999999998" header="0.51180555555555551" footer="0.51180555555555551"/>
  <pageSetup paperSize="9" scale="74" firstPageNumber="0" orientation="landscape" horizontalDpi="300" verticalDpi="300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>
  <dimension ref="A1:AP7"/>
  <sheetViews>
    <sheetView workbookViewId="0"/>
  </sheetViews>
  <sheetFormatPr defaultColWidth="11.5703125" defaultRowHeight="12.75"/>
  <cols>
    <col min="1" max="1" width="9.28515625" style="284" customWidth="1"/>
    <col min="2" max="2" width="10.5703125" style="284" customWidth="1"/>
    <col min="3" max="3" width="10.42578125" style="284" customWidth="1"/>
    <col min="4" max="4" width="21.5703125" style="284" customWidth="1"/>
    <col min="5" max="5" width="9" style="284" customWidth="1"/>
    <col min="6" max="6" width="0" style="284" hidden="1" customWidth="1"/>
    <col min="7" max="7" width="6.5703125" style="284" customWidth="1"/>
    <col min="8" max="8" width="16" style="284" customWidth="1"/>
    <col min="9" max="9" width="8.42578125" style="284" customWidth="1"/>
    <col min="10" max="28" width="0" style="284" hidden="1" customWidth="1"/>
    <col min="29" max="29" width="14.42578125" style="284" customWidth="1"/>
    <col min="30" max="31" width="9" style="284" customWidth="1"/>
    <col min="32" max="32" width="9.5703125" style="284" customWidth="1"/>
    <col min="33" max="33" width="9.7109375" style="284" customWidth="1"/>
    <col min="34" max="34" width="11.5703125" style="284"/>
    <col min="35" max="35" width="15.42578125" style="284" customWidth="1"/>
    <col min="36" max="16384" width="11.5703125" style="284"/>
  </cols>
  <sheetData>
    <row r="1" spans="1:42" ht="26.25">
      <c r="A1" s="310"/>
      <c r="B1" s="310"/>
      <c r="C1" s="310" t="s">
        <v>3093</v>
      </c>
      <c r="D1" s="310"/>
      <c r="E1" s="310"/>
      <c r="F1" s="310"/>
      <c r="G1" s="310" t="s">
        <v>3076</v>
      </c>
      <c r="H1" s="310"/>
      <c r="I1" s="310"/>
      <c r="J1" s="310" t="s">
        <v>3075</v>
      </c>
      <c r="K1" s="310"/>
      <c r="L1" s="310"/>
      <c r="M1" s="310"/>
      <c r="N1" s="310"/>
      <c r="O1" s="310"/>
      <c r="P1" s="310"/>
      <c r="Q1" s="310"/>
      <c r="R1" s="310"/>
      <c r="S1" s="310" t="s">
        <v>3075</v>
      </c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 t="s">
        <v>3075</v>
      </c>
      <c r="AE1" s="310"/>
      <c r="AF1" s="311">
        <v>1</v>
      </c>
      <c r="AG1" s="310"/>
      <c r="AH1" s="310"/>
    </row>
    <row r="2" spans="1:42" ht="26.25">
      <c r="A2" s="689" t="s">
        <v>32</v>
      </c>
      <c r="B2" s="689"/>
      <c r="C2" s="689"/>
      <c r="D2" s="689"/>
      <c r="E2" s="689"/>
      <c r="F2" s="689"/>
      <c r="G2" s="689"/>
      <c r="H2" s="689"/>
      <c r="I2" s="689"/>
      <c r="J2" s="689"/>
      <c r="K2" s="689"/>
      <c r="L2" s="689"/>
      <c r="M2" s="689"/>
      <c r="N2" s="689"/>
      <c r="O2" s="689"/>
      <c r="P2" s="689"/>
      <c r="Q2" s="689"/>
      <c r="R2" s="689"/>
      <c r="S2" s="689"/>
      <c r="T2" s="689"/>
      <c r="U2" s="689"/>
      <c r="V2" s="689"/>
      <c r="W2" s="689"/>
      <c r="X2" s="689"/>
      <c r="Y2" s="689"/>
      <c r="Z2" s="689"/>
      <c r="AA2" s="689"/>
      <c r="AB2" s="689"/>
      <c r="AC2" s="689"/>
      <c r="AD2" s="689"/>
      <c r="AE2" s="689"/>
      <c r="AF2" s="689"/>
      <c r="AG2" s="689"/>
      <c r="AH2" s="689"/>
      <c r="AI2" s="689"/>
    </row>
    <row r="3" spans="1:42">
      <c r="A3" s="289" t="s">
        <v>151</v>
      </c>
      <c r="B3" s="308" t="s">
        <v>27</v>
      </c>
      <c r="C3" s="308" t="s">
        <v>150</v>
      </c>
      <c r="D3" s="308" t="s">
        <v>130</v>
      </c>
      <c r="E3" s="308" t="s">
        <v>149</v>
      </c>
      <c r="F3" s="308" t="s">
        <v>3083</v>
      </c>
      <c r="G3" s="308" t="s">
        <v>3072</v>
      </c>
      <c r="H3" s="308" t="s">
        <v>3083</v>
      </c>
      <c r="I3" s="308" t="s">
        <v>146</v>
      </c>
      <c r="J3" s="289">
        <v>1</v>
      </c>
      <c r="K3" s="289">
        <v>2</v>
      </c>
      <c r="L3" s="289">
        <v>3</v>
      </c>
      <c r="M3" s="289">
        <v>5</v>
      </c>
      <c r="N3" s="289">
        <v>7</v>
      </c>
      <c r="O3" s="289">
        <v>9</v>
      </c>
      <c r="P3" s="289" t="s">
        <v>3080</v>
      </c>
      <c r="Q3" s="289">
        <v>10</v>
      </c>
      <c r="R3" s="289">
        <v>12</v>
      </c>
      <c r="S3" s="289">
        <v>13</v>
      </c>
      <c r="T3" s="289">
        <v>21</v>
      </c>
      <c r="U3" s="289">
        <v>22</v>
      </c>
      <c r="V3" s="289">
        <v>27</v>
      </c>
      <c r="W3" s="289">
        <v>28</v>
      </c>
      <c r="X3" s="289">
        <v>29</v>
      </c>
      <c r="Y3" s="289">
        <v>30</v>
      </c>
      <c r="Z3" s="289" t="s">
        <v>3082</v>
      </c>
      <c r="AA3" s="289" t="s">
        <v>80</v>
      </c>
      <c r="AB3" s="289" t="s">
        <v>3081</v>
      </c>
      <c r="AC3" s="289" t="s">
        <v>145</v>
      </c>
      <c r="AD3" s="289" t="s">
        <v>3070</v>
      </c>
      <c r="AE3" s="289" t="s">
        <v>8</v>
      </c>
      <c r="AF3" s="289" t="s">
        <v>118</v>
      </c>
      <c r="AG3" s="289" t="s">
        <v>41</v>
      </c>
      <c r="AH3" s="289" t="s">
        <v>144</v>
      </c>
      <c r="AI3" s="289" t="s">
        <v>3069</v>
      </c>
      <c r="AJ3" s="258"/>
      <c r="AK3" s="11" t="s">
        <v>165</v>
      </c>
      <c r="AL3" s="11" t="s">
        <v>196</v>
      </c>
      <c r="AM3" s="11" t="s">
        <v>162</v>
      </c>
      <c r="AN3" s="11" t="s">
        <v>163</v>
      </c>
      <c r="AO3" s="11" t="s">
        <v>79</v>
      </c>
      <c r="AP3" s="11" t="s">
        <v>164</v>
      </c>
    </row>
    <row r="4" spans="1:42">
      <c r="A4" s="298">
        <v>57</v>
      </c>
      <c r="B4" s="295" t="s">
        <v>3092</v>
      </c>
      <c r="C4" s="295" t="s">
        <v>64</v>
      </c>
      <c r="D4" s="295" t="s">
        <v>3091</v>
      </c>
      <c r="E4" s="295" t="s">
        <v>3088</v>
      </c>
      <c r="F4" s="295">
        <v>1988</v>
      </c>
      <c r="G4" s="295" t="s">
        <v>80</v>
      </c>
      <c r="H4" s="294">
        <v>1988</v>
      </c>
      <c r="I4" s="300" t="s">
        <v>152</v>
      </c>
      <c r="J4" s="292">
        <v>1</v>
      </c>
      <c r="K4" s="292">
        <v>1</v>
      </c>
      <c r="L4" s="292">
        <v>1</v>
      </c>
      <c r="M4" s="292">
        <v>0</v>
      </c>
      <c r="N4" s="292">
        <v>1</v>
      </c>
      <c r="O4" s="292">
        <v>0</v>
      </c>
      <c r="P4" s="292">
        <v>1</v>
      </c>
      <c r="Q4" s="292">
        <v>1</v>
      </c>
      <c r="R4" s="292">
        <v>1</v>
      </c>
      <c r="S4" s="292">
        <v>0</v>
      </c>
      <c r="T4" s="292">
        <v>1</v>
      </c>
      <c r="U4" s="292">
        <v>1</v>
      </c>
      <c r="V4" s="292">
        <v>1</v>
      </c>
      <c r="W4" s="292">
        <v>1</v>
      </c>
      <c r="X4" s="292">
        <v>1</v>
      </c>
      <c r="Y4" s="292">
        <v>1</v>
      </c>
      <c r="Z4" s="292">
        <v>1</v>
      </c>
      <c r="AA4" s="292">
        <v>1</v>
      </c>
      <c r="AB4" s="292">
        <v>1</v>
      </c>
      <c r="AC4" s="292">
        <f>SUM(J4:AB4)</f>
        <v>16</v>
      </c>
      <c r="AD4" s="291">
        <v>9.166666666666666E-2</v>
      </c>
      <c r="AE4" s="291">
        <v>0.76041666666666663</v>
      </c>
      <c r="AF4" s="291">
        <f>AD4-AE4+$AF$1</f>
        <v>0.33125000000000004</v>
      </c>
      <c r="AG4" s="290">
        <v>1</v>
      </c>
      <c r="AH4" s="290">
        <v>1</v>
      </c>
      <c r="AI4" s="289">
        <f>AC4*30</f>
        <v>480</v>
      </c>
      <c r="AJ4" s="258" t="str">
        <f>B4&amp;" "&amp;C4</f>
        <v>Stefaniak Przemysław</v>
      </c>
      <c r="AK4" s="11">
        <v>50</v>
      </c>
      <c r="AL4" s="11"/>
      <c r="AM4" s="80"/>
      <c r="AN4" s="11"/>
      <c r="AO4" s="11"/>
      <c r="AP4" s="11"/>
    </row>
    <row r="5" spans="1:42">
      <c r="A5" s="298">
        <v>52</v>
      </c>
      <c r="B5" s="295" t="s">
        <v>3090</v>
      </c>
      <c r="C5" s="295" t="s">
        <v>726</v>
      </c>
      <c r="D5" s="295" t="s">
        <v>3089</v>
      </c>
      <c r="E5" s="295" t="s">
        <v>3088</v>
      </c>
      <c r="F5" s="295">
        <v>1965</v>
      </c>
      <c r="G5" s="295" t="s">
        <v>80</v>
      </c>
      <c r="H5" s="294">
        <v>1965</v>
      </c>
      <c r="I5" s="300" t="s">
        <v>152</v>
      </c>
      <c r="J5" s="292">
        <v>1</v>
      </c>
      <c r="K5" s="292">
        <v>1</v>
      </c>
      <c r="L5" s="292">
        <v>1</v>
      </c>
      <c r="M5" s="292">
        <v>0</v>
      </c>
      <c r="N5" s="292">
        <v>1</v>
      </c>
      <c r="O5" s="292">
        <v>0</v>
      </c>
      <c r="P5" s="292">
        <v>1</v>
      </c>
      <c r="Q5" s="292">
        <v>1</v>
      </c>
      <c r="R5" s="292">
        <v>1</v>
      </c>
      <c r="S5" s="292">
        <v>0</v>
      </c>
      <c r="T5" s="292">
        <v>1</v>
      </c>
      <c r="U5" s="292">
        <v>1</v>
      </c>
      <c r="V5" s="292">
        <v>1</v>
      </c>
      <c r="W5" s="292">
        <v>1</v>
      </c>
      <c r="X5" s="292">
        <v>1</v>
      </c>
      <c r="Y5" s="292">
        <v>1</v>
      </c>
      <c r="Z5" s="292">
        <v>1</v>
      </c>
      <c r="AA5" s="292">
        <v>1</v>
      </c>
      <c r="AB5" s="292">
        <v>1</v>
      </c>
      <c r="AC5" s="292">
        <f>SUM(J5:AB5)</f>
        <v>16</v>
      </c>
      <c r="AD5" s="291">
        <v>9.2361111111111102E-2</v>
      </c>
      <c r="AE5" s="291">
        <v>0.76041666666666663</v>
      </c>
      <c r="AF5" s="291">
        <f t="shared" ref="AF5:AF7" si="0">AD5-AE5+$AF$1</f>
        <v>0.33194444444444449</v>
      </c>
      <c r="AG5" s="290">
        <v>2</v>
      </c>
      <c r="AH5" s="290">
        <v>2</v>
      </c>
      <c r="AI5" s="289">
        <f>AC5*30</f>
        <v>480</v>
      </c>
      <c r="AJ5" s="258" t="str">
        <f>B5&amp;" "&amp;C5</f>
        <v>Parzybut Jan</v>
      </c>
      <c r="AK5" s="11">
        <f>MAX(AK4*IF(AO5&lt;1,AO5,IF(AP5&lt;1,AP5,IF(AM5&lt;1,AM5,1))),0)</f>
        <v>49.895397489539747</v>
      </c>
      <c r="AL5" s="11"/>
      <c r="AM5" s="80">
        <f>AF4/AF5</f>
        <v>0.997907949790795</v>
      </c>
      <c r="AN5" s="11">
        <f>AC5/AC4</f>
        <v>1</v>
      </c>
      <c r="AO5" s="11">
        <f>AI5/AI4</f>
        <v>1</v>
      </c>
      <c r="AP5" s="11">
        <f>AN5^0.2</f>
        <v>1</v>
      </c>
    </row>
    <row r="6" spans="1:42">
      <c r="A6" s="298">
        <v>50</v>
      </c>
      <c r="B6" s="295" t="s">
        <v>1750</v>
      </c>
      <c r="C6" s="295" t="s">
        <v>522</v>
      </c>
      <c r="D6" s="295" t="s">
        <v>3061</v>
      </c>
      <c r="E6" s="295" t="s">
        <v>3087</v>
      </c>
      <c r="F6" s="295">
        <v>1975</v>
      </c>
      <c r="G6" s="295" t="s">
        <v>80</v>
      </c>
      <c r="H6" s="294">
        <v>1975</v>
      </c>
      <c r="I6" s="300" t="s">
        <v>152</v>
      </c>
      <c r="J6" s="292">
        <v>1</v>
      </c>
      <c r="K6" s="292">
        <v>1</v>
      </c>
      <c r="L6" s="292">
        <v>1</v>
      </c>
      <c r="M6" s="292">
        <v>0</v>
      </c>
      <c r="N6" s="292">
        <v>1</v>
      </c>
      <c r="O6" s="292">
        <v>1</v>
      </c>
      <c r="P6" s="292">
        <v>0</v>
      </c>
      <c r="Q6" s="292">
        <v>1</v>
      </c>
      <c r="R6" s="292">
        <v>1</v>
      </c>
      <c r="S6" s="292">
        <v>0</v>
      </c>
      <c r="T6" s="292">
        <v>1</v>
      </c>
      <c r="U6" s="292">
        <v>1</v>
      </c>
      <c r="V6" s="292">
        <v>1</v>
      </c>
      <c r="W6" s="292">
        <v>1</v>
      </c>
      <c r="X6" s="292">
        <v>0</v>
      </c>
      <c r="Y6" s="292">
        <v>1</v>
      </c>
      <c r="Z6" s="292">
        <v>1</v>
      </c>
      <c r="AA6" s="292">
        <v>1</v>
      </c>
      <c r="AB6" s="292">
        <v>1</v>
      </c>
      <c r="AC6" s="292">
        <f>SUM(J6:AB6)</f>
        <v>15</v>
      </c>
      <c r="AD6" s="291">
        <v>9.0972222222222218E-2</v>
      </c>
      <c r="AE6" s="291">
        <v>0.76041666666666663</v>
      </c>
      <c r="AF6" s="291">
        <f t="shared" si="0"/>
        <v>0.3305555555555556</v>
      </c>
      <c r="AG6" s="290">
        <v>3</v>
      </c>
      <c r="AH6" s="290">
        <v>3</v>
      </c>
      <c r="AI6" s="289">
        <f>AC6*30</f>
        <v>450</v>
      </c>
      <c r="AJ6" s="258" t="str">
        <f t="shared" ref="AJ6:AJ7" si="1">B6&amp;" "&amp;C6</f>
        <v>Benesz Rafał</v>
      </c>
      <c r="AK6" s="11">
        <f>MAX(AK5*IF(AO6&lt;1,AO6,IF(AP6&lt;1,AP6,IF(AM6&lt;1,AM6,1))),0)</f>
        <v>46.776935146443513</v>
      </c>
      <c r="AL6" s="11"/>
      <c r="AM6" s="80">
        <f>AF5/AF6</f>
        <v>1.0042016806722689</v>
      </c>
      <c r="AN6" s="11">
        <f>AC6/AC5</f>
        <v>0.9375</v>
      </c>
      <c r="AO6" s="11">
        <f>AI6/AI5</f>
        <v>0.9375</v>
      </c>
      <c r="AP6" s="11">
        <f t="shared" ref="AP6" si="2">AN6^0.2</f>
        <v>0.98717524291740988</v>
      </c>
    </row>
    <row r="7" spans="1:42" ht="25.5">
      <c r="A7" s="298">
        <v>56</v>
      </c>
      <c r="B7" s="295" t="s">
        <v>1442</v>
      </c>
      <c r="C7" s="295" t="s">
        <v>442</v>
      </c>
      <c r="D7" s="295" t="s">
        <v>3084</v>
      </c>
      <c r="E7" s="295" t="s">
        <v>65</v>
      </c>
      <c r="F7" s="295">
        <v>1985</v>
      </c>
      <c r="G7" s="295" t="s">
        <v>80</v>
      </c>
      <c r="H7" s="294">
        <v>1985</v>
      </c>
      <c r="I7" s="300" t="s">
        <v>152</v>
      </c>
      <c r="J7" s="292">
        <v>1</v>
      </c>
      <c r="K7" s="292">
        <v>1</v>
      </c>
      <c r="L7" s="292">
        <v>1</v>
      </c>
      <c r="M7" s="292">
        <v>0</v>
      </c>
      <c r="N7" s="292">
        <v>1</v>
      </c>
      <c r="O7" s="292">
        <v>0</v>
      </c>
      <c r="P7" s="292">
        <v>1</v>
      </c>
      <c r="Q7" s="292">
        <v>1</v>
      </c>
      <c r="R7" s="292">
        <v>1</v>
      </c>
      <c r="S7" s="292">
        <v>0</v>
      </c>
      <c r="T7" s="292">
        <v>1</v>
      </c>
      <c r="U7" s="292">
        <v>1</v>
      </c>
      <c r="V7" s="292">
        <v>0</v>
      </c>
      <c r="W7" s="292">
        <v>1</v>
      </c>
      <c r="X7" s="292">
        <v>1</v>
      </c>
      <c r="Y7" s="292">
        <v>0</v>
      </c>
      <c r="Z7" s="292">
        <v>1</v>
      </c>
      <c r="AA7" s="292">
        <v>1</v>
      </c>
      <c r="AB7" s="292">
        <v>1</v>
      </c>
      <c r="AC7" s="292">
        <f>SUM(J7:AB7)</f>
        <v>14</v>
      </c>
      <c r="AD7" s="291">
        <v>7.1527777777777773E-2</v>
      </c>
      <c r="AE7" s="291">
        <v>0.76041666666666663</v>
      </c>
      <c r="AF7" s="291">
        <f t="shared" si="0"/>
        <v>0.31111111111111112</v>
      </c>
      <c r="AG7" s="290">
        <v>5</v>
      </c>
      <c r="AH7" s="290">
        <v>4</v>
      </c>
      <c r="AI7" s="289">
        <f>AC7*30</f>
        <v>420</v>
      </c>
      <c r="AJ7" s="258" t="str">
        <f t="shared" si="1"/>
        <v>Sawicki Łukasz</v>
      </c>
      <c r="AK7" s="11">
        <f>MAX(AK6*IF(AO7&lt;1,AO7,IF(AP7&lt;1,AP7,IF(AM7&lt;1,AM7,1))),0)</f>
        <v>43.65847280334728</v>
      </c>
      <c r="AL7" s="11"/>
      <c r="AM7" s="80">
        <f>AF6/AF7</f>
        <v>1.0625000000000002</v>
      </c>
      <c r="AN7" s="11">
        <f>AC7/AC6</f>
        <v>0.93333333333333335</v>
      </c>
      <c r="AO7" s="11">
        <f>AI7/AI6</f>
        <v>0.93333333333333335</v>
      </c>
      <c r="AP7" s="11">
        <f t="shared" ref="AP7" si="3">AN7^0.2</f>
        <v>0.98629618965902943</v>
      </c>
    </row>
  </sheetData>
  <sheetProtection selectLockedCells="1" selectUnlockedCells="1"/>
  <mergeCells count="1">
    <mergeCell ref="A2:AI2"/>
  </mergeCells>
  <printOptions verticalCentered="1"/>
  <pageMargins left="0.78749999999999998" right="0.78749999999999998" top="0.78749999999999998" bottom="0.78749999999999998" header="0.51180555555555551" footer="0.51180555555555551"/>
  <pageSetup paperSize="9" scale="74" firstPageNumber="0" orientation="landscape" horizontalDpi="300" verticalDpi="300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>
  <dimension ref="A1:O12"/>
  <sheetViews>
    <sheetView workbookViewId="0">
      <selection sqref="A1:I1"/>
    </sheetView>
  </sheetViews>
  <sheetFormatPr defaultRowHeight="15"/>
  <cols>
    <col min="1" max="2" width="9.140625" style="167"/>
    <col min="3" max="3" width="7.28515625" style="167" customWidth="1"/>
    <col min="4" max="4" width="27.140625" style="167" customWidth="1"/>
    <col min="5" max="5" width="16.5703125" style="167" customWidth="1"/>
    <col min="6" max="6" width="21.28515625" style="167" customWidth="1"/>
    <col min="7" max="7" width="5.85546875" style="167" customWidth="1"/>
    <col min="8" max="9" width="9.140625" style="167"/>
    <col min="10" max="10" width="28.85546875" style="167" bestFit="1" customWidth="1"/>
    <col min="11" max="16384" width="9.140625" style="167"/>
  </cols>
  <sheetData>
    <row r="1" spans="1:15" ht="18.75">
      <c r="A1" s="690" t="s">
        <v>3136</v>
      </c>
      <c r="B1" s="690"/>
      <c r="C1" s="690"/>
      <c r="D1" s="690"/>
      <c r="E1" s="690"/>
      <c r="F1" s="690"/>
      <c r="G1" s="690"/>
      <c r="H1" s="690"/>
      <c r="I1" s="690"/>
      <c r="J1" s="331"/>
    </row>
    <row r="2" spans="1:15" ht="15.75">
      <c r="A2" s="330" t="s">
        <v>1946</v>
      </c>
      <c r="B2" s="330" t="s">
        <v>3135</v>
      </c>
      <c r="C2" s="328" t="s">
        <v>3134</v>
      </c>
      <c r="D2" s="328" t="s">
        <v>3133</v>
      </c>
      <c r="E2" s="328" t="s">
        <v>232</v>
      </c>
      <c r="F2" s="328" t="s">
        <v>231</v>
      </c>
      <c r="G2" s="330" t="s">
        <v>2862</v>
      </c>
      <c r="H2" s="330" t="s">
        <v>3132</v>
      </c>
      <c r="I2" s="330" t="s">
        <v>3131</v>
      </c>
      <c r="J2" s="332"/>
      <c r="K2" s="11" t="s">
        <v>165</v>
      </c>
      <c r="L2" s="11" t="s">
        <v>196</v>
      </c>
      <c r="M2" s="11" t="s">
        <v>162</v>
      </c>
      <c r="N2" s="11" t="s">
        <v>163</v>
      </c>
      <c r="O2" s="11" t="s">
        <v>79</v>
      </c>
    </row>
    <row r="3" spans="1:15" ht="15.75">
      <c r="A3" s="327">
        <v>1</v>
      </c>
      <c r="B3" s="327"/>
      <c r="C3" s="328">
        <v>146</v>
      </c>
      <c r="D3" s="329" t="s">
        <v>76</v>
      </c>
      <c r="E3" s="328" t="s">
        <v>55</v>
      </c>
      <c r="F3" s="328" t="s">
        <v>54</v>
      </c>
      <c r="G3" s="327">
        <v>23</v>
      </c>
      <c r="H3" s="326">
        <v>0.61805555555555558</v>
      </c>
      <c r="I3" s="326">
        <v>0.24305555555555555</v>
      </c>
      <c r="J3" s="333" t="str">
        <f>F3&amp;" "&amp;E3</f>
        <v>Liszka Grzegorz</v>
      </c>
      <c r="K3" s="11"/>
      <c r="L3" s="11">
        <v>100</v>
      </c>
      <c r="M3" s="80"/>
      <c r="N3" s="11"/>
      <c r="O3" s="11"/>
    </row>
    <row r="4" spans="1:15" ht="15.75">
      <c r="A4" s="323">
        <v>21</v>
      </c>
      <c r="B4" s="323">
        <v>1</v>
      </c>
      <c r="C4" s="324">
        <v>112</v>
      </c>
      <c r="D4" s="324" t="s">
        <v>3009</v>
      </c>
      <c r="E4" s="324" t="s">
        <v>3137</v>
      </c>
      <c r="F4" s="324" t="s">
        <v>3011</v>
      </c>
      <c r="G4" s="323">
        <v>23</v>
      </c>
      <c r="H4" s="322">
        <v>0.79861111111111116</v>
      </c>
      <c r="I4" s="322">
        <v>0.4236111111111111</v>
      </c>
      <c r="J4" s="333" t="str">
        <f t="shared" ref="J4:J12" si="0">F4&amp;" "&amp;E4</f>
        <v>Hajduk Lidia</v>
      </c>
      <c r="K4" s="11">
        <v>100</v>
      </c>
      <c r="L4" s="11">
        <f>MAX(L3*IF(O4&lt;1,O4,IF(N4&lt;1,N4,IF(M4&lt;1,M4,1))),0)</f>
        <v>57.377049180327866</v>
      </c>
      <c r="M4" s="80">
        <f>I3/I4</f>
        <v>0.57377049180327866</v>
      </c>
      <c r="N4" s="11">
        <f>G4/G3</f>
        <v>1</v>
      </c>
      <c r="O4" s="11">
        <v>1</v>
      </c>
    </row>
    <row r="5" spans="1:15" ht="15.75">
      <c r="A5" s="323">
        <v>29</v>
      </c>
      <c r="B5" s="323">
        <v>2</v>
      </c>
      <c r="C5" s="324">
        <v>136</v>
      </c>
      <c r="D5" s="324" t="s">
        <v>580</v>
      </c>
      <c r="E5" s="324" t="s">
        <v>1293</v>
      </c>
      <c r="F5" s="324" t="s">
        <v>1308</v>
      </c>
      <c r="G5" s="323">
        <v>23</v>
      </c>
      <c r="H5" s="322">
        <v>0.84236111111111101</v>
      </c>
      <c r="I5" s="322">
        <v>0.46736111111111112</v>
      </c>
      <c r="J5" s="333" t="str">
        <f t="shared" si="0"/>
        <v>Konieczna Joanna</v>
      </c>
      <c r="K5" s="11">
        <f t="shared" ref="K5:K10" si="1">MAX(K4*IF(O5&lt;1,O5,IF(N5&lt;1,N5,IF(M5&lt;1,M5,1))),0)</f>
        <v>90.638930163447256</v>
      </c>
      <c r="L5" s="11">
        <f t="shared" ref="L5:L10" si="2">MAX(L4*IF(O5&lt;1,O5,IF(N5&lt;1,N5,IF(M5&lt;1,M5,1))),0)</f>
        <v>52.00594353640416</v>
      </c>
      <c r="M5" s="80">
        <f t="shared" ref="M5:M10" si="3">I4/I5</f>
        <v>0.90638930163447251</v>
      </c>
      <c r="N5" s="11">
        <f t="shared" ref="N5:N10" si="4">G5/G4</f>
        <v>1</v>
      </c>
      <c r="O5" s="11">
        <v>1</v>
      </c>
    </row>
    <row r="6" spans="1:15" ht="15.75">
      <c r="A6" s="323">
        <v>30</v>
      </c>
      <c r="B6" s="323">
        <v>3</v>
      </c>
      <c r="C6" s="324">
        <v>137</v>
      </c>
      <c r="D6" s="324" t="s">
        <v>580</v>
      </c>
      <c r="E6" s="324" t="s">
        <v>1311</v>
      </c>
      <c r="F6" s="324" t="s">
        <v>1308</v>
      </c>
      <c r="G6" s="323">
        <v>23</v>
      </c>
      <c r="H6" s="322">
        <v>0.84305555555555556</v>
      </c>
      <c r="I6" s="322">
        <v>0.4680555555555555</v>
      </c>
      <c r="J6" s="333" t="str">
        <f t="shared" si="0"/>
        <v>Konieczna Krystyna</v>
      </c>
      <c r="K6" s="11">
        <f t="shared" si="1"/>
        <v>90.504451038575681</v>
      </c>
      <c r="L6" s="11">
        <f t="shared" si="2"/>
        <v>51.928783382789327</v>
      </c>
      <c r="M6" s="80">
        <f t="shared" si="3"/>
        <v>0.99851632047477756</v>
      </c>
      <c r="N6" s="11">
        <f t="shared" si="4"/>
        <v>1</v>
      </c>
      <c r="O6" s="11">
        <v>1</v>
      </c>
    </row>
    <row r="7" spans="1:15" ht="15.75">
      <c r="A7" s="317">
        <v>34</v>
      </c>
      <c r="B7" s="317">
        <v>4</v>
      </c>
      <c r="C7" s="318">
        <v>143</v>
      </c>
      <c r="D7" s="318"/>
      <c r="E7" s="318" t="s">
        <v>123</v>
      </c>
      <c r="F7" s="318" t="s">
        <v>3112</v>
      </c>
      <c r="G7" s="317">
        <v>23</v>
      </c>
      <c r="H7" s="316">
        <v>0.85555555555555562</v>
      </c>
      <c r="I7" s="316">
        <v>0.48055555555555557</v>
      </c>
      <c r="J7" s="333" t="str">
        <f t="shared" si="0"/>
        <v>Szwaradzka Małgorzata</v>
      </c>
      <c r="K7" s="11">
        <f t="shared" si="1"/>
        <v>88.150289017341038</v>
      </c>
      <c r="L7" s="11">
        <f t="shared" si="2"/>
        <v>50.578034682080926</v>
      </c>
      <c r="M7" s="80">
        <f t="shared" si="3"/>
        <v>0.97398843930635826</v>
      </c>
      <c r="N7" s="11">
        <f t="shared" si="4"/>
        <v>1</v>
      </c>
      <c r="O7" s="11">
        <v>1</v>
      </c>
    </row>
    <row r="8" spans="1:15" ht="15.75">
      <c r="A8" s="317">
        <v>39</v>
      </c>
      <c r="B8" s="317">
        <v>5</v>
      </c>
      <c r="C8" s="318">
        <v>149</v>
      </c>
      <c r="D8" s="317"/>
      <c r="E8" s="318" t="s">
        <v>1240</v>
      </c>
      <c r="F8" s="318" t="s">
        <v>1239</v>
      </c>
      <c r="G8" s="317">
        <v>22</v>
      </c>
      <c r="H8" s="316">
        <v>0.8833333333333333</v>
      </c>
      <c r="I8" s="316">
        <v>0.5083333333333333</v>
      </c>
      <c r="J8" s="333" t="str">
        <f t="shared" si="0"/>
        <v>Lipińska Katarzyna</v>
      </c>
      <c r="K8" s="11">
        <f t="shared" si="1"/>
        <v>84.317667755717522</v>
      </c>
      <c r="L8" s="11">
        <f t="shared" si="2"/>
        <v>48.378989695903499</v>
      </c>
      <c r="M8" s="80">
        <f t="shared" si="3"/>
        <v>0.94535519125683065</v>
      </c>
      <c r="N8" s="11">
        <f t="shared" si="4"/>
        <v>0.95652173913043481</v>
      </c>
      <c r="O8" s="11">
        <v>1</v>
      </c>
    </row>
    <row r="9" spans="1:15" ht="15.75">
      <c r="A9" s="317">
        <v>40</v>
      </c>
      <c r="B9" s="317">
        <v>6</v>
      </c>
      <c r="C9" s="318">
        <v>126</v>
      </c>
      <c r="D9" s="318"/>
      <c r="E9" s="318" t="s">
        <v>3111</v>
      </c>
      <c r="F9" s="318" t="s">
        <v>3110</v>
      </c>
      <c r="G9" s="317">
        <v>21</v>
      </c>
      <c r="H9" s="316">
        <v>0.90069444444444446</v>
      </c>
      <c r="I9" s="316">
        <v>0.52569444444444446</v>
      </c>
      <c r="J9" s="333" t="str">
        <f t="shared" si="0"/>
        <v>Bednarska Bogumiła</v>
      </c>
      <c r="K9" s="11">
        <f t="shared" si="1"/>
        <v>80.485046494094007</v>
      </c>
      <c r="L9" s="11">
        <f t="shared" si="2"/>
        <v>46.179944709726072</v>
      </c>
      <c r="M9" s="80">
        <f t="shared" si="3"/>
        <v>0.96697490092470273</v>
      </c>
      <c r="N9" s="11">
        <f t="shared" si="4"/>
        <v>0.95454545454545459</v>
      </c>
      <c r="O9" s="11">
        <v>1</v>
      </c>
    </row>
    <row r="10" spans="1:15" ht="15.75">
      <c r="A10" s="317">
        <v>42</v>
      </c>
      <c r="B10" s="317">
        <v>7</v>
      </c>
      <c r="C10" s="318">
        <v>135</v>
      </c>
      <c r="D10" s="318"/>
      <c r="E10" s="318" t="s">
        <v>1287</v>
      </c>
      <c r="F10" s="318" t="s">
        <v>3108</v>
      </c>
      <c r="G10" s="317">
        <v>19</v>
      </c>
      <c r="H10" s="316">
        <v>0.88541666666666663</v>
      </c>
      <c r="I10" s="316">
        <v>0.51041666666666663</v>
      </c>
      <c r="J10" s="333" t="str">
        <f t="shared" si="0"/>
        <v>Turowska Anna</v>
      </c>
      <c r="K10" s="11">
        <f t="shared" si="1"/>
        <v>72.819803970846962</v>
      </c>
      <c r="L10" s="11">
        <f t="shared" si="2"/>
        <v>41.781854737371212</v>
      </c>
      <c r="M10" s="80">
        <f t="shared" si="3"/>
        <v>1.0299319727891159</v>
      </c>
      <c r="N10" s="11">
        <f t="shared" si="4"/>
        <v>0.90476190476190477</v>
      </c>
      <c r="O10" s="11">
        <v>1</v>
      </c>
    </row>
    <row r="11" spans="1:15" ht="15.75">
      <c r="A11" s="317">
        <v>44</v>
      </c>
      <c r="B11" s="317">
        <v>8</v>
      </c>
      <c r="C11" s="318">
        <v>148</v>
      </c>
      <c r="D11" s="317"/>
      <c r="E11" s="318" t="s">
        <v>1287</v>
      </c>
      <c r="F11" s="318" t="s">
        <v>2945</v>
      </c>
      <c r="G11" s="317">
        <v>18</v>
      </c>
      <c r="H11" s="316">
        <v>0.87083333333333324</v>
      </c>
      <c r="I11" s="316">
        <v>0.49583333333333335</v>
      </c>
      <c r="J11" s="333" t="str">
        <f t="shared" si="0"/>
        <v>Rychlik Anna</v>
      </c>
      <c r="K11" s="11">
        <f t="shared" ref="K11:K12" si="5">MAX(K10*IF(O11&lt;1,O11,IF(N11&lt;1,N11,IF(M11&lt;1,M11,1))),0)</f>
        <v>68.987182709223433</v>
      </c>
      <c r="L11" s="11">
        <f t="shared" ref="L11:L12" si="6">MAX(L10*IF(O11&lt;1,O11,IF(N11&lt;1,N11,IF(M11&lt;1,M11,1))),0)</f>
        <v>39.582809751193778</v>
      </c>
      <c r="M11" s="80">
        <f t="shared" ref="M11:M12" si="7">I10/I11</f>
        <v>1.0294117647058822</v>
      </c>
      <c r="N11" s="11">
        <f t="shared" ref="N11:N12" si="8">G11/G10</f>
        <v>0.94736842105263153</v>
      </c>
      <c r="O11" s="11">
        <v>1</v>
      </c>
    </row>
    <row r="12" spans="1:15" ht="15.75">
      <c r="A12" s="317">
        <v>44</v>
      </c>
      <c r="B12" s="317">
        <v>8</v>
      </c>
      <c r="C12" s="318">
        <v>147</v>
      </c>
      <c r="D12" s="317"/>
      <c r="E12" s="318" t="s">
        <v>3107</v>
      </c>
      <c r="F12" s="318" t="s">
        <v>3106</v>
      </c>
      <c r="G12" s="317">
        <v>18</v>
      </c>
      <c r="H12" s="316">
        <v>0.87083333333333324</v>
      </c>
      <c r="I12" s="316">
        <v>0.49583333333333335</v>
      </c>
      <c r="J12" s="333" t="str">
        <f t="shared" si="0"/>
        <v>Nowińska Renata</v>
      </c>
      <c r="K12" s="11">
        <f t="shared" si="5"/>
        <v>68.987182709223433</v>
      </c>
      <c r="L12" s="11">
        <f t="shared" si="6"/>
        <v>39.582809751193778</v>
      </c>
      <c r="M12" s="80">
        <f t="shared" si="7"/>
        <v>1</v>
      </c>
      <c r="N12" s="11">
        <f t="shared" si="8"/>
        <v>1</v>
      </c>
      <c r="O12" s="11">
        <v>1</v>
      </c>
    </row>
  </sheetData>
  <mergeCells count="1">
    <mergeCell ref="A1:I1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O40"/>
  <sheetViews>
    <sheetView workbookViewId="0">
      <selection sqref="A1:I1"/>
    </sheetView>
  </sheetViews>
  <sheetFormatPr defaultRowHeight="15"/>
  <cols>
    <col min="1" max="2" width="9.140625" style="167"/>
    <col min="3" max="3" width="7.28515625" style="167" customWidth="1"/>
    <col min="4" max="4" width="27.140625" style="167" customWidth="1"/>
    <col min="5" max="5" width="16.5703125" style="167" customWidth="1"/>
    <col min="6" max="6" width="21.28515625" style="167" customWidth="1"/>
    <col min="7" max="7" width="5.85546875" style="167" customWidth="1"/>
    <col min="8" max="9" width="9.140625" style="167"/>
    <col min="10" max="10" width="28.85546875" style="167" bestFit="1" customWidth="1"/>
    <col min="11" max="16384" width="9.140625" style="167"/>
  </cols>
  <sheetData>
    <row r="1" spans="1:15" ht="18.75">
      <c r="A1" s="690" t="s">
        <v>3136</v>
      </c>
      <c r="B1" s="690"/>
      <c r="C1" s="690"/>
      <c r="D1" s="690"/>
      <c r="E1" s="690"/>
      <c r="F1" s="690"/>
      <c r="G1" s="690"/>
      <c r="H1" s="690"/>
      <c r="I1" s="690"/>
      <c r="J1" s="331"/>
    </row>
    <row r="2" spans="1:15" ht="15.75">
      <c r="A2" s="330" t="s">
        <v>1946</v>
      </c>
      <c r="B2" s="330" t="s">
        <v>3135</v>
      </c>
      <c r="C2" s="328" t="s">
        <v>3134</v>
      </c>
      <c r="D2" s="328" t="s">
        <v>3133</v>
      </c>
      <c r="E2" s="328" t="s">
        <v>232</v>
      </c>
      <c r="F2" s="328" t="s">
        <v>231</v>
      </c>
      <c r="G2" s="330" t="s">
        <v>2862</v>
      </c>
      <c r="H2" s="330" t="s">
        <v>3132</v>
      </c>
      <c r="I2" s="330" t="s">
        <v>3131</v>
      </c>
      <c r="J2" s="332"/>
      <c r="K2" s="11" t="s">
        <v>165</v>
      </c>
      <c r="L2" s="11" t="s">
        <v>196</v>
      </c>
      <c r="M2" s="11" t="s">
        <v>162</v>
      </c>
      <c r="N2" s="11" t="s">
        <v>163</v>
      </c>
      <c r="O2" s="11" t="s">
        <v>79</v>
      </c>
    </row>
    <row r="3" spans="1:15" ht="15.75">
      <c r="A3" s="327">
        <v>1</v>
      </c>
      <c r="B3" s="327"/>
      <c r="C3" s="328">
        <v>146</v>
      </c>
      <c r="D3" s="329" t="s">
        <v>76</v>
      </c>
      <c r="E3" s="328" t="s">
        <v>55</v>
      </c>
      <c r="F3" s="328" t="s">
        <v>54</v>
      </c>
      <c r="G3" s="327">
        <v>23</v>
      </c>
      <c r="H3" s="326">
        <v>0.61805555555555558</v>
      </c>
      <c r="I3" s="326">
        <v>0.24305555555555555</v>
      </c>
      <c r="J3" s="333" t="str">
        <f>F3&amp;" "&amp;E3</f>
        <v>Liszka Grzegorz</v>
      </c>
      <c r="K3" s="11">
        <v>100</v>
      </c>
      <c r="L3" s="11"/>
      <c r="M3" s="80"/>
      <c r="N3" s="11"/>
      <c r="O3" s="11"/>
    </row>
    <row r="4" spans="1:15" ht="15.75">
      <c r="A4" s="327">
        <v>2</v>
      </c>
      <c r="B4" s="327"/>
      <c r="C4" s="328">
        <v>103</v>
      </c>
      <c r="D4" s="328" t="s">
        <v>1407</v>
      </c>
      <c r="E4" s="328" t="s">
        <v>1406</v>
      </c>
      <c r="F4" s="328" t="s">
        <v>1405</v>
      </c>
      <c r="G4" s="327">
        <v>23</v>
      </c>
      <c r="H4" s="326">
        <v>0.64374999999999993</v>
      </c>
      <c r="I4" s="326">
        <v>0.26874999999999999</v>
      </c>
      <c r="J4" s="333" t="str">
        <f t="shared" ref="J4:J40" si="0">F4&amp;" "&amp;E4</f>
        <v>Nowak Remik</v>
      </c>
      <c r="K4" s="11">
        <f t="shared" ref="K4:K23" si="1">MAX(K3*IF(O4&lt;1,O4,IF(N4&lt;1,N4,IF(M4&lt;1,M4,1))),0)</f>
        <v>90.439276485788113</v>
      </c>
      <c r="L4" s="11"/>
      <c r="M4" s="80">
        <f>I3/I4</f>
        <v>0.90439276485788112</v>
      </c>
      <c r="N4" s="11">
        <f>G4/G3</f>
        <v>1</v>
      </c>
      <c r="O4" s="11">
        <v>1</v>
      </c>
    </row>
    <row r="5" spans="1:15" ht="15.75">
      <c r="A5" s="327">
        <v>3</v>
      </c>
      <c r="B5" s="327"/>
      <c r="C5" s="328">
        <v>101</v>
      </c>
      <c r="D5" s="328" t="s">
        <v>2</v>
      </c>
      <c r="E5" s="328" t="s">
        <v>48</v>
      </c>
      <c r="F5" s="328" t="s">
        <v>2734</v>
      </c>
      <c r="G5" s="327">
        <v>23</v>
      </c>
      <c r="H5" s="326">
        <v>0.65138888888888891</v>
      </c>
      <c r="I5" s="326">
        <v>0.27638888888888885</v>
      </c>
      <c r="J5" s="333" t="str">
        <f t="shared" si="0"/>
        <v>Słomka Paweł</v>
      </c>
      <c r="K5" s="11">
        <f t="shared" si="1"/>
        <v>87.939698492462313</v>
      </c>
      <c r="L5" s="11"/>
      <c r="M5" s="80">
        <f t="shared" ref="M5:M23" si="2">I4/I5</f>
        <v>0.97236180904522618</v>
      </c>
      <c r="N5" s="11">
        <f t="shared" ref="N5:N23" si="3">G5/G4</f>
        <v>1</v>
      </c>
      <c r="O5" s="11">
        <v>1</v>
      </c>
    </row>
    <row r="6" spans="1:15" ht="15.75">
      <c r="A6" s="315">
        <v>4</v>
      </c>
      <c r="B6" s="313"/>
      <c r="C6" s="314">
        <v>117</v>
      </c>
      <c r="D6" s="314" t="s">
        <v>2599</v>
      </c>
      <c r="E6" s="314" t="s">
        <v>2452</v>
      </c>
      <c r="F6" s="314" t="s">
        <v>2451</v>
      </c>
      <c r="G6" s="313">
        <v>23</v>
      </c>
      <c r="H6" s="312">
        <v>0.65694444444444444</v>
      </c>
      <c r="I6" s="312">
        <v>0.28194444444444444</v>
      </c>
      <c r="J6" s="333" t="str">
        <f t="shared" si="0"/>
        <v>Wieczorek Jarek</v>
      </c>
      <c r="K6" s="11">
        <f t="shared" si="1"/>
        <v>86.206896551724128</v>
      </c>
      <c r="L6" s="11"/>
      <c r="M6" s="80">
        <f t="shared" si="2"/>
        <v>0.98029556650246297</v>
      </c>
      <c r="N6" s="11">
        <f t="shared" si="3"/>
        <v>1</v>
      </c>
      <c r="O6" s="11">
        <v>1</v>
      </c>
    </row>
    <row r="7" spans="1:15" ht="15.75">
      <c r="A7" s="313">
        <v>5</v>
      </c>
      <c r="B7" s="313"/>
      <c r="C7" s="314">
        <v>133</v>
      </c>
      <c r="D7" s="314" t="s">
        <v>677</v>
      </c>
      <c r="E7" s="314" t="s">
        <v>84</v>
      </c>
      <c r="F7" s="314" t="s">
        <v>116</v>
      </c>
      <c r="G7" s="313">
        <v>23</v>
      </c>
      <c r="H7" s="312">
        <v>0.65833333333333333</v>
      </c>
      <c r="I7" s="312">
        <v>0.28333333333333333</v>
      </c>
      <c r="J7" s="333" t="str">
        <f t="shared" si="0"/>
        <v>Walentowski Radosław</v>
      </c>
      <c r="K7" s="11">
        <f t="shared" si="1"/>
        <v>85.784313725490193</v>
      </c>
      <c r="L7" s="11"/>
      <c r="M7" s="80">
        <f t="shared" si="2"/>
        <v>0.99509803921568629</v>
      </c>
      <c r="N7" s="11">
        <f t="shared" si="3"/>
        <v>1</v>
      </c>
      <c r="O7" s="11">
        <v>1</v>
      </c>
    </row>
    <row r="8" spans="1:15" ht="15.75">
      <c r="A8" s="313">
        <v>6</v>
      </c>
      <c r="B8" s="313"/>
      <c r="C8" s="314">
        <v>129</v>
      </c>
      <c r="D8" s="314" t="s">
        <v>3105</v>
      </c>
      <c r="E8" s="314" t="s">
        <v>3130</v>
      </c>
      <c r="F8" s="314" t="s">
        <v>3103</v>
      </c>
      <c r="G8" s="313">
        <v>23</v>
      </c>
      <c r="H8" s="312">
        <v>0.66736111111111107</v>
      </c>
      <c r="I8" s="312">
        <v>0.29236111111111113</v>
      </c>
      <c r="J8" s="333" t="str">
        <f t="shared" si="0"/>
        <v>Jaskuła Kornel</v>
      </c>
      <c r="K8" s="11">
        <f t="shared" si="1"/>
        <v>83.135391923990483</v>
      </c>
      <c r="L8" s="11"/>
      <c r="M8" s="80">
        <f t="shared" si="2"/>
        <v>0.96912114014251771</v>
      </c>
      <c r="N8" s="11">
        <f t="shared" si="3"/>
        <v>1</v>
      </c>
      <c r="O8" s="11">
        <v>1</v>
      </c>
    </row>
    <row r="9" spans="1:15" ht="15.75">
      <c r="A9" s="313">
        <v>7</v>
      </c>
      <c r="B9" s="313"/>
      <c r="C9" s="314">
        <v>138</v>
      </c>
      <c r="D9" s="314" t="s">
        <v>580</v>
      </c>
      <c r="E9" s="314" t="s">
        <v>578</v>
      </c>
      <c r="F9" s="314" t="s">
        <v>577</v>
      </c>
      <c r="G9" s="313">
        <v>23</v>
      </c>
      <c r="H9" s="312">
        <v>0.68888888888888899</v>
      </c>
      <c r="I9" s="312">
        <v>0.31388888888888888</v>
      </c>
      <c r="J9" s="333" t="str">
        <f t="shared" si="0"/>
        <v>Konieczny Tomasz</v>
      </c>
      <c r="K9" s="11">
        <f t="shared" si="1"/>
        <v>77.433628318584056</v>
      </c>
      <c r="L9" s="11"/>
      <c r="M9" s="80">
        <f t="shared" si="2"/>
        <v>0.93141592920353988</v>
      </c>
      <c r="N9" s="11">
        <f t="shared" si="3"/>
        <v>1</v>
      </c>
      <c r="O9" s="11">
        <v>1</v>
      </c>
    </row>
    <row r="10" spans="1:15" ht="15.75">
      <c r="A10" s="313">
        <v>8</v>
      </c>
      <c r="B10" s="313"/>
      <c r="C10" s="314">
        <v>115</v>
      </c>
      <c r="D10" s="314"/>
      <c r="E10" s="314" t="s">
        <v>442</v>
      </c>
      <c r="F10" s="314" t="s">
        <v>441</v>
      </c>
      <c r="G10" s="313">
        <v>23</v>
      </c>
      <c r="H10" s="312">
        <v>0.68958333333333333</v>
      </c>
      <c r="I10" s="312">
        <v>0.31458333333333333</v>
      </c>
      <c r="J10" s="333" t="str">
        <f t="shared" si="0"/>
        <v>Mirowski Łukasz</v>
      </c>
      <c r="K10" s="11">
        <f t="shared" si="1"/>
        <v>77.26269315673288</v>
      </c>
      <c r="L10" s="11"/>
      <c r="M10" s="80">
        <f t="shared" si="2"/>
        <v>0.99779249448123619</v>
      </c>
      <c r="N10" s="11">
        <f t="shared" si="3"/>
        <v>1</v>
      </c>
      <c r="O10" s="11">
        <v>1</v>
      </c>
    </row>
    <row r="11" spans="1:15" ht="18">
      <c r="A11" s="313">
        <v>9</v>
      </c>
      <c r="B11" s="313"/>
      <c r="C11" s="314">
        <v>139</v>
      </c>
      <c r="D11" s="314" t="s">
        <v>3129</v>
      </c>
      <c r="E11" s="314" t="s">
        <v>442</v>
      </c>
      <c r="F11" s="314" t="s">
        <v>2598</v>
      </c>
      <c r="G11" s="313">
        <v>23</v>
      </c>
      <c r="H11" s="312">
        <v>0.72013888888888899</v>
      </c>
      <c r="I11" s="312">
        <v>0.34513888888888888</v>
      </c>
      <c r="J11" s="333" t="str">
        <f t="shared" si="0"/>
        <v>Senderek Łukasz</v>
      </c>
      <c r="K11" s="11">
        <f t="shared" si="1"/>
        <v>70.422535211267586</v>
      </c>
      <c r="L11" s="11"/>
      <c r="M11" s="80">
        <f t="shared" si="2"/>
        <v>0.91146881287726356</v>
      </c>
      <c r="N11" s="11">
        <f t="shared" si="3"/>
        <v>1</v>
      </c>
      <c r="O11" s="11">
        <v>1</v>
      </c>
    </row>
    <row r="12" spans="1:15" ht="15.75">
      <c r="A12" s="313">
        <v>10</v>
      </c>
      <c r="B12" s="313"/>
      <c r="C12" s="314">
        <v>145</v>
      </c>
      <c r="D12" s="314"/>
      <c r="E12" s="314" t="s">
        <v>486</v>
      </c>
      <c r="F12" s="314" t="s">
        <v>3128</v>
      </c>
      <c r="G12" s="313">
        <v>23</v>
      </c>
      <c r="H12" s="312">
        <v>0.72430555555555554</v>
      </c>
      <c r="I12" s="312">
        <v>0.34930555555555554</v>
      </c>
      <c r="J12" s="333" t="str">
        <f t="shared" si="0"/>
        <v>Mularczyk Jarosław</v>
      </c>
      <c r="K12" s="11">
        <f t="shared" si="1"/>
        <v>69.582504970178917</v>
      </c>
      <c r="L12" s="11"/>
      <c r="M12" s="80">
        <f t="shared" si="2"/>
        <v>0.98807157057654083</v>
      </c>
      <c r="N12" s="11">
        <f t="shared" si="3"/>
        <v>1</v>
      </c>
      <c r="O12" s="11">
        <v>1</v>
      </c>
    </row>
    <row r="13" spans="1:15" ht="15.75">
      <c r="A13" s="313">
        <v>10</v>
      </c>
      <c r="B13" s="313"/>
      <c r="C13" s="314">
        <v>127</v>
      </c>
      <c r="D13" s="314"/>
      <c r="E13" s="314" t="s">
        <v>1713</v>
      </c>
      <c r="F13" s="314" t="s">
        <v>3127</v>
      </c>
      <c r="G13" s="313">
        <v>23</v>
      </c>
      <c r="H13" s="312">
        <v>0.72430555555555554</v>
      </c>
      <c r="I13" s="312">
        <v>0.34930555555555554</v>
      </c>
      <c r="J13" s="333" t="str">
        <f t="shared" si="0"/>
        <v>Skowroński Janusz</v>
      </c>
      <c r="K13" s="11">
        <f t="shared" si="1"/>
        <v>69.582504970178917</v>
      </c>
      <c r="L13" s="11"/>
      <c r="M13" s="80">
        <f t="shared" si="2"/>
        <v>1</v>
      </c>
      <c r="N13" s="11">
        <f t="shared" si="3"/>
        <v>1</v>
      </c>
      <c r="O13" s="11">
        <v>1</v>
      </c>
    </row>
    <row r="14" spans="1:15" ht="15.75">
      <c r="A14" s="313">
        <v>12</v>
      </c>
      <c r="B14" s="313"/>
      <c r="C14" s="325">
        <v>150</v>
      </c>
      <c r="D14" s="313"/>
      <c r="E14" s="325" t="s">
        <v>726</v>
      </c>
      <c r="F14" s="325" t="s">
        <v>3090</v>
      </c>
      <c r="G14" s="313">
        <v>23</v>
      </c>
      <c r="H14" s="312">
        <v>0.72638888888888886</v>
      </c>
      <c r="I14" s="312">
        <v>0.35138888888888892</v>
      </c>
      <c r="J14" s="333" t="str">
        <f t="shared" si="0"/>
        <v>Parzybut Jan</v>
      </c>
      <c r="K14" s="11">
        <f t="shared" si="1"/>
        <v>69.169960474308283</v>
      </c>
      <c r="L14" s="11"/>
      <c r="M14" s="80">
        <f t="shared" si="2"/>
        <v>0.9940711462450591</v>
      </c>
      <c r="N14" s="11">
        <f t="shared" si="3"/>
        <v>1</v>
      </c>
      <c r="O14" s="11">
        <v>1</v>
      </c>
    </row>
    <row r="15" spans="1:15" ht="15.75">
      <c r="A15" s="313">
        <v>13</v>
      </c>
      <c r="B15" s="313"/>
      <c r="C15" s="314">
        <v>106</v>
      </c>
      <c r="D15" s="314" t="s">
        <v>3126</v>
      </c>
      <c r="E15" s="314" t="s">
        <v>726</v>
      </c>
      <c r="F15" s="314" t="s">
        <v>3125</v>
      </c>
      <c r="G15" s="313">
        <v>23</v>
      </c>
      <c r="H15" s="312">
        <v>0.73888888888888893</v>
      </c>
      <c r="I15" s="312">
        <v>0.36388888888888887</v>
      </c>
      <c r="J15" s="333" t="str">
        <f t="shared" si="0"/>
        <v>Makowski Jan</v>
      </c>
      <c r="K15" s="11">
        <f t="shared" si="1"/>
        <v>66.793893129770979</v>
      </c>
      <c r="L15" s="11"/>
      <c r="M15" s="80">
        <f t="shared" si="2"/>
        <v>0.96564885496183217</v>
      </c>
      <c r="N15" s="11">
        <f t="shared" si="3"/>
        <v>1</v>
      </c>
      <c r="O15" s="11">
        <v>1</v>
      </c>
    </row>
    <row r="16" spans="1:15" ht="15.75">
      <c r="A16" s="313">
        <v>13</v>
      </c>
      <c r="B16" s="313"/>
      <c r="C16" s="314">
        <v>102</v>
      </c>
      <c r="D16" s="314" t="s">
        <v>3126</v>
      </c>
      <c r="E16" s="314" t="s">
        <v>472</v>
      </c>
      <c r="F16" s="314" t="s">
        <v>3125</v>
      </c>
      <c r="G16" s="313">
        <v>23</v>
      </c>
      <c r="H16" s="312">
        <v>0.73888888888888893</v>
      </c>
      <c r="I16" s="312">
        <v>0.36388888888888887</v>
      </c>
      <c r="J16" s="333" t="str">
        <f t="shared" si="0"/>
        <v>Makowski Michał</v>
      </c>
      <c r="K16" s="11">
        <f t="shared" si="1"/>
        <v>66.793893129770979</v>
      </c>
      <c r="L16" s="11"/>
      <c r="M16" s="80">
        <f t="shared" si="2"/>
        <v>1</v>
      </c>
      <c r="N16" s="11">
        <f t="shared" si="3"/>
        <v>1</v>
      </c>
      <c r="O16" s="11">
        <v>1</v>
      </c>
    </row>
    <row r="17" spans="1:15" ht="15.75">
      <c r="A17" s="313">
        <v>15</v>
      </c>
      <c r="B17" s="313"/>
      <c r="C17" s="325">
        <v>151</v>
      </c>
      <c r="D17" s="313" t="s">
        <v>2013</v>
      </c>
      <c r="E17" s="325" t="s">
        <v>60</v>
      </c>
      <c r="F17" s="325" t="s">
        <v>2012</v>
      </c>
      <c r="G17" s="313">
        <v>23</v>
      </c>
      <c r="H17" s="312">
        <v>0.74375000000000002</v>
      </c>
      <c r="I17" s="312">
        <v>0.36874999999999997</v>
      </c>
      <c r="J17" s="333" t="str">
        <f t="shared" si="0"/>
        <v>Mierzwicki Krzysztof</v>
      </c>
      <c r="K17" s="11">
        <f t="shared" si="1"/>
        <v>65.913370998116747</v>
      </c>
      <c r="L17" s="11"/>
      <c r="M17" s="80">
        <f t="shared" si="2"/>
        <v>0.98681732580037673</v>
      </c>
      <c r="N17" s="11">
        <f t="shared" si="3"/>
        <v>1</v>
      </c>
      <c r="O17" s="11">
        <v>1</v>
      </c>
    </row>
    <row r="18" spans="1:15" ht="15.75">
      <c r="A18" s="313">
        <v>16</v>
      </c>
      <c r="B18" s="313"/>
      <c r="C18" s="314">
        <v>105</v>
      </c>
      <c r="D18" s="314" t="s">
        <v>2606</v>
      </c>
      <c r="E18" s="314" t="s">
        <v>522</v>
      </c>
      <c r="F18" s="314" t="s">
        <v>2008</v>
      </c>
      <c r="G18" s="313">
        <v>23</v>
      </c>
      <c r="H18" s="312">
        <v>0.7631944444444444</v>
      </c>
      <c r="I18" s="312">
        <v>0.38819444444444445</v>
      </c>
      <c r="J18" s="333" t="str">
        <f t="shared" si="0"/>
        <v>Kucharski Rafał</v>
      </c>
      <c r="K18" s="11">
        <f t="shared" si="1"/>
        <v>62.611806797853291</v>
      </c>
      <c r="L18" s="11"/>
      <c r="M18" s="80">
        <f t="shared" si="2"/>
        <v>0.94991055456171725</v>
      </c>
      <c r="N18" s="11">
        <f t="shared" si="3"/>
        <v>1</v>
      </c>
      <c r="O18" s="11">
        <v>1</v>
      </c>
    </row>
    <row r="19" spans="1:15" ht="15.75">
      <c r="A19" s="313">
        <v>17</v>
      </c>
      <c r="B19" s="313"/>
      <c r="C19" s="314">
        <v>110</v>
      </c>
      <c r="D19" s="314"/>
      <c r="E19" s="314" t="s">
        <v>472</v>
      </c>
      <c r="F19" s="314" t="s">
        <v>2945</v>
      </c>
      <c r="G19" s="313">
        <v>23</v>
      </c>
      <c r="H19" s="312">
        <v>0.78402777777777777</v>
      </c>
      <c r="I19" s="312">
        <v>0.40902777777777777</v>
      </c>
      <c r="J19" s="333" t="str">
        <f t="shared" si="0"/>
        <v>Rychlik Michał</v>
      </c>
      <c r="K19" s="11">
        <f t="shared" si="1"/>
        <v>59.422750424448203</v>
      </c>
      <c r="L19" s="11"/>
      <c r="M19" s="80">
        <f t="shared" si="2"/>
        <v>0.9490662139219016</v>
      </c>
      <c r="N19" s="11">
        <f t="shared" si="3"/>
        <v>1</v>
      </c>
      <c r="O19" s="11">
        <v>1</v>
      </c>
    </row>
    <row r="20" spans="1:15" ht="15.75">
      <c r="A20" s="313">
        <v>18</v>
      </c>
      <c r="B20" s="313"/>
      <c r="C20" s="314">
        <v>119</v>
      </c>
      <c r="D20" s="314" t="s">
        <v>3123</v>
      </c>
      <c r="E20" s="314" t="s">
        <v>88</v>
      </c>
      <c r="F20" s="314" t="s">
        <v>3124</v>
      </c>
      <c r="G20" s="313">
        <v>23</v>
      </c>
      <c r="H20" s="312">
        <v>0.79166666666666663</v>
      </c>
      <c r="I20" s="312">
        <v>0.41666666666666669</v>
      </c>
      <c r="J20" s="333" t="str">
        <f t="shared" si="0"/>
        <v>Waligórski Marek</v>
      </c>
      <c r="K20" s="11">
        <f t="shared" si="1"/>
        <v>58.333333333333314</v>
      </c>
      <c r="L20" s="11"/>
      <c r="M20" s="80">
        <f t="shared" si="2"/>
        <v>0.98166666666666658</v>
      </c>
      <c r="N20" s="11">
        <f t="shared" si="3"/>
        <v>1</v>
      </c>
      <c r="O20" s="11">
        <v>1</v>
      </c>
    </row>
    <row r="21" spans="1:15" ht="15.75">
      <c r="A21" s="313">
        <v>18</v>
      </c>
      <c r="B21" s="313"/>
      <c r="C21" s="314">
        <v>118</v>
      </c>
      <c r="D21" s="314" t="s">
        <v>3123</v>
      </c>
      <c r="E21" s="314" t="s">
        <v>1633</v>
      </c>
      <c r="F21" s="314" t="s">
        <v>3122</v>
      </c>
      <c r="G21" s="313">
        <v>23</v>
      </c>
      <c r="H21" s="312">
        <v>0.79166666666666663</v>
      </c>
      <c r="I21" s="312">
        <v>0.41666666666666669</v>
      </c>
      <c r="J21" s="333" t="str">
        <f t="shared" si="0"/>
        <v>Nowakowski Sebastian</v>
      </c>
      <c r="K21" s="11">
        <f t="shared" si="1"/>
        <v>58.333333333333314</v>
      </c>
      <c r="L21" s="11"/>
      <c r="M21" s="80">
        <f t="shared" si="2"/>
        <v>1</v>
      </c>
      <c r="N21" s="11">
        <f t="shared" si="3"/>
        <v>1</v>
      </c>
      <c r="O21" s="11">
        <v>1</v>
      </c>
    </row>
    <row r="22" spans="1:15" ht="15.75">
      <c r="A22" s="313">
        <v>20</v>
      </c>
      <c r="B22" s="315"/>
      <c r="C22" s="314">
        <v>114</v>
      </c>
      <c r="D22" s="314"/>
      <c r="E22" s="314" t="s">
        <v>1196</v>
      </c>
      <c r="F22" s="314" t="s">
        <v>3004</v>
      </c>
      <c r="G22" s="313">
        <v>23</v>
      </c>
      <c r="H22" s="312">
        <v>0.79305555555555562</v>
      </c>
      <c r="I22" s="312">
        <v>0.41805555555555557</v>
      </c>
      <c r="J22" s="333" t="str">
        <f t="shared" si="0"/>
        <v>Hornik Zbigniew</v>
      </c>
      <c r="K22" s="11">
        <f t="shared" si="1"/>
        <v>58.139534883720913</v>
      </c>
      <c r="L22" s="11"/>
      <c r="M22" s="80">
        <f t="shared" si="2"/>
        <v>0.99667774086378735</v>
      </c>
      <c r="N22" s="11">
        <f t="shared" si="3"/>
        <v>1</v>
      </c>
      <c r="O22" s="11">
        <v>1</v>
      </c>
    </row>
    <row r="23" spans="1:15" ht="15.75">
      <c r="A23" s="315">
        <v>21</v>
      </c>
      <c r="B23" s="315"/>
      <c r="C23" s="320">
        <v>113</v>
      </c>
      <c r="D23" s="320" t="s">
        <v>3009</v>
      </c>
      <c r="E23" s="320" t="s">
        <v>59</v>
      </c>
      <c r="F23" s="320" t="s">
        <v>3011</v>
      </c>
      <c r="G23" s="315">
        <v>23</v>
      </c>
      <c r="H23" s="319">
        <v>0.79861111111111116</v>
      </c>
      <c r="I23" s="319">
        <v>0.4236111111111111</v>
      </c>
      <c r="J23" s="333" t="str">
        <f t="shared" si="0"/>
        <v>Hajduk Jacek</v>
      </c>
      <c r="K23" s="11">
        <f t="shared" si="1"/>
        <v>57.377049180327852</v>
      </c>
      <c r="L23" s="11"/>
      <c r="M23" s="80">
        <f t="shared" si="2"/>
        <v>0.9868852459016394</v>
      </c>
      <c r="N23" s="11">
        <f t="shared" si="3"/>
        <v>1</v>
      </c>
      <c r="O23" s="11">
        <v>1</v>
      </c>
    </row>
    <row r="24" spans="1:15" ht="15.75">
      <c r="A24" s="313">
        <v>21</v>
      </c>
      <c r="B24" s="315"/>
      <c r="C24" s="314">
        <v>111</v>
      </c>
      <c r="D24" s="314" t="s">
        <v>3009</v>
      </c>
      <c r="E24" s="314" t="s">
        <v>90</v>
      </c>
      <c r="F24" s="314" t="s">
        <v>3010</v>
      </c>
      <c r="G24" s="313">
        <v>23</v>
      </c>
      <c r="H24" s="312">
        <v>0.79861111111111116</v>
      </c>
      <c r="I24" s="312">
        <v>0.4236111111111111</v>
      </c>
      <c r="J24" s="333" t="str">
        <f t="shared" si="0"/>
        <v>Błaszczyk Dariusz</v>
      </c>
      <c r="K24" s="11">
        <f t="shared" ref="K24:K40" si="4">MAX(K23*IF(O24&lt;1,O24,IF(N24&lt;1,N24,IF(M24&lt;1,M24,1))),0)</f>
        <v>57.377049180327852</v>
      </c>
      <c r="L24" s="11"/>
      <c r="M24" s="80">
        <f t="shared" ref="M24:M40" si="5">I23/I24</f>
        <v>1</v>
      </c>
      <c r="N24" s="11">
        <f t="shared" ref="N24:N40" si="6">G24/G23</f>
        <v>1</v>
      </c>
      <c r="O24" s="11">
        <v>1</v>
      </c>
    </row>
    <row r="25" spans="1:15" ht="15.75">
      <c r="A25" s="315">
        <v>24</v>
      </c>
      <c r="B25" s="315"/>
      <c r="C25" s="320">
        <v>121</v>
      </c>
      <c r="D25" s="320" t="s">
        <v>3118</v>
      </c>
      <c r="E25" s="320" t="s">
        <v>3138</v>
      </c>
      <c r="F25" s="320" t="s">
        <v>3121</v>
      </c>
      <c r="G25" s="315">
        <v>23</v>
      </c>
      <c r="H25" s="319">
        <v>0.81458333333333333</v>
      </c>
      <c r="I25" s="319">
        <v>0.43958333333333338</v>
      </c>
      <c r="J25" s="333" t="str">
        <f t="shared" si="0"/>
        <v>TOBOŁA MIRON</v>
      </c>
      <c r="K25" s="11">
        <f t="shared" si="4"/>
        <v>55.292259083728254</v>
      </c>
      <c r="L25" s="11"/>
      <c r="M25" s="80">
        <f t="shared" si="5"/>
        <v>0.96366508688783559</v>
      </c>
      <c r="N25" s="11">
        <f t="shared" si="6"/>
        <v>1</v>
      </c>
      <c r="O25" s="11">
        <v>1</v>
      </c>
    </row>
    <row r="26" spans="1:15" ht="15.75">
      <c r="A26" s="315">
        <v>25</v>
      </c>
      <c r="B26" s="315"/>
      <c r="C26" s="320">
        <v>122</v>
      </c>
      <c r="D26" s="320" t="s">
        <v>3118</v>
      </c>
      <c r="E26" s="320" t="s">
        <v>3120</v>
      </c>
      <c r="F26" s="320" t="s">
        <v>3119</v>
      </c>
      <c r="G26" s="315">
        <v>23</v>
      </c>
      <c r="H26" s="319">
        <v>0.81597222222222221</v>
      </c>
      <c r="I26" s="319">
        <v>0.44097222222222227</v>
      </c>
      <c r="J26" s="333" t="str">
        <f t="shared" si="0"/>
        <v>FORMANOWSKI SŁAWOMIR</v>
      </c>
      <c r="K26" s="11">
        <f t="shared" si="4"/>
        <v>55.118110236220453</v>
      </c>
      <c r="L26" s="11"/>
      <c r="M26" s="80">
        <f t="shared" si="5"/>
        <v>0.99685039370078743</v>
      </c>
      <c r="N26" s="11">
        <f t="shared" si="6"/>
        <v>1</v>
      </c>
      <c r="O26" s="11">
        <v>1</v>
      </c>
    </row>
    <row r="27" spans="1:15" ht="15.75">
      <c r="A27" s="315">
        <v>26</v>
      </c>
      <c r="B27" s="315"/>
      <c r="C27" s="320">
        <v>128</v>
      </c>
      <c r="D27" s="320" t="s">
        <v>3118</v>
      </c>
      <c r="E27" s="320" t="s">
        <v>1107</v>
      </c>
      <c r="F27" s="320" t="s">
        <v>3117</v>
      </c>
      <c r="G27" s="315">
        <v>23</v>
      </c>
      <c r="H27" s="319">
        <v>0.81736111111111109</v>
      </c>
      <c r="I27" s="319">
        <v>0.44236111111111115</v>
      </c>
      <c r="J27" s="333" t="str">
        <f t="shared" si="0"/>
        <v>Florczak Karol</v>
      </c>
      <c r="K27" s="11">
        <f t="shared" si="4"/>
        <v>54.945054945054927</v>
      </c>
      <c r="L27" s="11"/>
      <c r="M27" s="80">
        <f t="shared" si="5"/>
        <v>0.99686028257456827</v>
      </c>
      <c r="N27" s="11">
        <f t="shared" si="6"/>
        <v>1</v>
      </c>
      <c r="O27" s="11">
        <v>1</v>
      </c>
    </row>
    <row r="28" spans="1:15" ht="15.75">
      <c r="A28" s="313">
        <v>27</v>
      </c>
      <c r="B28" s="315"/>
      <c r="C28" s="314">
        <v>141</v>
      </c>
      <c r="D28" s="314"/>
      <c r="E28" s="314" t="s">
        <v>55</v>
      </c>
      <c r="F28" s="314" t="s">
        <v>3116</v>
      </c>
      <c r="G28" s="313">
        <v>23</v>
      </c>
      <c r="H28" s="312">
        <v>0.82638888888888884</v>
      </c>
      <c r="I28" s="312">
        <v>0.4513888888888889</v>
      </c>
      <c r="J28" s="333" t="str">
        <f t="shared" si="0"/>
        <v>Hakało Grzegorz</v>
      </c>
      <c r="K28" s="11">
        <f t="shared" si="4"/>
        <v>53.846153846153832</v>
      </c>
      <c r="L28" s="11"/>
      <c r="M28" s="80">
        <f t="shared" si="5"/>
        <v>0.98000000000000009</v>
      </c>
      <c r="N28" s="11">
        <f t="shared" si="6"/>
        <v>1</v>
      </c>
      <c r="O28" s="11">
        <v>1</v>
      </c>
    </row>
    <row r="29" spans="1:15" ht="15.75">
      <c r="A29" s="315">
        <v>27</v>
      </c>
      <c r="B29" s="315"/>
      <c r="C29" s="320">
        <v>131</v>
      </c>
      <c r="D29" s="320" t="s">
        <v>3005</v>
      </c>
      <c r="E29" s="320" t="s">
        <v>64</v>
      </c>
      <c r="F29" s="320" t="s">
        <v>1491</v>
      </c>
      <c r="G29" s="315">
        <v>23</v>
      </c>
      <c r="H29" s="319">
        <v>0.82638888888888884</v>
      </c>
      <c r="I29" s="319">
        <v>0.4513888888888889</v>
      </c>
      <c r="J29" s="333" t="str">
        <f t="shared" si="0"/>
        <v>Gładysiak Przemysław</v>
      </c>
      <c r="K29" s="11">
        <f t="shared" si="4"/>
        <v>53.846153846153832</v>
      </c>
      <c r="L29" s="11"/>
      <c r="M29" s="80">
        <f t="shared" si="5"/>
        <v>1</v>
      </c>
      <c r="N29" s="11">
        <f t="shared" si="6"/>
        <v>1</v>
      </c>
      <c r="O29" s="11">
        <v>1</v>
      </c>
    </row>
    <row r="30" spans="1:15" ht="15.75">
      <c r="A30" s="315">
        <v>31</v>
      </c>
      <c r="B30" s="313"/>
      <c r="C30" s="320">
        <v>125</v>
      </c>
      <c r="D30" s="320" t="s">
        <v>3114</v>
      </c>
      <c r="E30" s="320" t="s">
        <v>52</v>
      </c>
      <c r="F30" s="320" t="s">
        <v>3115</v>
      </c>
      <c r="G30" s="321">
        <v>23</v>
      </c>
      <c r="H30" s="319">
        <v>0.84444444444444444</v>
      </c>
      <c r="I30" s="319">
        <v>0.4694444444444445</v>
      </c>
      <c r="J30" s="333" t="str">
        <f t="shared" si="0"/>
        <v>Kowalczyk Marcin</v>
      </c>
      <c r="K30" s="11">
        <f t="shared" si="4"/>
        <v>51.775147928994066</v>
      </c>
      <c r="L30" s="11"/>
      <c r="M30" s="80">
        <f t="shared" si="5"/>
        <v>0.96153846153846145</v>
      </c>
      <c r="N30" s="11">
        <f t="shared" si="6"/>
        <v>1</v>
      </c>
      <c r="O30" s="11">
        <v>1</v>
      </c>
    </row>
    <row r="31" spans="1:15" ht="15.75">
      <c r="A31" s="315">
        <v>31</v>
      </c>
      <c r="B31" s="313"/>
      <c r="C31" s="320">
        <v>124</v>
      </c>
      <c r="D31" s="320" t="s">
        <v>3114</v>
      </c>
      <c r="E31" s="320" t="s">
        <v>442</v>
      </c>
      <c r="F31" s="320" t="s">
        <v>3113</v>
      </c>
      <c r="G31" s="321">
        <v>23</v>
      </c>
      <c r="H31" s="319">
        <v>0.84444444444444444</v>
      </c>
      <c r="I31" s="319">
        <v>0.4694444444444445</v>
      </c>
      <c r="J31" s="333" t="str">
        <f t="shared" si="0"/>
        <v>Dembski Łukasz</v>
      </c>
      <c r="K31" s="11">
        <f t="shared" si="4"/>
        <v>51.775147928994066</v>
      </c>
      <c r="L31" s="11"/>
      <c r="M31" s="80">
        <f t="shared" si="5"/>
        <v>1</v>
      </c>
      <c r="N31" s="11">
        <f t="shared" si="6"/>
        <v>1</v>
      </c>
      <c r="O31" s="11">
        <v>1</v>
      </c>
    </row>
    <row r="32" spans="1:15" ht="15.75">
      <c r="A32" s="315">
        <v>33</v>
      </c>
      <c r="B32" s="313"/>
      <c r="C32" s="320">
        <v>107</v>
      </c>
      <c r="D32" s="320" t="s">
        <v>3078</v>
      </c>
      <c r="E32" s="320" t="s">
        <v>522</v>
      </c>
      <c r="F32" s="320" t="s">
        <v>3079</v>
      </c>
      <c r="G32" s="315">
        <v>23</v>
      </c>
      <c r="H32" s="319">
        <v>0.84791666666666676</v>
      </c>
      <c r="I32" s="319">
        <v>0.47291666666666665</v>
      </c>
      <c r="J32" s="333" t="str">
        <f t="shared" si="0"/>
        <v>Dulski Rafał</v>
      </c>
      <c r="K32" s="11">
        <f t="shared" si="4"/>
        <v>51.395007342143899</v>
      </c>
      <c r="L32" s="11"/>
      <c r="M32" s="80">
        <f t="shared" si="5"/>
        <v>0.99265785609397961</v>
      </c>
      <c r="N32" s="11">
        <f t="shared" si="6"/>
        <v>1</v>
      </c>
      <c r="O32" s="11">
        <v>1</v>
      </c>
    </row>
    <row r="33" spans="1:15" ht="15.75">
      <c r="A33" s="315">
        <v>34</v>
      </c>
      <c r="B33" s="313"/>
      <c r="C33" s="320">
        <v>144</v>
      </c>
      <c r="D33" s="320"/>
      <c r="E33" s="320" t="s">
        <v>472</v>
      </c>
      <c r="F33" s="320" t="s">
        <v>95</v>
      </c>
      <c r="G33" s="315">
        <v>23</v>
      </c>
      <c r="H33" s="319">
        <v>0.85555555555555562</v>
      </c>
      <c r="I33" s="319">
        <v>0.48055555555555557</v>
      </c>
      <c r="J33" s="333" t="str">
        <f t="shared" si="0"/>
        <v>Zieliński Michał</v>
      </c>
      <c r="K33" s="11">
        <f t="shared" si="4"/>
        <v>50.578034682080911</v>
      </c>
      <c r="L33" s="11"/>
      <c r="M33" s="80">
        <f t="shared" si="5"/>
        <v>0.98410404624277448</v>
      </c>
      <c r="N33" s="11">
        <f t="shared" si="6"/>
        <v>1</v>
      </c>
      <c r="O33" s="11">
        <v>1</v>
      </c>
    </row>
    <row r="34" spans="1:15" ht="15.75">
      <c r="A34" s="315">
        <v>36</v>
      </c>
      <c r="B34" s="313"/>
      <c r="C34" s="320">
        <v>109</v>
      </c>
      <c r="D34" s="320" t="s">
        <v>2048</v>
      </c>
      <c r="E34" s="320" t="s">
        <v>526</v>
      </c>
      <c r="F34" s="320" t="s">
        <v>2047</v>
      </c>
      <c r="G34" s="315">
        <v>23</v>
      </c>
      <c r="H34" s="319">
        <v>0.86249999999999993</v>
      </c>
      <c r="I34" s="319">
        <v>0.48749999999999999</v>
      </c>
      <c r="J34" s="333" t="str">
        <f t="shared" si="0"/>
        <v>Zając Bartosz</v>
      </c>
      <c r="K34" s="11">
        <f t="shared" si="4"/>
        <v>49.857549857549849</v>
      </c>
      <c r="L34" s="11"/>
      <c r="M34" s="80">
        <f t="shared" si="5"/>
        <v>0.98575498575498577</v>
      </c>
      <c r="N34" s="11">
        <f t="shared" si="6"/>
        <v>1</v>
      </c>
      <c r="O34" s="11">
        <v>1</v>
      </c>
    </row>
    <row r="35" spans="1:15" ht="15.75">
      <c r="A35" s="315">
        <v>36</v>
      </c>
      <c r="B35" s="313"/>
      <c r="C35" s="320">
        <v>108</v>
      </c>
      <c r="D35" s="320" t="s">
        <v>2048</v>
      </c>
      <c r="E35" s="320" t="s">
        <v>578</v>
      </c>
      <c r="F35" s="320" t="s">
        <v>2051</v>
      </c>
      <c r="G35" s="315">
        <v>23</v>
      </c>
      <c r="H35" s="319">
        <v>0.86249999999999993</v>
      </c>
      <c r="I35" s="319">
        <v>0.48749999999999999</v>
      </c>
      <c r="J35" s="333" t="str">
        <f t="shared" si="0"/>
        <v>Skoracki Tomasz</v>
      </c>
      <c r="K35" s="11">
        <f t="shared" si="4"/>
        <v>49.857549857549849</v>
      </c>
      <c r="L35" s="11"/>
      <c r="M35" s="80">
        <f t="shared" si="5"/>
        <v>1</v>
      </c>
      <c r="N35" s="11">
        <f t="shared" si="6"/>
        <v>1</v>
      </c>
      <c r="O35" s="11">
        <v>1</v>
      </c>
    </row>
    <row r="36" spans="1:15" ht="15.75">
      <c r="A36" s="313">
        <v>38</v>
      </c>
      <c r="B36" s="313"/>
      <c r="C36" s="314">
        <v>132</v>
      </c>
      <c r="D36" s="314" t="s">
        <v>2004</v>
      </c>
      <c r="E36" s="314" t="s">
        <v>64</v>
      </c>
      <c r="F36" s="314" t="s">
        <v>2041</v>
      </c>
      <c r="G36" s="313">
        <v>23</v>
      </c>
      <c r="H36" s="312">
        <v>0.89722222222222225</v>
      </c>
      <c r="I36" s="312">
        <v>0.52222222222222225</v>
      </c>
      <c r="J36" s="333" t="str">
        <f t="shared" si="0"/>
        <v>Baster Przemysław</v>
      </c>
      <c r="K36" s="11">
        <f t="shared" si="4"/>
        <v>46.542553191489354</v>
      </c>
      <c r="L36" s="11"/>
      <c r="M36" s="80">
        <f t="shared" si="5"/>
        <v>0.93351063829787229</v>
      </c>
      <c r="N36" s="11">
        <f t="shared" si="6"/>
        <v>1</v>
      </c>
      <c r="O36" s="11">
        <v>1</v>
      </c>
    </row>
    <row r="37" spans="1:15" ht="15.75">
      <c r="A37" s="315">
        <v>40</v>
      </c>
      <c r="B37" s="313"/>
      <c r="C37" s="314">
        <v>120</v>
      </c>
      <c r="D37" s="314"/>
      <c r="E37" s="314" t="s">
        <v>472</v>
      </c>
      <c r="F37" s="314" t="s">
        <v>3109</v>
      </c>
      <c r="G37" s="313">
        <v>21</v>
      </c>
      <c r="H37" s="312">
        <v>0.90069444444444446</v>
      </c>
      <c r="I37" s="312">
        <v>0.52569444444444446</v>
      </c>
      <c r="J37" s="333" t="str">
        <f t="shared" si="0"/>
        <v>Oleśków Michał</v>
      </c>
      <c r="K37" s="11">
        <f t="shared" si="4"/>
        <v>42.49537465309897</v>
      </c>
      <c r="L37" s="11"/>
      <c r="M37" s="80">
        <f t="shared" si="5"/>
        <v>0.99339498018494055</v>
      </c>
      <c r="N37" s="11">
        <f t="shared" si="6"/>
        <v>0.91304347826086951</v>
      </c>
      <c r="O37" s="11">
        <v>1</v>
      </c>
    </row>
    <row r="38" spans="1:15" ht="15.75">
      <c r="A38" s="315">
        <v>42</v>
      </c>
      <c r="B38" s="313"/>
      <c r="C38" s="314">
        <v>134</v>
      </c>
      <c r="D38" s="314"/>
      <c r="E38" s="314" t="s">
        <v>90</v>
      </c>
      <c r="F38" s="314" t="s">
        <v>1058</v>
      </c>
      <c r="G38" s="313">
        <v>19</v>
      </c>
      <c r="H38" s="312">
        <v>0.88541666666666663</v>
      </c>
      <c r="I38" s="312">
        <v>0.51041666666666663</v>
      </c>
      <c r="J38" s="333" t="str">
        <f t="shared" si="0"/>
        <v>Stępień Dariusz</v>
      </c>
      <c r="K38" s="11">
        <f t="shared" si="4"/>
        <v>38.448196114708594</v>
      </c>
      <c r="L38" s="11"/>
      <c r="M38" s="80">
        <f t="shared" si="5"/>
        <v>1.0299319727891159</v>
      </c>
      <c r="N38" s="11">
        <f t="shared" si="6"/>
        <v>0.90476190476190477</v>
      </c>
      <c r="O38" s="11">
        <v>1</v>
      </c>
    </row>
    <row r="39" spans="1:15" ht="15.75">
      <c r="A39" s="315">
        <v>46</v>
      </c>
      <c r="B39" s="313"/>
      <c r="C39" s="314">
        <v>130</v>
      </c>
      <c r="D39" s="314" t="s">
        <v>3105</v>
      </c>
      <c r="E39" s="314" t="s">
        <v>3104</v>
      </c>
      <c r="F39" s="314" t="s">
        <v>3103</v>
      </c>
      <c r="G39" s="313">
        <v>16</v>
      </c>
      <c r="H39" s="312">
        <v>0.76250000000000007</v>
      </c>
      <c r="I39" s="312">
        <v>0.38750000000000001</v>
      </c>
      <c r="J39" s="333" t="str">
        <f t="shared" si="0"/>
        <v>Jaskuła Wacław</v>
      </c>
      <c r="K39" s="11">
        <f t="shared" si="4"/>
        <v>32.377428307123026</v>
      </c>
      <c r="L39" s="11"/>
      <c r="M39" s="80">
        <f t="shared" si="5"/>
        <v>1.3172043010752688</v>
      </c>
      <c r="N39" s="11">
        <f t="shared" si="6"/>
        <v>0.84210526315789469</v>
      </c>
      <c r="O39" s="11">
        <v>1</v>
      </c>
    </row>
    <row r="40" spans="1:15" ht="15.75">
      <c r="A40" s="315">
        <v>47</v>
      </c>
      <c r="B40" s="313"/>
      <c r="C40" s="314">
        <v>123</v>
      </c>
      <c r="D40" s="314"/>
      <c r="E40" s="314" t="s">
        <v>958</v>
      </c>
      <c r="F40" s="314" t="s">
        <v>3001</v>
      </c>
      <c r="G40" s="313">
        <v>8</v>
      </c>
      <c r="H40" s="312">
        <v>0.58402777777777781</v>
      </c>
      <c r="I40" s="312">
        <v>0.20902777777777778</v>
      </c>
      <c r="J40" s="333" t="str">
        <f t="shared" si="0"/>
        <v>Stolarczyk Adrian</v>
      </c>
      <c r="K40" s="11">
        <f t="shared" si="4"/>
        <v>16.188714153561513</v>
      </c>
      <c r="L40" s="11"/>
      <c r="M40" s="80">
        <f t="shared" si="5"/>
        <v>1.8538205980066444</v>
      </c>
      <c r="N40" s="11">
        <f t="shared" si="6"/>
        <v>0.5</v>
      </c>
      <c r="O40" s="11">
        <v>1</v>
      </c>
    </row>
  </sheetData>
  <autoFilter ref="A2:O40"/>
  <mergeCells count="1">
    <mergeCell ref="A1:I1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sheetPr>
    <pageSetUpPr fitToPage="1"/>
  </sheetPr>
  <dimension ref="A1:Q27"/>
  <sheetViews>
    <sheetView workbookViewId="0"/>
  </sheetViews>
  <sheetFormatPr defaultRowHeight="14.25"/>
  <cols>
    <col min="1" max="1" width="6.140625" style="334" customWidth="1"/>
    <col min="2" max="2" width="12" style="334" customWidth="1"/>
    <col min="3" max="3" width="14.85546875" style="334" customWidth="1"/>
    <col min="4" max="4" width="7.5703125" style="334" customWidth="1"/>
    <col min="5" max="5" width="16.5703125" style="334" bestFit="1" customWidth="1"/>
    <col min="6" max="6" width="12.5703125" style="334" customWidth="1"/>
    <col min="7" max="7" width="9.28515625" style="334" bestFit="1" customWidth="1"/>
    <col min="8" max="8" width="15.42578125" style="336" customWidth="1"/>
    <col min="9" max="9" width="11.42578125" style="336" customWidth="1"/>
    <col min="10" max="10" width="15.85546875" style="336" bestFit="1" customWidth="1"/>
    <col min="11" max="11" width="15.85546875" style="335" bestFit="1" customWidth="1"/>
    <col min="12" max="12" width="23.140625" style="334" bestFit="1" customWidth="1"/>
    <col min="13" max="16384" width="9.140625" style="334"/>
  </cols>
  <sheetData>
    <row r="1" spans="1:17" s="373" customFormat="1" ht="16.5" thickBot="1">
      <c r="A1" s="376" t="s">
        <v>2636</v>
      </c>
      <c r="B1" s="376" t="s">
        <v>232</v>
      </c>
      <c r="C1" s="376" t="s">
        <v>231</v>
      </c>
      <c r="D1" s="376" t="s">
        <v>3187</v>
      </c>
      <c r="E1" s="376" t="s">
        <v>234</v>
      </c>
      <c r="F1" s="376" t="s">
        <v>3186</v>
      </c>
      <c r="G1" s="376" t="s">
        <v>1277</v>
      </c>
      <c r="H1" s="375" t="s">
        <v>3185</v>
      </c>
      <c r="I1" s="375" t="s">
        <v>8</v>
      </c>
      <c r="J1" s="375" t="s">
        <v>3184</v>
      </c>
      <c r="K1" s="374" t="s">
        <v>41</v>
      </c>
      <c r="L1" s="332"/>
      <c r="M1" s="11" t="s">
        <v>165</v>
      </c>
      <c r="N1" s="11" t="s">
        <v>196</v>
      </c>
      <c r="O1" s="11" t="s">
        <v>162</v>
      </c>
      <c r="P1" s="11" t="s">
        <v>163</v>
      </c>
      <c r="Q1" s="11" t="s">
        <v>79</v>
      </c>
    </row>
    <row r="2" spans="1:17" s="363" customFormat="1" ht="16.5">
      <c r="A2" s="372">
        <v>31</v>
      </c>
      <c r="B2" s="372" t="s">
        <v>107</v>
      </c>
      <c r="C2" s="372" t="s">
        <v>114</v>
      </c>
      <c r="D2" s="372"/>
      <c r="E2" s="372" t="s">
        <v>3068</v>
      </c>
      <c r="F2" s="372" t="s">
        <v>80</v>
      </c>
      <c r="G2" s="372">
        <v>31</v>
      </c>
      <c r="H2" s="371">
        <v>0.72291666666666676</v>
      </c>
      <c r="I2" s="371">
        <v>0.25</v>
      </c>
      <c r="J2" s="371">
        <f>H2-I2</f>
        <v>0.47291666666666676</v>
      </c>
      <c r="K2" s="370">
        <v>1</v>
      </c>
      <c r="L2" s="333" t="str">
        <f>C2&amp;" "&amp;B2</f>
        <v>Bober Bartłomiej</v>
      </c>
      <c r="M2" s="11"/>
      <c r="N2" s="11">
        <v>100</v>
      </c>
      <c r="O2" s="80"/>
      <c r="P2" s="11"/>
      <c r="Q2" s="11"/>
    </row>
    <row r="3" spans="1:17" s="357" customFormat="1" ht="16.5">
      <c r="A3" s="362">
        <v>13</v>
      </c>
      <c r="B3" s="362" t="s">
        <v>1236</v>
      </c>
      <c r="C3" s="362" t="s">
        <v>832</v>
      </c>
      <c r="D3" s="362"/>
      <c r="E3" s="362" t="s">
        <v>45</v>
      </c>
      <c r="F3" s="362" t="s">
        <v>0</v>
      </c>
      <c r="G3" s="361">
        <v>25</v>
      </c>
      <c r="H3" s="360">
        <v>0.87362268518518515</v>
      </c>
      <c r="I3" s="359">
        <v>0.25</v>
      </c>
      <c r="J3" s="359">
        <f>H3-I3</f>
        <v>0.62362268518518515</v>
      </c>
      <c r="K3" s="358">
        <v>1</v>
      </c>
      <c r="L3" s="333" t="str">
        <f t="shared" ref="L3:L6" si="0">C3&amp;" "&amp;B3</f>
        <v>Stanek Asia</v>
      </c>
      <c r="M3" s="11">
        <v>100</v>
      </c>
      <c r="N3" s="11">
        <f>MAX(N2*IF(Q3&lt;1,Q3,IF(P3&lt;1,P3,IF(O3&lt;1,O3,1))),0)</f>
        <v>80.645161290322577</v>
      </c>
      <c r="O3" s="80">
        <f>J2/J3</f>
        <v>0.75833781852601123</v>
      </c>
      <c r="P3" s="11">
        <f>G3/G2</f>
        <v>0.80645161290322576</v>
      </c>
      <c r="Q3" s="11">
        <v>1</v>
      </c>
    </row>
    <row r="4" spans="1:17" s="357" customFormat="1" ht="16.5">
      <c r="A4" s="362" t="s">
        <v>3188</v>
      </c>
      <c r="B4" s="362" t="s">
        <v>3172</v>
      </c>
      <c r="C4" s="362" t="s">
        <v>2456</v>
      </c>
      <c r="D4" s="362"/>
      <c r="E4" s="362" t="s">
        <v>2654</v>
      </c>
      <c r="F4" s="362" t="s">
        <v>0</v>
      </c>
      <c r="G4" s="362">
        <v>23</v>
      </c>
      <c r="H4" s="359">
        <v>0.8916898148148148</v>
      </c>
      <c r="I4" s="359">
        <v>0.25</v>
      </c>
      <c r="J4" s="359">
        <f>H4-I4</f>
        <v>0.6416898148148148</v>
      </c>
      <c r="K4" s="358">
        <v>2</v>
      </c>
      <c r="L4" s="333" t="str">
        <f t="shared" si="0"/>
        <v>Czarny Basia</v>
      </c>
      <c r="M4" s="11">
        <f t="shared" ref="M4:M5" si="1">MAX(M3*IF(Q4&lt;1,Q4,IF(P4&lt;1,P4,IF(O4&lt;1,O4,1))),0)</f>
        <v>92</v>
      </c>
      <c r="N4" s="11">
        <f t="shared" ref="N4:N6" si="2">MAX(N3*IF(Q4&lt;1,Q4,IF(P4&lt;1,P4,IF(O4&lt;1,O4,1))),0)</f>
        <v>74.193548387096769</v>
      </c>
      <c r="O4" s="80">
        <f t="shared" ref="O4:O5" si="3">J3/J4</f>
        <v>0.97184445005591424</v>
      </c>
      <c r="P4" s="11">
        <f t="shared" ref="P4:P5" si="4">G4/G3</f>
        <v>0.92</v>
      </c>
      <c r="Q4" s="11">
        <v>1</v>
      </c>
    </row>
    <row r="5" spans="1:17" s="357" customFormat="1" ht="16.5">
      <c r="A5" s="362">
        <v>36</v>
      </c>
      <c r="B5" s="362" t="s">
        <v>3171</v>
      </c>
      <c r="C5" s="362" t="s">
        <v>3170</v>
      </c>
      <c r="D5" s="362"/>
      <c r="E5" s="362" t="s">
        <v>425</v>
      </c>
      <c r="F5" s="362" t="s">
        <v>0</v>
      </c>
      <c r="G5" s="361">
        <v>15</v>
      </c>
      <c r="H5" s="360">
        <v>0.89445601851851853</v>
      </c>
      <c r="I5" s="359">
        <v>0.25</v>
      </c>
      <c r="J5" s="359">
        <f>H5-I5</f>
        <v>0.64445601851851853</v>
      </c>
      <c r="K5" s="358">
        <v>3</v>
      </c>
      <c r="L5" s="333" t="str">
        <f t="shared" si="0"/>
        <v>Superat Kasia</v>
      </c>
      <c r="M5" s="11">
        <f t="shared" si="1"/>
        <v>60</v>
      </c>
      <c r="N5" s="11">
        <f t="shared" si="2"/>
        <v>48.387096774193544</v>
      </c>
      <c r="O5" s="80">
        <f t="shared" si="3"/>
        <v>0.99570769203139309</v>
      </c>
      <c r="P5" s="11">
        <f t="shared" si="4"/>
        <v>0.65217391304347827</v>
      </c>
      <c r="Q5" s="11">
        <v>1</v>
      </c>
    </row>
    <row r="6" spans="1:17" s="351" customFormat="1" ht="16.5">
      <c r="A6" s="356">
        <v>33</v>
      </c>
      <c r="B6" s="356" t="s">
        <v>1311</v>
      </c>
      <c r="C6" s="356" t="s">
        <v>1308</v>
      </c>
      <c r="D6" s="356"/>
      <c r="E6" s="356" t="s">
        <v>579</v>
      </c>
      <c r="F6" s="356" t="s">
        <v>0</v>
      </c>
      <c r="G6" s="355">
        <v>10</v>
      </c>
      <c r="H6" s="354">
        <v>0.54097222222222219</v>
      </c>
      <c r="I6" s="353">
        <v>0.25</v>
      </c>
      <c r="J6" s="353">
        <f>H6-I6</f>
        <v>0.29097222222222219</v>
      </c>
      <c r="K6" s="352">
        <v>4</v>
      </c>
      <c r="L6" s="333" t="str">
        <f t="shared" si="0"/>
        <v>Konieczna Krystyna</v>
      </c>
      <c r="M6" s="11">
        <f t="shared" ref="M6" si="5">MAX(M5*IF(Q6&lt;1,Q6,IF(P6&lt;1,P6,IF(O6&lt;1,O6,1))),0)</f>
        <v>40</v>
      </c>
      <c r="N6" s="11">
        <f t="shared" si="2"/>
        <v>32.258064516129025</v>
      </c>
      <c r="O6" s="80">
        <f t="shared" ref="O6" si="6">J5/J6</f>
        <v>2.214836913285601</v>
      </c>
      <c r="P6" s="11">
        <f t="shared" ref="P6" si="7">G6/G5</f>
        <v>0.66666666666666663</v>
      </c>
      <c r="Q6" s="11">
        <v>2</v>
      </c>
    </row>
    <row r="7" spans="1:17" ht="15.75">
      <c r="F7" s="344"/>
      <c r="G7" s="343"/>
      <c r="H7" s="342"/>
      <c r="I7" s="341"/>
      <c r="J7" s="341"/>
      <c r="K7" s="340"/>
    </row>
    <row r="8" spans="1:17" ht="15.75">
      <c r="F8" s="344"/>
      <c r="G8" s="343"/>
      <c r="H8" s="342"/>
      <c r="I8" s="341"/>
      <c r="J8" s="341"/>
      <c r="K8" s="340"/>
    </row>
    <row r="9" spans="1:17" ht="15.75">
      <c r="F9" s="344"/>
      <c r="G9" s="343"/>
      <c r="H9" s="342"/>
      <c r="I9" s="341"/>
      <c r="J9" s="341"/>
      <c r="K9" s="340"/>
    </row>
    <row r="10" spans="1:17" ht="15.75">
      <c r="F10" s="344"/>
      <c r="G10" s="343"/>
      <c r="H10" s="342"/>
      <c r="I10" s="341"/>
      <c r="J10" s="341"/>
      <c r="K10" s="340"/>
    </row>
    <row r="11" spans="1:17" ht="15.75">
      <c r="F11" s="344"/>
      <c r="G11" s="343"/>
      <c r="H11" s="342"/>
      <c r="I11" s="341"/>
      <c r="J11" s="341"/>
      <c r="K11" s="340"/>
    </row>
    <row r="12" spans="1:17" ht="15.75">
      <c r="F12" s="344"/>
      <c r="G12" s="343"/>
      <c r="H12" s="342"/>
      <c r="I12" s="341"/>
      <c r="J12" s="341"/>
      <c r="K12" s="340"/>
    </row>
    <row r="13" spans="1:17" ht="15.75">
      <c r="F13" s="344"/>
      <c r="G13" s="343"/>
      <c r="H13" s="342"/>
      <c r="I13" s="341"/>
      <c r="J13" s="341"/>
      <c r="K13" s="340"/>
    </row>
    <row r="14" spans="1:17" ht="15.75">
      <c r="F14" s="344"/>
      <c r="G14" s="343"/>
      <c r="H14" s="342"/>
      <c r="I14" s="341"/>
      <c r="J14" s="341"/>
      <c r="K14" s="340"/>
    </row>
    <row r="15" spans="1:17" ht="15.75">
      <c r="F15" s="344"/>
      <c r="G15" s="343"/>
      <c r="H15" s="342"/>
      <c r="I15" s="341"/>
      <c r="J15" s="341"/>
      <c r="K15" s="340"/>
    </row>
    <row r="16" spans="1:17" ht="15.75">
      <c r="F16" s="344"/>
      <c r="G16" s="343"/>
      <c r="H16" s="342"/>
      <c r="I16" s="341"/>
      <c r="J16" s="341"/>
      <c r="K16" s="340"/>
    </row>
    <row r="17" spans="6:11" ht="15.75">
      <c r="F17" s="344"/>
      <c r="G17" s="343"/>
      <c r="H17" s="342"/>
      <c r="I17" s="341"/>
      <c r="J17" s="341"/>
      <c r="K17" s="340"/>
    </row>
    <row r="18" spans="6:11">
      <c r="F18" s="339"/>
      <c r="G18" s="339"/>
      <c r="H18" s="338"/>
      <c r="I18" s="338"/>
      <c r="J18" s="338"/>
      <c r="K18" s="337"/>
    </row>
    <row r="19" spans="6:11">
      <c r="F19" s="339"/>
      <c r="G19" s="339"/>
      <c r="H19" s="338"/>
      <c r="I19" s="338"/>
      <c r="J19" s="338"/>
      <c r="K19" s="337"/>
    </row>
    <row r="20" spans="6:11">
      <c r="F20" s="339"/>
      <c r="G20" s="339"/>
      <c r="H20" s="338"/>
      <c r="I20" s="338"/>
      <c r="J20" s="338"/>
      <c r="K20" s="337"/>
    </row>
    <row r="21" spans="6:11">
      <c r="F21" s="339"/>
      <c r="G21" s="339"/>
      <c r="H21" s="338"/>
      <c r="I21" s="338"/>
      <c r="J21" s="338"/>
      <c r="K21" s="337"/>
    </row>
    <row r="22" spans="6:11">
      <c r="F22" s="339"/>
      <c r="G22" s="339"/>
      <c r="H22" s="338"/>
      <c r="I22" s="338"/>
      <c r="J22" s="338"/>
      <c r="K22" s="337"/>
    </row>
    <row r="23" spans="6:11">
      <c r="F23" s="339"/>
      <c r="G23" s="339"/>
      <c r="H23" s="338"/>
      <c r="I23" s="338"/>
      <c r="J23" s="338"/>
      <c r="K23" s="337"/>
    </row>
    <row r="24" spans="6:11">
      <c r="F24" s="339"/>
      <c r="G24" s="339"/>
      <c r="H24" s="338"/>
      <c r="I24" s="338"/>
      <c r="J24" s="338"/>
      <c r="K24" s="337"/>
    </row>
    <row r="25" spans="6:11">
      <c r="F25" s="339"/>
      <c r="G25" s="339"/>
      <c r="H25" s="338"/>
      <c r="I25" s="338"/>
      <c r="J25" s="338"/>
      <c r="K25" s="337"/>
    </row>
    <row r="26" spans="6:11">
      <c r="F26" s="339"/>
      <c r="G26" s="339"/>
      <c r="H26" s="338"/>
      <c r="I26" s="338"/>
      <c r="J26" s="338"/>
      <c r="K26" s="337"/>
    </row>
    <row r="27" spans="6:11">
      <c r="F27" s="339"/>
      <c r="G27" s="339"/>
      <c r="H27" s="338"/>
      <c r="I27" s="338"/>
      <c r="J27" s="338"/>
      <c r="K27" s="337"/>
    </row>
  </sheetData>
  <conditionalFormatting sqref="F1:F65487">
    <cfRule type="containsText" dxfId="58" priority="1" stopIfTrue="1" operator="containsText" text="K">
      <formula>NOT(ISERROR(SEARCH("K",F1)))</formula>
    </cfRule>
  </conditionalFormatting>
  <pageMargins left="0.7" right="0.7" top="0.75" bottom="0.75" header="0.3" footer="0.3"/>
  <pageSetup paperSize="9" scale="88" fitToHeight="0" orientation="portrait" horizontalDpi="300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:Y37"/>
  <sheetViews>
    <sheetView workbookViewId="0">
      <selection sqref="A1:P1"/>
    </sheetView>
  </sheetViews>
  <sheetFormatPr defaultColWidth="11.5703125" defaultRowHeight="12.75"/>
  <cols>
    <col min="1" max="1" width="7.42578125" style="12" customWidth="1"/>
    <col min="2" max="2" width="13.5703125" style="11" customWidth="1"/>
    <col min="3" max="3" width="11.5703125" style="11" customWidth="1"/>
    <col min="4" max="4" width="27.28515625" style="11" bestFit="1" customWidth="1"/>
    <col min="5" max="5" width="13.5703125" style="11" customWidth="1"/>
    <col min="6" max="6" width="5" style="11" bestFit="1" customWidth="1"/>
    <col min="7" max="7" width="2.5703125" style="11" bestFit="1" customWidth="1"/>
    <col min="8" max="8" width="7.140625" style="11" bestFit="1" customWidth="1"/>
    <col min="9" max="9" width="7.140625" style="11" customWidth="1"/>
    <col min="10" max="10" width="12.28515625" style="11" customWidth="1"/>
    <col min="11" max="11" width="13.42578125" style="12" bestFit="1" customWidth="1"/>
    <col min="12" max="16" width="11.5703125" style="12" customWidth="1"/>
    <col min="17" max="16384" width="11.5703125" style="11"/>
  </cols>
  <sheetData>
    <row r="1" spans="1:25" ht="26.25">
      <c r="A1" s="648" t="s">
        <v>32</v>
      </c>
      <c r="B1" s="648"/>
      <c r="C1" s="648"/>
      <c r="D1" s="648"/>
      <c r="E1" s="648"/>
      <c r="F1" s="648"/>
      <c r="G1" s="648"/>
      <c r="H1" s="648"/>
      <c r="I1" s="648"/>
      <c r="J1" s="648"/>
      <c r="K1" s="648"/>
      <c r="L1" s="648"/>
      <c r="M1" s="648"/>
      <c r="N1" s="648"/>
      <c r="O1" s="648"/>
      <c r="P1" s="648"/>
    </row>
    <row r="2" spans="1:25">
      <c r="A2" s="15" t="s">
        <v>151</v>
      </c>
      <c r="B2" s="16" t="s">
        <v>27</v>
      </c>
      <c r="C2" s="16" t="s">
        <v>150</v>
      </c>
      <c r="D2" s="16" t="s">
        <v>130</v>
      </c>
      <c r="E2" s="16" t="s">
        <v>149</v>
      </c>
      <c r="F2" s="16" t="s">
        <v>148</v>
      </c>
      <c r="G2" s="16" t="s">
        <v>147</v>
      </c>
      <c r="H2" s="16" t="s">
        <v>146</v>
      </c>
      <c r="I2" s="19" t="s">
        <v>79</v>
      </c>
      <c r="J2" s="19" t="s">
        <v>161</v>
      </c>
      <c r="K2" s="15" t="s">
        <v>145</v>
      </c>
      <c r="L2" s="15" t="s">
        <v>31</v>
      </c>
      <c r="M2" s="15" t="s">
        <v>8</v>
      </c>
      <c r="N2" s="15" t="s">
        <v>118</v>
      </c>
      <c r="O2" s="13" t="s">
        <v>41</v>
      </c>
      <c r="P2" s="13" t="s">
        <v>144</v>
      </c>
      <c r="T2" s="11" t="s">
        <v>165</v>
      </c>
      <c r="V2" s="11" t="s">
        <v>162</v>
      </c>
      <c r="W2" s="11" t="s">
        <v>163</v>
      </c>
      <c r="X2" s="11" t="s">
        <v>79</v>
      </c>
      <c r="Y2" s="11" t="s">
        <v>164</v>
      </c>
    </row>
    <row r="3" spans="1:25">
      <c r="A3" s="15">
        <v>101</v>
      </c>
      <c r="B3" s="16" t="s">
        <v>117</v>
      </c>
      <c r="C3" s="16" t="s">
        <v>48</v>
      </c>
      <c r="D3" s="16" t="s">
        <v>160</v>
      </c>
      <c r="E3" s="16" t="s">
        <v>47</v>
      </c>
      <c r="F3" s="16">
        <v>1979</v>
      </c>
      <c r="G3" s="16" t="s">
        <v>80</v>
      </c>
      <c r="H3" s="16" t="s">
        <v>152</v>
      </c>
      <c r="I3" s="16">
        <f t="shared" ref="I3:I35" si="0">K3*10-J3</f>
        <v>240</v>
      </c>
      <c r="J3" s="16">
        <f t="shared" ref="J3:J35" si="1">IF(N3&gt;1/3,N3-1/3,0)*24*60</f>
        <v>0</v>
      </c>
      <c r="K3" s="21">
        <v>24</v>
      </c>
      <c r="L3" s="18">
        <v>0.58263888888888893</v>
      </c>
      <c r="M3" s="18">
        <v>0.33333333333333331</v>
      </c>
      <c r="N3" s="14">
        <f t="shared" ref="N3:N35" si="2">L3-M3</f>
        <v>0.24930555555555561</v>
      </c>
      <c r="O3" s="13">
        <v>1</v>
      </c>
      <c r="P3" s="13">
        <v>1</v>
      </c>
      <c r="Q3" s="11" t="str">
        <f>B3&amp;" "&amp;C3</f>
        <v>Brudło Paweł</v>
      </c>
      <c r="R3" s="11" t="str">
        <f>D3</f>
        <v>Ba-Bi</v>
      </c>
      <c r="S3" s="11" t="str">
        <f>E3</f>
        <v>Warszawa</v>
      </c>
      <c r="T3" s="11">
        <v>100</v>
      </c>
    </row>
    <row r="4" spans="1:25">
      <c r="A4" s="15">
        <v>133</v>
      </c>
      <c r="B4" s="16" t="s">
        <v>81</v>
      </c>
      <c r="C4" s="16" t="s">
        <v>82</v>
      </c>
      <c r="D4" s="16" t="s">
        <v>83</v>
      </c>
      <c r="E4" s="16" t="s">
        <v>45</v>
      </c>
      <c r="F4" s="16">
        <v>1982</v>
      </c>
      <c r="G4" s="16" t="s">
        <v>80</v>
      </c>
      <c r="H4" s="16" t="s">
        <v>152</v>
      </c>
      <c r="I4" s="16">
        <f t="shared" si="0"/>
        <v>240</v>
      </c>
      <c r="J4" s="16">
        <f t="shared" si="1"/>
        <v>0</v>
      </c>
      <c r="K4" s="15">
        <v>24</v>
      </c>
      <c r="L4" s="14">
        <v>0.58819444444444446</v>
      </c>
      <c r="M4" s="18">
        <v>0.33333333333333331</v>
      </c>
      <c r="N4" s="14">
        <f t="shared" si="2"/>
        <v>0.25486111111111115</v>
      </c>
      <c r="O4" s="13">
        <v>2</v>
      </c>
      <c r="P4" s="13">
        <v>2</v>
      </c>
      <c r="Q4" s="11" t="str">
        <f t="shared" ref="Q4:Q35" si="3">B4&amp;" "&amp;C4</f>
        <v>Śmieja Daniel</v>
      </c>
      <c r="R4" s="11" t="str">
        <f t="shared" ref="R4:R35" si="4">D4</f>
        <v>LIRO team</v>
      </c>
      <c r="S4" s="11" t="str">
        <f t="shared" ref="S4:S35" si="5">E4</f>
        <v>Szczecin</v>
      </c>
      <c r="T4" s="11">
        <f>T3*IF(X4&lt;1,X4,IF(Y4&lt;1,Y4,IF(V4&lt;1,V4,1)))</f>
        <v>97.820163487738427</v>
      </c>
      <c r="V4" s="11">
        <f>N3/N4</f>
        <v>0.97820163487738432</v>
      </c>
      <c r="W4" s="11">
        <f>K4/K3</f>
        <v>1</v>
      </c>
      <c r="X4" s="11">
        <f>I4/I3</f>
        <v>1</v>
      </c>
      <c r="Y4" s="11">
        <f>(K4/K3)^0.2</f>
        <v>1</v>
      </c>
    </row>
    <row r="5" spans="1:25">
      <c r="A5" s="15">
        <v>126</v>
      </c>
      <c r="B5" s="16" t="s">
        <v>26</v>
      </c>
      <c r="C5" s="16" t="s">
        <v>52</v>
      </c>
      <c r="D5" s="16" t="s">
        <v>34</v>
      </c>
      <c r="E5" s="16" t="s">
        <v>53</v>
      </c>
      <c r="F5" s="16">
        <v>1978</v>
      </c>
      <c r="G5" s="16" t="s">
        <v>80</v>
      </c>
      <c r="H5" s="16" t="s">
        <v>152</v>
      </c>
      <c r="I5" s="16">
        <f t="shared" si="0"/>
        <v>240</v>
      </c>
      <c r="J5" s="16">
        <f t="shared" si="1"/>
        <v>0</v>
      </c>
      <c r="K5" s="15">
        <v>24</v>
      </c>
      <c r="L5" s="14">
        <v>0.59791666666666665</v>
      </c>
      <c r="M5" s="14">
        <v>0.33333333333333331</v>
      </c>
      <c r="N5" s="14">
        <f t="shared" si="2"/>
        <v>0.26458333333333334</v>
      </c>
      <c r="O5" s="13">
        <v>3</v>
      </c>
      <c r="P5" s="13">
        <v>3</v>
      </c>
      <c r="Q5" s="11" t="str">
        <f t="shared" si="3"/>
        <v>Owczarski Marcin</v>
      </c>
      <c r="R5" s="11" t="str">
        <f t="shared" si="4"/>
        <v>MMGO</v>
      </c>
      <c r="S5" s="11" t="str">
        <f t="shared" si="5"/>
        <v>Chojnice</v>
      </c>
      <c r="T5" s="11">
        <f>T4*IF(X5&lt;1,X5,IF(Y5&lt;1,Y5,IF(V5&lt;1,V5,1)))</f>
        <v>94.225721784776923</v>
      </c>
      <c r="V5" s="11">
        <f t="shared" ref="V5:V35" si="6">N4/N5</f>
        <v>0.96325459317585316</v>
      </c>
      <c r="W5" s="11">
        <f t="shared" ref="W5:W35" si="7">K5/K4</f>
        <v>1</v>
      </c>
      <c r="X5" s="11">
        <f t="shared" ref="X5:X35" si="8">I5/I4</f>
        <v>1</v>
      </c>
      <c r="Y5" s="11">
        <f t="shared" ref="Y5:Y35" si="9">(K5/K4)^0.2</f>
        <v>1</v>
      </c>
    </row>
    <row r="6" spans="1:25">
      <c r="A6" s="15">
        <v>121</v>
      </c>
      <c r="B6" s="16" t="s">
        <v>70</v>
      </c>
      <c r="C6" s="16" t="s">
        <v>52</v>
      </c>
      <c r="D6" s="16" t="s">
        <v>113</v>
      </c>
      <c r="E6" s="16" t="s">
        <v>53</v>
      </c>
      <c r="F6" s="16">
        <v>1982</v>
      </c>
      <c r="G6" s="16" t="s">
        <v>80</v>
      </c>
      <c r="H6" s="16" t="s">
        <v>152</v>
      </c>
      <c r="I6" s="16">
        <f t="shared" si="0"/>
        <v>240</v>
      </c>
      <c r="J6" s="16">
        <f t="shared" si="1"/>
        <v>0</v>
      </c>
      <c r="K6" s="15">
        <v>24</v>
      </c>
      <c r="L6" s="14">
        <v>0.59791666666666665</v>
      </c>
      <c r="M6" s="18">
        <v>0.33333333333333331</v>
      </c>
      <c r="N6" s="14">
        <f t="shared" si="2"/>
        <v>0.26458333333333334</v>
      </c>
      <c r="O6" s="13">
        <v>3</v>
      </c>
      <c r="P6" s="13">
        <v>3</v>
      </c>
      <c r="Q6" s="11" t="str">
        <f t="shared" si="3"/>
        <v>Marzejon Marcin</v>
      </c>
      <c r="R6" s="11" t="str">
        <f t="shared" si="4"/>
        <v>OKI MTB Team Poland</v>
      </c>
      <c r="S6" s="11" t="str">
        <f t="shared" si="5"/>
        <v>Chojnice</v>
      </c>
      <c r="T6" s="11">
        <f t="shared" ref="T6:T35" si="10">T5*IF(X6&lt;1,X6,IF(Y6&lt;1,Y6,IF(V6&lt;1,V6,1)))</f>
        <v>94.225721784776923</v>
      </c>
      <c r="V6" s="11">
        <f t="shared" si="6"/>
        <v>1</v>
      </c>
      <c r="W6" s="11">
        <f t="shared" si="7"/>
        <v>1</v>
      </c>
      <c r="X6" s="11">
        <f t="shared" si="8"/>
        <v>1</v>
      </c>
      <c r="Y6" s="11">
        <f t="shared" si="9"/>
        <v>1</v>
      </c>
    </row>
    <row r="7" spans="1:25">
      <c r="A7" s="15">
        <v>137</v>
      </c>
      <c r="B7" s="16" t="s">
        <v>116</v>
      </c>
      <c r="C7" s="16" t="s">
        <v>84</v>
      </c>
      <c r="D7" s="16" t="s">
        <v>120</v>
      </c>
      <c r="E7" s="16" t="s">
        <v>96</v>
      </c>
      <c r="F7" s="16">
        <v>1979</v>
      </c>
      <c r="G7" s="16" t="s">
        <v>80</v>
      </c>
      <c r="H7" s="16" t="s">
        <v>152</v>
      </c>
      <c r="I7" s="16">
        <f t="shared" si="0"/>
        <v>240</v>
      </c>
      <c r="J7" s="16">
        <f t="shared" si="1"/>
        <v>0</v>
      </c>
      <c r="K7" s="15">
        <v>24</v>
      </c>
      <c r="L7" s="14">
        <v>0.62152777777777779</v>
      </c>
      <c r="M7" s="18">
        <v>0.33333333333333331</v>
      </c>
      <c r="N7" s="14">
        <f t="shared" si="2"/>
        <v>0.28819444444444448</v>
      </c>
      <c r="O7" s="13">
        <v>5</v>
      </c>
      <c r="P7" s="13">
        <v>5</v>
      </c>
      <c r="Q7" s="11" t="str">
        <f t="shared" si="3"/>
        <v>Walentowski Radosław</v>
      </c>
      <c r="R7" s="11" t="str">
        <f t="shared" si="4"/>
        <v>Los Maruderos</v>
      </c>
      <c r="S7" s="11" t="str">
        <f t="shared" si="5"/>
        <v>Skierniewice</v>
      </c>
      <c r="T7" s="11">
        <f t="shared" si="10"/>
        <v>86.506024096385559</v>
      </c>
      <c r="V7" s="11">
        <f t="shared" si="6"/>
        <v>0.91807228915662642</v>
      </c>
      <c r="W7" s="11">
        <f t="shared" si="7"/>
        <v>1</v>
      </c>
      <c r="X7" s="11">
        <f t="shared" si="8"/>
        <v>1</v>
      </c>
      <c r="Y7" s="11">
        <f t="shared" si="9"/>
        <v>1</v>
      </c>
    </row>
    <row r="8" spans="1:25">
      <c r="A8" s="15">
        <v>129</v>
      </c>
      <c r="B8" s="16" t="s">
        <v>108</v>
      </c>
      <c r="C8" s="16" t="s">
        <v>94</v>
      </c>
      <c r="D8" s="16" t="s">
        <v>100</v>
      </c>
      <c r="E8" s="16" t="s">
        <v>109</v>
      </c>
      <c r="F8" s="16">
        <v>1983</v>
      </c>
      <c r="G8" s="16" t="s">
        <v>80</v>
      </c>
      <c r="H8" s="16" t="s">
        <v>152</v>
      </c>
      <c r="I8" s="16">
        <f t="shared" si="0"/>
        <v>240</v>
      </c>
      <c r="J8" s="16">
        <f t="shared" si="1"/>
        <v>0</v>
      </c>
      <c r="K8" s="15">
        <v>24</v>
      </c>
      <c r="L8" s="14">
        <v>0.62777777777777777</v>
      </c>
      <c r="M8" s="18">
        <v>0.33333333333333331</v>
      </c>
      <c r="N8" s="14">
        <f t="shared" si="2"/>
        <v>0.29444444444444445</v>
      </c>
      <c r="O8" s="13">
        <v>6</v>
      </c>
      <c r="P8" s="13">
        <v>6</v>
      </c>
      <c r="Q8" s="11" t="str">
        <f t="shared" si="3"/>
        <v>Ruchlicki Stanisław</v>
      </c>
      <c r="R8" s="11" t="str">
        <f t="shared" si="4"/>
        <v>PTR Dojlidy Białystok</v>
      </c>
      <c r="S8" s="11" t="str">
        <f t="shared" si="5"/>
        <v>Kleosin</v>
      </c>
      <c r="T8" s="11">
        <f t="shared" si="10"/>
        <v>84.669811320754746</v>
      </c>
      <c r="V8" s="11">
        <f t="shared" si="6"/>
        <v>0.97877358490566047</v>
      </c>
      <c r="W8" s="11">
        <f t="shared" si="7"/>
        <v>1</v>
      </c>
      <c r="X8" s="11">
        <f t="shared" si="8"/>
        <v>1</v>
      </c>
      <c r="Y8" s="11">
        <f t="shared" si="9"/>
        <v>1</v>
      </c>
    </row>
    <row r="9" spans="1:25">
      <c r="A9" s="15">
        <v>100</v>
      </c>
      <c r="B9" s="16" t="s">
        <v>114</v>
      </c>
      <c r="C9" s="16" t="s">
        <v>107</v>
      </c>
      <c r="D9" s="16" t="s">
        <v>115</v>
      </c>
      <c r="E9" s="16" t="s">
        <v>92</v>
      </c>
      <c r="F9" s="16">
        <v>1972</v>
      </c>
      <c r="G9" s="16" t="s">
        <v>80</v>
      </c>
      <c r="H9" s="16" t="s">
        <v>152</v>
      </c>
      <c r="I9" s="16">
        <f t="shared" si="0"/>
        <v>240</v>
      </c>
      <c r="J9" s="16">
        <f t="shared" si="1"/>
        <v>0</v>
      </c>
      <c r="K9" s="15">
        <v>24</v>
      </c>
      <c r="L9" s="14">
        <v>0.63541666666666663</v>
      </c>
      <c r="M9" s="14">
        <v>0.33333333333333331</v>
      </c>
      <c r="N9" s="14">
        <f t="shared" si="2"/>
        <v>0.30208333333333331</v>
      </c>
      <c r="O9" s="13">
        <v>7</v>
      </c>
      <c r="P9" s="13">
        <v>7</v>
      </c>
      <c r="Q9" s="11" t="str">
        <f t="shared" si="3"/>
        <v>Bober Bartłomiej</v>
      </c>
      <c r="R9" s="11" t="str">
        <f t="shared" si="4"/>
        <v>Harpagan</v>
      </c>
      <c r="S9" s="11" t="str">
        <f t="shared" si="5"/>
        <v>Gdynia</v>
      </c>
      <c r="T9" s="11">
        <f t="shared" si="10"/>
        <v>82.528735632183938</v>
      </c>
      <c r="V9" s="11">
        <f t="shared" si="6"/>
        <v>0.97471264367816102</v>
      </c>
      <c r="W9" s="11">
        <f t="shared" si="7"/>
        <v>1</v>
      </c>
      <c r="X9" s="11">
        <f t="shared" si="8"/>
        <v>1</v>
      </c>
      <c r="Y9" s="11">
        <f t="shared" si="9"/>
        <v>1</v>
      </c>
    </row>
    <row r="10" spans="1:25">
      <c r="A10" s="15">
        <v>124</v>
      </c>
      <c r="B10" s="16" t="s">
        <v>58</v>
      </c>
      <c r="C10" s="16" t="s">
        <v>59</v>
      </c>
      <c r="D10" s="16" t="s">
        <v>143</v>
      </c>
      <c r="E10" s="16" t="s">
        <v>57</v>
      </c>
      <c r="F10" s="16">
        <v>1973</v>
      </c>
      <c r="G10" s="16" t="s">
        <v>80</v>
      </c>
      <c r="H10" s="16" t="s">
        <v>152</v>
      </c>
      <c r="I10" s="16">
        <f t="shared" si="0"/>
        <v>240</v>
      </c>
      <c r="J10" s="16">
        <f t="shared" si="1"/>
        <v>0</v>
      </c>
      <c r="K10" s="15">
        <v>24</v>
      </c>
      <c r="L10" s="14">
        <v>0.63958333333333328</v>
      </c>
      <c r="M10" s="14">
        <v>0.33333333333333331</v>
      </c>
      <c r="N10" s="14">
        <f t="shared" si="2"/>
        <v>0.30624999999999997</v>
      </c>
      <c r="O10" s="13">
        <v>8</v>
      </c>
      <c r="P10" s="13">
        <v>8</v>
      </c>
      <c r="Q10" s="11" t="str">
        <f t="shared" si="3"/>
        <v>Nowicki Jacek</v>
      </c>
      <c r="R10" s="11" t="str">
        <f t="shared" si="4"/>
        <v xml:space="preserve"> </v>
      </c>
      <c r="S10" s="11" t="str">
        <f t="shared" si="5"/>
        <v>Gdańsk</v>
      </c>
      <c r="T10" s="11">
        <f t="shared" si="10"/>
        <v>81.405895691610013</v>
      </c>
      <c r="V10" s="11">
        <f t="shared" si="6"/>
        <v>0.98639455782312935</v>
      </c>
      <c r="W10" s="11">
        <f t="shared" si="7"/>
        <v>1</v>
      </c>
      <c r="X10" s="11">
        <f t="shared" si="8"/>
        <v>1</v>
      </c>
      <c r="Y10" s="11">
        <f t="shared" si="9"/>
        <v>1</v>
      </c>
    </row>
    <row r="11" spans="1:25">
      <c r="A11" s="15">
        <v>111</v>
      </c>
      <c r="B11" s="16" t="s">
        <v>98</v>
      </c>
      <c r="C11" s="16" t="s">
        <v>46</v>
      </c>
      <c r="D11" s="16" t="s">
        <v>37</v>
      </c>
      <c r="E11" s="16" t="s">
        <v>99</v>
      </c>
      <c r="F11" s="16">
        <v>1976</v>
      </c>
      <c r="G11" s="16" t="s">
        <v>80</v>
      </c>
      <c r="H11" s="16" t="s">
        <v>152</v>
      </c>
      <c r="I11" s="16">
        <f t="shared" si="0"/>
        <v>240</v>
      </c>
      <c r="J11" s="16">
        <f t="shared" si="1"/>
        <v>0</v>
      </c>
      <c r="K11" s="15">
        <v>24</v>
      </c>
      <c r="L11" s="14">
        <v>0.63958333333333328</v>
      </c>
      <c r="M11" s="14">
        <v>0.33333333333333331</v>
      </c>
      <c r="N11" s="14">
        <f t="shared" si="2"/>
        <v>0.30624999999999997</v>
      </c>
      <c r="O11" s="13">
        <v>8</v>
      </c>
      <c r="P11" s="13">
        <v>8</v>
      </c>
      <c r="Q11" s="11" t="str">
        <f t="shared" si="3"/>
        <v>Jóźwiuk Piotr</v>
      </c>
      <c r="R11" s="11" t="str">
        <f t="shared" si="4"/>
        <v>Gaz-System Gdańsk</v>
      </c>
      <c r="S11" s="11" t="str">
        <f t="shared" si="5"/>
        <v>Pszczółki</v>
      </c>
      <c r="T11" s="11">
        <f t="shared" si="10"/>
        <v>81.405895691610013</v>
      </c>
      <c r="V11" s="11">
        <f t="shared" si="6"/>
        <v>1</v>
      </c>
      <c r="W11" s="11">
        <f t="shared" si="7"/>
        <v>1</v>
      </c>
      <c r="X11" s="11">
        <f t="shared" si="8"/>
        <v>1</v>
      </c>
      <c r="Y11" s="11">
        <f t="shared" si="9"/>
        <v>1</v>
      </c>
    </row>
    <row r="12" spans="1:25">
      <c r="A12" s="15">
        <v>119</v>
      </c>
      <c r="B12" s="16" t="s">
        <v>54</v>
      </c>
      <c r="C12" s="16" t="s">
        <v>55</v>
      </c>
      <c r="D12" s="16" t="s">
        <v>76</v>
      </c>
      <c r="E12" s="16" t="s">
        <v>56</v>
      </c>
      <c r="F12" s="16">
        <v>1964</v>
      </c>
      <c r="G12" s="16" t="s">
        <v>80</v>
      </c>
      <c r="H12" s="16" t="s">
        <v>152</v>
      </c>
      <c r="I12" s="16">
        <f t="shared" si="0"/>
        <v>240</v>
      </c>
      <c r="J12" s="16">
        <f t="shared" si="1"/>
        <v>0</v>
      </c>
      <c r="K12" s="15">
        <v>24</v>
      </c>
      <c r="L12" s="14">
        <v>0.64097222222222228</v>
      </c>
      <c r="M12" s="18">
        <v>0.33333333333333331</v>
      </c>
      <c r="N12" s="14">
        <f t="shared" si="2"/>
        <v>0.30763888888888896</v>
      </c>
      <c r="O12" s="13">
        <v>10</v>
      </c>
      <c r="P12" s="13">
        <v>10</v>
      </c>
      <c r="Q12" s="11" t="str">
        <f t="shared" si="3"/>
        <v>Liszka Grzegorz</v>
      </c>
      <c r="R12" s="11" t="str">
        <f t="shared" si="4"/>
        <v>Trezado BikeTires.pl</v>
      </c>
      <c r="S12" s="11" t="str">
        <f t="shared" si="5"/>
        <v>Tychy</v>
      </c>
      <c r="T12" s="11">
        <f t="shared" si="10"/>
        <v>81.038374717832966</v>
      </c>
      <c r="V12" s="11">
        <f t="shared" si="6"/>
        <v>0.99548532731376937</v>
      </c>
      <c r="W12" s="11">
        <f t="shared" si="7"/>
        <v>1</v>
      </c>
      <c r="X12" s="11">
        <f t="shared" si="8"/>
        <v>1</v>
      </c>
      <c r="Y12" s="11">
        <f t="shared" si="9"/>
        <v>1</v>
      </c>
    </row>
    <row r="13" spans="1:25">
      <c r="A13" s="15">
        <v>135</v>
      </c>
      <c r="B13" s="16" t="s">
        <v>62</v>
      </c>
      <c r="C13" s="16" t="s">
        <v>153</v>
      </c>
      <c r="D13" s="16" t="s">
        <v>89</v>
      </c>
      <c r="E13" s="16" t="s">
        <v>68</v>
      </c>
      <c r="F13" s="16">
        <v>1974</v>
      </c>
      <c r="G13" s="16" t="s">
        <v>80</v>
      </c>
      <c r="H13" s="16" t="s">
        <v>152</v>
      </c>
      <c r="I13" s="16">
        <f t="shared" si="0"/>
        <v>240</v>
      </c>
      <c r="J13" s="16">
        <f t="shared" si="1"/>
        <v>0</v>
      </c>
      <c r="K13" s="15">
        <v>24</v>
      </c>
      <c r="L13" s="14">
        <v>0.64513888888888893</v>
      </c>
      <c r="M13" s="18">
        <v>0.33333333333333331</v>
      </c>
      <c r="N13" s="14">
        <f t="shared" si="2"/>
        <v>0.31180555555555561</v>
      </c>
      <c r="O13" s="13">
        <v>11</v>
      </c>
      <c r="P13" s="13">
        <v>11</v>
      </c>
      <c r="Q13" s="11" t="str">
        <f t="shared" si="3"/>
        <v xml:space="preserve">Witkowski Michał </v>
      </c>
      <c r="R13" s="11" t="str">
        <f t="shared" si="4"/>
        <v>Tornado Accedit</v>
      </c>
      <c r="S13" s="11" t="str">
        <f t="shared" si="5"/>
        <v>Toruń</v>
      </c>
      <c r="T13" s="11">
        <f t="shared" si="10"/>
        <v>79.955456570155917</v>
      </c>
      <c r="V13" s="11">
        <f t="shared" si="6"/>
        <v>0.98663697104677062</v>
      </c>
      <c r="W13" s="11">
        <f t="shared" si="7"/>
        <v>1</v>
      </c>
      <c r="X13" s="11">
        <f t="shared" si="8"/>
        <v>1</v>
      </c>
      <c r="Y13" s="11">
        <f t="shared" si="9"/>
        <v>1</v>
      </c>
    </row>
    <row r="14" spans="1:25">
      <c r="A14" s="15">
        <v>128</v>
      </c>
      <c r="B14" s="16" t="s">
        <v>49</v>
      </c>
      <c r="C14" s="16" t="s">
        <v>50</v>
      </c>
      <c r="D14" s="16" t="s">
        <v>143</v>
      </c>
      <c r="E14" s="16" t="s">
        <v>51</v>
      </c>
      <c r="F14" s="16">
        <v>1978</v>
      </c>
      <c r="G14" s="16" t="s">
        <v>80</v>
      </c>
      <c r="H14" s="16" t="s">
        <v>152</v>
      </c>
      <c r="I14" s="16">
        <f t="shared" si="0"/>
        <v>240</v>
      </c>
      <c r="J14" s="16">
        <f t="shared" si="1"/>
        <v>0</v>
      </c>
      <c r="K14" s="15">
        <v>24</v>
      </c>
      <c r="L14" s="14">
        <v>0.65208333333333335</v>
      </c>
      <c r="M14" s="14">
        <v>0.33333333333333331</v>
      </c>
      <c r="N14" s="14">
        <f t="shared" si="2"/>
        <v>0.31875000000000003</v>
      </c>
      <c r="O14" s="13">
        <v>12</v>
      </c>
      <c r="P14" s="13">
        <v>12</v>
      </c>
      <c r="Q14" s="11" t="str">
        <f t="shared" si="3"/>
        <v>Paszkowski Wojciech</v>
      </c>
      <c r="R14" s="11" t="str">
        <f t="shared" si="4"/>
        <v xml:space="preserve"> </v>
      </c>
      <c r="S14" s="11" t="str">
        <f t="shared" si="5"/>
        <v>Białystok</v>
      </c>
      <c r="T14" s="11">
        <f t="shared" si="10"/>
        <v>78.213507625272342</v>
      </c>
      <c r="V14" s="11">
        <f t="shared" si="6"/>
        <v>0.97821350762527237</v>
      </c>
      <c r="W14" s="11">
        <f t="shared" si="7"/>
        <v>1</v>
      </c>
      <c r="X14" s="11">
        <f t="shared" si="8"/>
        <v>1</v>
      </c>
      <c r="Y14" s="11">
        <f t="shared" si="9"/>
        <v>1</v>
      </c>
    </row>
    <row r="15" spans="1:25">
      <c r="A15" s="15">
        <v>134</v>
      </c>
      <c r="B15" s="16" t="s">
        <v>62</v>
      </c>
      <c r="C15" s="16" t="s">
        <v>52</v>
      </c>
      <c r="D15" s="16" t="s">
        <v>63</v>
      </c>
      <c r="E15" s="16" t="s">
        <v>47</v>
      </c>
      <c r="F15" s="16">
        <v>1969</v>
      </c>
      <c r="G15" s="16" t="s">
        <v>80</v>
      </c>
      <c r="H15" s="16" t="s">
        <v>152</v>
      </c>
      <c r="I15" s="16">
        <f t="shared" si="0"/>
        <v>240</v>
      </c>
      <c r="J15" s="16">
        <f t="shared" si="1"/>
        <v>0</v>
      </c>
      <c r="K15" s="15">
        <v>24</v>
      </c>
      <c r="L15" s="14">
        <v>0.65486111111111112</v>
      </c>
      <c r="M15" s="14">
        <v>0.33333333333333331</v>
      </c>
      <c r="N15" s="14">
        <f t="shared" si="2"/>
        <v>0.3215277777777778</v>
      </c>
      <c r="O15" s="13">
        <v>13</v>
      </c>
      <c r="P15" s="13">
        <v>13</v>
      </c>
      <c r="Q15" s="11" t="str">
        <f t="shared" si="3"/>
        <v>Witkowski Marcin</v>
      </c>
      <c r="R15" s="11" t="str">
        <f t="shared" si="4"/>
        <v>SONY MTB TEAM</v>
      </c>
      <c r="S15" s="11" t="str">
        <f t="shared" si="5"/>
        <v>Warszawa</v>
      </c>
      <c r="T15" s="11">
        <f t="shared" si="10"/>
        <v>77.537796976241921</v>
      </c>
      <c r="V15" s="11">
        <f t="shared" si="6"/>
        <v>0.99136069114470848</v>
      </c>
      <c r="W15" s="11">
        <f t="shared" si="7"/>
        <v>1</v>
      </c>
      <c r="X15" s="11">
        <f t="shared" si="8"/>
        <v>1</v>
      </c>
      <c r="Y15" s="11">
        <f t="shared" si="9"/>
        <v>1</v>
      </c>
    </row>
    <row r="16" spans="1:25">
      <c r="A16" s="15">
        <v>110</v>
      </c>
      <c r="B16" s="16" t="s">
        <v>10</v>
      </c>
      <c r="C16" s="16" t="s">
        <v>66</v>
      </c>
      <c r="D16" s="16" t="s">
        <v>143</v>
      </c>
      <c r="E16" s="16" t="s">
        <v>47</v>
      </c>
      <c r="F16" s="16">
        <v>1958</v>
      </c>
      <c r="G16" s="16" t="s">
        <v>80</v>
      </c>
      <c r="H16" s="16" t="s">
        <v>152</v>
      </c>
      <c r="I16" s="16">
        <f t="shared" si="0"/>
        <v>240</v>
      </c>
      <c r="J16" s="16">
        <f t="shared" si="1"/>
        <v>0</v>
      </c>
      <c r="K16" s="15">
        <v>24</v>
      </c>
      <c r="L16" s="14">
        <v>0.66388888888888886</v>
      </c>
      <c r="M16" s="18">
        <v>0.33333333333333331</v>
      </c>
      <c r="N16" s="14">
        <f t="shared" si="2"/>
        <v>0.33055555555555555</v>
      </c>
      <c r="O16" s="13">
        <v>15</v>
      </c>
      <c r="P16" s="13">
        <v>14</v>
      </c>
      <c r="Q16" s="11" t="str">
        <f t="shared" si="3"/>
        <v>Herman-Iżycki Leszek</v>
      </c>
      <c r="R16" s="11" t="str">
        <f t="shared" si="4"/>
        <v xml:space="preserve"> </v>
      </c>
      <c r="S16" s="11" t="str">
        <f t="shared" si="5"/>
        <v>Warszawa</v>
      </c>
      <c r="T16" s="11">
        <f t="shared" si="10"/>
        <v>75.420168067226925</v>
      </c>
      <c r="V16" s="11">
        <f t="shared" si="6"/>
        <v>0.9726890756302522</v>
      </c>
      <c r="W16" s="11">
        <f t="shared" si="7"/>
        <v>1</v>
      </c>
      <c r="X16" s="11">
        <f t="shared" si="8"/>
        <v>1</v>
      </c>
      <c r="Y16" s="11">
        <f t="shared" si="9"/>
        <v>1</v>
      </c>
    </row>
    <row r="17" spans="1:25">
      <c r="A17" s="15">
        <v>123</v>
      </c>
      <c r="B17" s="16" t="s">
        <v>61</v>
      </c>
      <c r="C17" s="16" t="s">
        <v>153</v>
      </c>
      <c r="D17" s="16" t="s">
        <v>77</v>
      </c>
      <c r="E17" s="16" t="s">
        <v>57</v>
      </c>
      <c r="F17" s="16">
        <v>1977</v>
      </c>
      <c r="G17" s="16" t="s">
        <v>80</v>
      </c>
      <c r="H17" s="16" t="s">
        <v>152</v>
      </c>
      <c r="I17" s="16">
        <f t="shared" si="0"/>
        <v>240</v>
      </c>
      <c r="J17" s="16">
        <f t="shared" si="1"/>
        <v>0</v>
      </c>
      <c r="K17" s="15">
        <v>24</v>
      </c>
      <c r="L17" s="14">
        <v>0.66388888888888886</v>
      </c>
      <c r="M17" s="18">
        <v>0.33333333333333331</v>
      </c>
      <c r="N17" s="14">
        <f t="shared" si="2"/>
        <v>0.33055555555555555</v>
      </c>
      <c r="O17" s="13">
        <v>15</v>
      </c>
      <c r="P17" s="13">
        <v>14</v>
      </c>
      <c r="Q17" s="11" t="str">
        <f t="shared" si="3"/>
        <v xml:space="preserve">Nowaczyk Michał </v>
      </c>
      <c r="R17" s="11" t="str">
        <f t="shared" si="4"/>
        <v>We mgle po łydki</v>
      </c>
      <c r="S17" s="11" t="str">
        <f t="shared" si="5"/>
        <v>Gdańsk</v>
      </c>
      <c r="T17" s="11">
        <f t="shared" si="10"/>
        <v>75.420168067226925</v>
      </c>
      <c r="V17" s="11">
        <f t="shared" si="6"/>
        <v>1</v>
      </c>
      <c r="W17" s="11">
        <f t="shared" si="7"/>
        <v>1</v>
      </c>
      <c r="X17" s="11">
        <f t="shared" si="8"/>
        <v>1</v>
      </c>
      <c r="Y17" s="11">
        <f t="shared" si="9"/>
        <v>1</v>
      </c>
    </row>
    <row r="18" spans="1:25">
      <c r="A18" s="15">
        <v>115</v>
      </c>
      <c r="B18" s="16" t="s">
        <v>28</v>
      </c>
      <c r="C18" s="16" t="s">
        <v>102</v>
      </c>
      <c r="D18" s="16" t="s">
        <v>159</v>
      </c>
      <c r="E18" s="16" t="s">
        <v>85</v>
      </c>
      <c r="F18" s="16">
        <v>1975</v>
      </c>
      <c r="G18" s="16" t="s">
        <v>80</v>
      </c>
      <c r="H18" s="16" t="s">
        <v>152</v>
      </c>
      <c r="I18" s="16">
        <f t="shared" si="0"/>
        <v>237</v>
      </c>
      <c r="J18" s="16">
        <f t="shared" si="1"/>
        <v>2.9999999999999893</v>
      </c>
      <c r="K18" s="15">
        <v>24</v>
      </c>
      <c r="L18" s="14">
        <v>0.66874999999999996</v>
      </c>
      <c r="M18" s="14">
        <v>0.33333333333333331</v>
      </c>
      <c r="N18" s="14">
        <f t="shared" si="2"/>
        <v>0.33541666666666664</v>
      </c>
      <c r="O18" s="13">
        <v>17</v>
      </c>
      <c r="P18" s="13">
        <v>16</v>
      </c>
      <c r="Q18" s="11" t="str">
        <f t="shared" si="3"/>
        <v>Kłos Mariusz</v>
      </c>
      <c r="R18" s="11" t="str">
        <f t="shared" si="4"/>
        <v>Goggle Pro Active Eyewear</v>
      </c>
      <c r="S18" s="11" t="str">
        <f t="shared" si="5"/>
        <v>Poznań</v>
      </c>
      <c r="T18" s="11">
        <f t="shared" si="10"/>
        <v>74.477415966386587</v>
      </c>
      <c r="V18" s="11">
        <f t="shared" si="6"/>
        <v>0.98550724637681164</v>
      </c>
      <c r="W18" s="11">
        <f t="shared" si="7"/>
        <v>1</v>
      </c>
      <c r="X18" s="11">
        <f t="shared" si="8"/>
        <v>0.98750000000000004</v>
      </c>
      <c r="Y18" s="11">
        <f t="shared" si="9"/>
        <v>1</v>
      </c>
    </row>
    <row r="19" spans="1:25">
      <c r="A19" s="15">
        <v>106</v>
      </c>
      <c r="B19" s="16" t="s">
        <v>110</v>
      </c>
      <c r="C19" s="16" t="s">
        <v>69</v>
      </c>
      <c r="D19" s="16" t="s">
        <v>112</v>
      </c>
      <c r="E19" s="16" t="s">
        <v>111</v>
      </c>
      <c r="F19" s="16">
        <v>1971</v>
      </c>
      <c r="G19" s="16" t="s">
        <v>80</v>
      </c>
      <c r="H19" s="16" t="s">
        <v>152</v>
      </c>
      <c r="I19" s="16">
        <f t="shared" si="0"/>
        <v>230</v>
      </c>
      <c r="J19" s="16">
        <f t="shared" si="1"/>
        <v>0</v>
      </c>
      <c r="K19" s="15">
        <v>23</v>
      </c>
      <c r="L19" s="14">
        <v>0.64513888888888893</v>
      </c>
      <c r="M19" s="14">
        <v>0.33333333333333331</v>
      </c>
      <c r="N19" s="14">
        <f t="shared" si="2"/>
        <v>0.31180555555555561</v>
      </c>
      <c r="O19" s="13">
        <v>18</v>
      </c>
      <c r="P19" s="13">
        <v>17</v>
      </c>
      <c r="Q19" s="11" t="str">
        <f t="shared" si="3"/>
        <v>Dzich Andrzej</v>
      </c>
      <c r="R19" s="11" t="str">
        <f t="shared" si="4"/>
        <v>Alive!</v>
      </c>
      <c r="S19" s="11" t="str">
        <f t="shared" si="5"/>
        <v>Kwidzyn</v>
      </c>
      <c r="T19" s="11">
        <f t="shared" si="10"/>
        <v>72.2776610644258</v>
      </c>
      <c r="V19" s="11">
        <f t="shared" si="6"/>
        <v>1.0757238307349664</v>
      </c>
      <c r="W19" s="11">
        <f t="shared" si="7"/>
        <v>0.95833333333333337</v>
      </c>
      <c r="X19" s="11">
        <f t="shared" si="8"/>
        <v>0.97046413502109707</v>
      </c>
      <c r="Y19" s="11">
        <f t="shared" si="9"/>
        <v>0.99152420096469873</v>
      </c>
    </row>
    <row r="20" spans="1:25">
      <c r="A20" s="15">
        <v>117</v>
      </c>
      <c r="B20" s="16" t="s">
        <v>158</v>
      </c>
      <c r="C20" s="16" t="s">
        <v>82</v>
      </c>
      <c r="D20" s="16" t="s">
        <v>87</v>
      </c>
      <c r="E20" s="16" t="s">
        <v>157</v>
      </c>
      <c r="F20" s="16">
        <v>1985</v>
      </c>
      <c r="G20" s="16" t="s">
        <v>80</v>
      </c>
      <c r="H20" s="16" t="s">
        <v>152</v>
      </c>
      <c r="I20" s="16">
        <f t="shared" si="0"/>
        <v>200</v>
      </c>
      <c r="J20" s="16">
        <f t="shared" si="1"/>
        <v>0</v>
      </c>
      <c r="K20" s="15">
        <v>20</v>
      </c>
      <c r="L20" s="14">
        <v>0.65694444444444444</v>
      </c>
      <c r="M20" s="14">
        <v>0.33333333333333331</v>
      </c>
      <c r="N20" s="14">
        <f t="shared" si="2"/>
        <v>0.32361111111111113</v>
      </c>
      <c r="O20" s="13">
        <v>19</v>
      </c>
      <c r="P20" s="13">
        <v>18</v>
      </c>
      <c r="Q20" s="11" t="str">
        <f t="shared" si="3"/>
        <v>Kokłowski Daniel</v>
      </c>
      <c r="R20" s="11" t="str">
        <f t="shared" si="4"/>
        <v>AKT Olsztyn</v>
      </c>
      <c r="S20" s="11" t="str">
        <f t="shared" si="5"/>
        <v>Kętrzyn</v>
      </c>
      <c r="T20" s="11">
        <f t="shared" si="10"/>
        <v>62.850140056022433</v>
      </c>
      <c r="V20" s="11">
        <f t="shared" si="6"/>
        <v>0.96351931330472118</v>
      </c>
      <c r="W20" s="11">
        <f t="shared" si="7"/>
        <v>0.86956521739130432</v>
      </c>
      <c r="X20" s="11">
        <f t="shared" si="8"/>
        <v>0.86956521739130432</v>
      </c>
      <c r="Y20" s="11">
        <f t="shared" si="9"/>
        <v>0.97243466479640206</v>
      </c>
    </row>
    <row r="21" spans="1:25">
      <c r="A21" s="15">
        <v>125</v>
      </c>
      <c r="B21" s="16" t="s">
        <v>74</v>
      </c>
      <c r="C21" s="16" t="s">
        <v>66</v>
      </c>
      <c r="D21" s="16" t="s">
        <v>72</v>
      </c>
      <c r="E21" s="16" t="s">
        <v>67</v>
      </c>
      <c r="F21" s="16">
        <v>1958</v>
      </c>
      <c r="G21" s="16" t="s">
        <v>80</v>
      </c>
      <c r="H21" s="16" t="s">
        <v>152</v>
      </c>
      <c r="I21" s="16">
        <f t="shared" si="0"/>
        <v>190</v>
      </c>
      <c r="J21" s="16">
        <f t="shared" si="1"/>
        <v>0</v>
      </c>
      <c r="K21" s="15">
        <v>19</v>
      </c>
      <c r="L21" s="14">
        <v>0.64583333333333337</v>
      </c>
      <c r="M21" s="18">
        <v>0.33333333333333331</v>
      </c>
      <c r="N21" s="14">
        <f t="shared" si="2"/>
        <v>0.31250000000000006</v>
      </c>
      <c r="O21" s="13">
        <v>20</v>
      </c>
      <c r="P21" s="13">
        <v>19</v>
      </c>
      <c r="Q21" s="11" t="str">
        <f t="shared" si="3"/>
        <v>Orłowski Leszek</v>
      </c>
      <c r="R21" s="11" t="str">
        <f t="shared" si="4"/>
        <v>Troll Team</v>
      </c>
      <c r="S21" s="11" t="str">
        <f t="shared" si="5"/>
        <v>Słupsk</v>
      </c>
      <c r="T21" s="11">
        <f t="shared" si="10"/>
        <v>59.707633053221308</v>
      </c>
      <c r="V21" s="11">
        <f t="shared" si="6"/>
        <v>1.0355555555555553</v>
      </c>
      <c r="W21" s="11">
        <f t="shared" si="7"/>
        <v>0.95</v>
      </c>
      <c r="X21" s="11">
        <f t="shared" si="8"/>
        <v>0.95</v>
      </c>
      <c r="Y21" s="11">
        <f t="shared" si="9"/>
        <v>0.98979378168698851</v>
      </c>
    </row>
    <row r="22" spans="1:25">
      <c r="A22" s="15">
        <v>127</v>
      </c>
      <c r="B22" s="16" t="s">
        <v>71</v>
      </c>
      <c r="C22" s="16" t="s">
        <v>66</v>
      </c>
      <c r="D22" s="16" t="s">
        <v>72</v>
      </c>
      <c r="E22" s="16" t="s">
        <v>67</v>
      </c>
      <c r="F22" s="16">
        <v>1958</v>
      </c>
      <c r="G22" s="16" t="s">
        <v>80</v>
      </c>
      <c r="H22" s="16" t="s">
        <v>152</v>
      </c>
      <c r="I22" s="16">
        <f t="shared" si="0"/>
        <v>190</v>
      </c>
      <c r="J22" s="16">
        <f t="shared" si="1"/>
        <v>0</v>
      </c>
      <c r="K22" s="15">
        <v>19</v>
      </c>
      <c r="L22" s="14">
        <v>0.64583333333333337</v>
      </c>
      <c r="M22" s="18">
        <v>0.33333333333333331</v>
      </c>
      <c r="N22" s="14">
        <f t="shared" si="2"/>
        <v>0.31250000000000006</v>
      </c>
      <c r="O22" s="13">
        <v>20</v>
      </c>
      <c r="P22" s="13">
        <v>19</v>
      </c>
      <c r="Q22" s="11" t="str">
        <f t="shared" si="3"/>
        <v>Papis Leszek</v>
      </c>
      <c r="R22" s="11" t="str">
        <f t="shared" si="4"/>
        <v>Troll Team</v>
      </c>
      <c r="S22" s="11" t="str">
        <f t="shared" si="5"/>
        <v>Słupsk</v>
      </c>
      <c r="T22" s="11">
        <f t="shared" si="10"/>
        <v>59.707633053221308</v>
      </c>
      <c r="V22" s="11">
        <f t="shared" si="6"/>
        <v>1</v>
      </c>
      <c r="W22" s="11">
        <f t="shared" si="7"/>
        <v>1</v>
      </c>
      <c r="X22" s="11">
        <f t="shared" si="8"/>
        <v>1</v>
      </c>
      <c r="Y22" s="11">
        <f t="shared" si="9"/>
        <v>1</v>
      </c>
    </row>
    <row r="23" spans="1:25">
      <c r="A23" s="15">
        <v>102</v>
      </c>
      <c r="B23" s="16" t="s">
        <v>103</v>
      </c>
      <c r="C23" s="16" t="s">
        <v>64</v>
      </c>
      <c r="D23" s="16" t="s">
        <v>30</v>
      </c>
      <c r="E23" s="16" t="s">
        <v>104</v>
      </c>
      <c r="F23" s="16">
        <v>1969</v>
      </c>
      <c r="G23" s="16" t="s">
        <v>80</v>
      </c>
      <c r="H23" s="16" t="s">
        <v>152</v>
      </c>
      <c r="I23" s="16">
        <f t="shared" si="0"/>
        <v>190</v>
      </c>
      <c r="J23" s="16">
        <f t="shared" si="1"/>
        <v>0</v>
      </c>
      <c r="K23" s="15">
        <v>19</v>
      </c>
      <c r="L23" s="14">
        <v>0.66111111111111109</v>
      </c>
      <c r="M23" s="14">
        <v>0.33333333333333331</v>
      </c>
      <c r="N23" s="14">
        <f t="shared" si="2"/>
        <v>0.32777777777777778</v>
      </c>
      <c r="O23" s="13">
        <v>22</v>
      </c>
      <c r="P23" s="13">
        <v>21</v>
      </c>
      <c r="Q23" s="11" t="str">
        <f t="shared" si="3"/>
        <v>Brzezicki Przemysław</v>
      </c>
      <c r="R23" s="11" t="str">
        <f t="shared" si="4"/>
        <v>HPH</v>
      </c>
      <c r="S23" s="11" t="str">
        <f t="shared" si="5"/>
        <v>Przybiernów</v>
      </c>
      <c r="T23" s="11">
        <f t="shared" si="10"/>
        <v>56.924650156672861</v>
      </c>
      <c r="V23" s="11">
        <f t="shared" si="6"/>
        <v>0.9533898305084747</v>
      </c>
      <c r="W23" s="11">
        <f t="shared" si="7"/>
        <v>1</v>
      </c>
      <c r="X23" s="11">
        <f t="shared" si="8"/>
        <v>1</v>
      </c>
      <c r="Y23" s="11">
        <f t="shared" si="9"/>
        <v>1</v>
      </c>
    </row>
    <row r="24" spans="1:25">
      <c r="A24" s="15">
        <v>120</v>
      </c>
      <c r="B24" s="16" t="s">
        <v>105</v>
      </c>
      <c r="C24" s="16" t="s">
        <v>102</v>
      </c>
      <c r="D24" s="16" t="s">
        <v>30</v>
      </c>
      <c r="E24" s="16" t="s">
        <v>106</v>
      </c>
      <c r="F24" s="16">
        <v>1968</v>
      </c>
      <c r="G24" s="16" t="s">
        <v>80</v>
      </c>
      <c r="H24" s="16" t="s">
        <v>152</v>
      </c>
      <c r="I24" s="16">
        <f t="shared" si="0"/>
        <v>190</v>
      </c>
      <c r="J24" s="16">
        <f t="shared" si="1"/>
        <v>0</v>
      </c>
      <c r="K24" s="15">
        <v>19</v>
      </c>
      <c r="L24" s="14">
        <v>0.66111111111111109</v>
      </c>
      <c r="M24" s="14">
        <v>0.33333333333333331</v>
      </c>
      <c r="N24" s="14">
        <f t="shared" si="2"/>
        <v>0.32777777777777778</v>
      </c>
      <c r="O24" s="13">
        <v>22</v>
      </c>
      <c r="P24" s="13">
        <v>21</v>
      </c>
      <c r="Q24" s="11" t="str">
        <f t="shared" si="3"/>
        <v>Marcinkiewicz Mariusz</v>
      </c>
      <c r="R24" s="11" t="str">
        <f t="shared" si="4"/>
        <v>HPH</v>
      </c>
      <c r="S24" s="11" t="str">
        <f t="shared" si="5"/>
        <v>Myślibórz</v>
      </c>
      <c r="T24" s="11">
        <f t="shared" si="10"/>
        <v>56.924650156672861</v>
      </c>
      <c r="V24" s="11">
        <f t="shared" si="6"/>
        <v>1</v>
      </c>
      <c r="W24" s="11">
        <f t="shared" si="7"/>
        <v>1</v>
      </c>
      <c r="X24" s="11">
        <f t="shared" si="8"/>
        <v>1</v>
      </c>
      <c r="Y24" s="11">
        <f t="shared" si="9"/>
        <v>1</v>
      </c>
    </row>
    <row r="25" spans="1:25">
      <c r="A25" s="15">
        <v>112</v>
      </c>
      <c r="B25" s="16" t="s">
        <v>36</v>
      </c>
      <c r="C25" s="16" t="s">
        <v>93</v>
      </c>
      <c r="D25" s="16" t="s">
        <v>143</v>
      </c>
      <c r="E25" s="16" t="s">
        <v>65</v>
      </c>
      <c r="F25" s="16">
        <v>1979</v>
      </c>
      <c r="G25" s="16" t="s">
        <v>80</v>
      </c>
      <c r="H25" s="16" t="s">
        <v>152</v>
      </c>
      <c r="I25" s="16">
        <f t="shared" si="0"/>
        <v>190</v>
      </c>
      <c r="J25" s="16">
        <f t="shared" si="1"/>
        <v>0</v>
      </c>
      <c r="K25" s="15">
        <v>19</v>
      </c>
      <c r="L25" s="14">
        <v>0.66388888888888886</v>
      </c>
      <c r="M25" s="18">
        <v>0.33333333333333331</v>
      </c>
      <c r="N25" s="14">
        <f t="shared" si="2"/>
        <v>0.33055555555555555</v>
      </c>
      <c r="O25" s="13">
        <v>24</v>
      </c>
      <c r="P25" s="13">
        <v>23</v>
      </c>
      <c r="Q25" s="11" t="str">
        <f t="shared" si="3"/>
        <v>Kauss Dawid</v>
      </c>
      <c r="R25" s="11" t="str">
        <f t="shared" si="4"/>
        <v xml:space="preserve"> </v>
      </c>
      <c r="S25" s="11" t="str">
        <f t="shared" si="5"/>
        <v>Bydgoszcz</v>
      </c>
      <c r="T25" s="11">
        <f t="shared" si="10"/>
        <v>56.446291751994941</v>
      </c>
      <c r="V25" s="11">
        <f t="shared" si="6"/>
        <v>0.99159663865546221</v>
      </c>
      <c r="W25" s="11">
        <f t="shared" si="7"/>
        <v>1</v>
      </c>
      <c r="X25" s="11">
        <f t="shared" si="8"/>
        <v>1</v>
      </c>
      <c r="Y25" s="11">
        <f t="shared" si="9"/>
        <v>1</v>
      </c>
    </row>
    <row r="26" spans="1:25">
      <c r="A26" s="15">
        <v>122</v>
      </c>
      <c r="B26" s="16" t="s">
        <v>73</v>
      </c>
      <c r="C26" s="16" t="s">
        <v>46</v>
      </c>
      <c r="D26" s="16" t="s">
        <v>143</v>
      </c>
      <c r="E26" s="16" t="s">
        <v>57</v>
      </c>
      <c r="F26" s="16">
        <v>1959</v>
      </c>
      <c r="G26" s="16" t="s">
        <v>80</v>
      </c>
      <c r="H26" s="16" t="s">
        <v>152</v>
      </c>
      <c r="I26" s="16">
        <f t="shared" si="0"/>
        <v>190</v>
      </c>
      <c r="J26" s="16">
        <f t="shared" si="1"/>
        <v>0</v>
      </c>
      <c r="K26" s="15">
        <v>19</v>
      </c>
      <c r="L26" s="14">
        <v>0.66388888888888886</v>
      </c>
      <c r="M26" s="14">
        <v>0.33333333333333331</v>
      </c>
      <c r="N26" s="14">
        <f t="shared" si="2"/>
        <v>0.33055555555555555</v>
      </c>
      <c r="O26" s="13">
        <v>24</v>
      </c>
      <c r="P26" s="13">
        <v>23</v>
      </c>
      <c r="Q26" s="11" t="str">
        <f t="shared" si="3"/>
        <v>Morawski Piotr</v>
      </c>
      <c r="R26" s="11" t="str">
        <f t="shared" si="4"/>
        <v xml:space="preserve"> </v>
      </c>
      <c r="S26" s="11" t="str">
        <f t="shared" si="5"/>
        <v>Gdańsk</v>
      </c>
      <c r="T26" s="11">
        <f t="shared" si="10"/>
        <v>56.446291751994941</v>
      </c>
      <c r="V26" s="11">
        <f t="shared" si="6"/>
        <v>1</v>
      </c>
      <c r="W26" s="11">
        <f t="shared" si="7"/>
        <v>1</v>
      </c>
      <c r="X26" s="11">
        <f t="shared" si="8"/>
        <v>1</v>
      </c>
      <c r="Y26" s="11">
        <f t="shared" si="9"/>
        <v>1</v>
      </c>
    </row>
    <row r="27" spans="1:25">
      <c r="A27" s="15">
        <v>130</v>
      </c>
      <c r="B27" s="16" t="s">
        <v>129</v>
      </c>
      <c r="C27" s="16" t="s">
        <v>88</v>
      </c>
      <c r="D27" s="16" t="s">
        <v>156</v>
      </c>
      <c r="E27" s="16" t="s">
        <v>125</v>
      </c>
      <c r="F27" s="16">
        <v>1978</v>
      </c>
      <c r="G27" s="16" t="s">
        <v>80</v>
      </c>
      <c r="H27" s="16" t="s">
        <v>152</v>
      </c>
      <c r="I27" s="16">
        <f t="shared" si="0"/>
        <v>180</v>
      </c>
      <c r="J27" s="16">
        <f t="shared" si="1"/>
        <v>0</v>
      </c>
      <c r="K27" s="15">
        <v>18</v>
      </c>
      <c r="L27" s="14">
        <v>0.64652777777777781</v>
      </c>
      <c r="M27" s="14">
        <v>0.33333333333333331</v>
      </c>
      <c r="N27" s="14">
        <f t="shared" si="2"/>
        <v>0.3131944444444445</v>
      </c>
      <c r="O27" s="13">
        <v>26</v>
      </c>
      <c r="P27" s="13">
        <v>25</v>
      </c>
      <c r="Q27" s="11" t="str">
        <f t="shared" si="3"/>
        <v>Sadowski Marek</v>
      </c>
      <c r="R27" s="11" t="str">
        <f t="shared" si="4"/>
        <v>Gr3miasto/Metropolis</v>
      </c>
      <c r="S27" s="11" t="str">
        <f t="shared" si="5"/>
        <v>Czaple</v>
      </c>
      <c r="T27" s="11">
        <f t="shared" si="10"/>
        <v>53.475434291363626</v>
      </c>
      <c r="V27" s="11">
        <f t="shared" si="6"/>
        <v>1.055432372505543</v>
      </c>
      <c r="W27" s="11">
        <f t="shared" si="7"/>
        <v>0.94736842105263153</v>
      </c>
      <c r="X27" s="11">
        <f t="shared" si="8"/>
        <v>0.94736842105263153</v>
      </c>
      <c r="Y27" s="11">
        <f t="shared" si="9"/>
        <v>0.98924481086568572</v>
      </c>
    </row>
    <row r="28" spans="1:25">
      <c r="A28" s="15">
        <v>116</v>
      </c>
      <c r="B28" s="16" t="s">
        <v>38</v>
      </c>
      <c r="C28" s="16" t="s">
        <v>91</v>
      </c>
      <c r="D28" s="16" t="s">
        <v>143</v>
      </c>
      <c r="E28" s="16" t="s">
        <v>124</v>
      </c>
      <c r="F28" s="16">
        <v>1964</v>
      </c>
      <c r="G28" s="16" t="s">
        <v>80</v>
      </c>
      <c r="H28" s="16" t="s">
        <v>152</v>
      </c>
      <c r="I28" s="16">
        <f t="shared" si="0"/>
        <v>180</v>
      </c>
      <c r="J28" s="16">
        <f t="shared" si="1"/>
        <v>0</v>
      </c>
      <c r="K28" s="15">
        <v>18</v>
      </c>
      <c r="L28" s="14">
        <v>0.64652777777777781</v>
      </c>
      <c r="M28" s="18">
        <v>0.33333333333333331</v>
      </c>
      <c r="N28" s="14">
        <f t="shared" si="2"/>
        <v>0.3131944444444445</v>
      </c>
      <c r="O28" s="13">
        <v>26</v>
      </c>
      <c r="P28" s="13">
        <v>25</v>
      </c>
      <c r="Q28" s="11" t="str">
        <f t="shared" si="3"/>
        <v>Kłosowski Mirosław</v>
      </c>
      <c r="R28" s="11" t="str">
        <f t="shared" si="4"/>
        <v xml:space="preserve"> </v>
      </c>
      <c r="S28" s="11" t="str">
        <f t="shared" si="5"/>
        <v>Tczew</v>
      </c>
      <c r="T28" s="11">
        <f t="shared" si="10"/>
        <v>53.475434291363626</v>
      </c>
      <c r="V28" s="11">
        <f t="shared" si="6"/>
        <v>1</v>
      </c>
      <c r="W28" s="11">
        <f t="shared" si="7"/>
        <v>1</v>
      </c>
      <c r="X28" s="11">
        <f t="shared" si="8"/>
        <v>1</v>
      </c>
      <c r="Y28" s="11">
        <f t="shared" si="9"/>
        <v>1</v>
      </c>
    </row>
    <row r="29" spans="1:25">
      <c r="A29" s="15">
        <v>107</v>
      </c>
      <c r="B29" s="16" t="s">
        <v>35</v>
      </c>
      <c r="C29" s="16" t="s">
        <v>55</v>
      </c>
      <c r="D29" s="16" t="s">
        <v>155</v>
      </c>
      <c r="E29" s="16" t="s">
        <v>65</v>
      </c>
      <c r="F29" s="16">
        <v>1979</v>
      </c>
      <c r="G29" s="16" t="s">
        <v>80</v>
      </c>
      <c r="H29" s="16" t="s">
        <v>152</v>
      </c>
      <c r="I29" s="16">
        <f t="shared" si="0"/>
        <v>180</v>
      </c>
      <c r="J29" s="16">
        <f t="shared" si="1"/>
        <v>0</v>
      </c>
      <c r="K29" s="15">
        <v>18</v>
      </c>
      <c r="L29" s="14">
        <v>0.64861111111111114</v>
      </c>
      <c r="M29" s="18">
        <v>0.33333333333333331</v>
      </c>
      <c r="N29" s="14">
        <f t="shared" si="2"/>
        <v>0.31527777777777782</v>
      </c>
      <c r="O29" s="13">
        <v>28</v>
      </c>
      <c r="P29" s="13">
        <v>27</v>
      </c>
      <c r="Q29" s="11" t="str">
        <f t="shared" si="3"/>
        <v>Gałązka Grzegorz</v>
      </c>
      <c r="R29" s="11" t="str">
        <f t="shared" si="4"/>
        <v>Road to Nowhere</v>
      </c>
      <c r="S29" s="11" t="str">
        <f t="shared" si="5"/>
        <v>Bydgoszcz</v>
      </c>
      <c r="T29" s="11">
        <f t="shared" si="10"/>
        <v>53.122072390759904</v>
      </c>
      <c r="V29" s="11">
        <f t="shared" si="6"/>
        <v>0.99339207048458156</v>
      </c>
      <c r="W29" s="11">
        <f t="shared" si="7"/>
        <v>1</v>
      </c>
      <c r="X29" s="11">
        <f t="shared" si="8"/>
        <v>1</v>
      </c>
      <c r="Y29" s="11">
        <f t="shared" si="9"/>
        <v>1</v>
      </c>
    </row>
    <row r="30" spans="1:25">
      <c r="A30" s="15">
        <v>103</v>
      </c>
      <c r="B30" s="16" t="s">
        <v>29</v>
      </c>
      <c r="C30" s="16" t="s">
        <v>60</v>
      </c>
      <c r="D30" s="16" t="s">
        <v>143</v>
      </c>
      <c r="E30" s="16" t="s">
        <v>97</v>
      </c>
      <c r="F30" s="16">
        <v>1975</v>
      </c>
      <c r="G30" s="16" t="s">
        <v>80</v>
      </c>
      <c r="H30" s="16" t="s">
        <v>152</v>
      </c>
      <c r="I30" s="16">
        <f t="shared" si="0"/>
        <v>176</v>
      </c>
      <c r="J30" s="16">
        <f t="shared" si="1"/>
        <v>3.9999999999999858</v>
      </c>
      <c r="K30" s="15">
        <v>18</v>
      </c>
      <c r="L30" s="14">
        <v>0.6694444444444444</v>
      </c>
      <c r="M30" s="18">
        <v>0.33333333333333331</v>
      </c>
      <c r="N30" s="14">
        <f t="shared" si="2"/>
        <v>0.33611111111111108</v>
      </c>
      <c r="O30" s="13">
        <v>29</v>
      </c>
      <c r="P30" s="13">
        <v>28</v>
      </c>
      <c r="Q30" s="11" t="str">
        <f t="shared" si="3"/>
        <v>Cecuła Krzysztof</v>
      </c>
      <c r="R30" s="11" t="str">
        <f t="shared" si="4"/>
        <v xml:space="preserve"> </v>
      </c>
      <c r="S30" s="11" t="str">
        <f t="shared" si="5"/>
        <v>Swarzędz</v>
      </c>
      <c r="T30" s="11">
        <f t="shared" si="10"/>
        <v>51.941581893187461</v>
      </c>
      <c r="V30" s="11">
        <f t="shared" si="6"/>
        <v>0.93801652892562004</v>
      </c>
      <c r="W30" s="11">
        <f t="shared" si="7"/>
        <v>1</v>
      </c>
      <c r="X30" s="11">
        <f t="shared" si="8"/>
        <v>0.97777777777777775</v>
      </c>
      <c r="Y30" s="11">
        <f t="shared" si="9"/>
        <v>1</v>
      </c>
    </row>
    <row r="31" spans="1:25">
      <c r="A31" s="15">
        <v>113</v>
      </c>
      <c r="B31" s="16" t="s">
        <v>1</v>
      </c>
      <c r="C31" s="16" t="s">
        <v>90</v>
      </c>
      <c r="D31" s="16" t="s">
        <v>2</v>
      </c>
      <c r="E31" s="16" t="s">
        <v>101</v>
      </c>
      <c r="F31" s="16">
        <v>1971</v>
      </c>
      <c r="G31" s="16" t="s">
        <v>80</v>
      </c>
      <c r="H31" s="16" t="s">
        <v>152</v>
      </c>
      <c r="I31" s="16">
        <f>K31*10-J31</f>
        <v>160</v>
      </c>
      <c r="J31" s="16">
        <f>IF(N31&gt;1/3,N31-1/3,0)*24*60</f>
        <v>0</v>
      </c>
      <c r="K31" s="15">
        <v>16</v>
      </c>
      <c r="L31" s="14">
        <v>0.63472222222222219</v>
      </c>
      <c r="M31" s="14">
        <v>0.33333333333333331</v>
      </c>
      <c r="N31" s="14">
        <f>L31-M31</f>
        <v>0.30138888888888887</v>
      </c>
      <c r="O31" s="13">
        <v>31</v>
      </c>
      <c r="P31" s="13">
        <v>29</v>
      </c>
      <c r="Q31" s="11" t="str">
        <f t="shared" si="3"/>
        <v>Kawecki Dariusz</v>
      </c>
      <c r="R31" s="11" t="str">
        <f t="shared" si="4"/>
        <v>ETISOFT BIKE TEAM</v>
      </c>
      <c r="S31" s="11" t="str">
        <f t="shared" si="5"/>
        <v>Zabrze</v>
      </c>
      <c r="T31" s="11">
        <f t="shared" si="10"/>
        <v>47.219619902897691</v>
      </c>
      <c r="V31" s="11">
        <f t="shared" si="6"/>
        <v>1.1152073732718895</v>
      </c>
      <c r="W31" s="11">
        <f t="shared" si="7"/>
        <v>0.88888888888888884</v>
      </c>
      <c r="X31" s="11">
        <f t="shared" si="8"/>
        <v>0.90909090909090906</v>
      </c>
      <c r="Y31" s="11">
        <f t="shared" si="9"/>
        <v>0.97671868386117389</v>
      </c>
    </row>
    <row r="32" spans="1:25">
      <c r="A32" s="15">
        <v>114</v>
      </c>
      <c r="B32" s="16" t="s">
        <v>3</v>
      </c>
      <c r="C32" s="16" t="s">
        <v>90</v>
      </c>
      <c r="D32" s="16" t="s">
        <v>2</v>
      </c>
      <c r="E32" s="16" t="s">
        <v>4</v>
      </c>
      <c r="F32" s="16">
        <v>1974</v>
      </c>
      <c r="G32" s="16" t="s">
        <v>80</v>
      </c>
      <c r="H32" s="16" t="s">
        <v>152</v>
      </c>
      <c r="I32" s="16">
        <f>K32*10-J32</f>
        <v>160</v>
      </c>
      <c r="J32" s="16">
        <f>IF(N32&gt;1/3,N32-1/3,0)*24*60</f>
        <v>0</v>
      </c>
      <c r="K32" s="15">
        <v>16</v>
      </c>
      <c r="L32" s="14">
        <v>0.63472222222222219</v>
      </c>
      <c r="M32" s="18">
        <v>0.33333333333333331</v>
      </c>
      <c r="N32" s="14">
        <f>L32-M32</f>
        <v>0.30138888888888887</v>
      </c>
      <c r="O32" s="13">
        <v>31</v>
      </c>
      <c r="P32" s="13">
        <v>29</v>
      </c>
      <c r="Q32" s="11" t="str">
        <f t="shared" si="3"/>
        <v>Kleina Dariusz</v>
      </c>
      <c r="R32" s="11" t="str">
        <f t="shared" si="4"/>
        <v>ETISOFT BIKE TEAM</v>
      </c>
      <c r="S32" s="11" t="str">
        <f t="shared" si="5"/>
        <v>Katowice</v>
      </c>
      <c r="T32" s="11">
        <f t="shared" si="10"/>
        <v>47.219619902897691</v>
      </c>
      <c r="V32" s="11">
        <f t="shared" si="6"/>
        <v>1</v>
      </c>
      <c r="W32" s="11">
        <f t="shared" si="7"/>
        <v>1</v>
      </c>
      <c r="X32" s="11">
        <f t="shared" si="8"/>
        <v>1</v>
      </c>
      <c r="Y32" s="11">
        <f t="shared" si="9"/>
        <v>1</v>
      </c>
    </row>
    <row r="33" spans="1:25">
      <c r="A33" s="15">
        <v>105</v>
      </c>
      <c r="B33" s="16" t="s">
        <v>126</v>
      </c>
      <c r="C33" s="16" t="s">
        <v>55</v>
      </c>
      <c r="D33" s="16" t="s">
        <v>128</v>
      </c>
      <c r="E33" s="16" t="s">
        <v>127</v>
      </c>
      <c r="F33" s="16">
        <v>1972</v>
      </c>
      <c r="G33" s="16" t="s">
        <v>80</v>
      </c>
      <c r="H33" s="16" t="s">
        <v>152</v>
      </c>
      <c r="I33" s="16">
        <f>K33*10-J33</f>
        <v>160</v>
      </c>
      <c r="J33" s="16">
        <f>IF(N33&gt;1/3,N33-1/3,0)*24*60</f>
        <v>0</v>
      </c>
      <c r="K33" s="15">
        <v>16</v>
      </c>
      <c r="L33" s="14">
        <v>0.64027777777777772</v>
      </c>
      <c r="M33" s="18">
        <v>0.33333333333333331</v>
      </c>
      <c r="N33" s="14">
        <f>L33-M33</f>
        <v>0.30694444444444441</v>
      </c>
      <c r="O33" s="13">
        <v>33</v>
      </c>
      <c r="P33" s="13">
        <v>31</v>
      </c>
      <c r="Q33" s="11" t="str">
        <f t="shared" si="3"/>
        <v>Cieśliński Grzegorz</v>
      </c>
      <c r="R33" s="11" t="str">
        <f t="shared" si="4"/>
        <v>Tel-Marol</v>
      </c>
      <c r="S33" s="11" t="str">
        <f t="shared" si="5"/>
        <v>Kaliska</v>
      </c>
      <c r="T33" s="11">
        <f t="shared" si="10"/>
        <v>46.364966148999095</v>
      </c>
      <c r="V33" s="11">
        <f t="shared" si="6"/>
        <v>0.98190045248868785</v>
      </c>
      <c r="W33" s="11">
        <f t="shared" si="7"/>
        <v>1</v>
      </c>
      <c r="X33" s="11">
        <f t="shared" si="8"/>
        <v>1</v>
      </c>
      <c r="Y33" s="11">
        <f t="shared" si="9"/>
        <v>1</v>
      </c>
    </row>
    <row r="34" spans="1:25">
      <c r="A34" s="15">
        <v>131</v>
      </c>
      <c r="B34" s="16" t="s">
        <v>75</v>
      </c>
      <c r="C34" s="16" t="s">
        <v>69</v>
      </c>
      <c r="D34" s="16" t="s">
        <v>143</v>
      </c>
      <c r="E34" s="16" t="s">
        <v>47</v>
      </c>
      <c r="F34" s="16">
        <v>1965</v>
      </c>
      <c r="G34" s="16" t="s">
        <v>80</v>
      </c>
      <c r="H34" s="16" t="s">
        <v>152</v>
      </c>
      <c r="I34" s="16">
        <f t="shared" si="0"/>
        <v>160</v>
      </c>
      <c r="J34" s="16">
        <f t="shared" si="1"/>
        <v>0</v>
      </c>
      <c r="K34" s="15">
        <v>16</v>
      </c>
      <c r="L34" s="14">
        <v>0.65416666666666667</v>
      </c>
      <c r="M34" s="18">
        <v>0.33333333333333331</v>
      </c>
      <c r="N34" s="14">
        <f t="shared" si="2"/>
        <v>0.32083333333333336</v>
      </c>
      <c r="O34" s="13">
        <v>34</v>
      </c>
      <c r="P34" s="13">
        <v>32</v>
      </c>
      <c r="Q34" s="11" t="str">
        <f t="shared" si="3"/>
        <v>Smejda Andrzej</v>
      </c>
      <c r="R34" s="11" t="str">
        <f t="shared" si="4"/>
        <v xml:space="preserve"> </v>
      </c>
      <c r="S34" s="11" t="str">
        <f t="shared" si="5"/>
        <v>Warszawa</v>
      </c>
      <c r="T34" s="11">
        <f t="shared" si="10"/>
        <v>44.357824757267522</v>
      </c>
      <c r="V34" s="11">
        <f t="shared" si="6"/>
        <v>0.95670995670995651</v>
      </c>
      <c r="W34" s="11">
        <f t="shared" si="7"/>
        <v>1</v>
      </c>
      <c r="X34" s="11">
        <f t="shared" si="8"/>
        <v>1</v>
      </c>
      <c r="Y34" s="11">
        <f t="shared" si="9"/>
        <v>1</v>
      </c>
    </row>
    <row r="35" spans="1:25">
      <c r="A35" s="15">
        <v>136</v>
      </c>
      <c r="B35" s="16" t="s">
        <v>95</v>
      </c>
      <c r="C35" s="16" t="s">
        <v>153</v>
      </c>
      <c r="D35" s="16" t="s">
        <v>33</v>
      </c>
      <c r="E35" s="16" t="s">
        <v>92</v>
      </c>
      <c r="F35" s="16">
        <v>1977</v>
      </c>
      <c r="G35" s="16" t="s">
        <v>80</v>
      </c>
      <c r="H35" s="16" t="s">
        <v>152</v>
      </c>
      <c r="I35" s="16">
        <f t="shared" si="0"/>
        <v>160</v>
      </c>
      <c r="J35" s="16">
        <f t="shared" si="1"/>
        <v>0</v>
      </c>
      <c r="K35" s="15">
        <v>16</v>
      </c>
      <c r="L35" s="14">
        <v>0.65486111111111112</v>
      </c>
      <c r="M35" s="14">
        <v>0.33333333333333331</v>
      </c>
      <c r="N35" s="14">
        <f t="shared" si="2"/>
        <v>0.3215277777777778</v>
      </c>
      <c r="O35" s="13">
        <v>35</v>
      </c>
      <c r="P35" s="13">
        <v>33</v>
      </c>
      <c r="Q35" s="11" t="str">
        <f t="shared" si="3"/>
        <v xml:space="preserve">Zieliński Michał </v>
      </c>
      <c r="R35" s="11" t="str">
        <f t="shared" si="4"/>
        <v>podrozerowerowe.info</v>
      </c>
      <c r="S35" s="11" t="str">
        <f t="shared" si="5"/>
        <v>Gdynia</v>
      </c>
      <c r="T35" s="11">
        <f t="shared" si="10"/>
        <v>44.262019520210785</v>
      </c>
      <c r="V35" s="11">
        <f t="shared" si="6"/>
        <v>0.99784017278617709</v>
      </c>
      <c r="W35" s="11">
        <f t="shared" si="7"/>
        <v>1</v>
      </c>
      <c r="X35" s="11">
        <f t="shared" si="8"/>
        <v>1</v>
      </c>
      <c r="Y35" s="11">
        <f t="shared" si="9"/>
        <v>1</v>
      </c>
    </row>
    <row r="37" spans="1:25">
      <c r="A37" s="15"/>
      <c r="B37" s="16"/>
      <c r="C37" s="16"/>
      <c r="D37" s="16"/>
      <c r="E37" s="16"/>
      <c r="F37" s="16"/>
      <c r="G37" s="16"/>
      <c r="H37" s="16"/>
      <c r="I37" s="16"/>
      <c r="J37" s="16"/>
      <c r="K37" s="15"/>
      <c r="L37" s="14"/>
      <c r="M37" s="18"/>
      <c r="N37" s="14"/>
      <c r="O37" s="13"/>
      <c r="P37" s="13"/>
    </row>
  </sheetData>
  <sheetProtection selectLockedCells="1" selectUnlockedCells="1"/>
  <mergeCells count="1">
    <mergeCell ref="A1:P1"/>
  </mergeCells>
  <phoneticPr fontId="29" type="noConversion"/>
  <printOptions horizontalCentered="1" verticalCentered="1"/>
  <pageMargins left="0.78749999999999998" right="0.78749999999999998" top="0.78749999999999998" bottom="0.78749999999999998" header="0.51180555555555551" footer="0.51180555555555551"/>
  <pageSetup paperSize="9" scale="46" firstPageNumber="0" orientation="landscape" horizontalDpi="300" verticalDpi="300" r:id="rId1"/>
  <headerFooter alignWithMargins="0"/>
  <colBreaks count="1" manualBreakCount="1">
    <brk id="16" max="1048575" man="1"/>
  </colBreaks>
</worksheet>
</file>

<file path=xl/worksheets/sheet40.xml><?xml version="1.0" encoding="utf-8"?>
<worksheet xmlns="http://schemas.openxmlformats.org/spreadsheetml/2006/main" xmlns:r="http://schemas.openxmlformats.org/officeDocument/2006/relationships">
  <sheetPr>
    <pageSetUpPr fitToPage="1"/>
  </sheetPr>
  <dimension ref="A1:Q67"/>
  <sheetViews>
    <sheetView workbookViewId="0"/>
  </sheetViews>
  <sheetFormatPr defaultRowHeight="14.25"/>
  <cols>
    <col min="1" max="1" width="6.140625" style="334" customWidth="1"/>
    <col min="2" max="2" width="12" style="334" customWidth="1"/>
    <col min="3" max="3" width="14.85546875" style="334" customWidth="1"/>
    <col min="4" max="4" width="7.5703125" style="334" customWidth="1"/>
    <col min="5" max="5" width="16.5703125" style="334" bestFit="1" customWidth="1"/>
    <col min="6" max="6" width="12.5703125" style="334" customWidth="1"/>
    <col min="7" max="7" width="9.28515625" style="334" bestFit="1" customWidth="1"/>
    <col min="8" max="8" width="15.42578125" style="336" customWidth="1"/>
    <col min="9" max="9" width="11.42578125" style="336" customWidth="1"/>
    <col min="10" max="10" width="15.85546875" style="336" bestFit="1" customWidth="1"/>
    <col min="11" max="11" width="15.85546875" style="335" bestFit="1" customWidth="1"/>
    <col min="12" max="12" width="23.140625" style="334" bestFit="1" customWidth="1"/>
    <col min="13" max="16384" width="9.140625" style="334"/>
  </cols>
  <sheetData>
    <row r="1" spans="1:17" s="373" customFormat="1" ht="16.5" thickBot="1">
      <c r="A1" s="376" t="s">
        <v>2636</v>
      </c>
      <c r="B1" s="376" t="s">
        <v>232</v>
      </c>
      <c r="C1" s="376" t="s">
        <v>231</v>
      </c>
      <c r="D1" s="376" t="s">
        <v>3187</v>
      </c>
      <c r="E1" s="376" t="s">
        <v>234</v>
      </c>
      <c r="F1" s="376" t="s">
        <v>3186</v>
      </c>
      <c r="G1" s="376" t="s">
        <v>1277</v>
      </c>
      <c r="H1" s="375" t="s">
        <v>3185</v>
      </c>
      <c r="I1" s="375" t="s">
        <v>8</v>
      </c>
      <c r="J1" s="375" t="s">
        <v>3184</v>
      </c>
      <c r="K1" s="374" t="s">
        <v>41</v>
      </c>
      <c r="L1" s="332"/>
      <c r="M1" s="11" t="s">
        <v>165</v>
      </c>
      <c r="N1" s="11" t="s">
        <v>196</v>
      </c>
      <c r="O1" s="11" t="s">
        <v>162</v>
      </c>
      <c r="P1" s="11" t="s">
        <v>163</v>
      </c>
      <c r="Q1" s="11" t="s">
        <v>79</v>
      </c>
    </row>
    <row r="2" spans="1:17" s="363" customFormat="1" ht="16.5">
      <c r="A2" s="372">
        <v>31</v>
      </c>
      <c r="B2" s="372" t="s">
        <v>107</v>
      </c>
      <c r="C2" s="372" t="s">
        <v>114</v>
      </c>
      <c r="D2" s="372"/>
      <c r="E2" s="372" t="s">
        <v>3068</v>
      </c>
      <c r="F2" s="372" t="s">
        <v>80</v>
      </c>
      <c r="G2" s="372">
        <v>31</v>
      </c>
      <c r="H2" s="371">
        <v>0.72291666666666676</v>
      </c>
      <c r="I2" s="371">
        <v>0.25</v>
      </c>
      <c r="J2" s="371">
        <f t="shared" ref="J2:J43" si="0">H2-I2</f>
        <v>0.47291666666666676</v>
      </c>
      <c r="K2" s="370">
        <v>1</v>
      </c>
      <c r="L2" s="333" t="str">
        <f>C2&amp;" "&amp;B2</f>
        <v>Bober Bartłomiej</v>
      </c>
      <c r="M2" s="11">
        <v>100</v>
      </c>
      <c r="N2" s="11"/>
      <c r="O2" s="80"/>
      <c r="P2" s="11"/>
      <c r="Q2" s="11"/>
    </row>
    <row r="3" spans="1:17" s="363" customFormat="1" ht="16.5">
      <c r="A3" s="368">
        <v>3</v>
      </c>
      <c r="B3" s="368" t="s">
        <v>48</v>
      </c>
      <c r="C3" s="368" t="s">
        <v>117</v>
      </c>
      <c r="D3" s="368"/>
      <c r="E3" s="368" t="s">
        <v>47</v>
      </c>
      <c r="F3" s="368" t="s">
        <v>80</v>
      </c>
      <c r="G3" s="369">
        <v>31</v>
      </c>
      <c r="H3" s="365">
        <v>0.7270833333333333</v>
      </c>
      <c r="I3" s="365">
        <v>0.25</v>
      </c>
      <c r="J3" s="365">
        <f t="shared" si="0"/>
        <v>0.4770833333333333</v>
      </c>
      <c r="K3" s="364">
        <v>2</v>
      </c>
      <c r="L3" s="333" t="str">
        <f t="shared" ref="L3:L43" si="1">C3&amp;" "&amp;B3</f>
        <v>Brudło Paweł</v>
      </c>
      <c r="M3" s="11">
        <f t="shared" ref="M3:M43" si="2">MAX(M2*IF(Q3&lt;1,Q3,IF(P3&lt;1,P3,IF(O3&lt;1,O3,1))),0)</f>
        <v>99.126637554585187</v>
      </c>
      <c r="N3" s="11"/>
      <c r="O3" s="80">
        <f>J2/J3</f>
        <v>0.99126637554585184</v>
      </c>
      <c r="P3" s="11">
        <f>G3/G2</f>
        <v>1</v>
      </c>
      <c r="Q3" s="11">
        <v>1</v>
      </c>
    </row>
    <row r="4" spans="1:17" s="363" customFormat="1" ht="16.5">
      <c r="A4" s="368">
        <v>35</v>
      </c>
      <c r="B4" s="368" t="s">
        <v>55</v>
      </c>
      <c r="C4" s="368" t="s">
        <v>54</v>
      </c>
      <c r="D4" s="368"/>
      <c r="E4" s="368" t="s">
        <v>56</v>
      </c>
      <c r="F4" s="368" t="s">
        <v>80</v>
      </c>
      <c r="G4" s="367">
        <v>31</v>
      </c>
      <c r="H4" s="366">
        <v>0.7368055555555556</v>
      </c>
      <c r="I4" s="365">
        <v>0.25763888888888892</v>
      </c>
      <c r="J4" s="365">
        <f t="shared" si="0"/>
        <v>0.47916666666666669</v>
      </c>
      <c r="K4" s="364">
        <v>3</v>
      </c>
      <c r="L4" s="333" t="str">
        <f t="shared" si="1"/>
        <v>Liszka Grzegorz</v>
      </c>
      <c r="M4" s="11">
        <f t="shared" si="2"/>
        <v>98.695652173913075</v>
      </c>
      <c r="N4" s="11"/>
      <c r="O4" s="80">
        <f t="shared" ref="O4:O43" si="3">J3/J4</f>
        <v>0.99565217391304339</v>
      </c>
      <c r="P4" s="11">
        <f t="shared" ref="P4:P43" si="4">G4/G3</f>
        <v>1</v>
      </c>
      <c r="Q4" s="11">
        <v>1</v>
      </c>
    </row>
    <row r="5" spans="1:17" ht="16.5">
      <c r="A5" s="347">
        <v>6</v>
      </c>
      <c r="B5" s="347" t="s">
        <v>60</v>
      </c>
      <c r="C5" s="347" t="s">
        <v>554</v>
      </c>
      <c r="D5" s="347"/>
      <c r="E5" s="347" t="s">
        <v>555</v>
      </c>
      <c r="F5" s="347" t="s">
        <v>80</v>
      </c>
      <c r="G5" s="349">
        <v>31</v>
      </c>
      <c r="H5" s="348">
        <v>0.77569444444444446</v>
      </c>
      <c r="I5" s="346">
        <v>0.25</v>
      </c>
      <c r="J5" s="346">
        <f t="shared" si="0"/>
        <v>0.52569444444444446</v>
      </c>
      <c r="K5" s="345">
        <v>4</v>
      </c>
      <c r="L5" s="333" t="str">
        <f t="shared" si="1"/>
        <v>Wiktorowski Krzysztof</v>
      </c>
      <c r="M5" s="11">
        <f t="shared" si="2"/>
        <v>89.960369881109671</v>
      </c>
      <c r="N5" s="11"/>
      <c r="O5" s="80">
        <f t="shared" si="3"/>
        <v>0.91149273447820345</v>
      </c>
      <c r="P5" s="11">
        <f t="shared" si="4"/>
        <v>1</v>
      </c>
      <c r="Q5" s="11">
        <v>1</v>
      </c>
    </row>
    <row r="6" spans="1:17" ht="16.5">
      <c r="A6" s="347">
        <v>7</v>
      </c>
      <c r="B6" s="347" t="s">
        <v>84</v>
      </c>
      <c r="C6" s="347" t="s">
        <v>116</v>
      </c>
      <c r="D6" s="347"/>
      <c r="E6" s="347" t="s">
        <v>96</v>
      </c>
      <c r="F6" s="347" t="s">
        <v>80</v>
      </c>
      <c r="G6" s="350">
        <v>31</v>
      </c>
      <c r="H6" s="348">
        <v>0.80208333333333337</v>
      </c>
      <c r="I6" s="346">
        <v>0.25</v>
      </c>
      <c r="J6" s="346">
        <f t="shared" si="0"/>
        <v>0.55208333333333337</v>
      </c>
      <c r="K6" s="345">
        <v>5</v>
      </c>
      <c r="L6" s="333" t="str">
        <f t="shared" si="1"/>
        <v>Walentowski Radosław</v>
      </c>
      <c r="M6" s="11">
        <f t="shared" si="2"/>
        <v>85.660377358490592</v>
      </c>
      <c r="N6" s="11"/>
      <c r="O6" s="80">
        <f t="shared" si="3"/>
        <v>0.95220125786163523</v>
      </c>
      <c r="P6" s="11">
        <f t="shared" si="4"/>
        <v>1</v>
      </c>
      <c r="Q6" s="11">
        <v>1</v>
      </c>
    </row>
    <row r="7" spans="1:17" ht="16.5">
      <c r="A7" s="347">
        <v>5</v>
      </c>
      <c r="B7" s="347" t="s">
        <v>2452</v>
      </c>
      <c r="C7" s="347" t="s">
        <v>2451</v>
      </c>
      <c r="D7" s="347"/>
      <c r="E7" s="347" t="s">
        <v>425</v>
      </c>
      <c r="F7" s="347" t="s">
        <v>80</v>
      </c>
      <c r="G7" s="347">
        <v>31</v>
      </c>
      <c r="H7" s="346">
        <v>0.81042824074074071</v>
      </c>
      <c r="I7" s="346">
        <v>0.25</v>
      </c>
      <c r="J7" s="346">
        <f t="shared" si="0"/>
        <v>0.56042824074074071</v>
      </c>
      <c r="K7" s="345">
        <v>6</v>
      </c>
      <c r="L7" s="333" t="str">
        <f t="shared" si="1"/>
        <v>Wieczorek Jarek</v>
      </c>
      <c r="M7" s="11">
        <f t="shared" si="2"/>
        <v>84.384874331385177</v>
      </c>
      <c r="N7" s="11"/>
      <c r="O7" s="80">
        <f t="shared" si="3"/>
        <v>0.98510976642365922</v>
      </c>
      <c r="P7" s="11">
        <f t="shared" si="4"/>
        <v>1</v>
      </c>
      <c r="Q7" s="11">
        <v>1</v>
      </c>
    </row>
    <row r="8" spans="1:17" ht="16.5">
      <c r="A8" s="347">
        <v>20</v>
      </c>
      <c r="B8" s="347" t="s">
        <v>60</v>
      </c>
      <c r="C8" s="347" t="s">
        <v>2060</v>
      </c>
      <c r="D8" s="347"/>
      <c r="E8" s="347" t="s">
        <v>425</v>
      </c>
      <c r="F8" s="347" t="s">
        <v>80</v>
      </c>
      <c r="G8" s="349">
        <v>31</v>
      </c>
      <c r="H8" s="348">
        <v>0.81043981481481486</v>
      </c>
      <c r="I8" s="346">
        <v>0.25</v>
      </c>
      <c r="J8" s="346">
        <f t="shared" si="0"/>
        <v>0.56043981481481486</v>
      </c>
      <c r="K8" s="345">
        <v>7</v>
      </c>
      <c r="L8" s="333" t="str">
        <f t="shared" si="1"/>
        <v>Szawdzin Krzysztof</v>
      </c>
      <c r="M8" s="11">
        <f t="shared" si="2"/>
        <v>84.383131634381087</v>
      </c>
      <c r="N8" s="11"/>
      <c r="O8" s="80">
        <f t="shared" si="3"/>
        <v>0.99997934823014323</v>
      </c>
      <c r="P8" s="11">
        <f t="shared" si="4"/>
        <v>1</v>
      </c>
      <c r="Q8" s="11">
        <v>1</v>
      </c>
    </row>
    <row r="9" spans="1:17" ht="16.5">
      <c r="A9" s="347">
        <v>48</v>
      </c>
      <c r="B9" s="347" t="s">
        <v>578</v>
      </c>
      <c r="C9" s="347" t="s">
        <v>602</v>
      </c>
      <c r="D9" s="347">
        <v>1982</v>
      </c>
      <c r="E9" s="347" t="s">
        <v>603</v>
      </c>
      <c r="F9" s="347" t="s">
        <v>80</v>
      </c>
      <c r="G9" s="347">
        <v>31</v>
      </c>
      <c r="H9" s="346">
        <v>0.82431712962962955</v>
      </c>
      <c r="I9" s="346">
        <v>0.25</v>
      </c>
      <c r="J9" s="346">
        <f t="shared" si="0"/>
        <v>0.57431712962962955</v>
      </c>
      <c r="K9" s="345">
        <v>8</v>
      </c>
      <c r="L9" s="333" t="str">
        <f t="shared" si="1"/>
        <v>Zadworny Tomasz</v>
      </c>
      <c r="M9" s="11">
        <f t="shared" si="2"/>
        <v>82.344168799500252</v>
      </c>
      <c r="N9" s="11"/>
      <c r="O9" s="80">
        <f t="shared" si="3"/>
        <v>0.97583684327200204</v>
      </c>
      <c r="P9" s="11">
        <f t="shared" si="4"/>
        <v>1</v>
      </c>
      <c r="Q9" s="11">
        <v>1</v>
      </c>
    </row>
    <row r="10" spans="1:17" ht="16.5">
      <c r="A10" s="347">
        <v>21</v>
      </c>
      <c r="B10" s="347" t="s">
        <v>442</v>
      </c>
      <c r="C10" s="347" t="s">
        <v>441</v>
      </c>
      <c r="D10" s="347"/>
      <c r="E10" s="347" t="s">
        <v>425</v>
      </c>
      <c r="F10" s="347" t="s">
        <v>80</v>
      </c>
      <c r="G10" s="347">
        <v>31</v>
      </c>
      <c r="H10" s="346">
        <v>0.8243287037037037</v>
      </c>
      <c r="I10" s="346">
        <v>0.25</v>
      </c>
      <c r="J10" s="346">
        <f t="shared" si="0"/>
        <v>0.5743287037037037</v>
      </c>
      <c r="K10" s="345">
        <v>9</v>
      </c>
      <c r="L10" s="333" t="str">
        <f t="shared" si="1"/>
        <v>Mirowski Łukasz</v>
      </c>
      <c r="M10" s="11">
        <f t="shared" si="2"/>
        <v>82.342509370843615</v>
      </c>
      <c r="N10" s="11"/>
      <c r="O10" s="80">
        <f t="shared" si="3"/>
        <v>0.99997984764822045</v>
      </c>
      <c r="P10" s="11">
        <f t="shared" si="4"/>
        <v>1</v>
      </c>
      <c r="Q10" s="11">
        <v>1</v>
      </c>
    </row>
    <row r="11" spans="1:17" ht="16.5">
      <c r="A11" s="347">
        <v>8</v>
      </c>
      <c r="B11" s="347" t="s">
        <v>52</v>
      </c>
      <c r="C11" s="347" t="s">
        <v>62</v>
      </c>
      <c r="D11" s="347"/>
      <c r="E11" s="347" t="s">
        <v>47</v>
      </c>
      <c r="F11" s="347" t="s">
        <v>80</v>
      </c>
      <c r="G11" s="347">
        <v>31</v>
      </c>
      <c r="H11" s="346">
        <v>0.83124999999999993</v>
      </c>
      <c r="I11" s="346">
        <v>0.25</v>
      </c>
      <c r="J11" s="346">
        <f t="shared" si="0"/>
        <v>0.58124999999999993</v>
      </c>
      <c r="K11" s="345">
        <v>10</v>
      </c>
      <c r="L11" s="333" t="str">
        <f t="shared" si="1"/>
        <v>Witkowski Marcin</v>
      </c>
      <c r="M11" s="11">
        <f t="shared" si="2"/>
        <v>81.362007168458831</v>
      </c>
      <c r="N11" s="11"/>
      <c r="O11" s="80">
        <f t="shared" si="3"/>
        <v>0.98809239346873767</v>
      </c>
      <c r="P11" s="11">
        <f t="shared" si="4"/>
        <v>1</v>
      </c>
      <c r="Q11" s="11">
        <v>1</v>
      </c>
    </row>
    <row r="12" spans="1:17" ht="16.5">
      <c r="A12" s="347">
        <v>54</v>
      </c>
      <c r="B12" s="347" t="s">
        <v>48</v>
      </c>
      <c r="C12" s="347" t="s">
        <v>2734</v>
      </c>
      <c r="D12" s="347"/>
      <c r="E12" s="347" t="s">
        <v>2727</v>
      </c>
      <c r="F12" s="347" t="s">
        <v>80</v>
      </c>
      <c r="G12" s="350">
        <v>31</v>
      </c>
      <c r="H12" s="348">
        <v>0.83265046296296286</v>
      </c>
      <c r="I12" s="346">
        <v>0.25</v>
      </c>
      <c r="J12" s="346">
        <f t="shared" si="0"/>
        <v>0.58265046296296286</v>
      </c>
      <c r="K12" s="345">
        <v>11</v>
      </c>
      <c r="L12" s="333" t="str">
        <f t="shared" si="1"/>
        <v>Słomka Paweł</v>
      </c>
      <c r="M12" s="11">
        <f t="shared" si="2"/>
        <v>81.166444846149318</v>
      </c>
      <c r="N12" s="11"/>
      <c r="O12" s="80">
        <f t="shared" si="3"/>
        <v>0.99759639260245137</v>
      </c>
      <c r="P12" s="11">
        <f t="shared" si="4"/>
        <v>1</v>
      </c>
      <c r="Q12" s="11">
        <v>1</v>
      </c>
    </row>
    <row r="13" spans="1:17" ht="16.5">
      <c r="A13" s="347">
        <v>32</v>
      </c>
      <c r="B13" s="347" t="s">
        <v>60</v>
      </c>
      <c r="C13" s="347" t="s">
        <v>2876</v>
      </c>
      <c r="D13" s="347"/>
      <c r="E13" s="347" t="s">
        <v>2857</v>
      </c>
      <c r="F13" s="347" t="s">
        <v>80</v>
      </c>
      <c r="G13" s="350">
        <v>31</v>
      </c>
      <c r="H13" s="348">
        <v>0.83266203703703701</v>
      </c>
      <c r="I13" s="346">
        <v>0.25</v>
      </c>
      <c r="J13" s="346">
        <f t="shared" si="0"/>
        <v>0.58266203703703701</v>
      </c>
      <c r="K13" s="345">
        <v>12</v>
      </c>
      <c r="L13" s="333" t="str">
        <f t="shared" si="1"/>
        <v>Siemieniuk Krzysztof</v>
      </c>
      <c r="M13" s="11">
        <f t="shared" si="2"/>
        <v>81.164832545389572</v>
      </c>
      <c r="N13" s="11"/>
      <c r="O13" s="80">
        <f t="shared" si="3"/>
        <v>0.9999801358706446</v>
      </c>
      <c r="P13" s="11">
        <f t="shared" si="4"/>
        <v>1</v>
      </c>
      <c r="Q13" s="11">
        <v>1</v>
      </c>
    </row>
    <row r="14" spans="1:17" ht="16.5">
      <c r="A14" s="347">
        <v>41</v>
      </c>
      <c r="B14" s="347" t="s">
        <v>522</v>
      </c>
      <c r="C14" s="347" t="s">
        <v>2008</v>
      </c>
      <c r="D14" s="347"/>
      <c r="E14" s="347" t="s">
        <v>2605</v>
      </c>
      <c r="F14" s="347" t="s">
        <v>80</v>
      </c>
      <c r="G14" s="349">
        <v>31</v>
      </c>
      <c r="H14" s="348">
        <v>0.85555555555555562</v>
      </c>
      <c r="I14" s="346">
        <v>0.25</v>
      </c>
      <c r="J14" s="346">
        <f t="shared" si="0"/>
        <v>0.60555555555555562</v>
      </c>
      <c r="K14" s="345">
        <v>13</v>
      </c>
      <c r="L14" s="333" t="str">
        <f t="shared" si="1"/>
        <v>Kucharski Rafał</v>
      </c>
      <c r="M14" s="11">
        <f t="shared" si="2"/>
        <v>78.096330275229377</v>
      </c>
      <c r="N14" s="11"/>
      <c r="O14" s="80">
        <f t="shared" si="3"/>
        <v>0.96219418960244629</v>
      </c>
      <c r="P14" s="11">
        <f t="shared" si="4"/>
        <v>1</v>
      </c>
      <c r="Q14" s="11">
        <v>1</v>
      </c>
    </row>
    <row r="15" spans="1:17" ht="16.5">
      <c r="A15" s="347">
        <v>34</v>
      </c>
      <c r="B15" s="347" t="s">
        <v>578</v>
      </c>
      <c r="C15" s="347" t="s">
        <v>577</v>
      </c>
      <c r="D15" s="347"/>
      <c r="E15" s="347" t="s">
        <v>579</v>
      </c>
      <c r="F15" s="347" t="s">
        <v>80</v>
      </c>
      <c r="G15" s="347">
        <v>31</v>
      </c>
      <c r="H15" s="346">
        <v>0.8652777777777777</v>
      </c>
      <c r="I15" s="346">
        <v>0.25</v>
      </c>
      <c r="J15" s="346">
        <f t="shared" si="0"/>
        <v>0.6152777777777777</v>
      </c>
      <c r="K15" s="345">
        <v>14</v>
      </c>
      <c r="L15" s="333" t="str">
        <f t="shared" si="1"/>
        <v>Konieczny Tomasz</v>
      </c>
      <c r="M15" s="11">
        <f t="shared" si="2"/>
        <v>76.86230248307001</v>
      </c>
      <c r="N15" s="11"/>
      <c r="O15" s="80">
        <f t="shared" si="3"/>
        <v>0.98419864559819437</v>
      </c>
      <c r="P15" s="11">
        <f t="shared" si="4"/>
        <v>1</v>
      </c>
      <c r="Q15" s="11">
        <v>1</v>
      </c>
    </row>
    <row r="16" spans="1:17" ht="16.5">
      <c r="A16" s="347">
        <v>30</v>
      </c>
      <c r="B16" s="347" t="s">
        <v>50</v>
      </c>
      <c r="C16" s="347" t="s">
        <v>879</v>
      </c>
      <c r="D16" s="347"/>
      <c r="E16" s="347" t="s">
        <v>47</v>
      </c>
      <c r="F16" s="347" t="s">
        <v>80</v>
      </c>
      <c r="G16" s="349">
        <v>31</v>
      </c>
      <c r="H16" s="348">
        <v>0.86597222222222225</v>
      </c>
      <c r="I16" s="346">
        <v>0.25</v>
      </c>
      <c r="J16" s="346">
        <f t="shared" si="0"/>
        <v>0.61597222222222225</v>
      </c>
      <c r="K16" s="345">
        <v>15</v>
      </c>
      <c r="L16" s="333" t="str">
        <f t="shared" si="1"/>
        <v>Hołdakowski Wojciech</v>
      </c>
      <c r="M16" s="11">
        <f t="shared" si="2"/>
        <v>76.775648252536655</v>
      </c>
      <c r="N16" s="11"/>
      <c r="O16" s="80">
        <f t="shared" si="3"/>
        <v>0.99887260428410352</v>
      </c>
      <c r="P16" s="11">
        <f t="shared" si="4"/>
        <v>1</v>
      </c>
      <c r="Q16" s="11">
        <v>1</v>
      </c>
    </row>
    <row r="17" spans="1:17" ht="16.5">
      <c r="A17" s="347">
        <v>44</v>
      </c>
      <c r="B17" s="347" t="s">
        <v>578</v>
      </c>
      <c r="C17" s="347" t="s">
        <v>3183</v>
      </c>
      <c r="D17" s="347"/>
      <c r="E17" s="347" t="s">
        <v>2687</v>
      </c>
      <c r="F17" s="347" t="s">
        <v>80</v>
      </c>
      <c r="G17" s="347">
        <v>31</v>
      </c>
      <c r="H17" s="346">
        <v>0.8666666666666667</v>
      </c>
      <c r="I17" s="346">
        <v>0.25</v>
      </c>
      <c r="J17" s="346">
        <f t="shared" si="0"/>
        <v>0.6166666666666667</v>
      </c>
      <c r="K17" s="345">
        <v>16</v>
      </c>
      <c r="L17" s="333" t="str">
        <f t="shared" si="1"/>
        <v>Bergier Tomasz</v>
      </c>
      <c r="M17" s="11">
        <f t="shared" si="2"/>
        <v>76.689189189189207</v>
      </c>
      <c r="N17" s="11"/>
      <c r="O17" s="80">
        <f t="shared" si="3"/>
        <v>0.99887387387387383</v>
      </c>
      <c r="P17" s="11">
        <f t="shared" si="4"/>
        <v>1</v>
      </c>
      <c r="Q17" s="11">
        <v>1</v>
      </c>
    </row>
    <row r="18" spans="1:17" ht="16.5">
      <c r="A18" s="347">
        <v>43</v>
      </c>
      <c r="B18" s="347" t="s">
        <v>102</v>
      </c>
      <c r="C18" s="347" t="s">
        <v>28</v>
      </c>
      <c r="D18" s="347"/>
      <c r="E18" s="347" t="s">
        <v>85</v>
      </c>
      <c r="F18" s="347" t="s">
        <v>80</v>
      </c>
      <c r="G18" s="347">
        <v>31</v>
      </c>
      <c r="H18" s="346">
        <v>0.87640046296296292</v>
      </c>
      <c r="I18" s="346">
        <v>0.25</v>
      </c>
      <c r="J18" s="346">
        <f t="shared" si="0"/>
        <v>0.62640046296296292</v>
      </c>
      <c r="K18" s="345">
        <v>17</v>
      </c>
      <c r="L18" s="333" t="str">
        <f t="shared" si="1"/>
        <v>Kłos Mariusz</v>
      </c>
      <c r="M18" s="11">
        <f t="shared" si="2"/>
        <v>75.497496350769595</v>
      </c>
      <c r="N18" s="11"/>
      <c r="O18" s="80">
        <f t="shared" si="3"/>
        <v>0.98446074536686323</v>
      </c>
      <c r="P18" s="11">
        <f t="shared" si="4"/>
        <v>1</v>
      </c>
      <c r="Q18" s="11">
        <v>1</v>
      </c>
    </row>
    <row r="19" spans="1:17" ht="16.5">
      <c r="A19" s="347">
        <v>42</v>
      </c>
      <c r="B19" s="347" t="s">
        <v>88</v>
      </c>
      <c r="C19" s="347" t="s">
        <v>3182</v>
      </c>
      <c r="D19" s="347"/>
      <c r="E19" s="347" t="s">
        <v>85</v>
      </c>
      <c r="F19" s="347" t="s">
        <v>80</v>
      </c>
      <c r="G19" s="350">
        <v>31</v>
      </c>
      <c r="H19" s="348">
        <v>0.87641203703703707</v>
      </c>
      <c r="I19" s="346">
        <v>0.25</v>
      </c>
      <c r="J19" s="346">
        <f t="shared" si="0"/>
        <v>0.62641203703703707</v>
      </c>
      <c r="K19" s="345">
        <v>18</v>
      </c>
      <c r="L19" s="333" t="str">
        <f t="shared" si="1"/>
        <v>Jeszka Marek</v>
      </c>
      <c r="M19" s="11">
        <f t="shared" si="2"/>
        <v>75.49610140053953</v>
      </c>
      <c r="N19" s="11"/>
      <c r="O19" s="80">
        <f t="shared" si="3"/>
        <v>0.99998152322530565</v>
      </c>
      <c r="P19" s="11">
        <f t="shared" si="4"/>
        <v>1</v>
      </c>
      <c r="Q19" s="11">
        <v>1</v>
      </c>
    </row>
    <row r="20" spans="1:17" ht="16.5">
      <c r="A20" s="347">
        <v>27</v>
      </c>
      <c r="B20" s="347" t="s">
        <v>59</v>
      </c>
      <c r="C20" s="347" t="s">
        <v>2454</v>
      </c>
      <c r="D20" s="347"/>
      <c r="E20" s="347" t="s">
        <v>223</v>
      </c>
      <c r="F20" s="347" t="s">
        <v>80</v>
      </c>
      <c r="G20" s="347">
        <v>31</v>
      </c>
      <c r="H20" s="346">
        <v>0.89237268518518509</v>
      </c>
      <c r="I20" s="346">
        <v>0.25</v>
      </c>
      <c r="J20" s="346">
        <f t="shared" si="0"/>
        <v>0.64237268518518509</v>
      </c>
      <c r="K20" s="345">
        <v>19</v>
      </c>
      <c r="L20" s="333" t="str">
        <f t="shared" si="1"/>
        <v>Bartkowiak Jacek</v>
      </c>
      <c r="M20" s="11">
        <f t="shared" si="2"/>
        <v>73.620295129817507</v>
      </c>
      <c r="N20" s="11"/>
      <c r="O20" s="80">
        <f t="shared" si="3"/>
        <v>0.97515360083602121</v>
      </c>
      <c r="P20" s="11">
        <f t="shared" si="4"/>
        <v>1</v>
      </c>
      <c r="Q20" s="11">
        <v>1</v>
      </c>
    </row>
    <row r="21" spans="1:17" ht="16.5">
      <c r="A21" s="347">
        <v>38</v>
      </c>
      <c r="B21" s="347" t="s">
        <v>66</v>
      </c>
      <c r="C21" s="347" t="s">
        <v>10</v>
      </c>
      <c r="D21" s="347"/>
      <c r="E21" s="347" t="s">
        <v>47</v>
      </c>
      <c r="F21" s="347" t="s">
        <v>80</v>
      </c>
      <c r="G21" s="347">
        <v>31</v>
      </c>
      <c r="H21" s="346">
        <v>0.89446759259259256</v>
      </c>
      <c r="I21" s="346">
        <v>0.25</v>
      </c>
      <c r="J21" s="346">
        <f t="shared" si="0"/>
        <v>0.64446759259259256</v>
      </c>
      <c r="K21" s="345">
        <v>20</v>
      </c>
      <c r="L21" s="333" t="str">
        <f t="shared" si="1"/>
        <v>Herman-Iżycki Leszek</v>
      </c>
      <c r="M21" s="11">
        <f t="shared" si="2"/>
        <v>73.38098487841674</v>
      </c>
      <c r="N21" s="11"/>
      <c r="O21" s="80">
        <f t="shared" si="3"/>
        <v>0.99674939836931131</v>
      </c>
      <c r="P21" s="11">
        <f t="shared" si="4"/>
        <v>1</v>
      </c>
      <c r="Q21" s="11">
        <v>1</v>
      </c>
    </row>
    <row r="22" spans="1:17" ht="16.5">
      <c r="A22" s="347">
        <v>4</v>
      </c>
      <c r="B22" s="347" t="s">
        <v>69</v>
      </c>
      <c r="C22" s="347" t="s">
        <v>3181</v>
      </c>
      <c r="D22" s="347"/>
      <c r="E22" s="347" t="s">
        <v>3180</v>
      </c>
      <c r="F22" s="347" t="s">
        <v>80</v>
      </c>
      <c r="G22" s="347">
        <v>30</v>
      </c>
      <c r="H22" s="346">
        <v>0.90278935185185183</v>
      </c>
      <c r="I22" s="346">
        <v>0.25</v>
      </c>
      <c r="J22" s="346">
        <f t="shared" si="0"/>
        <v>0.65278935185185183</v>
      </c>
      <c r="K22" s="345">
        <v>21</v>
      </c>
      <c r="L22" s="333" t="str">
        <f t="shared" si="1"/>
        <v>Eibl Andrzej</v>
      </c>
      <c r="M22" s="11">
        <f t="shared" si="2"/>
        <v>71.013856333951679</v>
      </c>
      <c r="N22" s="11"/>
      <c r="O22" s="80">
        <f t="shared" si="3"/>
        <v>0.98725199907803052</v>
      </c>
      <c r="P22" s="11">
        <f t="shared" si="4"/>
        <v>0.967741935483871</v>
      </c>
      <c r="Q22" s="11">
        <v>1</v>
      </c>
    </row>
    <row r="23" spans="1:17" ht="16.5">
      <c r="A23" s="347">
        <v>51</v>
      </c>
      <c r="B23" s="347" t="s">
        <v>871</v>
      </c>
      <c r="C23" s="347" t="s">
        <v>3179</v>
      </c>
      <c r="D23" s="347">
        <v>1963</v>
      </c>
      <c r="E23" s="347" t="s">
        <v>3178</v>
      </c>
      <c r="F23" s="347" t="s">
        <v>80</v>
      </c>
      <c r="G23" s="347">
        <v>30</v>
      </c>
      <c r="H23" s="346">
        <v>0.90348379629629638</v>
      </c>
      <c r="I23" s="346">
        <v>0.25</v>
      </c>
      <c r="J23" s="346">
        <f t="shared" si="0"/>
        <v>0.65348379629629638</v>
      </c>
      <c r="K23" s="345">
        <v>22</v>
      </c>
      <c r="L23" s="333" t="str">
        <f t="shared" si="1"/>
        <v>JAŃCZAK Wiesław</v>
      </c>
      <c r="M23" s="11">
        <f t="shared" si="2"/>
        <v>70.938391298262658</v>
      </c>
      <c r="N23" s="11"/>
      <c r="O23" s="80">
        <f t="shared" si="3"/>
        <v>0.99893731956571774</v>
      </c>
      <c r="P23" s="11">
        <f t="shared" si="4"/>
        <v>1</v>
      </c>
      <c r="Q23" s="11">
        <v>1</v>
      </c>
    </row>
    <row r="24" spans="1:17" ht="16.5">
      <c r="A24" s="347">
        <v>25</v>
      </c>
      <c r="B24" s="347" t="s">
        <v>66</v>
      </c>
      <c r="C24" s="347" t="s">
        <v>74</v>
      </c>
      <c r="D24" s="347"/>
      <c r="E24" s="347" t="s">
        <v>67</v>
      </c>
      <c r="F24" s="347" t="s">
        <v>80</v>
      </c>
      <c r="G24" s="347">
        <v>29</v>
      </c>
      <c r="H24" s="346">
        <v>0.89376157407407408</v>
      </c>
      <c r="I24" s="346">
        <v>0.25</v>
      </c>
      <c r="J24" s="346">
        <f t="shared" si="0"/>
        <v>0.64376157407407408</v>
      </c>
      <c r="K24" s="345">
        <v>23</v>
      </c>
      <c r="L24" s="333" t="str">
        <f t="shared" si="1"/>
        <v>Orłowski Leszek</v>
      </c>
      <c r="M24" s="11">
        <f t="shared" si="2"/>
        <v>68.573778254987232</v>
      </c>
      <c r="N24" s="11"/>
      <c r="O24" s="80">
        <f t="shared" si="3"/>
        <v>1.0151022095970947</v>
      </c>
      <c r="P24" s="11">
        <f t="shared" si="4"/>
        <v>0.96666666666666667</v>
      </c>
      <c r="Q24" s="11">
        <v>1</v>
      </c>
    </row>
    <row r="25" spans="1:17" ht="16.5">
      <c r="A25" s="347">
        <v>24</v>
      </c>
      <c r="B25" s="347" t="s">
        <v>66</v>
      </c>
      <c r="C25" s="347" t="s">
        <v>71</v>
      </c>
      <c r="D25" s="347"/>
      <c r="E25" s="347" t="s">
        <v>67</v>
      </c>
      <c r="F25" s="347" t="s">
        <v>80</v>
      </c>
      <c r="G25" s="347">
        <v>29</v>
      </c>
      <c r="H25" s="346">
        <v>0.89377314814814823</v>
      </c>
      <c r="I25" s="346">
        <v>0.25</v>
      </c>
      <c r="J25" s="346">
        <f t="shared" si="0"/>
        <v>0.64377314814814823</v>
      </c>
      <c r="K25" s="345">
        <v>24</v>
      </c>
      <c r="L25" s="333" t="str">
        <f t="shared" si="1"/>
        <v>Papis Leszek</v>
      </c>
      <c r="M25" s="11">
        <f t="shared" si="2"/>
        <v>68.57254540147143</v>
      </c>
      <c r="N25" s="11"/>
      <c r="O25" s="80">
        <f t="shared" si="3"/>
        <v>0.9999820215022831</v>
      </c>
      <c r="P25" s="11">
        <f t="shared" si="4"/>
        <v>1</v>
      </c>
      <c r="Q25" s="11">
        <v>1</v>
      </c>
    </row>
    <row r="26" spans="1:17" ht="16.5">
      <c r="A26" s="347">
        <v>14</v>
      </c>
      <c r="B26" s="347" t="s">
        <v>664</v>
      </c>
      <c r="C26" s="347" t="s">
        <v>832</v>
      </c>
      <c r="D26" s="347"/>
      <c r="E26" s="347" t="s">
        <v>45</v>
      </c>
      <c r="F26" s="347" t="s">
        <v>80</v>
      </c>
      <c r="G26" s="350">
        <v>29</v>
      </c>
      <c r="H26" s="348">
        <v>0.90557870370370364</v>
      </c>
      <c r="I26" s="346">
        <v>0.25</v>
      </c>
      <c r="J26" s="346">
        <f t="shared" si="0"/>
        <v>0.65557870370370364</v>
      </c>
      <c r="K26" s="345">
        <v>25</v>
      </c>
      <c r="L26" s="333" t="str">
        <f t="shared" si="1"/>
        <v>Stanek Robert</v>
      </c>
      <c r="M26" s="11">
        <f t="shared" si="2"/>
        <v>67.337702064204038</v>
      </c>
      <c r="N26" s="11"/>
      <c r="O26" s="80">
        <f t="shared" si="3"/>
        <v>0.9819921612937399</v>
      </c>
      <c r="P26" s="11">
        <f t="shared" si="4"/>
        <v>1</v>
      </c>
      <c r="Q26" s="11">
        <v>1</v>
      </c>
    </row>
    <row r="27" spans="1:17" ht="16.5">
      <c r="A27" s="347">
        <v>12</v>
      </c>
      <c r="B27" s="347" t="s">
        <v>783</v>
      </c>
      <c r="C27" s="347" t="s">
        <v>782</v>
      </c>
      <c r="D27" s="347"/>
      <c r="E27" s="347" t="s">
        <v>45</v>
      </c>
      <c r="F27" s="347" t="s">
        <v>80</v>
      </c>
      <c r="G27" s="350">
        <v>28</v>
      </c>
      <c r="H27" s="348">
        <v>0.87847222222222221</v>
      </c>
      <c r="I27" s="346">
        <v>0.25</v>
      </c>
      <c r="J27" s="346">
        <f t="shared" si="0"/>
        <v>0.62847222222222221</v>
      </c>
      <c r="K27" s="345">
        <v>26</v>
      </c>
      <c r="L27" s="333" t="str">
        <f t="shared" si="1"/>
        <v>Ścibisz Jerzy</v>
      </c>
      <c r="M27" s="11">
        <f t="shared" si="2"/>
        <v>65.015712337852179</v>
      </c>
      <c r="N27" s="11"/>
      <c r="O27" s="80">
        <f t="shared" si="3"/>
        <v>1.0431307550644566</v>
      </c>
      <c r="P27" s="11">
        <f t="shared" si="4"/>
        <v>0.96551724137931039</v>
      </c>
      <c r="Q27" s="11">
        <v>1</v>
      </c>
    </row>
    <row r="28" spans="1:17" ht="16.5">
      <c r="A28" s="347">
        <v>39</v>
      </c>
      <c r="B28" s="347" t="s">
        <v>46</v>
      </c>
      <c r="C28" s="347" t="s">
        <v>1051</v>
      </c>
      <c r="D28" s="347"/>
      <c r="E28" s="347" t="s">
        <v>45</v>
      </c>
      <c r="F28" s="347" t="s">
        <v>80</v>
      </c>
      <c r="G28" s="350">
        <v>25</v>
      </c>
      <c r="H28" s="348">
        <v>0.90973379629629625</v>
      </c>
      <c r="I28" s="346">
        <v>0.25</v>
      </c>
      <c r="J28" s="346">
        <f t="shared" si="0"/>
        <v>0.65973379629629625</v>
      </c>
      <c r="K28" s="345">
        <v>27</v>
      </c>
      <c r="L28" s="333" t="str">
        <f t="shared" si="1"/>
        <v>Szajduk Piotr</v>
      </c>
      <c r="M28" s="11">
        <f t="shared" si="2"/>
        <v>58.049743158796595</v>
      </c>
      <c r="N28" s="11"/>
      <c r="O28" s="80">
        <f t="shared" si="3"/>
        <v>0.95261486640585258</v>
      </c>
      <c r="P28" s="11">
        <f t="shared" si="4"/>
        <v>0.8928571428571429</v>
      </c>
      <c r="Q28" s="11">
        <v>1</v>
      </c>
    </row>
    <row r="29" spans="1:17" ht="16.5">
      <c r="A29" s="347">
        <v>19</v>
      </c>
      <c r="B29" s="347" t="s">
        <v>522</v>
      </c>
      <c r="C29" s="347" t="s">
        <v>1443</v>
      </c>
      <c r="D29" s="347"/>
      <c r="E29" s="347" t="s">
        <v>3177</v>
      </c>
      <c r="F29" s="347" t="s">
        <v>80</v>
      </c>
      <c r="G29" s="347">
        <v>24</v>
      </c>
      <c r="H29" s="346">
        <v>0.77083333333333337</v>
      </c>
      <c r="I29" s="346">
        <v>0.25</v>
      </c>
      <c r="J29" s="346">
        <f t="shared" si="0"/>
        <v>0.52083333333333337</v>
      </c>
      <c r="K29" s="345">
        <v>28</v>
      </c>
      <c r="L29" s="333" t="str">
        <f t="shared" si="1"/>
        <v>Sambor Rafał</v>
      </c>
      <c r="M29" s="11">
        <f t="shared" si="2"/>
        <v>55.727753432444729</v>
      </c>
      <c r="N29" s="11"/>
      <c r="O29" s="80">
        <f t="shared" si="3"/>
        <v>1.2666888888888888</v>
      </c>
      <c r="P29" s="11">
        <f t="shared" si="4"/>
        <v>0.96</v>
      </c>
      <c r="Q29" s="11">
        <v>1</v>
      </c>
    </row>
    <row r="30" spans="1:17" ht="16.5">
      <c r="A30" s="347">
        <v>9</v>
      </c>
      <c r="B30" s="347" t="s">
        <v>824</v>
      </c>
      <c r="C30" s="347" t="s">
        <v>1847</v>
      </c>
      <c r="D30" s="347"/>
      <c r="E30" s="347" t="s">
        <v>1848</v>
      </c>
      <c r="F30" s="347" t="s">
        <v>80</v>
      </c>
      <c r="G30" s="347">
        <v>24</v>
      </c>
      <c r="H30" s="346">
        <v>0.87430555555555556</v>
      </c>
      <c r="I30" s="346">
        <v>0.25</v>
      </c>
      <c r="J30" s="346">
        <f t="shared" si="0"/>
        <v>0.62430555555555556</v>
      </c>
      <c r="K30" s="345">
        <v>29</v>
      </c>
      <c r="L30" s="333" t="str">
        <f t="shared" si="1"/>
        <v>Sobków Szymon</v>
      </c>
      <c r="M30" s="11">
        <f t="shared" si="2"/>
        <v>46.491451695587934</v>
      </c>
      <c r="N30" s="11"/>
      <c r="O30" s="80">
        <f t="shared" si="3"/>
        <v>0.83426028921023365</v>
      </c>
      <c r="P30" s="11">
        <f t="shared" si="4"/>
        <v>1</v>
      </c>
      <c r="Q30" s="11">
        <v>1</v>
      </c>
    </row>
    <row r="31" spans="1:17" ht="16.5">
      <c r="A31" s="347">
        <v>45</v>
      </c>
      <c r="B31" s="347" t="s">
        <v>59</v>
      </c>
      <c r="C31" s="347" t="s">
        <v>3176</v>
      </c>
      <c r="D31" s="347">
        <v>1978</v>
      </c>
      <c r="E31" s="347" t="s">
        <v>223</v>
      </c>
      <c r="F31" s="347" t="s">
        <v>80</v>
      </c>
      <c r="G31" s="349">
        <v>24</v>
      </c>
      <c r="H31" s="348">
        <v>0.90140046296296295</v>
      </c>
      <c r="I31" s="346">
        <v>0.25</v>
      </c>
      <c r="J31" s="346">
        <f t="shared" si="0"/>
        <v>0.65140046296296295</v>
      </c>
      <c r="K31" s="345">
        <v>30</v>
      </c>
      <c r="L31" s="333" t="str">
        <f t="shared" si="1"/>
        <v>Biełajew Jacek</v>
      </c>
      <c r="M31" s="11">
        <f t="shared" si="2"/>
        <v>44.557646531867121</v>
      </c>
      <c r="N31" s="11"/>
      <c r="O31" s="80">
        <f t="shared" si="3"/>
        <v>0.95840514560864243</v>
      </c>
      <c r="P31" s="11">
        <f t="shared" si="4"/>
        <v>1</v>
      </c>
      <c r="Q31" s="11">
        <v>1</v>
      </c>
    </row>
    <row r="32" spans="1:17" ht="16.5">
      <c r="A32" s="347">
        <v>46</v>
      </c>
      <c r="B32" s="347" t="s">
        <v>52</v>
      </c>
      <c r="C32" s="347" t="s">
        <v>3175</v>
      </c>
      <c r="D32" s="347">
        <v>1981</v>
      </c>
      <c r="E32" s="347" t="s">
        <v>223</v>
      </c>
      <c r="F32" s="347" t="s">
        <v>80</v>
      </c>
      <c r="G32" s="347">
        <v>24</v>
      </c>
      <c r="H32" s="346">
        <v>0.90141203703703709</v>
      </c>
      <c r="I32" s="346">
        <v>0.25</v>
      </c>
      <c r="J32" s="346">
        <f t="shared" si="0"/>
        <v>0.65141203703703709</v>
      </c>
      <c r="K32" s="345">
        <v>31</v>
      </c>
      <c r="L32" s="333" t="str">
        <f t="shared" si="1"/>
        <v>Gniot Marcin</v>
      </c>
      <c r="M32" s="11">
        <f t="shared" si="2"/>
        <v>44.556854846309889</v>
      </c>
      <c r="N32" s="11"/>
      <c r="O32" s="80">
        <f t="shared" si="3"/>
        <v>0.99998223233005212</v>
      </c>
      <c r="P32" s="11">
        <f t="shared" si="4"/>
        <v>1</v>
      </c>
      <c r="Q32" s="11">
        <v>1</v>
      </c>
    </row>
    <row r="33" spans="1:17" ht="16.5">
      <c r="A33" s="347">
        <v>47</v>
      </c>
      <c r="B33" s="347" t="s">
        <v>3166</v>
      </c>
      <c r="C33" s="347" t="s">
        <v>3174</v>
      </c>
      <c r="D33" s="347">
        <v>1974</v>
      </c>
      <c r="E33" s="347" t="s">
        <v>223</v>
      </c>
      <c r="F33" s="347" t="s">
        <v>80</v>
      </c>
      <c r="G33" s="350">
        <v>24</v>
      </c>
      <c r="H33" s="348">
        <v>0.90142361111111102</v>
      </c>
      <c r="I33" s="346">
        <v>0.25</v>
      </c>
      <c r="J33" s="346">
        <f t="shared" si="0"/>
        <v>0.65142361111111102</v>
      </c>
      <c r="K33" s="345">
        <v>32</v>
      </c>
      <c r="L33" s="333" t="str">
        <f t="shared" si="1"/>
        <v>Gil Ryszard</v>
      </c>
      <c r="M33" s="11">
        <f t="shared" si="2"/>
        <v>44.556063188884984</v>
      </c>
      <c r="N33" s="11"/>
      <c r="O33" s="80">
        <f t="shared" si="3"/>
        <v>0.99998223264573693</v>
      </c>
      <c r="P33" s="11">
        <f t="shared" si="4"/>
        <v>1</v>
      </c>
      <c r="Q33" s="11">
        <v>1</v>
      </c>
    </row>
    <row r="34" spans="1:17" ht="16.5">
      <c r="A34" s="347">
        <v>2</v>
      </c>
      <c r="B34" s="347" t="s">
        <v>60</v>
      </c>
      <c r="C34" s="347" t="s">
        <v>3173</v>
      </c>
      <c r="D34" s="347"/>
      <c r="E34" s="347" t="s">
        <v>96</v>
      </c>
      <c r="F34" s="347" t="s">
        <v>80</v>
      </c>
      <c r="G34" s="347">
        <v>23</v>
      </c>
      <c r="H34" s="346">
        <v>0.81944444444444453</v>
      </c>
      <c r="I34" s="346">
        <v>0.25</v>
      </c>
      <c r="J34" s="346">
        <f t="shared" si="0"/>
        <v>0.56944444444444453</v>
      </c>
      <c r="K34" s="345">
        <v>33</v>
      </c>
      <c r="L34" s="333" t="str">
        <f t="shared" si="1"/>
        <v>Melon-Mika Krzysztof</v>
      </c>
      <c r="M34" s="11">
        <f t="shared" si="2"/>
        <v>42.699560556014781</v>
      </c>
      <c r="N34" s="11"/>
      <c r="O34" s="80">
        <f t="shared" si="3"/>
        <v>1.143963414634146</v>
      </c>
      <c r="P34" s="11">
        <f t="shared" si="4"/>
        <v>0.95833333333333337</v>
      </c>
      <c r="Q34" s="11">
        <v>1</v>
      </c>
    </row>
    <row r="35" spans="1:17" ht="16.5">
      <c r="A35" s="347">
        <v>37</v>
      </c>
      <c r="B35" s="347" t="s">
        <v>88</v>
      </c>
      <c r="C35" s="347" t="s">
        <v>129</v>
      </c>
      <c r="D35" s="347"/>
      <c r="E35" s="347" t="s">
        <v>125</v>
      </c>
      <c r="F35" s="347" t="s">
        <v>80</v>
      </c>
      <c r="G35" s="349">
        <v>23</v>
      </c>
      <c r="H35" s="348">
        <v>0.82642361111111118</v>
      </c>
      <c r="I35" s="346">
        <v>0.25</v>
      </c>
      <c r="J35" s="346">
        <f t="shared" si="0"/>
        <v>0.57642361111111118</v>
      </c>
      <c r="K35" s="345">
        <v>34</v>
      </c>
      <c r="L35" s="333" t="str">
        <f t="shared" si="1"/>
        <v>Sadowski Marek</v>
      </c>
      <c r="M35" s="11">
        <f t="shared" si="2"/>
        <v>42.182566900707336</v>
      </c>
      <c r="N35" s="11"/>
      <c r="O35" s="80">
        <f t="shared" si="3"/>
        <v>0.98789229564484071</v>
      </c>
      <c r="P35" s="11">
        <f t="shared" si="4"/>
        <v>1</v>
      </c>
      <c r="Q35" s="11">
        <v>1</v>
      </c>
    </row>
    <row r="36" spans="1:17" ht="16.5">
      <c r="A36" s="347">
        <v>23</v>
      </c>
      <c r="B36" s="347" t="s">
        <v>55</v>
      </c>
      <c r="C36" s="347" t="s">
        <v>2456</v>
      </c>
      <c r="D36" s="347"/>
      <c r="E36" s="347" t="s">
        <v>2654</v>
      </c>
      <c r="F36" s="347" t="s">
        <v>80</v>
      </c>
      <c r="G36" s="347">
        <v>23</v>
      </c>
      <c r="H36" s="346">
        <v>0.89170138888888895</v>
      </c>
      <c r="I36" s="346">
        <v>0.25</v>
      </c>
      <c r="J36" s="346">
        <f t="shared" si="0"/>
        <v>0.64170138888888895</v>
      </c>
      <c r="K36" s="345">
        <v>35</v>
      </c>
      <c r="L36" s="333" t="str">
        <f t="shared" si="1"/>
        <v>Czarny Grzegorz</v>
      </c>
      <c r="M36" s="11">
        <f t="shared" si="2"/>
        <v>37.891499005391616</v>
      </c>
      <c r="N36" s="11"/>
      <c r="O36" s="80">
        <f t="shared" si="3"/>
        <v>0.89827390292733078</v>
      </c>
      <c r="P36" s="11">
        <f t="shared" si="4"/>
        <v>1</v>
      </c>
      <c r="Q36" s="11">
        <v>1</v>
      </c>
    </row>
    <row r="37" spans="1:17" ht="16.5">
      <c r="A37" s="347">
        <v>40</v>
      </c>
      <c r="B37" s="347" t="s">
        <v>60</v>
      </c>
      <c r="C37" s="347" t="s">
        <v>2012</v>
      </c>
      <c r="D37" s="347"/>
      <c r="E37" s="347" t="s">
        <v>47</v>
      </c>
      <c r="F37" s="347" t="s">
        <v>80</v>
      </c>
      <c r="G37" s="347">
        <v>21</v>
      </c>
      <c r="H37" s="346">
        <v>0.87364583333333334</v>
      </c>
      <c r="I37" s="346">
        <v>0.25</v>
      </c>
      <c r="J37" s="346">
        <f t="shared" si="0"/>
        <v>0.62364583333333334</v>
      </c>
      <c r="K37" s="345">
        <v>36</v>
      </c>
      <c r="L37" s="333" t="str">
        <f t="shared" si="1"/>
        <v>Mierzwicki Krzysztof</v>
      </c>
      <c r="M37" s="11">
        <f t="shared" si="2"/>
        <v>34.596586048401036</v>
      </c>
      <c r="N37" s="11"/>
      <c r="O37" s="80">
        <f t="shared" si="3"/>
        <v>1.0289516173932409</v>
      </c>
      <c r="P37" s="11">
        <f t="shared" si="4"/>
        <v>0.91304347826086951</v>
      </c>
      <c r="Q37" s="11">
        <v>1</v>
      </c>
    </row>
    <row r="38" spans="1:17" ht="16.5">
      <c r="A38" s="347">
        <v>10</v>
      </c>
      <c r="B38" s="347" t="s">
        <v>1572</v>
      </c>
      <c r="C38" s="347" t="s">
        <v>3169</v>
      </c>
      <c r="D38" s="347"/>
      <c r="E38" s="347" t="s">
        <v>425</v>
      </c>
      <c r="F38" s="347" t="s">
        <v>80</v>
      </c>
      <c r="G38" s="347">
        <v>15</v>
      </c>
      <c r="H38" s="346">
        <v>0.90349537037037031</v>
      </c>
      <c r="I38" s="346">
        <v>0.25</v>
      </c>
      <c r="J38" s="346">
        <f t="shared" si="0"/>
        <v>0.65349537037037031</v>
      </c>
      <c r="K38" s="345">
        <v>37</v>
      </c>
      <c r="L38" s="333" t="str">
        <f t="shared" si="1"/>
        <v>Łozowski Kamil</v>
      </c>
      <c r="M38" s="11">
        <f t="shared" si="2"/>
        <v>24.711847177429313</v>
      </c>
      <c r="N38" s="11"/>
      <c r="O38" s="80">
        <f t="shared" si="3"/>
        <v>0.95432326166271131</v>
      </c>
      <c r="P38" s="11">
        <f t="shared" si="4"/>
        <v>0.7142857142857143</v>
      </c>
      <c r="Q38" s="11">
        <v>1</v>
      </c>
    </row>
    <row r="39" spans="1:17" ht="16.5">
      <c r="A39" s="347">
        <v>28</v>
      </c>
      <c r="B39" s="347" t="s">
        <v>46</v>
      </c>
      <c r="C39" s="347" t="s">
        <v>3168</v>
      </c>
      <c r="D39" s="347"/>
      <c r="E39" s="347" t="s">
        <v>425</v>
      </c>
      <c r="F39" s="347" t="s">
        <v>80</v>
      </c>
      <c r="G39" s="349">
        <v>14</v>
      </c>
      <c r="H39" s="348">
        <v>0.76736111111111116</v>
      </c>
      <c r="I39" s="346">
        <v>0.25</v>
      </c>
      <c r="J39" s="346">
        <f t="shared" si="0"/>
        <v>0.51736111111111116</v>
      </c>
      <c r="K39" s="345">
        <v>38</v>
      </c>
      <c r="L39" s="333" t="str">
        <f t="shared" si="1"/>
        <v>Kociołek Piotr</v>
      </c>
      <c r="M39" s="11">
        <f t="shared" si="2"/>
        <v>23.064390698934027</v>
      </c>
      <c r="N39" s="11"/>
      <c r="O39" s="80">
        <f t="shared" si="3"/>
        <v>1.2631319910514538</v>
      </c>
      <c r="P39" s="11">
        <f t="shared" si="4"/>
        <v>0.93333333333333335</v>
      </c>
      <c r="Q39" s="11">
        <v>1</v>
      </c>
    </row>
    <row r="40" spans="1:17" ht="16.5">
      <c r="A40" s="347">
        <v>1</v>
      </c>
      <c r="B40" s="347" t="s">
        <v>90</v>
      </c>
      <c r="C40" s="347" t="s">
        <v>1</v>
      </c>
      <c r="D40" s="347"/>
      <c r="E40" s="347" t="s">
        <v>101</v>
      </c>
      <c r="F40" s="347" t="s">
        <v>80</v>
      </c>
      <c r="G40" s="347">
        <v>12</v>
      </c>
      <c r="H40" s="346">
        <v>0.56111111111111112</v>
      </c>
      <c r="I40" s="346">
        <v>0.25</v>
      </c>
      <c r="J40" s="346">
        <f t="shared" si="0"/>
        <v>0.31111111111111112</v>
      </c>
      <c r="K40" s="345">
        <v>39</v>
      </c>
      <c r="L40" s="333" t="str">
        <f t="shared" si="1"/>
        <v>Kawecki Dariusz</v>
      </c>
      <c r="M40" s="11">
        <f t="shared" si="2"/>
        <v>19.769477741943451</v>
      </c>
      <c r="N40" s="11"/>
      <c r="O40" s="80">
        <f t="shared" si="3"/>
        <v>1.6629464285714286</v>
      </c>
      <c r="P40" s="11">
        <f t="shared" si="4"/>
        <v>0.8571428571428571</v>
      </c>
      <c r="Q40" s="11">
        <v>1</v>
      </c>
    </row>
    <row r="41" spans="1:17" ht="16.5">
      <c r="A41" s="347">
        <v>26</v>
      </c>
      <c r="B41" s="347" t="s">
        <v>90</v>
      </c>
      <c r="C41" s="347" t="s">
        <v>3</v>
      </c>
      <c r="D41" s="347"/>
      <c r="E41" s="347" t="s">
        <v>4</v>
      </c>
      <c r="F41" s="347" t="s">
        <v>80</v>
      </c>
      <c r="G41" s="347">
        <v>12</v>
      </c>
      <c r="H41" s="346">
        <v>0.56180555555555556</v>
      </c>
      <c r="I41" s="346">
        <v>0.25</v>
      </c>
      <c r="J41" s="346">
        <f t="shared" si="0"/>
        <v>0.31180555555555556</v>
      </c>
      <c r="K41" s="345">
        <v>40</v>
      </c>
      <c r="L41" s="333" t="str">
        <f t="shared" si="1"/>
        <v>Kleina Dariusz</v>
      </c>
      <c r="M41" s="11">
        <f t="shared" si="2"/>
        <v>19.725447724700818</v>
      </c>
      <c r="N41" s="11"/>
      <c r="O41" s="80">
        <f t="shared" si="3"/>
        <v>0.99777282850779514</v>
      </c>
      <c r="P41" s="11">
        <f t="shared" si="4"/>
        <v>1</v>
      </c>
      <c r="Q41" s="11">
        <v>1</v>
      </c>
    </row>
    <row r="42" spans="1:17" ht="16.5">
      <c r="A42" s="347">
        <v>49</v>
      </c>
      <c r="B42" s="347" t="s">
        <v>52</v>
      </c>
      <c r="C42" s="347" t="s">
        <v>3167</v>
      </c>
      <c r="D42" s="347">
        <v>1989</v>
      </c>
      <c r="E42" s="347" t="s">
        <v>3164</v>
      </c>
      <c r="F42" s="347" t="s">
        <v>80</v>
      </c>
      <c r="G42" s="347">
        <v>11</v>
      </c>
      <c r="H42" s="346">
        <v>0.64930555555555558</v>
      </c>
      <c r="I42" s="346">
        <v>0.25763888888888892</v>
      </c>
      <c r="J42" s="346">
        <f t="shared" si="0"/>
        <v>0.39166666666666666</v>
      </c>
      <c r="K42" s="345">
        <v>41</v>
      </c>
      <c r="L42" s="333" t="str">
        <f t="shared" si="1"/>
        <v>Ciesłowski Marcin</v>
      </c>
      <c r="M42" s="11">
        <f t="shared" si="2"/>
        <v>18.081660414309081</v>
      </c>
      <c r="N42" s="11"/>
      <c r="O42" s="80">
        <f t="shared" si="3"/>
        <v>0.79609929078014185</v>
      </c>
      <c r="P42" s="11">
        <f t="shared" si="4"/>
        <v>0.91666666666666663</v>
      </c>
      <c r="Q42" s="11">
        <v>1</v>
      </c>
    </row>
    <row r="43" spans="1:17" ht="16.5">
      <c r="A43" s="347">
        <v>50</v>
      </c>
      <c r="B43" s="347" t="s">
        <v>3166</v>
      </c>
      <c r="C43" s="347" t="s">
        <v>3165</v>
      </c>
      <c r="D43" s="347">
        <v>1987</v>
      </c>
      <c r="E43" s="347" t="s">
        <v>3164</v>
      </c>
      <c r="F43" s="347" t="s">
        <v>80</v>
      </c>
      <c r="G43" s="349">
        <v>11</v>
      </c>
      <c r="H43" s="348">
        <v>0.64932870370370377</v>
      </c>
      <c r="I43" s="346">
        <v>0.25763888888888892</v>
      </c>
      <c r="J43" s="346">
        <f t="shared" si="0"/>
        <v>0.39168981481481485</v>
      </c>
      <c r="K43" s="345">
        <v>42</v>
      </c>
      <c r="L43" s="333" t="str">
        <f t="shared" si="1"/>
        <v>Świerczyński Ryszard</v>
      </c>
      <c r="M43" s="11">
        <f t="shared" si="2"/>
        <v>18.080591821411833</v>
      </c>
      <c r="N43" s="11"/>
      <c r="O43" s="80">
        <f t="shared" si="3"/>
        <v>0.9999409018379527</v>
      </c>
      <c r="P43" s="11">
        <f t="shared" si="4"/>
        <v>1</v>
      </c>
      <c r="Q43" s="11">
        <v>1</v>
      </c>
    </row>
    <row r="44" spans="1:17" ht="16.5">
      <c r="A44" s="347">
        <v>11</v>
      </c>
      <c r="B44" s="347" t="s">
        <v>578</v>
      </c>
      <c r="C44" s="347" t="s">
        <v>3163</v>
      </c>
      <c r="D44" s="347"/>
      <c r="E44" s="347" t="s">
        <v>3162</v>
      </c>
      <c r="F44" s="347" t="s">
        <v>80</v>
      </c>
      <c r="G44" s="347">
        <v>0</v>
      </c>
      <c r="H44" s="346"/>
      <c r="I44" s="346">
        <v>0.25</v>
      </c>
      <c r="J44" s="346" t="s">
        <v>1939</v>
      </c>
      <c r="K44" s="345"/>
      <c r="L44" s="333" t="str">
        <f t="shared" ref="L44:L45" si="5">C44&amp;" "&amp;B44</f>
        <v>Dempniak Tomasz</v>
      </c>
      <c r="M44" s="11">
        <f t="shared" ref="M44" si="6">MAX(M43*IF(Q44&lt;1,Q44,IF(P44&lt;1,P44,IF(O44&lt;1,O44,1))),0)</f>
        <v>0</v>
      </c>
      <c r="N44" s="11"/>
      <c r="O44" s="80" t="e">
        <f t="shared" ref="O44:O45" si="7">J43/J44</f>
        <v>#VALUE!</v>
      </c>
      <c r="P44" s="11">
        <f t="shared" ref="P44:P45" si="8">G44/G43</f>
        <v>0</v>
      </c>
      <c r="Q44" s="11">
        <v>1</v>
      </c>
    </row>
    <row r="45" spans="1:17" ht="16.5">
      <c r="A45" s="347">
        <v>18</v>
      </c>
      <c r="B45" s="347" t="s">
        <v>90</v>
      </c>
      <c r="C45" s="347" t="s">
        <v>3161</v>
      </c>
      <c r="D45" s="347"/>
      <c r="E45" s="347" t="s">
        <v>57</v>
      </c>
      <c r="F45" s="347" t="s">
        <v>80</v>
      </c>
      <c r="G45" s="350">
        <v>0</v>
      </c>
      <c r="H45" s="348"/>
      <c r="I45" s="346">
        <v>0.25</v>
      </c>
      <c r="J45" s="346" t="s">
        <v>1939</v>
      </c>
      <c r="K45" s="345"/>
      <c r="L45" s="333" t="str">
        <f t="shared" si="5"/>
        <v>Drapella Dariusz</v>
      </c>
      <c r="M45" s="11">
        <v>0</v>
      </c>
      <c r="N45" s="11"/>
      <c r="O45" s="80" t="e">
        <f t="shared" si="7"/>
        <v>#VALUE!</v>
      </c>
      <c r="P45" s="11" t="e">
        <f t="shared" si="8"/>
        <v>#DIV/0!</v>
      </c>
      <c r="Q45" s="11">
        <v>1</v>
      </c>
    </row>
    <row r="46" spans="1:17" ht="15.75">
      <c r="F46" s="344"/>
      <c r="G46" s="343"/>
      <c r="H46" s="342"/>
      <c r="I46" s="341"/>
      <c r="J46" s="341"/>
      <c r="K46" s="340"/>
    </row>
    <row r="47" spans="1:17" ht="15.75">
      <c r="F47" s="344"/>
      <c r="G47" s="343"/>
      <c r="H47" s="342"/>
      <c r="I47" s="341"/>
      <c r="J47" s="341"/>
      <c r="K47" s="340"/>
    </row>
    <row r="48" spans="1:17" ht="15.75">
      <c r="F48" s="344"/>
      <c r="G48" s="343"/>
      <c r="H48" s="342"/>
      <c r="I48" s="341"/>
      <c r="J48" s="341"/>
      <c r="K48" s="340"/>
    </row>
    <row r="49" spans="6:11" ht="15.75">
      <c r="F49" s="344"/>
      <c r="G49" s="343"/>
      <c r="H49" s="342"/>
      <c r="I49" s="341"/>
      <c r="J49" s="341"/>
      <c r="K49" s="340"/>
    </row>
    <row r="50" spans="6:11" ht="15.75">
      <c r="F50" s="344"/>
      <c r="G50" s="343"/>
      <c r="H50" s="342"/>
      <c r="I50" s="341"/>
      <c r="J50" s="341"/>
      <c r="K50" s="340"/>
    </row>
    <row r="51" spans="6:11" ht="15.75">
      <c r="F51" s="344"/>
      <c r="G51" s="343"/>
      <c r="H51" s="342"/>
      <c r="I51" s="341"/>
      <c r="J51" s="341"/>
      <c r="K51" s="340"/>
    </row>
    <row r="52" spans="6:11" ht="15.75">
      <c r="F52" s="344"/>
      <c r="G52" s="343"/>
      <c r="H52" s="342"/>
      <c r="I52" s="341"/>
      <c r="J52" s="341"/>
      <c r="K52" s="340"/>
    </row>
    <row r="53" spans="6:11" ht="15.75">
      <c r="F53" s="344"/>
      <c r="G53" s="343"/>
      <c r="H53" s="342"/>
      <c r="I53" s="341"/>
      <c r="J53" s="341"/>
      <c r="K53" s="340"/>
    </row>
    <row r="54" spans="6:11" ht="15.75">
      <c r="F54" s="344"/>
      <c r="G54" s="343"/>
      <c r="H54" s="342"/>
      <c r="I54" s="341"/>
      <c r="J54" s="341"/>
      <c r="K54" s="340"/>
    </row>
    <row r="55" spans="6:11" ht="15.75">
      <c r="F55" s="344"/>
      <c r="G55" s="343"/>
      <c r="H55" s="342"/>
      <c r="I55" s="341"/>
      <c r="J55" s="341"/>
      <c r="K55" s="340"/>
    </row>
    <row r="56" spans="6:11" ht="15.75">
      <c r="F56" s="344"/>
      <c r="G56" s="343"/>
      <c r="H56" s="342"/>
      <c r="I56" s="341"/>
      <c r="J56" s="341"/>
      <c r="K56" s="340"/>
    </row>
    <row r="57" spans="6:11" ht="15.75">
      <c r="F57" s="344"/>
      <c r="G57" s="343"/>
      <c r="H57" s="342"/>
      <c r="I57" s="341"/>
      <c r="J57" s="341"/>
      <c r="K57" s="340"/>
    </row>
    <row r="58" spans="6:11">
      <c r="F58" s="339"/>
      <c r="G58" s="339"/>
      <c r="H58" s="338"/>
      <c r="I58" s="338"/>
      <c r="J58" s="338"/>
      <c r="K58" s="337"/>
    </row>
    <row r="59" spans="6:11">
      <c r="F59" s="339"/>
      <c r="G59" s="339"/>
      <c r="H59" s="338"/>
      <c r="I59" s="338"/>
      <c r="J59" s="338"/>
      <c r="K59" s="337"/>
    </row>
    <row r="60" spans="6:11">
      <c r="F60" s="339"/>
      <c r="G60" s="339"/>
      <c r="H60" s="338"/>
      <c r="I60" s="338"/>
      <c r="J60" s="338"/>
      <c r="K60" s="337"/>
    </row>
    <row r="61" spans="6:11">
      <c r="F61" s="339"/>
      <c r="G61" s="339"/>
      <c r="H61" s="338"/>
      <c r="I61" s="338"/>
      <c r="J61" s="338"/>
      <c r="K61" s="337"/>
    </row>
    <row r="62" spans="6:11">
      <c r="F62" s="339"/>
      <c r="G62" s="339"/>
      <c r="H62" s="338"/>
      <c r="I62" s="338"/>
      <c r="J62" s="338"/>
      <c r="K62" s="337"/>
    </row>
    <row r="63" spans="6:11">
      <c r="F63" s="339"/>
      <c r="G63" s="339"/>
      <c r="H63" s="338"/>
      <c r="I63" s="338"/>
      <c r="J63" s="338"/>
      <c r="K63" s="337"/>
    </row>
    <row r="64" spans="6:11">
      <c r="F64" s="339"/>
      <c r="G64" s="339"/>
      <c r="H64" s="338"/>
      <c r="I64" s="338"/>
      <c r="J64" s="338"/>
      <c r="K64" s="337"/>
    </row>
    <row r="65" spans="6:11">
      <c r="F65" s="339"/>
      <c r="G65" s="339"/>
      <c r="H65" s="338"/>
      <c r="I65" s="338"/>
      <c r="J65" s="338"/>
      <c r="K65" s="337"/>
    </row>
    <row r="66" spans="6:11">
      <c r="F66" s="339"/>
      <c r="G66" s="339"/>
      <c r="H66" s="338"/>
      <c r="I66" s="338"/>
      <c r="J66" s="338"/>
      <c r="K66" s="337"/>
    </row>
    <row r="67" spans="6:11">
      <c r="F67" s="339"/>
      <c r="G67" s="339"/>
      <c r="H67" s="338"/>
      <c r="I67" s="338"/>
      <c r="J67" s="338"/>
      <c r="K67" s="337"/>
    </row>
  </sheetData>
  <conditionalFormatting sqref="F1:F65527">
    <cfRule type="containsText" dxfId="57" priority="1" stopIfTrue="1" operator="containsText" text="K">
      <formula>NOT(ISERROR(SEARCH("K",F1)))</formula>
    </cfRule>
  </conditionalFormatting>
  <pageMargins left="0.7" right="0.7" top="0.75" bottom="0.75" header="0.3" footer="0.3"/>
  <pageSetup paperSize="9" scale="88" fitToHeight="0" orientation="portrait" horizontalDpi="300" verticalDpi="300" r:id="rId1"/>
</worksheet>
</file>

<file path=xl/worksheets/sheet41.xml><?xml version="1.0" encoding="utf-8"?>
<worksheet xmlns="http://schemas.openxmlformats.org/spreadsheetml/2006/main" xmlns:r="http://schemas.openxmlformats.org/officeDocument/2006/relationships">
  <dimension ref="A1:AI11"/>
  <sheetViews>
    <sheetView workbookViewId="0"/>
  </sheetViews>
  <sheetFormatPr defaultRowHeight="15"/>
  <cols>
    <col min="1" max="1" width="13.140625" style="377" bestFit="1" customWidth="1"/>
    <col min="2" max="2" width="18.5703125" style="377" bestFit="1" customWidth="1"/>
    <col min="3" max="3" width="28.28515625" style="377" bestFit="1" customWidth="1"/>
    <col min="4" max="4" width="28.28515625" style="377" customWidth="1"/>
    <col min="5" max="5" width="12.140625" style="377" bestFit="1" customWidth="1"/>
    <col min="6" max="6" width="24.140625" style="377" bestFit="1" customWidth="1"/>
    <col min="7" max="7" width="9.140625" style="377"/>
    <col min="8" max="8" width="7.7109375" style="377" bestFit="1" customWidth="1"/>
    <col min="9" max="9" width="9.140625" style="377"/>
    <col min="10" max="28" width="0" style="377" hidden="1" customWidth="1"/>
    <col min="29" max="29" width="18.7109375" style="377" bestFit="1" customWidth="1"/>
    <col min="30" max="16384" width="9.140625" style="377"/>
  </cols>
  <sheetData>
    <row r="1" spans="1:35">
      <c r="B1" s="389" t="s">
        <v>3224</v>
      </c>
      <c r="C1" s="389" t="s">
        <v>3226</v>
      </c>
      <c r="D1" s="389"/>
      <c r="E1" s="381"/>
      <c r="F1" s="381"/>
      <c r="G1" s="380"/>
      <c r="H1" s="379"/>
      <c r="I1" s="379"/>
      <c r="J1" s="379"/>
      <c r="K1" s="379"/>
      <c r="L1" s="379"/>
      <c r="M1" s="379"/>
      <c r="N1" s="379"/>
      <c r="O1" s="379"/>
      <c r="P1" s="379"/>
      <c r="Q1" s="379"/>
      <c r="R1" s="379"/>
      <c r="S1" s="379"/>
      <c r="T1" s="379"/>
      <c r="U1" s="379"/>
      <c r="V1" s="379"/>
      <c r="W1" s="379"/>
      <c r="X1" s="379"/>
      <c r="Y1" s="379"/>
      <c r="Z1" s="379"/>
      <c r="AB1" s="378">
        <v>0.41666666666666669</v>
      </c>
    </row>
    <row r="2" spans="1:35">
      <c r="A2" s="388" t="s">
        <v>2638</v>
      </c>
      <c r="B2" s="388" t="s">
        <v>3222</v>
      </c>
      <c r="C2" s="387" t="s">
        <v>3221</v>
      </c>
      <c r="D2" s="387"/>
      <c r="E2" s="387" t="s">
        <v>3220</v>
      </c>
      <c r="F2" s="387" t="s">
        <v>2640</v>
      </c>
      <c r="G2" s="386" t="s">
        <v>118</v>
      </c>
      <c r="H2" s="386" t="s">
        <v>3219</v>
      </c>
      <c r="I2" s="386" t="s">
        <v>1277</v>
      </c>
      <c r="J2" s="385" t="s">
        <v>2826</v>
      </c>
      <c r="K2" s="385" t="s">
        <v>2827</v>
      </c>
      <c r="L2" s="385" t="s">
        <v>2828</v>
      </c>
      <c r="M2" s="385" t="s">
        <v>2829</v>
      </c>
      <c r="N2" s="385" t="s">
        <v>2830</v>
      </c>
      <c r="O2" s="385" t="s">
        <v>2831</v>
      </c>
      <c r="P2" s="385" t="s">
        <v>2832</v>
      </c>
      <c r="Q2" s="385" t="s">
        <v>2833</v>
      </c>
      <c r="R2" s="385" t="s">
        <v>2834</v>
      </c>
      <c r="S2" s="385" t="s">
        <v>2835</v>
      </c>
      <c r="T2" s="385" t="s">
        <v>2836</v>
      </c>
      <c r="U2" s="385" t="s">
        <v>2837</v>
      </c>
      <c r="V2" s="385" t="s">
        <v>2838</v>
      </c>
      <c r="W2" s="385" t="s">
        <v>2839</v>
      </c>
      <c r="X2" s="385" t="s">
        <v>2840</v>
      </c>
      <c r="Y2" s="385" t="s">
        <v>2841</v>
      </c>
      <c r="Z2" s="385" t="s">
        <v>3218</v>
      </c>
      <c r="AA2" s="377" t="s">
        <v>118</v>
      </c>
      <c r="AB2" s="378">
        <v>0.41666666666666669</v>
      </c>
      <c r="AC2" s="258"/>
      <c r="AD2" s="11" t="s">
        <v>165</v>
      </c>
      <c r="AE2" s="11" t="s">
        <v>196</v>
      </c>
      <c r="AF2" s="11" t="s">
        <v>162</v>
      </c>
      <c r="AG2" s="11" t="s">
        <v>163</v>
      </c>
      <c r="AH2" s="11" t="s">
        <v>79</v>
      </c>
      <c r="AI2" s="11" t="s">
        <v>164</v>
      </c>
    </row>
    <row r="3" spans="1:35">
      <c r="A3" s="381">
        <v>1</v>
      </c>
      <c r="B3" s="381">
        <v>1</v>
      </c>
      <c r="C3" s="382" t="s">
        <v>55</v>
      </c>
      <c r="D3" s="382" t="s">
        <v>54</v>
      </c>
      <c r="E3" s="381" t="s">
        <v>56</v>
      </c>
      <c r="F3" s="381" t="s">
        <v>76</v>
      </c>
      <c r="G3" s="380">
        <v>0.18042824074074065</v>
      </c>
      <c r="H3" s="379">
        <v>11</v>
      </c>
      <c r="I3" s="379">
        <v>11</v>
      </c>
      <c r="J3" s="385"/>
      <c r="K3" s="385"/>
      <c r="L3" s="385"/>
      <c r="M3" s="385"/>
      <c r="N3" s="385"/>
      <c r="O3" s="385"/>
      <c r="P3" s="385"/>
      <c r="Q3" s="385"/>
      <c r="R3" s="385"/>
      <c r="S3" s="385"/>
      <c r="T3" s="385"/>
      <c r="U3" s="385"/>
      <c r="V3" s="385"/>
      <c r="W3" s="385"/>
      <c r="X3" s="385"/>
      <c r="Y3" s="385"/>
      <c r="Z3" s="385"/>
      <c r="AB3" s="378"/>
      <c r="AC3" s="258"/>
      <c r="AD3" s="11"/>
      <c r="AE3" s="11">
        <v>100</v>
      </c>
      <c r="AF3" s="80"/>
      <c r="AG3" s="11"/>
      <c r="AH3" s="11"/>
      <c r="AI3" s="11"/>
    </row>
    <row r="4" spans="1:35">
      <c r="A4" s="381">
        <v>18</v>
      </c>
      <c r="B4" s="381">
        <v>1</v>
      </c>
      <c r="C4" s="382" t="s">
        <v>3227</v>
      </c>
      <c r="D4" s="382" t="s">
        <v>3235</v>
      </c>
      <c r="E4" s="381" t="s">
        <v>3236</v>
      </c>
      <c r="F4" s="381" t="s">
        <v>3217</v>
      </c>
      <c r="G4" s="380">
        <f t="shared" ref="G4:G11" si="0">AA4-AB4</f>
        <v>0.26436342592592593</v>
      </c>
      <c r="H4" s="379">
        <v>11</v>
      </c>
      <c r="I4" s="379">
        <f t="shared" ref="I4:I11" si="1">SUM(J4:T4)</f>
        <v>11</v>
      </c>
      <c r="J4" s="379">
        <v>1</v>
      </c>
      <c r="K4" s="379">
        <v>1</v>
      </c>
      <c r="L4" s="379">
        <v>1</v>
      </c>
      <c r="M4" s="379">
        <v>1</v>
      </c>
      <c r="N4" s="379">
        <v>1</v>
      </c>
      <c r="O4" s="379">
        <v>1</v>
      </c>
      <c r="P4" s="379">
        <v>1</v>
      </c>
      <c r="Q4" s="379">
        <v>1</v>
      </c>
      <c r="R4" s="379">
        <v>1</v>
      </c>
      <c r="S4" s="379">
        <v>1</v>
      </c>
      <c r="T4" s="379">
        <v>1</v>
      </c>
      <c r="U4" s="379" t="s">
        <v>3203</v>
      </c>
      <c r="V4" s="379" t="s">
        <v>3203</v>
      </c>
      <c r="W4" s="379" t="s">
        <v>3203</v>
      </c>
      <c r="X4" s="379" t="s">
        <v>3203</v>
      </c>
      <c r="Y4" s="379" t="s">
        <v>3203</v>
      </c>
      <c r="Z4" s="379"/>
      <c r="AA4" s="378">
        <v>0.68103009259259262</v>
      </c>
      <c r="AB4" s="378">
        <v>0.41666666666666669</v>
      </c>
      <c r="AC4" s="258" t="str">
        <f>D4&amp;" "&amp;C4</f>
        <v>Janerka Moroń Marzka</v>
      </c>
      <c r="AD4" s="11">
        <v>100</v>
      </c>
      <c r="AE4" s="11">
        <f>MAX(AE3*IF(AH4&lt;1,AH4,IF(AI4&lt;1,AI4,IF(AF4&lt;1,AF4,1))),0)</f>
        <v>68.250076616610443</v>
      </c>
      <c r="AF4" s="80">
        <f>G3/G4</f>
        <v>0.68250076616610444</v>
      </c>
      <c r="AG4" s="11">
        <f>I4/I3</f>
        <v>1</v>
      </c>
      <c r="AH4" s="11">
        <f>H4/H3</f>
        <v>1</v>
      </c>
      <c r="AI4" s="11">
        <f>AG4^0.2</f>
        <v>1</v>
      </c>
    </row>
    <row r="5" spans="1:35">
      <c r="A5" s="381">
        <v>32</v>
      </c>
      <c r="B5" s="381">
        <v>2</v>
      </c>
      <c r="C5" s="382" t="s">
        <v>2937</v>
      </c>
      <c r="D5" s="382" t="s">
        <v>2936</v>
      </c>
      <c r="E5" s="381" t="s">
        <v>3237</v>
      </c>
      <c r="F5" s="381" t="s">
        <v>3061</v>
      </c>
      <c r="G5" s="380">
        <f t="shared" si="0"/>
        <v>0.32547453703703705</v>
      </c>
      <c r="H5" s="379">
        <v>11</v>
      </c>
      <c r="I5" s="379">
        <f t="shared" si="1"/>
        <v>11</v>
      </c>
      <c r="J5" s="379">
        <v>1</v>
      </c>
      <c r="K5" s="379">
        <v>1</v>
      </c>
      <c r="L5" s="379">
        <v>1</v>
      </c>
      <c r="M5" s="379">
        <v>1</v>
      </c>
      <c r="N5" s="379">
        <v>1</v>
      </c>
      <c r="O5" s="379">
        <v>1</v>
      </c>
      <c r="P5" s="379">
        <v>1</v>
      </c>
      <c r="Q5" s="379">
        <v>1</v>
      </c>
      <c r="R5" s="379">
        <v>1</v>
      </c>
      <c r="S5" s="379">
        <v>1</v>
      </c>
      <c r="T5" s="379">
        <v>1</v>
      </c>
      <c r="U5" s="379" t="s">
        <v>3203</v>
      </c>
      <c r="V5" s="379" t="s">
        <v>3203</v>
      </c>
      <c r="W5" s="379" t="s">
        <v>3203</v>
      </c>
      <c r="X5" s="379" t="s">
        <v>3203</v>
      </c>
      <c r="Y5" s="379" t="s">
        <v>3203</v>
      </c>
      <c r="Z5" s="379"/>
      <c r="AA5" s="378">
        <v>0.74214120370370373</v>
      </c>
      <c r="AB5" s="378">
        <v>0.41666666666666669</v>
      </c>
      <c r="AC5" s="258" t="str">
        <f t="shared" ref="AC5:AC11" si="2">D5&amp;" "&amp;C5</f>
        <v>Nieduziak Angelika</v>
      </c>
      <c r="AD5" s="11">
        <f t="shared" ref="AD5:AD11" si="3">MAX(AD4*IF(AH5&lt;1,AH5,IF(AI5&lt;1,AI5,IF(AF5&lt;1,AF5,1))),0)</f>
        <v>81.223996301696246</v>
      </c>
      <c r="AE5" s="11">
        <f t="shared" ref="AE5:AE11" si="4">MAX(AE4*IF(AH5&lt;1,AH5,IF(AI5&lt;1,AI5,IF(AF5&lt;1,AF5,1))),0)</f>
        <v>55.435439706980517</v>
      </c>
      <c r="AF5" s="80">
        <f t="shared" ref="AF5:AF11" si="5">G4/G5</f>
        <v>0.81223996301696244</v>
      </c>
      <c r="AG5" s="11">
        <f t="shared" ref="AG5:AG11" si="6">I5/I4</f>
        <v>1</v>
      </c>
      <c r="AH5" s="11">
        <f t="shared" ref="AH5:AH11" si="7">H5/H4</f>
        <v>1</v>
      </c>
      <c r="AI5" s="11">
        <f t="shared" ref="AI5:AI11" si="8">AG5^0.2</f>
        <v>1</v>
      </c>
    </row>
    <row r="6" spans="1:35">
      <c r="A6" s="381">
        <v>34</v>
      </c>
      <c r="B6" s="381">
        <v>3</v>
      </c>
      <c r="C6" s="382" t="s">
        <v>119</v>
      </c>
      <c r="D6" s="382" t="s">
        <v>3229</v>
      </c>
      <c r="E6" s="381" t="s">
        <v>3238</v>
      </c>
      <c r="F6" s="381" t="s">
        <v>143</v>
      </c>
      <c r="G6" s="380">
        <f t="shared" si="0"/>
        <v>0.3267708333333334</v>
      </c>
      <c r="H6" s="379">
        <v>11</v>
      </c>
      <c r="I6" s="379">
        <f t="shared" si="1"/>
        <v>11</v>
      </c>
      <c r="J6" s="379">
        <v>1</v>
      </c>
      <c r="K6" s="379">
        <v>1</v>
      </c>
      <c r="L6" s="379">
        <v>1</v>
      </c>
      <c r="M6" s="379">
        <v>1</v>
      </c>
      <c r="N6" s="379">
        <v>1</v>
      </c>
      <c r="O6" s="379">
        <v>1</v>
      </c>
      <c r="P6" s="379">
        <v>1</v>
      </c>
      <c r="Q6" s="379">
        <v>1</v>
      </c>
      <c r="R6" s="379">
        <v>1</v>
      </c>
      <c r="S6" s="379">
        <v>1</v>
      </c>
      <c r="T6" s="379">
        <v>1</v>
      </c>
      <c r="U6" s="379" t="s">
        <v>3203</v>
      </c>
      <c r="V6" s="379" t="s">
        <v>3203</v>
      </c>
      <c r="W6" s="379" t="s">
        <v>3203</v>
      </c>
      <c r="X6" s="379" t="s">
        <v>3203</v>
      </c>
      <c r="Y6" s="379" t="s">
        <v>3203</v>
      </c>
      <c r="Z6" s="379"/>
      <c r="AA6" s="378">
        <v>0.74343750000000008</v>
      </c>
      <c r="AB6" s="378">
        <v>0.41666666666666669</v>
      </c>
      <c r="AC6" s="258" t="str">
        <f t="shared" si="2"/>
        <v>Haja Magdalena</v>
      </c>
      <c r="AD6" s="11">
        <f t="shared" si="3"/>
        <v>80.90178160308858</v>
      </c>
      <c r="AE6" s="11">
        <f t="shared" si="4"/>
        <v>55.215527928310799</v>
      </c>
      <c r="AF6" s="80">
        <f t="shared" si="5"/>
        <v>0.99603301101547814</v>
      </c>
      <c r="AG6" s="11">
        <f t="shared" si="6"/>
        <v>1</v>
      </c>
      <c r="AH6" s="11">
        <f t="shared" si="7"/>
        <v>1</v>
      </c>
      <c r="AI6" s="11">
        <f t="shared" si="8"/>
        <v>1</v>
      </c>
    </row>
    <row r="7" spans="1:35">
      <c r="A7" s="381">
        <v>37</v>
      </c>
      <c r="B7" s="381">
        <v>4</v>
      </c>
      <c r="C7" s="381" t="s">
        <v>1325</v>
      </c>
      <c r="D7" s="381" t="s">
        <v>3230</v>
      </c>
      <c r="E7" s="384" t="s">
        <v>2654</v>
      </c>
      <c r="F7" s="384" t="s">
        <v>3225</v>
      </c>
      <c r="G7" s="380">
        <f t="shared" si="0"/>
        <v>0.30482638888888886</v>
      </c>
      <c r="H7" s="379">
        <v>10</v>
      </c>
      <c r="I7" s="379">
        <f t="shared" si="1"/>
        <v>10</v>
      </c>
      <c r="J7" s="379">
        <v>1</v>
      </c>
      <c r="K7" s="379">
        <v>1</v>
      </c>
      <c r="L7" s="379">
        <v>1</v>
      </c>
      <c r="M7" s="379">
        <v>1</v>
      </c>
      <c r="N7" s="379">
        <v>1</v>
      </c>
      <c r="O7" s="379">
        <v>0</v>
      </c>
      <c r="P7" s="379">
        <v>1</v>
      </c>
      <c r="Q7" s="379">
        <v>1</v>
      </c>
      <c r="R7" s="379">
        <v>1</v>
      </c>
      <c r="S7" s="379">
        <v>1</v>
      </c>
      <c r="T7" s="379">
        <v>1</v>
      </c>
      <c r="U7" s="379" t="s">
        <v>3203</v>
      </c>
      <c r="V7" s="379" t="s">
        <v>3203</v>
      </c>
      <c r="W7" s="379" t="s">
        <v>3203</v>
      </c>
      <c r="X7" s="379" t="s">
        <v>3203</v>
      </c>
      <c r="Y7" s="379" t="s">
        <v>3203</v>
      </c>
      <c r="Z7" s="379"/>
      <c r="AA7" s="378">
        <v>0.72149305555555554</v>
      </c>
      <c r="AB7" s="378">
        <v>0.41666666666666669</v>
      </c>
      <c r="AC7" s="258" t="str">
        <f t="shared" si="2"/>
        <v>Siudak Agata</v>
      </c>
      <c r="AD7" s="11">
        <f t="shared" si="3"/>
        <v>73.547074184625984</v>
      </c>
      <c r="AE7" s="11">
        <f t="shared" si="4"/>
        <v>50.195934480282546</v>
      </c>
      <c r="AF7" s="80">
        <f t="shared" si="5"/>
        <v>1.0719899760792804</v>
      </c>
      <c r="AG7" s="11">
        <f t="shared" si="6"/>
        <v>0.90909090909090906</v>
      </c>
      <c r="AH7" s="11">
        <f t="shared" si="7"/>
        <v>0.90909090909090906</v>
      </c>
      <c r="AI7" s="11">
        <f t="shared" si="8"/>
        <v>0.98111849572626431</v>
      </c>
    </row>
    <row r="8" spans="1:35">
      <c r="A8" s="381">
        <v>38</v>
      </c>
      <c r="B8" s="381">
        <v>5</v>
      </c>
      <c r="C8" s="382" t="s">
        <v>1293</v>
      </c>
      <c r="D8" s="382" t="s">
        <v>3231</v>
      </c>
      <c r="E8" s="381" t="s">
        <v>2654</v>
      </c>
      <c r="F8" s="381" t="s">
        <v>3225</v>
      </c>
      <c r="G8" s="380">
        <f t="shared" si="0"/>
        <v>0.30487268518518523</v>
      </c>
      <c r="H8" s="379">
        <v>10</v>
      </c>
      <c r="I8" s="379">
        <f t="shared" si="1"/>
        <v>10</v>
      </c>
      <c r="J8" s="379">
        <v>1</v>
      </c>
      <c r="K8" s="379">
        <v>1</v>
      </c>
      <c r="L8" s="379">
        <v>1</v>
      </c>
      <c r="M8" s="379">
        <v>1</v>
      </c>
      <c r="N8" s="379">
        <v>1</v>
      </c>
      <c r="O8" s="379">
        <v>0</v>
      </c>
      <c r="P8" s="379">
        <v>1</v>
      </c>
      <c r="Q8" s="379">
        <v>1</v>
      </c>
      <c r="R8" s="379">
        <v>1</v>
      </c>
      <c r="S8" s="379">
        <v>1</v>
      </c>
      <c r="T8" s="379">
        <v>1</v>
      </c>
      <c r="U8" s="379" t="s">
        <v>3203</v>
      </c>
      <c r="V8" s="379" t="s">
        <v>3203</v>
      </c>
      <c r="W8" s="379" t="s">
        <v>3203</v>
      </c>
      <c r="X8" s="379" t="s">
        <v>3203</v>
      </c>
      <c r="Y8" s="379" t="s">
        <v>3203</v>
      </c>
      <c r="Z8" s="379"/>
      <c r="AA8" s="378">
        <v>0.72153935185185192</v>
      </c>
      <c r="AB8" s="378">
        <v>0.41666666666666669</v>
      </c>
      <c r="AC8" s="258" t="str">
        <f t="shared" si="2"/>
        <v>Chmielarz Joanna</v>
      </c>
      <c r="AD8" s="11">
        <f t="shared" si="3"/>
        <v>73.535905728730654</v>
      </c>
      <c r="AE8" s="11">
        <f t="shared" si="4"/>
        <v>50.188312000577085</v>
      </c>
      <c r="AF8" s="80">
        <f t="shared" si="5"/>
        <v>0.99984814547663314</v>
      </c>
      <c r="AG8" s="11">
        <f t="shared" si="6"/>
        <v>1</v>
      </c>
      <c r="AH8" s="11">
        <f t="shared" si="7"/>
        <v>1</v>
      </c>
      <c r="AI8" s="11">
        <f t="shared" si="8"/>
        <v>1</v>
      </c>
    </row>
    <row r="9" spans="1:35">
      <c r="A9" s="381">
        <v>40</v>
      </c>
      <c r="B9" s="381">
        <v>6</v>
      </c>
      <c r="C9" s="381" t="s">
        <v>3172</v>
      </c>
      <c r="D9" s="381" t="s">
        <v>2456</v>
      </c>
      <c r="E9" s="381" t="s">
        <v>3206</v>
      </c>
      <c r="F9" s="381" t="s">
        <v>2460</v>
      </c>
      <c r="G9" s="380">
        <f t="shared" si="0"/>
        <v>0.32134259259259262</v>
      </c>
      <c r="H9" s="379">
        <v>9</v>
      </c>
      <c r="I9" s="379">
        <f t="shared" si="1"/>
        <v>9</v>
      </c>
      <c r="J9" s="379">
        <v>1</v>
      </c>
      <c r="K9" s="379">
        <v>1</v>
      </c>
      <c r="L9" s="379">
        <v>0</v>
      </c>
      <c r="M9" s="379">
        <v>0</v>
      </c>
      <c r="N9" s="379">
        <v>1</v>
      </c>
      <c r="O9" s="379">
        <v>1</v>
      </c>
      <c r="P9" s="379">
        <v>1</v>
      </c>
      <c r="Q9" s="379">
        <v>1</v>
      </c>
      <c r="R9" s="379">
        <v>1</v>
      </c>
      <c r="S9" s="379">
        <v>1</v>
      </c>
      <c r="T9" s="379">
        <v>1</v>
      </c>
      <c r="U9" s="379" t="s">
        <v>3203</v>
      </c>
      <c r="V9" s="379" t="s">
        <v>3203</v>
      </c>
      <c r="W9" s="379" t="s">
        <v>3203</v>
      </c>
      <c r="X9" s="379" t="s">
        <v>3203</v>
      </c>
      <c r="Y9" s="379" t="s">
        <v>3203</v>
      </c>
      <c r="Z9" s="379"/>
      <c r="AA9" s="378">
        <v>0.73800925925925931</v>
      </c>
      <c r="AB9" s="378">
        <v>0.41666666666666669</v>
      </c>
      <c r="AC9" s="258" t="str">
        <f t="shared" si="2"/>
        <v>Czarny Basia</v>
      </c>
      <c r="AD9" s="11">
        <f t="shared" si="3"/>
        <v>66.182315155857594</v>
      </c>
      <c r="AE9" s="11">
        <f t="shared" si="4"/>
        <v>45.169480800519381</v>
      </c>
      <c r="AF9" s="80">
        <f t="shared" si="5"/>
        <v>0.94874657830283826</v>
      </c>
      <c r="AG9" s="11">
        <f t="shared" si="6"/>
        <v>0.9</v>
      </c>
      <c r="AH9" s="11">
        <f t="shared" si="7"/>
        <v>0.9</v>
      </c>
      <c r="AI9" s="11">
        <f t="shared" si="8"/>
        <v>0.9791483623609768</v>
      </c>
    </row>
    <row r="10" spans="1:35">
      <c r="A10" s="381">
        <v>45</v>
      </c>
      <c r="B10" s="381">
        <v>7</v>
      </c>
      <c r="C10" s="382" t="s">
        <v>3232</v>
      </c>
      <c r="D10" s="382" t="s">
        <v>3233</v>
      </c>
      <c r="E10" s="381" t="s">
        <v>3239</v>
      </c>
      <c r="F10" s="381" t="s">
        <v>143</v>
      </c>
      <c r="G10" s="380">
        <f t="shared" si="0"/>
        <v>0.34570601851851851</v>
      </c>
      <c r="H10" s="379">
        <v>-12</v>
      </c>
      <c r="I10" s="379">
        <f t="shared" si="1"/>
        <v>6</v>
      </c>
      <c r="J10" s="379">
        <v>1</v>
      </c>
      <c r="K10" s="379">
        <v>1</v>
      </c>
      <c r="L10" s="379">
        <v>1</v>
      </c>
      <c r="M10" s="379">
        <v>1</v>
      </c>
      <c r="N10" s="379">
        <v>1</v>
      </c>
      <c r="O10" s="379">
        <v>0</v>
      </c>
      <c r="P10" s="379">
        <v>1</v>
      </c>
      <c r="Q10" s="379">
        <v>0</v>
      </c>
      <c r="R10" s="379">
        <v>0</v>
      </c>
      <c r="S10" s="379">
        <v>0</v>
      </c>
      <c r="T10" s="379">
        <v>0</v>
      </c>
      <c r="U10" s="379" t="s">
        <v>3203</v>
      </c>
      <c r="V10" s="379" t="s">
        <v>3203</v>
      </c>
      <c r="W10" s="379" t="s">
        <v>3203</v>
      </c>
      <c r="X10" s="379" t="s">
        <v>3203</v>
      </c>
      <c r="Y10" s="379" t="s">
        <v>3203</v>
      </c>
      <c r="Z10" s="379">
        <v>-18</v>
      </c>
      <c r="AA10" s="378">
        <v>0.76237268518518519</v>
      </c>
      <c r="AB10" s="378">
        <v>0.41666666666666669</v>
      </c>
      <c r="AC10" s="258" t="str">
        <f t="shared" si="2"/>
        <v>Ginko Justyna</v>
      </c>
      <c r="AD10" s="11">
        <f t="shared" si="3"/>
        <v>0</v>
      </c>
      <c r="AE10" s="11">
        <f t="shared" si="4"/>
        <v>0</v>
      </c>
      <c r="AF10" s="80">
        <f t="shared" si="5"/>
        <v>0.92952559509859733</v>
      </c>
      <c r="AG10" s="11">
        <f t="shared" si="6"/>
        <v>0.66666666666666663</v>
      </c>
      <c r="AH10" s="11">
        <f t="shared" si="7"/>
        <v>-1.3333333333333333</v>
      </c>
      <c r="AI10" s="11">
        <f t="shared" si="8"/>
        <v>0.92210791148172777</v>
      </c>
    </row>
    <row r="11" spans="1:35">
      <c r="A11" s="381">
        <v>46</v>
      </c>
      <c r="B11" s="381">
        <v>8</v>
      </c>
      <c r="C11" s="381" t="s">
        <v>1372</v>
      </c>
      <c r="D11" s="381" t="s">
        <v>3234</v>
      </c>
      <c r="E11" s="381" t="s">
        <v>2926</v>
      </c>
      <c r="F11" s="381" t="s">
        <v>143</v>
      </c>
      <c r="G11" s="380">
        <f t="shared" si="0"/>
        <v>0.34597222222222229</v>
      </c>
      <c r="H11" s="379">
        <v>-13</v>
      </c>
      <c r="I11" s="379">
        <f t="shared" si="1"/>
        <v>6</v>
      </c>
      <c r="J11" s="379">
        <v>1</v>
      </c>
      <c r="K11" s="379">
        <v>1</v>
      </c>
      <c r="L11" s="379">
        <v>1</v>
      </c>
      <c r="M11" s="379">
        <v>1</v>
      </c>
      <c r="N11" s="379">
        <v>1</v>
      </c>
      <c r="O11" s="379">
        <v>0</v>
      </c>
      <c r="P11" s="379">
        <v>1</v>
      </c>
      <c r="Q11" s="379">
        <v>0</v>
      </c>
      <c r="R11" s="379">
        <v>0</v>
      </c>
      <c r="S11" s="379">
        <v>0</v>
      </c>
      <c r="T11" s="379">
        <v>0</v>
      </c>
      <c r="U11" s="379" t="s">
        <v>3203</v>
      </c>
      <c r="V11" s="379" t="s">
        <v>3203</v>
      </c>
      <c r="W11" s="379" t="s">
        <v>3203</v>
      </c>
      <c r="X11" s="379" t="s">
        <v>3203</v>
      </c>
      <c r="Y11" s="379" t="s">
        <v>3203</v>
      </c>
      <c r="Z11" s="379">
        <v>-19</v>
      </c>
      <c r="AA11" s="378">
        <v>0.76263888888888898</v>
      </c>
      <c r="AB11" s="378">
        <v>0.41666666666666669</v>
      </c>
      <c r="AC11" s="258" t="str">
        <f t="shared" si="2"/>
        <v>Patas Magda</v>
      </c>
      <c r="AD11" s="11">
        <f t="shared" si="3"/>
        <v>0</v>
      </c>
      <c r="AE11" s="11">
        <f t="shared" si="4"/>
        <v>0</v>
      </c>
      <c r="AF11" s="80">
        <f t="shared" si="5"/>
        <v>0.99923056336143423</v>
      </c>
      <c r="AG11" s="11">
        <f t="shared" si="6"/>
        <v>1</v>
      </c>
      <c r="AH11" s="11">
        <f t="shared" si="7"/>
        <v>1.0833333333333333</v>
      </c>
      <c r="AI11" s="11">
        <f t="shared" si="8"/>
        <v>1</v>
      </c>
    </row>
  </sheetData>
  <conditionalFormatting sqref="G1 G5 G7 G9 G11">
    <cfRule type="cellIs" dxfId="56" priority="12" operator="greaterThan">
      <formula>0.75</formula>
    </cfRule>
  </conditionalFormatting>
  <conditionalFormatting sqref="AA5 AA7 AA9 AA11">
    <cfRule type="cellIs" dxfId="55" priority="11" operator="greaterThan">
      <formula>0.75</formula>
    </cfRule>
  </conditionalFormatting>
  <conditionalFormatting sqref="AB1:AB3 AB5 AB7 AB9 AB11">
    <cfRule type="cellIs" dxfId="54" priority="10" operator="greaterThan">
      <formula>0.75</formula>
    </cfRule>
  </conditionalFormatting>
  <conditionalFormatting sqref="G4">
    <cfRule type="cellIs" dxfId="53" priority="9" operator="greaterThan">
      <formula>0.75</formula>
    </cfRule>
  </conditionalFormatting>
  <conditionalFormatting sqref="AA4:AB4">
    <cfRule type="cellIs" dxfId="52" priority="8" operator="greaterThan">
      <formula>0.75</formula>
    </cfRule>
  </conditionalFormatting>
  <conditionalFormatting sqref="G6">
    <cfRule type="cellIs" dxfId="51" priority="7" operator="greaterThan">
      <formula>0.75</formula>
    </cfRule>
  </conditionalFormatting>
  <conditionalFormatting sqref="AA6:AB6">
    <cfRule type="cellIs" dxfId="50" priority="6" operator="greaterThan">
      <formula>0.75</formula>
    </cfRule>
  </conditionalFormatting>
  <conditionalFormatting sqref="G8">
    <cfRule type="cellIs" dxfId="49" priority="5" operator="greaterThan">
      <formula>0.75</formula>
    </cfRule>
  </conditionalFormatting>
  <conditionalFormatting sqref="AA8:AB8">
    <cfRule type="cellIs" dxfId="48" priority="4" operator="greaterThan">
      <formula>0.75</formula>
    </cfRule>
  </conditionalFormatting>
  <conditionalFormatting sqref="G10">
    <cfRule type="cellIs" dxfId="47" priority="3" operator="greaterThan">
      <formula>0.75</formula>
    </cfRule>
  </conditionalFormatting>
  <conditionalFormatting sqref="AA10:AB10">
    <cfRule type="cellIs" dxfId="46" priority="2" operator="greaterThan">
      <formula>0.75</formula>
    </cfRule>
  </conditionalFormatting>
  <conditionalFormatting sqref="G3">
    <cfRule type="cellIs" dxfId="45" priority="1" operator="greaterThan">
      <formula>0.75</formula>
    </cfRule>
  </conditionalFormatting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AI41"/>
  <sheetViews>
    <sheetView workbookViewId="0"/>
  </sheetViews>
  <sheetFormatPr defaultRowHeight="15"/>
  <cols>
    <col min="1" max="1" width="9.140625" style="377"/>
    <col min="2" max="2" width="18.5703125" style="377" bestFit="1" customWidth="1"/>
    <col min="3" max="3" width="30.7109375" style="377" bestFit="1" customWidth="1"/>
    <col min="4" max="4" width="30.7109375" style="377" customWidth="1"/>
    <col min="5" max="5" width="18" style="377" bestFit="1" customWidth="1"/>
    <col min="6" max="6" width="24.42578125" style="377" bestFit="1" customWidth="1"/>
    <col min="7" max="9" width="9.140625" style="377"/>
    <col min="10" max="28" width="0" style="377" hidden="1" customWidth="1"/>
    <col min="29" max="29" width="19.7109375" style="377" bestFit="1" customWidth="1"/>
    <col min="30" max="16384" width="9.140625" style="377"/>
  </cols>
  <sheetData>
    <row r="1" spans="1:35" ht="15.75" customHeight="1">
      <c r="B1" s="389" t="s">
        <v>3224</v>
      </c>
      <c r="C1" s="389" t="s">
        <v>3223</v>
      </c>
      <c r="D1" s="389"/>
      <c r="E1" s="381"/>
      <c r="F1" s="381"/>
      <c r="G1" s="380"/>
      <c r="H1" s="379"/>
      <c r="I1" s="379"/>
      <c r="J1" s="379"/>
      <c r="K1" s="379"/>
      <c r="L1" s="379"/>
      <c r="M1" s="379"/>
      <c r="N1" s="379"/>
      <c r="O1" s="379"/>
      <c r="P1" s="379"/>
      <c r="Q1" s="379"/>
      <c r="R1" s="379"/>
      <c r="S1" s="379"/>
      <c r="T1" s="379"/>
      <c r="U1" s="379"/>
      <c r="V1" s="379"/>
      <c r="W1" s="379"/>
      <c r="X1" s="379"/>
      <c r="Y1" s="379"/>
      <c r="Z1" s="379"/>
      <c r="AB1" s="378">
        <v>0.41666666666666669</v>
      </c>
    </row>
    <row r="2" spans="1:35">
      <c r="A2" s="388" t="s">
        <v>2638</v>
      </c>
      <c r="B2" s="388" t="s">
        <v>3222</v>
      </c>
      <c r="C2" s="387" t="s">
        <v>3221</v>
      </c>
      <c r="D2" s="387"/>
      <c r="E2" s="387" t="s">
        <v>3220</v>
      </c>
      <c r="F2" s="387" t="s">
        <v>2640</v>
      </c>
      <c r="G2" s="386" t="s">
        <v>118</v>
      </c>
      <c r="H2" s="386" t="s">
        <v>3219</v>
      </c>
      <c r="I2" s="386" t="s">
        <v>1277</v>
      </c>
      <c r="J2" s="385" t="s">
        <v>2826</v>
      </c>
      <c r="K2" s="385" t="s">
        <v>2827</v>
      </c>
      <c r="L2" s="385" t="s">
        <v>2828</v>
      </c>
      <c r="M2" s="385" t="s">
        <v>2829</v>
      </c>
      <c r="N2" s="385" t="s">
        <v>2830</v>
      </c>
      <c r="O2" s="385" t="s">
        <v>2831</v>
      </c>
      <c r="P2" s="385" t="s">
        <v>2832</v>
      </c>
      <c r="Q2" s="385" t="s">
        <v>2833</v>
      </c>
      <c r="R2" s="385" t="s">
        <v>2834</v>
      </c>
      <c r="S2" s="385" t="s">
        <v>2835</v>
      </c>
      <c r="T2" s="385" t="s">
        <v>2836</v>
      </c>
      <c r="U2" s="385" t="s">
        <v>2837</v>
      </c>
      <c r="V2" s="385" t="s">
        <v>2838</v>
      </c>
      <c r="W2" s="385" t="s">
        <v>2839</v>
      </c>
      <c r="X2" s="385" t="s">
        <v>2840</v>
      </c>
      <c r="Y2" s="385" t="s">
        <v>2841</v>
      </c>
      <c r="Z2" s="385" t="s">
        <v>3218</v>
      </c>
      <c r="AA2" s="377" t="s">
        <v>118</v>
      </c>
      <c r="AB2" s="378">
        <v>0.41666666666666669</v>
      </c>
      <c r="AC2" s="258"/>
      <c r="AD2" s="11" t="s">
        <v>165</v>
      </c>
      <c r="AE2" s="11" t="s">
        <v>196</v>
      </c>
      <c r="AF2" s="11" t="s">
        <v>162</v>
      </c>
      <c r="AG2" s="11" t="s">
        <v>163</v>
      </c>
      <c r="AH2" s="11" t="s">
        <v>79</v>
      </c>
      <c r="AI2" s="11" t="s">
        <v>164</v>
      </c>
    </row>
    <row r="3" spans="1:35">
      <c r="A3" s="381">
        <v>1</v>
      </c>
      <c r="B3" s="381">
        <v>1</v>
      </c>
      <c r="C3" s="382" t="s">
        <v>55</v>
      </c>
      <c r="D3" s="382" t="s">
        <v>54</v>
      </c>
      <c r="E3" s="381" t="s">
        <v>56</v>
      </c>
      <c r="F3" s="381" t="s">
        <v>76</v>
      </c>
      <c r="G3" s="380">
        <f t="shared" ref="G3:G40" si="0">AA3-AB3</f>
        <v>0.18042824074074065</v>
      </c>
      <c r="H3" s="379">
        <v>11</v>
      </c>
      <c r="I3" s="379">
        <f t="shared" ref="I3:I40" si="1">SUM(J3:T3)</f>
        <v>11</v>
      </c>
      <c r="J3" s="379">
        <v>1</v>
      </c>
      <c r="K3" s="379">
        <v>1</v>
      </c>
      <c r="L3" s="379">
        <v>1</v>
      </c>
      <c r="M3" s="379">
        <v>1</v>
      </c>
      <c r="N3" s="379">
        <v>1</v>
      </c>
      <c r="O3" s="379">
        <v>1</v>
      </c>
      <c r="P3" s="379">
        <v>1</v>
      </c>
      <c r="Q3" s="379">
        <v>1</v>
      </c>
      <c r="R3" s="379">
        <v>1</v>
      </c>
      <c r="S3" s="379">
        <v>1</v>
      </c>
      <c r="T3" s="379">
        <v>1</v>
      </c>
      <c r="U3" s="379" t="s">
        <v>3203</v>
      </c>
      <c r="V3" s="379" t="s">
        <v>3203</v>
      </c>
      <c r="W3" s="379" t="s">
        <v>3203</v>
      </c>
      <c r="X3" s="379" t="s">
        <v>3203</v>
      </c>
      <c r="Y3" s="379" t="s">
        <v>3203</v>
      </c>
      <c r="Z3" s="379"/>
      <c r="AA3" s="378">
        <v>0.59709490740740734</v>
      </c>
      <c r="AB3" s="378">
        <v>0.41666666666666669</v>
      </c>
      <c r="AC3" s="258" t="str">
        <f>D3&amp;" "&amp;C3</f>
        <v>Liszka Grzegorz</v>
      </c>
      <c r="AD3" s="11">
        <v>100</v>
      </c>
      <c r="AE3" s="11"/>
      <c r="AF3" s="80"/>
      <c r="AG3" s="11"/>
      <c r="AH3" s="11"/>
      <c r="AI3" s="11"/>
    </row>
    <row r="4" spans="1:35">
      <c r="A4" s="381">
        <v>2</v>
      </c>
      <c r="B4" s="381">
        <v>2</v>
      </c>
      <c r="C4" s="381" t="s">
        <v>48</v>
      </c>
      <c r="D4" s="381" t="s">
        <v>2734</v>
      </c>
      <c r="E4" s="381" t="s">
        <v>2727</v>
      </c>
      <c r="F4" s="381" t="s">
        <v>2725</v>
      </c>
      <c r="G4" s="380">
        <f t="shared" si="0"/>
        <v>0.21789351851851851</v>
      </c>
      <c r="H4" s="379">
        <v>11</v>
      </c>
      <c r="I4" s="379">
        <f t="shared" si="1"/>
        <v>11</v>
      </c>
      <c r="J4" s="379">
        <v>1</v>
      </c>
      <c r="K4" s="379">
        <v>1</v>
      </c>
      <c r="L4" s="379">
        <v>1</v>
      </c>
      <c r="M4" s="379">
        <v>1</v>
      </c>
      <c r="N4" s="379">
        <v>1</v>
      </c>
      <c r="O4" s="379">
        <v>1</v>
      </c>
      <c r="P4" s="379">
        <v>1</v>
      </c>
      <c r="Q4" s="379">
        <v>1</v>
      </c>
      <c r="R4" s="379">
        <v>1</v>
      </c>
      <c r="S4" s="379">
        <v>1</v>
      </c>
      <c r="T4" s="379">
        <v>1</v>
      </c>
      <c r="U4" s="379" t="s">
        <v>3203</v>
      </c>
      <c r="V4" s="379" t="s">
        <v>3203</v>
      </c>
      <c r="W4" s="379" t="s">
        <v>3203</v>
      </c>
      <c r="X4" s="379" t="s">
        <v>3203</v>
      </c>
      <c r="Y4" s="379" t="s">
        <v>3203</v>
      </c>
      <c r="Z4" s="379"/>
      <c r="AA4" s="378">
        <v>0.6345601851851852</v>
      </c>
      <c r="AB4" s="378">
        <v>0.41666666666666669</v>
      </c>
      <c r="AC4" s="258" t="str">
        <f>D4&amp;" "&amp;C4</f>
        <v>Słomka Paweł</v>
      </c>
      <c r="AD4" s="11">
        <f t="shared" ref="AD4:AD11" si="2">MAX(AD3*IF(AH4&lt;1,AH4,IF(AI4&lt;1,AI4,IF(AF4&lt;1,AF4,1))),0)</f>
        <v>82.805694252629308</v>
      </c>
      <c r="AE4" s="11"/>
      <c r="AF4" s="80">
        <f>G3/G4</f>
        <v>0.82805694252629303</v>
      </c>
      <c r="AG4" s="11">
        <f>I4/I3</f>
        <v>1</v>
      </c>
      <c r="AH4" s="11">
        <f>H4/H3</f>
        <v>1</v>
      </c>
      <c r="AI4" s="11">
        <f>AG4^0.2</f>
        <v>1</v>
      </c>
    </row>
    <row r="5" spans="1:35">
      <c r="A5" s="381">
        <v>3</v>
      </c>
      <c r="B5" s="381">
        <v>3</v>
      </c>
      <c r="C5" s="382" t="s">
        <v>906</v>
      </c>
      <c r="D5" s="382" t="s">
        <v>2808</v>
      </c>
      <c r="E5" s="381" t="s">
        <v>2898</v>
      </c>
      <c r="F5" s="381" t="s">
        <v>2481</v>
      </c>
      <c r="G5" s="380">
        <f t="shared" si="0"/>
        <v>0.22100694444444441</v>
      </c>
      <c r="H5" s="379">
        <v>11</v>
      </c>
      <c r="I5" s="379">
        <f t="shared" si="1"/>
        <v>11</v>
      </c>
      <c r="J5" s="379">
        <v>1</v>
      </c>
      <c r="K5" s="379">
        <v>1</v>
      </c>
      <c r="L5" s="379">
        <v>1</v>
      </c>
      <c r="M5" s="379">
        <v>1</v>
      </c>
      <c r="N5" s="379">
        <v>1</v>
      </c>
      <c r="O5" s="379">
        <v>1</v>
      </c>
      <c r="P5" s="379">
        <v>1</v>
      </c>
      <c r="Q5" s="379">
        <v>1</v>
      </c>
      <c r="R5" s="379">
        <v>1</v>
      </c>
      <c r="S5" s="379">
        <v>1</v>
      </c>
      <c r="T5" s="379">
        <v>1</v>
      </c>
      <c r="U5" s="379" t="s">
        <v>3203</v>
      </c>
      <c r="V5" s="379" t="s">
        <v>3203</v>
      </c>
      <c r="W5" s="379" t="s">
        <v>3203</v>
      </c>
      <c r="X5" s="379" t="s">
        <v>3203</v>
      </c>
      <c r="Y5" s="379" t="s">
        <v>3203</v>
      </c>
      <c r="Z5" s="379"/>
      <c r="AA5" s="378">
        <v>0.63767361111111109</v>
      </c>
      <c r="AB5" s="378">
        <v>0.41666666666666669</v>
      </c>
      <c r="AC5" s="258" t="str">
        <f t="shared" ref="AC5:AC11" si="3">D5&amp;" "&amp;C5</f>
        <v>Zawadzki Artur</v>
      </c>
      <c r="AD5" s="11">
        <f t="shared" si="2"/>
        <v>81.639172558261308</v>
      </c>
      <c r="AE5" s="11"/>
      <c r="AF5" s="80">
        <f t="shared" ref="AF5:AF11" si="4">G4/G5</f>
        <v>0.98591254255040606</v>
      </c>
      <c r="AG5" s="11">
        <f t="shared" ref="AG5:AG11" si="5">I5/I4</f>
        <v>1</v>
      </c>
      <c r="AH5" s="11">
        <f t="shared" ref="AH5:AH11" si="6">H5/H4</f>
        <v>1</v>
      </c>
      <c r="AI5" s="11">
        <f t="shared" ref="AI5:AI11" si="7">AG5^0.2</f>
        <v>1</v>
      </c>
    </row>
    <row r="6" spans="1:35">
      <c r="A6" s="381">
        <v>4</v>
      </c>
      <c r="B6" s="381">
        <v>4</v>
      </c>
      <c r="C6" s="384" t="s">
        <v>578</v>
      </c>
      <c r="D6" s="384" t="s">
        <v>602</v>
      </c>
      <c r="E6" s="384" t="s">
        <v>603</v>
      </c>
      <c r="F6" s="384"/>
      <c r="G6" s="380">
        <f t="shared" si="0"/>
        <v>0.22686342592592584</v>
      </c>
      <c r="H6" s="379">
        <v>11</v>
      </c>
      <c r="I6" s="379">
        <f t="shared" si="1"/>
        <v>11</v>
      </c>
      <c r="J6" s="379">
        <v>1</v>
      </c>
      <c r="K6" s="379">
        <v>1</v>
      </c>
      <c r="L6" s="379">
        <v>1</v>
      </c>
      <c r="M6" s="379">
        <v>1</v>
      </c>
      <c r="N6" s="379">
        <v>1</v>
      </c>
      <c r="O6" s="379">
        <v>1</v>
      </c>
      <c r="P6" s="379">
        <v>1</v>
      </c>
      <c r="Q6" s="379">
        <v>1</v>
      </c>
      <c r="R6" s="379">
        <v>1</v>
      </c>
      <c r="S6" s="379">
        <v>1</v>
      </c>
      <c r="T6" s="379">
        <v>1</v>
      </c>
      <c r="U6" s="379" t="s">
        <v>3203</v>
      </c>
      <c r="V6" s="379" t="s">
        <v>3203</v>
      </c>
      <c r="W6" s="379" t="s">
        <v>3203</v>
      </c>
      <c r="X6" s="379" t="s">
        <v>3203</v>
      </c>
      <c r="Y6" s="379" t="s">
        <v>3203</v>
      </c>
      <c r="Z6" s="379"/>
      <c r="AA6" s="378">
        <v>0.64353009259259253</v>
      </c>
      <c r="AB6" s="378">
        <v>0.41666666666666669</v>
      </c>
      <c r="AC6" s="258" t="str">
        <f t="shared" si="3"/>
        <v>Zadworny Tomasz</v>
      </c>
      <c r="AD6" s="11">
        <f t="shared" si="2"/>
        <v>79.531656548135302</v>
      </c>
      <c r="AE6" s="11"/>
      <c r="AF6" s="80">
        <f t="shared" si="4"/>
        <v>0.97418499056170627</v>
      </c>
      <c r="AG6" s="11">
        <f t="shared" si="5"/>
        <v>1</v>
      </c>
      <c r="AH6" s="11">
        <f t="shared" si="6"/>
        <v>1</v>
      </c>
      <c r="AI6" s="11">
        <f t="shared" si="7"/>
        <v>1</v>
      </c>
    </row>
    <row r="7" spans="1:35">
      <c r="A7" s="381">
        <v>5</v>
      </c>
      <c r="B7" s="381">
        <v>5</v>
      </c>
      <c r="C7" s="382" t="s">
        <v>52</v>
      </c>
      <c r="D7" s="382" t="s">
        <v>62</v>
      </c>
      <c r="E7" s="381" t="s">
        <v>47</v>
      </c>
      <c r="F7" s="381" t="s">
        <v>63</v>
      </c>
      <c r="G7" s="380">
        <f t="shared" si="0"/>
        <v>0.22718750000000004</v>
      </c>
      <c r="H7" s="379">
        <v>11</v>
      </c>
      <c r="I7" s="379">
        <f t="shared" si="1"/>
        <v>11</v>
      </c>
      <c r="J7" s="379">
        <v>1</v>
      </c>
      <c r="K7" s="379">
        <v>1</v>
      </c>
      <c r="L7" s="379">
        <v>1</v>
      </c>
      <c r="M7" s="379">
        <v>1</v>
      </c>
      <c r="N7" s="379">
        <v>1</v>
      </c>
      <c r="O7" s="379">
        <v>1</v>
      </c>
      <c r="P7" s="379">
        <v>1</v>
      </c>
      <c r="Q7" s="379">
        <v>1</v>
      </c>
      <c r="R7" s="379">
        <v>1</v>
      </c>
      <c r="S7" s="379">
        <v>1</v>
      </c>
      <c r="T7" s="379">
        <v>1</v>
      </c>
      <c r="U7" s="379" t="s">
        <v>3203</v>
      </c>
      <c r="V7" s="379" t="s">
        <v>3203</v>
      </c>
      <c r="W7" s="379" t="s">
        <v>3203</v>
      </c>
      <c r="X7" s="379" t="s">
        <v>3203</v>
      </c>
      <c r="Y7" s="379" t="s">
        <v>3203</v>
      </c>
      <c r="Z7" s="379"/>
      <c r="AA7" s="378">
        <v>0.64385416666666673</v>
      </c>
      <c r="AB7" s="378">
        <v>0.41666666666666669</v>
      </c>
      <c r="AC7" s="258" t="str">
        <f t="shared" si="3"/>
        <v>Witkowski Marcin</v>
      </c>
      <c r="AD7" s="11">
        <f t="shared" si="2"/>
        <v>79.41820775383357</v>
      </c>
      <c r="AE7" s="11"/>
      <c r="AF7" s="80">
        <f t="shared" si="4"/>
        <v>0.99857353915125524</v>
      </c>
      <c r="AG7" s="11">
        <f t="shared" si="5"/>
        <v>1</v>
      </c>
      <c r="AH7" s="11">
        <f t="shared" si="6"/>
        <v>1</v>
      </c>
      <c r="AI7" s="11">
        <f t="shared" si="7"/>
        <v>1</v>
      </c>
    </row>
    <row r="8" spans="1:35">
      <c r="A8" s="381">
        <v>6</v>
      </c>
      <c r="B8" s="381">
        <v>6</v>
      </c>
      <c r="C8" s="382" t="s">
        <v>2452</v>
      </c>
      <c r="D8" s="382" t="s">
        <v>2451</v>
      </c>
      <c r="E8" s="381" t="s">
        <v>3259</v>
      </c>
      <c r="F8" s="381" t="s">
        <v>2599</v>
      </c>
      <c r="G8" s="380">
        <f t="shared" si="0"/>
        <v>0.22988425925925932</v>
      </c>
      <c r="H8" s="379">
        <v>11</v>
      </c>
      <c r="I8" s="379">
        <f t="shared" si="1"/>
        <v>11</v>
      </c>
      <c r="J8" s="379">
        <v>1</v>
      </c>
      <c r="K8" s="379">
        <v>1</v>
      </c>
      <c r="L8" s="379">
        <v>1</v>
      </c>
      <c r="M8" s="379">
        <v>1</v>
      </c>
      <c r="N8" s="379">
        <v>1</v>
      </c>
      <c r="O8" s="379">
        <v>1</v>
      </c>
      <c r="P8" s="379">
        <v>1</v>
      </c>
      <c r="Q8" s="379">
        <v>1</v>
      </c>
      <c r="R8" s="379">
        <v>1</v>
      </c>
      <c r="S8" s="379">
        <v>1</v>
      </c>
      <c r="T8" s="379">
        <v>1</v>
      </c>
      <c r="U8" s="379" t="s">
        <v>3203</v>
      </c>
      <c r="V8" s="379" t="s">
        <v>3203</v>
      </c>
      <c r="W8" s="379" t="s">
        <v>3203</v>
      </c>
      <c r="X8" s="379" t="s">
        <v>3203</v>
      </c>
      <c r="Y8" s="379" t="s">
        <v>3203</v>
      </c>
      <c r="Z8" s="379"/>
      <c r="AA8" s="378">
        <v>0.646550925925926</v>
      </c>
      <c r="AB8" s="378">
        <v>0.41666666666666669</v>
      </c>
      <c r="AC8" s="258" t="str">
        <f t="shared" si="3"/>
        <v>Wieczorek Jarek</v>
      </c>
      <c r="AD8" s="11">
        <f t="shared" si="2"/>
        <v>78.486557244990379</v>
      </c>
      <c r="AE8" s="11"/>
      <c r="AF8" s="80">
        <f t="shared" si="4"/>
        <v>0.98826905648977936</v>
      </c>
      <c r="AG8" s="11">
        <f t="shared" si="5"/>
        <v>1</v>
      </c>
      <c r="AH8" s="11">
        <f t="shared" si="6"/>
        <v>1</v>
      </c>
      <c r="AI8" s="11">
        <f t="shared" si="7"/>
        <v>1</v>
      </c>
    </row>
    <row r="9" spans="1:35">
      <c r="A9" s="381">
        <v>7</v>
      </c>
      <c r="B9" s="381">
        <v>7</v>
      </c>
      <c r="C9" s="382" t="s">
        <v>60</v>
      </c>
      <c r="D9" s="382" t="s">
        <v>2060</v>
      </c>
      <c r="E9" s="381" t="s">
        <v>3260</v>
      </c>
      <c r="F9" s="381" t="s">
        <v>143</v>
      </c>
      <c r="G9" s="380">
        <f t="shared" si="0"/>
        <v>0.22993055555555547</v>
      </c>
      <c r="H9" s="379">
        <v>11</v>
      </c>
      <c r="I9" s="379">
        <f t="shared" si="1"/>
        <v>11</v>
      </c>
      <c r="J9" s="379">
        <v>1</v>
      </c>
      <c r="K9" s="379">
        <v>1</v>
      </c>
      <c r="L9" s="379">
        <v>1</v>
      </c>
      <c r="M9" s="379">
        <v>1</v>
      </c>
      <c r="N9" s="379">
        <v>1</v>
      </c>
      <c r="O9" s="379">
        <v>1</v>
      </c>
      <c r="P9" s="379">
        <v>1</v>
      </c>
      <c r="Q9" s="379">
        <v>1</v>
      </c>
      <c r="R9" s="379">
        <v>1</v>
      </c>
      <c r="S9" s="379">
        <v>1</v>
      </c>
      <c r="T9" s="379">
        <v>1</v>
      </c>
      <c r="U9" s="379" t="s">
        <v>3203</v>
      </c>
      <c r="V9" s="379" t="s">
        <v>3203</v>
      </c>
      <c r="W9" s="379" t="s">
        <v>3203</v>
      </c>
      <c r="X9" s="379" t="s">
        <v>3203</v>
      </c>
      <c r="Y9" s="379" t="s">
        <v>3203</v>
      </c>
      <c r="Z9" s="379"/>
      <c r="AA9" s="378">
        <v>0.64659722222222216</v>
      </c>
      <c r="AB9" s="378">
        <v>0.41666666666666669</v>
      </c>
      <c r="AC9" s="258" t="str">
        <f t="shared" si="3"/>
        <v>Szawdzin Krzysztof</v>
      </c>
      <c r="AD9" s="11">
        <f t="shared" si="2"/>
        <v>78.470754052149388</v>
      </c>
      <c r="AE9" s="11"/>
      <c r="AF9" s="80">
        <f t="shared" si="4"/>
        <v>0.99979865096144227</v>
      </c>
      <c r="AG9" s="11">
        <f t="shared" si="5"/>
        <v>1</v>
      </c>
      <c r="AH9" s="11">
        <f t="shared" si="6"/>
        <v>1</v>
      </c>
      <c r="AI9" s="11">
        <f t="shared" si="7"/>
        <v>1</v>
      </c>
    </row>
    <row r="10" spans="1:35">
      <c r="A10" s="381">
        <v>8</v>
      </c>
      <c r="B10" s="381">
        <v>8</v>
      </c>
      <c r="C10" s="381" t="s">
        <v>442</v>
      </c>
      <c r="D10" s="381" t="s">
        <v>2598</v>
      </c>
      <c r="E10" s="381" t="s">
        <v>2573</v>
      </c>
      <c r="F10" s="381" t="s">
        <v>2594</v>
      </c>
      <c r="G10" s="380">
        <f t="shared" si="0"/>
        <v>0.23038194444444443</v>
      </c>
      <c r="H10" s="379">
        <v>11</v>
      </c>
      <c r="I10" s="379">
        <f t="shared" si="1"/>
        <v>11</v>
      </c>
      <c r="J10" s="379">
        <v>1</v>
      </c>
      <c r="K10" s="379">
        <v>1</v>
      </c>
      <c r="L10" s="379">
        <v>1</v>
      </c>
      <c r="M10" s="379">
        <v>1</v>
      </c>
      <c r="N10" s="379">
        <v>1</v>
      </c>
      <c r="O10" s="379">
        <v>1</v>
      </c>
      <c r="P10" s="379">
        <v>1</v>
      </c>
      <c r="Q10" s="379">
        <v>1</v>
      </c>
      <c r="R10" s="379">
        <v>1</v>
      </c>
      <c r="S10" s="379">
        <v>1</v>
      </c>
      <c r="T10" s="379">
        <v>1</v>
      </c>
      <c r="U10" s="379" t="s">
        <v>3203</v>
      </c>
      <c r="V10" s="379" t="s">
        <v>3203</v>
      </c>
      <c r="W10" s="379" t="s">
        <v>3203</v>
      </c>
      <c r="X10" s="379" t="s">
        <v>3203</v>
      </c>
      <c r="Y10" s="379" t="s">
        <v>3203</v>
      </c>
      <c r="Z10" s="379"/>
      <c r="AA10" s="378">
        <v>0.64704861111111112</v>
      </c>
      <c r="AB10" s="378">
        <v>0.41666666666666669</v>
      </c>
      <c r="AC10" s="258" t="str">
        <f t="shared" si="3"/>
        <v>Senderek Łukasz</v>
      </c>
      <c r="AD10" s="11">
        <f t="shared" si="2"/>
        <v>78.317005777442816</v>
      </c>
      <c r="AE10" s="11"/>
      <c r="AF10" s="80">
        <f t="shared" si="4"/>
        <v>0.99804069329314216</v>
      </c>
      <c r="AG10" s="11">
        <f t="shared" si="5"/>
        <v>1</v>
      </c>
      <c r="AH10" s="11">
        <f t="shared" si="6"/>
        <v>1</v>
      </c>
      <c r="AI10" s="11">
        <f t="shared" si="7"/>
        <v>1</v>
      </c>
    </row>
    <row r="11" spans="1:35">
      <c r="A11" s="381">
        <v>9</v>
      </c>
      <c r="B11" s="381">
        <v>9</v>
      </c>
      <c r="C11" s="382" t="s">
        <v>52</v>
      </c>
      <c r="D11" s="382" t="s">
        <v>70</v>
      </c>
      <c r="E11" s="381" t="s">
        <v>53</v>
      </c>
      <c r="F11" s="381" t="s">
        <v>113</v>
      </c>
      <c r="G11" s="380">
        <f t="shared" si="0"/>
        <v>0.23045138888888889</v>
      </c>
      <c r="H11" s="379">
        <v>11</v>
      </c>
      <c r="I11" s="379">
        <f t="shared" si="1"/>
        <v>11</v>
      </c>
      <c r="J11" s="379">
        <v>1</v>
      </c>
      <c r="K11" s="379">
        <v>1</v>
      </c>
      <c r="L11" s="379">
        <v>1</v>
      </c>
      <c r="M11" s="379">
        <v>1</v>
      </c>
      <c r="N11" s="379">
        <v>1</v>
      </c>
      <c r="O11" s="379">
        <v>1</v>
      </c>
      <c r="P11" s="379">
        <v>1</v>
      </c>
      <c r="Q11" s="379">
        <v>1</v>
      </c>
      <c r="R11" s="379">
        <v>1</v>
      </c>
      <c r="S11" s="379">
        <v>1</v>
      </c>
      <c r="T11" s="379">
        <v>1</v>
      </c>
      <c r="U11" s="379" t="s">
        <v>3203</v>
      </c>
      <c r="V11" s="379" t="s">
        <v>3203</v>
      </c>
      <c r="W11" s="379" t="s">
        <v>3203</v>
      </c>
      <c r="X11" s="379" t="s">
        <v>3203</v>
      </c>
      <c r="Y11" s="379" t="s">
        <v>3203</v>
      </c>
      <c r="Z11" s="379"/>
      <c r="AA11" s="378">
        <v>0.64711805555555557</v>
      </c>
      <c r="AB11" s="378">
        <v>0.41666666666666669</v>
      </c>
      <c r="AC11" s="258" t="str">
        <f t="shared" si="3"/>
        <v>Marzejon Marcin</v>
      </c>
      <c r="AD11" s="11">
        <f t="shared" si="2"/>
        <v>78.293405655165444</v>
      </c>
      <c r="AE11" s="11"/>
      <c r="AF11" s="80">
        <f t="shared" si="4"/>
        <v>0.9996986590326955</v>
      </c>
      <c r="AG11" s="11">
        <f t="shared" si="5"/>
        <v>1</v>
      </c>
      <c r="AH11" s="11">
        <f t="shared" si="6"/>
        <v>1</v>
      </c>
      <c r="AI11" s="11">
        <f t="shared" si="7"/>
        <v>1</v>
      </c>
    </row>
    <row r="12" spans="1:35">
      <c r="A12" s="381">
        <v>10</v>
      </c>
      <c r="B12" s="381">
        <v>10</v>
      </c>
      <c r="C12" s="381" t="s">
        <v>84</v>
      </c>
      <c r="D12" s="381" t="s">
        <v>116</v>
      </c>
      <c r="E12" s="384" t="s">
        <v>96</v>
      </c>
      <c r="F12" s="384" t="s">
        <v>677</v>
      </c>
      <c r="G12" s="380">
        <f t="shared" si="0"/>
        <v>0.231875</v>
      </c>
      <c r="H12" s="379">
        <v>11</v>
      </c>
      <c r="I12" s="379">
        <f t="shared" si="1"/>
        <v>11</v>
      </c>
      <c r="J12" s="379">
        <v>1</v>
      </c>
      <c r="K12" s="379">
        <v>1</v>
      </c>
      <c r="L12" s="379">
        <v>1</v>
      </c>
      <c r="M12" s="379">
        <v>1</v>
      </c>
      <c r="N12" s="379">
        <v>1</v>
      </c>
      <c r="O12" s="379">
        <v>1</v>
      </c>
      <c r="P12" s="379">
        <v>1</v>
      </c>
      <c r="Q12" s="379">
        <v>1</v>
      </c>
      <c r="R12" s="379">
        <v>1</v>
      </c>
      <c r="S12" s="379">
        <v>1</v>
      </c>
      <c r="T12" s="379">
        <v>1</v>
      </c>
      <c r="U12" s="379" t="s">
        <v>3203</v>
      </c>
      <c r="V12" s="379" t="s">
        <v>3203</v>
      </c>
      <c r="W12" s="379" t="s">
        <v>3203</v>
      </c>
      <c r="X12" s="379" t="s">
        <v>3203</v>
      </c>
      <c r="Y12" s="379" t="s">
        <v>3203</v>
      </c>
      <c r="Z12" s="379"/>
      <c r="AA12" s="378">
        <v>0.64854166666666668</v>
      </c>
      <c r="AB12" s="378">
        <v>0.41666666666666669</v>
      </c>
      <c r="AC12" s="258" t="str">
        <f t="shared" ref="AC12:AC41" si="8">D12&amp;" "&amp;C12</f>
        <v>Walentowski Radosław</v>
      </c>
      <c r="AD12" s="11">
        <f t="shared" ref="AD12:AD40" si="9">MAX(AD11*IF(AH12&lt;1,AH12,IF(AI12&lt;1,AI12,IF(AF12&lt;1,AF12,1))),0)</f>
        <v>77.812718378756074</v>
      </c>
      <c r="AE12" s="11"/>
      <c r="AF12" s="80">
        <f t="shared" ref="AF12:AF41" si="10">G11/G12</f>
        <v>0.99386043725666362</v>
      </c>
      <c r="AG12" s="11">
        <f t="shared" ref="AG12:AG41" si="11">I12/I11</f>
        <v>1</v>
      </c>
      <c r="AH12" s="11">
        <f t="shared" ref="AH12:AH41" si="12">H12/H11</f>
        <v>1</v>
      </c>
      <c r="AI12" s="11">
        <f t="shared" ref="AI12:AI41" si="13">AG12^0.2</f>
        <v>1</v>
      </c>
    </row>
    <row r="13" spans="1:35">
      <c r="A13" s="381">
        <v>11</v>
      </c>
      <c r="B13" s="381">
        <v>11</v>
      </c>
      <c r="C13" s="382" t="s">
        <v>90</v>
      </c>
      <c r="D13" s="382" t="s">
        <v>1</v>
      </c>
      <c r="E13" s="381" t="s">
        <v>101</v>
      </c>
      <c r="F13" s="381" t="s">
        <v>2</v>
      </c>
      <c r="G13" s="380">
        <f t="shared" si="0"/>
        <v>0.23312499999999997</v>
      </c>
      <c r="H13" s="379">
        <v>11</v>
      </c>
      <c r="I13" s="379">
        <f t="shared" si="1"/>
        <v>11</v>
      </c>
      <c r="J13" s="379">
        <v>1</v>
      </c>
      <c r="K13" s="379">
        <v>1</v>
      </c>
      <c r="L13" s="379">
        <v>1</v>
      </c>
      <c r="M13" s="379">
        <v>1</v>
      </c>
      <c r="N13" s="379">
        <v>1</v>
      </c>
      <c r="O13" s="379">
        <v>1</v>
      </c>
      <c r="P13" s="379">
        <v>1</v>
      </c>
      <c r="Q13" s="379">
        <v>1</v>
      </c>
      <c r="R13" s="379">
        <v>1</v>
      </c>
      <c r="S13" s="379">
        <v>1</v>
      </c>
      <c r="T13" s="379">
        <v>1</v>
      </c>
      <c r="U13" s="379" t="s">
        <v>3203</v>
      </c>
      <c r="V13" s="379" t="s">
        <v>3203</v>
      </c>
      <c r="W13" s="379" t="s">
        <v>3203</v>
      </c>
      <c r="X13" s="379" t="s">
        <v>3203</v>
      </c>
      <c r="Y13" s="379" t="s">
        <v>3203</v>
      </c>
      <c r="Z13" s="379"/>
      <c r="AA13" s="378">
        <v>0.64979166666666666</v>
      </c>
      <c r="AB13" s="378">
        <v>0.41666666666666669</v>
      </c>
      <c r="AC13" s="258" t="str">
        <f t="shared" si="8"/>
        <v>Kawecki Dariusz</v>
      </c>
      <c r="AD13" s="11">
        <f t="shared" si="9"/>
        <v>77.395492006752022</v>
      </c>
      <c r="AE13" s="11"/>
      <c r="AF13" s="80">
        <f t="shared" si="10"/>
        <v>0.99463806970509394</v>
      </c>
      <c r="AG13" s="11">
        <f t="shared" si="11"/>
        <v>1</v>
      </c>
      <c r="AH13" s="11">
        <f t="shared" si="12"/>
        <v>1</v>
      </c>
      <c r="AI13" s="11">
        <f t="shared" si="13"/>
        <v>1</v>
      </c>
    </row>
    <row r="14" spans="1:35">
      <c r="A14" s="381">
        <v>12</v>
      </c>
      <c r="B14" s="381">
        <v>12</v>
      </c>
      <c r="C14" s="381" t="s">
        <v>906</v>
      </c>
      <c r="D14" s="381" t="s">
        <v>3228</v>
      </c>
      <c r="E14" s="381" t="s">
        <v>2926</v>
      </c>
      <c r="F14" s="381" t="s">
        <v>3217</v>
      </c>
      <c r="G14" s="380">
        <f t="shared" si="0"/>
        <v>0.23317129629629635</v>
      </c>
      <c r="H14" s="379">
        <v>11</v>
      </c>
      <c r="I14" s="379">
        <f t="shared" si="1"/>
        <v>11</v>
      </c>
      <c r="J14" s="379">
        <v>1</v>
      </c>
      <c r="K14" s="379">
        <v>1</v>
      </c>
      <c r="L14" s="379">
        <v>1</v>
      </c>
      <c r="M14" s="379">
        <v>1</v>
      </c>
      <c r="N14" s="379">
        <v>1</v>
      </c>
      <c r="O14" s="379">
        <v>1</v>
      </c>
      <c r="P14" s="379">
        <v>1</v>
      </c>
      <c r="Q14" s="379">
        <v>1</v>
      </c>
      <c r="R14" s="379">
        <v>1</v>
      </c>
      <c r="S14" s="379">
        <v>1</v>
      </c>
      <c r="T14" s="379">
        <v>1</v>
      </c>
      <c r="U14" s="379" t="s">
        <v>3203</v>
      </c>
      <c r="V14" s="379" t="s">
        <v>3203</v>
      </c>
      <c r="W14" s="379" t="s">
        <v>3203</v>
      </c>
      <c r="X14" s="379" t="s">
        <v>3203</v>
      </c>
      <c r="Y14" s="379" t="s">
        <v>3203</v>
      </c>
      <c r="Z14" s="379"/>
      <c r="AA14" s="378">
        <v>0.64983796296296303</v>
      </c>
      <c r="AB14" s="378">
        <v>0.41666666666666669</v>
      </c>
      <c r="AC14" s="258" t="str">
        <f t="shared" si="8"/>
        <v>Moroń Artur</v>
      </c>
      <c r="AD14" s="11">
        <f t="shared" si="9"/>
        <v>77.380125086865817</v>
      </c>
      <c r="AE14" s="11"/>
      <c r="AF14" s="80">
        <f t="shared" si="10"/>
        <v>0.99980144941923921</v>
      </c>
      <c r="AG14" s="11">
        <f t="shared" si="11"/>
        <v>1</v>
      </c>
      <c r="AH14" s="11">
        <f t="shared" si="12"/>
        <v>1</v>
      </c>
      <c r="AI14" s="11">
        <f t="shared" si="13"/>
        <v>1</v>
      </c>
    </row>
    <row r="15" spans="1:35">
      <c r="A15" s="381">
        <v>13</v>
      </c>
      <c r="B15" s="381">
        <v>13</v>
      </c>
      <c r="C15" s="382" t="s">
        <v>94</v>
      </c>
      <c r="D15" s="382" t="s">
        <v>3240</v>
      </c>
      <c r="E15" s="381" t="s">
        <v>3261</v>
      </c>
      <c r="F15" s="381" t="s">
        <v>3216</v>
      </c>
      <c r="G15" s="380">
        <f t="shared" si="0"/>
        <v>0.24615740740740738</v>
      </c>
      <c r="H15" s="379">
        <v>11</v>
      </c>
      <c r="I15" s="379">
        <f t="shared" si="1"/>
        <v>11</v>
      </c>
      <c r="J15" s="379">
        <v>1</v>
      </c>
      <c r="K15" s="379">
        <v>1</v>
      </c>
      <c r="L15" s="379">
        <v>1</v>
      </c>
      <c r="M15" s="379">
        <v>1</v>
      </c>
      <c r="N15" s="379">
        <v>1</v>
      </c>
      <c r="O15" s="379">
        <v>1</v>
      </c>
      <c r="P15" s="379">
        <v>1</v>
      </c>
      <c r="Q15" s="379">
        <v>1</v>
      </c>
      <c r="R15" s="379">
        <v>1</v>
      </c>
      <c r="S15" s="379">
        <v>1</v>
      </c>
      <c r="T15" s="379">
        <v>1</v>
      </c>
      <c r="U15" s="379" t="s">
        <v>3203</v>
      </c>
      <c r="V15" s="379" t="s">
        <v>3203</v>
      </c>
      <c r="W15" s="379" t="s">
        <v>3203</v>
      </c>
      <c r="X15" s="379" t="s">
        <v>3203</v>
      </c>
      <c r="Y15" s="379" t="s">
        <v>3203</v>
      </c>
      <c r="Z15" s="379"/>
      <c r="AA15" s="378">
        <v>0.66282407407407407</v>
      </c>
      <c r="AB15" s="378">
        <v>0.41666666666666669</v>
      </c>
      <c r="AC15" s="258" t="str">
        <f t="shared" si="8"/>
        <v>Odróbka Stanisław</v>
      </c>
      <c r="AD15" s="11">
        <f t="shared" si="9"/>
        <v>73.297912356592036</v>
      </c>
      <c r="AE15" s="11"/>
      <c r="AF15" s="80">
        <f t="shared" si="10"/>
        <v>0.94724468685348917</v>
      </c>
      <c r="AG15" s="11">
        <f t="shared" si="11"/>
        <v>1</v>
      </c>
      <c r="AH15" s="11">
        <f t="shared" si="12"/>
        <v>1</v>
      </c>
      <c r="AI15" s="11">
        <f t="shared" si="13"/>
        <v>1</v>
      </c>
    </row>
    <row r="16" spans="1:35">
      <c r="A16" s="381">
        <v>14</v>
      </c>
      <c r="B16" s="381">
        <v>14</v>
      </c>
      <c r="C16" s="381" t="s">
        <v>442</v>
      </c>
      <c r="D16" s="381" t="s">
        <v>3241</v>
      </c>
      <c r="E16" s="381"/>
      <c r="F16" s="381"/>
      <c r="G16" s="380">
        <f t="shared" si="0"/>
        <v>0.24699074074074073</v>
      </c>
      <c r="H16" s="379">
        <v>11</v>
      </c>
      <c r="I16" s="379">
        <f t="shared" si="1"/>
        <v>11</v>
      </c>
      <c r="J16" s="379">
        <v>1</v>
      </c>
      <c r="K16" s="379">
        <v>1</v>
      </c>
      <c r="L16" s="379">
        <v>1</v>
      </c>
      <c r="M16" s="379">
        <v>1</v>
      </c>
      <c r="N16" s="379">
        <v>1</v>
      </c>
      <c r="O16" s="379">
        <v>1</v>
      </c>
      <c r="P16" s="379">
        <v>1</v>
      </c>
      <c r="Q16" s="379">
        <v>1</v>
      </c>
      <c r="R16" s="379">
        <v>1</v>
      </c>
      <c r="S16" s="379">
        <v>1</v>
      </c>
      <c r="T16" s="379">
        <v>1</v>
      </c>
      <c r="U16" s="379" t="s">
        <v>3203</v>
      </c>
      <c r="V16" s="379" t="s">
        <v>3203</v>
      </c>
      <c r="W16" s="379" t="s">
        <v>3203</v>
      </c>
      <c r="X16" s="379" t="s">
        <v>3203</v>
      </c>
      <c r="Y16" s="379" t="s">
        <v>3203</v>
      </c>
      <c r="Z16" s="379"/>
      <c r="AA16" s="378">
        <v>0.66365740740740742</v>
      </c>
      <c r="AB16" s="378">
        <v>0.41666666666666669</v>
      </c>
      <c r="AC16" s="258" t="str">
        <f t="shared" si="8"/>
        <v>Bluza Łukasz</v>
      </c>
      <c r="AD16" s="11">
        <f t="shared" si="9"/>
        <v>73.050609184629764</v>
      </c>
      <c r="AE16" s="11"/>
      <c r="AF16" s="80">
        <f t="shared" si="10"/>
        <v>0.99662605435801299</v>
      </c>
      <c r="AG16" s="11">
        <f t="shared" si="11"/>
        <v>1</v>
      </c>
      <c r="AH16" s="11">
        <f t="shared" si="12"/>
        <v>1</v>
      </c>
      <c r="AI16" s="11">
        <f t="shared" si="13"/>
        <v>1</v>
      </c>
    </row>
    <row r="17" spans="1:35">
      <c r="A17" s="381">
        <v>15</v>
      </c>
      <c r="B17" s="381">
        <v>15</v>
      </c>
      <c r="C17" s="382" t="s">
        <v>1113</v>
      </c>
      <c r="D17" s="382" t="s">
        <v>3242</v>
      </c>
      <c r="E17" s="381" t="s">
        <v>2654</v>
      </c>
      <c r="F17" s="381" t="s">
        <v>2706</v>
      </c>
      <c r="G17" s="380">
        <f t="shared" si="0"/>
        <v>0.2540856481481481</v>
      </c>
      <c r="H17" s="379">
        <v>11</v>
      </c>
      <c r="I17" s="379">
        <f t="shared" si="1"/>
        <v>11</v>
      </c>
      <c r="J17" s="379">
        <v>1</v>
      </c>
      <c r="K17" s="379">
        <v>1</v>
      </c>
      <c r="L17" s="379">
        <v>1</v>
      </c>
      <c r="M17" s="379">
        <v>1</v>
      </c>
      <c r="N17" s="379">
        <v>1</v>
      </c>
      <c r="O17" s="379">
        <v>1</v>
      </c>
      <c r="P17" s="379">
        <v>1</v>
      </c>
      <c r="Q17" s="379">
        <v>1</v>
      </c>
      <c r="R17" s="379">
        <v>1</v>
      </c>
      <c r="S17" s="379">
        <v>1</v>
      </c>
      <c r="T17" s="379">
        <v>1</v>
      </c>
      <c r="U17" s="379" t="s">
        <v>3203</v>
      </c>
      <c r="V17" s="379" t="s">
        <v>3203</v>
      </c>
      <c r="W17" s="379" t="s">
        <v>3203</v>
      </c>
      <c r="X17" s="379" t="s">
        <v>3203</v>
      </c>
      <c r="Y17" s="379" t="s">
        <v>3203</v>
      </c>
      <c r="Z17" s="379"/>
      <c r="AA17" s="378">
        <v>0.67075231481481479</v>
      </c>
      <c r="AB17" s="378">
        <v>0.41666666666666669</v>
      </c>
      <c r="AC17" s="258" t="str">
        <f t="shared" si="8"/>
        <v>Kot Maciej</v>
      </c>
      <c r="AD17" s="11">
        <f t="shared" si="9"/>
        <v>71.010795791008036</v>
      </c>
      <c r="AE17" s="11"/>
      <c r="AF17" s="80">
        <f t="shared" si="10"/>
        <v>0.97207670933357637</v>
      </c>
      <c r="AG17" s="11">
        <f t="shared" si="11"/>
        <v>1</v>
      </c>
      <c r="AH17" s="11">
        <f t="shared" si="12"/>
        <v>1</v>
      </c>
      <c r="AI17" s="11">
        <f t="shared" si="13"/>
        <v>1</v>
      </c>
    </row>
    <row r="18" spans="1:35">
      <c r="A18" s="381">
        <v>16</v>
      </c>
      <c r="B18" s="381">
        <v>16</v>
      </c>
      <c r="C18" s="381" t="s">
        <v>526</v>
      </c>
      <c r="D18" s="381" t="s">
        <v>2609</v>
      </c>
      <c r="E18" s="381" t="s">
        <v>2903</v>
      </c>
      <c r="F18" s="381" t="s">
        <v>2509</v>
      </c>
      <c r="G18" s="380">
        <f t="shared" si="0"/>
        <v>0.25412037037037044</v>
      </c>
      <c r="H18" s="379">
        <v>11</v>
      </c>
      <c r="I18" s="379">
        <f t="shared" si="1"/>
        <v>11</v>
      </c>
      <c r="J18" s="379">
        <v>1</v>
      </c>
      <c r="K18" s="379">
        <v>1</v>
      </c>
      <c r="L18" s="379">
        <v>1</v>
      </c>
      <c r="M18" s="379">
        <v>1</v>
      </c>
      <c r="N18" s="379">
        <v>1</v>
      </c>
      <c r="O18" s="379">
        <v>1</v>
      </c>
      <c r="P18" s="379">
        <v>1</v>
      </c>
      <c r="Q18" s="379">
        <v>1</v>
      </c>
      <c r="R18" s="379">
        <v>1</v>
      </c>
      <c r="S18" s="379">
        <v>1</v>
      </c>
      <c r="T18" s="379">
        <v>1</v>
      </c>
      <c r="U18" s="379" t="s">
        <v>3203</v>
      </c>
      <c r="V18" s="379" t="s">
        <v>3203</v>
      </c>
      <c r="W18" s="379" t="s">
        <v>3203</v>
      </c>
      <c r="X18" s="379" t="s">
        <v>3203</v>
      </c>
      <c r="Y18" s="379" t="s">
        <v>3203</v>
      </c>
      <c r="Z18" s="379"/>
      <c r="AA18" s="378">
        <v>0.67078703703703713</v>
      </c>
      <c r="AB18" s="378">
        <v>0.41666666666666669</v>
      </c>
      <c r="AC18" s="258" t="str">
        <f t="shared" si="8"/>
        <v>Adamczyk Bartosz</v>
      </c>
      <c r="AD18" s="11">
        <f t="shared" si="9"/>
        <v>71.001093095281405</v>
      </c>
      <c r="AE18" s="11"/>
      <c r="AF18" s="80">
        <f t="shared" si="10"/>
        <v>0.99986336308981549</v>
      </c>
      <c r="AG18" s="11">
        <f t="shared" si="11"/>
        <v>1</v>
      </c>
      <c r="AH18" s="11">
        <f t="shared" si="12"/>
        <v>1</v>
      </c>
      <c r="AI18" s="11">
        <f t="shared" si="13"/>
        <v>1</v>
      </c>
    </row>
    <row r="19" spans="1:35">
      <c r="A19" s="381">
        <v>17</v>
      </c>
      <c r="B19" s="381">
        <v>17</v>
      </c>
      <c r="C19" s="382" t="s">
        <v>2768</v>
      </c>
      <c r="D19" s="382" t="s">
        <v>2769</v>
      </c>
      <c r="E19" s="381" t="s">
        <v>47</v>
      </c>
      <c r="F19" s="381" t="s">
        <v>143</v>
      </c>
      <c r="G19" s="380">
        <f t="shared" si="0"/>
        <v>0.25936342592592593</v>
      </c>
      <c r="H19" s="379">
        <v>11</v>
      </c>
      <c r="I19" s="379">
        <f t="shared" si="1"/>
        <v>11</v>
      </c>
      <c r="J19" s="379">
        <v>1</v>
      </c>
      <c r="K19" s="379">
        <v>1</v>
      </c>
      <c r="L19" s="379">
        <v>1</v>
      </c>
      <c r="M19" s="379">
        <v>1</v>
      </c>
      <c r="N19" s="379">
        <v>1</v>
      </c>
      <c r="O19" s="379">
        <v>1</v>
      </c>
      <c r="P19" s="379">
        <v>1</v>
      </c>
      <c r="Q19" s="379">
        <v>1</v>
      </c>
      <c r="R19" s="379">
        <v>1</v>
      </c>
      <c r="S19" s="379">
        <v>1</v>
      </c>
      <c r="T19" s="379">
        <v>1</v>
      </c>
      <c r="U19" s="379" t="s">
        <v>3203</v>
      </c>
      <c r="V19" s="379" t="s">
        <v>3203</v>
      </c>
      <c r="W19" s="379" t="s">
        <v>3203</v>
      </c>
      <c r="X19" s="379" t="s">
        <v>3203</v>
      </c>
      <c r="Y19" s="379" t="s">
        <v>3203</v>
      </c>
      <c r="Z19" s="379"/>
      <c r="AA19" s="378">
        <v>0.67603009259259261</v>
      </c>
      <c r="AB19" s="378">
        <v>0.41666666666666669</v>
      </c>
      <c r="AC19" s="258" t="str">
        <f t="shared" si="8"/>
        <v>Kołodziejczyk Marcel</v>
      </c>
      <c r="AD19" s="11">
        <f t="shared" si="9"/>
        <v>69.565799455575842</v>
      </c>
      <c r="AE19" s="11"/>
      <c r="AF19" s="80">
        <f t="shared" si="10"/>
        <v>0.97978490784952499</v>
      </c>
      <c r="AG19" s="11">
        <f t="shared" si="11"/>
        <v>1</v>
      </c>
      <c r="AH19" s="11">
        <f t="shared" si="12"/>
        <v>1</v>
      </c>
      <c r="AI19" s="11">
        <f t="shared" si="13"/>
        <v>1</v>
      </c>
    </row>
    <row r="20" spans="1:35">
      <c r="A20" s="381">
        <v>19</v>
      </c>
      <c r="B20" s="381">
        <v>18</v>
      </c>
      <c r="C20" s="381" t="s">
        <v>578</v>
      </c>
      <c r="D20" s="381" t="s">
        <v>1604</v>
      </c>
      <c r="E20" s="381" t="s">
        <v>47</v>
      </c>
      <c r="F20" s="381" t="s">
        <v>1605</v>
      </c>
      <c r="G20" s="380">
        <f t="shared" si="0"/>
        <v>0.27100694444444445</v>
      </c>
      <c r="H20" s="379">
        <v>11</v>
      </c>
      <c r="I20" s="379">
        <f t="shared" si="1"/>
        <v>11</v>
      </c>
      <c r="J20" s="379">
        <v>1</v>
      </c>
      <c r="K20" s="379">
        <v>1</v>
      </c>
      <c r="L20" s="379">
        <v>1</v>
      </c>
      <c r="M20" s="379">
        <v>1</v>
      </c>
      <c r="N20" s="379">
        <v>1</v>
      </c>
      <c r="O20" s="379">
        <v>1</v>
      </c>
      <c r="P20" s="379">
        <v>1</v>
      </c>
      <c r="Q20" s="379">
        <v>1</v>
      </c>
      <c r="R20" s="379">
        <v>1</v>
      </c>
      <c r="S20" s="379">
        <v>1</v>
      </c>
      <c r="T20" s="379">
        <v>1</v>
      </c>
      <c r="U20" s="379" t="s">
        <v>3203</v>
      </c>
      <c r="V20" s="379" t="s">
        <v>3203</v>
      </c>
      <c r="W20" s="379" t="s">
        <v>3203</v>
      </c>
      <c r="X20" s="379" t="s">
        <v>3203</v>
      </c>
      <c r="Y20" s="379" t="s">
        <v>3203</v>
      </c>
      <c r="Z20" s="379"/>
      <c r="AA20" s="378">
        <v>0.68767361111111114</v>
      </c>
      <c r="AB20" s="378">
        <v>0.41666666666666669</v>
      </c>
      <c r="AC20" s="258" t="str">
        <f t="shared" si="8"/>
        <v>Stefański Tomasz</v>
      </c>
      <c r="AD20" s="11">
        <f t="shared" si="9"/>
        <v>66.576980568011919</v>
      </c>
      <c r="AE20" s="11"/>
      <c r="AF20" s="80">
        <f t="shared" si="10"/>
        <v>0.95703608797779194</v>
      </c>
      <c r="AG20" s="11">
        <f t="shared" si="11"/>
        <v>1</v>
      </c>
      <c r="AH20" s="11">
        <f t="shared" si="12"/>
        <v>1</v>
      </c>
      <c r="AI20" s="11">
        <f t="shared" si="13"/>
        <v>1</v>
      </c>
    </row>
    <row r="21" spans="1:35">
      <c r="A21" s="381">
        <v>20</v>
      </c>
      <c r="B21" s="381">
        <v>19</v>
      </c>
      <c r="C21" s="382" t="s">
        <v>55</v>
      </c>
      <c r="D21" s="382" t="s">
        <v>1608</v>
      </c>
      <c r="E21" s="381" t="s">
        <v>2612</v>
      </c>
      <c r="F21" s="381" t="s">
        <v>1605</v>
      </c>
      <c r="G21" s="380">
        <f t="shared" si="0"/>
        <v>0.27111111111111114</v>
      </c>
      <c r="H21" s="379">
        <v>11</v>
      </c>
      <c r="I21" s="379">
        <f t="shared" si="1"/>
        <v>11</v>
      </c>
      <c r="J21" s="379">
        <v>1</v>
      </c>
      <c r="K21" s="379">
        <v>1</v>
      </c>
      <c r="L21" s="379">
        <v>1</v>
      </c>
      <c r="M21" s="379">
        <v>1</v>
      </c>
      <c r="N21" s="379">
        <v>1</v>
      </c>
      <c r="O21" s="379">
        <v>1</v>
      </c>
      <c r="P21" s="379">
        <v>1</v>
      </c>
      <c r="Q21" s="379">
        <v>1</v>
      </c>
      <c r="R21" s="379">
        <v>1</v>
      </c>
      <c r="S21" s="379">
        <v>1</v>
      </c>
      <c r="T21" s="379">
        <v>1</v>
      </c>
      <c r="U21" s="379" t="s">
        <v>3203</v>
      </c>
      <c r="V21" s="379" t="s">
        <v>3203</v>
      </c>
      <c r="W21" s="379" t="s">
        <v>3203</v>
      </c>
      <c r="X21" s="379" t="s">
        <v>3203</v>
      </c>
      <c r="Y21" s="379" t="s">
        <v>3203</v>
      </c>
      <c r="Z21" s="379"/>
      <c r="AA21" s="378">
        <v>0.68777777777777782</v>
      </c>
      <c r="AB21" s="378">
        <v>0.41666666666666669</v>
      </c>
      <c r="AC21" s="258" t="str">
        <f t="shared" si="8"/>
        <v>Rygalski Grzegorz</v>
      </c>
      <c r="AD21" s="11">
        <f t="shared" si="9"/>
        <v>66.551400273224004</v>
      </c>
      <c r="AE21" s="11"/>
      <c r="AF21" s="80">
        <f t="shared" si="10"/>
        <v>0.99961577868852458</v>
      </c>
      <c r="AG21" s="11">
        <f t="shared" si="11"/>
        <v>1</v>
      </c>
      <c r="AH21" s="11">
        <f t="shared" si="12"/>
        <v>1</v>
      </c>
      <c r="AI21" s="11">
        <f t="shared" si="13"/>
        <v>1</v>
      </c>
    </row>
    <row r="22" spans="1:35">
      <c r="A22" s="381">
        <v>21</v>
      </c>
      <c r="B22" s="381">
        <v>20</v>
      </c>
      <c r="C22" s="381" t="s">
        <v>59</v>
      </c>
      <c r="D22" s="381" t="s">
        <v>2776</v>
      </c>
      <c r="E22" s="381" t="s">
        <v>3262</v>
      </c>
      <c r="F22" s="381" t="s">
        <v>3215</v>
      </c>
      <c r="G22" s="380">
        <f t="shared" si="0"/>
        <v>0.2744907407407407</v>
      </c>
      <c r="H22" s="379">
        <v>11</v>
      </c>
      <c r="I22" s="379">
        <f t="shared" si="1"/>
        <v>11</v>
      </c>
      <c r="J22" s="379">
        <v>1</v>
      </c>
      <c r="K22" s="379">
        <v>1</v>
      </c>
      <c r="L22" s="379">
        <v>1</v>
      </c>
      <c r="M22" s="379">
        <v>1</v>
      </c>
      <c r="N22" s="379">
        <v>1</v>
      </c>
      <c r="O22" s="379">
        <v>1</v>
      </c>
      <c r="P22" s="379">
        <v>1</v>
      </c>
      <c r="Q22" s="379">
        <v>1</v>
      </c>
      <c r="R22" s="379">
        <v>1</v>
      </c>
      <c r="S22" s="379">
        <v>1</v>
      </c>
      <c r="T22" s="379">
        <v>1</v>
      </c>
      <c r="U22" s="379" t="s">
        <v>3203</v>
      </c>
      <c r="V22" s="379" t="s">
        <v>3203</v>
      </c>
      <c r="W22" s="379" t="s">
        <v>3203</v>
      </c>
      <c r="X22" s="379" t="s">
        <v>3203</v>
      </c>
      <c r="Y22" s="379" t="s">
        <v>3203</v>
      </c>
      <c r="Z22" s="379"/>
      <c r="AA22" s="378">
        <v>0.69115740740740739</v>
      </c>
      <c r="AB22" s="378">
        <v>0.41666666666666669</v>
      </c>
      <c r="AC22" s="258" t="str">
        <f t="shared" si="8"/>
        <v>Skorupowski Jacek</v>
      </c>
      <c r="AD22" s="11">
        <f t="shared" si="9"/>
        <v>65.731995277449798</v>
      </c>
      <c r="AE22" s="11"/>
      <c r="AF22" s="80">
        <f t="shared" si="10"/>
        <v>0.98768763703828666</v>
      </c>
      <c r="AG22" s="11">
        <f t="shared" si="11"/>
        <v>1</v>
      </c>
      <c r="AH22" s="11">
        <f t="shared" si="12"/>
        <v>1</v>
      </c>
      <c r="AI22" s="11">
        <f t="shared" si="13"/>
        <v>1</v>
      </c>
    </row>
    <row r="23" spans="1:35">
      <c r="A23" s="381">
        <v>22</v>
      </c>
      <c r="B23" s="381">
        <v>21</v>
      </c>
      <c r="C23" s="382" t="s">
        <v>2779</v>
      </c>
      <c r="D23" s="382" t="s">
        <v>2780</v>
      </c>
      <c r="E23" s="381" t="s">
        <v>47</v>
      </c>
      <c r="F23" s="381" t="s">
        <v>3214</v>
      </c>
      <c r="G23" s="380">
        <f t="shared" si="0"/>
        <v>0.27452546296296293</v>
      </c>
      <c r="H23" s="379">
        <v>11</v>
      </c>
      <c r="I23" s="379">
        <f t="shared" si="1"/>
        <v>11</v>
      </c>
      <c r="J23" s="379">
        <v>1</v>
      </c>
      <c r="K23" s="379">
        <v>1</v>
      </c>
      <c r="L23" s="379">
        <v>1</v>
      </c>
      <c r="M23" s="379">
        <v>1</v>
      </c>
      <c r="N23" s="379">
        <v>1</v>
      </c>
      <c r="O23" s="379">
        <v>1</v>
      </c>
      <c r="P23" s="379">
        <v>1</v>
      </c>
      <c r="Q23" s="379">
        <v>1</v>
      </c>
      <c r="R23" s="379">
        <v>1</v>
      </c>
      <c r="S23" s="379">
        <v>1</v>
      </c>
      <c r="T23" s="379">
        <v>1</v>
      </c>
      <c r="U23" s="379" t="s">
        <v>3203</v>
      </c>
      <c r="V23" s="379" t="s">
        <v>3203</v>
      </c>
      <c r="W23" s="379" t="s">
        <v>3203</v>
      </c>
      <c r="X23" s="379" t="s">
        <v>3203</v>
      </c>
      <c r="Y23" s="379" t="s">
        <v>3203</v>
      </c>
      <c r="Z23" s="379"/>
      <c r="AA23" s="378">
        <v>0.69119212962962961</v>
      </c>
      <c r="AB23" s="378">
        <v>0.41666666666666669</v>
      </c>
      <c r="AC23" s="258" t="str">
        <f t="shared" si="8"/>
        <v>Wasiak Gerard</v>
      </c>
      <c r="AD23" s="11">
        <f t="shared" si="9"/>
        <v>65.723681436822773</v>
      </c>
      <c r="AE23" s="11"/>
      <c r="AF23" s="80">
        <f t="shared" si="10"/>
        <v>0.99987351911969302</v>
      </c>
      <c r="AG23" s="11">
        <f t="shared" si="11"/>
        <v>1</v>
      </c>
      <c r="AH23" s="11">
        <f t="shared" si="12"/>
        <v>1</v>
      </c>
      <c r="AI23" s="11">
        <f t="shared" si="13"/>
        <v>1</v>
      </c>
    </row>
    <row r="24" spans="1:35">
      <c r="A24" s="381">
        <v>23</v>
      </c>
      <c r="B24" s="381">
        <v>22</v>
      </c>
      <c r="C24" s="381" t="s">
        <v>60</v>
      </c>
      <c r="D24" s="381" t="s">
        <v>3243</v>
      </c>
      <c r="E24" s="381" t="s">
        <v>56</v>
      </c>
      <c r="F24" s="381" t="s">
        <v>3213</v>
      </c>
      <c r="G24" s="380">
        <f t="shared" si="0"/>
        <v>0.27741898148148153</v>
      </c>
      <c r="H24" s="379">
        <v>11</v>
      </c>
      <c r="I24" s="379">
        <f t="shared" si="1"/>
        <v>11</v>
      </c>
      <c r="J24" s="379">
        <v>1</v>
      </c>
      <c r="K24" s="379">
        <v>1</v>
      </c>
      <c r="L24" s="379">
        <v>1</v>
      </c>
      <c r="M24" s="379">
        <v>1</v>
      </c>
      <c r="N24" s="379">
        <v>1</v>
      </c>
      <c r="O24" s="379">
        <v>1</v>
      </c>
      <c r="P24" s="379">
        <v>1</v>
      </c>
      <c r="Q24" s="379">
        <v>1</v>
      </c>
      <c r="R24" s="379">
        <v>1</v>
      </c>
      <c r="S24" s="379">
        <v>1</v>
      </c>
      <c r="T24" s="379">
        <v>1</v>
      </c>
      <c r="U24" s="379" t="s">
        <v>3203</v>
      </c>
      <c r="V24" s="379" t="s">
        <v>3203</v>
      </c>
      <c r="W24" s="379" t="s">
        <v>3203</v>
      </c>
      <c r="X24" s="379" t="s">
        <v>3203</v>
      </c>
      <c r="Y24" s="379" t="s">
        <v>3203</v>
      </c>
      <c r="Z24" s="379"/>
      <c r="AA24" s="378">
        <v>0.69408564814814822</v>
      </c>
      <c r="AB24" s="378">
        <v>0.41666666666666669</v>
      </c>
      <c r="AC24" s="258" t="str">
        <f t="shared" si="8"/>
        <v>Stasiak Krzysztof</v>
      </c>
      <c r="AD24" s="11">
        <f t="shared" si="9"/>
        <v>65.038174308481743</v>
      </c>
      <c r="AE24" s="11"/>
      <c r="AF24" s="80">
        <f t="shared" si="10"/>
        <v>0.98956986107054912</v>
      </c>
      <c r="AG24" s="11">
        <f t="shared" si="11"/>
        <v>1</v>
      </c>
      <c r="AH24" s="11">
        <f t="shared" si="12"/>
        <v>1</v>
      </c>
      <c r="AI24" s="11">
        <f t="shared" si="13"/>
        <v>1</v>
      </c>
    </row>
    <row r="25" spans="1:35">
      <c r="A25" s="381">
        <v>24</v>
      </c>
      <c r="B25" s="381">
        <v>23</v>
      </c>
      <c r="C25" s="382" t="s">
        <v>50</v>
      </c>
      <c r="D25" s="382" t="s">
        <v>3244</v>
      </c>
      <c r="E25" s="381" t="s">
        <v>4</v>
      </c>
      <c r="F25" s="381" t="s">
        <v>3213</v>
      </c>
      <c r="G25" s="380">
        <f t="shared" si="0"/>
        <v>0.27753472222222214</v>
      </c>
      <c r="H25" s="379">
        <v>11</v>
      </c>
      <c r="I25" s="379">
        <f t="shared" si="1"/>
        <v>11</v>
      </c>
      <c r="J25" s="379">
        <v>1</v>
      </c>
      <c r="K25" s="379">
        <v>1</v>
      </c>
      <c r="L25" s="379">
        <v>1</v>
      </c>
      <c r="M25" s="379">
        <v>1</v>
      </c>
      <c r="N25" s="379">
        <v>1</v>
      </c>
      <c r="O25" s="379">
        <v>1</v>
      </c>
      <c r="P25" s="379">
        <v>1</v>
      </c>
      <c r="Q25" s="379">
        <v>1</v>
      </c>
      <c r="R25" s="379">
        <v>1</v>
      </c>
      <c r="S25" s="379">
        <v>1</v>
      </c>
      <c r="T25" s="379">
        <v>1</v>
      </c>
      <c r="U25" s="379" t="s">
        <v>3203</v>
      </c>
      <c r="V25" s="379" t="s">
        <v>3203</v>
      </c>
      <c r="W25" s="379" t="s">
        <v>3203</v>
      </c>
      <c r="X25" s="379" t="s">
        <v>3203</v>
      </c>
      <c r="Y25" s="379" t="s">
        <v>3203</v>
      </c>
      <c r="Z25" s="379"/>
      <c r="AA25" s="378">
        <v>0.69420138888888883</v>
      </c>
      <c r="AB25" s="378">
        <v>0.41666666666666669</v>
      </c>
      <c r="AC25" s="258" t="str">
        <f t="shared" si="8"/>
        <v>Pytlik Wojciech</v>
      </c>
      <c r="AD25" s="11">
        <f t="shared" si="9"/>
        <v>65.011051336586164</v>
      </c>
      <c r="AE25" s="11"/>
      <c r="AF25" s="80">
        <f t="shared" si="10"/>
        <v>0.99958296843071071</v>
      </c>
      <c r="AG25" s="11">
        <f t="shared" si="11"/>
        <v>1</v>
      </c>
      <c r="AH25" s="11">
        <f t="shared" si="12"/>
        <v>1</v>
      </c>
      <c r="AI25" s="11">
        <f t="shared" si="13"/>
        <v>1</v>
      </c>
    </row>
    <row r="26" spans="1:35">
      <c r="A26" s="381">
        <v>25</v>
      </c>
      <c r="B26" s="381">
        <v>24</v>
      </c>
      <c r="C26" s="381" t="s">
        <v>442</v>
      </c>
      <c r="D26" s="381" t="s">
        <v>3245</v>
      </c>
      <c r="E26" s="381" t="s">
        <v>3263</v>
      </c>
      <c r="F26" s="381" t="s">
        <v>3213</v>
      </c>
      <c r="G26" s="380">
        <f t="shared" si="0"/>
        <v>0.27774305555555551</v>
      </c>
      <c r="H26" s="379">
        <v>11</v>
      </c>
      <c r="I26" s="379">
        <f t="shared" si="1"/>
        <v>11</v>
      </c>
      <c r="J26" s="379">
        <v>1</v>
      </c>
      <c r="K26" s="379">
        <v>1</v>
      </c>
      <c r="L26" s="379">
        <v>1</v>
      </c>
      <c r="M26" s="379">
        <v>1</v>
      </c>
      <c r="N26" s="379">
        <v>1</v>
      </c>
      <c r="O26" s="379">
        <v>1</v>
      </c>
      <c r="P26" s="379">
        <v>1</v>
      </c>
      <c r="Q26" s="379">
        <v>1</v>
      </c>
      <c r="R26" s="379">
        <v>1</v>
      </c>
      <c r="S26" s="379">
        <v>1</v>
      </c>
      <c r="T26" s="379">
        <v>1</v>
      </c>
      <c r="U26" s="379" t="s">
        <v>3203</v>
      </c>
      <c r="V26" s="379" t="s">
        <v>3203</v>
      </c>
      <c r="W26" s="379" t="s">
        <v>3203</v>
      </c>
      <c r="X26" s="379" t="s">
        <v>3203</v>
      </c>
      <c r="Y26" s="379" t="s">
        <v>3203</v>
      </c>
      <c r="Z26" s="379"/>
      <c r="AA26" s="378">
        <v>0.69440972222222219</v>
      </c>
      <c r="AB26" s="378">
        <v>0.41666666666666669</v>
      </c>
      <c r="AC26" s="258" t="str">
        <f t="shared" si="8"/>
        <v>Płachta Łukasz</v>
      </c>
      <c r="AD26" s="11">
        <f t="shared" si="9"/>
        <v>64.962286952535706</v>
      </c>
      <c r="AE26" s="11"/>
      <c r="AF26" s="80">
        <f t="shared" si="10"/>
        <v>0.99924990623827969</v>
      </c>
      <c r="AG26" s="11">
        <f t="shared" si="11"/>
        <v>1</v>
      </c>
      <c r="AH26" s="11">
        <f t="shared" si="12"/>
        <v>1</v>
      </c>
      <c r="AI26" s="11">
        <f t="shared" si="13"/>
        <v>1</v>
      </c>
    </row>
    <row r="27" spans="1:35">
      <c r="A27" s="381">
        <v>26</v>
      </c>
      <c r="B27" s="381">
        <v>25</v>
      </c>
      <c r="C27" s="382" t="s">
        <v>69</v>
      </c>
      <c r="D27" s="382" t="s">
        <v>75</v>
      </c>
      <c r="E27" s="381" t="s">
        <v>47</v>
      </c>
      <c r="F27" s="381"/>
      <c r="G27" s="380">
        <f t="shared" si="0"/>
        <v>0.28797453703703707</v>
      </c>
      <c r="H27" s="379">
        <v>11</v>
      </c>
      <c r="I27" s="379">
        <f t="shared" si="1"/>
        <v>11</v>
      </c>
      <c r="J27" s="379">
        <v>1</v>
      </c>
      <c r="K27" s="379">
        <v>1</v>
      </c>
      <c r="L27" s="379">
        <v>1</v>
      </c>
      <c r="M27" s="379">
        <v>1</v>
      </c>
      <c r="N27" s="379">
        <v>1</v>
      </c>
      <c r="O27" s="379">
        <v>1</v>
      </c>
      <c r="P27" s="379">
        <v>1</v>
      </c>
      <c r="Q27" s="379">
        <v>1</v>
      </c>
      <c r="R27" s="379">
        <v>1</v>
      </c>
      <c r="S27" s="379">
        <v>1</v>
      </c>
      <c r="T27" s="379">
        <v>1</v>
      </c>
      <c r="U27" s="379" t="s">
        <v>3203</v>
      </c>
      <c r="V27" s="379" t="s">
        <v>3203</v>
      </c>
      <c r="W27" s="379" t="s">
        <v>3203</v>
      </c>
      <c r="X27" s="379" t="s">
        <v>3203</v>
      </c>
      <c r="Y27" s="379" t="s">
        <v>3203</v>
      </c>
      <c r="Z27" s="379"/>
      <c r="AA27" s="378">
        <v>0.70464120370370376</v>
      </c>
      <c r="AB27" s="378">
        <v>0.41666666666666669</v>
      </c>
      <c r="AC27" s="258" t="str">
        <f t="shared" si="8"/>
        <v>Smejda Andrzej</v>
      </c>
      <c r="AD27" s="11">
        <f t="shared" si="9"/>
        <v>62.654234154575732</v>
      </c>
      <c r="AE27" s="11"/>
      <c r="AF27" s="80">
        <f t="shared" si="10"/>
        <v>0.96447088139544201</v>
      </c>
      <c r="AG27" s="11">
        <f t="shared" si="11"/>
        <v>1</v>
      </c>
      <c r="AH27" s="11">
        <f t="shared" si="12"/>
        <v>1</v>
      </c>
      <c r="AI27" s="11">
        <f t="shared" si="13"/>
        <v>1</v>
      </c>
    </row>
    <row r="28" spans="1:35">
      <c r="A28" s="381">
        <v>27</v>
      </c>
      <c r="B28" s="381">
        <v>26</v>
      </c>
      <c r="C28" s="381" t="s">
        <v>102</v>
      </c>
      <c r="D28" s="381" t="s">
        <v>3246</v>
      </c>
      <c r="E28" s="381" t="s">
        <v>3264</v>
      </c>
      <c r="F28" s="381" t="s">
        <v>3212</v>
      </c>
      <c r="G28" s="380">
        <f t="shared" si="0"/>
        <v>0.29362268518518525</v>
      </c>
      <c r="H28" s="379">
        <v>11</v>
      </c>
      <c r="I28" s="379">
        <f t="shared" si="1"/>
        <v>11</v>
      </c>
      <c r="J28" s="379">
        <v>1</v>
      </c>
      <c r="K28" s="379">
        <v>1</v>
      </c>
      <c r="L28" s="379">
        <v>1</v>
      </c>
      <c r="M28" s="379">
        <v>1</v>
      </c>
      <c r="N28" s="379">
        <v>1</v>
      </c>
      <c r="O28" s="379">
        <v>1</v>
      </c>
      <c r="P28" s="379">
        <v>1</v>
      </c>
      <c r="Q28" s="379">
        <v>1</v>
      </c>
      <c r="R28" s="379">
        <v>1</v>
      </c>
      <c r="S28" s="379">
        <v>1</v>
      </c>
      <c r="T28" s="379">
        <v>1</v>
      </c>
      <c r="U28" s="379" t="s">
        <v>3203</v>
      </c>
      <c r="V28" s="379" t="s">
        <v>3203</v>
      </c>
      <c r="W28" s="379" t="s">
        <v>3203</v>
      </c>
      <c r="X28" s="379" t="s">
        <v>3203</v>
      </c>
      <c r="Y28" s="379" t="s">
        <v>3203</v>
      </c>
      <c r="Z28" s="379"/>
      <c r="AA28" s="378">
        <v>0.71028935185185194</v>
      </c>
      <c r="AB28" s="378">
        <v>0.41666666666666669</v>
      </c>
      <c r="AC28" s="258" t="str">
        <f t="shared" si="8"/>
        <v>Nastuła Mariusz</v>
      </c>
      <c r="AD28" s="11">
        <f t="shared" si="9"/>
        <v>61.449012574401777</v>
      </c>
      <c r="AE28" s="11"/>
      <c r="AF28" s="80">
        <f t="shared" si="10"/>
        <v>0.98076392447475258</v>
      </c>
      <c r="AG28" s="11">
        <f t="shared" si="11"/>
        <v>1</v>
      </c>
      <c r="AH28" s="11">
        <f t="shared" si="12"/>
        <v>1</v>
      </c>
      <c r="AI28" s="11">
        <f t="shared" si="13"/>
        <v>1</v>
      </c>
    </row>
    <row r="29" spans="1:35">
      <c r="A29" s="381">
        <v>28</v>
      </c>
      <c r="B29" s="381">
        <v>27</v>
      </c>
      <c r="C29" s="382" t="s">
        <v>1113</v>
      </c>
      <c r="D29" s="382" t="s">
        <v>3247</v>
      </c>
      <c r="E29" s="381" t="s">
        <v>4</v>
      </c>
      <c r="F29" s="381" t="s">
        <v>3212</v>
      </c>
      <c r="G29" s="380">
        <f t="shared" si="0"/>
        <v>0.29366898148148152</v>
      </c>
      <c r="H29" s="379">
        <v>11</v>
      </c>
      <c r="I29" s="379">
        <f t="shared" si="1"/>
        <v>11</v>
      </c>
      <c r="J29" s="379">
        <v>1</v>
      </c>
      <c r="K29" s="379">
        <v>1</v>
      </c>
      <c r="L29" s="379">
        <v>1</v>
      </c>
      <c r="M29" s="379">
        <v>1</v>
      </c>
      <c r="N29" s="379">
        <v>1</v>
      </c>
      <c r="O29" s="379">
        <v>1</v>
      </c>
      <c r="P29" s="379">
        <v>1</v>
      </c>
      <c r="Q29" s="379">
        <v>1</v>
      </c>
      <c r="R29" s="379">
        <v>1</v>
      </c>
      <c r="S29" s="379">
        <v>1</v>
      </c>
      <c r="T29" s="379">
        <v>1</v>
      </c>
      <c r="U29" s="379" t="s">
        <v>3203</v>
      </c>
      <c r="V29" s="379" t="s">
        <v>3203</v>
      </c>
      <c r="W29" s="379" t="s">
        <v>3203</v>
      </c>
      <c r="X29" s="379" t="s">
        <v>3203</v>
      </c>
      <c r="Y29" s="379" t="s">
        <v>3203</v>
      </c>
      <c r="Z29" s="379"/>
      <c r="AA29" s="378">
        <v>0.7103356481481482</v>
      </c>
      <c r="AB29" s="378">
        <v>0.41666666666666669</v>
      </c>
      <c r="AC29" s="258" t="str">
        <f t="shared" si="8"/>
        <v>Kicun Maciej</v>
      </c>
      <c r="AD29" s="11">
        <f t="shared" si="9"/>
        <v>61.439325267016081</v>
      </c>
      <c r="AE29" s="11"/>
      <c r="AF29" s="80">
        <f t="shared" si="10"/>
        <v>0.99984235210657013</v>
      </c>
      <c r="AG29" s="11">
        <f t="shared" si="11"/>
        <v>1</v>
      </c>
      <c r="AH29" s="11">
        <f t="shared" si="12"/>
        <v>1</v>
      </c>
      <c r="AI29" s="11">
        <f t="shared" si="13"/>
        <v>1</v>
      </c>
    </row>
    <row r="30" spans="1:35">
      <c r="A30" s="381">
        <v>29</v>
      </c>
      <c r="B30" s="381">
        <v>28</v>
      </c>
      <c r="C30" s="382" t="s">
        <v>783</v>
      </c>
      <c r="D30" s="382" t="s">
        <v>3248</v>
      </c>
      <c r="E30" s="381" t="s">
        <v>3265</v>
      </c>
      <c r="F30" s="381" t="s">
        <v>3211</v>
      </c>
      <c r="G30" s="380">
        <f t="shared" si="0"/>
        <v>0.30332175925925925</v>
      </c>
      <c r="H30" s="379">
        <v>11</v>
      </c>
      <c r="I30" s="379">
        <f t="shared" si="1"/>
        <v>11</v>
      </c>
      <c r="J30" s="379">
        <v>1</v>
      </c>
      <c r="K30" s="379">
        <v>1</v>
      </c>
      <c r="L30" s="379">
        <v>1</v>
      </c>
      <c r="M30" s="379">
        <v>1</v>
      </c>
      <c r="N30" s="379">
        <v>1</v>
      </c>
      <c r="O30" s="379">
        <v>1</v>
      </c>
      <c r="P30" s="379">
        <v>1</v>
      </c>
      <c r="Q30" s="379">
        <v>1</v>
      </c>
      <c r="R30" s="379">
        <v>1</v>
      </c>
      <c r="S30" s="379">
        <v>1</v>
      </c>
      <c r="T30" s="379">
        <v>1</v>
      </c>
      <c r="U30" s="379" t="s">
        <v>3203</v>
      </c>
      <c r="V30" s="379" t="s">
        <v>3203</v>
      </c>
      <c r="W30" s="379" t="s">
        <v>3203</v>
      </c>
      <c r="X30" s="379" t="s">
        <v>3203</v>
      </c>
      <c r="Y30" s="379" t="s">
        <v>3203</v>
      </c>
      <c r="Z30" s="379"/>
      <c r="AA30" s="378">
        <v>0.71998842592592593</v>
      </c>
      <c r="AB30" s="378">
        <v>0.41666666666666669</v>
      </c>
      <c r="AC30" s="258" t="str">
        <f t="shared" si="8"/>
        <v>Jasonek Jerzy</v>
      </c>
      <c r="AD30" s="11">
        <f t="shared" si="9"/>
        <v>59.484107299576422</v>
      </c>
      <c r="AE30" s="11"/>
      <c r="AF30" s="80">
        <f t="shared" si="10"/>
        <v>0.96817644140878412</v>
      </c>
      <c r="AG30" s="11">
        <f t="shared" si="11"/>
        <v>1</v>
      </c>
      <c r="AH30" s="11">
        <f t="shared" si="12"/>
        <v>1</v>
      </c>
      <c r="AI30" s="11">
        <f t="shared" si="13"/>
        <v>1</v>
      </c>
    </row>
    <row r="31" spans="1:35">
      <c r="A31" s="381">
        <v>30</v>
      </c>
      <c r="B31" s="381">
        <v>29</v>
      </c>
      <c r="C31" s="382" t="s">
        <v>60</v>
      </c>
      <c r="D31" s="382" t="s">
        <v>3249</v>
      </c>
      <c r="E31" s="381" t="s">
        <v>3265</v>
      </c>
      <c r="F31" s="381" t="s">
        <v>3210</v>
      </c>
      <c r="G31" s="380">
        <f t="shared" si="0"/>
        <v>0.30343749999999997</v>
      </c>
      <c r="H31" s="379">
        <v>11</v>
      </c>
      <c r="I31" s="379">
        <f t="shared" si="1"/>
        <v>11</v>
      </c>
      <c r="J31" s="379">
        <v>1</v>
      </c>
      <c r="K31" s="379">
        <v>1</v>
      </c>
      <c r="L31" s="379">
        <v>1</v>
      </c>
      <c r="M31" s="379">
        <v>1</v>
      </c>
      <c r="N31" s="379">
        <v>1</v>
      </c>
      <c r="O31" s="379">
        <v>1</v>
      </c>
      <c r="P31" s="379">
        <v>1</v>
      </c>
      <c r="Q31" s="379">
        <v>1</v>
      </c>
      <c r="R31" s="379">
        <v>1</v>
      </c>
      <c r="S31" s="379">
        <v>1</v>
      </c>
      <c r="T31" s="379">
        <v>1</v>
      </c>
      <c r="U31" s="379" t="s">
        <v>3203</v>
      </c>
      <c r="V31" s="379" t="s">
        <v>3203</v>
      </c>
      <c r="W31" s="379" t="s">
        <v>3203</v>
      </c>
      <c r="X31" s="379" t="s">
        <v>3203</v>
      </c>
      <c r="Y31" s="379" t="s">
        <v>3203</v>
      </c>
      <c r="Z31" s="379"/>
      <c r="AA31" s="378">
        <v>0.72010416666666666</v>
      </c>
      <c r="AB31" s="378">
        <v>0.41666666666666669</v>
      </c>
      <c r="AC31" s="258" t="str">
        <f t="shared" si="8"/>
        <v>Ślusarczyk Krzysztof</v>
      </c>
      <c r="AD31" s="11">
        <f t="shared" si="9"/>
        <v>59.461418163786831</v>
      </c>
      <c r="AE31" s="11"/>
      <c r="AF31" s="80">
        <f t="shared" si="10"/>
        <v>0.99961856810466498</v>
      </c>
      <c r="AG31" s="11">
        <f t="shared" si="11"/>
        <v>1</v>
      </c>
      <c r="AH31" s="11">
        <f t="shared" si="12"/>
        <v>1</v>
      </c>
      <c r="AI31" s="11">
        <f t="shared" si="13"/>
        <v>1</v>
      </c>
    </row>
    <row r="32" spans="1:35">
      <c r="A32" s="381">
        <v>31</v>
      </c>
      <c r="B32" s="381">
        <v>30</v>
      </c>
      <c r="C32" s="382" t="s">
        <v>386</v>
      </c>
      <c r="D32" s="382" t="s">
        <v>3250</v>
      </c>
      <c r="E32" s="381" t="s">
        <v>3266</v>
      </c>
      <c r="F32" s="381" t="s">
        <v>3061</v>
      </c>
      <c r="G32" s="380">
        <f t="shared" si="0"/>
        <v>0.30494212962962958</v>
      </c>
      <c r="H32" s="379">
        <v>11</v>
      </c>
      <c r="I32" s="379">
        <f t="shared" si="1"/>
        <v>11</v>
      </c>
      <c r="J32" s="379">
        <v>1</v>
      </c>
      <c r="K32" s="379">
        <v>1</v>
      </c>
      <c r="L32" s="379">
        <v>1</v>
      </c>
      <c r="M32" s="379">
        <v>1</v>
      </c>
      <c r="N32" s="379">
        <v>1</v>
      </c>
      <c r="O32" s="379">
        <v>1</v>
      </c>
      <c r="P32" s="379">
        <v>1</v>
      </c>
      <c r="Q32" s="379">
        <v>1</v>
      </c>
      <c r="R32" s="379">
        <v>1</v>
      </c>
      <c r="S32" s="379">
        <v>1</v>
      </c>
      <c r="T32" s="379">
        <v>1</v>
      </c>
      <c r="U32" s="379" t="s">
        <v>3203</v>
      </c>
      <c r="V32" s="379" t="s">
        <v>3203</v>
      </c>
      <c r="W32" s="379" t="s">
        <v>3203</v>
      </c>
      <c r="X32" s="379" t="s">
        <v>3203</v>
      </c>
      <c r="Y32" s="379" t="s">
        <v>3203</v>
      </c>
      <c r="Z32" s="379"/>
      <c r="AA32" s="378">
        <v>0.72160879629629626</v>
      </c>
      <c r="AB32" s="378">
        <v>0.41666666666666669</v>
      </c>
      <c r="AC32" s="258" t="str">
        <f t="shared" si="8"/>
        <v>Turowski Adam</v>
      </c>
      <c r="AD32" s="11">
        <f t="shared" si="9"/>
        <v>59.168026720309697</v>
      </c>
      <c r="AE32" s="11"/>
      <c r="AF32" s="80">
        <f t="shared" si="10"/>
        <v>0.99506585189964714</v>
      </c>
      <c r="AG32" s="11">
        <f t="shared" si="11"/>
        <v>1</v>
      </c>
      <c r="AH32" s="11">
        <f t="shared" si="12"/>
        <v>1</v>
      </c>
      <c r="AI32" s="11">
        <f t="shared" si="13"/>
        <v>1</v>
      </c>
    </row>
    <row r="33" spans="1:35">
      <c r="A33" s="381">
        <v>33</v>
      </c>
      <c r="B33" s="381">
        <v>31</v>
      </c>
      <c r="C33" s="382" t="s">
        <v>93</v>
      </c>
      <c r="D33" s="382" t="s">
        <v>1880</v>
      </c>
      <c r="E33" s="381" t="s">
        <v>3267</v>
      </c>
      <c r="F33" s="381" t="s">
        <v>3209</v>
      </c>
      <c r="G33" s="380">
        <f t="shared" si="0"/>
        <v>0.32675925925925925</v>
      </c>
      <c r="H33" s="379">
        <v>11</v>
      </c>
      <c r="I33" s="379">
        <f t="shared" si="1"/>
        <v>11</v>
      </c>
      <c r="J33" s="379">
        <v>1</v>
      </c>
      <c r="K33" s="379">
        <v>1</v>
      </c>
      <c r="L33" s="379">
        <v>1</v>
      </c>
      <c r="M33" s="379">
        <v>1</v>
      </c>
      <c r="N33" s="379">
        <v>1</v>
      </c>
      <c r="O33" s="379">
        <v>1</v>
      </c>
      <c r="P33" s="379">
        <v>1</v>
      </c>
      <c r="Q33" s="379">
        <v>1</v>
      </c>
      <c r="R33" s="379">
        <v>1</v>
      </c>
      <c r="S33" s="379">
        <v>1</v>
      </c>
      <c r="T33" s="379">
        <v>1</v>
      </c>
      <c r="U33" s="379" t="s">
        <v>3203</v>
      </c>
      <c r="V33" s="379" t="s">
        <v>3203</v>
      </c>
      <c r="W33" s="379" t="s">
        <v>3203</v>
      </c>
      <c r="X33" s="379" t="s">
        <v>3203</v>
      </c>
      <c r="Y33" s="379" t="s">
        <v>3203</v>
      </c>
      <c r="Z33" s="379"/>
      <c r="AA33" s="378">
        <v>0.74342592592592593</v>
      </c>
      <c r="AB33" s="378">
        <v>0.41666666666666669</v>
      </c>
      <c r="AC33" s="258" t="str">
        <f t="shared" si="8"/>
        <v>Trojanowski Dawid</v>
      </c>
      <c r="AD33" s="11">
        <f t="shared" si="9"/>
        <v>55.21748370643239</v>
      </c>
      <c r="AE33" s="11"/>
      <c r="AF33" s="80">
        <f t="shared" si="10"/>
        <v>0.9332317937092659</v>
      </c>
      <c r="AG33" s="11">
        <f t="shared" si="11"/>
        <v>1</v>
      </c>
      <c r="AH33" s="11">
        <f t="shared" si="12"/>
        <v>1</v>
      </c>
      <c r="AI33" s="11">
        <f t="shared" si="13"/>
        <v>1</v>
      </c>
    </row>
    <row r="34" spans="1:35">
      <c r="A34" s="381">
        <v>35</v>
      </c>
      <c r="B34" s="381">
        <v>32</v>
      </c>
      <c r="C34" s="381" t="s">
        <v>1572</v>
      </c>
      <c r="D34" s="381" t="s">
        <v>3251</v>
      </c>
      <c r="E34" s="381" t="s">
        <v>3268</v>
      </c>
      <c r="F34" s="381" t="s">
        <v>3208</v>
      </c>
      <c r="G34" s="380">
        <f t="shared" si="0"/>
        <v>0.32679398148148148</v>
      </c>
      <c r="H34" s="379">
        <v>11</v>
      </c>
      <c r="I34" s="379">
        <f t="shared" si="1"/>
        <v>11</v>
      </c>
      <c r="J34" s="379">
        <v>1</v>
      </c>
      <c r="K34" s="379">
        <v>1</v>
      </c>
      <c r="L34" s="379">
        <v>1</v>
      </c>
      <c r="M34" s="379">
        <v>1</v>
      </c>
      <c r="N34" s="379">
        <v>1</v>
      </c>
      <c r="O34" s="379">
        <v>1</v>
      </c>
      <c r="P34" s="379">
        <v>1</v>
      </c>
      <c r="Q34" s="379">
        <v>1</v>
      </c>
      <c r="R34" s="379">
        <v>1</v>
      </c>
      <c r="S34" s="379">
        <v>1</v>
      </c>
      <c r="T34" s="379">
        <v>1</v>
      </c>
      <c r="U34" s="379" t="s">
        <v>3203</v>
      </c>
      <c r="V34" s="379" t="s">
        <v>3203</v>
      </c>
      <c r="W34" s="379" t="s">
        <v>3203</v>
      </c>
      <c r="X34" s="379" t="s">
        <v>3203</v>
      </c>
      <c r="Y34" s="379" t="s">
        <v>3203</v>
      </c>
      <c r="Z34" s="379"/>
      <c r="AA34" s="378">
        <v>0.74346064814814816</v>
      </c>
      <c r="AB34" s="378">
        <v>0.41666666666666669</v>
      </c>
      <c r="AC34" s="258" t="str">
        <f t="shared" si="8"/>
        <v>Jagusiak Kamil</v>
      </c>
      <c r="AD34" s="11">
        <f t="shared" si="9"/>
        <v>55.211616787674842</v>
      </c>
      <c r="AE34" s="11"/>
      <c r="AF34" s="80">
        <f t="shared" si="10"/>
        <v>0.99989374889321758</v>
      </c>
      <c r="AG34" s="11">
        <f t="shared" si="11"/>
        <v>1</v>
      </c>
      <c r="AH34" s="11">
        <f t="shared" si="12"/>
        <v>1</v>
      </c>
      <c r="AI34" s="11">
        <f t="shared" si="13"/>
        <v>1</v>
      </c>
    </row>
    <row r="35" spans="1:35">
      <c r="A35" s="381">
        <v>36</v>
      </c>
      <c r="B35" s="381">
        <v>33</v>
      </c>
      <c r="C35" s="382" t="s">
        <v>486</v>
      </c>
      <c r="D35" s="382" t="s">
        <v>3252</v>
      </c>
      <c r="E35" s="381" t="s">
        <v>3269</v>
      </c>
      <c r="F35" s="381" t="s">
        <v>143</v>
      </c>
      <c r="G35" s="380">
        <f t="shared" si="0"/>
        <v>0.33057870370370362</v>
      </c>
      <c r="H35" s="379">
        <v>11</v>
      </c>
      <c r="I35" s="379">
        <f t="shared" si="1"/>
        <v>11</v>
      </c>
      <c r="J35" s="379">
        <v>1</v>
      </c>
      <c r="K35" s="379">
        <v>1</v>
      </c>
      <c r="L35" s="379">
        <v>1</v>
      </c>
      <c r="M35" s="379">
        <v>1</v>
      </c>
      <c r="N35" s="379">
        <v>1</v>
      </c>
      <c r="O35" s="379">
        <v>1</v>
      </c>
      <c r="P35" s="379">
        <v>1</v>
      </c>
      <c r="Q35" s="379">
        <v>1</v>
      </c>
      <c r="R35" s="379">
        <v>1</v>
      </c>
      <c r="S35" s="379">
        <v>1</v>
      </c>
      <c r="T35" s="379">
        <v>1</v>
      </c>
      <c r="U35" s="379" t="s">
        <v>3203</v>
      </c>
      <c r="V35" s="379" t="s">
        <v>3203</v>
      </c>
      <c r="W35" s="379" t="s">
        <v>3203</v>
      </c>
      <c r="X35" s="379" t="s">
        <v>3203</v>
      </c>
      <c r="Y35" s="379" t="s">
        <v>3203</v>
      </c>
      <c r="Z35" s="379"/>
      <c r="AA35" s="378">
        <v>0.74724537037037031</v>
      </c>
      <c r="AB35" s="378">
        <v>0.41666666666666669</v>
      </c>
      <c r="AC35" s="258" t="str">
        <f t="shared" si="8"/>
        <v>Bartyzel Jarosław</v>
      </c>
      <c r="AD35" s="11">
        <f t="shared" si="9"/>
        <v>54.579511238708761</v>
      </c>
      <c r="AE35" s="11"/>
      <c r="AF35" s="80">
        <f t="shared" si="10"/>
        <v>0.98855122190322831</v>
      </c>
      <c r="AG35" s="11">
        <f t="shared" si="11"/>
        <v>1</v>
      </c>
      <c r="AH35" s="11">
        <f t="shared" si="12"/>
        <v>1</v>
      </c>
      <c r="AI35" s="11">
        <f t="shared" si="13"/>
        <v>1</v>
      </c>
    </row>
    <row r="36" spans="1:35">
      <c r="A36" s="381">
        <v>39</v>
      </c>
      <c r="B36" s="381">
        <v>34</v>
      </c>
      <c r="C36" s="381" t="s">
        <v>82</v>
      </c>
      <c r="D36" s="381" t="s">
        <v>3253</v>
      </c>
      <c r="E36" s="381" t="s">
        <v>3263</v>
      </c>
      <c r="F36" s="381" t="s">
        <v>3207</v>
      </c>
      <c r="G36" s="380">
        <f t="shared" si="0"/>
        <v>0.32314814814814813</v>
      </c>
      <c r="H36" s="379">
        <v>10</v>
      </c>
      <c r="I36" s="379">
        <f t="shared" si="1"/>
        <v>10</v>
      </c>
      <c r="J36" s="379">
        <v>0</v>
      </c>
      <c r="K36" s="379">
        <v>1</v>
      </c>
      <c r="L36" s="379">
        <v>1</v>
      </c>
      <c r="M36" s="379">
        <v>1</v>
      </c>
      <c r="N36" s="379">
        <v>1</v>
      </c>
      <c r="O36" s="379">
        <v>1</v>
      </c>
      <c r="P36" s="379">
        <v>1</v>
      </c>
      <c r="Q36" s="379">
        <v>1</v>
      </c>
      <c r="R36" s="379">
        <v>1</v>
      </c>
      <c r="S36" s="379">
        <v>1</v>
      </c>
      <c r="T36" s="379">
        <v>1</v>
      </c>
      <c r="U36" s="379" t="s">
        <v>3203</v>
      </c>
      <c r="V36" s="379" t="s">
        <v>3203</v>
      </c>
      <c r="W36" s="379" t="s">
        <v>3203</v>
      </c>
      <c r="X36" s="379" t="s">
        <v>3203</v>
      </c>
      <c r="Y36" s="379" t="s">
        <v>3203</v>
      </c>
      <c r="Z36" s="379"/>
      <c r="AA36" s="378">
        <v>0.73981481481481481</v>
      </c>
      <c r="AB36" s="378">
        <v>0.41666666666666669</v>
      </c>
      <c r="AC36" s="258" t="str">
        <f t="shared" si="8"/>
        <v>Staszewski Daniel</v>
      </c>
      <c r="AD36" s="11">
        <f t="shared" si="9"/>
        <v>49.617737489735234</v>
      </c>
      <c r="AE36" s="11"/>
      <c r="AF36" s="80">
        <f t="shared" si="10"/>
        <v>1.0229942693409739</v>
      </c>
      <c r="AG36" s="11">
        <f t="shared" si="11"/>
        <v>0.90909090909090906</v>
      </c>
      <c r="AH36" s="11">
        <f t="shared" si="12"/>
        <v>0.90909090909090906</v>
      </c>
      <c r="AI36" s="11">
        <f t="shared" si="13"/>
        <v>0.98111849572626431</v>
      </c>
    </row>
    <row r="37" spans="1:35">
      <c r="A37" s="381">
        <v>41</v>
      </c>
      <c r="B37" s="381">
        <v>35</v>
      </c>
      <c r="C37" s="382" t="s">
        <v>1739</v>
      </c>
      <c r="D37" s="382" t="s">
        <v>3254</v>
      </c>
      <c r="E37" s="381" t="s">
        <v>3269</v>
      </c>
      <c r="F37" s="381" t="s">
        <v>143</v>
      </c>
      <c r="G37" s="380">
        <f t="shared" si="0"/>
        <v>0.32123842592592594</v>
      </c>
      <c r="H37" s="379">
        <v>9</v>
      </c>
      <c r="I37" s="379">
        <f t="shared" si="1"/>
        <v>9</v>
      </c>
      <c r="J37" s="379">
        <v>1</v>
      </c>
      <c r="K37" s="379">
        <v>1</v>
      </c>
      <c r="L37" s="379">
        <v>0</v>
      </c>
      <c r="M37" s="379">
        <v>0</v>
      </c>
      <c r="N37" s="379">
        <v>1</v>
      </c>
      <c r="O37" s="379">
        <v>1</v>
      </c>
      <c r="P37" s="379">
        <v>1</v>
      </c>
      <c r="Q37" s="379">
        <v>1</v>
      </c>
      <c r="R37" s="379">
        <v>1</v>
      </c>
      <c r="S37" s="379">
        <v>1</v>
      </c>
      <c r="T37" s="379">
        <v>1</v>
      </c>
      <c r="U37" s="379" t="s">
        <v>3203</v>
      </c>
      <c r="V37" s="379" t="s">
        <v>3203</v>
      </c>
      <c r="W37" s="379" t="s">
        <v>3203</v>
      </c>
      <c r="X37" s="379" t="s">
        <v>3203</v>
      </c>
      <c r="Y37" s="379" t="s">
        <v>3203</v>
      </c>
      <c r="Z37" s="379"/>
      <c r="AA37" s="378">
        <v>0.73790509259259263</v>
      </c>
      <c r="AB37" s="378">
        <v>0.41666666666666669</v>
      </c>
      <c r="AC37" s="258" t="str">
        <f t="shared" si="8"/>
        <v>Pluciński Dominik</v>
      </c>
      <c r="AD37" s="11">
        <f t="shared" si="9"/>
        <v>44.655963740761713</v>
      </c>
      <c r="AE37" s="11"/>
      <c r="AF37" s="80">
        <f t="shared" si="10"/>
        <v>1.0059448747973336</v>
      </c>
      <c r="AG37" s="11">
        <f t="shared" si="11"/>
        <v>0.9</v>
      </c>
      <c r="AH37" s="11">
        <f t="shared" si="12"/>
        <v>0.9</v>
      </c>
      <c r="AI37" s="11">
        <f t="shared" si="13"/>
        <v>0.9791483623609768</v>
      </c>
    </row>
    <row r="38" spans="1:35">
      <c r="A38" s="381">
        <v>42</v>
      </c>
      <c r="B38" s="381">
        <v>36</v>
      </c>
      <c r="C38" s="381" t="s">
        <v>55</v>
      </c>
      <c r="D38" s="381" t="s">
        <v>2456</v>
      </c>
      <c r="E38" s="381" t="s">
        <v>3206</v>
      </c>
      <c r="F38" s="381" t="s">
        <v>2460</v>
      </c>
      <c r="G38" s="380">
        <f t="shared" si="0"/>
        <v>0.32143518518518527</v>
      </c>
      <c r="H38" s="379">
        <v>9</v>
      </c>
      <c r="I38" s="379">
        <f t="shared" si="1"/>
        <v>9</v>
      </c>
      <c r="J38" s="379">
        <v>1</v>
      </c>
      <c r="K38" s="379">
        <v>1</v>
      </c>
      <c r="L38" s="379">
        <v>0</v>
      </c>
      <c r="M38" s="379">
        <v>0</v>
      </c>
      <c r="N38" s="379">
        <v>1</v>
      </c>
      <c r="O38" s="379">
        <v>1</v>
      </c>
      <c r="P38" s="379">
        <v>1</v>
      </c>
      <c r="Q38" s="379">
        <v>1</v>
      </c>
      <c r="R38" s="379">
        <v>1</v>
      </c>
      <c r="S38" s="379">
        <v>1</v>
      </c>
      <c r="T38" s="379">
        <v>1</v>
      </c>
      <c r="U38" s="379" t="s">
        <v>3203</v>
      </c>
      <c r="V38" s="379" t="s">
        <v>3203</v>
      </c>
      <c r="W38" s="379" t="s">
        <v>3203</v>
      </c>
      <c r="X38" s="379" t="s">
        <v>3203</v>
      </c>
      <c r="Y38" s="379" t="s">
        <v>3203</v>
      </c>
      <c r="Z38" s="379"/>
      <c r="AA38" s="378">
        <v>0.73810185185185195</v>
      </c>
      <c r="AB38" s="378">
        <v>0.41666666666666669</v>
      </c>
      <c r="AC38" s="258" t="str">
        <f t="shared" si="8"/>
        <v>Czarny Grzegorz</v>
      </c>
      <c r="AD38" s="11">
        <f t="shared" si="9"/>
        <v>44.628628605244167</v>
      </c>
      <c r="AE38" s="11"/>
      <c r="AF38" s="80">
        <f t="shared" si="10"/>
        <v>0.99938787267751672</v>
      </c>
      <c r="AG38" s="11">
        <f t="shared" si="11"/>
        <v>1</v>
      </c>
      <c r="AH38" s="11">
        <f t="shared" si="12"/>
        <v>1</v>
      </c>
      <c r="AI38" s="11">
        <f t="shared" si="13"/>
        <v>1</v>
      </c>
    </row>
    <row r="39" spans="1:35">
      <c r="A39" s="381">
        <v>43</v>
      </c>
      <c r="B39" s="381">
        <v>37</v>
      </c>
      <c r="C39" s="382" t="s">
        <v>3255</v>
      </c>
      <c r="D39" s="382" t="s">
        <v>3256</v>
      </c>
      <c r="E39" s="381" t="s">
        <v>2654</v>
      </c>
      <c r="F39" s="381" t="s">
        <v>2460</v>
      </c>
      <c r="G39" s="380">
        <f t="shared" si="0"/>
        <v>0.33414351851851859</v>
      </c>
      <c r="H39" s="379">
        <v>8</v>
      </c>
      <c r="I39" s="379">
        <f t="shared" si="1"/>
        <v>10</v>
      </c>
      <c r="J39" s="379">
        <v>1</v>
      </c>
      <c r="K39" s="379">
        <v>1</v>
      </c>
      <c r="L39" s="379">
        <v>1</v>
      </c>
      <c r="M39" s="379">
        <v>0</v>
      </c>
      <c r="N39" s="379">
        <v>1</v>
      </c>
      <c r="O39" s="379">
        <v>1</v>
      </c>
      <c r="P39" s="379">
        <v>1</v>
      </c>
      <c r="Q39" s="379">
        <v>1</v>
      </c>
      <c r="R39" s="379">
        <v>1</v>
      </c>
      <c r="S39" s="379">
        <v>1</v>
      </c>
      <c r="T39" s="379">
        <v>1</v>
      </c>
      <c r="U39" s="379" t="s">
        <v>3203</v>
      </c>
      <c r="V39" s="379" t="s">
        <v>3203</v>
      </c>
      <c r="W39" s="379" t="s">
        <v>3203</v>
      </c>
      <c r="X39" s="379" t="s">
        <v>3203</v>
      </c>
      <c r="Y39" s="379" t="s">
        <v>3203</v>
      </c>
      <c r="Z39" s="379">
        <v>-2</v>
      </c>
      <c r="AA39" s="378">
        <v>0.75081018518518527</v>
      </c>
      <c r="AB39" s="378">
        <v>0.41666666666666669</v>
      </c>
      <c r="AC39" s="258" t="str">
        <f t="shared" si="8"/>
        <v>Malawski Filip</v>
      </c>
      <c r="AD39" s="11">
        <f t="shared" si="9"/>
        <v>39.669892093550366</v>
      </c>
      <c r="AE39" s="11"/>
      <c r="AF39" s="80">
        <f t="shared" si="10"/>
        <v>0.96196744024939385</v>
      </c>
      <c r="AG39" s="11">
        <f t="shared" si="11"/>
        <v>1.1111111111111112</v>
      </c>
      <c r="AH39" s="11">
        <f t="shared" si="12"/>
        <v>0.88888888888888884</v>
      </c>
      <c r="AI39" s="11">
        <f t="shared" si="13"/>
        <v>1.0212956876001351</v>
      </c>
    </row>
    <row r="40" spans="1:35">
      <c r="A40" s="381">
        <v>44</v>
      </c>
      <c r="B40" s="381">
        <v>38</v>
      </c>
      <c r="C40" s="381" t="s">
        <v>522</v>
      </c>
      <c r="D40" s="381" t="s">
        <v>3257</v>
      </c>
      <c r="E40" s="381" t="s">
        <v>3270</v>
      </c>
      <c r="F40" s="381" t="s">
        <v>3205</v>
      </c>
      <c r="G40" s="380">
        <f t="shared" si="0"/>
        <v>0.13655092592592594</v>
      </c>
      <c r="H40" s="379">
        <v>7</v>
      </c>
      <c r="I40" s="379">
        <f t="shared" si="1"/>
        <v>7</v>
      </c>
      <c r="J40" s="379">
        <v>1</v>
      </c>
      <c r="K40" s="379">
        <v>1</v>
      </c>
      <c r="L40" s="379">
        <v>1</v>
      </c>
      <c r="M40" s="379">
        <v>1</v>
      </c>
      <c r="N40" s="379">
        <v>1</v>
      </c>
      <c r="O40" s="379">
        <v>1</v>
      </c>
      <c r="P40" s="379">
        <v>1</v>
      </c>
      <c r="Q40" s="379">
        <v>0</v>
      </c>
      <c r="R40" s="379">
        <v>0</v>
      </c>
      <c r="S40" s="379">
        <v>0</v>
      </c>
      <c r="T40" s="379">
        <v>0</v>
      </c>
      <c r="U40" s="379" t="s">
        <v>3203</v>
      </c>
      <c r="V40" s="379" t="s">
        <v>3203</v>
      </c>
      <c r="W40" s="379" t="s">
        <v>3203</v>
      </c>
      <c r="X40" s="379" t="s">
        <v>3203</v>
      </c>
      <c r="Y40" s="379" t="s">
        <v>3203</v>
      </c>
      <c r="Z40" s="379"/>
      <c r="AA40" s="378">
        <v>0.55321759259259262</v>
      </c>
      <c r="AB40" s="378">
        <v>0.41666666666666669</v>
      </c>
      <c r="AC40" s="258" t="str">
        <f t="shared" si="8"/>
        <v>Kozłowski Rafał</v>
      </c>
      <c r="AD40" s="11">
        <f t="shared" si="9"/>
        <v>34.711155581856573</v>
      </c>
      <c r="AE40" s="11"/>
      <c r="AF40" s="80">
        <f t="shared" si="10"/>
        <v>2.4470249194778781</v>
      </c>
      <c r="AG40" s="11">
        <f t="shared" si="11"/>
        <v>0.7</v>
      </c>
      <c r="AH40" s="11">
        <f t="shared" si="12"/>
        <v>0.875</v>
      </c>
      <c r="AI40" s="11">
        <f t="shared" si="13"/>
        <v>0.93114991509483769</v>
      </c>
    </row>
    <row r="41" spans="1:35">
      <c r="A41" s="377" t="s">
        <v>1939</v>
      </c>
      <c r="B41" s="383" t="s">
        <v>1939</v>
      </c>
      <c r="C41" s="382" t="s">
        <v>55</v>
      </c>
      <c r="D41" s="382" t="s">
        <v>3258</v>
      </c>
      <c r="E41" s="381" t="s">
        <v>3269</v>
      </c>
      <c r="F41" s="381" t="s">
        <v>3204</v>
      </c>
      <c r="G41" s="380" t="s">
        <v>3202</v>
      </c>
      <c r="H41" s="379" t="s">
        <v>1939</v>
      </c>
      <c r="I41" s="379"/>
      <c r="J41" s="379"/>
      <c r="K41" s="379"/>
      <c r="L41" s="379"/>
      <c r="M41" s="379"/>
      <c r="N41" s="379"/>
      <c r="O41" s="379"/>
      <c r="P41" s="379"/>
      <c r="Q41" s="379"/>
      <c r="R41" s="379"/>
      <c r="S41" s="379"/>
      <c r="T41" s="379"/>
      <c r="U41" s="379" t="s">
        <v>3203</v>
      </c>
      <c r="V41" s="379" t="s">
        <v>3203</v>
      </c>
      <c r="W41" s="379" t="s">
        <v>3203</v>
      </c>
      <c r="X41" s="379" t="s">
        <v>3203</v>
      </c>
      <c r="Y41" s="379" t="s">
        <v>3203</v>
      </c>
      <c r="Z41" s="379"/>
      <c r="AA41" s="378" t="s">
        <v>3202</v>
      </c>
      <c r="AB41" s="378">
        <v>0.41666666666666669</v>
      </c>
      <c r="AC41" s="258" t="str">
        <f t="shared" si="8"/>
        <v>Kaczmarzyk Grzegorz</v>
      </c>
      <c r="AD41" s="11">
        <v>0</v>
      </c>
      <c r="AE41" s="11"/>
      <c r="AF41" s="80" t="e">
        <f t="shared" si="10"/>
        <v>#VALUE!</v>
      </c>
      <c r="AG41" s="11">
        <f t="shared" si="11"/>
        <v>0</v>
      </c>
      <c r="AH41" s="11" t="e">
        <f t="shared" si="12"/>
        <v>#VALUE!</v>
      </c>
      <c r="AI41" s="11">
        <f t="shared" si="13"/>
        <v>0</v>
      </c>
    </row>
  </sheetData>
  <conditionalFormatting sqref="G4 G1 G6 G8 G10 G12 G14 G16 G18 G20 G22 G24 G26 G28 G30 G32 G34 G36 G38 G40">
    <cfRule type="cellIs" dxfId="44" priority="43" operator="greaterThan">
      <formula>0.75</formula>
    </cfRule>
  </conditionalFormatting>
  <conditionalFormatting sqref="AB1:AB2 AB4 AB6 AB8 AB10 AB12 AB14 AB16 AB18 AB20 AB22 AB24 AB26 AB28 AB30 AB32 AB34 AB36 AB38 AB40">
    <cfRule type="cellIs" dxfId="43" priority="42" operator="greaterThan">
      <formula>0.75</formula>
    </cfRule>
  </conditionalFormatting>
  <conditionalFormatting sqref="AA4 AA6 AA8 AA10 AA12 AA14 AA16 AA18 AA20 AA22 AA24 AA26 AA28 AA30 AA32 AA34 AA36 AA38 AA40">
    <cfRule type="cellIs" dxfId="42" priority="41" operator="greaterThan">
      <formula>0.75</formula>
    </cfRule>
  </conditionalFormatting>
  <conditionalFormatting sqref="G3">
    <cfRule type="cellIs" dxfId="41" priority="40" operator="greaterThan">
      <formula>0.75</formula>
    </cfRule>
  </conditionalFormatting>
  <conditionalFormatting sqref="AA3:AB3">
    <cfRule type="cellIs" dxfId="40" priority="39" operator="greaterThan">
      <formula>0.75</formula>
    </cfRule>
  </conditionalFormatting>
  <conditionalFormatting sqref="G5">
    <cfRule type="cellIs" dxfId="39" priority="38" operator="greaterThan">
      <formula>0.75</formula>
    </cfRule>
  </conditionalFormatting>
  <conditionalFormatting sqref="AA5:AB5">
    <cfRule type="cellIs" dxfId="38" priority="37" operator="greaterThan">
      <formula>0.75</formula>
    </cfRule>
  </conditionalFormatting>
  <conditionalFormatting sqref="G7">
    <cfRule type="cellIs" dxfId="37" priority="36" operator="greaterThan">
      <formula>0.75</formula>
    </cfRule>
  </conditionalFormatting>
  <conditionalFormatting sqref="AA7:AB7">
    <cfRule type="cellIs" dxfId="36" priority="35" operator="greaterThan">
      <formula>0.75</formula>
    </cfRule>
  </conditionalFormatting>
  <conditionalFormatting sqref="G9">
    <cfRule type="cellIs" dxfId="35" priority="34" operator="greaterThan">
      <formula>0.75</formula>
    </cfRule>
  </conditionalFormatting>
  <conditionalFormatting sqref="AA9:AB9">
    <cfRule type="cellIs" dxfId="34" priority="33" operator="greaterThan">
      <formula>0.75</formula>
    </cfRule>
  </conditionalFormatting>
  <conditionalFormatting sqref="G11">
    <cfRule type="cellIs" dxfId="33" priority="32" operator="greaterThan">
      <formula>0.75</formula>
    </cfRule>
  </conditionalFormatting>
  <conditionalFormatting sqref="AA11:AB11">
    <cfRule type="cellIs" dxfId="32" priority="31" operator="greaterThan">
      <formula>0.75</formula>
    </cfRule>
  </conditionalFormatting>
  <conditionalFormatting sqref="G13">
    <cfRule type="cellIs" dxfId="31" priority="30" operator="greaterThan">
      <formula>0.75</formula>
    </cfRule>
  </conditionalFormatting>
  <conditionalFormatting sqref="AA13:AB13">
    <cfRule type="cellIs" dxfId="30" priority="29" operator="greaterThan">
      <formula>0.75</formula>
    </cfRule>
  </conditionalFormatting>
  <conditionalFormatting sqref="G15">
    <cfRule type="cellIs" dxfId="29" priority="28" operator="greaterThan">
      <formula>0.75</formula>
    </cfRule>
  </conditionalFormatting>
  <conditionalFormatting sqref="AA15:AB15">
    <cfRule type="cellIs" dxfId="28" priority="27" operator="greaterThan">
      <formula>0.75</formula>
    </cfRule>
  </conditionalFormatting>
  <conditionalFormatting sqref="G17">
    <cfRule type="cellIs" dxfId="27" priority="26" operator="greaterThan">
      <formula>0.75</formula>
    </cfRule>
  </conditionalFormatting>
  <conditionalFormatting sqref="AA17:AB17">
    <cfRule type="cellIs" dxfId="26" priority="25" operator="greaterThan">
      <formula>0.75</formula>
    </cfRule>
  </conditionalFormatting>
  <conditionalFormatting sqref="G19">
    <cfRule type="cellIs" dxfId="25" priority="24" operator="greaterThan">
      <formula>0.75</formula>
    </cfRule>
  </conditionalFormatting>
  <conditionalFormatting sqref="AA19:AB19">
    <cfRule type="cellIs" dxfId="24" priority="23" operator="greaterThan">
      <formula>0.75</formula>
    </cfRule>
  </conditionalFormatting>
  <conditionalFormatting sqref="G21">
    <cfRule type="cellIs" dxfId="23" priority="22" operator="greaterThan">
      <formula>0.75</formula>
    </cfRule>
  </conditionalFormatting>
  <conditionalFormatting sqref="AA21:AB21">
    <cfRule type="cellIs" dxfId="22" priority="21" operator="greaterThan">
      <formula>0.75</formula>
    </cfRule>
  </conditionalFormatting>
  <conditionalFormatting sqref="G23">
    <cfRule type="cellIs" dxfId="21" priority="20" operator="greaterThan">
      <formula>0.75</formula>
    </cfRule>
  </conditionalFormatting>
  <conditionalFormatting sqref="AA23:AB23">
    <cfRule type="cellIs" dxfId="20" priority="19" operator="greaterThan">
      <formula>0.75</formula>
    </cfRule>
  </conditionalFormatting>
  <conditionalFormatting sqref="G25">
    <cfRule type="cellIs" dxfId="19" priority="18" operator="greaterThan">
      <formula>0.75</formula>
    </cfRule>
  </conditionalFormatting>
  <conditionalFormatting sqref="AA25:AB25">
    <cfRule type="cellIs" dxfId="18" priority="17" operator="greaterThan">
      <formula>0.75</formula>
    </cfRule>
  </conditionalFormatting>
  <conditionalFormatting sqref="G27">
    <cfRule type="cellIs" dxfId="17" priority="16" operator="greaterThan">
      <formula>0.75</formula>
    </cfRule>
  </conditionalFormatting>
  <conditionalFormatting sqref="AA27:AB27">
    <cfRule type="cellIs" dxfId="16" priority="15" operator="greaterThan">
      <formula>0.75</formula>
    </cfRule>
  </conditionalFormatting>
  <conditionalFormatting sqref="G29">
    <cfRule type="cellIs" dxfId="15" priority="14" operator="greaterThan">
      <formula>0.75</formula>
    </cfRule>
  </conditionalFormatting>
  <conditionalFormatting sqref="AA29:AB29">
    <cfRule type="cellIs" dxfId="14" priority="13" operator="greaterThan">
      <formula>0.75</formula>
    </cfRule>
  </conditionalFormatting>
  <conditionalFormatting sqref="G31">
    <cfRule type="cellIs" dxfId="13" priority="12" operator="greaterThan">
      <formula>0.75</formula>
    </cfRule>
  </conditionalFormatting>
  <conditionalFormatting sqref="AA31:AB31">
    <cfRule type="cellIs" dxfId="12" priority="11" operator="greaterThan">
      <formula>0.75</formula>
    </cfRule>
  </conditionalFormatting>
  <conditionalFormatting sqref="G33">
    <cfRule type="cellIs" dxfId="11" priority="10" operator="greaterThan">
      <formula>0.75</formula>
    </cfRule>
  </conditionalFormatting>
  <conditionalFormatting sqref="AA33:AB33">
    <cfRule type="cellIs" dxfId="10" priority="9" operator="greaterThan">
      <formula>0.75</formula>
    </cfRule>
  </conditionalFormatting>
  <conditionalFormatting sqref="G35">
    <cfRule type="cellIs" dxfId="9" priority="8" operator="greaterThan">
      <formula>0.75</formula>
    </cfRule>
  </conditionalFormatting>
  <conditionalFormatting sqref="AA35:AB35">
    <cfRule type="cellIs" dxfId="8" priority="7" operator="greaterThan">
      <formula>0.75</formula>
    </cfRule>
  </conditionalFormatting>
  <conditionalFormatting sqref="G37">
    <cfRule type="cellIs" dxfId="7" priority="6" operator="greaterThan">
      <formula>0.75</formula>
    </cfRule>
  </conditionalFormatting>
  <conditionalFormatting sqref="AA37:AB37">
    <cfRule type="cellIs" dxfId="6" priority="5" operator="greaterThan">
      <formula>0.75</formula>
    </cfRule>
  </conditionalFormatting>
  <conditionalFormatting sqref="G39">
    <cfRule type="cellIs" dxfId="5" priority="4" operator="greaterThan">
      <formula>0.75</formula>
    </cfRule>
  </conditionalFormatting>
  <conditionalFormatting sqref="AA39:AB39">
    <cfRule type="cellIs" dxfId="4" priority="3" operator="greaterThan">
      <formula>0.75</formula>
    </cfRule>
  </conditionalFormatting>
  <conditionalFormatting sqref="G41">
    <cfRule type="cellIs" dxfId="3" priority="2" operator="greaterThan">
      <formula>0.75</formula>
    </cfRule>
  </conditionalFormatting>
  <conditionalFormatting sqref="AA41:AB41">
    <cfRule type="cellIs" dxfId="2" priority="1" operator="greaterThan">
      <formula>0.75</formula>
    </cfRule>
  </conditionalFormatting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X26"/>
  <sheetViews>
    <sheetView workbookViewId="0"/>
  </sheetViews>
  <sheetFormatPr defaultRowHeight="15"/>
  <cols>
    <col min="1" max="1" width="9.140625" style="167"/>
    <col min="2" max="2" width="4.85546875" style="167" customWidth="1"/>
    <col min="3" max="3" width="15.85546875" style="167" bestFit="1" customWidth="1"/>
    <col min="4" max="4" width="10.7109375" style="167" bestFit="1" customWidth="1"/>
    <col min="5" max="5" width="12.42578125" style="167" bestFit="1" customWidth="1"/>
    <col min="6" max="6" width="6.140625" style="167" bestFit="1" customWidth="1"/>
    <col min="7" max="7" width="9.42578125" style="167" bestFit="1" customWidth="1"/>
    <col min="8" max="8" width="9.42578125" style="167" customWidth="1"/>
    <col min="9" max="9" width="20.5703125" style="167" bestFit="1" customWidth="1"/>
    <col min="10" max="10" width="11.42578125" style="392" customWidth="1"/>
    <col min="11" max="11" width="7.42578125" style="393" customWidth="1"/>
    <col min="12" max="12" width="9.5703125" style="392" hidden="1" customWidth="1"/>
    <col min="13" max="13" width="9.140625" style="392"/>
    <col min="14" max="14" width="9.5703125" style="167" customWidth="1"/>
    <col min="15" max="15" width="9.5703125" style="391" customWidth="1"/>
    <col min="16" max="16" width="9.5703125" style="167" customWidth="1"/>
    <col min="17" max="17" width="10.42578125" style="390" customWidth="1"/>
    <col min="18" max="18" width="13.85546875" style="167" bestFit="1" customWidth="1"/>
    <col min="19" max="16384" width="9.140625" style="167"/>
  </cols>
  <sheetData>
    <row r="1" spans="1:24" ht="30">
      <c r="A1" s="421" t="s">
        <v>41</v>
      </c>
      <c r="B1" s="421" t="s">
        <v>2750</v>
      </c>
      <c r="C1" s="421" t="s">
        <v>231</v>
      </c>
      <c r="D1" s="421" t="s">
        <v>232</v>
      </c>
      <c r="E1" s="421" t="s">
        <v>3220</v>
      </c>
      <c r="F1" s="420" t="s">
        <v>3331</v>
      </c>
      <c r="G1" s="420" t="s">
        <v>2450</v>
      </c>
      <c r="H1" s="420" t="s">
        <v>3330</v>
      </c>
      <c r="I1" s="420" t="s">
        <v>130</v>
      </c>
      <c r="J1" s="418" t="s">
        <v>3329</v>
      </c>
      <c r="K1" s="419" t="s">
        <v>3328</v>
      </c>
      <c r="L1" s="403"/>
      <c r="M1" s="418" t="s">
        <v>3327</v>
      </c>
      <c r="N1" s="416" t="s">
        <v>3326</v>
      </c>
      <c r="O1" s="417" t="s">
        <v>3325</v>
      </c>
      <c r="P1" s="416" t="s">
        <v>3324</v>
      </c>
      <c r="Q1" s="416" t="s">
        <v>3323</v>
      </c>
      <c r="R1" s="258"/>
      <c r="S1" s="11" t="s">
        <v>165</v>
      </c>
      <c r="T1" s="11" t="s">
        <v>196</v>
      </c>
      <c r="U1" s="11" t="s">
        <v>162</v>
      </c>
    </row>
    <row r="2" spans="1:24" s="390" customFormat="1">
      <c r="A2" s="408">
        <v>1</v>
      </c>
      <c r="B2" s="408">
        <v>302</v>
      </c>
      <c r="C2" s="407" t="s">
        <v>2451</v>
      </c>
      <c r="D2" s="408" t="s">
        <v>2452</v>
      </c>
      <c r="E2" s="405" t="s">
        <v>425</v>
      </c>
      <c r="F2" s="405" t="s">
        <v>1951</v>
      </c>
      <c r="G2" s="405" t="s">
        <v>80</v>
      </c>
      <c r="H2" s="405">
        <v>1984</v>
      </c>
      <c r="I2" s="405" t="s">
        <v>2599</v>
      </c>
      <c r="J2" s="403">
        <v>0.21666666666666667</v>
      </c>
      <c r="K2" s="404" t="s">
        <v>3317</v>
      </c>
      <c r="L2" s="403"/>
      <c r="M2" s="403">
        <v>0.56319444444444444</v>
      </c>
      <c r="N2" s="402">
        <f>M2+1*60/1440</f>
        <v>0.60486111111111107</v>
      </c>
      <c r="O2" s="409"/>
      <c r="P2" s="400">
        <f>O2*180/1440</f>
        <v>0</v>
      </c>
      <c r="Q2" s="400">
        <f>P2+N2</f>
        <v>0.60486111111111107</v>
      </c>
      <c r="R2" s="258" t="str">
        <f>C2&amp;" "&amp;D2</f>
        <v>Wieczorek Jarek</v>
      </c>
      <c r="S2" s="11"/>
      <c r="T2" s="11">
        <v>100</v>
      </c>
      <c r="U2" s="80"/>
    </row>
    <row r="3" spans="1:24" s="390" customFormat="1">
      <c r="A3" s="408">
        <v>8</v>
      </c>
      <c r="B3" s="408">
        <v>304</v>
      </c>
      <c r="C3" s="407" t="s">
        <v>2457</v>
      </c>
      <c r="D3" s="408" t="s">
        <v>1342</v>
      </c>
      <c r="E3" s="405" t="s">
        <v>2854</v>
      </c>
      <c r="F3" s="405" t="s">
        <v>1951</v>
      </c>
      <c r="G3" s="405" t="s">
        <v>0</v>
      </c>
      <c r="H3" s="405">
        <v>1969</v>
      </c>
      <c r="I3" s="405"/>
      <c r="J3" s="403">
        <v>0.35000000000000003</v>
      </c>
      <c r="K3" s="404" t="s">
        <v>3317</v>
      </c>
      <c r="L3" s="403"/>
      <c r="M3" s="403">
        <v>0.68333333333333324</v>
      </c>
      <c r="N3" s="402">
        <f>M3+1*60/1440</f>
        <v>0.72499999999999987</v>
      </c>
      <c r="O3" s="409">
        <v>3</v>
      </c>
      <c r="P3" s="400">
        <f>O3*180/1440</f>
        <v>0.375</v>
      </c>
      <c r="Q3" s="400">
        <f>P3+N3</f>
        <v>1.0999999999999999</v>
      </c>
      <c r="R3" s="258" t="str">
        <f t="shared" ref="R3:R4" si="0">C3&amp;" "&amp;D3</f>
        <v>Nieścioruk Barbara</v>
      </c>
      <c r="S3" s="11">
        <v>100</v>
      </c>
      <c r="T3" s="11">
        <f t="shared" ref="T3" si="1">MAX(T2*IF(W3&lt;1,W3,IF(X3&lt;1,X3,IF(U3&lt;1,U3,1))),0)</f>
        <v>54.987373737373744</v>
      </c>
      <c r="U3" s="80">
        <f t="shared" ref="U3" si="2">Q2/Q3</f>
        <v>0.54987373737373746</v>
      </c>
      <c r="V3" s="390">
        <v>1</v>
      </c>
      <c r="W3" s="390">
        <v>1</v>
      </c>
      <c r="X3" s="390">
        <v>1</v>
      </c>
    </row>
    <row r="4" spans="1:24" s="390" customFormat="1">
      <c r="A4" s="408">
        <v>8</v>
      </c>
      <c r="B4" s="408">
        <v>307</v>
      </c>
      <c r="C4" s="407" t="s">
        <v>832</v>
      </c>
      <c r="D4" s="406" t="s">
        <v>1236</v>
      </c>
      <c r="E4" s="405" t="s">
        <v>45</v>
      </c>
      <c r="F4" s="405" t="s">
        <v>1951</v>
      </c>
      <c r="G4" s="405" t="s">
        <v>0</v>
      </c>
      <c r="H4" s="405">
        <v>1969</v>
      </c>
      <c r="I4" s="405" t="s">
        <v>833</v>
      </c>
      <c r="J4" s="403">
        <v>0.35000000000000003</v>
      </c>
      <c r="K4" s="404" t="s">
        <v>3317</v>
      </c>
      <c r="L4" s="403"/>
      <c r="M4" s="403">
        <v>0.68333333333333324</v>
      </c>
      <c r="N4" s="402">
        <f>M4+1*60/1440</f>
        <v>0.72499999999999987</v>
      </c>
      <c r="O4" s="409">
        <v>3</v>
      </c>
      <c r="P4" s="400">
        <f>O4*180/1440</f>
        <v>0.375</v>
      </c>
      <c r="Q4" s="400">
        <f>P4+N4</f>
        <v>1.0999999999999999</v>
      </c>
      <c r="R4" s="258" t="str">
        <f t="shared" si="0"/>
        <v>Stanek Asia</v>
      </c>
      <c r="S4" s="11">
        <f t="shared" ref="S4" si="3">MAX(S3*IF(W4&lt;1,W4,IF(X4&lt;1,X4,IF(U4&lt;1,U4,1))),0)</f>
        <v>100</v>
      </c>
      <c r="T4" s="11">
        <f t="shared" ref="T4" si="4">MAX(T3*IF(W4&lt;1,W4,IF(X4&lt;1,X4,IF(U4&lt;1,U4,1))),0)</f>
        <v>54.987373737373744</v>
      </c>
      <c r="U4" s="80">
        <f t="shared" ref="U4" si="5">Q3/Q4</f>
        <v>1</v>
      </c>
      <c r="V4" s="390">
        <v>1</v>
      </c>
      <c r="W4" s="390">
        <v>1</v>
      </c>
      <c r="X4" s="390">
        <v>1</v>
      </c>
    </row>
    <row r="5" spans="1:24" s="390" customFormat="1">
      <c r="C5" s="395"/>
      <c r="D5" s="397"/>
      <c r="E5" s="396"/>
      <c r="F5" s="396"/>
      <c r="G5" s="396"/>
      <c r="H5" s="396"/>
      <c r="I5" s="396"/>
      <c r="J5" s="392"/>
      <c r="K5" s="393"/>
      <c r="L5" s="392"/>
      <c r="M5" s="392"/>
      <c r="N5" s="167"/>
      <c r="O5" s="391"/>
      <c r="P5" s="167"/>
    </row>
    <row r="6" spans="1:24" s="390" customFormat="1"/>
    <row r="7" spans="1:24" s="390" customFormat="1"/>
    <row r="8" spans="1:24" s="390" customFormat="1">
      <c r="C8" s="395"/>
      <c r="D8" s="397"/>
      <c r="E8" s="396"/>
      <c r="F8" s="396"/>
      <c r="G8" s="396"/>
      <c r="H8" s="396"/>
      <c r="I8" s="396"/>
      <c r="J8" s="392"/>
      <c r="K8" s="393"/>
      <c r="L8" s="392"/>
      <c r="M8" s="392"/>
      <c r="N8" s="167"/>
      <c r="O8" s="391"/>
      <c r="P8" s="167"/>
    </row>
    <row r="9" spans="1:24" s="390" customFormat="1">
      <c r="C9" s="395"/>
      <c r="D9" s="397"/>
      <c r="E9" s="396"/>
      <c r="F9" s="396"/>
      <c r="G9" s="396"/>
      <c r="H9" s="396"/>
      <c r="I9" s="396"/>
      <c r="J9" s="392"/>
      <c r="K9" s="393"/>
      <c r="L9" s="392"/>
      <c r="M9" s="392"/>
      <c r="N9" s="167"/>
      <c r="O9" s="391"/>
      <c r="P9" s="167"/>
    </row>
    <row r="10" spans="1:24" s="390" customFormat="1">
      <c r="C10" s="395"/>
      <c r="D10" s="397"/>
      <c r="E10" s="396"/>
      <c r="F10" s="396"/>
      <c r="G10" s="396"/>
      <c r="H10" s="396"/>
      <c r="I10" s="396"/>
      <c r="J10" s="392"/>
      <c r="K10" s="393"/>
      <c r="L10" s="392"/>
      <c r="M10" s="392"/>
      <c r="N10" s="167"/>
      <c r="O10" s="391"/>
      <c r="P10" s="167"/>
    </row>
    <row r="11" spans="1:24" s="390" customFormat="1">
      <c r="C11" s="395"/>
      <c r="D11" s="397"/>
      <c r="E11" s="399"/>
      <c r="F11" s="399"/>
      <c r="G11" s="399"/>
      <c r="H11" s="399"/>
      <c r="I11" s="399"/>
      <c r="J11" s="392"/>
      <c r="K11" s="393"/>
      <c r="L11" s="392"/>
      <c r="M11" s="392"/>
      <c r="N11" s="167"/>
      <c r="O11" s="391"/>
      <c r="P11" s="167"/>
    </row>
    <row r="12" spans="1:24" s="390" customFormat="1">
      <c r="C12" s="395"/>
      <c r="D12" s="397"/>
      <c r="E12" s="396"/>
      <c r="F12" s="396"/>
      <c r="G12" s="396"/>
      <c r="H12" s="396"/>
      <c r="I12" s="396"/>
      <c r="J12" s="392"/>
      <c r="K12" s="393"/>
      <c r="L12" s="392"/>
      <c r="M12" s="392"/>
      <c r="N12" s="167"/>
      <c r="O12" s="391"/>
      <c r="P12" s="167"/>
    </row>
    <row r="13" spans="1:24" s="390" customFormat="1">
      <c r="C13" s="395"/>
      <c r="D13" s="397"/>
      <c r="E13" s="396"/>
      <c r="F13" s="396"/>
      <c r="G13" s="396"/>
      <c r="H13" s="396"/>
      <c r="I13" s="396"/>
      <c r="J13" s="392"/>
      <c r="K13" s="393"/>
      <c r="L13" s="392"/>
      <c r="M13" s="392"/>
      <c r="N13" s="167"/>
      <c r="O13" s="391"/>
      <c r="P13" s="167"/>
    </row>
    <row r="14" spans="1:24" s="390" customFormat="1">
      <c r="C14" s="398"/>
      <c r="D14" s="397"/>
      <c r="E14" s="396"/>
      <c r="F14" s="396"/>
      <c r="G14" s="396"/>
      <c r="H14" s="396"/>
      <c r="J14" s="392"/>
      <c r="K14" s="393"/>
      <c r="L14" s="392"/>
      <c r="M14" s="392"/>
      <c r="N14" s="167"/>
      <c r="O14" s="391"/>
      <c r="P14" s="167"/>
    </row>
    <row r="15" spans="1:24" s="390" customFormat="1">
      <c r="C15" s="395"/>
      <c r="D15" s="397"/>
      <c r="E15" s="396"/>
      <c r="F15" s="396"/>
      <c r="G15" s="396"/>
      <c r="H15" s="396"/>
      <c r="I15" s="396"/>
      <c r="J15" s="392"/>
      <c r="K15" s="393"/>
      <c r="L15" s="392"/>
      <c r="M15" s="392"/>
      <c r="N15" s="167"/>
      <c r="O15" s="391"/>
      <c r="P15" s="167"/>
    </row>
    <row r="16" spans="1:24" s="390" customFormat="1">
      <c r="C16" s="395"/>
      <c r="J16" s="392"/>
      <c r="K16" s="393"/>
      <c r="L16" s="392"/>
      <c r="M16" s="392"/>
      <c r="N16" s="167"/>
      <c r="O16" s="391"/>
      <c r="P16" s="167"/>
    </row>
    <row r="17" spans="2:16" s="390" customFormat="1">
      <c r="C17" s="395"/>
      <c r="J17" s="392"/>
      <c r="K17" s="393"/>
      <c r="L17" s="392"/>
      <c r="M17" s="392"/>
      <c r="N17" s="167"/>
      <c r="O17" s="391"/>
      <c r="P17" s="167"/>
    </row>
    <row r="18" spans="2:16" s="390" customFormat="1">
      <c r="C18" s="395"/>
      <c r="J18" s="392"/>
      <c r="K18" s="393"/>
      <c r="L18" s="392"/>
      <c r="M18" s="392"/>
      <c r="N18" s="167"/>
      <c r="O18" s="391"/>
      <c r="P18" s="167"/>
    </row>
    <row r="19" spans="2:16" s="390" customFormat="1">
      <c r="J19" s="392"/>
      <c r="K19" s="393"/>
      <c r="L19" s="392"/>
      <c r="M19" s="392"/>
      <c r="N19" s="167"/>
      <c r="O19" s="391"/>
      <c r="P19" s="167"/>
    </row>
    <row r="20" spans="2:16" s="390" customFormat="1">
      <c r="J20" s="392"/>
      <c r="K20" s="393"/>
      <c r="L20" s="392"/>
      <c r="M20" s="392"/>
      <c r="N20" s="167"/>
      <c r="O20" s="391"/>
      <c r="P20" s="167"/>
    </row>
    <row r="21" spans="2:16" s="390" customFormat="1">
      <c r="J21" s="392"/>
      <c r="K21" s="393"/>
      <c r="L21" s="392"/>
      <c r="M21" s="392"/>
      <c r="N21" s="167"/>
      <c r="O21" s="391"/>
      <c r="P21" s="167"/>
    </row>
    <row r="22" spans="2:16" s="390" customFormat="1">
      <c r="J22" s="392"/>
      <c r="K22" s="393"/>
      <c r="L22" s="392"/>
      <c r="M22" s="392"/>
      <c r="N22" s="167"/>
      <c r="O22" s="391"/>
      <c r="P22" s="167"/>
    </row>
    <row r="23" spans="2:16" s="390" customFormat="1">
      <c r="B23" s="394"/>
      <c r="J23" s="392"/>
      <c r="K23" s="393"/>
      <c r="L23" s="392"/>
      <c r="M23" s="392"/>
      <c r="N23" s="167"/>
      <c r="O23" s="391"/>
      <c r="P23" s="167"/>
    </row>
    <row r="24" spans="2:16" s="390" customFormat="1">
      <c r="C24" s="167"/>
      <c r="D24" s="167"/>
      <c r="E24" s="167"/>
      <c r="F24" s="167"/>
      <c r="G24" s="167"/>
      <c r="H24" s="167"/>
      <c r="I24" s="167"/>
      <c r="J24" s="392"/>
      <c r="K24" s="393"/>
      <c r="L24" s="392"/>
      <c r="M24" s="392"/>
      <c r="N24" s="167"/>
      <c r="O24" s="391"/>
      <c r="P24" s="167"/>
    </row>
    <row r="25" spans="2:16" s="390" customFormat="1">
      <c r="C25" s="167"/>
      <c r="D25" s="167"/>
      <c r="E25" s="167"/>
      <c r="F25" s="167"/>
      <c r="G25" s="167"/>
      <c r="H25" s="167"/>
      <c r="I25" s="167"/>
      <c r="J25" s="392"/>
      <c r="K25" s="393"/>
      <c r="L25" s="392"/>
      <c r="M25" s="392"/>
      <c r="N25" s="167"/>
      <c r="O25" s="391"/>
      <c r="P25" s="167"/>
    </row>
    <row r="26" spans="2:16" s="390" customFormat="1">
      <c r="C26" s="167"/>
      <c r="D26" s="167"/>
      <c r="E26" s="167"/>
      <c r="F26" s="167"/>
      <c r="G26" s="167"/>
      <c r="H26" s="167"/>
      <c r="I26" s="167"/>
      <c r="J26" s="392"/>
      <c r="K26" s="393"/>
      <c r="L26" s="392"/>
      <c r="M26" s="392"/>
      <c r="N26" s="167"/>
      <c r="O26" s="391"/>
      <c r="P26" s="167"/>
    </row>
  </sheetData>
  <conditionalFormatting sqref="P20:P21">
    <cfRule type="cellIs" dxfId="1" priority="1" operator="equal">
      <formula>0.0416666666666667</formula>
    </cfRule>
  </conditionalFormatting>
  <pageMargins left="0.7" right="0.7" top="0.75" bottom="0.75" header="0.3" footer="0.3"/>
  <pageSetup paperSize="9" scale="89" fitToHeight="0" orientation="landscape" horizontalDpi="0" verticalDpi="0" r:id="rId1"/>
</worksheet>
</file>

<file path=xl/worksheets/sheet4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X37"/>
  <sheetViews>
    <sheetView workbookViewId="0"/>
  </sheetViews>
  <sheetFormatPr defaultRowHeight="15"/>
  <cols>
    <col min="1" max="1" width="9.140625" style="167"/>
    <col min="2" max="2" width="4.85546875" style="167" customWidth="1"/>
    <col min="3" max="3" width="15.85546875" style="167" bestFit="1" customWidth="1"/>
    <col min="4" max="4" width="10.7109375" style="167" bestFit="1" customWidth="1"/>
    <col min="5" max="5" width="12.42578125" style="167" bestFit="1" customWidth="1"/>
    <col min="6" max="6" width="6.140625" style="167" bestFit="1" customWidth="1"/>
    <col min="7" max="7" width="9.42578125" style="167" bestFit="1" customWidth="1"/>
    <col min="8" max="8" width="9.42578125" style="167" customWidth="1"/>
    <col min="9" max="9" width="20.5703125" style="167" bestFit="1" customWidth="1"/>
    <col min="10" max="10" width="11.42578125" style="392" customWidth="1"/>
    <col min="11" max="11" width="7.42578125" style="393" customWidth="1"/>
    <col min="12" max="12" width="9.5703125" style="392" hidden="1" customWidth="1"/>
    <col min="13" max="13" width="9.140625" style="392"/>
    <col min="14" max="14" width="9.5703125" style="167" customWidth="1"/>
    <col min="15" max="15" width="9.5703125" style="391" customWidth="1"/>
    <col min="16" max="16" width="9.5703125" style="167" customWidth="1"/>
    <col min="17" max="17" width="10.42578125" style="390" customWidth="1"/>
    <col min="18" max="18" width="13.85546875" style="167" bestFit="1" customWidth="1"/>
    <col min="19" max="16384" width="9.140625" style="167"/>
  </cols>
  <sheetData>
    <row r="1" spans="1:24" ht="30">
      <c r="A1" s="421" t="s">
        <v>41</v>
      </c>
      <c r="B1" s="421" t="s">
        <v>2750</v>
      </c>
      <c r="C1" s="421" t="s">
        <v>231</v>
      </c>
      <c r="D1" s="421" t="s">
        <v>232</v>
      </c>
      <c r="E1" s="421" t="s">
        <v>3220</v>
      </c>
      <c r="F1" s="420" t="s">
        <v>3331</v>
      </c>
      <c r="G1" s="420" t="s">
        <v>2450</v>
      </c>
      <c r="H1" s="420" t="s">
        <v>3330</v>
      </c>
      <c r="I1" s="420" t="s">
        <v>130</v>
      </c>
      <c r="J1" s="418" t="s">
        <v>3329</v>
      </c>
      <c r="K1" s="419" t="s">
        <v>3328</v>
      </c>
      <c r="L1" s="403"/>
      <c r="M1" s="418" t="s">
        <v>3327</v>
      </c>
      <c r="N1" s="416" t="s">
        <v>3326</v>
      </c>
      <c r="O1" s="417" t="s">
        <v>3325</v>
      </c>
      <c r="P1" s="416" t="s">
        <v>3324</v>
      </c>
      <c r="Q1" s="416" t="s">
        <v>3323</v>
      </c>
      <c r="R1" s="258"/>
      <c r="S1" s="11" t="s">
        <v>165</v>
      </c>
      <c r="T1" s="11" t="s">
        <v>196</v>
      </c>
      <c r="U1" s="11" t="s">
        <v>162</v>
      </c>
    </row>
    <row r="2" spans="1:24" s="390" customFormat="1">
      <c r="A2" s="408">
        <v>1</v>
      </c>
      <c r="B2" s="408">
        <v>302</v>
      </c>
      <c r="C2" s="407" t="s">
        <v>2451</v>
      </c>
      <c r="D2" s="408" t="s">
        <v>2452</v>
      </c>
      <c r="E2" s="405" t="s">
        <v>425</v>
      </c>
      <c r="F2" s="405" t="s">
        <v>1951</v>
      </c>
      <c r="G2" s="405" t="s">
        <v>80</v>
      </c>
      <c r="H2" s="405">
        <v>1984</v>
      </c>
      <c r="I2" s="405" t="s">
        <v>2599</v>
      </c>
      <c r="J2" s="403">
        <v>0.21666666666666667</v>
      </c>
      <c r="K2" s="404" t="s">
        <v>3317</v>
      </c>
      <c r="L2" s="403"/>
      <c r="M2" s="403">
        <v>0.56319444444444444</v>
      </c>
      <c r="N2" s="402">
        <f t="shared" ref="N2:N15" si="0">M2+1*60/1440</f>
        <v>0.60486111111111107</v>
      </c>
      <c r="O2" s="409"/>
      <c r="P2" s="400">
        <f t="shared" ref="P2:P15" si="1">O2*180/1440</f>
        <v>0</v>
      </c>
      <c r="Q2" s="400">
        <f t="shared" ref="Q2:Q15" si="2">P2+N2</f>
        <v>0.60486111111111107</v>
      </c>
      <c r="R2" s="258" t="str">
        <f>C2&amp;" "&amp;D2</f>
        <v>Wieczorek Jarek</v>
      </c>
      <c r="S2" s="11">
        <v>100</v>
      </c>
      <c r="T2" s="11"/>
      <c r="U2" s="80"/>
    </row>
    <row r="3" spans="1:24" s="390" customFormat="1">
      <c r="A3" s="408">
        <v>1</v>
      </c>
      <c r="B3" s="408">
        <v>306</v>
      </c>
      <c r="C3" s="407" t="s">
        <v>2060</v>
      </c>
      <c r="D3" s="406" t="s">
        <v>60</v>
      </c>
      <c r="E3" s="405" t="s">
        <v>425</v>
      </c>
      <c r="F3" s="405" t="s">
        <v>1951</v>
      </c>
      <c r="G3" s="405" t="s">
        <v>80</v>
      </c>
      <c r="H3" s="405">
        <v>1969</v>
      </c>
      <c r="I3" s="415"/>
      <c r="J3" s="403">
        <v>0.21666666666666667</v>
      </c>
      <c r="K3" s="404" t="s">
        <v>3317</v>
      </c>
      <c r="L3" s="403"/>
      <c r="M3" s="403">
        <v>0.56319444444444444</v>
      </c>
      <c r="N3" s="402">
        <f t="shared" si="0"/>
        <v>0.60486111111111107</v>
      </c>
      <c r="O3" s="409"/>
      <c r="P3" s="400">
        <f t="shared" si="1"/>
        <v>0</v>
      </c>
      <c r="Q3" s="400">
        <f t="shared" si="2"/>
        <v>0.60486111111111107</v>
      </c>
      <c r="R3" s="258" t="str">
        <f t="shared" ref="R3:R15" si="3">C3&amp;" "&amp;D3</f>
        <v>Szawdzin Krzysztof</v>
      </c>
      <c r="S3" s="11">
        <f t="shared" ref="S3:S5" si="4">MAX(S2*IF(W3&lt;1,W3,IF(X3&lt;1,X3,IF(U3&lt;1,U3,1))),0)</f>
        <v>100</v>
      </c>
      <c r="T3" s="11"/>
      <c r="U3" s="80">
        <f>Q2/Q3</f>
        <v>1</v>
      </c>
      <c r="V3" s="390">
        <v>1</v>
      </c>
      <c r="W3" s="390">
        <v>1</v>
      </c>
      <c r="X3" s="390">
        <v>1</v>
      </c>
    </row>
    <row r="4" spans="1:24" s="390" customFormat="1">
      <c r="A4" s="408">
        <v>3</v>
      </c>
      <c r="B4" s="408">
        <v>314</v>
      </c>
      <c r="C4" s="407" t="s">
        <v>54</v>
      </c>
      <c r="D4" s="406" t="s">
        <v>55</v>
      </c>
      <c r="E4" s="405" t="s">
        <v>56</v>
      </c>
      <c r="F4" s="405" t="s">
        <v>1951</v>
      </c>
      <c r="G4" s="405" t="s">
        <v>80</v>
      </c>
      <c r="H4" s="405">
        <v>1964</v>
      </c>
      <c r="I4" s="411" t="s">
        <v>76</v>
      </c>
      <c r="J4" s="403">
        <v>0.24374999999999999</v>
      </c>
      <c r="K4" s="404" t="s">
        <v>3317</v>
      </c>
      <c r="L4" s="403"/>
      <c r="M4" s="403">
        <v>0.60625000000000007</v>
      </c>
      <c r="N4" s="402">
        <f t="shared" si="0"/>
        <v>0.6479166666666667</v>
      </c>
      <c r="O4" s="409"/>
      <c r="P4" s="400">
        <f t="shared" si="1"/>
        <v>0</v>
      </c>
      <c r="Q4" s="400">
        <f t="shared" si="2"/>
        <v>0.6479166666666667</v>
      </c>
      <c r="R4" s="258" t="str">
        <f t="shared" si="3"/>
        <v>Liszka Grzegorz</v>
      </c>
      <c r="S4" s="11">
        <f t="shared" si="4"/>
        <v>93.35476956055733</v>
      </c>
      <c r="T4" s="11"/>
      <c r="U4" s="80">
        <f t="shared" ref="U4:U8" si="5">Q3/Q4</f>
        <v>0.93354769560557327</v>
      </c>
      <c r="V4" s="390">
        <v>1</v>
      </c>
      <c r="W4" s="390">
        <v>1</v>
      </c>
      <c r="X4" s="390">
        <v>1</v>
      </c>
    </row>
    <row r="5" spans="1:24" s="390" customFormat="1">
      <c r="A5" s="408">
        <v>4</v>
      </c>
      <c r="B5" s="408">
        <v>309</v>
      </c>
      <c r="C5" s="407" t="s">
        <v>114</v>
      </c>
      <c r="D5" s="406" t="s">
        <v>107</v>
      </c>
      <c r="E5" s="405" t="s">
        <v>3068</v>
      </c>
      <c r="F5" s="405" t="s">
        <v>1951</v>
      </c>
      <c r="G5" s="405" t="s">
        <v>80</v>
      </c>
      <c r="H5" s="405">
        <v>1972</v>
      </c>
      <c r="I5" s="405" t="s">
        <v>115</v>
      </c>
      <c r="J5" s="403">
        <v>0.31944444444444448</v>
      </c>
      <c r="K5" s="404" t="s">
        <v>3322</v>
      </c>
      <c r="L5" s="403"/>
      <c r="M5" s="403">
        <v>0.62152777777777779</v>
      </c>
      <c r="N5" s="402">
        <f t="shared" si="0"/>
        <v>0.66319444444444442</v>
      </c>
      <c r="O5" s="409"/>
      <c r="P5" s="400">
        <f t="shared" si="1"/>
        <v>0</v>
      </c>
      <c r="Q5" s="400">
        <f t="shared" si="2"/>
        <v>0.66319444444444442</v>
      </c>
      <c r="R5" s="258" t="str">
        <f t="shared" si="3"/>
        <v>Bober Bartłomiej</v>
      </c>
      <c r="S5" s="11">
        <f t="shared" si="4"/>
        <v>91.204188481675388</v>
      </c>
      <c r="T5" s="11"/>
      <c r="U5" s="80">
        <f t="shared" si="5"/>
        <v>0.97696335078534036</v>
      </c>
      <c r="V5" s="390">
        <v>1</v>
      </c>
      <c r="W5" s="390">
        <v>1</v>
      </c>
      <c r="X5" s="390">
        <v>1</v>
      </c>
    </row>
    <row r="6" spans="1:24" s="390" customFormat="1">
      <c r="A6" s="408">
        <v>5</v>
      </c>
      <c r="B6" s="408">
        <v>311</v>
      </c>
      <c r="C6" s="407" t="s">
        <v>441</v>
      </c>
      <c r="D6" s="406" t="s">
        <v>442</v>
      </c>
      <c r="E6" s="405" t="s">
        <v>425</v>
      </c>
      <c r="F6" s="405" t="s">
        <v>1951</v>
      </c>
      <c r="G6" s="405" t="s">
        <v>80</v>
      </c>
      <c r="H6" s="405">
        <v>1986</v>
      </c>
      <c r="I6" s="405"/>
      <c r="J6" s="403">
        <v>0.23541666666666669</v>
      </c>
      <c r="K6" s="404" t="s">
        <v>3317</v>
      </c>
      <c r="L6" s="403"/>
      <c r="M6" s="403">
        <v>0.67361111111111116</v>
      </c>
      <c r="N6" s="402">
        <f t="shared" si="0"/>
        <v>0.71527777777777779</v>
      </c>
      <c r="O6" s="409"/>
      <c r="P6" s="400">
        <f t="shared" si="1"/>
        <v>0</v>
      </c>
      <c r="Q6" s="400">
        <f t="shared" si="2"/>
        <v>0.71527777777777779</v>
      </c>
      <c r="R6" s="258" t="str">
        <f t="shared" si="3"/>
        <v>Mirowski Łukasz</v>
      </c>
      <c r="S6" s="11">
        <f t="shared" ref="S6:S8" si="6">MAX(S5*IF(W6&lt;1,W6,IF(X6&lt;1,X6,IF(U6&lt;1,U6,1))),0)</f>
        <v>84.5631067961165</v>
      </c>
      <c r="T6" s="11"/>
      <c r="U6" s="80">
        <f t="shared" si="5"/>
        <v>0.9271844660194174</v>
      </c>
      <c r="V6" s="390">
        <v>1</v>
      </c>
      <c r="W6" s="390">
        <v>1</v>
      </c>
      <c r="X6" s="390">
        <v>1</v>
      </c>
    </row>
    <row r="7" spans="1:24" s="390" customFormat="1">
      <c r="A7" s="408">
        <v>5</v>
      </c>
      <c r="B7" s="408">
        <v>312</v>
      </c>
      <c r="C7" s="407" t="s">
        <v>602</v>
      </c>
      <c r="D7" s="406" t="s">
        <v>578</v>
      </c>
      <c r="E7" s="405" t="s">
        <v>603</v>
      </c>
      <c r="F7" s="405" t="s">
        <v>1951</v>
      </c>
      <c r="G7" s="405" t="s">
        <v>80</v>
      </c>
      <c r="H7" s="405">
        <v>1982</v>
      </c>
      <c r="I7" s="405"/>
      <c r="J7" s="414">
        <v>0.23541666666666669</v>
      </c>
      <c r="K7" s="413" t="s">
        <v>3317</v>
      </c>
      <c r="L7" s="412"/>
      <c r="M7" s="403">
        <v>0.67361111111111116</v>
      </c>
      <c r="N7" s="402">
        <f t="shared" si="0"/>
        <v>0.71527777777777779</v>
      </c>
      <c r="O7" s="409"/>
      <c r="P7" s="400">
        <f t="shared" si="1"/>
        <v>0</v>
      </c>
      <c r="Q7" s="400">
        <f t="shared" si="2"/>
        <v>0.71527777777777779</v>
      </c>
      <c r="R7" s="258" t="str">
        <f t="shared" si="3"/>
        <v>Zadworny Tomasz</v>
      </c>
      <c r="S7" s="11">
        <f t="shared" si="6"/>
        <v>84.5631067961165</v>
      </c>
      <c r="T7" s="11"/>
      <c r="U7" s="80">
        <f t="shared" si="5"/>
        <v>1</v>
      </c>
      <c r="V7" s="390">
        <v>1</v>
      </c>
      <c r="W7" s="390">
        <v>1</v>
      </c>
      <c r="X7" s="390">
        <v>1</v>
      </c>
    </row>
    <row r="8" spans="1:24" s="390" customFormat="1">
      <c r="A8" s="408">
        <v>7</v>
      </c>
      <c r="B8" s="408">
        <v>316</v>
      </c>
      <c r="C8" s="407" t="s">
        <v>2454</v>
      </c>
      <c r="D8" s="406" t="s">
        <v>59</v>
      </c>
      <c r="E8" s="405" t="s">
        <v>223</v>
      </c>
      <c r="F8" s="405" t="s">
        <v>1951</v>
      </c>
      <c r="G8" s="405" t="s">
        <v>80</v>
      </c>
      <c r="H8" s="405">
        <v>1971</v>
      </c>
      <c r="I8" s="405"/>
      <c r="J8" s="403">
        <v>0.37222222222222223</v>
      </c>
      <c r="K8" s="404" t="s">
        <v>3322</v>
      </c>
      <c r="L8" s="403"/>
      <c r="M8" s="403">
        <v>0.70486111111111116</v>
      </c>
      <c r="N8" s="402">
        <f t="shared" si="0"/>
        <v>0.74652777777777779</v>
      </c>
      <c r="O8" s="409">
        <v>2</v>
      </c>
      <c r="P8" s="400">
        <f t="shared" si="1"/>
        <v>0.25</v>
      </c>
      <c r="Q8" s="400">
        <f t="shared" si="2"/>
        <v>0.99652777777777779</v>
      </c>
      <c r="R8" s="258" t="str">
        <f t="shared" si="3"/>
        <v>Bartkowiak Jacek</v>
      </c>
      <c r="S8" s="11">
        <f t="shared" si="6"/>
        <v>60.69686411149825</v>
      </c>
      <c r="T8" s="11"/>
      <c r="U8" s="80">
        <f t="shared" si="5"/>
        <v>0.71777003484320556</v>
      </c>
      <c r="V8" s="390">
        <v>1</v>
      </c>
      <c r="W8" s="390">
        <v>1</v>
      </c>
      <c r="X8" s="390">
        <v>1</v>
      </c>
    </row>
    <row r="9" spans="1:24" s="390" customFormat="1">
      <c r="A9" s="408">
        <v>8</v>
      </c>
      <c r="B9" s="408">
        <v>308</v>
      </c>
      <c r="C9" s="407" t="s">
        <v>832</v>
      </c>
      <c r="D9" s="406" t="s">
        <v>664</v>
      </c>
      <c r="E9" s="405" t="s">
        <v>45</v>
      </c>
      <c r="F9" s="405" t="s">
        <v>1951</v>
      </c>
      <c r="G9" s="405" t="s">
        <v>80</v>
      </c>
      <c r="H9" s="405">
        <v>1967</v>
      </c>
      <c r="I9" s="405" t="s">
        <v>833</v>
      </c>
      <c r="J9" s="403">
        <v>0.35000000000000003</v>
      </c>
      <c r="K9" s="404" t="s">
        <v>3317</v>
      </c>
      <c r="L9" s="403"/>
      <c r="M9" s="403">
        <v>0.68333333333333324</v>
      </c>
      <c r="N9" s="402">
        <f t="shared" si="0"/>
        <v>0.72499999999999987</v>
      </c>
      <c r="O9" s="409">
        <v>3</v>
      </c>
      <c r="P9" s="400">
        <f t="shared" si="1"/>
        <v>0.375</v>
      </c>
      <c r="Q9" s="400">
        <f t="shared" si="2"/>
        <v>1.0999999999999999</v>
      </c>
      <c r="R9" s="258" t="str">
        <f t="shared" si="3"/>
        <v>Stanek Robert</v>
      </c>
      <c r="S9" s="11">
        <f t="shared" ref="S9:S15" si="7">MAX(S8*IF(W9&lt;1,W9,IF(X9&lt;1,X9,IF(U9&lt;1,U9,1))),0)</f>
        <v>54.987373737373737</v>
      </c>
      <c r="T9" s="11"/>
      <c r="U9" s="80">
        <f t="shared" ref="U9:U15" si="8">Q8/Q9</f>
        <v>0.90593434343434354</v>
      </c>
      <c r="V9" s="390">
        <v>1</v>
      </c>
      <c r="W9" s="390">
        <v>1</v>
      </c>
      <c r="X9" s="390">
        <v>1</v>
      </c>
    </row>
    <row r="10" spans="1:24" s="390" customFormat="1">
      <c r="A10" s="408">
        <v>8</v>
      </c>
      <c r="B10" s="408">
        <v>313</v>
      </c>
      <c r="C10" s="407" t="s">
        <v>1051</v>
      </c>
      <c r="D10" s="406" t="s">
        <v>46</v>
      </c>
      <c r="E10" s="405" t="s">
        <v>45</v>
      </c>
      <c r="F10" s="405" t="s">
        <v>1951</v>
      </c>
      <c r="G10" s="405" t="s">
        <v>80</v>
      </c>
      <c r="H10" s="405">
        <v>1963</v>
      </c>
      <c r="I10" s="405" t="s">
        <v>3321</v>
      </c>
      <c r="J10" s="403">
        <v>0.35000000000000003</v>
      </c>
      <c r="K10" s="404" t="s">
        <v>3317</v>
      </c>
      <c r="L10" s="403"/>
      <c r="M10" s="403">
        <v>0.68333333333333324</v>
      </c>
      <c r="N10" s="402">
        <f t="shared" si="0"/>
        <v>0.72499999999999987</v>
      </c>
      <c r="O10" s="409">
        <v>3</v>
      </c>
      <c r="P10" s="400">
        <f t="shared" si="1"/>
        <v>0.375</v>
      </c>
      <c r="Q10" s="400">
        <f t="shared" si="2"/>
        <v>1.0999999999999999</v>
      </c>
      <c r="R10" s="258" t="str">
        <f t="shared" si="3"/>
        <v>Szajduk Piotr</v>
      </c>
      <c r="S10" s="11">
        <f t="shared" si="7"/>
        <v>54.987373737373737</v>
      </c>
      <c r="T10" s="11"/>
      <c r="U10" s="80">
        <f t="shared" si="8"/>
        <v>1</v>
      </c>
      <c r="V10" s="390">
        <v>1</v>
      </c>
      <c r="W10" s="390">
        <v>1</v>
      </c>
      <c r="X10" s="390">
        <v>1</v>
      </c>
    </row>
    <row r="11" spans="1:24" s="390" customFormat="1">
      <c r="A11" s="408">
        <v>12</v>
      </c>
      <c r="B11" s="408">
        <v>303</v>
      </c>
      <c r="C11" s="407" t="s">
        <v>3181</v>
      </c>
      <c r="D11" s="408" t="s">
        <v>69</v>
      </c>
      <c r="E11" s="405" t="s">
        <v>3180</v>
      </c>
      <c r="F11" s="405" t="s">
        <v>1951</v>
      </c>
      <c r="G11" s="405" t="s">
        <v>80</v>
      </c>
      <c r="H11" s="405">
        <v>1972</v>
      </c>
      <c r="I11" s="405" t="s">
        <v>3320</v>
      </c>
      <c r="J11" s="403">
        <v>0.3520833333333333</v>
      </c>
      <c r="K11" s="404" t="s">
        <v>3317</v>
      </c>
      <c r="L11" s="403"/>
      <c r="M11" s="403">
        <v>0.69791666666666663</v>
      </c>
      <c r="N11" s="402">
        <f t="shared" si="0"/>
        <v>0.73958333333333326</v>
      </c>
      <c r="O11" s="409">
        <v>3</v>
      </c>
      <c r="P11" s="400">
        <f t="shared" si="1"/>
        <v>0.375</v>
      </c>
      <c r="Q11" s="400">
        <f t="shared" si="2"/>
        <v>1.1145833333333333</v>
      </c>
      <c r="R11" s="258" t="str">
        <f t="shared" si="3"/>
        <v>Eibl Andrzej</v>
      </c>
      <c r="S11" s="11">
        <f t="shared" si="7"/>
        <v>54.267912772585667</v>
      </c>
      <c r="T11" s="11"/>
      <c r="U11" s="80">
        <f t="shared" si="8"/>
        <v>0.98691588785046724</v>
      </c>
      <c r="V11" s="390">
        <v>1</v>
      </c>
      <c r="W11" s="390">
        <v>1</v>
      </c>
      <c r="X11" s="390">
        <v>1</v>
      </c>
    </row>
    <row r="12" spans="1:24" s="390" customFormat="1">
      <c r="A12" s="408">
        <v>13</v>
      </c>
      <c r="B12" s="408">
        <v>310</v>
      </c>
      <c r="C12" s="407" t="s">
        <v>70</v>
      </c>
      <c r="D12" s="406" t="s">
        <v>52</v>
      </c>
      <c r="E12" s="405" t="s">
        <v>53</v>
      </c>
      <c r="F12" s="405" t="s">
        <v>1951</v>
      </c>
      <c r="G12" s="405" t="s">
        <v>80</v>
      </c>
      <c r="H12" s="405">
        <v>1982</v>
      </c>
      <c r="I12" s="411" t="s">
        <v>113</v>
      </c>
      <c r="J12" s="403">
        <v>0.30555555555555552</v>
      </c>
      <c r="K12" s="404" t="s">
        <v>3317</v>
      </c>
      <c r="L12" s="403"/>
      <c r="M12" s="403">
        <v>0.63402777777777775</v>
      </c>
      <c r="N12" s="402">
        <f t="shared" si="0"/>
        <v>0.67569444444444438</v>
      </c>
      <c r="O12" s="409">
        <v>5</v>
      </c>
      <c r="P12" s="400">
        <f t="shared" si="1"/>
        <v>0.625</v>
      </c>
      <c r="Q12" s="400">
        <f t="shared" si="2"/>
        <v>1.3006944444444444</v>
      </c>
      <c r="R12" s="258" t="str">
        <f t="shared" si="3"/>
        <v>Marzejon Marcin</v>
      </c>
      <c r="S12" s="11">
        <f t="shared" si="7"/>
        <v>46.502936465563266</v>
      </c>
      <c r="T12" s="11"/>
      <c r="U12" s="80">
        <f t="shared" si="8"/>
        <v>0.85691404164442075</v>
      </c>
      <c r="V12" s="390">
        <v>1</v>
      </c>
      <c r="W12" s="390">
        <v>1</v>
      </c>
      <c r="X12" s="390">
        <v>1</v>
      </c>
    </row>
    <row r="13" spans="1:24" s="390" customFormat="1">
      <c r="A13" s="408">
        <v>14</v>
      </c>
      <c r="B13" s="408">
        <v>315</v>
      </c>
      <c r="C13" s="407" t="s">
        <v>879</v>
      </c>
      <c r="D13" s="406" t="s">
        <v>50</v>
      </c>
      <c r="E13" s="405" t="s">
        <v>47</v>
      </c>
      <c r="F13" s="405" t="s">
        <v>1951</v>
      </c>
      <c r="G13" s="405" t="s">
        <v>80</v>
      </c>
      <c r="H13" s="405">
        <v>1970</v>
      </c>
      <c r="I13" s="408"/>
      <c r="J13" s="403">
        <v>0.30555555555555552</v>
      </c>
      <c r="K13" s="404" t="s">
        <v>3317</v>
      </c>
      <c r="L13" s="403"/>
      <c r="M13" s="403">
        <v>0.63541666666666663</v>
      </c>
      <c r="N13" s="402">
        <f t="shared" si="0"/>
        <v>0.67708333333333326</v>
      </c>
      <c r="O13" s="409">
        <v>5</v>
      </c>
      <c r="P13" s="400">
        <f t="shared" si="1"/>
        <v>0.625</v>
      </c>
      <c r="Q13" s="400">
        <f t="shared" si="2"/>
        <v>1.3020833333333333</v>
      </c>
      <c r="R13" s="258" t="str">
        <f t="shared" si="3"/>
        <v>Hołdakowski Wojciech</v>
      </c>
      <c r="S13" s="11">
        <f t="shared" si="7"/>
        <v>46.453333333333333</v>
      </c>
      <c r="T13" s="11"/>
      <c r="U13" s="80">
        <f t="shared" si="8"/>
        <v>0.99893333333333334</v>
      </c>
      <c r="V13" s="390">
        <v>1</v>
      </c>
      <c r="W13" s="390">
        <v>1</v>
      </c>
      <c r="X13" s="390">
        <v>1</v>
      </c>
    </row>
    <row r="14" spans="1:24" s="390" customFormat="1">
      <c r="A14" s="408">
        <v>15</v>
      </c>
      <c r="B14" s="408">
        <v>301</v>
      </c>
      <c r="C14" s="407" t="s">
        <v>1</v>
      </c>
      <c r="D14" s="408" t="s">
        <v>90</v>
      </c>
      <c r="E14" s="405" t="s">
        <v>101</v>
      </c>
      <c r="F14" s="405" t="s">
        <v>1951</v>
      </c>
      <c r="G14" s="405" t="s">
        <v>80</v>
      </c>
      <c r="H14" s="405">
        <v>1971</v>
      </c>
      <c r="I14" s="410" t="s">
        <v>2</v>
      </c>
      <c r="J14" s="403">
        <v>0.33055555555555555</v>
      </c>
      <c r="K14" s="404" t="s">
        <v>3317</v>
      </c>
      <c r="L14" s="403"/>
      <c r="M14" s="403">
        <v>0.46319444444444446</v>
      </c>
      <c r="N14" s="402">
        <f t="shared" si="0"/>
        <v>0.50486111111111109</v>
      </c>
      <c r="O14" s="409">
        <v>13</v>
      </c>
      <c r="P14" s="400">
        <f t="shared" si="1"/>
        <v>1.625</v>
      </c>
      <c r="Q14" s="400">
        <f t="shared" si="2"/>
        <v>2.129861111111111</v>
      </c>
      <c r="R14" s="258" t="str">
        <f t="shared" si="3"/>
        <v>Kawecki Dariusz</v>
      </c>
      <c r="S14" s="11">
        <f t="shared" si="7"/>
        <v>28.399087055754812</v>
      </c>
      <c r="T14" s="11"/>
      <c r="U14" s="80">
        <f t="shared" si="8"/>
        <v>0.61134659276165637</v>
      </c>
      <c r="V14" s="390">
        <v>1</v>
      </c>
      <c r="W14" s="390">
        <v>1</v>
      </c>
      <c r="X14" s="390">
        <v>1</v>
      </c>
    </row>
    <row r="15" spans="1:24" s="390" customFormat="1">
      <c r="A15" s="408">
        <v>16</v>
      </c>
      <c r="B15" s="408">
        <v>317</v>
      </c>
      <c r="C15" s="407" t="s">
        <v>3319</v>
      </c>
      <c r="D15" s="406" t="s">
        <v>48</v>
      </c>
      <c r="E15" s="405" t="s">
        <v>2654</v>
      </c>
      <c r="F15" s="405" t="s">
        <v>1951</v>
      </c>
      <c r="G15" s="405" t="s">
        <v>80</v>
      </c>
      <c r="H15" s="405">
        <v>1967</v>
      </c>
      <c r="I15" s="405" t="s">
        <v>3318</v>
      </c>
      <c r="J15" s="403">
        <v>0.30972222222222223</v>
      </c>
      <c r="K15" s="404" t="s">
        <v>3317</v>
      </c>
      <c r="L15" s="403"/>
      <c r="M15" s="403">
        <v>0.30972222222222223</v>
      </c>
      <c r="N15" s="402">
        <f t="shared" si="0"/>
        <v>0.35138888888888892</v>
      </c>
      <c r="O15" s="401">
        <v>15</v>
      </c>
      <c r="P15" s="400">
        <f t="shared" si="1"/>
        <v>1.875</v>
      </c>
      <c r="Q15" s="400">
        <f t="shared" si="2"/>
        <v>2.2263888888888888</v>
      </c>
      <c r="R15" s="258" t="str">
        <f t="shared" si="3"/>
        <v>Moszkowicz Paweł</v>
      </c>
      <c r="S15" s="11">
        <f t="shared" si="7"/>
        <v>27.167810355583285</v>
      </c>
      <c r="T15" s="11"/>
      <c r="U15" s="80">
        <f t="shared" si="8"/>
        <v>0.95664379288833434</v>
      </c>
      <c r="V15" s="390">
        <v>1</v>
      </c>
      <c r="W15" s="390">
        <v>1</v>
      </c>
      <c r="X15" s="390">
        <v>1</v>
      </c>
    </row>
    <row r="16" spans="1:24" s="390" customFormat="1">
      <c r="C16" s="395"/>
      <c r="D16" s="397"/>
      <c r="E16" s="396"/>
      <c r="F16" s="396"/>
      <c r="G16" s="396"/>
      <c r="H16" s="396"/>
      <c r="I16" s="396"/>
      <c r="J16" s="392"/>
      <c r="K16" s="393"/>
      <c r="L16" s="392"/>
      <c r="M16" s="392"/>
      <c r="N16" s="167"/>
      <c r="O16" s="391"/>
      <c r="P16" s="167"/>
    </row>
    <row r="17" spans="3:16" s="390" customFormat="1"/>
    <row r="18" spans="3:16" s="390" customFormat="1"/>
    <row r="19" spans="3:16" s="390" customFormat="1">
      <c r="C19" s="395"/>
      <c r="D19" s="397"/>
      <c r="E19" s="396"/>
      <c r="F19" s="396"/>
      <c r="G19" s="396"/>
      <c r="H19" s="396"/>
      <c r="I19" s="396"/>
      <c r="J19" s="392"/>
      <c r="K19" s="393"/>
      <c r="L19" s="392"/>
      <c r="M19" s="392"/>
      <c r="N19" s="167"/>
      <c r="O19" s="391"/>
      <c r="P19" s="167"/>
    </row>
    <row r="20" spans="3:16" s="390" customFormat="1">
      <c r="C20" s="395"/>
      <c r="D20" s="397"/>
      <c r="E20" s="396"/>
      <c r="F20" s="396"/>
      <c r="G20" s="396"/>
      <c r="H20" s="396"/>
      <c r="I20" s="396"/>
      <c r="J20" s="392"/>
      <c r="K20" s="393"/>
      <c r="L20" s="392"/>
      <c r="M20" s="392"/>
      <c r="N20" s="167"/>
      <c r="O20" s="391"/>
      <c r="P20" s="167"/>
    </row>
    <row r="21" spans="3:16" s="390" customFormat="1">
      <c r="C21" s="395"/>
      <c r="D21" s="397"/>
      <c r="E21" s="396"/>
      <c r="F21" s="396"/>
      <c r="G21" s="396"/>
      <c r="H21" s="396"/>
      <c r="I21" s="396"/>
      <c r="J21" s="392"/>
      <c r="K21" s="393"/>
      <c r="L21" s="392"/>
      <c r="M21" s="392"/>
      <c r="N21" s="167"/>
      <c r="O21" s="391"/>
      <c r="P21" s="167"/>
    </row>
    <row r="22" spans="3:16" s="390" customFormat="1">
      <c r="C22" s="395"/>
      <c r="D22" s="397"/>
      <c r="E22" s="399"/>
      <c r="F22" s="399"/>
      <c r="G22" s="399"/>
      <c r="H22" s="399"/>
      <c r="I22" s="399"/>
      <c r="J22" s="392"/>
      <c r="K22" s="393"/>
      <c r="L22" s="392"/>
      <c r="M22" s="392"/>
      <c r="N22" s="167"/>
      <c r="O22" s="391"/>
      <c r="P22" s="167"/>
    </row>
    <row r="23" spans="3:16" s="390" customFormat="1">
      <c r="C23" s="395"/>
      <c r="D23" s="397"/>
      <c r="E23" s="396"/>
      <c r="F23" s="396"/>
      <c r="G23" s="396"/>
      <c r="H23" s="396"/>
      <c r="I23" s="396"/>
      <c r="J23" s="392"/>
      <c r="K23" s="393"/>
      <c r="L23" s="392"/>
      <c r="M23" s="392"/>
      <c r="N23" s="167"/>
      <c r="O23" s="391"/>
      <c r="P23" s="167"/>
    </row>
    <row r="24" spans="3:16" s="390" customFormat="1">
      <c r="C24" s="395"/>
      <c r="D24" s="397"/>
      <c r="E24" s="396"/>
      <c r="F24" s="396"/>
      <c r="G24" s="396"/>
      <c r="H24" s="396"/>
      <c r="I24" s="396"/>
      <c r="J24" s="392"/>
      <c r="K24" s="393"/>
      <c r="L24" s="392"/>
      <c r="M24" s="392"/>
      <c r="N24" s="167"/>
      <c r="O24" s="391"/>
      <c r="P24" s="167"/>
    </row>
    <row r="25" spans="3:16" s="390" customFormat="1">
      <c r="C25" s="398"/>
      <c r="D25" s="397"/>
      <c r="E25" s="396"/>
      <c r="F25" s="396"/>
      <c r="G25" s="396"/>
      <c r="H25" s="396"/>
      <c r="J25" s="392"/>
      <c r="K25" s="393"/>
      <c r="L25" s="392"/>
      <c r="M25" s="392"/>
      <c r="N25" s="167"/>
      <c r="O25" s="391"/>
      <c r="P25" s="167"/>
    </row>
    <row r="26" spans="3:16" s="390" customFormat="1">
      <c r="C26" s="395"/>
      <c r="D26" s="397"/>
      <c r="E26" s="396"/>
      <c r="F26" s="396"/>
      <c r="G26" s="396"/>
      <c r="H26" s="396"/>
      <c r="I26" s="396"/>
      <c r="J26" s="392"/>
      <c r="K26" s="393"/>
      <c r="L26" s="392"/>
      <c r="M26" s="392"/>
      <c r="N26" s="167"/>
      <c r="O26" s="391"/>
      <c r="P26" s="167"/>
    </row>
    <row r="27" spans="3:16" s="390" customFormat="1">
      <c r="C27" s="395"/>
      <c r="J27" s="392"/>
      <c r="K27" s="393"/>
      <c r="L27" s="392"/>
      <c r="M27" s="392"/>
      <c r="N27" s="167"/>
      <c r="O27" s="391"/>
      <c r="P27" s="167"/>
    </row>
    <row r="28" spans="3:16" s="390" customFormat="1">
      <c r="C28" s="395"/>
      <c r="J28" s="392"/>
      <c r="K28" s="393"/>
      <c r="L28" s="392"/>
      <c r="M28" s="392"/>
      <c r="N28" s="167"/>
      <c r="O28" s="391"/>
      <c r="P28" s="167"/>
    </row>
    <row r="29" spans="3:16" s="390" customFormat="1">
      <c r="C29" s="395"/>
      <c r="J29" s="392"/>
      <c r="K29" s="393"/>
      <c r="L29" s="392"/>
      <c r="M29" s="392"/>
      <c r="N29" s="167"/>
      <c r="O29" s="391"/>
      <c r="P29" s="167"/>
    </row>
    <row r="30" spans="3:16" s="390" customFormat="1">
      <c r="J30" s="392"/>
      <c r="K30" s="393"/>
      <c r="L30" s="392"/>
      <c r="M30" s="392"/>
      <c r="N30" s="167"/>
      <c r="O30" s="391"/>
      <c r="P30" s="167"/>
    </row>
    <row r="31" spans="3:16" s="390" customFormat="1">
      <c r="J31" s="392"/>
      <c r="K31" s="393"/>
      <c r="L31" s="392"/>
      <c r="M31" s="392"/>
      <c r="N31" s="167"/>
      <c r="O31" s="391"/>
      <c r="P31" s="167"/>
    </row>
    <row r="32" spans="3:16" s="390" customFormat="1">
      <c r="J32" s="392"/>
      <c r="K32" s="393"/>
      <c r="L32" s="392"/>
      <c r="M32" s="392"/>
      <c r="N32" s="167"/>
      <c r="O32" s="391"/>
      <c r="P32" s="167"/>
    </row>
    <row r="33" spans="2:16" s="390" customFormat="1">
      <c r="J33" s="392"/>
      <c r="K33" s="393"/>
      <c r="L33" s="392"/>
      <c r="M33" s="392"/>
      <c r="N33" s="167"/>
      <c r="O33" s="391"/>
      <c r="P33" s="167"/>
    </row>
    <row r="34" spans="2:16" s="390" customFormat="1">
      <c r="B34" s="394"/>
      <c r="J34" s="392"/>
      <c r="K34" s="393"/>
      <c r="L34" s="392"/>
      <c r="M34" s="392"/>
      <c r="N34" s="167"/>
      <c r="O34" s="391"/>
      <c r="P34" s="167"/>
    </row>
    <row r="35" spans="2:16" s="390" customFormat="1">
      <c r="C35" s="167"/>
      <c r="D35" s="167"/>
      <c r="E35" s="167"/>
      <c r="F35" s="167"/>
      <c r="G35" s="167"/>
      <c r="H35" s="167"/>
      <c r="I35" s="167"/>
      <c r="J35" s="392"/>
      <c r="K35" s="393"/>
      <c r="L35" s="392"/>
      <c r="M35" s="392"/>
      <c r="N35" s="167"/>
      <c r="O35" s="391"/>
      <c r="P35" s="167"/>
    </row>
    <row r="36" spans="2:16" s="390" customFormat="1">
      <c r="C36" s="167"/>
      <c r="D36" s="167"/>
      <c r="E36" s="167"/>
      <c r="F36" s="167"/>
      <c r="G36" s="167"/>
      <c r="H36" s="167"/>
      <c r="I36" s="167"/>
      <c r="J36" s="392"/>
      <c r="K36" s="393"/>
      <c r="L36" s="392"/>
      <c r="M36" s="392"/>
      <c r="N36" s="167"/>
      <c r="O36" s="391"/>
      <c r="P36" s="167"/>
    </row>
    <row r="37" spans="2:16" s="390" customFormat="1">
      <c r="C37" s="167"/>
      <c r="D37" s="167"/>
      <c r="E37" s="167"/>
      <c r="F37" s="167"/>
      <c r="G37" s="167"/>
      <c r="H37" s="167"/>
      <c r="I37" s="167"/>
      <c r="J37" s="392"/>
      <c r="K37" s="393"/>
      <c r="L37" s="392"/>
      <c r="M37" s="392"/>
      <c r="N37" s="167"/>
      <c r="O37" s="391"/>
      <c r="P37" s="167"/>
    </row>
  </sheetData>
  <conditionalFormatting sqref="P31:P32">
    <cfRule type="cellIs" dxfId="0" priority="1" operator="equal">
      <formula>0.0416666666666667</formula>
    </cfRule>
  </conditionalFormatting>
  <pageMargins left="0.7" right="0.7" top="0.75" bottom="0.75" header="0.3" footer="0.3"/>
  <pageSetup paperSize="9" scale="89" fitToHeight="0" orientation="landscape" horizontalDpi="0" verticalDpi="0" r:id="rId1"/>
</worksheet>
</file>

<file path=xl/worksheets/sheet45.xml><?xml version="1.0" encoding="utf-8"?>
<worksheet xmlns="http://schemas.openxmlformats.org/spreadsheetml/2006/main" xmlns:r="http://schemas.openxmlformats.org/officeDocument/2006/relationships">
  <dimension ref="A1:L4"/>
  <sheetViews>
    <sheetView workbookViewId="0"/>
  </sheetViews>
  <sheetFormatPr defaultRowHeight="12.75"/>
  <cols>
    <col min="1" max="1" width="4.28515625" bestFit="1" customWidth="1"/>
    <col min="2" max="2" width="10" bestFit="1" customWidth="1"/>
    <col min="3" max="3" width="11.42578125" bestFit="1" customWidth="1"/>
    <col min="4" max="4" width="24.140625" bestFit="1" customWidth="1"/>
    <col min="5" max="5" width="3.5703125" bestFit="1" customWidth="1"/>
    <col min="6" max="6" width="8.140625" bestFit="1" customWidth="1"/>
  </cols>
  <sheetData>
    <row r="1" spans="1:12">
      <c r="A1" t="s">
        <v>3295</v>
      </c>
      <c r="B1" t="s">
        <v>232</v>
      </c>
      <c r="C1" t="s">
        <v>231</v>
      </c>
      <c r="D1" t="s">
        <v>235</v>
      </c>
      <c r="E1" t="s">
        <v>2862</v>
      </c>
      <c r="F1" t="s">
        <v>3296</v>
      </c>
      <c r="H1" s="11" t="s">
        <v>165</v>
      </c>
      <c r="I1" s="11" t="s">
        <v>196</v>
      </c>
      <c r="J1" s="11" t="s">
        <v>162</v>
      </c>
      <c r="K1" s="11" t="s">
        <v>163</v>
      </c>
      <c r="L1" s="11" t="s">
        <v>79</v>
      </c>
    </row>
    <row r="2" spans="1:12">
      <c r="A2">
        <v>1</v>
      </c>
      <c r="B2" t="s">
        <v>55</v>
      </c>
      <c r="C2" t="s">
        <v>54</v>
      </c>
      <c r="D2" t="s">
        <v>76</v>
      </c>
      <c r="E2">
        <v>15</v>
      </c>
      <c r="F2" s="79">
        <v>0.30972222222222223</v>
      </c>
      <c r="G2" t="str">
        <f>C2&amp;" "&amp;B2</f>
        <v>Liszka Grzegorz</v>
      </c>
      <c r="H2" s="11"/>
      <c r="I2" s="11">
        <v>100</v>
      </c>
      <c r="J2" s="80"/>
      <c r="K2" s="11"/>
      <c r="L2" s="11"/>
    </row>
    <row r="3" spans="1:12">
      <c r="A3">
        <v>1</v>
      </c>
      <c r="B3" t="s">
        <v>3305</v>
      </c>
      <c r="C3" t="s">
        <v>3306</v>
      </c>
      <c r="D3" t="s">
        <v>2475</v>
      </c>
      <c r="E3">
        <v>15</v>
      </c>
      <c r="F3" s="79">
        <v>0.35000000000000003</v>
      </c>
      <c r="G3" t="str">
        <f t="shared" ref="G3:G4" si="0">C3&amp;" "&amp;B3</f>
        <v>gruziel magdalena</v>
      </c>
      <c r="H3" s="11">
        <v>100</v>
      </c>
      <c r="I3" s="11">
        <f>MAX(I2*IF(L3&lt;1,L3,IF(K3&lt;1,K3,IF(J3&lt;1,J3,1))),0)</f>
        <v>88.492063492063494</v>
      </c>
      <c r="J3" s="80">
        <f t="shared" ref="J3:J4" si="1">F2/F3</f>
        <v>0.88492063492063489</v>
      </c>
      <c r="K3" s="11">
        <f t="shared" ref="K3:K4" si="2">E3/E2</f>
        <v>1</v>
      </c>
      <c r="L3" s="11">
        <v>15</v>
      </c>
    </row>
    <row r="4" spans="1:12">
      <c r="A4">
        <v>2</v>
      </c>
      <c r="B4" t="s">
        <v>3172</v>
      </c>
      <c r="C4" t="s">
        <v>2456</v>
      </c>
      <c r="D4" t="s">
        <v>2460</v>
      </c>
      <c r="E4">
        <v>15</v>
      </c>
      <c r="F4" s="79">
        <v>0.57916666666666672</v>
      </c>
      <c r="G4" t="str">
        <f t="shared" si="0"/>
        <v>Czarny Basia</v>
      </c>
      <c r="H4" s="11">
        <f t="shared" ref="H4" si="3">MAX(H3*IF(L4&lt;1,L4,IF(K4&lt;1,K4,IF(J4&lt;1,J4,1))),0)</f>
        <v>60.431654676258994</v>
      </c>
      <c r="I4" s="11">
        <f>MAX(I3*IF(L4&lt;1,L4,IF(K4&lt;1,K4,IF(J4&lt;1,J4,1))),0)</f>
        <v>53.477218225419669</v>
      </c>
      <c r="J4" s="80">
        <f t="shared" si="1"/>
        <v>0.60431654676258995</v>
      </c>
      <c r="K4" s="11">
        <f t="shared" si="2"/>
        <v>1</v>
      </c>
      <c r="L4" s="11">
        <v>16</v>
      </c>
    </row>
  </sheetData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L27"/>
  <sheetViews>
    <sheetView workbookViewId="0"/>
  </sheetViews>
  <sheetFormatPr defaultRowHeight="12.75"/>
  <cols>
    <col min="1" max="1" width="4.28515625" bestFit="1" customWidth="1"/>
    <col min="2" max="2" width="10" bestFit="1" customWidth="1"/>
    <col min="3" max="3" width="11.42578125" bestFit="1" customWidth="1"/>
    <col min="4" max="4" width="24.140625" bestFit="1" customWidth="1"/>
    <col min="5" max="5" width="3.5703125" bestFit="1" customWidth="1"/>
    <col min="6" max="6" width="8.140625" bestFit="1" customWidth="1"/>
  </cols>
  <sheetData>
    <row r="1" spans="1:12">
      <c r="A1" t="s">
        <v>3295</v>
      </c>
      <c r="B1" t="s">
        <v>232</v>
      </c>
      <c r="C1" t="s">
        <v>231</v>
      </c>
      <c r="D1" t="s">
        <v>235</v>
      </c>
      <c r="E1" t="s">
        <v>2862</v>
      </c>
      <c r="F1" t="s">
        <v>3296</v>
      </c>
      <c r="H1" s="11" t="s">
        <v>165</v>
      </c>
      <c r="I1" s="11" t="s">
        <v>196</v>
      </c>
      <c r="J1" s="11" t="s">
        <v>162</v>
      </c>
      <c r="K1" s="11" t="s">
        <v>163</v>
      </c>
      <c r="L1" s="11" t="s">
        <v>79</v>
      </c>
    </row>
    <row r="2" spans="1:12">
      <c r="A2">
        <v>1</v>
      </c>
      <c r="B2" t="s">
        <v>55</v>
      </c>
      <c r="C2" t="s">
        <v>54</v>
      </c>
      <c r="D2" t="s">
        <v>76</v>
      </c>
      <c r="E2">
        <v>15</v>
      </c>
      <c r="F2" s="79">
        <v>0.30972222222222223</v>
      </c>
      <c r="G2" t="str">
        <f>C2&amp;" "&amp;B2</f>
        <v>Liszka Grzegorz</v>
      </c>
      <c r="H2" s="11">
        <v>100</v>
      </c>
      <c r="I2" s="11"/>
      <c r="J2" s="80"/>
      <c r="K2" s="11"/>
      <c r="L2" s="11"/>
    </row>
    <row r="3" spans="1:12">
      <c r="A3">
        <v>1</v>
      </c>
      <c r="B3" t="s">
        <v>48</v>
      </c>
      <c r="C3" t="s">
        <v>117</v>
      </c>
      <c r="D3" t="s">
        <v>296</v>
      </c>
      <c r="E3">
        <v>15</v>
      </c>
      <c r="F3" s="79">
        <v>0.30972222222222223</v>
      </c>
      <c r="G3" t="str">
        <f t="shared" ref="G3:G27" si="0">C3&amp;" "&amp;B3</f>
        <v>Brudło Paweł</v>
      </c>
      <c r="H3" s="11">
        <f t="shared" ref="H3" si="1">MAX(H2*IF(L3&lt;1,L3,IF(K3&lt;1,K3,IF(J3&lt;1,J3,1))),0)</f>
        <v>100</v>
      </c>
      <c r="I3" s="11"/>
      <c r="J3" s="80">
        <f>F2/F3</f>
        <v>1</v>
      </c>
      <c r="K3" s="11">
        <f>E3/E2</f>
        <v>1</v>
      </c>
      <c r="L3" s="11">
        <v>1</v>
      </c>
    </row>
    <row r="4" spans="1:12">
      <c r="A4">
        <v>3</v>
      </c>
      <c r="B4" t="s">
        <v>442</v>
      </c>
      <c r="C4" t="s">
        <v>2598</v>
      </c>
      <c r="D4" t="s">
        <v>2475</v>
      </c>
      <c r="E4">
        <v>15</v>
      </c>
      <c r="F4" s="79">
        <v>0.3444444444444445</v>
      </c>
      <c r="G4" t="str">
        <f t="shared" si="0"/>
        <v>Senderek Łukasz</v>
      </c>
      <c r="H4" s="11">
        <f t="shared" ref="H4:H5" si="2">MAX(H3*IF(L4&lt;1,L4,IF(K4&lt;1,K4,IF(J4&lt;1,J4,1))),0)</f>
        <v>89.919354838709666</v>
      </c>
      <c r="I4" s="11"/>
      <c r="J4" s="80">
        <f t="shared" ref="J4:J27" si="3">F3/F4</f>
        <v>0.89919354838709664</v>
      </c>
      <c r="K4" s="11">
        <f t="shared" ref="K4:K27" si="4">E4/E3</f>
        <v>1</v>
      </c>
      <c r="L4" s="11">
        <v>1</v>
      </c>
    </row>
    <row r="5" spans="1:12">
      <c r="A5">
        <v>4</v>
      </c>
      <c r="B5" t="s">
        <v>46</v>
      </c>
      <c r="C5" t="s">
        <v>3304</v>
      </c>
      <c r="D5" t="s">
        <v>3297</v>
      </c>
      <c r="E5">
        <v>15</v>
      </c>
      <c r="F5" s="79">
        <v>0.34861111111111115</v>
      </c>
      <c r="G5" t="str">
        <f t="shared" si="0"/>
        <v>Jaśkiewicz Piotr</v>
      </c>
      <c r="H5" s="11">
        <f t="shared" si="2"/>
        <v>88.844621513944219</v>
      </c>
      <c r="I5" s="11"/>
      <c r="J5" s="80">
        <f t="shared" si="3"/>
        <v>0.98804780876494025</v>
      </c>
      <c r="K5" s="11">
        <f t="shared" si="4"/>
        <v>1</v>
      </c>
      <c r="L5" s="11">
        <v>1</v>
      </c>
    </row>
    <row r="6" spans="1:12">
      <c r="A6">
        <v>5</v>
      </c>
      <c r="B6" t="s">
        <v>442</v>
      </c>
      <c r="C6" t="s">
        <v>441</v>
      </c>
      <c r="D6" t="s">
        <v>143</v>
      </c>
      <c r="E6">
        <v>15</v>
      </c>
      <c r="F6" s="79">
        <v>0.36527777777777781</v>
      </c>
      <c r="G6" t="str">
        <f t="shared" si="0"/>
        <v>Mirowski Łukasz</v>
      </c>
      <c r="H6" s="11">
        <f t="shared" ref="H6:H26" si="5">MAX(H5*IF(L6&lt;1,L6,IF(K6&lt;1,K6,IF(J6&lt;1,J6,1))),0)</f>
        <v>84.790874524714823</v>
      </c>
      <c r="I6" s="11"/>
      <c r="J6" s="80">
        <f t="shared" ref="J6:J26" si="6">F5/F6</f>
        <v>0.95437262357414454</v>
      </c>
      <c r="K6" s="11">
        <f t="shared" ref="K6:K26" si="7">E6/E5</f>
        <v>1</v>
      </c>
      <c r="L6" s="11">
        <v>1</v>
      </c>
    </row>
    <row r="7" spans="1:12">
      <c r="A7">
        <v>5</v>
      </c>
      <c r="B7" t="s">
        <v>578</v>
      </c>
      <c r="C7" t="s">
        <v>602</v>
      </c>
      <c r="D7" t="s">
        <v>143</v>
      </c>
      <c r="E7">
        <v>15</v>
      </c>
      <c r="F7" s="79">
        <v>0.36527777777777781</v>
      </c>
      <c r="G7" t="str">
        <f t="shared" si="0"/>
        <v>Zadworny Tomasz</v>
      </c>
      <c r="H7" s="11">
        <f t="shared" si="5"/>
        <v>84.790874524714823</v>
      </c>
      <c r="I7" s="11"/>
      <c r="J7" s="80">
        <f t="shared" si="6"/>
        <v>1</v>
      </c>
      <c r="K7" s="11">
        <f t="shared" si="7"/>
        <v>1</v>
      </c>
      <c r="L7" s="11">
        <v>1</v>
      </c>
    </row>
    <row r="8" spans="1:12">
      <c r="A8">
        <v>7</v>
      </c>
      <c r="B8" t="s">
        <v>50</v>
      </c>
      <c r="C8" t="s">
        <v>879</v>
      </c>
      <c r="D8" t="s">
        <v>143</v>
      </c>
      <c r="E8">
        <v>15</v>
      </c>
      <c r="F8" s="79">
        <v>0.37986111111111115</v>
      </c>
      <c r="G8" t="str">
        <f t="shared" si="0"/>
        <v>Hołdakowski Wojciech</v>
      </c>
      <c r="H8" s="11">
        <f t="shared" si="5"/>
        <v>81.53564899451554</v>
      </c>
      <c r="I8" s="11"/>
      <c r="J8" s="80">
        <f t="shared" si="6"/>
        <v>0.96160877513711152</v>
      </c>
      <c r="K8" s="11">
        <f t="shared" si="7"/>
        <v>1</v>
      </c>
      <c r="L8" s="11">
        <v>1</v>
      </c>
    </row>
    <row r="9" spans="1:12">
      <c r="A9">
        <v>8</v>
      </c>
      <c r="B9" t="s">
        <v>60</v>
      </c>
      <c r="C9" t="s">
        <v>2060</v>
      </c>
      <c r="D9" t="s">
        <v>143</v>
      </c>
      <c r="E9">
        <v>15</v>
      </c>
      <c r="F9" s="79">
        <v>0.38958333333333334</v>
      </c>
      <c r="G9" t="str">
        <f t="shared" si="0"/>
        <v>Szawdzin Krzysztof</v>
      </c>
      <c r="H9" s="11">
        <f t="shared" si="5"/>
        <v>79.500891265597147</v>
      </c>
      <c r="I9" s="11"/>
      <c r="J9" s="80">
        <f t="shared" si="6"/>
        <v>0.97504456327985745</v>
      </c>
      <c r="K9" s="11">
        <f t="shared" si="7"/>
        <v>1</v>
      </c>
      <c r="L9" s="11">
        <v>1</v>
      </c>
    </row>
    <row r="10" spans="1:12">
      <c r="A10">
        <v>9</v>
      </c>
      <c r="B10" t="s">
        <v>1113</v>
      </c>
      <c r="C10" t="s">
        <v>3242</v>
      </c>
      <c r="D10" t="s">
        <v>2706</v>
      </c>
      <c r="E10">
        <v>15</v>
      </c>
      <c r="F10" s="79">
        <v>0.39097222222222222</v>
      </c>
      <c r="G10" t="str">
        <f t="shared" si="0"/>
        <v>Kot Maciej</v>
      </c>
      <c r="H10" s="11">
        <f t="shared" si="5"/>
        <v>79.218472468916517</v>
      </c>
      <c r="I10" s="11"/>
      <c r="J10" s="80">
        <f t="shared" si="6"/>
        <v>0.99644760213143868</v>
      </c>
      <c r="K10" s="11">
        <f t="shared" si="7"/>
        <v>1</v>
      </c>
      <c r="L10" s="11">
        <v>1</v>
      </c>
    </row>
    <row r="11" spans="1:12">
      <c r="A11">
        <v>10</v>
      </c>
      <c r="B11" t="s">
        <v>94</v>
      </c>
      <c r="C11" t="s">
        <v>2901</v>
      </c>
      <c r="D11" t="s">
        <v>2902</v>
      </c>
      <c r="E11">
        <v>15</v>
      </c>
      <c r="F11" s="79">
        <v>0.40347222222222223</v>
      </c>
      <c r="G11" t="str">
        <f t="shared" si="0"/>
        <v>Korzec Stanisław</v>
      </c>
      <c r="H11" s="11">
        <f t="shared" si="5"/>
        <v>76.764199655765921</v>
      </c>
      <c r="I11" s="11"/>
      <c r="J11" s="80">
        <f t="shared" si="6"/>
        <v>0.96901893287435459</v>
      </c>
      <c r="K11" s="11">
        <f t="shared" si="7"/>
        <v>1</v>
      </c>
      <c r="L11" s="11">
        <v>1</v>
      </c>
    </row>
    <row r="12" spans="1:12">
      <c r="A12">
        <v>10</v>
      </c>
      <c r="B12" t="s">
        <v>55</v>
      </c>
      <c r="C12" t="s">
        <v>3307</v>
      </c>
      <c r="D12" t="s">
        <v>2902</v>
      </c>
      <c r="E12">
        <v>15</v>
      </c>
      <c r="F12" s="79">
        <v>0.40347222222222223</v>
      </c>
      <c r="G12" t="str">
        <f t="shared" si="0"/>
        <v>Malicki Grzegorz</v>
      </c>
      <c r="H12" s="11">
        <f t="shared" si="5"/>
        <v>76.764199655765921</v>
      </c>
      <c r="I12" s="11"/>
      <c r="J12" s="80">
        <f t="shared" si="6"/>
        <v>1</v>
      </c>
      <c r="K12" s="11">
        <f t="shared" si="7"/>
        <v>1</v>
      </c>
      <c r="L12" s="11">
        <v>1</v>
      </c>
    </row>
    <row r="13" spans="1:12">
      <c r="A13">
        <v>12</v>
      </c>
      <c r="B13" t="s">
        <v>526</v>
      </c>
      <c r="C13" t="s">
        <v>2609</v>
      </c>
      <c r="D13" t="s">
        <v>2509</v>
      </c>
      <c r="E13">
        <v>15</v>
      </c>
      <c r="F13" s="79">
        <v>0.4152777777777778</v>
      </c>
      <c r="G13" t="str">
        <f t="shared" si="0"/>
        <v>Adamczyk Bartosz</v>
      </c>
      <c r="H13" s="11">
        <f t="shared" si="5"/>
        <v>74.58193979933111</v>
      </c>
      <c r="I13" s="11"/>
      <c r="J13" s="80">
        <f t="shared" si="6"/>
        <v>0.97157190635451507</v>
      </c>
      <c r="K13" s="11">
        <f t="shared" si="7"/>
        <v>1</v>
      </c>
      <c r="L13" s="11">
        <v>1</v>
      </c>
    </row>
    <row r="14" spans="1:12">
      <c r="A14">
        <v>13</v>
      </c>
      <c r="B14" t="s">
        <v>442</v>
      </c>
      <c r="C14" t="s">
        <v>3308</v>
      </c>
      <c r="D14" t="s">
        <v>143</v>
      </c>
      <c r="E14">
        <v>15</v>
      </c>
      <c r="F14" s="79">
        <v>0.43541666666666662</v>
      </c>
      <c r="G14" t="str">
        <f t="shared" si="0"/>
        <v>Bałuka Łukasz</v>
      </c>
      <c r="H14" s="11">
        <f t="shared" si="5"/>
        <v>71.132376395534308</v>
      </c>
      <c r="I14" s="11"/>
      <c r="J14" s="80">
        <f t="shared" si="6"/>
        <v>0.95374800637958546</v>
      </c>
      <c r="K14" s="11">
        <f t="shared" si="7"/>
        <v>1</v>
      </c>
      <c r="L14" s="11">
        <v>1</v>
      </c>
    </row>
    <row r="15" spans="1:12">
      <c r="A15">
        <v>14</v>
      </c>
      <c r="B15" t="s">
        <v>94</v>
      </c>
      <c r="C15" t="s">
        <v>3309</v>
      </c>
      <c r="D15" t="s">
        <v>3298</v>
      </c>
      <c r="E15">
        <v>15</v>
      </c>
      <c r="F15" s="79">
        <v>0.46180555555555558</v>
      </c>
      <c r="G15" t="str">
        <f t="shared" si="0"/>
        <v>Kruczek Stanisław</v>
      </c>
      <c r="H15" s="11">
        <f t="shared" si="5"/>
        <v>67.067669172932341</v>
      </c>
      <c r="I15" s="11"/>
      <c r="J15" s="80">
        <f t="shared" si="6"/>
        <v>0.94285714285714273</v>
      </c>
      <c r="K15" s="11">
        <f t="shared" si="7"/>
        <v>1</v>
      </c>
      <c r="L15" s="11">
        <v>1</v>
      </c>
    </row>
    <row r="16" spans="1:12">
      <c r="A16">
        <v>15</v>
      </c>
      <c r="B16" t="s">
        <v>69</v>
      </c>
      <c r="C16" t="s">
        <v>75</v>
      </c>
      <c r="D16" t="s">
        <v>2004</v>
      </c>
      <c r="E16">
        <v>15</v>
      </c>
      <c r="F16" s="79">
        <v>0.56805555555555554</v>
      </c>
      <c r="G16" t="str">
        <f t="shared" si="0"/>
        <v>Smejda Andrzej</v>
      </c>
      <c r="H16" s="11">
        <f t="shared" si="5"/>
        <v>54.523227383863095</v>
      </c>
      <c r="I16" s="11"/>
      <c r="J16" s="80">
        <f t="shared" si="6"/>
        <v>0.81295843520782407</v>
      </c>
      <c r="K16" s="11">
        <f t="shared" si="7"/>
        <v>1</v>
      </c>
      <c r="L16" s="11">
        <v>1</v>
      </c>
    </row>
    <row r="17" spans="1:12">
      <c r="A17">
        <v>16</v>
      </c>
      <c r="B17" t="s">
        <v>55</v>
      </c>
      <c r="C17" t="s">
        <v>2456</v>
      </c>
      <c r="D17" t="s">
        <v>2460</v>
      </c>
      <c r="E17">
        <v>15</v>
      </c>
      <c r="F17" s="79">
        <v>0.57916666666666672</v>
      </c>
      <c r="G17" t="str">
        <f t="shared" si="0"/>
        <v>Czarny Grzegorz</v>
      </c>
      <c r="H17" s="11">
        <f t="shared" si="5"/>
        <v>53.477218225419669</v>
      </c>
      <c r="I17" s="11"/>
      <c r="J17" s="80">
        <f t="shared" si="6"/>
        <v>0.98081534772182244</v>
      </c>
      <c r="K17" s="11">
        <f t="shared" si="7"/>
        <v>1</v>
      </c>
      <c r="L17" s="11">
        <v>1</v>
      </c>
    </row>
    <row r="18" spans="1:12">
      <c r="A18">
        <v>17</v>
      </c>
      <c r="B18" t="s">
        <v>69</v>
      </c>
      <c r="C18" t="s">
        <v>3310</v>
      </c>
      <c r="D18" t="s">
        <v>3299</v>
      </c>
      <c r="E18">
        <v>10</v>
      </c>
      <c r="F18" s="79">
        <v>0.44444444444444442</v>
      </c>
      <c r="G18" t="str">
        <f t="shared" si="0"/>
        <v>Pieniążek Andrzej</v>
      </c>
      <c r="H18" s="11">
        <f t="shared" si="5"/>
        <v>35.651478816946444</v>
      </c>
      <c r="I18" s="11"/>
      <c r="J18" s="80">
        <f t="shared" si="6"/>
        <v>1.3031250000000001</v>
      </c>
      <c r="K18" s="11">
        <f t="shared" si="7"/>
        <v>0.66666666666666663</v>
      </c>
      <c r="L18" s="11">
        <v>1</v>
      </c>
    </row>
    <row r="19" spans="1:12">
      <c r="A19">
        <v>18</v>
      </c>
      <c r="B19" t="s">
        <v>3311</v>
      </c>
      <c r="C19" t="s">
        <v>3312</v>
      </c>
      <c r="D19" t="s">
        <v>3300</v>
      </c>
      <c r="E19">
        <v>9</v>
      </c>
      <c r="F19" s="79">
        <v>0.26527777777777778</v>
      </c>
      <c r="G19" t="str">
        <f t="shared" si="0"/>
        <v>Słonina Ireneusz</v>
      </c>
      <c r="H19" s="11">
        <f t="shared" si="5"/>
        <v>32.086330935251802</v>
      </c>
      <c r="I19" s="11"/>
      <c r="J19" s="80">
        <f t="shared" si="6"/>
        <v>1.6753926701570681</v>
      </c>
      <c r="K19" s="11">
        <f t="shared" si="7"/>
        <v>0.9</v>
      </c>
      <c r="L19" s="11">
        <v>1</v>
      </c>
    </row>
    <row r="20" spans="1:12">
      <c r="A20">
        <v>18</v>
      </c>
      <c r="B20" t="s">
        <v>526</v>
      </c>
      <c r="C20" t="s">
        <v>3313</v>
      </c>
      <c r="D20" t="s">
        <v>3300</v>
      </c>
      <c r="E20">
        <v>9</v>
      </c>
      <c r="F20" s="79">
        <v>0.26527777777777778</v>
      </c>
      <c r="G20" t="str">
        <f t="shared" si="0"/>
        <v>Świder Bartosz</v>
      </c>
      <c r="H20" s="11">
        <f t="shared" si="5"/>
        <v>32.086330935251802</v>
      </c>
      <c r="I20" s="11"/>
      <c r="J20" s="80">
        <f t="shared" si="6"/>
        <v>1</v>
      </c>
      <c r="K20" s="11">
        <f t="shared" si="7"/>
        <v>1</v>
      </c>
      <c r="L20" s="11">
        <v>1</v>
      </c>
    </row>
    <row r="21" spans="1:12">
      <c r="A21">
        <v>20</v>
      </c>
      <c r="B21" t="s">
        <v>578</v>
      </c>
      <c r="C21" t="s">
        <v>3183</v>
      </c>
      <c r="D21" t="s">
        <v>2686</v>
      </c>
      <c r="E21">
        <v>9</v>
      </c>
      <c r="F21" s="79">
        <v>0.26597222222222222</v>
      </c>
      <c r="G21" t="str">
        <f t="shared" si="0"/>
        <v>Bergier Tomasz</v>
      </c>
      <c r="H21" s="11">
        <f t="shared" si="5"/>
        <v>32.002554614272029</v>
      </c>
      <c r="I21" s="11"/>
      <c r="J21" s="80">
        <f t="shared" si="6"/>
        <v>0.99738903394255873</v>
      </c>
      <c r="K21" s="11">
        <f t="shared" si="7"/>
        <v>1</v>
      </c>
      <c r="L21" s="11">
        <v>1</v>
      </c>
    </row>
    <row r="22" spans="1:12">
      <c r="A22">
        <v>21</v>
      </c>
      <c r="B22" t="s">
        <v>783</v>
      </c>
      <c r="C22" t="s">
        <v>3248</v>
      </c>
      <c r="D22" t="s">
        <v>3301</v>
      </c>
      <c r="E22">
        <v>9</v>
      </c>
      <c r="F22" s="79">
        <v>0.35694444444444445</v>
      </c>
      <c r="G22" t="str">
        <f t="shared" si="0"/>
        <v>Jasonek Jerzy</v>
      </c>
      <c r="H22" s="11">
        <f t="shared" si="5"/>
        <v>23.846261512191028</v>
      </c>
      <c r="I22" s="11"/>
      <c r="J22" s="80">
        <f t="shared" si="6"/>
        <v>0.74513618677042803</v>
      </c>
      <c r="K22" s="11">
        <f t="shared" si="7"/>
        <v>1</v>
      </c>
      <c r="L22" s="11">
        <v>1</v>
      </c>
    </row>
    <row r="23" spans="1:12">
      <c r="A23">
        <v>21</v>
      </c>
      <c r="B23" t="s">
        <v>60</v>
      </c>
      <c r="C23" t="s">
        <v>3249</v>
      </c>
      <c r="D23" t="s">
        <v>3301</v>
      </c>
      <c r="E23">
        <v>9</v>
      </c>
      <c r="F23" s="79">
        <v>0.35694444444444445</v>
      </c>
      <c r="G23" t="str">
        <f t="shared" si="0"/>
        <v>Ślusarczyk Krzysztof</v>
      </c>
      <c r="H23" s="11">
        <f t="shared" si="5"/>
        <v>23.846261512191028</v>
      </c>
      <c r="I23" s="11"/>
      <c r="J23" s="80">
        <f t="shared" si="6"/>
        <v>1</v>
      </c>
      <c r="K23" s="11">
        <f t="shared" si="7"/>
        <v>1</v>
      </c>
      <c r="L23" s="11">
        <v>1</v>
      </c>
    </row>
    <row r="24" spans="1:12">
      <c r="A24">
        <v>23</v>
      </c>
      <c r="B24" t="s">
        <v>84</v>
      </c>
      <c r="C24" t="s">
        <v>3314</v>
      </c>
      <c r="D24" t="s">
        <v>143</v>
      </c>
      <c r="E24">
        <v>9</v>
      </c>
      <c r="F24" s="79">
        <v>0.3979166666666667</v>
      </c>
      <c r="G24" t="str">
        <f t="shared" si="0"/>
        <v>Musioł Radosław</v>
      </c>
      <c r="H24" s="11">
        <f t="shared" si="5"/>
        <v>21.390887290167868</v>
      </c>
      <c r="I24" s="11"/>
      <c r="J24" s="80">
        <f t="shared" si="6"/>
        <v>0.89703315881326351</v>
      </c>
      <c r="K24" s="11">
        <f t="shared" si="7"/>
        <v>1</v>
      </c>
      <c r="L24" s="11">
        <v>1</v>
      </c>
    </row>
    <row r="25" spans="1:12">
      <c r="A25">
        <v>24</v>
      </c>
      <c r="B25" t="s">
        <v>48</v>
      </c>
      <c r="C25" t="s">
        <v>3315</v>
      </c>
      <c r="D25" t="s">
        <v>3302</v>
      </c>
      <c r="E25">
        <v>8</v>
      </c>
      <c r="F25" s="79">
        <v>0.44305555555555554</v>
      </c>
      <c r="G25" t="str">
        <f t="shared" si="0"/>
        <v>Horabik Paweł</v>
      </c>
      <c r="H25" s="11">
        <f t="shared" si="5"/>
        <v>19.014122035704769</v>
      </c>
      <c r="I25" s="11"/>
      <c r="J25" s="80">
        <f t="shared" si="6"/>
        <v>0.89811912225705337</v>
      </c>
      <c r="K25" s="11">
        <f t="shared" si="7"/>
        <v>0.88888888888888884</v>
      </c>
      <c r="L25" s="11">
        <v>1</v>
      </c>
    </row>
    <row r="26" spans="1:12">
      <c r="A26" t="s">
        <v>3303</v>
      </c>
      <c r="B26" t="s">
        <v>90</v>
      </c>
      <c r="C26" t="s">
        <v>1</v>
      </c>
      <c r="D26" t="s">
        <v>2</v>
      </c>
      <c r="E26">
        <v>0</v>
      </c>
      <c r="F26" t="s">
        <v>143</v>
      </c>
      <c r="G26" t="str">
        <f t="shared" si="0"/>
        <v>Kawecki Dariusz</v>
      </c>
      <c r="H26" s="11">
        <f t="shared" si="5"/>
        <v>0</v>
      </c>
      <c r="I26" s="11"/>
      <c r="J26" s="80" t="e">
        <f t="shared" si="6"/>
        <v>#VALUE!</v>
      </c>
      <c r="K26" s="11">
        <f t="shared" si="7"/>
        <v>0</v>
      </c>
      <c r="L26" s="11">
        <v>1</v>
      </c>
    </row>
    <row r="27" spans="1:12">
      <c r="A27" t="s">
        <v>3303</v>
      </c>
      <c r="B27" t="s">
        <v>472</v>
      </c>
      <c r="C27" t="s">
        <v>3316</v>
      </c>
      <c r="D27" t="s">
        <v>3302</v>
      </c>
      <c r="E27">
        <v>0</v>
      </c>
      <c r="F27" t="s">
        <v>143</v>
      </c>
      <c r="G27" t="str">
        <f t="shared" si="0"/>
        <v>Krzywda Michał</v>
      </c>
      <c r="H27" s="11">
        <v>0</v>
      </c>
      <c r="I27" s="11"/>
      <c r="J27" s="80" t="e">
        <f t="shared" si="3"/>
        <v>#VALUE!</v>
      </c>
      <c r="K27" s="11" t="e">
        <f t="shared" si="4"/>
        <v>#DIV/0!</v>
      </c>
      <c r="L27" s="11">
        <v>1</v>
      </c>
    </row>
  </sheetData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AS458"/>
  <sheetViews>
    <sheetView workbookViewId="0"/>
  </sheetViews>
  <sheetFormatPr defaultRowHeight="12.75"/>
  <cols>
    <col min="1" max="1" width="5.28515625" bestFit="1" customWidth="1"/>
    <col min="2" max="2" width="6" bestFit="1" customWidth="1"/>
    <col min="3" max="3" width="5.7109375" bestFit="1" customWidth="1"/>
    <col min="4" max="4" width="16.7109375" customWidth="1"/>
    <col min="5" max="5" width="20.28515625" customWidth="1"/>
    <col min="6" max="7" width="27.140625" customWidth="1"/>
    <col min="8" max="12" width="8.7109375" customWidth="1"/>
    <col min="13" max="13" width="11.5703125" customWidth="1"/>
    <col min="14" max="14" width="6.28515625" customWidth="1"/>
    <col min="15" max="15" width="6.85546875" bestFit="1" customWidth="1"/>
    <col min="16" max="16" width="6.28515625" customWidth="1"/>
    <col min="17" max="17" width="6.85546875" bestFit="1" customWidth="1"/>
    <col min="18" max="22" width="6.42578125" customWidth="1"/>
    <col min="23" max="23" width="6.85546875" bestFit="1" customWidth="1"/>
    <col min="24" max="29" width="6.85546875" customWidth="1"/>
    <col min="30" max="33" width="6.85546875" bestFit="1" customWidth="1"/>
    <col min="34" max="35" width="6.85546875" customWidth="1"/>
    <col min="36" max="37" width="6.85546875" bestFit="1" customWidth="1"/>
    <col min="38" max="38" width="16.140625" customWidth="1"/>
    <col min="39" max="39" width="21" bestFit="1" customWidth="1"/>
  </cols>
  <sheetData>
    <row r="1" spans="1:45" ht="16.5" thickBot="1">
      <c r="A1" s="475"/>
      <c r="B1" s="475"/>
      <c r="C1" s="475"/>
      <c r="D1" s="473"/>
      <c r="E1" s="473"/>
      <c r="F1" s="474"/>
      <c r="G1" s="473"/>
      <c r="H1" s="472"/>
      <c r="I1" s="472"/>
      <c r="J1" s="471"/>
      <c r="K1" s="470"/>
      <c r="L1" s="469" t="s">
        <v>2819</v>
      </c>
      <c r="M1" s="468">
        <v>41909.375</v>
      </c>
      <c r="N1" s="467"/>
      <c r="O1" s="467"/>
      <c r="P1" s="466"/>
      <c r="Q1" s="466"/>
      <c r="R1" s="466"/>
      <c r="S1" s="466"/>
      <c r="T1" s="466"/>
      <c r="U1" s="466"/>
      <c r="V1" s="466"/>
      <c r="W1" s="464"/>
      <c r="X1" s="464"/>
      <c r="Y1" s="464"/>
      <c r="Z1" s="464"/>
      <c r="AA1" s="464"/>
      <c r="AB1" s="464"/>
      <c r="AC1" s="464"/>
      <c r="AD1" s="464"/>
      <c r="AE1" s="465"/>
      <c r="AF1" s="465"/>
      <c r="AG1" s="465"/>
      <c r="AH1" s="465"/>
      <c r="AI1" s="465"/>
      <c r="AJ1" s="464"/>
      <c r="AK1" s="464"/>
      <c r="AL1" s="464"/>
      <c r="AM1" s="424" t="s">
        <v>3356</v>
      </c>
      <c r="AN1" s="424"/>
    </row>
    <row r="2" spans="1:45" ht="24" thickBot="1">
      <c r="A2" s="691" t="s">
        <v>3358</v>
      </c>
      <c r="B2" s="692"/>
      <c r="C2" s="692"/>
      <c r="D2" s="692"/>
      <c r="E2" s="692"/>
      <c r="F2" s="692"/>
      <c r="G2" s="693"/>
      <c r="H2" s="694" t="s">
        <v>3357</v>
      </c>
      <c r="I2" s="695"/>
      <c r="J2" s="695"/>
      <c r="K2" s="695"/>
      <c r="L2" s="695"/>
      <c r="M2" s="463" t="s">
        <v>2862</v>
      </c>
      <c r="N2" s="461">
        <v>1</v>
      </c>
      <c r="O2" s="461">
        <v>2</v>
      </c>
      <c r="P2" s="461">
        <v>3</v>
      </c>
      <c r="Q2" s="461">
        <v>4</v>
      </c>
      <c r="R2" s="461">
        <v>5</v>
      </c>
      <c r="S2" s="461">
        <v>6</v>
      </c>
      <c r="T2" s="461">
        <v>7</v>
      </c>
      <c r="U2" s="461">
        <v>8</v>
      </c>
      <c r="V2" s="461">
        <v>9</v>
      </c>
      <c r="W2" s="461">
        <v>10</v>
      </c>
      <c r="X2" s="461">
        <v>11</v>
      </c>
      <c r="Y2" s="461">
        <v>12</v>
      </c>
      <c r="Z2" s="461">
        <v>13</v>
      </c>
      <c r="AA2" s="461">
        <v>14</v>
      </c>
      <c r="AB2" s="461">
        <v>15</v>
      </c>
      <c r="AC2" s="461">
        <v>16</v>
      </c>
      <c r="AD2" s="461">
        <v>17</v>
      </c>
      <c r="AE2" s="461">
        <v>18</v>
      </c>
      <c r="AF2" s="461">
        <v>19</v>
      </c>
      <c r="AG2" s="461">
        <v>20</v>
      </c>
      <c r="AH2" s="461">
        <v>21</v>
      </c>
      <c r="AI2" s="461">
        <v>22</v>
      </c>
      <c r="AJ2" s="461">
        <v>23</v>
      </c>
      <c r="AK2" s="462">
        <v>24</v>
      </c>
      <c r="AL2" s="461" t="s">
        <v>257</v>
      </c>
      <c r="AM2" s="449">
        <v>41910.041666666664</v>
      </c>
      <c r="AN2" s="424" t="s">
        <v>3352</v>
      </c>
    </row>
    <row r="3" spans="1:45" ht="16.5" thickBot="1">
      <c r="A3" s="460" t="s">
        <v>3355</v>
      </c>
      <c r="B3" s="459" t="s">
        <v>3354</v>
      </c>
      <c r="C3" s="458" t="s">
        <v>2636</v>
      </c>
      <c r="D3" s="459" t="s">
        <v>231</v>
      </c>
      <c r="E3" s="459" t="s">
        <v>232</v>
      </c>
      <c r="F3" s="458" t="s">
        <v>235</v>
      </c>
      <c r="G3" s="457" t="s">
        <v>234</v>
      </c>
      <c r="H3" s="456" t="s">
        <v>2822</v>
      </c>
      <c r="I3" s="455" t="s">
        <v>259</v>
      </c>
      <c r="J3" s="455" t="s">
        <v>162</v>
      </c>
      <c r="K3" s="454" t="s">
        <v>79</v>
      </c>
      <c r="L3" s="453" t="s">
        <v>3353</v>
      </c>
      <c r="M3" s="452" t="s">
        <v>2825</v>
      </c>
      <c r="N3" s="450"/>
      <c r="O3" s="450"/>
      <c r="P3" s="450"/>
      <c r="Q3" s="450"/>
      <c r="R3" s="450"/>
      <c r="S3" s="450"/>
      <c r="T3" s="450"/>
      <c r="U3" s="450"/>
      <c r="V3" s="450"/>
      <c r="W3" s="450"/>
      <c r="X3" s="450"/>
      <c r="Y3" s="450"/>
      <c r="Z3" s="450"/>
      <c r="AA3" s="450"/>
      <c r="AB3" s="450"/>
      <c r="AC3" s="450"/>
      <c r="AD3" s="450"/>
      <c r="AE3" s="450"/>
      <c r="AF3" s="450"/>
      <c r="AG3" s="450"/>
      <c r="AH3" s="450"/>
      <c r="AI3" s="450"/>
      <c r="AJ3" s="450"/>
      <c r="AK3" s="451"/>
      <c r="AL3" s="450"/>
      <c r="AM3" s="258"/>
      <c r="AN3" s="11" t="s">
        <v>165</v>
      </c>
      <c r="AO3" s="11" t="s">
        <v>196</v>
      </c>
      <c r="AP3" s="11" t="s">
        <v>162</v>
      </c>
      <c r="AQ3" s="11" t="s">
        <v>163</v>
      </c>
      <c r="AR3" s="11" t="s">
        <v>79</v>
      </c>
      <c r="AS3" s="11" t="s">
        <v>164</v>
      </c>
    </row>
    <row r="4" spans="1:45" s="70" customFormat="1" ht="18.75">
      <c r="A4" s="446">
        <v>1</v>
      </c>
      <c r="B4" s="445"/>
      <c r="C4" s="444">
        <v>603</v>
      </c>
      <c r="D4" s="443" t="s">
        <v>117</v>
      </c>
      <c r="E4" s="443" t="s">
        <v>48</v>
      </c>
      <c r="F4" s="443" t="s">
        <v>296</v>
      </c>
      <c r="G4" s="443" t="s">
        <v>47</v>
      </c>
      <c r="H4" s="442">
        <f t="shared" ref="H4:H10" si="0">K4+L4</f>
        <v>720</v>
      </c>
      <c r="I4" s="441">
        <f t="shared" ref="I4:I10" si="1">COUNTA(N4:AK4)</f>
        <v>24</v>
      </c>
      <c r="J4" s="440">
        <f t="shared" ref="J4:J10" si="2">AL4-$M$1</f>
        <v>0.52916666666715173</v>
      </c>
      <c r="K4" s="439">
        <f t="shared" ref="K4:K10" si="3">I4*30</f>
        <v>720</v>
      </c>
      <c r="L4" s="438">
        <f t="shared" ref="L4:L10" si="4">-IF(AL4&gt;$AM$2,IF(J4&gt;1.04,HOUR(J4)*60+MINUTE(J4),MINUTE(J4)),0)</f>
        <v>0</v>
      </c>
      <c r="M4" s="437">
        <f t="shared" ref="M4:M10" si="5">$M$1</f>
        <v>41909.375</v>
      </c>
      <c r="N4" s="448">
        <v>1.916585648148148</v>
      </c>
      <c r="O4" s="436">
        <v>0.47638888888888892</v>
      </c>
      <c r="P4" s="436">
        <v>0.47638888888888892</v>
      </c>
      <c r="Q4" s="436">
        <v>0.45763888888888887</v>
      </c>
      <c r="R4" s="436">
        <v>0.50694444444444442</v>
      </c>
      <c r="S4" s="436">
        <v>0.8979166666666667</v>
      </c>
      <c r="T4" s="436">
        <v>0.40625</v>
      </c>
      <c r="U4" s="436">
        <v>0.51250000000000007</v>
      </c>
      <c r="V4" s="436">
        <v>0.54236111111111118</v>
      </c>
      <c r="W4" s="436">
        <v>0.58958333333333335</v>
      </c>
      <c r="X4" s="436">
        <v>0.63680555555555551</v>
      </c>
      <c r="Y4" s="436">
        <v>0.49236111111111108</v>
      </c>
      <c r="Z4" s="436">
        <v>0.84375</v>
      </c>
      <c r="AA4" s="436">
        <v>0.6694444444444444</v>
      </c>
      <c r="AB4" s="436">
        <v>0.68888888888888899</v>
      </c>
      <c r="AC4" s="436">
        <v>0.70694444444444438</v>
      </c>
      <c r="AD4" s="436">
        <v>0.875</v>
      </c>
      <c r="AE4" s="436">
        <v>0.73958333333333337</v>
      </c>
      <c r="AF4" s="436">
        <v>0.78680555555555554</v>
      </c>
      <c r="AG4" s="436">
        <v>0.85625000000000007</v>
      </c>
      <c r="AH4" s="436">
        <v>0.56180555555555556</v>
      </c>
      <c r="AI4" s="436">
        <v>0.61041666666666672</v>
      </c>
      <c r="AJ4" s="436">
        <v>0.76666666666666661</v>
      </c>
      <c r="AK4" s="447">
        <v>0.4291666666666667</v>
      </c>
      <c r="AL4" s="433">
        <v>41909.904166666667</v>
      </c>
      <c r="AM4" s="258" t="str">
        <f>D4&amp;" "&amp;E4</f>
        <v>Brudło Paweł</v>
      </c>
      <c r="AN4" s="11"/>
      <c r="AO4" s="11">
        <v>100</v>
      </c>
      <c r="AP4" s="80"/>
      <c r="AQ4" s="11"/>
      <c r="AR4" s="11"/>
      <c r="AS4" s="11"/>
    </row>
    <row r="5" spans="1:45" s="70" customFormat="1" ht="18.75">
      <c r="A5" s="446" t="e">
        <f>IF(H5=#REF!,IF(I5=#REF!,IF(J5=#REF!,#REF!,COUNTA($A$3:A4)),COUNTA($A$3:A4)),COUNTA($A$3:A4))</f>
        <v>#REF!</v>
      </c>
      <c r="B5" s="445" t="s">
        <v>3348</v>
      </c>
      <c r="C5" s="444">
        <v>607</v>
      </c>
      <c r="D5" s="443" t="s">
        <v>832</v>
      </c>
      <c r="E5" s="443" t="s">
        <v>1236</v>
      </c>
      <c r="F5" s="443" t="s">
        <v>833</v>
      </c>
      <c r="G5" s="443" t="s">
        <v>45</v>
      </c>
      <c r="H5" s="442">
        <f t="shared" si="0"/>
        <v>600</v>
      </c>
      <c r="I5" s="441">
        <f t="shared" si="1"/>
        <v>20</v>
      </c>
      <c r="J5" s="440">
        <f t="shared" si="2"/>
        <v>0.59722222221898846</v>
      </c>
      <c r="K5" s="439">
        <f t="shared" si="3"/>
        <v>600</v>
      </c>
      <c r="L5" s="438">
        <f t="shared" si="4"/>
        <v>0</v>
      </c>
      <c r="M5" s="437">
        <f t="shared" si="5"/>
        <v>41909.375</v>
      </c>
      <c r="N5" s="435">
        <v>0.95833333333333337</v>
      </c>
      <c r="O5" s="435">
        <v>0.4694444444444445</v>
      </c>
      <c r="P5" s="435">
        <v>0.375</v>
      </c>
      <c r="Q5" s="435"/>
      <c r="R5" s="435">
        <v>0.73611111111111116</v>
      </c>
      <c r="S5" s="435">
        <v>0.41666666666666669</v>
      </c>
      <c r="T5" s="435"/>
      <c r="U5" s="435">
        <v>0.7597222222222223</v>
      </c>
      <c r="V5" s="435">
        <v>0.74444444444444446</v>
      </c>
      <c r="W5" s="435"/>
      <c r="X5" s="435">
        <v>0.6972222222222223</v>
      </c>
      <c r="Y5" s="435">
        <v>0.84722222222222221</v>
      </c>
      <c r="Z5" s="435">
        <v>0.43333333333333335</v>
      </c>
      <c r="AA5" s="435">
        <v>0.65416666666666667</v>
      </c>
      <c r="AB5" s="435">
        <v>0.625</v>
      </c>
      <c r="AC5" s="435">
        <v>0.60416666666666663</v>
      </c>
      <c r="AD5" s="435">
        <v>0.39583333333333331</v>
      </c>
      <c r="AE5" s="435">
        <v>0.55555555555555558</v>
      </c>
      <c r="AF5" s="435">
        <v>0.50486111111111109</v>
      </c>
      <c r="AG5" s="435">
        <v>0.4465277777777778</v>
      </c>
      <c r="AH5" s="435">
        <v>0.78194444444444444</v>
      </c>
      <c r="AI5" s="435"/>
      <c r="AJ5" s="435">
        <v>0.52777777777777779</v>
      </c>
      <c r="AK5" s="434">
        <v>0.4201388888888889</v>
      </c>
      <c r="AL5" s="433">
        <v>41909.972222222219</v>
      </c>
      <c r="AM5" s="258" t="str">
        <f t="shared" ref="AM5:AM10" si="6">D5&amp;" "&amp;E5</f>
        <v>Stanek Asia</v>
      </c>
      <c r="AN5" s="11">
        <v>100</v>
      </c>
      <c r="AO5" s="11">
        <f>MAX(AO4*IF(AR5&lt;1,AR5,IF(AS5&lt;1,AS5,IF(AP5&lt;1,AP5,1))),0)</f>
        <v>83.333333333333343</v>
      </c>
      <c r="AP5" s="80">
        <f t="shared" ref="AP5" si="7">J4/J5</f>
        <v>0.88604651163351678</v>
      </c>
      <c r="AQ5" s="11">
        <f t="shared" ref="AQ5" si="8">I5/I4</f>
        <v>0.83333333333333337</v>
      </c>
      <c r="AR5" s="11">
        <f t="shared" ref="AR5" si="9">K5/K4</f>
        <v>0.83333333333333337</v>
      </c>
      <c r="AS5" s="11">
        <f t="shared" ref="AS5" si="10">AQ5^0.2</f>
        <v>0.96419250400262724</v>
      </c>
    </row>
    <row r="6" spans="1:45" s="70" customFormat="1" ht="18.75">
      <c r="A6" s="446" t="e">
        <f>IF(H6=#REF!,IF(I6=#REF!,IF(J6=#REF!,#REF!,COUNTA($A$3:A5)),COUNTA($A$3:A5)),COUNTA($A$3:A5))</f>
        <v>#REF!</v>
      </c>
      <c r="B6" s="445" t="s">
        <v>744</v>
      </c>
      <c r="C6" s="444">
        <v>630</v>
      </c>
      <c r="D6" s="443" t="s">
        <v>2601</v>
      </c>
      <c r="E6" s="443" t="s">
        <v>2602</v>
      </c>
      <c r="F6" s="443" t="s">
        <v>143</v>
      </c>
      <c r="G6" s="443" t="s">
        <v>57</v>
      </c>
      <c r="H6" s="442">
        <f t="shared" si="0"/>
        <v>600</v>
      </c>
      <c r="I6" s="441">
        <f t="shared" si="1"/>
        <v>20</v>
      </c>
      <c r="J6" s="440">
        <f t="shared" si="2"/>
        <v>0.6131944444423425</v>
      </c>
      <c r="K6" s="439">
        <f t="shared" si="3"/>
        <v>600</v>
      </c>
      <c r="L6" s="438">
        <f t="shared" si="4"/>
        <v>0</v>
      </c>
      <c r="M6" s="437">
        <f t="shared" si="5"/>
        <v>41909.375</v>
      </c>
      <c r="N6" s="435">
        <v>0.96875</v>
      </c>
      <c r="O6" s="435">
        <v>0.50624999999999998</v>
      </c>
      <c r="P6" s="435"/>
      <c r="Q6" s="435"/>
      <c r="R6" s="435">
        <v>0.91666666666666663</v>
      </c>
      <c r="S6" s="435">
        <v>0.43055555555555558</v>
      </c>
      <c r="T6" s="435"/>
      <c r="U6" s="435">
        <v>0.88888888888888884</v>
      </c>
      <c r="V6" s="435">
        <v>0.875</v>
      </c>
      <c r="W6" s="435">
        <v>0.80208333333333337</v>
      </c>
      <c r="X6" s="435">
        <v>0.72916666666666663</v>
      </c>
      <c r="Y6" s="435">
        <v>0.94097222222222221</v>
      </c>
      <c r="Z6" s="435">
        <v>0.44375000000000003</v>
      </c>
      <c r="AA6" s="435">
        <v>0.6875</v>
      </c>
      <c r="AB6" s="435">
        <v>0.6479166666666667</v>
      </c>
      <c r="AC6" s="435">
        <v>0.54722222222222217</v>
      </c>
      <c r="AD6" s="435">
        <v>0.40208333333333335</v>
      </c>
      <c r="AE6" s="435">
        <v>0.59861111111111109</v>
      </c>
      <c r="AF6" s="435">
        <v>0.54861111111111105</v>
      </c>
      <c r="AG6" s="435">
        <v>0.46875</v>
      </c>
      <c r="AH6" s="435">
        <v>0.83263888888888893</v>
      </c>
      <c r="AI6" s="435">
        <v>0.76388888888888884</v>
      </c>
      <c r="AJ6" s="435">
        <v>0.56805555555555554</v>
      </c>
      <c r="AK6" s="434"/>
      <c r="AL6" s="433">
        <v>41909.988194444442</v>
      </c>
      <c r="AM6" s="258" t="str">
        <f t="shared" si="6"/>
        <v>Truszkowska Kamila</v>
      </c>
      <c r="AN6" s="11">
        <f t="shared" ref="AN6:AN10" si="11">MAX(AN5*IF(AR6&lt;1,AR6,IF(AS6&lt;1,AS6,IF(AP6&lt;1,AP6,1))),0)</f>
        <v>97.395243487915224</v>
      </c>
      <c r="AO6" s="11">
        <f t="shared" ref="AO6:AO10" si="12">MAX(AO5*IF(AR6&lt;1,AR6,IF(AS6&lt;1,AS6,IF(AP6&lt;1,AP6,1))),0)</f>
        <v>81.162702906596024</v>
      </c>
      <c r="AP6" s="80">
        <f t="shared" ref="AP6:AP10" si="13">J5/J6</f>
        <v>0.97395243487915217</v>
      </c>
      <c r="AQ6" s="11">
        <f t="shared" ref="AQ6:AQ10" si="14">I6/I5</f>
        <v>1</v>
      </c>
      <c r="AR6" s="11">
        <f t="shared" ref="AR6:AR10" si="15">K6/K5</f>
        <v>1</v>
      </c>
      <c r="AS6" s="11">
        <f t="shared" ref="AS6:AS10" si="16">AQ6^0.2</f>
        <v>1</v>
      </c>
    </row>
    <row r="7" spans="1:45" s="70" customFormat="1" ht="18.75">
      <c r="A7" s="446" t="e">
        <f>IF(H7=H6,IF(I7=I6,IF(J7=J6,A6,COUNTA($A$3:A6)),COUNTA($A$3:A6)),COUNTA($A$3:A6))</f>
        <v>#REF!</v>
      </c>
      <c r="B7" s="445" t="s">
        <v>744</v>
      </c>
      <c r="C7" s="444">
        <v>632</v>
      </c>
      <c r="D7" s="443" t="s">
        <v>1351</v>
      </c>
      <c r="E7" s="443" t="s">
        <v>1240</v>
      </c>
      <c r="F7" s="443" t="s">
        <v>143</v>
      </c>
      <c r="G7" s="443" t="s">
        <v>57</v>
      </c>
      <c r="H7" s="442">
        <f t="shared" si="0"/>
        <v>600</v>
      </c>
      <c r="I7" s="441">
        <f t="shared" si="1"/>
        <v>20</v>
      </c>
      <c r="J7" s="440">
        <f t="shared" si="2"/>
        <v>0.6131944444423425</v>
      </c>
      <c r="K7" s="439">
        <f t="shared" si="3"/>
        <v>600</v>
      </c>
      <c r="L7" s="438">
        <f t="shared" si="4"/>
        <v>0</v>
      </c>
      <c r="M7" s="437">
        <f t="shared" si="5"/>
        <v>41909.375</v>
      </c>
      <c r="N7" s="435">
        <v>0.96875</v>
      </c>
      <c r="O7" s="435">
        <v>0.50694444444444442</v>
      </c>
      <c r="P7" s="435"/>
      <c r="Q7" s="435"/>
      <c r="R7" s="435">
        <v>0.91666666666666663</v>
      </c>
      <c r="S7" s="435">
        <v>0.43055555555555558</v>
      </c>
      <c r="T7" s="435"/>
      <c r="U7" s="435">
        <v>0.88888888888888884</v>
      </c>
      <c r="V7" s="435">
        <v>0.875</v>
      </c>
      <c r="W7" s="435">
        <v>0.80208333333333337</v>
      </c>
      <c r="X7" s="435">
        <v>0.72916666666666663</v>
      </c>
      <c r="Y7" s="435">
        <v>0.94097222222222221</v>
      </c>
      <c r="Z7" s="435">
        <v>0.44444444444444442</v>
      </c>
      <c r="AA7" s="435">
        <v>0.6875</v>
      </c>
      <c r="AB7" s="435">
        <v>0.64930555555555558</v>
      </c>
      <c r="AC7" s="435">
        <v>0.54791666666666672</v>
      </c>
      <c r="AD7" s="435">
        <v>0.40208333333333335</v>
      </c>
      <c r="AE7" s="435">
        <v>0.59027777777777779</v>
      </c>
      <c r="AF7" s="435">
        <v>0.55694444444444446</v>
      </c>
      <c r="AG7" s="435">
        <v>0.46875</v>
      </c>
      <c r="AH7" s="435">
        <v>0.83333333333333337</v>
      </c>
      <c r="AI7" s="435">
        <v>0.76388888888888884</v>
      </c>
      <c r="AJ7" s="435">
        <v>0.56805555555555554</v>
      </c>
      <c r="AK7" s="434"/>
      <c r="AL7" s="433">
        <v>41909.988194444442</v>
      </c>
      <c r="AM7" s="258" t="str">
        <f t="shared" si="6"/>
        <v>Kinowska Katarzyna</v>
      </c>
      <c r="AN7" s="11">
        <f t="shared" si="11"/>
        <v>97.395243487915224</v>
      </c>
      <c r="AO7" s="11">
        <f t="shared" si="12"/>
        <v>81.162702906596024</v>
      </c>
      <c r="AP7" s="80">
        <f t="shared" si="13"/>
        <v>1</v>
      </c>
      <c r="AQ7" s="11">
        <f t="shared" si="14"/>
        <v>1</v>
      </c>
      <c r="AR7" s="11">
        <f t="shared" si="15"/>
        <v>1</v>
      </c>
      <c r="AS7" s="11">
        <f t="shared" si="16"/>
        <v>1</v>
      </c>
    </row>
    <row r="8" spans="1:45" s="70" customFormat="1" ht="18.75">
      <c r="A8" s="446" t="e">
        <f>IF(H8=#REF!,IF(I8=#REF!,IF(J8=#REF!,#REF!,COUNTA($A$3:A7)),COUNTA($A$3:A7)),COUNTA($A$3:A7))</f>
        <v>#REF!</v>
      </c>
      <c r="B8" s="445" t="s">
        <v>3347</v>
      </c>
      <c r="C8" s="444">
        <v>622</v>
      </c>
      <c r="D8" s="443" t="s">
        <v>2620</v>
      </c>
      <c r="E8" s="443" t="s">
        <v>2621</v>
      </c>
      <c r="F8" s="443" t="s">
        <v>143</v>
      </c>
      <c r="G8" s="443" t="s">
        <v>2622</v>
      </c>
      <c r="H8" s="442">
        <f t="shared" si="0"/>
        <v>510</v>
      </c>
      <c r="I8" s="441">
        <f t="shared" si="1"/>
        <v>17</v>
      </c>
      <c r="J8" s="440">
        <f t="shared" si="2"/>
        <v>0.60416666666424135</v>
      </c>
      <c r="K8" s="439">
        <f t="shared" si="3"/>
        <v>510</v>
      </c>
      <c r="L8" s="438">
        <f t="shared" si="4"/>
        <v>0</v>
      </c>
      <c r="M8" s="437">
        <f t="shared" si="5"/>
        <v>41909.375</v>
      </c>
      <c r="N8" s="435">
        <v>0.39166666666666666</v>
      </c>
      <c r="O8" s="435"/>
      <c r="P8" s="435">
        <v>0.4861111111111111</v>
      </c>
      <c r="Q8" s="435"/>
      <c r="R8" s="435">
        <v>0.53125</v>
      </c>
      <c r="S8" s="435">
        <v>0.96736111111111101</v>
      </c>
      <c r="T8" s="435">
        <v>0.41736111111111113</v>
      </c>
      <c r="U8" s="435">
        <v>0.56805555555555554</v>
      </c>
      <c r="V8" s="435">
        <v>0.60972222222222217</v>
      </c>
      <c r="W8" s="435">
        <v>0.65486111111111112</v>
      </c>
      <c r="X8" s="435"/>
      <c r="Y8" s="435">
        <v>0.50486111111111109</v>
      </c>
      <c r="Z8" s="435">
        <v>0.94930555555555562</v>
      </c>
      <c r="AA8" s="435"/>
      <c r="AB8" s="435">
        <v>0.70138888888888884</v>
      </c>
      <c r="AC8" s="435"/>
      <c r="AD8" s="435"/>
      <c r="AE8" s="435"/>
      <c r="AF8" s="435">
        <v>0.86597222222222225</v>
      </c>
      <c r="AG8" s="435">
        <v>0.91666666666666663</v>
      </c>
      <c r="AH8" s="435">
        <v>0.54722222222222217</v>
      </c>
      <c r="AI8" s="435">
        <v>0.74930555555555556</v>
      </c>
      <c r="AJ8" s="435">
        <v>0.83680555555555547</v>
      </c>
      <c r="AK8" s="434">
        <v>0.44444444444444442</v>
      </c>
      <c r="AL8" s="433">
        <v>41909.979166666664</v>
      </c>
      <c r="AM8" s="258" t="str">
        <f t="shared" si="6"/>
        <v>Michałowska Julia</v>
      </c>
      <c r="AN8" s="11">
        <f t="shared" si="11"/>
        <v>82.785956964727944</v>
      </c>
      <c r="AO8" s="11">
        <f t="shared" si="12"/>
        <v>68.988297470606625</v>
      </c>
      <c r="AP8" s="80">
        <f t="shared" si="13"/>
        <v>1.0149425287362275</v>
      </c>
      <c r="AQ8" s="11">
        <f t="shared" si="14"/>
        <v>0.85</v>
      </c>
      <c r="AR8" s="11">
        <f t="shared" si="15"/>
        <v>0.85</v>
      </c>
      <c r="AS8" s="11">
        <f t="shared" si="16"/>
        <v>0.9680187850024814</v>
      </c>
    </row>
    <row r="9" spans="1:45" s="70" customFormat="1" ht="18.75">
      <c r="A9" s="446" t="e">
        <f>IF(H9=#REF!,IF(I9=#REF!,IF(J9=#REF!,#REF!,COUNTA($A$3:A8)),COUNTA($A$3:A8)),COUNTA($A$3:A8))</f>
        <v>#REF!</v>
      </c>
      <c r="B9" s="445" t="s">
        <v>3345</v>
      </c>
      <c r="C9" s="444">
        <v>628</v>
      </c>
      <c r="D9" s="443" t="s">
        <v>1308</v>
      </c>
      <c r="E9" s="443" t="s">
        <v>1311</v>
      </c>
      <c r="F9" s="443" t="s">
        <v>580</v>
      </c>
      <c r="G9" s="443" t="s">
        <v>579</v>
      </c>
      <c r="H9" s="442">
        <f t="shared" si="0"/>
        <v>450</v>
      </c>
      <c r="I9" s="441">
        <f t="shared" si="1"/>
        <v>15</v>
      </c>
      <c r="J9" s="440">
        <f t="shared" si="2"/>
        <v>0.4569444444423425</v>
      </c>
      <c r="K9" s="439">
        <f t="shared" si="3"/>
        <v>450</v>
      </c>
      <c r="L9" s="438">
        <f t="shared" si="4"/>
        <v>0</v>
      </c>
      <c r="M9" s="437">
        <f t="shared" si="5"/>
        <v>41909.375</v>
      </c>
      <c r="N9" s="435">
        <v>0.39583333333333331</v>
      </c>
      <c r="O9" s="435">
        <v>0.70416666666666661</v>
      </c>
      <c r="P9" s="435">
        <v>0.50138888888888888</v>
      </c>
      <c r="Q9" s="435"/>
      <c r="R9" s="435">
        <v>0.54652777777777783</v>
      </c>
      <c r="S9" s="435">
        <v>0.81388888888888899</v>
      </c>
      <c r="T9" s="435">
        <v>0.4236111111111111</v>
      </c>
      <c r="U9" s="435">
        <v>0.5625</v>
      </c>
      <c r="V9" s="435">
        <v>0.58194444444444449</v>
      </c>
      <c r="W9" s="435">
        <v>0.66666666666666663</v>
      </c>
      <c r="X9" s="435"/>
      <c r="Y9" s="435">
        <v>0.52083333333333337</v>
      </c>
      <c r="Z9" s="435">
        <v>0.72569444444444453</v>
      </c>
      <c r="AA9" s="435"/>
      <c r="AB9" s="435"/>
      <c r="AC9" s="435"/>
      <c r="AD9" s="435">
        <v>0.77361111111111114</v>
      </c>
      <c r="AE9" s="435"/>
      <c r="AF9" s="435"/>
      <c r="AG9" s="435">
        <v>0.74305555555555547</v>
      </c>
      <c r="AH9" s="435">
        <v>0.63402777777777775</v>
      </c>
      <c r="AI9" s="435"/>
      <c r="AJ9" s="435"/>
      <c r="AK9" s="434">
        <v>0.46875</v>
      </c>
      <c r="AL9" s="433">
        <v>41909.831944444442</v>
      </c>
      <c r="AM9" s="258" t="str">
        <f t="shared" si="6"/>
        <v>Konieczna Krystyna</v>
      </c>
      <c r="AN9" s="11">
        <f t="shared" si="11"/>
        <v>73.046432615936425</v>
      </c>
      <c r="AO9" s="11">
        <f t="shared" si="12"/>
        <v>60.872027179947018</v>
      </c>
      <c r="AP9" s="80">
        <f t="shared" si="13"/>
        <v>1.3221884498487988</v>
      </c>
      <c r="AQ9" s="11">
        <f t="shared" si="14"/>
        <v>0.88235294117647056</v>
      </c>
      <c r="AR9" s="11">
        <f t="shared" si="15"/>
        <v>0.88235294117647056</v>
      </c>
      <c r="AS9" s="11">
        <f t="shared" si="16"/>
        <v>0.97527808955947271</v>
      </c>
    </row>
    <row r="10" spans="1:45" s="70" customFormat="1" ht="18.75">
      <c r="A10" s="446" t="e">
        <f>IF(H10=H9,IF(I10=I9,IF(J10=J9,A9,COUNTA($A$3:A9)),COUNTA($A$3:A9)),COUNTA($A$3:A9))</f>
        <v>#REF!</v>
      </c>
      <c r="B10" s="445" t="s">
        <v>3344</v>
      </c>
      <c r="C10" s="444">
        <v>629</v>
      </c>
      <c r="D10" s="443" t="s">
        <v>1308</v>
      </c>
      <c r="E10" s="443" t="s">
        <v>1293</v>
      </c>
      <c r="F10" s="443" t="s">
        <v>580</v>
      </c>
      <c r="G10" s="443" t="s">
        <v>579</v>
      </c>
      <c r="H10" s="442">
        <f t="shared" si="0"/>
        <v>450</v>
      </c>
      <c r="I10" s="441">
        <f t="shared" si="1"/>
        <v>15</v>
      </c>
      <c r="J10" s="440">
        <f t="shared" si="2"/>
        <v>0.4569444444423425</v>
      </c>
      <c r="K10" s="439">
        <f t="shared" si="3"/>
        <v>450</v>
      </c>
      <c r="L10" s="438">
        <f t="shared" si="4"/>
        <v>0</v>
      </c>
      <c r="M10" s="437">
        <f t="shared" si="5"/>
        <v>41909.375</v>
      </c>
      <c r="N10" s="435">
        <v>0.39583333333333331</v>
      </c>
      <c r="O10" s="435">
        <v>0.70416666666666661</v>
      </c>
      <c r="P10" s="435">
        <v>0.5</v>
      </c>
      <c r="Q10" s="435"/>
      <c r="R10" s="435">
        <v>0.54513888888888895</v>
      </c>
      <c r="S10" s="435">
        <v>0.81388888888888899</v>
      </c>
      <c r="T10" s="435">
        <v>0.4236111111111111</v>
      </c>
      <c r="U10" s="435">
        <v>0.56180555555555556</v>
      </c>
      <c r="V10" s="435">
        <v>0.58194444444444449</v>
      </c>
      <c r="W10" s="435">
        <v>0.66527777777777775</v>
      </c>
      <c r="X10" s="435"/>
      <c r="Y10" s="435">
        <v>0.52083333333333337</v>
      </c>
      <c r="Z10" s="435">
        <v>0.72430555555555554</v>
      </c>
      <c r="AA10" s="435"/>
      <c r="AB10" s="435"/>
      <c r="AC10" s="435"/>
      <c r="AD10" s="435">
        <v>0.77361111111111114</v>
      </c>
      <c r="AE10" s="435"/>
      <c r="AF10" s="435"/>
      <c r="AG10" s="436">
        <v>0.74097222222222225</v>
      </c>
      <c r="AH10" s="436">
        <v>0.63402777777777775</v>
      </c>
      <c r="AI10" s="436"/>
      <c r="AJ10" s="435"/>
      <c r="AK10" s="434">
        <v>0.46875</v>
      </c>
      <c r="AL10" s="433">
        <v>41909.831944444442</v>
      </c>
      <c r="AM10" s="258" t="str">
        <f t="shared" si="6"/>
        <v>Konieczna Joanna</v>
      </c>
      <c r="AN10" s="11">
        <f t="shared" si="11"/>
        <v>73.046432615936425</v>
      </c>
      <c r="AO10" s="11">
        <f t="shared" si="12"/>
        <v>60.872027179947018</v>
      </c>
      <c r="AP10" s="80">
        <f t="shared" si="13"/>
        <v>1</v>
      </c>
      <c r="AQ10" s="11">
        <f t="shared" si="14"/>
        <v>1</v>
      </c>
      <c r="AR10" s="11">
        <f t="shared" si="15"/>
        <v>1</v>
      </c>
      <c r="AS10" s="11">
        <f t="shared" si="16"/>
        <v>1</v>
      </c>
    </row>
    <row r="11" spans="1:45" ht="15.75">
      <c r="A11" s="432"/>
      <c r="B11" s="432"/>
      <c r="C11" s="432"/>
      <c r="D11" s="430"/>
      <c r="E11" s="430"/>
      <c r="F11" s="431"/>
      <c r="G11" s="430"/>
      <c r="H11" s="429"/>
      <c r="I11" s="427"/>
      <c r="J11" s="427"/>
      <c r="K11" s="428"/>
      <c r="L11" s="427"/>
      <c r="M11" s="426"/>
      <c r="N11" s="425"/>
      <c r="O11" s="425"/>
      <c r="P11" s="425"/>
      <c r="Q11" s="425"/>
      <c r="R11" s="425"/>
      <c r="S11" s="425"/>
      <c r="T11" s="425"/>
      <c r="U11" s="425"/>
      <c r="V11" s="425"/>
      <c r="W11" s="425"/>
      <c r="X11" s="425"/>
      <c r="Y11" s="425"/>
      <c r="Z11" s="425"/>
      <c r="AA11" s="425"/>
      <c r="AB11" s="425"/>
      <c r="AC11" s="425"/>
      <c r="AD11" s="425"/>
      <c r="AE11" s="425"/>
      <c r="AF11" s="425"/>
      <c r="AG11" s="425"/>
      <c r="AH11" s="425"/>
      <c r="AI11" s="425"/>
      <c r="AJ11" s="425"/>
      <c r="AK11" s="425"/>
      <c r="AL11" s="425"/>
      <c r="AM11" s="424"/>
      <c r="AN11" s="424"/>
    </row>
    <row r="12" spans="1:45" ht="15.75">
      <c r="A12" s="432"/>
      <c r="B12" s="432"/>
      <c r="C12" s="432"/>
      <c r="D12" s="430"/>
      <c r="E12" s="430"/>
      <c r="F12" s="431"/>
      <c r="G12" s="430"/>
      <c r="H12" s="429"/>
      <c r="I12" s="427"/>
      <c r="J12" s="427"/>
      <c r="K12" s="428"/>
      <c r="L12" s="427"/>
      <c r="M12" s="426"/>
      <c r="N12" s="425"/>
      <c r="O12" s="425"/>
      <c r="P12" s="425"/>
      <c r="Q12" s="425"/>
      <c r="R12" s="425"/>
      <c r="S12" s="425"/>
      <c r="T12" s="425"/>
      <c r="U12" s="425"/>
      <c r="V12" s="425"/>
      <c r="W12" s="425"/>
      <c r="X12" s="425"/>
      <c r="Y12" s="425"/>
      <c r="Z12" s="425"/>
      <c r="AA12" s="425"/>
      <c r="AB12" s="425"/>
      <c r="AC12" s="425"/>
      <c r="AD12" s="425"/>
      <c r="AE12" s="425"/>
      <c r="AF12" s="425"/>
      <c r="AG12" s="425"/>
      <c r="AH12" s="425"/>
      <c r="AI12" s="425"/>
      <c r="AJ12" s="425"/>
      <c r="AK12" s="425"/>
      <c r="AL12" s="425"/>
      <c r="AM12" s="424"/>
      <c r="AN12" s="424"/>
    </row>
    <row r="13" spans="1:45" ht="15.75">
      <c r="A13" s="432"/>
      <c r="B13" s="432"/>
      <c r="C13" s="432"/>
      <c r="D13" s="430"/>
      <c r="E13" s="430"/>
      <c r="F13" s="431"/>
      <c r="G13" s="430"/>
      <c r="H13" s="429"/>
      <c r="I13" s="427"/>
      <c r="J13" s="427"/>
      <c r="K13" s="428"/>
      <c r="L13" s="427"/>
      <c r="M13" s="426"/>
      <c r="N13" s="425"/>
      <c r="O13" s="425"/>
      <c r="P13" s="425"/>
      <c r="Q13" s="425"/>
      <c r="R13" s="425"/>
      <c r="S13" s="425"/>
      <c r="T13" s="425"/>
      <c r="U13" s="425"/>
      <c r="V13" s="425"/>
      <c r="W13" s="425"/>
      <c r="X13" s="425"/>
      <c r="Y13" s="425"/>
      <c r="Z13" s="425"/>
      <c r="AA13" s="425"/>
      <c r="AB13" s="425"/>
      <c r="AC13" s="425"/>
      <c r="AD13" s="425"/>
      <c r="AE13" s="425"/>
      <c r="AF13" s="425"/>
      <c r="AG13" s="425"/>
      <c r="AH13" s="425"/>
      <c r="AI13" s="425"/>
      <c r="AJ13" s="425"/>
      <c r="AK13" s="425"/>
      <c r="AL13" s="425"/>
      <c r="AM13" s="424"/>
      <c r="AN13" s="424"/>
    </row>
    <row r="14" spans="1:45" ht="15.75">
      <c r="A14" s="432"/>
      <c r="B14" s="432"/>
      <c r="C14" s="432"/>
      <c r="D14" s="430"/>
      <c r="E14" s="430"/>
      <c r="F14" s="431"/>
      <c r="G14" s="430"/>
      <c r="H14" s="429"/>
      <c r="I14" s="427"/>
      <c r="J14" s="427"/>
      <c r="K14" s="428"/>
      <c r="L14" s="427"/>
      <c r="M14" s="426"/>
      <c r="N14" s="425"/>
      <c r="O14" s="425"/>
      <c r="P14" s="425"/>
      <c r="Q14" s="425"/>
      <c r="R14" s="425"/>
      <c r="S14" s="425"/>
      <c r="T14" s="425"/>
      <c r="U14" s="425"/>
      <c r="V14" s="425"/>
      <c r="W14" s="425"/>
      <c r="X14" s="425"/>
      <c r="Y14" s="425"/>
      <c r="Z14" s="425"/>
      <c r="AA14" s="425"/>
      <c r="AB14" s="425"/>
      <c r="AC14" s="425"/>
      <c r="AD14" s="425"/>
      <c r="AE14" s="425"/>
      <c r="AF14" s="425"/>
      <c r="AG14" s="425"/>
      <c r="AH14" s="425"/>
      <c r="AI14" s="425"/>
      <c r="AJ14" s="425"/>
      <c r="AK14" s="425"/>
      <c r="AL14" s="425"/>
      <c r="AM14" s="424"/>
      <c r="AN14" s="424"/>
    </row>
    <row r="15" spans="1:45" ht="15.75">
      <c r="A15" s="432"/>
      <c r="B15" s="432"/>
      <c r="C15" s="432"/>
      <c r="D15" s="430"/>
      <c r="E15" s="430"/>
      <c r="F15" s="431"/>
      <c r="G15" s="430"/>
      <c r="H15" s="429"/>
      <c r="I15" s="427"/>
      <c r="J15" s="427"/>
      <c r="K15" s="428"/>
      <c r="L15" s="427"/>
      <c r="M15" s="426"/>
      <c r="N15" s="425"/>
      <c r="O15" s="425"/>
      <c r="P15" s="425"/>
      <c r="Q15" s="425"/>
      <c r="R15" s="425"/>
      <c r="S15" s="425"/>
      <c r="T15" s="425"/>
      <c r="U15" s="425"/>
      <c r="V15" s="425"/>
      <c r="W15" s="425"/>
      <c r="X15" s="425"/>
      <c r="Y15" s="425"/>
      <c r="Z15" s="425"/>
      <c r="AA15" s="425"/>
      <c r="AB15" s="425"/>
      <c r="AC15" s="425"/>
      <c r="AD15" s="425"/>
      <c r="AE15" s="425"/>
      <c r="AF15" s="425"/>
      <c r="AG15" s="425"/>
      <c r="AH15" s="425"/>
      <c r="AI15" s="425"/>
      <c r="AJ15" s="425"/>
      <c r="AK15" s="425"/>
      <c r="AL15" s="425"/>
      <c r="AM15" s="424"/>
      <c r="AN15" s="424"/>
    </row>
    <row r="16" spans="1:45" ht="15.75">
      <c r="A16" s="432"/>
      <c r="B16" s="432"/>
      <c r="C16" s="432"/>
      <c r="D16" s="430"/>
      <c r="E16" s="430"/>
      <c r="F16" s="431"/>
      <c r="G16" s="430"/>
      <c r="H16" s="429"/>
      <c r="I16" s="427"/>
      <c r="J16" s="427"/>
      <c r="K16" s="428"/>
      <c r="L16" s="427"/>
      <c r="M16" s="426"/>
      <c r="N16" s="425"/>
      <c r="O16" s="425"/>
      <c r="P16" s="425"/>
      <c r="Q16" s="425"/>
      <c r="R16" s="425"/>
      <c r="S16" s="425"/>
      <c r="T16" s="425"/>
      <c r="U16" s="425"/>
      <c r="V16" s="425"/>
      <c r="W16" s="425"/>
      <c r="X16" s="425"/>
      <c r="Y16" s="425"/>
      <c r="Z16" s="425"/>
      <c r="AA16" s="425"/>
      <c r="AB16" s="425"/>
      <c r="AC16" s="425"/>
      <c r="AD16" s="425"/>
      <c r="AE16" s="425"/>
      <c r="AF16" s="425"/>
      <c r="AG16" s="425"/>
      <c r="AH16" s="425"/>
      <c r="AI16" s="425"/>
      <c r="AJ16" s="425"/>
      <c r="AK16" s="425"/>
      <c r="AL16" s="425"/>
      <c r="AM16" s="424"/>
      <c r="AN16" s="424"/>
    </row>
    <row r="17" spans="1:40" ht="15.75">
      <c r="A17" s="432"/>
      <c r="B17" s="432"/>
      <c r="C17" s="432"/>
      <c r="D17" s="430"/>
      <c r="E17" s="430"/>
      <c r="F17" s="431"/>
      <c r="G17" s="430"/>
      <c r="H17" s="429"/>
      <c r="I17" s="427"/>
      <c r="J17" s="427"/>
      <c r="K17" s="428"/>
      <c r="L17" s="427"/>
      <c r="M17" s="426"/>
      <c r="N17" s="425"/>
      <c r="O17" s="425"/>
      <c r="P17" s="425"/>
      <c r="Q17" s="425"/>
      <c r="R17" s="425"/>
      <c r="S17" s="425"/>
      <c r="T17" s="425"/>
      <c r="U17" s="425"/>
      <c r="V17" s="425"/>
      <c r="W17" s="425"/>
      <c r="X17" s="425"/>
      <c r="Y17" s="425"/>
      <c r="Z17" s="425"/>
      <c r="AA17" s="425"/>
      <c r="AB17" s="425"/>
      <c r="AC17" s="425"/>
      <c r="AD17" s="425"/>
      <c r="AE17" s="425"/>
      <c r="AF17" s="425"/>
      <c r="AG17" s="425"/>
      <c r="AH17" s="425"/>
      <c r="AI17" s="425"/>
      <c r="AJ17" s="425"/>
      <c r="AK17" s="425"/>
      <c r="AL17" s="425"/>
      <c r="AM17" s="424"/>
      <c r="AN17" s="424"/>
    </row>
    <row r="18" spans="1:40" ht="15.75">
      <c r="A18" s="432"/>
      <c r="B18" s="432"/>
      <c r="C18" s="432"/>
      <c r="D18" s="430"/>
      <c r="E18" s="430"/>
      <c r="F18" s="431"/>
      <c r="G18" s="430"/>
      <c r="H18" s="429"/>
      <c r="I18" s="427"/>
      <c r="J18" s="427"/>
      <c r="K18" s="428"/>
      <c r="L18" s="427"/>
      <c r="M18" s="426"/>
      <c r="N18" s="425"/>
      <c r="O18" s="425"/>
      <c r="P18" s="425"/>
      <c r="Q18" s="425"/>
      <c r="R18" s="425"/>
      <c r="S18" s="425"/>
      <c r="T18" s="425"/>
      <c r="U18" s="425"/>
      <c r="V18" s="425"/>
      <c r="W18" s="425"/>
      <c r="X18" s="425"/>
      <c r="Y18" s="425"/>
      <c r="Z18" s="425"/>
      <c r="AA18" s="425"/>
      <c r="AB18" s="425"/>
      <c r="AC18" s="425"/>
      <c r="AD18" s="425"/>
      <c r="AE18" s="425"/>
      <c r="AF18" s="425"/>
      <c r="AG18" s="425"/>
      <c r="AH18" s="425"/>
      <c r="AI18" s="425"/>
      <c r="AJ18" s="425"/>
      <c r="AK18" s="425"/>
      <c r="AL18" s="425"/>
      <c r="AM18" s="424"/>
      <c r="AN18" s="424"/>
    </row>
    <row r="19" spans="1:40" ht="15.75">
      <c r="A19" s="432"/>
      <c r="B19" s="432"/>
      <c r="C19" s="432"/>
      <c r="D19" s="430"/>
      <c r="E19" s="430"/>
      <c r="F19" s="431"/>
      <c r="G19" s="430"/>
      <c r="H19" s="429"/>
      <c r="I19" s="427"/>
      <c r="J19" s="427"/>
      <c r="K19" s="428"/>
      <c r="L19" s="427"/>
      <c r="M19" s="426"/>
      <c r="N19" s="425"/>
      <c r="O19" s="425"/>
      <c r="P19" s="425"/>
      <c r="Q19" s="425"/>
      <c r="R19" s="425"/>
      <c r="S19" s="425"/>
      <c r="T19" s="425"/>
      <c r="U19" s="425"/>
      <c r="V19" s="425"/>
      <c r="W19" s="425"/>
      <c r="X19" s="425"/>
      <c r="Y19" s="425"/>
      <c r="Z19" s="425"/>
      <c r="AA19" s="425"/>
      <c r="AB19" s="425"/>
      <c r="AC19" s="425"/>
      <c r="AD19" s="425"/>
      <c r="AE19" s="425"/>
      <c r="AF19" s="425"/>
      <c r="AG19" s="425"/>
      <c r="AH19" s="425"/>
      <c r="AI19" s="425"/>
      <c r="AJ19" s="425"/>
      <c r="AK19" s="425"/>
      <c r="AL19" s="425"/>
      <c r="AM19" s="424"/>
      <c r="AN19" s="424"/>
    </row>
    <row r="20" spans="1:40" ht="15.75">
      <c r="A20" s="432"/>
      <c r="B20" s="432"/>
      <c r="C20" s="432"/>
      <c r="D20" s="430"/>
      <c r="E20" s="430"/>
      <c r="F20" s="431"/>
      <c r="G20" s="430"/>
      <c r="H20" s="429"/>
      <c r="I20" s="427"/>
      <c r="J20" s="427"/>
      <c r="K20" s="428"/>
      <c r="L20" s="427"/>
      <c r="M20" s="426"/>
      <c r="N20" s="425"/>
      <c r="O20" s="425"/>
      <c r="P20" s="425"/>
      <c r="Q20" s="425"/>
      <c r="R20" s="425"/>
      <c r="S20" s="425"/>
      <c r="T20" s="425"/>
      <c r="U20" s="425"/>
      <c r="V20" s="425"/>
      <c r="W20" s="425"/>
      <c r="X20" s="425"/>
      <c r="Y20" s="425"/>
      <c r="Z20" s="425"/>
      <c r="AA20" s="425"/>
      <c r="AB20" s="425"/>
      <c r="AC20" s="425"/>
      <c r="AD20" s="425"/>
      <c r="AE20" s="425"/>
      <c r="AF20" s="425"/>
      <c r="AG20" s="425"/>
      <c r="AH20" s="425"/>
      <c r="AI20" s="425"/>
      <c r="AJ20" s="425"/>
      <c r="AK20" s="425"/>
      <c r="AL20" s="425"/>
      <c r="AM20" s="424"/>
      <c r="AN20" s="424"/>
    </row>
    <row r="21" spans="1:40" ht="15.75">
      <c r="A21" s="432"/>
      <c r="B21" s="432"/>
      <c r="C21" s="432"/>
      <c r="D21" s="430"/>
      <c r="E21" s="430"/>
      <c r="F21" s="431"/>
      <c r="G21" s="430"/>
      <c r="H21" s="429"/>
      <c r="I21" s="427"/>
      <c r="J21" s="427"/>
      <c r="K21" s="428"/>
      <c r="L21" s="427"/>
      <c r="M21" s="426"/>
      <c r="N21" s="425"/>
      <c r="O21" s="425"/>
      <c r="P21" s="425"/>
      <c r="Q21" s="425"/>
      <c r="R21" s="425"/>
      <c r="S21" s="425"/>
      <c r="T21" s="425"/>
      <c r="U21" s="425"/>
      <c r="V21" s="425"/>
      <c r="W21" s="425"/>
      <c r="X21" s="425"/>
      <c r="Y21" s="425"/>
      <c r="Z21" s="425"/>
      <c r="AA21" s="425"/>
      <c r="AB21" s="425"/>
      <c r="AC21" s="425"/>
      <c r="AD21" s="425"/>
      <c r="AE21" s="425"/>
      <c r="AF21" s="425"/>
      <c r="AG21" s="425"/>
      <c r="AH21" s="425"/>
      <c r="AI21" s="425"/>
      <c r="AJ21" s="425"/>
      <c r="AK21" s="425"/>
      <c r="AL21" s="425"/>
      <c r="AM21" s="424"/>
      <c r="AN21" s="424"/>
    </row>
    <row r="22" spans="1:40" ht="15.75">
      <c r="A22" s="432"/>
      <c r="B22" s="432"/>
      <c r="C22" s="432"/>
      <c r="D22" s="430"/>
      <c r="E22" s="430"/>
      <c r="F22" s="431"/>
      <c r="G22" s="430"/>
      <c r="H22" s="429"/>
      <c r="I22" s="427"/>
      <c r="J22" s="427"/>
      <c r="K22" s="428"/>
      <c r="L22" s="427"/>
      <c r="M22" s="426"/>
      <c r="N22" s="425"/>
      <c r="O22" s="425"/>
      <c r="P22" s="425"/>
      <c r="Q22" s="425"/>
      <c r="R22" s="425"/>
      <c r="S22" s="425"/>
      <c r="T22" s="425"/>
      <c r="U22" s="425"/>
      <c r="V22" s="425"/>
      <c r="W22" s="425"/>
      <c r="X22" s="425"/>
      <c r="Y22" s="425"/>
      <c r="Z22" s="425"/>
      <c r="AA22" s="425"/>
      <c r="AB22" s="425"/>
      <c r="AC22" s="425"/>
      <c r="AD22" s="425"/>
      <c r="AE22" s="425"/>
      <c r="AF22" s="425"/>
      <c r="AG22" s="425"/>
      <c r="AH22" s="425"/>
      <c r="AI22" s="425"/>
      <c r="AJ22" s="425"/>
      <c r="AK22" s="425"/>
      <c r="AL22" s="425"/>
      <c r="AM22" s="424"/>
      <c r="AN22" s="424"/>
    </row>
    <row r="23" spans="1:40" ht="15.75">
      <c r="A23" s="432"/>
      <c r="B23" s="432"/>
      <c r="C23" s="432"/>
      <c r="D23" s="430"/>
      <c r="E23" s="430"/>
      <c r="F23" s="431"/>
      <c r="G23" s="430"/>
      <c r="H23" s="429"/>
      <c r="I23" s="427"/>
      <c r="J23" s="427"/>
      <c r="K23" s="428"/>
      <c r="L23" s="427"/>
      <c r="M23" s="426"/>
      <c r="N23" s="425"/>
      <c r="O23" s="425"/>
      <c r="P23" s="425"/>
      <c r="Q23" s="425"/>
      <c r="R23" s="425"/>
      <c r="S23" s="425"/>
      <c r="T23" s="425"/>
      <c r="U23" s="425"/>
      <c r="V23" s="425"/>
      <c r="W23" s="425"/>
      <c r="X23" s="425"/>
      <c r="Y23" s="425"/>
      <c r="Z23" s="425"/>
      <c r="AA23" s="425"/>
      <c r="AB23" s="425"/>
      <c r="AC23" s="425"/>
      <c r="AD23" s="425"/>
      <c r="AE23" s="425"/>
      <c r="AF23" s="425"/>
      <c r="AG23" s="425"/>
      <c r="AH23" s="425"/>
      <c r="AI23" s="425"/>
      <c r="AJ23" s="425"/>
      <c r="AK23" s="425"/>
      <c r="AL23" s="425"/>
      <c r="AM23" s="424"/>
      <c r="AN23" s="424"/>
    </row>
    <row r="24" spans="1:40" ht="15.75">
      <c r="A24" s="432"/>
      <c r="B24" s="432"/>
      <c r="C24" s="432"/>
      <c r="D24" s="430"/>
      <c r="E24" s="430"/>
      <c r="F24" s="431"/>
      <c r="G24" s="430"/>
      <c r="H24" s="429"/>
      <c r="I24" s="427"/>
      <c r="J24" s="427"/>
      <c r="K24" s="428"/>
      <c r="L24" s="427"/>
      <c r="M24" s="426"/>
      <c r="N24" s="425"/>
      <c r="O24" s="425"/>
      <c r="P24" s="425"/>
      <c r="Q24" s="425"/>
      <c r="R24" s="425"/>
      <c r="S24" s="425"/>
      <c r="T24" s="425"/>
      <c r="U24" s="425"/>
      <c r="V24" s="425"/>
      <c r="W24" s="425"/>
      <c r="X24" s="425"/>
      <c r="Y24" s="425"/>
      <c r="Z24" s="425"/>
      <c r="AA24" s="425"/>
      <c r="AB24" s="425"/>
      <c r="AC24" s="425"/>
      <c r="AD24" s="425"/>
      <c r="AE24" s="425"/>
      <c r="AF24" s="425"/>
      <c r="AG24" s="425"/>
      <c r="AH24" s="425"/>
      <c r="AI24" s="425"/>
      <c r="AJ24" s="425"/>
      <c r="AK24" s="425"/>
      <c r="AL24" s="425"/>
      <c r="AM24" s="424"/>
      <c r="AN24" s="424"/>
    </row>
    <row r="25" spans="1:40" ht="15.75">
      <c r="A25" s="432"/>
      <c r="B25" s="432"/>
      <c r="C25" s="432"/>
      <c r="D25" s="430"/>
      <c r="E25" s="430"/>
      <c r="F25" s="431"/>
      <c r="G25" s="430"/>
      <c r="H25" s="429"/>
      <c r="I25" s="427"/>
      <c r="J25" s="427"/>
      <c r="K25" s="428"/>
      <c r="L25" s="427"/>
      <c r="M25" s="426"/>
      <c r="N25" s="425"/>
      <c r="O25" s="425"/>
      <c r="P25" s="425"/>
      <c r="Q25" s="425"/>
      <c r="R25" s="425"/>
      <c r="S25" s="425"/>
      <c r="T25" s="425"/>
      <c r="U25" s="425"/>
      <c r="V25" s="425"/>
      <c r="W25" s="425"/>
      <c r="X25" s="425"/>
      <c r="Y25" s="425"/>
      <c r="Z25" s="425"/>
      <c r="AA25" s="425"/>
      <c r="AB25" s="425"/>
      <c r="AC25" s="425"/>
      <c r="AD25" s="425"/>
      <c r="AE25" s="425"/>
      <c r="AF25" s="425"/>
      <c r="AG25" s="425"/>
      <c r="AH25" s="425"/>
      <c r="AI25" s="425"/>
      <c r="AJ25" s="425"/>
      <c r="AK25" s="425"/>
      <c r="AL25" s="425"/>
      <c r="AM25" s="424"/>
      <c r="AN25" s="424"/>
    </row>
    <row r="26" spans="1:40" ht="15.75">
      <c r="A26" s="432"/>
      <c r="B26" s="432"/>
      <c r="C26" s="432"/>
      <c r="D26" s="430"/>
      <c r="E26" s="430"/>
      <c r="F26" s="431"/>
      <c r="G26" s="430"/>
      <c r="H26" s="429"/>
      <c r="I26" s="427"/>
      <c r="J26" s="427"/>
      <c r="K26" s="428"/>
      <c r="L26" s="427"/>
      <c r="M26" s="426"/>
      <c r="N26" s="425"/>
      <c r="O26" s="425"/>
      <c r="P26" s="425"/>
      <c r="Q26" s="425"/>
      <c r="R26" s="425"/>
      <c r="S26" s="425"/>
      <c r="T26" s="425"/>
      <c r="U26" s="425"/>
      <c r="V26" s="425"/>
      <c r="W26" s="425"/>
      <c r="X26" s="425"/>
      <c r="Y26" s="425"/>
      <c r="Z26" s="425"/>
      <c r="AA26" s="425"/>
      <c r="AB26" s="425"/>
      <c r="AC26" s="425"/>
      <c r="AD26" s="425"/>
      <c r="AE26" s="425"/>
      <c r="AF26" s="425"/>
      <c r="AG26" s="425"/>
      <c r="AH26" s="425"/>
      <c r="AI26" s="425"/>
      <c r="AJ26" s="425"/>
      <c r="AK26" s="425"/>
      <c r="AL26" s="425"/>
      <c r="AM26" s="424"/>
      <c r="AN26" s="424"/>
    </row>
    <row r="27" spans="1:40" ht="15.75">
      <c r="A27" s="432"/>
      <c r="B27" s="432"/>
      <c r="C27" s="432"/>
      <c r="D27" s="430"/>
      <c r="E27" s="430"/>
      <c r="F27" s="431"/>
      <c r="G27" s="430"/>
      <c r="H27" s="429"/>
      <c r="I27" s="427"/>
      <c r="J27" s="427"/>
      <c r="K27" s="428"/>
      <c r="L27" s="427"/>
      <c r="M27" s="426"/>
      <c r="N27" s="425"/>
      <c r="O27" s="425"/>
      <c r="P27" s="425"/>
      <c r="Q27" s="425"/>
      <c r="R27" s="425"/>
      <c r="S27" s="425"/>
      <c r="T27" s="425"/>
      <c r="U27" s="425"/>
      <c r="V27" s="425"/>
      <c r="W27" s="425"/>
      <c r="X27" s="425"/>
      <c r="Y27" s="425"/>
      <c r="Z27" s="425"/>
      <c r="AA27" s="425"/>
      <c r="AB27" s="425"/>
      <c r="AC27" s="425"/>
      <c r="AD27" s="425"/>
      <c r="AE27" s="425"/>
      <c r="AF27" s="425"/>
      <c r="AG27" s="425"/>
      <c r="AH27" s="425"/>
      <c r="AI27" s="425"/>
      <c r="AJ27" s="425"/>
      <c r="AK27" s="425"/>
      <c r="AL27" s="425"/>
      <c r="AM27" s="424"/>
      <c r="AN27" s="424"/>
    </row>
    <row r="28" spans="1:40" ht="15.75">
      <c r="A28" s="432"/>
      <c r="B28" s="432"/>
      <c r="C28" s="432"/>
      <c r="D28" s="430"/>
      <c r="E28" s="430"/>
      <c r="F28" s="431"/>
      <c r="G28" s="430"/>
      <c r="H28" s="429"/>
      <c r="I28" s="427"/>
      <c r="J28" s="427"/>
      <c r="K28" s="428"/>
      <c r="L28" s="427"/>
      <c r="M28" s="426"/>
      <c r="N28" s="425"/>
      <c r="O28" s="425"/>
      <c r="P28" s="425"/>
      <c r="Q28" s="425"/>
      <c r="R28" s="425"/>
      <c r="S28" s="425"/>
      <c r="T28" s="425"/>
      <c r="U28" s="425"/>
      <c r="V28" s="425"/>
      <c r="W28" s="425"/>
      <c r="X28" s="425"/>
      <c r="Y28" s="425"/>
      <c r="Z28" s="425"/>
      <c r="AA28" s="425"/>
      <c r="AB28" s="425"/>
      <c r="AC28" s="425"/>
      <c r="AD28" s="425"/>
      <c r="AE28" s="425"/>
      <c r="AF28" s="425"/>
      <c r="AG28" s="425"/>
      <c r="AH28" s="425"/>
      <c r="AI28" s="425"/>
      <c r="AJ28" s="425"/>
      <c r="AK28" s="425"/>
      <c r="AL28" s="425"/>
      <c r="AM28" s="424"/>
      <c r="AN28" s="424"/>
    </row>
    <row r="29" spans="1:40" ht="15.75">
      <c r="A29" s="432"/>
      <c r="B29" s="432"/>
      <c r="C29" s="432"/>
      <c r="D29" s="430"/>
      <c r="E29" s="430"/>
      <c r="F29" s="431"/>
      <c r="G29" s="430"/>
      <c r="H29" s="429"/>
      <c r="I29" s="427"/>
      <c r="J29" s="427"/>
      <c r="K29" s="428"/>
      <c r="L29" s="427"/>
      <c r="M29" s="426"/>
      <c r="N29" s="425"/>
      <c r="O29" s="425"/>
      <c r="P29" s="425"/>
      <c r="Q29" s="425"/>
      <c r="R29" s="425"/>
      <c r="S29" s="425"/>
      <c r="T29" s="425"/>
      <c r="U29" s="425"/>
      <c r="V29" s="425"/>
      <c r="W29" s="425"/>
      <c r="X29" s="425"/>
      <c r="Y29" s="425"/>
      <c r="Z29" s="425"/>
      <c r="AA29" s="425"/>
      <c r="AB29" s="425"/>
      <c r="AC29" s="425"/>
      <c r="AD29" s="425"/>
      <c r="AE29" s="425"/>
      <c r="AF29" s="425"/>
      <c r="AG29" s="425"/>
      <c r="AH29" s="425"/>
      <c r="AI29" s="425"/>
      <c r="AJ29" s="425"/>
      <c r="AK29" s="425"/>
      <c r="AL29" s="425"/>
      <c r="AM29" s="424"/>
      <c r="AN29" s="424"/>
    </row>
    <row r="30" spans="1:40" ht="15.75">
      <c r="A30" s="432"/>
      <c r="B30" s="432"/>
      <c r="C30" s="432"/>
      <c r="D30" s="430"/>
      <c r="E30" s="430"/>
      <c r="F30" s="431"/>
      <c r="G30" s="430"/>
      <c r="H30" s="429"/>
      <c r="I30" s="427"/>
      <c r="J30" s="427"/>
      <c r="K30" s="428"/>
      <c r="L30" s="427"/>
      <c r="M30" s="426"/>
      <c r="N30" s="425"/>
      <c r="O30" s="425"/>
      <c r="P30" s="425"/>
      <c r="Q30" s="425"/>
      <c r="R30" s="425"/>
      <c r="S30" s="425"/>
      <c r="T30" s="425"/>
      <c r="U30" s="425"/>
      <c r="V30" s="425"/>
      <c r="W30" s="425"/>
      <c r="X30" s="425"/>
      <c r="Y30" s="425"/>
      <c r="Z30" s="425"/>
      <c r="AA30" s="425"/>
      <c r="AB30" s="425"/>
      <c r="AC30" s="425"/>
      <c r="AD30" s="425"/>
      <c r="AE30" s="425"/>
      <c r="AF30" s="425"/>
      <c r="AG30" s="425"/>
      <c r="AH30" s="425"/>
      <c r="AI30" s="425"/>
      <c r="AJ30" s="425"/>
      <c r="AK30" s="425"/>
      <c r="AL30" s="425"/>
      <c r="AM30" s="424"/>
      <c r="AN30" s="424"/>
    </row>
    <row r="31" spans="1:40" ht="15.75">
      <c r="A31" s="432"/>
      <c r="B31" s="432"/>
      <c r="C31" s="432"/>
      <c r="D31" s="430"/>
      <c r="E31" s="430"/>
      <c r="F31" s="431"/>
      <c r="G31" s="430"/>
      <c r="H31" s="429"/>
      <c r="I31" s="427"/>
      <c r="J31" s="427"/>
      <c r="K31" s="428"/>
      <c r="L31" s="427"/>
      <c r="M31" s="426"/>
      <c r="N31" s="425"/>
      <c r="O31" s="425"/>
      <c r="P31" s="425"/>
      <c r="Q31" s="425"/>
      <c r="R31" s="425"/>
      <c r="S31" s="425"/>
      <c r="T31" s="425"/>
      <c r="U31" s="425"/>
      <c r="V31" s="425"/>
      <c r="W31" s="425"/>
      <c r="X31" s="425"/>
      <c r="Y31" s="425"/>
      <c r="Z31" s="425"/>
      <c r="AA31" s="425"/>
      <c r="AB31" s="425"/>
      <c r="AC31" s="425"/>
      <c r="AD31" s="425"/>
      <c r="AE31" s="425"/>
      <c r="AF31" s="425"/>
      <c r="AG31" s="425"/>
      <c r="AH31" s="425"/>
      <c r="AI31" s="425"/>
      <c r="AJ31" s="425"/>
      <c r="AK31" s="425"/>
      <c r="AL31" s="425"/>
      <c r="AM31" s="424"/>
      <c r="AN31" s="424"/>
    </row>
    <row r="32" spans="1:40" ht="15.75">
      <c r="A32" s="432"/>
      <c r="B32" s="432"/>
      <c r="C32" s="432"/>
      <c r="D32" s="430"/>
      <c r="E32" s="430"/>
      <c r="F32" s="431"/>
      <c r="G32" s="430"/>
      <c r="H32" s="429"/>
      <c r="I32" s="427"/>
      <c r="J32" s="427"/>
      <c r="K32" s="428"/>
      <c r="L32" s="427"/>
      <c r="M32" s="426"/>
      <c r="N32" s="425"/>
      <c r="O32" s="425"/>
      <c r="P32" s="425"/>
      <c r="Q32" s="425"/>
      <c r="R32" s="425"/>
      <c r="S32" s="425"/>
      <c r="T32" s="425"/>
      <c r="U32" s="425"/>
      <c r="V32" s="425"/>
      <c r="W32" s="425"/>
      <c r="X32" s="425"/>
      <c r="Y32" s="425"/>
      <c r="Z32" s="425"/>
      <c r="AA32" s="425"/>
      <c r="AB32" s="425"/>
      <c r="AC32" s="425"/>
      <c r="AD32" s="425"/>
      <c r="AE32" s="425"/>
      <c r="AF32" s="425"/>
      <c r="AG32" s="425"/>
      <c r="AH32" s="425"/>
      <c r="AI32" s="425"/>
      <c r="AJ32" s="425"/>
      <c r="AK32" s="425"/>
      <c r="AL32" s="425"/>
      <c r="AM32" s="424"/>
      <c r="AN32" s="424"/>
    </row>
    <row r="33" spans="1:40" ht="15.75">
      <c r="A33" s="432"/>
      <c r="B33" s="432"/>
      <c r="C33" s="432"/>
      <c r="D33" s="430"/>
      <c r="E33" s="430"/>
      <c r="F33" s="431"/>
      <c r="G33" s="430"/>
      <c r="H33" s="429"/>
      <c r="I33" s="427"/>
      <c r="J33" s="427"/>
      <c r="K33" s="428"/>
      <c r="L33" s="427"/>
      <c r="M33" s="426"/>
      <c r="N33" s="425"/>
      <c r="O33" s="425"/>
      <c r="P33" s="425"/>
      <c r="Q33" s="425"/>
      <c r="R33" s="425"/>
      <c r="S33" s="425"/>
      <c r="T33" s="425"/>
      <c r="U33" s="425"/>
      <c r="V33" s="425"/>
      <c r="W33" s="425"/>
      <c r="X33" s="425"/>
      <c r="Y33" s="425"/>
      <c r="Z33" s="425"/>
      <c r="AA33" s="425"/>
      <c r="AB33" s="425"/>
      <c r="AC33" s="425"/>
      <c r="AD33" s="425"/>
      <c r="AE33" s="425"/>
      <c r="AF33" s="425"/>
      <c r="AG33" s="425"/>
      <c r="AH33" s="425"/>
      <c r="AI33" s="425"/>
      <c r="AJ33" s="425"/>
      <c r="AK33" s="425"/>
      <c r="AL33" s="425"/>
      <c r="AM33" s="424"/>
      <c r="AN33" s="424"/>
    </row>
    <row r="34" spans="1:40" ht="15.75">
      <c r="A34" s="432"/>
      <c r="B34" s="432"/>
      <c r="C34" s="432"/>
      <c r="D34" s="430"/>
      <c r="E34" s="430"/>
      <c r="F34" s="431"/>
      <c r="G34" s="430"/>
      <c r="H34" s="429"/>
      <c r="I34" s="427"/>
      <c r="J34" s="427"/>
      <c r="K34" s="428"/>
      <c r="L34" s="427"/>
      <c r="M34" s="426"/>
      <c r="N34" s="425"/>
      <c r="O34" s="425"/>
      <c r="P34" s="425"/>
      <c r="Q34" s="425"/>
      <c r="R34" s="425"/>
      <c r="S34" s="425"/>
      <c r="T34" s="425"/>
      <c r="U34" s="425"/>
      <c r="V34" s="425"/>
      <c r="W34" s="425"/>
      <c r="X34" s="425"/>
      <c r="Y34" s="425"/>
      <c r="Z34" s="425"/>
      <c r="AA34" s="425"/>
      <c r="AB34" s="425"/>
      <c r="AC34" s="425"/>
      <c r="AD34" s="425"/>
      <c r="AE34" s="425"/>
      <c r="AF34" s="425"/>
      <c r="AG34" s="425"/>
      <c r="AH34" s="425"/>
      <c r="AI34" s="425"/>
      <c r="AJ34" s="425"/>
      <c r="AK34" s="425"/>
      <c r="AL34" s="425"/>
      <c r="AM34" s="424"/>
      <c r="AN34" s="424"/>
    </row>
    <row r="35" spans="1:40" ht="15.75">
      <c r="A35" s="432"/>
      <c r="B35" s="432"/>
      <c r="C35" s="432"/>
      <c r="D35" s="430"/>
      <c r="E35" s="430"/>
      <c r="F35" s="431"/>
      <c r="G35" s="430"/>
      <c r="H35" s="429"/>
      <c r="I35" s="427"/>
      <c r="J35" s="427"/>
      <c r="K35" s="428"/>
      <c r="L35" s="427"/>
      <c r="M35" s="426"/>
      <c r="N35" s="425"/>
      <c r="O35" s="425"/>
      <c r="P35" s="425"/>
      <c r="Q35" s="425"/>
      <c r="R35" s="425"/>
      <c r="S35" s="425"/>
      <c r="T35" s="425"/>
      <c r="U35" s="425"/>
      <c r="V35" s="425"/>
      <c r="W35" s="425"/>
      <c r="X35" s="425"/>
      <c r="Y35" s="425"/>
      <c r="Z35" s="425"/>
      <c r="AA35" s="425"/>
      <c r="AB35" s="425"/>
      <c r="AC35" s="425"/>
      <c r="AD35" s="425"/>
      <c r="AE35" s="425"/>
      <c r="AF35" s="425"/>
      <c r="AG35" s="425"/>
      <c r="AH35" s="425"/>
      <c r="AI35" s="425"/>
      <c r="AJ35" s="425"/>
      <c r="AK35" s="425"/>
      <c r="AL35" s="425"/>
      <c r="AM35" s="424"/>
      <c r="AN35" s="424"/>
    </row>
    <row r="36" spans="1:40" ht="15.75">
      <c r="A36" s="432"/>
      <c r="B36" s="432"/>
      <c r="C36" s="432"/>
      <c r="D36" s="430"/>
      <c r="E36" s="430"/>
      <c r="F36" s="431"/>
      <c r="G36" s="430"/>
      <c r="H36" s="429"/>
      <c r="I36" s="427"/>
      <c r="J36" s="427"/>
      <c r="K36" s="428"/>
      <c r="L36" s="427"/>
      <c r="M36" s="426"/>
      <c r="N36" s="425"/>
      <c r="O36" s="425"/>
      <c r="P36" s="425"/>
      <c r="Q36" s="425"/>
      <c r="R36" s="425"/>
      <c r="S36" s="425"/>
      <c r="T36" s="425"/>
      <c r="U36" s="425"/>
      <c r="V36" s="425"/>
      <c r="W36" s="425"/>
      <c r="X36" s="425"/>
      <c r="Y36" s="425"/>
      <c r="Z36" s="425"/>
      <c r="AA36" s="425"/>
      <c r="AB36" s="425"/>
      <c r="AC36" s="425"/>
      <c r="AD36" s="425"/>
      <c r="AE36" s="425"/>
      <c r="AF36" s="425"/>
      <c r="AG36" s="425"/>
      <c r="AH36" s="425"/>
      <c r="AI36" s="425"/>
      <c r="AJ36" s="425"/>
      <c r="AK36" s="425"/>
      <c r="AL36" s="425"/>
      <c r="AM36" s="424"/>
      <c r="AN36" s="424"/>
    </row>
    <row r="37" spans="1:40" ht="15.75">
      <c r="A37" s="432"/>
      <c r="B37" s="432"/>
      <c r="C37" s="432"/>
      <c r="D37" s="430"/>
      <c r="E37" s="430"/>
      <c r="F37" s="431"/>
      <c r="G37" s="430"/>
      <c r="H37" s="429"/>
      <c r="I37" s="427"/>
      <c r="J37" s="427"/>
      <c r="K37" s="428"/>
      <c r="L37" s="427"/>
      <c r="M37" s="426"/>
      <c r="N37" s="425"/>
      <c r="O37" s="425"/>
      <c r="P37" s="425"/>
      <c r="Q37" s="425"/>
      <c r="R37" s="425"/>
      <c r="S37" s="425"/>
      <c r="T37" s="425"/>
      <c r="U37" s="425"/>
      <c r="V37" s="425"/>
      <c r="W37" s="425"/>
      <c r="X37" s="425"/>
      <c r="Y37" s="425"/>
      <c r="Z37" s="425"/>
      <c r="AA37" s="425"/>
      <c r="AB37" s="425"/>
      <c r="AC37" s="425"/>
      <c r="AD37" s="425"/>
      <c r="AE37" s="425"/>
      <c r="AF37" s="425"/>
      <c r="AG37" s="425"/>
      <c r="AH37" s="425"/>
      <c r="AI37" s="425"/>
      <c r="AJ37" s="425"/>
      <c r="AK37" s="425"/>
      <c r="AL37" s="425"/>
      <c r="AM37" s="424"/>
      <c r="AN37" s="424"/>
    </row>
    <row r="38" spans="1:40" ht="15.75">
      <c r="A38" s="432"/>
      <c r="B38" s="432"/>
      <c r="C38" s="432"/>
      <c r="D38" s="430"/>
      <c r="E38" s="430"/>
      <c r="F38" s="431"/>
      <c r="G38" s="430"/>
      <c r="H38" s="429"/>
      <c r="I38" s="427"/>
      <c r="J38" s="427"/>
      <c r="K38" s="428"/>
      <c r="L38" s="427"/>
      <c r="M38" s="426"/>
      <c r="N38" s="425"/>
      <c r="O38" s="425"/>
      <c r="P38" s="425"/>
      <c r="Q38" s="425"/>
      <c r="R38" s="425"/>
      <c r="S38" s="425"/>
      <c r="T38" s="425"/>
      <c r="U38" s="425"/>
      <c r="V38" s="425"/>
      <c r="W38" s="425"/>
      <c r="X38" s="425"/>
      <c r="Y38" s="425"/>
      <c r="Z38" s="425"/>
      <c r="AA38" s="425"/>
      <c r="AB38" s="425"/>
      <c r="AC38" s="425"/>
      <c r="AD38" s="425"/>
      <c r="AE38" s="425"/>
      <c r="AF38" s="425"/>
      <c r="AG38" s="425"/>
      <c r="AH38" s="425"/>
      <c r="AI38" s="425"/>
      <c r="AJ38" s="425"/>
      <c r="AK38" s="425"/>
      <c r="AL38" s="425"/>
      <c r="AM38" s="424"/>
      <c r="AN38" s="424"/>
    </row>
    <row r="39" spans="1:40" ht="15.75">
      <c r="A39" s="432"/>
      <c r="B39" s="432"/>
      <c r="C39" s="432"/>
      <c r="D39" s="430"/>
      <c r="E39" s="430"/>
      <c r="F39" s="431"/>
      <c r="G39" s="430"/>
      <c r="H39" s="429"/>
      <c r="I39" s="427"/>
      <c r="J39" s="427"/>
      <c r="K39" s="428"/>
      <c r="L39" s="427"/>
      <c r="M39" s="426"/>
      <c r="N39" s="425"/>
      <c r="O39" s="425"/>
      <c r="P39" s="425"/>
      <c r="Q39" s="425"/>
      <c r="R39" s="425"/>
      <c r="S39" s="425"/>
      <c r="T39" s="425"/>
      <c r="U39" s="425"/>
      <c r="V39" s="425"/>
      <c r="W39" s="425"/>
      <c r="X39" s="425"/>
      <c r="Y39" s="425"/>
      <c r="Z39" s="425"/>
      <c r="AA39" s="425"/>
      <c r="AB39" s="425"/>
      <c r="AC39" s="425"/>
      <c r="AD39" s="425"/>
      <c r="AE39" s="425"/>
      <c r="AF39" s="425"/>
      <c r="AG39" s="425"/>
      <c r="AH39" s="425"/>
      <c r="AI39" s="425"/>
      <c r="AJ39" s="425"/>
      <c r="AK39" s="425"/>
      <c r="AL39" s="425"/>
      <c r="AM39" s="424"/>
      <c r="AN39" s="424"/>
    </row>
    <row r="40" spans="1:40" ht="15.75">
      <c r="A40" s="432"/>
      <c r="B40" s="432"/>
      <c r="C40" s="432"/>
      <c r="D40" s="430"/>
      <c r="E40" s="430"/>
      <c r="F40" s="431"/>
      <c r="G40" s="430"/>
      <c r="H40" s="429"/>
      <c r="I40" s="427"/>
      <c r="J40" s="427"/>
      <c r="K40" s="428"/>
      <c r="L40" s="427"/>
      <c r="M40" s="426"/>
      <c r="N40" s="425"/>
      <c r="O40" s="425"/>
      <c r="P40" s="425"/>
      <c r="Q40" s="425"/>
      <c r="R40" s="425"/>
      <c r="S40" s="425"/>
      <c r="T40" s="425"/>
      <c r="U40" s="425"/>
      <c r="V40" s="425"/>
      <c r="W40" s="425"/>
      <c r="X40" s="425"/>
      <c r="Y40" s="425"/>
      <c r="Z40" s="425"/>
      <c r="AA40" s="425"/>
      <c r="AB40" s="425"/>
      <c r="AC40" s="425"/>
      <c r="AD40" s="425"/>
      <c r="AE40" s="425"/>
      <c r="AF40" s="425"/>
      <c r="AG40" s="425"/>
      <c r="AH40" s="425"/>
      <c r="AI40" s="425"/>
      <c r="AJ40" s="425"/>
      <c r="AK40" s="425"/>
      <c r="AL40" s="425"/>
      <c r="AM40" s="424"/>
      <c r="AN40" s="424"/>
    </row>
    <row r="41" spans="1:40" ht="15.75">
      <c r="A41" s="432"/>
      <c r="B41" s="432"/>
      <c r="C41" s="432"/>
      <c r="D41" s="430"/>
      <c r="E41" s="430"/>
      <c r="F41" s="431"/>
      <c r="G41" s="430"/>
      <c r="H41" s="429"/>
      <c r="I41" s="427"/>
      <c r="J41" s="427"/>
      <c r="K41" s="428"/>
      <c r="L41" s="427"/>
      <c r="M41" s="426"/>
      <c r="N41" s="425"/>
      <c r="O41" s="425"/>
      <c r="P41" s="425"/>
      <c r="Q41" s="425"/>
      <c r="R41" s="425"/>
      <c r="S41" s="425"/>
      <c r="T41" s="425"/>
      <c r="U41" s="425"/>
      <c r="V41" s="425"/>
      <c r="W41" s="425"/>
      <c r="X41" s="425"/>
      <c r="Y41" s="425"/>
      <c r="Z41" s="425"/>
      <c r="AA41" s="425"/>
      <c r="AB41" s="425"/>
      <c r="AC41" s="425"/>
      <c r="AD41" s="425"/>
      <c r="AE41" s="425"/>
      <c r="AF41" s="425"/>
      <c r="AG41" s="425"/>
      <c r="AH41" s="425"/>
      <c r="AI41" s="425"/>
      <c r="AJ41" s="425"/>
      <c r="AK41" s="425"/>
      <c r="AL41" s="425"/>
      <c r="AM41" s="424"/>
      <c r="AN41" s="424"/>
    </row>
    <row r="42" spans="1:40" ht="15.75">
      <c r="A42" s="432"/>
      <c r="B42" s="432"/>
      <c r="C42" s="432"/>
      <c r="D42" s="430"/>
      <c r="E42" s="430"/>
      <c r="F42" s="431"/>
      <c r="G42" s="430"/>
      <c r="H42" s="429"/>
      <c r="I42" s="427"/>
      <c r="J42" s="427"/>
      <c r="K42" s="428"/>
      <c r="L42" s="427"/>
      <c r="M42" s="426"/>
      <c r="N42" s="425"/>
      <c r="O42" s="425"/>
      <c r="P42" s="425"/>
      <c r="Q42" s="425"/>
      <c r="R42" s="425"/>
      <c r="S42" s="425"/>
      <c r="T42" s="425"/>
      <c r="U42" s="425"/>
      <c r="V42" s="425"/>
      <c r="W42" s="425"/>
      <c r="X42" s="425"/>
      <c r="Y42" s="425"/>
      <c r="Z42" s="425"/>
      <c r="AA42" s="425"/>
      <c r="AB42" s="425"/>
      <c r="AC42" s="425"/>
      <c r="AD42" s="425"/>
      <c r="AE42" s="425"/>
      <c r="AF42" s="425"/>
      <c r="AG42" s="425"/>
      <c r="AH42" s="425"/>
      <c r="AI42" s="425"/>
      <c r="AJ42" s="425"/>
      <c r="AK42" s="425"/>
      <c r="AL42" s="425"/>
      <c r="AM42" s="424"/>
      <c r="AN42" s="424"/>
    </row>
    <row r="43" spans="1:40" ht="15.75">
      <c r="A43" s="432"/>
      <c r="B43" s="432"/>
      <c r="C43" s="432"/>
      <c r="D43" s="430"/>
      <c r="E43" s="430"/>
      <c r="F43" s="431"/>
      <c r="G43" s="430"/>
      <c r="H43" s="429"/>
      <c r="I43" s="427"/>
      <c r="J43" s="427"/>
      <c r="K43" s="428"/>
      <c r="L43" s="427"/>
      <c r="M43" s="426"/>
      <c r="N43" s="425"/>
      <c r="O43" s="425"/>
      <c r="P43" s="425"/>
      <c r="Q43" s="425"/>
      <c r="R43" s="425"/>
      <c r="S43" s="425"/>
      <c r="T43" s="425"/>
      <c r="U43" s="425"/>
      <c r="V43" s="425"/>
      <c r="W43" s="425"/>
      <c r="X43" s="425"/>
      <c r="Y43" s="425"/>
      <c r="Z43" s="425"/>
      <c r="AA43" s="425"/>
      <c r="AB43" s="425"/>
      <c r="AC43" s="425"/>
      <c r="AD43" s="425"/>
      <c r="AE43" s="425"/>
      <c r="AF43" s="425"/>
      <c r="AG43" s="425"/>
      <c r="AH43" s="425"/>
      <c r="AI43" s="425"/>
      <c r="AJ43" s="425"/>
      <c r="AK43" s="425"/>
      <c r="AL43" s="425"/>
      <c r="AM43" s="424"/>
      <c r="AN43" s="424"/>
    </row>
    <row r="44" spans="1:40" ht="15.75">
      <c r="A44" s="432"/>
      <c r="B44" s="432"/>
      <c r="C44" s="432"/>
      <c r="D44" s="430"/>
      <c r="E44" s="430"/>
      <c r="F44" s="431"/>
      <c r="G44" s="430"/>
      <c r="H44" s="429"/>
      <c r="I44" s="427"/>
      <c r="J44" s="427"/>
      <c r="K44" s="428"/>
      <c r="L44" s="427"/>
      <c r="M44" s="426"/>
      <c r="N44" s="425"/>
      <c r="O44" s="425"/>
      <c r="P44" s="425"/>
      <c r="Q44" s="425"/>
      <c r="R44" s="425"/>
      <c r="S44" s="425"/>
      <c r="T44" s="425"/>
      <c r="U44" s="425"/>
      <c r="V44" s="425"/>
      <c r="W44" s="425"/>
      <c r="X44" s="425"/>
      <c r="Y44" s="425"/>
      <c r="Z44" s="425"/>
      <c r="AA44" s="425"/>
      <c r="AB44" s="425"/>
      <c r="AC44" s="425"/>
      <c r="AD44" s="425"/>
      <c r="AE44" s="425"/>
      <c r="AF44" s="425"/>
      <c r="AG44" s="425"/>
      <c r="AH44" s="425"/>
      <c r="AI44" s="425"/>
      <c r="AJ44" s="425"/>
      <c r="AK44" s="425"/>
      <c r="AL44" s="425"/>
      <c r="AM44" s="424"/>
      <c r="AN44" s="424"/>
    </row>
    <row r="45" spans="1:40" ht="15.75">
      <c r="A45" s="432"/>
      <c r="B45" s="432"/>
      <c r="C45" s="432"/>
      <c r="D45" s="430"/>
      <c r="E45" s="430"/>
      <c r="F45" s="431"/>
      <c r="G45" s="430"/>
      <c r="H45" s="429"/>
      <c r="I45" s="427"/>
      <c r="J45" s="427"/>
      <c r="K45" s="428"/>
      <c r="L45" s="427"/>
      <c r="M45" s="426"/>
      <c r="N45" s="425"/>
      <c r="O45" s="425"/>
      <c r="P45" s="425"/>
      <c r="Q45" s="425"/>
      <c r="R45" s="425"/>
      <c r="S45" s="425"/>
      <c r="T45" s="425"/>
      <c r="U45" s="425"/>
      <c r="V45" s="425"/>
      <c r="W45" s="425"/>
      <c r="X45" s="425"/>
      <c r="Y45" s="425"/>
      <c r="Z45" s="425"/>
      <c r="AA45" s="425"/>
      <c r="AB45" s="425"/>
      <c r="AC45" s="425"/>
      <c r="AD45" s="425"/>
      <c r="AE45" s="425"/>
      <c r="AF45" s="425"/>
      <c r="AG45" s="425"/>
      <c r="AH45" s="425"/>
      <c r="AI45" s="425"/>
      <c r="AJ45" s="425"/>
      <c r="AK45" s="425"/>
      <c r="AL45" s="425"/>
      <c r="AM45" s="424"/>
      <c r="AN45" s="424"/>
    </row>
    <row r="46" spans="1:40" ht="15.75">
      <c r="A46" s="432"/>
      <c r="B46" s="432"/>
      <c r="C46" s="432"/>
      <c r="D46" s="430"/>
      <c r="E46" s="430"/>
      <c r="F46" s="431"/>
      <c r="G46" s="430"/>
      <c r="H46" s="429"/>
      <c r="I46" s="427"/>
      <c r="J46" s="427"/>
      <c r="K46" s="428"/>
      <c r="L46" s="427"/>
      <c r="M46" s="426"/>
      <c r="N46" s="425"/>
      <c r="O46" s="425"/>
      <c r="P46" s="425"/>
      <c r="Q46" s="425"/>
      <c r="R46" s="425"/>
      <c r="S46" s="425"/>
      <c r="T46" s="425"/>
      <c r="U46" s="425"/>
      <c r="V46" s="425"/>
      <c r="W46" s="425"/>
      <c r="X46" s="425"/>
      <c r="Y46" s="425"/>
      <c r="Z46" s="425"/>
      <c r="AA46" s="425"/>
      <c r="AB46" s="425"/>
      <c r="AC46" s="425"/>
      <c r="AD46" s="425"/>
      <c r="AE46" s="425"/>
      <c r="AF46" s="425"/>
      <c r="AG46" s="425"/>
      <c r="AH46" s="425"/>
      <c r="AI46" s="425"/>
      <c r="AJ46" s="425"/>
      <c r="AK46" s="425"/>
      <c r="AL46" s="425"/>
      <c r="AM46" s="424"/>
      <c r="AN46" s="424"/>
    </row>
    <row r="47" spans="1:40" ht="15.75">
      <c r="A47" s="432"/>
      <c r="B47" s="432"/>
      <c r="C47" s="432"/>
      <c r="D47" s="430"/>
      <c r="E47" s="430"/>
      <c r="F47" s="431"/>
      <c r="G47" s="430"/>
      <c r="H47" s="429"/>
      <c r="I47" s="427"/>
      <c r="J47" s="427"/>
      <c r="K47" s="428"/>
      <c r="L47" s="427"/>
      <c r="M47" s="426"/>
      <c r="N47" s="425"/>
      <c r="O47" s="425"/>
      <c r="P47" s="425"/>
      <c r="Q47" s="425"/>
      <c r="R47" s="425"/>
      <c r="S47" s="425"/>
      <c r="T47" s="425"/>
      <c r="U47" s="425"/>
      <c r="V47" s="425"/>
      <c r="W47" s="425"/>
      <c r="X47" s="425"/>
      <c r="Y47" s="425"/>
      <c r="Z47" s="425"/>
      <c r="AA47" s="425"/>
      <c r="AB47" s="425"/>
      <c r="AC47" s="425"/>
      <c r="AD47" s="425"/>
      <c r="AE47" s="425"/>
      <c r="AF47" s="425"/>
      <c r="AG47" s="425"/>
      <c r="AH47" s="425"/>
      <c r="AI47" s="425"/>
      <c r="AJ47" s="425"/>
      <c r="AK47" s="425"/>
      <c r="AL47" s="425"/>
      <c r="AM47" s="424"/>
      <c r="AN47" s="424"/>
    </row>
    <row r="48" spans="1:40" ht="15.75">
      <c r="A48" s="432"/>
      <c r="B48" s="432"/>
      <c r="C48" s="432"/>
      <c r="D48" s="430"/>
      <c r="E48" s="430"/>
      <c r="F48" s="431"/>
      <c r="G48" s="430"/>
      <c r="H48" s="429"/>
      <c r="I48" s="427"/>
      <c r="J48" s="427"/>
      <c r="K48" s="428"/>
      <c r="L48" s="427"/>
      <c r="M48" s="426"/>
      <c r="N48" s="425"/>
      <c r="O48" s="425"/>
      <c r="P48" s="425"/>
      <c r="Q48" s="425"/>
      <c r="R48" s="425"/>
      <c r="S48" s="425"/>
      <c r="T48" s="425"/>
      <c r="U48" s="425"/>
      <c r="V48" s="425"/>
      <c r="W48" s="425"/>
      <c r="X48" s="425"/>
      <c r="Y48" s="425"/>
      <c r="Z48" s="425"/>
      <c r="AA48" s="425"/>
      <c r="AB48" s="425"/>
      <c r="AC48" s="425"/>
      <c r="AD48" s="425"/>
      <c r="AE48" s="425"/>
      <c r="AF48" s="425"/>
      <c r="AG48" s="425"/>
      <c r="AH48" s="425"/>
      <c r="AI48" s="425"/>
      <c r="AJ48" s="425"/>
      <c r="AK48" s="425"/>
      <c r="AL48" s="425"/>
      <c r="AM48" s="424"/>
      <c r="AN48" s="424"/>
    </row>
    <row r="49" spans="1:40" ht="15.75">
      <c r="A49" s="432"/>
      <c r="B49" s="432"/>
      <c r="C49" s="432"/>
      <c r="D49" s="430"/>
      <c r="E49" s="430"/>
      <c r="F49" s="431"/>
      <c r="G49" s="430"/>
      <c r="H49" s="429"/>
      <c r="I49" s="427"/>
      <c r="J49" s="427"/>
      <c r="K49" s="428"/>
      <c r="L49" s="427"/>
      <c r="M49" s="426"/>
      <c r="N49" s="425"/>
      <c r="O49" s="425"/>
      <c r="P49" s="425"/>
      <c r="Q49" s="425"/>
      <c r="R49" s="425"/>
      <c r="S49" s="425"/>
      <c r="T49" s="425"/>
      <c r="U49" s="425"/>
      <c r="V49" s="425"/>
      <c r="W49" s="425"/>
      <c r="X49" s="425"/>
      <c r="Y49" s="425"/>
      <c r="Z49" s="425"/>
      <c r="AA49" s="425"/>
      <c r="AB49" s="425"/>
      <c r="AC49" s="425"/>
      <c r="AD49" s="425"/>
      <c r="AE49" s="425"/>
      <c r="AF49" s="425"/>
      <c r="AG49" s="425"/>
      <c r="AH49" s="425"/>
      <c r="AI49" s="425"/>
      <c r="AJ49" s="425"/>
      <c r="AK49" s="425"/>
      <c r="AL49" s="425"/>
      <c r="AM49" s="424"/>
      <c r="AN49" s="424"/>
    </row>
    <row r="50" spans="1:40" ht="15.75">
      <c r="A50" s="432"/>
      <c r="B50" s="432"/>
      <c r="C50" s="432"/>
      <c r="D50" s="430"/>
      <c r="E50" s="430"/>
      <c r="F50" s="431"/>
      <c r="G50" s="430"/>
      <c r="H50" s="429"/>
      <c r="I50" s="427"/>
      <c r="J50" s="427"/>
      <c r="K50" s="428"/>
      <c r="L50" s="427"/>
      <c r="M50" s="426"/>
      <c r="N50" s="425"/>
      <c r="O50" s="425"/>
      <c r="P50" s="425"/>
      <c r="Q50" s="425"/>
      <c r="R50" s="425"/>
      <c r="S50" s="425"/>
      <c r="T50" s="425"/>
      <c r="U50" s="425"/>
      <c r="V50" s="425"/>
      <c r="W50" s="425"/>
      <c r="X50" s="425"/>
      <c r="Y50" s="425"/>
      <c r="Z50" s="425"/>
      <c r="AA50" s="425"/>
      <c r="AB50" s="425"/>
      <c r="AC50" s="425"/>
      <c r="AD50" s="425"/>
      <c r="AE50" s="425"/>
      <c r="AF50" s="425"/>
      <c r="AG50" s="425"/>
      <c r="AH50" s="425"/>
      <c r="AI50" s="425"/>
      <c r="AJ50" s="425"/>
      <c r="AK50" s="425"/>
      <c r="AL50" s="425"/>
      <c r="AM50" s="424"/>
      <c r="AN50" s="424"/>
    </row>
    <row r="51" spans="1:40" ht="15.75">
      <c r="A51" s="432"/>
      <c r="B51" s="432"/>
      <c r="C51" s="432"/>
      <c r="D51" s="430"/>
      <c r="E51" s="430"/>
      <c r="F51" s="431"/>
      <c r="G51" s="430"/>
      <c r="H51" s="429"/>
      <c r="I51" s="427"/>
      <c r="J51" s="427"/>
      <c r="K51" s="428"/>
      <c r="L51" s="427"/>
      <c r="M51" s="426"/>
      <c r="N51" s="425"/>
      <c r="O51" s="425"/>
      <c r="P51" s="425"/>
      <c r="Q51" s="425"/>
      <c r="R51" s="425"/>
      <c r="S51" s="425"/>
      <c r="T51" s="425"/>
      <c r="U51" s="425"/>
      <c r="V51" s="425"/>
      <c r="W51" s="425"/>
      <c r="X51" s="425"/>
      <c r="Y51" s="425"/>
      <c r="Z51" s="425"/>
      <c r="AA51" s="425"/>
      <c r="AB51" s="425"/>
      <c r="AC51" s="425"/>
      <c r="AD51" s="425"/>
      <c r="AE51" s="425"/>
      <c r="AF51" s="425"/>
      <c r="AG51" s="425"/>
      <c r="AH51" s="425"/>
      <c r="AI51" s="425"/>
      <c r="AJ51" s="425"/>
      <c r="AK51" s="425"/>
      <c r="AL51" s="425"/>
      <c r="AM51" s="424"/>
      <c r="AN51" s="424"/>
    </row>
    <row r="52" spans="1:40" ht="15.75">
      <c r="A52" s="432"/>
      <c r="B52" s="432"/>
      <c r="C52" s="432"/>
      <c r="D52" s="430"/>
      <c r="E52" s="430"/>
      <c r="F52" s="431"/>
      <c r="G52" s="430"/>
      <c r="H52" s="429"/>
      <c r="I52" s="427"/>
      <c r="J52" s="427"/>
      <c r="K52" s="428"/>
      <c r="L52" s="427"/>
      <c r="M52" s="426"/>
      <c r="N52" s="425"/>
      <c r="O52" s="425"/>
      <c r="P52" s="425"/>
      <c r="Q52" s="425"/>
      <c r="R52" s="425"/>
      <c r="S52" s="425"/>
      <c r="T52" s="425"/>
      <c r="U52" s="425"/>
      <c r="V52" s="425"/>
      <c r="W52" s="425"/>
      <c r="X52" s="425"/>
      <c r="Y52" s="425"/>
      <c r="Z52" s="425"/>
      <c r="AA52" s="425"/>
      <c r="AB52" s="425"/>
      <c r="AC52" s="425"/>
      <c r="AD52" s="425"/>
      <c r="AE52" s="425"/>
      <c r="AF52" s="425"/>
      <c r="AG52" s="425"/>
      <c r="AH52" s="425"/>
      <c r="AI52" s="425"/>
      <c r="AJ52" s="425"/>
      <c r="AK52" s="425"/>
      <c r="AL52" s="425"/>
      <c r="AM52" s="424"/>
      <c r="AN52" s="424"/>
    </row>
    <row r="53" spans="1:40" ht="15.75">
      <c r="A53" s="432"/>
      <c r="B53" s="432"/>
      <c r="C53" s="432"/>
      <c r="D53" s="430"/>
      <c r="E53" s="430"/>
      <c r="F53" s="431"/>
      <c r="G53" s="430"/>
      <c r="H53" s="429"/>
      <c r="I53" s="427"/>
      <c r="J53" s="427"/>
      <c r="K53" s="428"/>
      <c r="L53" s="427"/>
      <c r="M53" s="426"/>
      <c r="N53" s="425"/>
      <c r="O53" s="425"/>
      <c r="P53" s="425"/>
      <c r="Q53" s="425"/>
      <c r="R53" s="425"/>
      <c r="S53" s="425"/>
      <c r="T53" s="425"/>
      <c r="U53" s="425"/>
      <c r="V53" s="425"/>
      <c r="W53" s="425"/>
      <c r="X53" s="425"/>
      <c r="Y53" s="425"/>
      <c r="Z53" s="425"/>
      <c r="AA53" s="425"/>
      <c r="AB53" s="425"/>
      <c r="AC53" s="425"/>
      <c r="AD53" s="425"/>
      <c r="AE53" s="425"/>
      <c r="AF53" s="425"/>
      <c r="AG53" s="425"/>
      <c r="AH53" s="425"/>
      <c r="AI53" s="425"/>
      <c r="AJ53" s="425"/>
      <c r="AK53" s="425"/>
      <c r="AL53" s="425"/>
      <c r="AM53" s="424"/>
      <c r="AN53" s="424"/>
    </row>
    <row r="54" spans="1:40" ht="15.75">
      <c r="A54" s="432"/>
      <c r="B54" s="432"/>
      <c r="C54" s="432"/>
      <c r="D54" s="430"/>
      <c r="E54" s="430"/>
      <c r="F54" s="431"/>
      <c r="G54" s="430"/>
      <c r="H54" s="429"/>
      <c r="I54" s="427"/>
      <c r="J54" s="427"/>
      <c r="K54" s="428"/>
      <c r="L54" s="427"/>
      <c r="M54" s="426"/>
      <c r="N54" s="425"/>
      <c r="O54" s="425"/>
      <c r="P54" s="425"/>
      <c r="Q54" s="425"/>
      <c r="R54" s="425"/>
      <c r="S54" s="425"/>
      <c r="T54" s="425"/>
      <c r="U54" s="425"/>
      <c r="V54" s="425"/>
      <c r="W54" s="425"/>
      <c r="X54" s="425"/>
      <c r="Y54" s="425"/>
      <c r="Z54" s="425"/>
      <c r="AA54" s="425"/>
      <c r="AB54" s="425"/>
      <c r="AC54" s="425"/>
      <c r="AD54" s="425"/>
      <c r="AE54" s="425"/>
      <c r="AF54" s="425"/>
      <c r="AG54" s="425"/>
      <c r="AH54" s="425"/>
      <c r="AI54" s="425"/>
      <c r="AJ54" s="425"/>
      <c r="AK54" s="425"/>
      <c r="AL54" s="425"/>
      <c r="AM54" s="424"/>
      <c r="AN54" s="424"/>
    </row>
    <row r="55" spans="1:40" ht="15.75">
      <c r="A55" s="432"/>
      <c r="B55" s="432"/>
      <c r="C55" s="432"/>
      <c r="D55" s="430"/>
      <c r="E55" s="430"/>
      <c r="F55" s="431"/>
      <c r="G55" s="430"/>
      <c r="H55" s="429"/>
      <c r="I55" s="427"/>
      <c r="J55" s="427"/>
      <c r="K55" s="428"/>
      <c r="L55" s="427"/>
      <c r="M55" s="426"/>
      <c r="N55" s="425"/>
      <c r="O55" s="425"/>
      <c r="P55" s="425"/>
      <c r="Q55" s="425"/>
      <c r="R55" s="425"/>
      <c r="S55" s="425"/>
      <c r="T55" s="425"/>
      <c r="U55" s="425"/>
      <c r="V55" s="425"/>
      <c r="W55" s="425"/>
      <c r="X55" s="425"/>
      <c r="Y55" s="425"/>
      <c r="Z55" s="425"/>
      <c r="AA55" s="425"/>
      <c r="AB55" s="425"/>
      <c r="AC55" s="425"/>
      <c r="AD55" s="425"/>
      <c r="AE55" s="425"/>
      <c r="AF55" s="425"/>
      <c r="AG55" s="425"/>
      <c r="AH55" s="425"/>
      <c r="AI55" s="425"/>
      <c r="AJ55" s="425"/>
      <c r="AK55" s="425"/>
      <c r="AL55" s="425"/>
      <c r="AM55" s="424"/>
      <c r="AN55" s="424"/>
    </row>
    <row r="56" spans="1:40" ht="15.75">
      <c r="A56" s="432"/>
      <c r="B56" s="432"/>
      <c r="C56" s="432"/>
      <c r="D56" s="430"/>
      <c r="E56" s="430"/>
      <c r="F56" s="431"/>
      <c r="G56" s="430"/>
      <c r="H56" s="429"/>
      <c r="I56" s="427"/>
      <c r="J56" s="427"/>
      <c r="K56" s="428"/>
      <c r="L56" s="427"/>
      <c r="M56" s="426"/>
      <c r="N56" s="425"/>
      <c r="O56" s="425"/>
      <c r="P56" s="425"/>
      <c r="Q56" s="425"/>
      <c r="R56" s="425"/>
      <c r="S56" s="425"/>
      <c r="T56" s="425"/>
      <c r="U56" s="425"/>
      <c r="V56" s="425"/>
      <c r="W56" s="425"/>
      <c r="X56" s="425"/>
      <c r="Y56" s="425"/>
      <c r="Z56" s="425"/>
      <c r="AA56" s="425"/>
      <c r="AB56" s="425"/>
      <c r="AC56" s="425"/>
      <c r="AD56" s="425"/>
      <c r="AE56" s="425"/>
      <c r="AF56" s="425"/>
      <c r="AG56" s="425"/>
      <c r="AH56" s="425"/>
      <c r="AI56" s="425"/>
      <c r="AJ56" s="425"/>
      <c r="AK56" s="425"/>
      <c r="AL56" s="425"/>
      <c r="AM56" s="424"/>
      <c r="AN56" s="424"/>
    </row>
    <row r="57" spans="1:40" ht="15.75">
      <c r="A57" s="432"/>
      <c r="B57" s="432"/>
      <c r="C57" s="432"/>
      <c r="D57" s="430"/>
      <c r="E57" s="430"/>
      <c r="F57" s="431"/>
      <c r="G57" s="430"/>
      <c r="H57" s="429"/>
      <c r="I57" s="427"/>
      <c r="J57" s="427"/>
      <c r="K57" s="428"/>
      <c r="L57" s="427"/>
      <c r="M57" s="426"/>
      <c r="N57" s="425"/>
      <c r="O57" s="425"/>
      <c r="P57" s="425"/>
      <c r="Q57" s="425"/>
      <c r="R57" s="425"/>
      <c r="S57" s="425"/>
      <c r="T57" s="425"/>
      <c r="U57" s="425"/>
      <c r="V57" s="425"/>
      <c r="W57" s="425"/>
      <c r="X57" s="425"/>
      <c r="Y57" s="425"/>
      <c r="Z57" s="425"/>
      <c r="AA57" s="425"/>
      <c r="AB57" s="425"/>
      <c r="AC57" s="425"/>
      <c r="AD57" s="425"/>
      <c r="AE57" s="425"/>
      <c r="AF57" s="425"/>
      <c r="AG57" s="425"/>
      <c r="AH57" s="425"/>
      <c r="AI57" s="425"/>
      <c r="AJ57" s="425"/>
      <c r="AK57" s="425"/>
      <c r="AL57" s="425"/>
      <c r="AM57" s="424"/>
      <c r="AN57" s="424"/>
    </row>
    <row r="58" spans="1:40" ht="15.75">
      <c r="A58" s="432"/>
      <c r="B58" s="432"/>
      <c r="C58" s="432"/>
      <c r="D58" s="430"/>
      <c r="E58" s="430"/>
      <c r="F58" s="431"/>
      <c r="G58" s="430"/>
      <c r="H58" s="429"/>
      <c r="I58" s="427"/>
      <c r="J58" s="427"/>
      <c r="K58" s="428"/>
      <c r="L58" s="427"/>
      <c r="M58" s="426"/>
      <c r="N58" s="425"/>
      <c r="O58" s="425"/>
      <c r="P58" s="425"/>
      <c r="Q58" s="425"/>
      <c r="R58" s="425"/>
      <c r="S58" s="425"/>
      <c r="T58" s="425"/>
      <c r="U58" s="425"/>
      <c r="V58" s="425"/>
      <c r="W58" s="425"/>
      <c r="X58" s="425"/>
      <c r="Y58" s="425"/>
      <c r="Z58" s="425"/>
      <c r="AA58" s="425"/>
      <c r="AB58" s="425"/>
      <c r="AC58" s="425"/>
      <c r="AD58" s="425"/>
      <c r="AE58" s="425"/>
      <c r="AF58" s="425"/>
      <c r="AG58" s="425"/>
      <c r="AH58" s="425"/>
      <c r="AI58" s="425"/>
      <c r="AJ58" s="425"/>
      <c r="AK58" s="425"/>
      <c r="AL58" s="425"/>
      <c r="AM58" s="424"/>
      <c r="AN58" s="424"/>
    </row>
    <row r="59" spans="1:40" ht="15.75">
      <c r="A59" s="432"/>
      <c r="B59" s="432"/>
      <c r="C59" s="432"/>
      <c r="D59" s="430"/>
      <c r="E59" s="430"/>
      <c r="F59" s="431"/>
      <c r="G59" s="430"/>
      <c r="H59" s="429"/>
      <c r="I59" s="427"/>
      <c r="J59" s="427"/>
      <c r="K59" s="428"/>
      <c r="L59" s="427"/>
      <c r="M59" s="426"/>
      <c r="N59" s="425"/>
      <c r="O59" s="425"/>
      <c r="P59" s="425"/>
      <c r="Q59" s="425"/>
      <c r="R59" s="425"/>
      <c r="S59" s="425"/>
      <c r="T59" s="425"/>
      <c r="U59" s="425"/>
      <c r="V59" s="425"/>
      <c r="W59" s="425"/>
      <c r="X59" s="425"/>
      <c r="Y59" s="425"/>
      <c r="Z59" s="425"/>
      <c r="AA59" s="425"/>
      <c r="AB59" s="425"/>
      <c r="AC59" s="425"/>
      <c r="AD59" s="425"/>
      <c r="AE59" s="425"/>
      <c r="AF59" s="425"/>
      <c r="AG59" s="425"/>
      <c r="AH59" s="425"/>
      <c r="AI59" s="425"/>
      <c r="AJ59" s="425"/>
      <c r="AK59" s="425"/>
      <c r="AL59" s="425"/>
      <c r="AM59" s="424"/>
      <c r="AN59" s="424"/>
    </row>
    <row r="60" spans="1:40" ht="15.75">
      <c r="A60" s="432"/>
      <c r="B60" s="432"/>
      <c r="C60" s="432"/>
      <c r="D60" s="430"/>
      <c r="E60" s="430"/>
      <c r="F60" s="431"/>
      <c r="G60" s="430"/>
      <c r="H60" s="429"/>
      <c r="I60" s="427"/>
      <c r="J60" s="427"/>
      <c r="K60" s="428"/>
      <c r="L60" s="427"/>
      <c r="M60" s="426"/>
      <c r="N60" s="425"/>
      <c r="O60" s="425"/>
      <c r="P60" s="425"/>
      <c r="Q60" s="425"/>
      <c r="R60" s="425"/>
      <c r="S60" s="425"/>
      <c r="T60" s="425"/>
      <c r="U60" s="425"/>
      <c r="V60" s="425"/>
      <c r="W60" s="425"/>
      <c r="X60" s="425"/>
      <c r="Y60" s="425"/>
      <c r="Z60" s="425"/>
      <c r="AA60" s="425"/>
      <c r="AB60" s="425"/>
      <c r="AC60" s="425"/>
      <c r="AD60" s="425"/>
      <c r="AE60" s="425"/>
      <c r="AF60" s="425"/>
      <c r="AG60" s="425"/>
      <c r="AH60" s="425"/>
      <c r="AI60" s="425"/>
      <c r="AJ60" s="425"/>
      <c r="AK60" s="425"/>
      <c r="AL60" s="425"/>
      <c r="AM60" s="424"/>
      <c r="AN60" s="424"/>
    </row>
    <row r="61" spans="1:40" ht="15.75">
      <c r="A61" s="432"/>
      <c r="B61" s="432"/>
      <c r="C61" s="432"/>
      <c r="D61" s="430"/>
      <c r="E61" s="430"/>
      <c r="F61" s="431"/>
      <c r="G61" s="430"/>
      <c r="H61" s="429"/>
      <c r="I61" s="427"/>
      <c r="J61" s="427"/>
      <c r="K61" s="428"/>
      <c r="L61" s="427"/>
      <c r="M61" s="426"/>
      <c r="N61" s="425"/>
      <c r="O61" s="425"/>
      <c r="P61" s="425"/>
      <c r="Q61" s="425"/>
      <c r="R61" s="425"/>
      <c r="S61" s="425"/>
      <c r="T61" s="425"/>
      <c r="U61" s="425"/>
      <c r="V61" s="425"/>
      <c r="W61" s="425"/>
      <c r="X61" s="425"/>
      <c r="Y61" s="425"/>
      <c r="Z61" s="425"/>
      <c r="AA61" s="425"/>
      <c r="AB61" s="425"/>
      <c r="AC61" s="425"/>
      <c r="AD61" s="425"/>
      <c r="AE61" s="425"/>
      <c r="AF61" s="425"/>
      <c r="AG61" s="425"/>
      <c r="AH61" s="425"/>
      <c r="AI61" s="425"/>
      <c r="AJ61" s="425"/>
      <c r="AK61" s="425"/>
      <c r="AL61" s="425"/>
      <c r="AM61" s="424"/>
      <c r="AN61" s="424"/>
    </row>
    <row r="62" spans="1:40" ht="15.75">
      <c r="A62" s="432"/>
      <c r="B62" s="432"/>
      <c r="C62" s="432"/>
      <c r="D62" s="430"/>
      <c r="E62" s="430"/>
      <c r="F62" s="431"/>
      <c r="G62" s="430"/>
      <c r="H62" s="429"/>
      <c r="I62" s="427"/>
      <c r="J62" s="427"/>
      <c r="K62" s="428"/>
      <c r="L62" s="427"/>
      <c r="M62" s="426"/>
      <c r="N62" s="425"/>
      <c r="O62" s="425"/>
      <c r="P62" s="425"/>
      <c r="Q62" s="425"/>
      <c r="R62" s="425"/>
      <c r="S62" s="425"/>
      <c r="T62" s="425"/>
      <c r="U62" s="425"/>
      <c r="V62" s="425"/>
      <c r="W62" s="425"/>
      <c r="X62" s="425"/>
      <c r="Y62" s="425"/>
      <c r="Z62" s="425"/>
      <c r="AA62" s="425"/>
      <c r="AB62" s="425"/>
      <c r="AC62" s="425"/>
      <c r="AD62" s="425"/>
      <c r="AE62" s="425"/>
      <c r="AF62" s="425"/>
      <c r="AG62" s="425"/>
      <c r="AH62" s="425"/>
      <c r="AI62" s="425"/>
      <c r="AJ62" s="425"/>
      <c r="AK62" s="425"/>
      <c r="AL62" s="425"/>
      <c r="AM62" s="424"/>
      <c r="AN62" s="424"/>
    </row>
    <row r="63" spans="1:40" ht="15.75">
      <c r="A63" s="432"/>
      <c r="B63" s="432"/>
      <c r="C63" s="432"/>
      <c r="D63" s="430"/>
      <c r="E63" s="430"/>
      <c r="F63" s="431"/>
      <c r="G63" s="430"/>
      <c r="H63" s="429"/>
      <c r="I63" s="427"/>
      <c r="J63" s="427"/>
      <c r="K63" s="428"/>
      <c r="L63" s="427"/>
      <c r="M63" s="426"/>
      <c r="N63" s="425"/>
      <c r="O63" s="425"/>
      <c r="P63" s="425"/>
      <c r="Q63" s="425"/>
      <c r="R63" s="425"/>
      <c r="S63" s="425"/>
      <c r="T63" s="425"/>
      <c r="U63" s="425"/>
      <c r="V63" s="425"/>
      <c r="W63" s="425"/>
      <c r="X63" s="425"/>
      <c r="Y63" s="425"/>
      <c r="Z63" s="425"/>
      <c r="AA63" s="425"/>
      <c r="AB63" s="425"/>
      <c r="AC63" s="425"/>
      <c r="AD63" s="425"/>
      <c r="AE63" s="425"/>
      <c r="AF63" s="425"/>
      <c r="AG63" s="425"/>
      <c r="AH63" s="425"/>
      <c r="AI63" s="425"/>
      <c r="AJ63" s="425"/>
      <c r="AK63" s="425"/>
      <c r="AL63" s="425"/>
      <c r="AM63" s="424"/>
      <c r="AN63" s="424"/>
    </row>
    <row r="64" spans="1:40" ht="15.75">
      <c r="A64" s="432"/>
      <c r="B64" s="432"/>
      <c r="C64" s="432"/>
      <c r="D64" s="430"/>
      <c r="E64" s="430"/>
      <c r="F64" s="431"/>
      <c r="G64" s="430"/>
      <c r="H64" s="429"/>
      <c r="I64" s="427"/>
      <c r="J64" s="427"/>
      <c r="K64" s="428"/>
      <c r="L64" s="427"/>
      <c r="M64" s="426"/>
      <c r="N64" s="425"/>
      <c r="O64" s="425"/>
      <c r="P64" s="425"/>
      <c r="Q64" s="425"/>
      <c r="R64" s="425"/>
      <c r="S64" s="425"/>
      <c r="T64" s="425"/>
      <c r="U64" s="425"/>
      <c r="V64" s="425"/>
      <c r="W64" s="425"/>
      <c r="X64" s="425"/>
      <c r="Y64" s="425"/>
      <c r="Z64" s="425"/>
      <c r="AA64" s="425"/>
      <c r="AB64" s="425"/>
      <c r="AC64" s="425"/>
      <c r="AD64" s="425"/>
      <c r="AE64" s="425"/>
      <c r="AF64" s="425"/>
      <c r="AG64" s="425"/>
      <c r="AH64" s="425"/>
      <c r="AI64" s="425"/>
      <c r="AJ64" s="425"/>
      <c r="AK64" s="425"/>
      <c r="AL64" s="425"/>
      <c r="AM64" s="424"/>
      <c r="AN64" s="424"/>
    </row>
    <row r="65" spans="1:40" ht="15.75">
      <c r="A65" s="432"/>
      <c r="B65" s="432"/>
      <c r="C65" s="432"/>
      <c r="D65" s="430"/>
      <c r="E65" s="430"/>
      <c r="F65" s="431"/>
      <c r="G65" s="430"/>
      <c r="H65" s="429"/>
      <c r="I65" s="427"/>
      <c r="J65" s="427"/>
      <c r="K65" s="428"/>
      <c r="L65" s="427"/>
      <c r="M65" s="426"/>
      <c r="N65" s="425"/>
      <c r="O65" s="425"/>
      <c r="P65" s="425"/>
      <c r="Q65" s="425"/>
      <c r="R65" s="425"/>
      <c r="S65" s="425"/>
      <c r="T65" s="425"/>
      <c r="U65" s="425"/>
      <c r="V65" s="425"/>
      <c r="W65" s="425"/>
      <c r="X65" s="425"/>
      <c r="Y65" s="425"/>
      <c r="Z65" s="425"/>
      <c r="AA65" s="425"/>
      <c r="AB65" s="425"/>
      <c r="AC65" s="425"/>
      <c r="AD65" s="425"/>
      <c r="AE65" s="425"/>
      <c r="AF65" s="425"/>
      <c r="AG65" s="425"/>
      <c r="AH65" s="425"/>
      <c r="AI65" s="425"/>
      <c r="AJ65" s="425"/>
      <c r="AK65" s="425"/>
      <c r="AL65" s="425"/>
      <c r="AM65" s="424"/>
      <c r="AN65" s="424"/>
    </row>
    <row r="66" spans="1:40" ht="15.75">
      <c r="A66" s="432"/>
      <c r="B66" s="432"/>
      <c r="C66" s="432"/>
      <c r="D66" s="430"/>
      <c r="E66" s="430"/>
      <c r="F66" s="431"/>
      <c r="G66" s="430"/>
      <c r="H66" s="429"/>
      <c r="I66" s="427"/>
      <c r="J66" s="427"/>
      <c r="K66" s="428"/>
      <c r="L66" s="427"/>
      <c r="M66" s="426"/>
      <c r="N66" s="425"/>
      <c r="O66" s="425"/>
      <c r="P66" s="425"/>
      <c r="Q66" s="425"/>
      <c r="R66" s="425"/>
      <c r="S66" s="425"/>
      <c r="T66" s="425"/>
      <c r="U66" s="425"/>
      <c r="V66" s="425"/>
      <c r="W66" s="425"/>
      <c r="X66" s="425"/>
      <c r="Y66" s="425"/>
      <c r="Z66" s="425"/>
      <c r="AA66" s="425"/>
      <c r="AB66" s="425"/>
      <c r="AC66" s="425"/>
      <c r="AD66" s="425"/>
      <c r="AE66" s="425"/>
      <c r="AF66" s="425"/>
      <c r="AG66" s="425"/>
      <c r="AH66" s="425"/>
      <c r="AI66" s="425"/>
      <c r="AJ66" s="425"/>
      <c r="AK66" s="425"/>
      <c r="AL66" s="425"/>
      <c r="AM66" s="424"/>
      <c r="AN66" s="424"/>
    </row>
    <row r="67" spans="1:40" ht="15.75">
      <c r="A67" s="432"/>
      <c r="B67" s="432"/>
      <c r="C67" s="432"/>
      <c r="D67" s="430"/>
      <c r="E67" s="430"/>
      <c r="F67" s="431"/>
      <c r="G67" s="430"/>
      <c r="H67" s="429"/>
      <c r="I67" s="427"/>
      <c r="J67" s="427"/>
      <c r="K67" s="428"/>
      <c r="L67" s="427"/>
      <c r="M67" s="426"/>
      <c r="N67" s="425"/>
      <c r="O67" s="425"/>
      <c r="P67" s="425"/>
      <c r="Q67" s="425"/>
      <c r="R67" s="425"/>
      <c r="S67" s="425"/>
      <c r="T67" s="425"/>
      <c r="U67" s="425"/>
      <c r="V67" s="425"/>
      <c r="W67" s="425"/>
      <c r="X67" s="425"/>
      <c r="Y67" s="425"/>
      <c r="Z67" s="425"/>
      <c r="AA67" s="425"/>
      <c r="AB67" s="425"/>
      <c r="AC67" s="425"/>
      <c r="AD67" s="425"/>
      <c r="AE67" s="425"/>
      <c r="AF67" s="425"/>
      <c r="AG67" s="425"/>
      <c r="AH67" s="425"/>
      <c r="AI67" s="425"/>
      <c r="AJ67" s="425"/>
      <c r="AK67" s="425"/>
      <c r="AL67" s="425"/>
      <c r="AM67" s="424"/>
      <c r="AN67" s="424"/>
    </row>
    <row r="68" spans="1:40" ht="15.75">
      <c r="A68" s="432"/>
      <c r="B68" s="432"/>
      <c r="C68" s="432"/>
      <c r="D68" s="430"/>
      <c r="E68" s="430"/>
      <c r="F68" s="431"/>
      <c r="G68" s="430"/>
      <c r="H68" s="429"/>
      <c r="I68" s="427"/>
      <c r="J68" s="427"/>
      <c r="K68" s="428"/>
      <c r="L68" s="427"/>
      <c r="M68" s="426"/>
      <c r="N68" s="425"/>
      <c r="O68" s="425"/>
      <c r="P68" s="425"/>
      <c r="Q68" s="425"/>
      <c r="R68" s="425"/>
      <c r="S68" s="425"/>
      <c r="T68" s="425"/>
      <c r="U68" s="425"/>
      <c r="V68" s="425"/>
      <c r="W68" s="425"/>
      <c r="X68" s="425"/>
      <c r="Y68" s="425"/>
      <c r="Z68" s="425"/>
      <c r="AA68" s="425"/>
      <c r="AB68" s="425"/>
      <c r="AC68" s="425"/>
      <c r="AD68" s="425"/>
      <c r="AE68" s="425"/>
      <c r="AF68" s="425"/>
      <c r="AG68" s="425"/>
      <c r="AH68" s="425"/>
      <c r="AI68" s="425"/>
      <c r="AJ68" s="425"/>
      <c r="AK68" s="425"/>
      <c r="AL68" s="425"/>
      <c r="AM68" s="424"/>
      <c r="AN68" s="424"/>
    </row>
    <row r="69" spans="1:40" ht="15.75">
      <c r="A69" s="432"/>
      <c r="B69" s="432"/>
      <c r="C69" s="432"/>
      <c r="D69" s="430"/>
      <c r="E69" s="430"/>
      <c r="F69" s="431"/>
      <c r="G69" s="430"/>
      <c r="H69" s="429"/>
      <c r="I69" s="427"/>
      <c r="J69" s="427"/>
      <c r="K69" s="428"/>
      <c r="L69" s="427"/>
      <c r="M69" s="426"/>
      <c r="N69" s="425"/>
      <c r="O69" s="425"/>
      <c r="P69" s="425"/>
      <c r="Q69" s="425"/>
      <c r="R69" s="425"/>
      <c r="S69" s="425"/>
      <c r="T69" s="425"/>
      <c r="U69" s="425"/>
      <c r="V69" s="425"/>
      <c r="W69" s="425"/>
      <c r="X69" s="425"/>
      <c r="Y69" s="425"/>
      <c r="Z69" s="425"/>
      <c r="AA69" s="425"/>
      <c r="AB69" s="425"/>
      <c r="AC69" s="425"/>
      <c r="AD69" s="425"/>
      <c r="AE69" s="425"/>
      <c r="AF69" s="425"/>
      <c r="AG69" s="425"/>
      <c r="AH69" s="425"/>
      <c r="AI69" s="425"/>
      <c r="AJ69" s="425"/>
      <c r="AK69" s="425"/>
      <c r="AL69" s="425"/>
      <c r="AM69" s="424"/>
      <c r="AN69" s="424"/>
    </row>
    <row r="70" spans="1:40" ht="15.75">
      <c r="A70" s="432"/>
      <c r="B70" s="432"/>
      <c r="C70" s="432"/>
      <c r="D70" s="430"/>
      <c r="E70" s="430"/>
      <c r="F70" s="431"/>
      <c r="G70" s="430"/>
      <c r="H70" s="429"/>
      <c r="I70" s="427"/>
      <c r="J70" s="427"/>
      <c r="K70" s="428"/>
      <c r="L70" s="427"/>
      <c r="M70" s="426"/>
      <c r="N70" s="425"/>
      <c r="O70" s="425"/>
      <c r="P70" s="425"/>
      <c r="Q70" s="425"/>
      <c r="R70" s="425"/>
      <c r="S70" s="425"/>
      <c r="T70" s="425"/>
      <c r="U70" s="425"/>
      <c r="V70" s="425"/>
      <c r="W70" s="425"/>
      <c r="X70" s="425"/>
      <c r="Y70" s="425"/>
      <c r="Z70" s="425"/>
      <c r="AA70" s="425"/>
      <c r="AB70" s="425"/>
      <c r="AC70" s="425"/>
      <c r="AD70" s="425"/>
      <c r="AE70" s="425"/>
      <c r="AF70" s="425"/>
      <c r="AG70" s="425"/>
      <c r="AH70" s="425"/>
      <c r="AI70" s="425"/>
      <c r="AJ70" s="425"/>
      <c r="AK70" s="425"/>
      <c r="AL70" s="425"/>
      <c r="AM70" s="424"/>
      <c r="AN70" s="424"/>
    </row>
    <row r="71" spans="1:40" ht="15.75">
      <c r="A71" s="432"/>
      <c r="B71" s="432"/>
      <c r="C71" s="432"/>
      <c r="D71" s="430"/>
      <c r="E71" s="430"/>
      <c r="F71" s="431"/>
      <c r="G71" s="430"/>
      <c r="H71" s="429"/>
      <c r="I71" s="427"/>
      <c r="J71" s="427"/>
      <c r="K71" s="428"/>
      <c r="L71" s="427"/>
      <c r="M71" s="426"/>
      <c r="N71" s="425"/>
      <c r="O71" s="425"/>
      <c r="P71" s="425"/>
      <c r="Q71" s="425"/>
      <c r="R71" s="425"/>
      <c r="S71" s="425"/>
      <c r="T71" s="425"/>
      <c r="U71" s="425"/>
      <c r="V71" s="425"/>
      <c r="W71" s="425"/>
      <c r="X71" s="425"/>
      <c r="Y71" s="425"/>
      <c r="Z71" s="425"/>
      <c r="AA71" s="425"/>
      <c r="AB71" s="425"/>
      <c r="AC71" s="425"/>
      <c r="AD71" s="425"/>
      <c r="AE71" s="425"/>
      <c r="AF71" s="425"/>
      <c r="AG71" s="425"/>
      <c r="AH71" s="425"/>
      <c r="AI71" s="425"/>
      <c r="AJ71" s="425"/>
      <c r="AK71" s="425"/>
      <c r="AL71" s="425"/>
      <c r="AM71" s="424"/>
      <c r="AN71" s="424"/>
    </row>
    <row r="72" spans="1:40" ht="15.75">
      <c r="A72" s="432"/>
      <c r="B72" s="432"/>
      <c r="C72" s="432"/>
      <c r="D72" s="430"/>
      <c r="E72" s="430"/>
      <c r="F72" s="431"/>
      <c r="G72" s="430"/>
      <c r="H72" s="429"/>
      <c r="I72" s="427"/>
      <c r="J72" s="427"/>
      <c r="K72" s="428"/>
      <c r="L72" s="427"/>
      <c r="M72" s="426"/>
      <c r="N72" s="425"/>
      <c r="O72" s="425"/>
      <c r="P72" s="425"/>
      <c r="Q72" s="425"/>
      <c r="R72" s="425"/>
      <c r="S72" s="425"/>
      <c r="T72" s="425"/>
      <c r="U72" s="425"/>
      <c r="V72" s="425"/>
      <c r="W72" s="425"/>
      <c r="X72" s="425"/>
      <c r="Y72" s="425"/>
      <c r="Z72" s="425"/>
      <c r="AA72" s="425"/>
      <c r="AB72" s="425"/>
      <c r="AC72" s="425"/>
      <c r="AD72" s="425"/>
      <c r="AE72" s="425"/>
      <c r="AF72" s="425"/>
      <c r="AG72" s="425"/>
      <c r="AH72" s="425"/>
      <c r="AI72" s="425"/>
      <c r="AJ72" s="425"/>
      <c r="AK72" s="425"/>
      <c r="AL72" s="425"/>
      <c r="AM72" s="424"/>
      <c r="AN72" s="424"/>
    </row>
    <row r="73" spans="1:40" ht="15.75">
      <c r="A73" s="432"/>
      <c r="B73" s="432"/>
      <c r="C73" s="432"/>
      <c r="D73" s="430"/>
      <c r="E73" s="430"/>
      <c r="F73" s="431"/>
      <c r="G73" s="430"/>
      <c r="H73" s="429"/>
      <c r="I73" s="427"/>
      <c r="J73" s="427"/>
      <c r="K73" s="428"/>
      <c r="L73" s="427"/>
      <c r="M73" s="426"/>
      <c r="N73" s="425"/>
      <c r="O73" s="425"/>
      <c r="P73" s="425"/>
      <c r="Q73" s="425"/>
      <c r="R73" s="425"/>
      <c r="S73" s="425"/>
      <c r="T73" s="425"/>
      <c r="U73" s="425"/>
      <c r="V73" s="425"/>
      <c r="W73" s="425"/>
      <c r="X73" s="425"/>
      <c r="Y73" s="425"/>
      <c r="Z73" s="425"/>
      <c r="AA73" s="425"/>
      <c r="AB73" s="425"/>
      <c r="AC73" s="425"/>
      <c r="AD73" s="425"/>
      <c r="AE73" s="425"/>
      <c r="AF73" s="425"/>
      <c r="AG73" s="425"/>
      <c r="AH73" s="425"/>
      <c r="AI73" s="425"/>
      <c r="AJ73" s="425"/>
      <c r="AK73" s="425"/>
      <c r="AL73" s="425"/>
      <c r="AM73" s="424"/>
      <c r="AN73" s="424"/>
    </row>
    <row r="74" spans="1:40" ht="15.75">
      <c r="A74" s="432"/>
      <c r="B74" s="432"/>
      <c r="C74" s="432"/>
      <c r="D74" s="430"/>
      <c r="E74" s="430"/>
      <c r="F74" s="431"/>
      <c r="G74" s="430"/>
      <c r="H74" s="429"/>
      <c r="I74" s="427"/>
      <c r="J74" s="427"/>
      <c r="K74" s="428"/>
      <c r="L74" s="427"/>
      <c r="M74" s="426"/>
      <c r="N74" s="425"/>
      <c r="O74" s="425"/>
      <c r="P74" s="425"/>
      <c r="Q74" s="425"/>
      <c r="R74" s="425"/>
      <c r="S74" s="425"/>
      <c r="T74" s="425"/>
      <c r="U74" s="425"/>
      <c r="V74" s="425"/>
      <c r="W74" s="425"/>
      <c r="X74" s="425"/>
      <c r="Y74" s="425"/>
      <c r="Z74" s="425"/>
      <c r="AA74" s="425"/>
      <c r="AB74" s="425"/>
      <c r="AC74" s="425"/>
      <c r="AD74" s="425"/>
      <c r="AE74" s="425"/>
      <c r="AF74" s="425"/>
      <c r="AG74" s="425"/>
      <c r="AH74" s="425"/>
      <c r="AI74" s="425"/>
      <c r="AJ74" s="425"/>
      <c r="AK74" s="425"/>
      <c r="AL74" s="425"/>
      <c r="AM74" s="424"/>
      <c r="AN74" s="424"/>
    </row>
    <row r="75" spans="1:40" ht="15.75">
      <c r="A75" s="432"/>
      <c r="B75" s="432"/>
      <c r="C75" s="432"/>
      <c r="D75" s="430"/>
      <c r="E75" s="430"/>
      <c r="F75" s="431"/>
      <c r="G75" s="430"/>
      <c r="H75" s="429"/>
      <c r="I75" s="427"/>
      <c r="J75" s="427"/>
      <c r="K75" s="428"/>
      <c r="L75" s="427"/>
      <c r="M75" s="426"/>
      <c r="N75" s="425"/>
      <c r="O75" s="425"/>
      <c r="P75" s="425"/>
      <c r="Q75" s="425"/>
      <c r="R75" s="425"/>
      <c r="S75" s="425"/>
      <c r="T75" s="425"/>
      <c r="U75" s="425"/>
      <c r="V75" s="425"/>
      <c r="W75" s="425"/>
      <c r="X75" s="425"/>
      <c r="Y75" s="425"/>
      <c r="Z75" s="425"/>
      <c r="AA75" s="425"/>
      <c r="AB75" s="425"/>
      <c r="AC75" s="425"/>
      <c r="AD75" s="425"/>
      <c r="AE75" s="425"/>
      <c r="AF75" s="425"/>
      <c r="AG75" s="425"/>
      <c r="AH75" s="425"/>
      <c r="AI75" s="425"/>
      <c r="AJ75" s="425"/>
      <c r="AK75" s="425"/>
      <c r="AL75" s="425"/>
      <c r="AM75" s="424"/>
      <c r="AN75" s="424"/>
    </row>
    <row r="76" spans="1:40" ht="15.75">
      <c r="A76" s="432"/>
      <c r="B76" s="432"/>
      <c r="C76" s="432"/>
      <c r="D76" s="430"/>
      <c r="E76" s="430"/>
      <c r="F76" s="431"/>
      <c r="G76" s="430"/>
      <c r="H76" s="429"/>
      <c r="I76" s="427"/>
      <c r="J76" s="427"/>
      <c r="K76" s="428"/>
      <c r="L76" s="427"/>
      <c r="M76" s="426"/>
      <c r="N76" s="425"/>
      <c r="O76" s="425"/>
      <c r="P76" s="425"/>
      <c r="Q76" s="425"/>
      <c r="R76" s="425"/>
      <c r="S76" s="425"/>
      <c r="T76" s="425"/>
      <c r="U76" s="425"/>
      <c r="V76" s="425"/>
      <c r="W76" s="425"/>
      <c r="X76" s="425"/>
      <c r="Y76" s="425"/>
      <c r="Z76" s="425"/>
      <c r="AA76" s="425"/>
      <c r="AB76" s="425"/>
      <c r="AC76" s="425"/>
      <c r="AD76" s="425"/>
      <c r="AE76" s="425"/>
      <c r="AF76" s="425"/>
      <c r="AG76" s="425"/>
      <c r="AH76" s="425"/>
      <c r="AI76" s="425"/>
      <c r="AJ76" s="425"/>
      <c r="AK76" s="425"/>
      <c r="AL76" s="425"/>
      <c r="AM76" s="424"/>
      <c r="AN76" s="424"/>
    </row>
    <row r="77" spans="1:40" ht="15.75">
      <c r="A77" s="432"/>
      <c r="B77" s="432"/>
      <c r="C77" s="432"/>
      <c r="D77" s="430"/>
      <c r="E77" s="430"/>
      <c r="F77" s="431"/>
      <c r="G77" s="430"/>
      <c r="H77" s="429"/>
      <c r="I77" s="427"/>
      <c r="J77" s="427"/>
      <c r="K77" s="428"/>
      <c r="L77" s="427"/>
      <c r="M77" s="426"/>
      <c r="N77" s="425"/>
      <c r="O77" s="425"/>
      <c r="P77" s="425"/>
      <c r="Q77" s="425"/>
      <c r="R77" s="425"/>
      <c r="S77" s="425"/>
      <c r="T77" s="425"/>
      <c r="U77" s="425"/>
      <c r="V77" s="425"/>
      <c r="W77" s="425"/>
      <c r="X77" s="425"/>
      <c r="Y77" s="425"/>
      <c r="Z77" s="425"/>
      <c r="AA77" s="425"/>
      <c r="AB77" s="425"/>
      <c r="AC77" s="425"/>
      <c r="AD77" s="425"/>
      <c r="AE77" s="425"/>
      <c r="AF77" s="425"/>
      <c r="AG77" s="425"/>
      <c r="AH77" s="425"/>
      <c r="AI77" s="425"/>
      <c r="AJ77" s="425"/>
      <c r="AK77" s="425"/>
      <c r="AL77" s="425"/>
      <c r="AM77" s="424"/>
      <c r="AN77" s="424"/>
    </row>
    <row r="78" spans="1:40" ht="15.75">
      <c r="A78" s="432"/>
      <c r="B78" s="432"/>
      <c r="C78" s="432"/>
      <c r="D78" s="430"/>
      <c r="E78" s="430"/>
      <c r="F78" s="431"/>
      <c r="G78" s="430"/>
      <c r="H78" s="429"/>
      <c r="I78" s="427"/>
      <c r="J78" s="427"/>
      <c r="K78" s="428"/>
      <c r="L78" s="427"/>
      <c r="M78" s="426"/>
      <c r="N78" s="425"/>
      <c r="O78" s="425"/>
      <c r="P78" s="425"/>
      <c r="Q78" s="425"/>
      <c r="R78" s="425"/>
      <c r="S78" s="425"/>
      <c r="T78" s="425"/>
      <c r="U78" s="425"/>
      <c r="V78" s="425"/>
      <c r="W78" s="425"/>
      <c r="X78" s="425"/>
      <c r="Y78" s="425"/>
      <c r="Z78" s="425"/>
      <c r="AA78" s="425"/>
      <c r="AB78" s="425"/>
      <c r="AC78" s="425"/>
      <c r="AD78" s="425"/>
      <c r="AE78" s="425"/>
      <c r="AF78" s="425"/>
      <c r="AG78" s="425"/>
      <c r="AH78" s="425"/>
      <c r="AI78" s="425"/>
      <c r="AJ78" s="425"/>
      <c r="AK78" s="425"/>
      <c r="AL78" s="425"/>
      <c r="AM78" s="424"/>
      <c r="AN78" s="424"/>
    </row>
    <row r="79" spans="1:40" ht="15.75">
      <c r="A79" s="432"/>
      <c r="B79" s="432"/>
      <c r="C79" s="432"/>
      <c r="D79" s="430"/>
      <c r="E79" s="430"/>
      <c r="F79" s="431"/>
      <c r="G79" s="430"/>
      <c r="H79" s="429"/>
      <c r="I79" s="427"/>
      <c r="J79" s="427"/>
      <c r="K79" s="428"/>
      <c r="L79" s="427"/>
      <c r="M79" s="426"/>
      <c r="N79" s="425"/>
      <c r="O79" s="425"/>
      <c r="P79" s="425"/>
      <c r="Q79" s="425"/>
      <c r="R79" s="425"/>
      <c r="S79" s="425"/>
      <c r="T79" s="425"/>
      <c r="U79" s="425"/>
      <c r="V79" s="425"/>
      <c r="W79" s="425"/>
      <c r="X79" s="425"/>
      <c r="Y79" s="425"/>
      <c r="Z79" s="425"/>
      <c r="AA79" s="425"/>
      <c r="AB79" s="425"/>
      <c r="AC79" s="425"/>
      <c r="AD79" s="425"/>
      <c r="AE79" s="425"/>
      <c r="AF79" s="425"/>
      <c r="AG79" s="425"/>
      <c r="AH79" s="425"/>
      <c r="AI79" s="425"/>
      <c r="AJ79" s="425"/>
      <c r="AK79" s="425"/>
      <c r="AL79" s="425"/>
      <c r="AM79" s="424"/>
      <c r="AN79" s="424"/>
    </row>
    <row r="80" spans="1:40" ht="15.75">
      <c r="A80" s="432"/>
      <c r="B80" s="432"/>
      <c r="C80" s="432"/>
      <c r="D80" s="430"/>
      <c r="E80" s="430"/>
      <c r="F80" s="431"/>
      <c r="G80" s="430"/>
      <c r="H80" s="429"/>
      <c r="I80" s="427"/>
      <c r="J80" s="427"/>
      <c r="K80" s="428"/>
      <c r="L80" s="427"/>
      <c r="M80" s="426"/>
      <c r="N80" s="425"/>
      <c r="O80" s="425"/>
      <c r="P80" s="425"/>
      <c r="Q80" s="425"/>
      <c r="R80" s="425"/>
      <c r="S80" s="425"/>
      <c r="T80" s="425"/>
      <c r="U80" s="425"/>
      <c r="V80" s="425"/>
      <c r="W80" s="425"/>
      <c r="X80" s="425"/>
      <c r="Y80" s="425"/>
      <c r="Z80" s="425"/>
      <c r="AA80" s="425"/>
      <c r="AB80" s="425"/>
      <c r="AC80" s="425"/>
      <c r="AD80" s="425"/>
      <c r="AE80" s="425"/>
      <c r="AF80" s="425"/>
      <c r="AG80" s="425"/>
      <c r="AH80" s="425"/>
      <c r="AI80" s="425"/>
      <c r="AJ80" s="425"/>
      <c r="AK80" s="425"/>
      <c r="AL80" s="425"/>
      <c r="AM80" s="424"/>
      <c r="AN80" s="424"/>
    </row>
    <row r="81" spans="1:40" ht="15.75">
      <c r="A81" s="432"/>
      <c r="B81" s="432"/>
      <c r="C81" s="432"/>
      <c r="D81" s="430"/>
      <c r="E81" s="430"/>
      <c r="F81" s="431"/>
      <c r="G81" s="430"/>
      <c r="H81" s="429"/>
      <c r="I81" s="427"/>
      <c r="J81" s="427"/>
      <c r="K81" s="428"/>
      <c r="L81" s="427"/>
      <c r="M81" s="426"/>
      <c r="N81" s="425"/>
      <c r="O81" s="425"/>
      <c r="P81" s="425"/>
      <c r="Q81" s="425"/>
      <c r="R81" s="425"/>
      <c r="S81" s="425"/>
      <c r="T81" s="425"/>
      <c r="U81" s="425"/>
      <c r="V81" s="425"/>
      <c r="W81" s="425"/>
      <c r="X81" s="425"/>
      <c r="Y81" s="425"/>
      <c r="Z81" s="425"/>
      <c r="AA81" s="425"/>
      <c r="AB81" s="425"/>
      <c r="AC81" s="425"/>
      <c r="AD81" s="425"/>
      <c r="AE81" s="425"/>
      <c r="AF81" s="425"/>
      <c r="AG81" s="425"/>
      <c r="AH81" s="425"/>
      <c r="AI81" s="425"/>
      <c r="AJ81" s="425"/>
      <c r="AK81" s="425"/>
      <c r="AL81" s="425"/>
      <c r="AM81" s="424"/>
      <c r="AN81" s="424"/>
    </row>
    <row r="82" spans="1:40" ht="15.75">
      <c r="A82" s="432"/>
      <c r="B82" s="432"/>
      <c r="C82" s="432"/>
      <c r="D82" s="430"/>
      <c r="E82" s="430"/>
      <c r="F82" s="431"/>
      <c r="G82" s="430"/>
      <c r="H82" s="429"/>
      <c r="I82" s="427"/>
      <c r="J82" s="427"/>
      <c r="K82" s="428"/>
      <c r="L82" s="427"/>
      <c r="M82" s="426"/>
      <c r="N82" s="425"/>
      <c r="O82" s="425"/>
      <c r="P82" s="425"/>
      <c r="Q82" s="425"/>
      <c r="R82" s="425"/>
      <c r="S82" s="425"/>
      <c r="T82" s="425"/>
      <c r="U82" s="425"/>
      <c r="V82" s="425"/>
      <c r="W82" s="425"/>
      <c r="X82" s="425"/>
      <c r="Y82" s="425"/>
      <c r="Z82" s="425"/>
      <c r="AA82" s="425"/>
      <c r="AB82" s="425"/>
      <c r="AC82" s="425"/>
      <c r="AD82" s="425"/>
      <c r="AE82" s="425"/>
      <c r="AF82" s="425"/>
      <c r="AG82" s="425"/>
      <c r="AH82" s="425"/>
      <c r="AI82" s="425"/>
      <c r="AJ82" s="425"/>
      <c r="AK82" s="425"/>
      <c r="AL82" s="425"/>
      <c r="AM82" s="424"/>
      <c r="AN82" s="424"/>
    </row>
    <row r="83" spans="1:40" ht="15.75">
      <c r="A83" s="432"/>
      <c r="B83" s="432"/>
      <c r="C83" s="432"/>
      <c r="D83" s="430"/>
      <c r="E83" s="430"/>
      <c r="F83" s="431"/>
      <c r="G83" s="430"/>
      <c r="H83" s="429"/>
      <c r="I83" s="427"/>
      <c r="J83" s="427"/>
      <c r="K83" s="428"/>
      <c r="L83" s="427"/>
      <c r="M83" s="426"/>
      <c r="N83" s="425"/>
      <c r="O83" s="425"/>
      <c r="P83" s="425"/>
      <c r="Q83" s="425"/>
      <c r="R83" s="425"/>
      <c r="S83" s="425"/>
      <c r="T83" s="425"/>
      <c r="U83" s="425"/>
      <c r="V83" s="425"/>
      <c r="W83" s="425"/>
      <c r="X83" s="425"/>
      <c r="Y83" s="425"/>
      <c r="Z83" s="425"/>
      <c r="AA83" s="425"/>
      <c r="AB83" s="425"/>
      <c r="AC83" s="425"/>
      <c r="AD83" s="425"/>
      <c r="AE83" s="425"/>
      <c r="AF83" s="425"/>
      <c r="AG83" s="425"/>
      <c r="AH83" s="425"/>
      <c r="AI83" s="425"/>
      <c r="AJ83" s="425"/>
      <c r="AK83" s="425"/>
      <c r="AL83" s="425"/>
      <c r="AM83" s="424"/>
      <c r="AN83" s="424"/>
    </row>
    <row r="84" spans="1:40" ht="15.75">
      <c r="A84" s="432"/>
      <c r="B84" s="432"/>
      <c r="C84" s="432"/>
      <c r="D84" s="430"/>
      <c r="E84" s="430"/>
      <c r="F84" s="431"/>
      <c r="G84" s="430"/>
      <c r="H84" s="429"/>
      <c r="I84" s="427"/>
      <c r="J84" s="427"/>
      <c r="K84" s="428"/>
      <c r="L84" s="427"/>
      <c r="M84" s="426"/>
      <c r="N84" s="425"/>
      <c r="O84" s="425"/>
      <c r="P84" s="425"/>
      <c r="Q84" s="425"/>
      <c r="R84" s="425"/>
      <c r="S84" s="425"/>
      <c r="T84" s="425"/>
      <c r="U84" s="425"/>
      <c r="V84" s="425"/>
      <c r="W84" s="425"/>
      <c r="X84" s="425"/>
      <c r="Y84" s="425"/>
      <c r="Z84" s="425"/>
      <c r="AA84" s="425"/>
      <c r="AB84" s="425"/>
      <c r="AC84" s="425"/>
      <c r="AD84" s="425"/>
      <c r="AE84" s="425"/>
      <c r="AF84" s="425"/>
      <c r="AG84" s="425"/>
      <c r="AH84" s="425"/>
      <c r="AI84" s="425"/>
      <c r="AJ84" s="425"/>
      <c r="AK84" s="425"/>
      <c r="AL84" s="425"/>
      <c r="AM84" s="424"/>
      <c r="AN84" s="424"/>
    </row>
    <row r="85" spans="1:40" ht="15.75">
      <c r="A85" s="432"/>
      <c r="B85" s="432"/>
      <c r="C85" s="432"/>
      <c r="D85" s="430"/>
      <c r="E85" s="430"/>
      <c r="F85" s="431"/>
      <c r="G85" s="430"/>
      <c r="H85" s="429"/>
      <c r="I85" s="427"/>
      <c r="J85" s="427"/>
      <c r="K85" s="428"/>
      <c r="L85" s="427"/>
      <c r="M85" s="426"/>
      <c r="N85" s="425"/>
      <c r="O85" s="425"/>
      <c r="P85" s="425"/>
      <c r="Q85" s="425"/>
      <c r="R85" s="425"/>
      <c r="S85" s="425"/>
      <c r="T85" s="425"/>
      <c r="U85" s="425"/>
      <c r="V85" s="425"/>
      <c r="W85" s="425"/>
      <c r="X85" s="425"/>
      <c r="Y85" s="425"/>
      <c r="Z85" s="425"/>
      <c r="AA85" s="425"/>
      <c r="AB85" s="425"/>
      <c r="AC85" s="425"/>
      <c r="AD85" s="425"/>
      <c r="AE85" s="425"/>
      <c r="AF85" s="425"/>
      <c r="AG85" s="425"/>
      <c r="AH85" s="425"/>
      <c r="AI85" s="425"/>
      <c r="AJ85" s="425"/>
      <c r="AK85" s="425"/>
      <c r="AL85" s="425"/>
      <c r="AM85" s="424"/>
      <c r="AN85" s="424"/>
    </row>
    <row r="86" spans="1:40" ht="15.75">
      <c r="A86" s="432"/>
      <c r="B86" s="432"/>
      <c r="C86" s="432"/>
      <c r="D86" s="430"/>
      <c r="E86" s="430"/>
      <c r="F86" s="431"/>
      <c r="G86" s="430"/>
      <c r="H86" s="429"/>
      <c r="I86" s="427"/>
      <c r="J86" s="427"/>
      <c r="K86" s="428"/>
      <c r="L86" s="427"/>
      <c r="M86" s="426"/>
      <c r="N86" s="425"/>
      <c r="O86" s="425"/>
      <c r="P86" s="425"/>
      <c r="Q86" s="425"/>
      <c r="R86" s="425"/>
      <c r="S86" s="425"/>
      <c r="T86" s="425"/>
      <c r="U86" s="425"/>
      <c r="V86" s="425"/>
      <c r="W86" s="425"/>
      <c r="X86" s="425"/>
      <c r="Y86" s="425"/>
      <c r="Z86" s="425"/>
      <c r="AA86" s="425"/>
      <c r="AB86" s="425"/>
      <c r="AC86" s="425"/>
      <c r="AD86" s="425"/>
      <c r="AE86" s="425"/>
      <c r="AF86" s="425"/>
      <c r="AG86" s="425"/>
      <c r="AH86" s="425"/>
      <c r="AI86" s="425"/>
      <c r="AJ86" s="425"/>
      <c r="AK86" s="425"/>
      <c r="AL86" s="425"/>
      <c r="AM86" s="424"/>
      <c r="AN86" s="424"/>
    </row>
    <row r="87" spans="1:40" ht="15.75">
      <c r="A87" s="432"/>
      <c r="B87" s="432"/>
      <c r="C87" s="432"/>
      <c r="D87" s="430"/>
      <c r="E87" s="430"/>
      <c r="F87" s="431"/>
      <c r="G87" s="430"/>
      <c r="H87" s="429"/>
      <c r="I87" s="427"/>
      <c r="J87" s="427"/>
      <c r="K87" s="428"/>
      <c r="L87" s="427"/>
      <c r="M87" s="426"/>
      <c r="N87" s="425"/>
      <c r="O87" s="425"/>
      <c r="P87" s="425"/>
      <c r="Q87" s="425"/>
      <c r="R87" s="425"/>
      <c r="S87" s="425"/>
      <c r="T87" s="425"/>
      <c r="U87" s="425"/>
      <c r="V87" s="425"/>
      <c r="W87" s="425"/>
      <c r="X87" s="425"/>
      <c r="Y87" s="425"/>
      <c r="Z87" s="425"/>
      <c r="AA87" s="425"/>
      <c r="AB87" s="425"/>
      <c r="AC87" s="425"/>
      <c r="AD87" s="425"/>
      <c r="AE87" s="425"/>
      <c r="AF87" s="425"/>
      <c r="AG87" s="425"/>
      <c r="AH87" s="425"/>
      <c r="AI87" s="425"/>
      <c r="AJ87" s="425"/>
      <c r="AK87" s="425"/>
      <c r="AL87" s="425"/>
      <c r="AM87" s="424"/>
      <c r="AN87" s="424"/>
    </row>
    <row r="88" spans="1:40" ht="15.75">
      <c r="A88" s="432"/>
      <c r="B88" s="432"/>
      <c r="C88" s="432"/>
      <c r="D88" s="430"/>
      <c r="E88" s="430"/>
      <c r="F88" s="431"/>
      <c r="G88" s="430"/>
      <c r="H88" s="429"/>
      <c r="I88" s="427"/>
      <c r="J88" s="427"/>
      <c r="K88" s="428"/>
      <c r="L88" s="427"/>
      <c r="M88" s="426"/>
      <c r="N88" s="425"/>
      <c r="O88" s="425"/>
      <c r="P88" s="425"/>
      <c r="Q88" s="425"/>
      <c r="R88" s="425"/>
      <c r="S88" s="425"/>
      <c r="T88" s="425"/>
      <c r="U88" s="425"/>
      <c r="V88" s="425"/>
      <c r="W88" s="425"/>
      <c r="X88" s="425"/>
      <c r="Y88" s="425"/>
      <c r="Z88" s="425"/>
      <c r="AA88" s="425"/>
      <c r="AB88" s="425"/>
      <c r="AC88" s="425"/>
      <c r="AD88" s="425"/>
      <c r="AE88" s="425"/>
      <c r="AF88" s="425"/>
      <c r="AG88" s="425"/>
      <c r="AH88" s="425"/>
      <c r="AI88" s="425"/>
      <c r="AJ88" s="425"/>
      <c r="AK88" s="425"/>
      <c r="AL88" s="425"/>
      <c r="AM88" s="424"/>
      <c r="AN88" s="424"/>
    </row>
    <row r="89" spans="1:40" ht="15.75">
      <c r="A89" s="432"/>
      <c r="B89" s="432"/>
      <c r="C89" s="432"/>
      <c r="D89" s="430"/>
      <c r="E89" s="430"/>
      <c r="F89" s="431"/>
      <c r="G89" s="430"/>
      <c r="H89" s="429"/>
      <c r="I89" s="427"/>
      <c r="J89" s="427"/>
      <c r="K89" s="428"/>
      <c r="L89" s="427"/>
      <c r="M89" s="426"/>
      <c r="N89" s="425"/>
      <c r="O89" s="425"/>
      <c r="P89" s="425"/>
      <c r="Q89" s="425"/>
      <c r="R89" s="425"/>
      <c r="S89" s="425"/>
      <c r="T89" s="425"/>
      <c r="U89" s="425"/>
      <c r="V89" s="425"/>
      <c r="W89" s="425"/>
      <c r="X89" s="425"/>
      <c r="Y89" s="425"/>
      <c r="Z89" s="425"/>
      <c r="AA89" s="425"/>
      <c r="AB89" s="425"/>
      <c r="AC89" s="425"/>
      <c r="AD89" s="425"/>
      <c r="AE89" s="425"/>
      <c r="AF89" s="425"/>
      <c r="AG89" s="425"/>
      <c r="AH89" s="425"/>
      <c r="AI89" s="425"/>
      <c r="AJ89" s="425"/>
      <c r="AK89" s="425"/>
      <c r="AL89" s="425"/>
      <c r="AM89" s="424"/>
      <c r="AN89" s="424"/>
    </row>
    <row r="90" spans="1:40" ht="15.75">
      <c r="A90" s="432"/>
      <c r="B90" s="432"/>
      <c r="C90" s="432"/>
      <c r="D90" s="430"/>
      <c r="E90" s="430"/>
      <c r="F90" s="431"/>
      <c r="G90" s="430"/>
      <c r="H90" s="429"/>
      <c r="I90" s="427"/>
      <c r="J90" s="427"/>
      <c r="K90" s="428"/>
      <c r="L90" s="427"/>
      <c r="M90" s="426"/>
      <c r="N90" s="425"/>
      <c r="O90" s="425"/>
      <c r="P90" s="425"/>
      <c r="Q90" s="425"/>
      <c r="R90" s="425"/>
      <c r="S90" s="425"/>
      <c r="T90" s="425"/>
      <c r="U90" s="425"/>
      <c r="V90" s="425"/>
      <c r="W90" s="425"/>
      <c r="X90" s="425"/>
      <c r="Y90" s="425"/>
      <c r="Z90" s="425"/>
      <c r="AA90" s="425"/>
      <c r="AB90" s="425"/>
      <c r="AC90" s="425"/>
      <c r="AD90" s="425"/>
      <c r="AE90" s="425"/>
      <c r="AF90" s="425"/>
      <c r="AG90" s="425"/>
      <c r="AH90" s="425"/>
      <c r="AI90" s="425"/>
      <c r="AJ90" s="425"/>
      <c r="AK90" s="425"/>
      <c r="AL90" s="425"/>
      <c r="AM90" s="424"/>
      <c r="AN90" s="424"/>
    </row>
    <row r="91" spans="1:40" ht="15.75">
      <c r="A91" s="432"/>
      <c r="B91" s="432"/>
      <c r="C91" s="432"/>
      <c r="D91" s="430"/>
      <c r="E91" s="430"/>
      <c r="F91" s="431"/>
      <c r="G91" s="430"/>
      <c r="H91" s="429"/>
      <c r="I91" s="427"/>
      <c r="J91" s="427"/>
      <c r="K91" s="428"/>
      <c r="L91" s="427"/>
      <c r="M91" s="426"/>
      <c r="N91" s="425"/>
      <c r="O91" s="425"/>
      <c r="P91" s="425"/>
      <c r="Q91" s="425"/>
      <c r="R91" s="425"/>
      <c r="S91" s="425"/>
      <c r="T91" s="425"/>
      <c r="U91" s="425"/>
      <c r="V91" s="425"/>
      <c r="W91" s="425"/>
      <c r="X91" s="425"/>
      <c r="Y91" s="425"/>
      <c r="Z91" s="425"/>
      <c r="AA91" s="425"/>
      <c r="AB91" s="425"/>
      <c r="AC91" s="425"/>
      <c r="AD91" s="425"/>
      <c r="AE91" s="425"/>
      <c r="AF91" s="425"/>
      <c r="AG91" s="425"/>
      <c r="AH91" s="425"/>
      <c r="AI91" s="425"/>
      <c r="AJ91" s="425"/>
      <c r="AK91" s="425"/>
      <c r="AL91" s="425"/>
      <c r="AM91" s="424"/>
      <c r="AN91" s="424"/>
    </row>
    <row r="92" spans="1:40" ht="15.75">
      <c r="A92" s="432"/>
      <c r="B92" s="432"/>
      <c r="C92" s="432"/>
      <c r="D92" s="430"/>
      <c r="E92" s="430"/>
      <c r="F92" s="431"/>
      <c r="G92" s="430"/>
      <c r="H92" s="429"/>
      <c r="I92" s="427"/>
      <c r="J92" s="427"/>
      <c r="K92" s="428"/>
      <c r="L92" s="427"/>
      <c r="M92" s="426"/>
      <c r="N92" s="425"/>
      <c r="O92" s="425"/>
      <c r="P92" s="425"/>
      <c r="Q92" s="425"/>
      <c r="R92" s="425"/>
      <c r="S92" s="425"/>
      <c r="T92" s="425"/>
      <c r="U92" s="425"/>
      <c r="V92" s="425"/>
      <c r="W92" s="425"/>
      <c r="X92" s="425"/>
      <c r="Y92" s="425"/>
      <c r="Z92" s="425"/>
      <c r="AA92" s="425"/>
      <c r="AB92" s="425"/>
      <c r="AC92" s="425"/>
      <c r="AD92" s="425"/>
      <c r="AE92" s="425"/>
      <c r="AF92" s="425"/>
      <c r="AG92" s="425"/>
      <c r="AH92" s="425"/>
      <c r="AI92" s="425"/>
      <c r="AJ92" s="425"/>
      <c r="AK92" s="425"/>
      <c r="AL92" s="425"/>
      <c r="AM92" s="424"/>
      <c r="AN92" s="424"/>
    </row>
    <row r="93" spans="1:40" ht="15.75">
      <c r="A93" s="432"/>
      <c r="B93" s="432"/>
      <c r="C93" s="432"/>
      <c r="D93" s="430"/>
      <c r="E93" s="430"/>
      <c r="F93" s="431"/>
      <c r="G93" s="430"/>
      <c r="H93" s="429"/>
      <c r="I93" s="427"/>
      <c r="J93" s="427"/>
      <c r="K93" s="428"/>
      <c r="L93" s="427"/>
      <c r="M93" s="426"/>
      <c r="N93" s="425"/>
      <c r="O93" s="425"/>
      <c r="P93" s="425"/>
      <c r="Q93" s="425"/>
      <c r="R93" s="425"/>
      <c r="S93" s="425"/>
      <c r="T93" s="425"/>
      <c r="U93" s="425"/>
      <c r="V93" s="425"/>
      <c r="W93" s="425"/>
      <c r="X93" s="425"/>
      <c r="Y93" s="425"/>
      <c r="Z93" s="425"/>
      <c r="AA93" s="425"/>
      <c r="AB93" s="425"/>
      <c r="AC93" s="425"/>
      <c r="AD93" s="425"/>
      <c r="AE93" s="425"/>
      <c r="AF93" s="425"/>
      <c r="AG93" s="425"/>
      <c r="AH93" s="425"/>
      <c r="AI93" s="425"/>
      <c r="AJ93" s="425"/>
      <c r="AK93" s="425"/>
      <c r="AL93" s="425"/>
      <c r="AM93" s="424"/>
      <c r="AN93" s="424"/>
    </row>
    <row r="94" spans="1:40" ht="15.75">
      <c r="A94" s="432"/>
      <c r="B94" s="432"/>
      <c r="C94" s="432"/>
      <c r="D94" s="430"/>
      <c r="E94" s="430"/>
      <c r="F94" s="431"/>
      <c r="G94" s="430"/>
      <c r="H94" s="429"/>
      <c r="I94" s="427"/>
      <c r="J94" s="427"/>
      <c r="K94" s="428"/>
      <c r="L94" s="427"/>
      <c r="M94" s="426"/>
      <c r="N94" s="425"/>
      <c r="O94" s="425"/>
      <c r="P94" s="425"/>
      <c r="Q94" s="425"/>
      <c r="R94" s="425"/>
      <c r="S94" s="425"/>
      <c r="T94" s="425"/>
      <c r="U94" s="425"/>
      <c r="V94" s="425"/>
      <c r="W94" s="425"/>
      <c r="X94" s="425"/>
      <c r="Y94" s="425"/>
      <c r="Z94" s="425"/>
      <c r="AA94" s="425"/>
      <c r="AB94" s="425"/>
      <c r="AC94" s="425"/>
      <c r="AD94" s="425"/>
      <c r="AE94" s="425"/>
      <c r="AF94" s="425"/>
      <c r="AG94" s="425"/>
      <c r="AH94" s="425"/>
      <c r="AI94" s="425"/>
      <c r="AJ94" s="425"/>
      <c r="AK94" s="425"/>
      <c r="AL94" s="425"/>
      <c r="AM94" s="424"/>
      <c r="AN94" s="424"/>
    </row>
    <row r="95" spans="1:40" ht="15.75">
      <c r="A95" s="432"/>
      <c r="B95" s="432"/>
      <c r="C95" s="432"/>
      <c r="D95" s="430"/>
      <c r="E95" s="430"/>
      <c r="F95" s="431"/>
      <c r="G95" s="430"/>
      <c r="H95" s="429"/>
      <c r="I95" s="427"/>
      <c r="J95" s="427"/>
      <c r="K95" s="428"/>
      <c r="L95" s="427"/>
      <c r="M95" s="426"/>
      <c r="N95" s="425"/>
      <c r="O95" s="425"/>
      <c r="P95" s="425"/>
      <c r="Q95" s="425"/>
      <c r="R95" s="425"/>
      <c r="S95" s="425"/>
      <c r="T95" s="425"/>
      <c r="U95" s="425"/>
      <c r="V95" s="425"/>
      <c r="W95" s="425"/>
      <c r="X95" s="425"/>
      <c r="Y95" s="425"/>
      <c r="Z95" s="425"/>
      <c r="AA95" s="425"/>
      <c r="AB95" s="425"/>
      <c r="AC95" s="425"/>
      <c r="AD95" s="425"/>
      <c r="AE95" s="425"/>
      <c r="AF95" s="425"/>
      <c r="AG95" s="425"/>
      <c r="AH95" s="425"/>
      <c r="AI95" s="425"/>
      <c r="AJ95" s="425"/>
      <c r="AK95" s="425"/>
      <c r="AL95" s="425"/>
      <c r="AM95" s="424"/>
      <c r="AN95" s="424"/>
    </row>
    <row r="96" spans="1:40" ht="15.75">
      <c r="A96" s="432"/>
      <c r="B96" s="432"/>
      <c r="C96" s="432"/>
      <c r="D96" s="430"/>
      <c r="E96" s="430"/>
      <c r="F96" s="431"/>
      <c r="G96" s="430"/>
      <c r="H96" s="429"/>
      <c r="I96" s="427"/>
      <c r="J96" s="427"/>
      <c r="K96" s="428"/>
      <c r="L96" s="427"/>
      <c r="M96" s="426"/>
      <c r="N96" s="425"/>
      <c r="O96" s="425"/>
      <c r="P96" s="425"/>
      <c r="Q96" s="425"/>
      <c r="R96" s="425"/>
      <c r="S96" s="425"/>
      <c r="T96" s="425"/>
      <c r="U96" s="425"/>
      <c r="V96" s="425"/>
      <c r="W96" s="425"/>
      <c r="X96" s="425"/>
      <c r="Y96" s="425"/>
      <c r="Z96" s="425"/>
      <c r="AA96" s="425"/>
      <c r="AB96" s="425"/>
      <c r="AC96" s="425"/>
      <c r="AD96" s="425"/>
      <c r="AE96" s="425"/>
      <c r="AF96" s="425"/>
      <c r="AG96" s="425"/>
      <c r="AH96" s="425"/>
      <c r="AI96" s="425"/>
      <c r="AJ96" s="425"/>
      <c r="AK96" s="425"/>
      <c r="AL96" s="425"/>
      <c r="AM96" s="424"/>
      <c r="AN96" s="424"/>
    </row>
    <row r="97" spans="1:40" ht="15.75">
      <c r="A97" s="432"/>
      <c r="B97" s="432"/>
      <c r="C97" s="432"/>
      <c r="D97" s="430"/>
      <c r="E97" s="430"/>
      <c r="F97" s="431"/>
      <c r="G97" s="430"/>
      <c r="H97" s="429"/>
      <c r="I97" s="427"/>
      <c r="J97" s="427"/>
      <c r="K97" s="428"/>
      <c r="L97" s="427"/>
      <c r="M97" s="426"/>
      <c r="N97" s="425"/>
      <c r="O97" s="425"/>
      <c r="P97" s="425"/>
      <c r="Q97" s="425"/>
      <c r="R97" s="425"/>
      <c r="S97" s="425"/>
      <c r="T97" s="425"/>
      <c r="U97" s="425"/>
      <c r="V97" s="425"/>
      <c r="W97" s="425"/>
      <c r="X97" s="425"/>
      <c r="Y97" s="425"/>
      <c r="Z97" s="425"/>
      <c r="AA97" s="425"/>
      <c r="AB97" s="425"/>
      <c r="AC97" s="425"/>
      <c r="AD97" s="425"/>
      <c r="AE97" s="425"/>
      <c r="AF97" s="425"/>
      <c r="AG97" s="425"/>
      <c r="AH97" s="425"/>
      <c r="AI97" s="425"/>
      <c r="AJ97" s="425"/>
      <c r="AK97" s="425"/>
      <c r="AL97" s="425"/>
      <c r="AM97" s="424"/>
      <c r="AN97" s="424"/>
    </row>
    <row r="98" spans="1:40" ht="15.75">
      <c r="A98" s="432"/>
      <c r="B98" s="432"/>
      <c r="C98" s="432"/>
      <c r="D98" s="430"/>
      <c r="E98" s="430"/>
      <c r="F98" s="431"/>
      <c r="G98" s="430"/>
      <c r="H98" s="429"/>
      <c r="I98" s="427"/>
      <c r="J98" s="427"/>
      <c r="K98" s="428"/>
      <c r="L98" s="427"/>
      <c r="M98" s="426"/>
      <c r="N98" s="425"/>
      <c r="O98" s="425"/>
      <c r="P98" s="425"/>
      <c r="Q98" s="425"/>
      <c r="R98" s="425"/>
      <c r="S98" s="425"/>
      <c r="T98" s="425"/>
      <c r="U98" s="425"/>
      <c r="V98" s="425"/>
      <c r="W98" s="425"/>
      <c r="X98" s="425"/>
      <c r="Y98" s="425"/>
      <c r="Z98" s="425"/>
      <c r="AA98" s="425"/>
      <c r="AB98" s="425"/>
      <c r="AC98" s="425"/>
      <c r="AD98" s="425"/>
      <c r="AE98" s="425"/>
      <c r="AF98" s="425"/>
      <c r="AG98" s="425"/>
      <c r="AH98" s="425"/>
      <c r="AI98" s="425"/>
      <c r="AJ98" s="425"/>
      <c r="AK98" s="425"/>
      <c r="AL98" s="425"/>
      <c r="AM98" s="424"/>
      <c r="AN98" s="424"/>
    </row>
    <row r="99" spans="1:40" ht="15.75">
      <c r="A99" s="432"/>
      <c r="B99" s="432"/>
      <c r="C99" s="432"/>
      <c r="D99" s="430"/>
      <c r="E99" s="430"/>
      <c r="F99" s="431"/>
      <c r="G99" s="430"/>
      <c r="H99" s="429"/>
      <c r="I99" s="427"/>
      <c r="J99" s="427"/>
      <c r="K99" s="428"/>
      <c r="L99" s="427"/>
      <c r="M99" s="426"/>
      <c r="N99" s="425"/>
      <c r="O99" s="425"/>
      <c r="P99" s="425"/>
      <c r="Q99" s="425"/>
      <c r="R99" s="425"/>
      <c r="S99" s="425"/>
      <c r="T99" s="425"/>
      <c r="U99" s="425"/>
      <c r="V99" s="425"/>
      <c r="W99" s="425"/>
      <c r="X99" s="425"/>
      <c r="Y99" s="425"/>
      <c r="Z99" s="425"/>
      <c r="AA99" s="425"/>
      <c r="AB99" s="425"/>
      <c r="AC99" s="425"/>
      <c r="AD99" s="425"/>
      <c r="AE99" s="425"/>
      <c r="AF99" s="425"/>
      <c r="AG99" s="425"/>
      <c r="AH99" s="425"/>
      <c r="AI99" s="425"/>
      <c r="AJ99" s="425"/>
      <c r="AK99" s="425"/>
      <c r="AL99" s="425"/>
      <c r="AM99" s="424"/>
      <c r="AN99" s="424"/>
    </row>
    <row r="100" spans="1:40" ht="15.75">
      <c r="A100" s="432"/>
      <c r="B100" s="432"/>
      <c r="C100" s="432"/>
      <c r="D100" s="430"/>
      <c r="E100" s="430"/>
      <c r="F100" s="431"/>
      <c r="G100" s="430"/>
      <c r="H100" s="429"/>
      <c r="I100" s="427"/>
      <c r="J100" s="427"/>
      <c r="K100" s="428"/>
      <c r="L100" s="427"/>
      <c r="M100" s="426"/>
      <c r="N100" s="425"/>
      <c r="O100" s="425"/>
      <c r="P100" s="425"/>
      <c r="Q100" s="425"/>
      <c r="R100" s="425"/>
      <c r="S100" s="425"/>
      <c r="T100" s="425"/>
      <c r="U100" s="425"/>
      <c r="V100" s="425"/>
      <c r="W100" s="425"/>
      <c r="X100" s="425"/>
      <c r="Y100" s="425"/>
      <c r="Z100" s="425"/>
      <c r="AA100" s="425"/>
      <c r="AB100" s="425"/>
      <c r="AC100" s="425"/>
      <c r="AD100" s="425"/>
      <c r="AE100" s="425"/>
      <c r="AF100" s="425"/>
      <c r="AG100" s="425"/>
      <c r="AH100" s="425"/>
      <c r="AI100" s="425"/>
      <c r="AJ100" s="425"/>
      <c r="AK100" s="425"/>
      <c r="AL100" s="425"/>
      <c r="AM100" s="424"/>
      <c r="AN100" s="424"/>
    </row>
    <row r="101" spans="1:40" ht="15.75">
      <c r="A101" s="432"/>
      <c r="B101" s="432"/>
      <c r="C101" s="432"/>
      <c r="D101" s="430"/>
      <c r="E101" s="430"/>
      <c r="F101" s="431"/>
      <c r="G101" s="430"/>
      <c r="H101" s="429"/>
      <c r="I101" s="427"/>
      <c r="J101" s="427"/>
      <c r="K101" s="428"/>
      <c r="L101" s="427"/>
      <c r="M101" s="426"/>
      <c r="N101" s="425"/>
      <c r="O101" s="425"/>
      <c r="P101" s="425"/>
      <c r="Q101" s="425"/>
      <c r="R101" s="425"/>
      <c r="S101" s="425"/>
      <c r="T101" s="425"/>
      <c r="U101" s="425"/>
      <c r="V101" s="425"/>
      <c r="W101" s="425"/>
      <c r="X101" s="425"/>
      <c r="Y101" s="425"/>
      <c r="Z101" s="425"/>
      <c r="AA101" s="425"/>
      <c r="AB101" s="425"/>
      <c r="AC101" s="425"/>
      <c r="AD101" s="425"/>
      <c r="AE101" s="425"/>
      <c r="AF101" s="425"/>
      <c r="AG101" s="425"/>
      <c r="AH101" s="425"/>
      <c r="AI101" s="425"/>
      <c r="AJ101" s="425"/>
      <c r="AK101" s="425"/>
      <c r="AL101" s="425"/>
      <c r="AM101" s="424"/>
      <c r="AN101" s="424"/>
    </row>
    <row r="102" spans="1:40" ht="15.75">
      <c r="A102" s="432"/>
      <c r="B102" s="432"/>
      <c r="C102" s="432"/>
      <c r="D102" s="430"/>
      <c r="E102" s="430"/>
      <c r="F102" s="431"/>
      <c r="G102" s="430"/>
      <c r="H102" s="429"/>
      <c r="I102" s="427"/>
      <c r="J102" s="427"/>
      <c r="K102" s="428"/>
      <c r="L102" s="427"/>
      <c r="M102" s="426"/>
      <c r="N102" s="425"/>
      <c r="O102" s="425"/>
      <c r="P102" s="425"/>
      <c r="Q102" s="425"/>
      <c r="R102" s="425"/>
      <c r="S102" s="425"/>
      <c r="T102" s="425"/>
      <c r="U102" s="425"/>
      <c r="V102" s="425"/>
      <c r="W102" s="425"/>
      <c r="X102" s="425"/>
      <c r="Y102" s="425"/>
      <c r="Z102" s="425"/>
      <c r="AA102" s="425"/>
      <c r="AB102" s="425"/>
      <c r="AC102" s="425"/>
      <c r="AD102" s="425"/>
      <c r="AE102" s="425"/>
      <c r="AF102" s="425"/>
      <c r="AG102" s="425"/>
      <c r="AH102" s="425"/>
      <c r="AI102" s="425"/>
      <c r="AJ102" s="425"/>
      <c r="AK102" s="425"/>
      <c r="AL102" s="425"/>
      <c r="AM102" s="424"/>
      <c r="AN102" s="424"/>
    </row>
    <row r="103" spans="1:40" ht="15.75">
      <c r="A103" s="432"/>
      <c r="B103" s="432"/>
      <c r="C103" s="432"/>
      <c r="D103" s="430"/>
      <c r="E103" s="430"/>
      <c r="F103" s="431"/>
      <c r="G103" s="430"/>
      <c r="H103" s="429"/>
      <c r="I103" s="427"/>
      <c r="J103" s="427"/>
      <c r="K103" s="428"/>
      <c r="L103" s="427"/>
      <c r="M103" s="426"/>
      <c r="N103" s="425"/>
      <c r="O103" s="425"/>
      <c r="P103" s="425"/>
      <c r="Q103" s="425"/>
      <c r="R103" s="425"/>
      <c r="S103" s="425"/>
      <c r="T103" s="425"/>
      <c r="U103" s="425"/>
      <c r="V103" s="425"/>
      <c r="W103" s="425"/>
      <c r="X103" s="425"/>
      <c r="Y103" s="425"/>
      <c r="Z103" s="425"/>
      <c r="AA103" s="425"/>
      <c r="AB103" s="425"/>
      <c r="AC103" s="425"/>
      <c r="AD103" s="425"/>
      <c r="AE103" s="425"/>
      <c r="AF103" s="425"/>
      <c r="AG103" s="425"/>
      <c r="AH103" s="425"/>
      <c r="AI103" s="425"/>
      <c r="AJ103" s="425"/>
      <c r="AK103" s="425"/>
      <c r="AL103" s="425"/>
      <c r="AM103" s="424"/>
      <c r="AN103" s="424"/>
    </row>
    <row r="104" spans="1:40" ht="15.75">
      <c r="A104" s="432"/>
      <c r="B104" s="432"/>
      <c r="C104" s="432"/>
      <c r="D104" s="430"/>
      <c r="E104" s="430"/>
      <c r="F104" s="431"/>
      <c r="G104" s="430"/>
      <c r="H104" s="429"/>
      <c r="I104" s="427"/>
      <c r="J104" s="427"/>
      <c r="K104" s="428"/>
      <c r="L104" s="427"/>
      <c r="M104" s="426"/>
      <c r="N104" s="425"/>
      <c r="O104" s="425"/>
      <c r="P104" s="425"/>
      <c r="Q104" s="425"/>
      <c r="R104" s="425"/>
      <c r="S104" s="425"/>
      <c r="T104" s="425"/>
      <c r="U104" s="425"/>
      <c r="V104" s="425"/>
      <c r="W104" s="425"/>
      <c r="X104" s="425"/>
      <c r="Y104" s="425"/>
      <c r="Z104" s="425"/>
      <c r="AA104" s="425"/>
      <c r="AB104" s="425"/>
      <c r="AC104" s="425"/>
      <c r="AD104" s="425"/>
      <c r="AE104" s="425"/>
      <c r="AF104" s="425"/>
      <c r="AG104" s="425"/>
      <c r="AH104" s="425"/>
      <c r="AI104" s="425"/>
      <c r="AJ104" s="425"/>
      <c r="AK104" s="425"/>
      <c r="AL104" s="425"/>
      <c r="AM104" s="424"/>
      <c r="AN104" s="424"/>
    </row>
    <row r="105" spans="1:40" ht="15.75">
      <c r="A105" s="432"/>
      <c r="B105" s="432"/>
      <c r="C105" s="432"/>
      <c r="D105" s="430"/>
      <c r="E105" s="430"/>
      <c r="F105" s="431"/>
      <c r="G105" s="430"/>
      <c r="H105" s="429"/>
      <c r="I105" s="427"/>
      <c r="J105" s="427"/>
      <c r="K105" s="428"/>
      <c r="L105" s="427"/>
      <c r="M105" s="426"/>
      <c r="N105" s="425"/>
      <c r="O105" s="425"/>
      <c r="P105" s="425"/>
      <c r="Q105" s="425"/>
      <c r="R105" s="425"/>
      <c r="S105" s="425"/>
      <c r="T105" s="425"/>
      <c r="U105" s="425"/>
      <c r="V105" s="425"/>
      <c r="W105" s="425"/>
      <c r="X105" s="425"/>
      <c r="Y105" s="425"/>
      <c r="Z105" s="425"/>
      <c r="AA105" s="425"/>
      <c r="AB105" s="425"/>
      <c r="AC105" s="425"/>
      <c r="AD105" s="425"/>
      <c r="AE105" s="425"/>
      <c r="AF105" s="425"/>
      <c r="AG105" s="425"/>
      <c r="AH105" s="425"/>
      <c r="AI105" s="425"/>
      <c r="AJ105" s="425"/>
      <c r="AK105" s="425"/>
      <c r="AL105" s="425"/>
      <c r="AM105" s="424"/>
      <c r="AN105" s="424"/>
    </row>
    <row r="106" spans="1:40" ht="15.75">
      <c r="A106" s="432"/>
      <c r="B106" s="432"/>
      <c r="C106" s="432"/>
      <c r="D106" s="430"/>
      <c r="E106" s="430"/>
      <c r="F106" s="431"/>
      <c r="G106" s="430"/>
      <c r="H106" s="429"/>
      <c r="I106" s="427"/>
      <c r="J106" s="427"/>
      <c r="K106" s="428"/>
      <c r="L106" s="427"/>
      <c r="M106" s="426"/>
      <c r="N106" s="425"/>
      <c r="O106" s="425"/>
      <c r="P106" s="425"/>
      <c r="Q106" s="425"/>
      <c r="R106" s="425"/>
      <c r="S106" s="425"/>
      <c r="T106" s="425"/>
      <c r="U106" s="425"/>
      <c r="V106" s="425"/>
      <c r="W106" s="425"/>
      <c r="X106" s="425"/>
      <c r="Y106" s="425"/>
      <c r="Z106" s="425"/>
      <c r="AA106" s="425"/>
      <c r="AB106" s="425"/>
      <c r="AC106" s="425"/>
      <c r="AD106" s="425"/>
      <c r="AE106" s="425"/>
      <c r="AF106" s="425"/>
      <c r="AG106" s="425"/>
      <c r="AH106" s="425"/>
      <c r="AI106" s="425"/>
      <c r="AJ106" s="425"/>
      <c r="AK106" s="425"/>
      <c r="AL106" s="425"/>
      <c r="AM106" s="424"/>
      <c r="AN106" s="424"/>
    </row>
    <row r="107" spans="1:40" ht="15.75">
      <c r="A107" s="432"/>
      <c r="B107" s="432"/>
      <c r="C107" s="432"/>
      <c r="D107" s="430"/>
      <c r="E107" s="430"/>
      <c r="F107" s="431"/>
      <c r="G107" s="430"/>
      <c r="H107" s="429"/>
      <c r="I107" s="427"/>
      <c r="J107" s="427"/>
      <c r="K107" s="428"/>
      <c r="L107" s="427"/>
      <c r="M107" s="426"/>
      <c r="N107" s="425"/>
      <c r="O107" s="425"/>
      <c r="P107" s="425"/>
      <c r="Q107" s="425"/>
      <c r="R107" s="425"/>
      <c r="S107" s="425"/>
      <c r="T107" s="425"/>
      <c r="U107" s="425"/>
      <c r="V107" s="425"/>
      <c r="W107" s="425"/>
      <c r="X107" s="425"/>
      <c r="Y107" s="425"/>
      <c r="Z107" s="425"/>
      <c r="AA107" s="425"/>
      <c r="AB107" s="425"/>
      <c r="AC107" s="425"/>
      <c r="AD107" s="425"/>
      <c r="AE107" s="425"/>
      <c r="AF107" s="425"/>
      <c r="AG107" s="425"/>
      <c r="AH107" s="425"/>
      <c r="AI107" s="425"/>
      <c r="AJ107" s="425"/>
      <c r="AK107" s="425"/>
      <c r="AL107" s="425"/>
      <c r="AM107" s="424"/>
      <c r="AN107" s="424"/>
    </row>
    <row r="108" spans="1:40" ht="15.75">
      <c r="A108" s="432"/>
      <c r="B108" s="432"/>
      <c r="C108" s="432"/>
      <c r="D108" s="430"/>
      <c r="E108" s="430"/>
      <c r="F108" s="431"/>
      <c r="G108" s="430"/>
      <c r="H108" s="429"/>
      <c r="I108" s="427"/>
      <c r="J108" s="427"/>
      <c r="K108" s="428"/>
      <c r="L108" s="427"/>
      <c r="M108" s="426"/>
      <c r="N108" s="425"/>
      <c r="O108" s="425"/>
      <c r="P108" s="425"/>
      <c r="Q108" s="425"/>
      <c r="R108" s="425"/>
      <c r="S108" s="425"/>
      <c r="T108" s="425"/>
      <c r="U108" s="425"/>
      <c r="V108" s="425"/>
      <c r="W108" s="425"/>
      <c r="X108" s="425"/>
      <c r="Y108" s="425"/>
      <c r="Z108" s="425"/>
      <c r="AA108" s="425"/>
      <c r="AB108" s="425"/>
      <c r="AC108" s="425"/>
      <c r="AD108" s="425"/>
      <c r="AE108" s="425"/>
      <c r="AF108" s="425"/>
      <c r="AG108" s="425"/>
      <c r="AH108" s="425"/>
      <c r="AI108" s="425"/>
      <c r="AJ108" s="425"/>
      <c r="AK108" s="425"/>
      <c r="AL108" s="425"/>
      <c r="AM108" s="424"/>
      <c r="AN108" s="424"/>
    </row>
    <row r="109" spans="1:40" ht="15.75">
      <c r="A109" s="432"/>
      <c r="B109" s="432"/>
      <c r="C109" s="432"/>
      <c r="D109" s="430"/>
      <c r="E109" s="430"/>
      <c r="F109" s="431"/>
      <c r="G109" s="430"/>
      <c r="H109" s="429"/>
      <c r="I109" s="427"/>
      <c r="J109" s="427"/>
      <c r="K109" s="428"/>
      <c r="L109" s="427"/>
      <c r="M109" s="426"/>
      <c r="N109" s="425"/>
      <c r="O109" s="425"/>
      <c r="P109" s="425"/>
      <c r="Q109" s="425"/>
      <c r="R109" s="425"/>
      <c r="S109" s="425"/>
      <c r="T109" s="425"/>
      <c r="U109" s="425"/>
      <c r="V109" s="425"/>
      <c r="W109" s="425"/>
      <c r="X109" s="425"/>
      <c r="Y109" s="425"/>
      <c r="Z109" s="425"/>
      <c r="AA109" s="425"/>
      <c r="AB109" s="425"/>
      <c r="AC109" s="425"/>
      <c r="AD109" s="425"/>
      <c r="AE109" s="425"/>
      <c r="AF109" s="425"/>
      <c r="AG109" s="425"/>
      <c r="AH109" s="425"/>
      <c r="AI109" s="425"/>
      <c r="AJ109" s="425"/>
      <c r="AK109" s="425"/>
      <c r="AL109" s="425"/>
      <c r="AM109" s="424"/>
      <c r="AN109" s="424"/>
    </row>
    <row r="110" spans="1:40" ht="15.75">
      <c r="A110" s="432"/>
      <c r="B110" s="432"/>
      <c r="C110" s="432"/>
      <c r="D110" s="430"/>
      <c r="E110" s="430"/>
      <c r="F110" s="431"/>
      <c r="G110" s="430"/>
      <c r="H110" s="429"/>
      <c r="I110" s="427"/>
      <c r="J110" s="427"/>
      <c r="K110" s="428"/>
      <c r="L110" s="427"/>
      <c r="M110" s="426"/>
      <c r="N110" s="425"/>
      <c r="O110" s="425"/>
      <c r="P110" s="425"/>
      <c r="Q110" s="425"/>
      <c r="R110" s="425"/>
      <c r="S110" s="425"/>
      <c r="T110" s="425"/>
      <c r="U110" s="425"/>
      <c r="V110" s="425"/>
      <c r="W110" s="425"/>
      <c r="X110" s="425"/>
      <c r="Y110" s="425"/>
      <c r="Z110" s="425"/>
      <c r="AA110" s="425"/>
      <c r="AB110" s="425"/>
      <c r="AC110" s="425"/>
      <c r="AD110" s="425"/>
      <c r="AE110" s="425"/>
      <c r="AF110" s="425"/>
      <c r="AG110" s="425"/>
      <c r="AH110" s="425"/>
      <c r="AI110" s="425"/>
      <c r="AJ110" s="425"/>
      <c r="AK110" s="425"/>
      <c r="AL110" s="425"/>
      <c r="AM110" s="424"/>
      <c r="AN110" s="424"/>
    </row>
    <row r="111" spans="1:40" ht="15.75">
      <c r="A111" s="432"/>
      <c r="B111" s="432"/>
      <c r="C111" s="432"/>
      <c r="D111" s="430"/>
      <c r="E111" s="430"/>
      <c r="F111" s="431"/>
      <c r="G111" s="430"/>
      <c r="H111" s="429"/>
      <c r="I111" s="427"/>
      <c r="J111" s="427"/>
      <c r="K111" s="428"/>
      <c r="L111" s="427"/>
      <c r="M111" s="426"/>
      <c r="N111" s="425"/>
      <c r="O111" s="425"/>
      <c r="P111" s="425"/>
      <c r="Q111" s="425"/>
      <c r="R111" s="425"/>
      <c r="S111" s="425"/>
      <c r="T111" s="425"/>
      <c r="U111" s="425"/>
      <c r="V111" s="425"/>
      <c r="W111" s="425"/>
      <c r="X111" s="425"/>
      <c r="Y111" s="425"/>
      <c r="Z111" s="425"/>
      <c r="AA111" s="425"/>
      <c r="AB111" s="425"/>
      <c r="AC111" s="425"/>
      <c r="AD111" s="425"/>
      <c r="AE111" s="425"/>
      <c r="AF111" s="425"/>
      <c r="AG111" s="425"/>
      <c r="AH111" s="425"/>
      <c r="AI111" s="425"/>
      <c r="AJ111" s="425"/>
      <c r="AK111" s="425"/>
      <c r="AL111" s="425"/>
      <c r="AM111" s="424"/>
      <c r="AN111" s="424"/>
    </row>
    <row r="112" spans="1:40" ht="15.75">
      <c r="A112" s="432"/>
      <c r="B112" s="432"/>
      <c r="C112" s="432"/>
      <c r="D112" s="430"/>
      <c r="E112" s="430"/>
      <c r="F112" s="431"/>
      <c r="G112" s="430"/>
      <c r="H112" s="429"/>
      <c r="I112" s="427"/>
      <c r="J112" s="427"/>
      <c r="K112" s="428"/>
      <c r="L112" s="427"/>
      <c r="M112" s="426"/>
      <c r="N112" s="425"/>
      <c r="O112" s="425"/>
      <c r="P112" s="425"/>
      <c r="Q112" s="425"/>
      <c r="R112" s="425"/>
      <c r="S112" s="425"/>
      <c r="T112" s="425"/>
      <c r="U112" s="425"/>
      <c r="V112" s="425"/>
      <c r="W112" s="425"/>
      <c r="X112" s="425"/>
      <c r="Y112" s="425"/>
      <c r="Z112" s="425"/>
      <c r="AA112" s="425"/>
      <c r="AB112" s="425"/>
      <c r="AC112" s="425"/>
      <c r="AD112" s="425"/>
      <c r="AE112" s="425"/>
      <c r="AF112" s="425"/>
      <c r="AG112" s="425"/>
      <c r="AH112" s="425"/>
      <c r="AI112" s="425"/>
      <c r="AJ112" s="425"/>
      <c r="AK112" s="425"/>
      <c r="AL112" s="425"/>
      <c r="AM112" s="424"/>
      <c r="AN112" s="424"/>
    </row>
    <row r="113" spans="1:40" ht="15.75">
      <c r="A113" s="432"/>
      <c r="B113" s="432"/>
      <c r="C113" s="432"/>
      <c r="D113" s="430"/>
      <c r="E113" s="430"/>
      <c r="F113" s="431"/>
      <c r="G113" s="430"/>
      <c r="H113" s="429"/>
      <c r="I113" s="427"/>
      <c r="J113" s="427"/>
      <c r="K113" s="428"/>
      <c r="L113" s="427"/>
      <c r="M113" s="426"/>
      <c r="N113" s="425"/>
      <c r="O113" s="425"/>
      <c r="P113" s="425"/>
      <c r="Q113" s="425"/>
      <c r="R113" s="425"/>
      <c r="S113" s="425"/>
      <c r="T113" s="425"/>
      <c r="U113" s="425"/>
      <c r="V113" s="425"/>
      <c r="W113" s="425"/>
      <c r="X113" s="425"/>
      <c r="Y113" s="425"/>
      <c r="Z113" s="425"/>
      <c r="AA113" s="425"/>
      <c r="AB113" s="425"/>
      <c r="AC113" s="425"/>
      <c r="AD113" s="425"/>
      <c r="AE113" s="425"/>
      <c r="AF113" s="425"/>
      <c r="AG113" s="425"/>
      <c r="AH113" s="425"/>
      <c r="AI113" s="425"/>
      <c r="AJ113" s="425"/>
      <c r="AK113" s="425"/>
      <c r="AL113" s="425"/>
      <c r="AM113" s="424"/>
      <c r="AN113" s="424"/>
    </row>
    <row r="114" spans="1:40" ht="15.75">
      <c r="A114" s="432"/>
      <c r="B114" s="432"/>
      <c r="C114" s="432"/>
      <c r="D114" s="430"/>
      <c r="E114" s="430"/>
      <c r="F114" s="431"/>
      <c r="G114" s="430"/>
      <c r="H114" s="429"/>
      <c r="I114" s="427"/>
      <c r="J114" s="427"/>
      <c r="K114" s="428"/>
      <c r="L114" s="427"/>
      <c r="M114" s="426"/>
      <c r="N114" s="425"/>
      <c r="O114" s="425"/>
      <c r="P114" s="425"/>
      <c r="Q114" s="425"/>
      <c r="R114" s="425"/>
      <c r="S114" s="425"/>
      <c r="T114" s="425"/>
      <c r="U114" s="425"/>
      <c r="V114" s="425"/>
      <c r="W114" s="425"/>
      <c r="X114" s="425"/>
      <c r="Y114" s="425"/>
      <c r="Z114" s="425"/>
      <c r="AA114" s="425"/>
      <c r="AB114" s="425"/>
      <c r="AC114" s="425"/>
      <c r="AD114" s="425"/>
      <c r="AE114" s="425"/>
      <c r="AF114" s="425"/>
      <c r="AG114" s="425"/>
      <c r="AH114" s="425"/>
      <c r="AI114" s="425"/>
      <c r="AJ114" s="425"/>
      <c r="AK114" s="425"/>
      <c r="AL114" s="425"/>
      <c r="AM114" s="424"/>
      <c r="AN114" s="424"/>
    </row>
    <row r="115" spans="1:40" ht="15.75">
      <c r="A115" s="432"/>
      <c r="B115" s="432"/>
      <c r="C115" s="432"/>
      <c r="D115" s="430"/>
      <c r="E115" s="430"/>
      <c r="F115" s="431"/>
      <c r="G115" s="430"/>
      <c r="H115" s="429"/>
      <c r="I115" s="427"/>
      <c r="J115" s="427"/>
      <c r="K115" s="428"/>
      <c r="L115" s="427"/>
      <c r="M115" s="426"/>
      <c r="N115" s="425"/>
      <c r="O115" s="425"/>
      <c r="P115" s="425"/>
      <c r="Q115" s="425"/>
      <c r="R115" s="425"/>
      <c r="S115" s="425"/>
      <c r="T115" s="425"/>
      <c r="U115" s="425"/>
      <c r="V115" s="425"/>
      <c r="W115" s="425"/>
      <c r="X115" s="425"/>
      <c r="Y115" s="425"/>
      <c r="Z115" s="425"/>
      <c r="AA115" s="425"/>
      <c r="AB115" s="425"/>
      <c r="AC115" s="425"/>
      <c r="AD115" s="425"/>
      <c r="AE115" s="425"/>
      <c r="AF115" s="425"/>
      <c r="AG115" s="425"/>
      <c r="AH115" s="425"/>
      <c r="AI115" s="425"/>
      <c r="AJ115" s="425"/>
      <c r="AK115" s="425"/>
      <c r="AL115" s="425"/>
      <c r="AM115" s="424"/>
      <c r="AN115" s="424"/>
    </row>
    <row r="116" spans="1:40" ht="15.75">
      <c r="A116" s="432"/>
      <c r="B116" s="432"/>
      <c r="C116" s="432"/>
      <c r="D116" s="430"/>
      <c r="E116" s="430"/>
      <c r="F116" s="431"/>
      <c r="G116" s="430"/>
      <c r="H116" s="429"/>
      <c r="I116" s="427"/>
      <c r="J116" s="427"/>
      <c r="K116" s="428"/>
      <c r="L116" s="427"/>
      <c r="M116" s="426"/>
      <c r="N116" s="425"/>
      <c r="O116" s="425"/>
      <c r="P116" s="425"/>
      <c r="Q116" s="425"/>
      <c r="R116" s="425"/>
      <c r="S116" s="425"/>
      <c r="T116" s="425"/>
      <c r="U116" s="425"/>
      <c r="V116" s="425"/>
      <c r="W116" s="425"/>
      <c r="X116" s="425"/>
      <c r="Y116" s="425"/>
      <c r="Z116" s="425"/>
      <c r="AA116" s="425"/>
      <c r="AB116" s="425"/>
      <c r="AC116" s="425"/>
      <c r="AD116" s="425"/>
      <c r="AE116" s="425"/>
      <c r="AF116" s="425"/>
      <c r="AG116" s="425"/>
      <c r="AH116" s="425"/>
      <c r="AI116" s="425"/>
      <c r="AJ116" s="425"/>
      <c r="AK116" s="425"/>
      <c r="AL116" s="425"/>
      <c r="AM116" s="424"/>
      <c r="AN116" s="424"/>
    </row>
    <row r="117" spans="1:40" ht="15.75">
      <c r="A117" s="432"/>
      <c r="B117" s="432"/>
      <c r="C117" s="432"/>
      <c r="D117" s="430"/>
      <c r="E117" s="430"/>
      <c r="F117" s="431"/>
      <c r="G117" s="430"/>
      <c r="H117" s="429"/>
      <c r="I117" s="427"/>
      <c r="J117" s="427"/>
      <c r="K117" s="428"/>
      <c r="L117" s="427"/>
      <c r="M117" s="426"/>
      <c r="N117" s="425"/>
      <c r="O117" s="425"/>
      <c r="P117" s="425"/>
      <c r="Q117" s="425"/>
      <c r="R117" s="425"/>
      <c r="S117" s="425"/>
      <c r="T117" s="425"/>
      <c r="U117" s="425"/>
      <c r="V117" s="425"/>
      <c r="W117" s="425"/>
      <c r="X117" s="425"/>
      <c r="Y117" s="425"/>
      <c r="Z117" s="425"/>
      <c r="AA117" s="425"/>
      <c r="AB117" s="425"/>
      <c r="AC117" s="425"/>
      <c r="AD117" s="425"/>
      <c r="AE117" s="425"/>
      <c r="AF117" s="425"/>
      <c r="AG117" s="425"/>
      <c r="AH117" s="425"/>
      <c r="AI117" s="425"/>
      <c r="AJ117" s="425"/>
      <c r="AK117" s="425"/>
      <c r="AL117" s="425"/>
      <c r="AM117" s="424"/>
      <c r="AN117" s="424"/>
    </row>
    <row r="118" spans="1:40" ht="15.75">
      <c r="A118" s="432"/>
      <c r="B118" s="432"/>
      <c r="C118" s="432"/>
      <c r="D118" s="430"/>
      <c r="E118" s="430"/>
      <c r="F118" s="431"/>
      <c r="G118" s="430"/>
      <c r="H118" s="429"/>
      <c r="I118" s="427"/>
      <c r="J118" s="427"/>
      <c r="K118" s="428"/>
      <c r="L118" s="427"/>
      <c r="M118" s="426"/>
      <c r="N118" s="425"/>
      <c r="O118" s="425"/>
      <c r="P118" s="425"/>
      <c r="Q118" s="425"/>
      <c r="R118" s="425"/>
      <c r="S118" s="425"/>
      <c r="T118" s="425"/>
      <c r="U118" s="425"/>
      <c r="V118" s="425"/>
      <c r="W118" s="425"/>
      <c r="X118" s="425"/>
      <c r="Y118" s="425"/>
      <c r="Z118" s="425"/>
      <c r="AA118" s="425"/>
      <c r="AB118" s="425"/>
      <c r="AC118" s="425"/>
      <c r="AD118" s="425"/>
      <c r="AE118" s="425"/>
      <c r="AF118" s="425"/>
      <c r="AG118" s="425"/>
      <c r="AH118" s="425"/>
      <c r="AI118" s="425"/>
      <c r="AJ118" s="425"/>
      <c r="AK118" s="425"/>
      <c r="AL118" s="425"/>
      <c r="AM118" s="424"/>
      <c r="AN118" s="424"/>
    </row>
    <row r="119" spans="1:40" ht="15.75">
      <c r="A119" s="432"/>
      <c r="B119" s="432"/>
      <c r="C119" s="432"/>
      <c r="D119" s="430"/>
      <c r="E119" s="430"/>
      <c r="F119" s="431"/>
      <c r="G119" s="430"/>
      <c r="H119" s="429"/>
      <c r="I119" s="427"/>
      <c r="J119" s="427"/>
      <c r="K119" s="428"/>
      <c r="L119" s="427"/>
      <c r="M119" s="426"/>
      <c r="N119" s="425"/>
      <c r="O119" s="425"/>
      <c r="P119" s="425"/>
      <c r="Q119" s="425"/>
      <c r="R119" s="425"/>
      <c r="S119" s="425"/>
      <c r="T119" s="425"/>
      <c r="U119" s="425"/>
      <c r="V119" s="425"/>
      <c r="W119" s="425"/>
      <c r="X119" s="425"/>
      <c r="Y119" s="425"/>
      <c r="Z119" s="425"/>
      <c r="AA119" s="425"/>
      <c r="AB119" s="425"/>
      <c r="AC119" s="425"/>
      <c r="AD119" s="425"/>
      <c r="AE119" s="425"/>
      <c r="AF119" s="425"/>
      <c r="AG119" s="425"/>
      <c r="AH119" s="425"/>
      <c r="AI119" s="425"/>
      <c r="AJ119" s="425"/>
      <c r="AK119" s="425"/>
      <c r="AL119" s="425"/>
      <c r="AM119" s="424"/>
      <c r="AN119" s="424"/>
    </row>
    <row r="120" spans="1:40" ht="15.75">
      <c r="A120" s="432"/>
      <c r="B120" s="432"/>
      <c r="C120" s="432"/>
      <c r="D120" s="430"/>
      <c r="E120" s="430"/>
      <c r="F120" s="431"/>
      <c r="G120" s="430"/>
      <c r="H120" s="429"/>
      <c r="I120" s="427"/>
      <c r="J120" s="427"/>
      <c r="K120" s="428"/>
      <c r="L120" s="427"/>
      <c r="M120" s="426"/>
      <c r="N120" s="425"/>
      <c r="O120" s="425"/>
      <c r="P120" s="425"/>
      <c r="Q120" s="425"/>
      <c r="R120" s="425"/>
      <c r="S120" s="425"/>
      <c r="T120" s="425"/>
      <c r="U120" s="425"/>
      <c r="V120" s="425"/>
      <c r="W120" s="425"/>
      <c r="X120" s="425"/>
      <c r="Y120" s="425"/>
      <c r="Z120" s="425"/>
      <c r="AA120" s="425"/>
      <c r="AB120" s="425"/>
      <c r="AC120" s="425"/>
      <c r="AD120" s="425"/>
      <c r="AE120" s="425"/>
      <c r="AF120" s="425"/>
      <c r="AG120" s="425"/>
      <c r="AH120" s="425"/>
      <c r="AI120" s="425"/>
      <c r="AJ120" s="425"/>
      <c r="AK120" s="425"/>
      <c r="AL120" s="425"/>
      <c r="AM120" s="424"/>
      <c r="AN120" s="424"/>
    </row>
    <row r="121" spans="1:40" ht="15.75">
      <c r="A121" s="432"/>
      <c r="B121" s="432"/>
      <c r="C121" s="432"/>
      <c r="D121" s="430"/>
      <c r="E121" s="430"/>
      <c r="F121" s="431"/>
      <c r="G121" s="430"/>
      <c r="H121" s="429"/>
      <c r="I121" s="427"/>
      <c r="J121" s="427"/>
      <c r="K121" s="428"/>
      <c r="L121" s="427"/>
      <c r="M121" s="426"/>
      <c r="N121" s="425"/>
      <c r="O121" s="425"/>
      <c r="P121" s="425"/>
      <c r="Q121" s="425"/>
      <c r="R121" s="425"/>
      <c r="S121" s="425"/>
      <c r="T121" s="425"/>
      <c r="U121" s="425"/>
      <c r="V121" s="425"/>
      <c r="W121" s="425"/>
      <c r="X121" s="425"/>
      <c r="Y121" s="425"/>
      <c r="Z121" s="425"/>
      <c r="AA121" s="425"/>
      <c r="AB121" s="425"/>
      <c r="AC121" s="425"/>
      <c r="AD121" s="425"/>
      <c r="AE121" s="425"/>
      <c r="AF121" s="425"/>
      <c r="AG121" s="425"/>
      <c r="AH121" s="425"/>
      <c r="AI121" s="425"/>
      <c r="AJ121" s="425"/>
      <c r="AK121" s="425"/>
      <c r="AL121" s="425"/>
      <c r="AM121" s="424"/>
      <c r="AN121" s="424"/>
    </row>
    <row r="122" spans="1:40" ht="15.75">
      <c r="A122" s="432"/>
      <c r="B122" s="432"/>
      <c r="C122" s="432"/>
      <c r="D122" s="430"/>
      <c r="E122" s="430"/>
      <c r="F122" s="431"/>
      <c r="G122" s="430"/>
      <c r="H122" s="429"/>
      <c r="I122" s="427"/>
      <c r="J122" s="427"/>
      <c r="K122" s="428"/>
      <c r="L122" s="427"/>
      <c r="M122" s="426"/>
      <c r="N122" s="425"/>
      <c r="O122" s="425"/>
      <c r="P122" s="425"/>
      <c r="Q122" s="425"/>
      <c r="R122" s="425"/>
      <c r="S122" s="425"/>
      <c r="T122" s="425"/>
      <c r="U122" s="425"/>
      <c r="V122" s="425"/>
      <c r="W122" s="425"/>
      <c r="X122" s="425"/>
      <c r="Y122" s="425"/>
      <c r="Z122" s="425"/>
      <c r="AA122" s="425"/>
      <c r="AB122" s="425"/>
      <c r="AC122" s="425"/>
      <c r="AD122" s="425"/>
      <c r="AE122" s="425"/>
      <c r="AF122" s="425"/>
      <c r="AG122" s="425"/>
      <c r="AH122" s="425"/>
      <c r="AI122" s="425"/>
      <c r="AJ122" s="425"/>
      <c r="AK122" s="425"/>
      <c r="AL122" s="425"/>
      <c r="AM122" s="424"/>
      <c r="AN122" s="424"/>
    </row>
    <row r="123" spans="1:40" ht="15.75">
      <c r="A123" s="432"/>
      <c r="B123" s="432"/>
      <c r="C123" s="432"/>
      <c r="D123" s="430"/>
      <c r="E123" s="430"/>
      <c r="F123" s="431"/>
      <c r="G123" s="430"/>
      <c r="H123" s="429"/>
      <c r="I123" s="427"/>
      <c r="J123" s="427"/>
      <c r="K123" s="428"/>
      <c r="L123" s="427"/>
      <c r="M123" s="426"/>
      <c r="N123" s="425"/>
      <c r="O123" s="425"/>
      <c r="P123" s="425"/>
      <c r="Q123" s="425"/>
      <c r="R123" s="425"/>
      <c r="S123" s="425"/>
      <c r="T123" s="425"/>
      <c r="U123" s="425"/>
      <c r="V123" s="425"/>
      <c r="W123" s="425"/>
      <c r="X123" s="425"/>
      <c r="Y123" s="425"/>
      <c r="Z123" s="425"/>
      <c r="AA123" s="425"/>
      <c r="AB123" s="425"/>
      <c r="AC123" s="425"/>
      <c r="AD123" s="425"/>
      <c r="AE123" s="425"/>
      <c r="AF123" s="425"/>
      <c r="AG123" s="425"/>
      <c r="AH123" s="425"/>
      <c r="AI123" s="425"/>
      <c r="AJ123" s="425"/>
      <c r="AK123" s="425"/>
      <c r="AL123" s="425"/>
      <c r="AM123" s="424"/>
      <c r="AN123" s="424"/>
    </row>
    <row r="124" spans="1:40" ht="15.75">
      <c r="A124" s="432"/>
      <c r="B124" s="432"/>
      <c r="C124" s="432"/>
      <c r="D124" s="430"/>
      <c r="E124" s="430"/>
      <c r="F124" s="431"/>
      <c r="G124" s="430"/>
      <c r="H124" s="429"/>
      <c r="I124" s="427"/>
      <c r="J124" s="427"/>
      <c r="K124" s="428"/>
      <c r="L124" s="427"/>
      <c r="M124" s="426"/>
      <c r="N124" s="425"/>
      <c r="O124" s="425"/>
      <c r="P124" s="425"/>
      <c r="Q124" s="425"/>
      <c r="R124" s="425"/>
      <c r="S124" s="425"/>
      <c r="T124" s="425"/>
      <c r="U124" s="425"/>
      <c r="V124" s="425"/>
      <c r="W124" s="425"/>
      <c r="X124" s="425"/>
      <c r="Y124" s="425"/>
      <c r="Z124" s="425"/>
      <c r="AA124" s="425"/>
      <c r="AB124" s="425"/>
      <c r="AC124" s="425"/>
      <c r="AD124" s="425"/>
      <c r="AE124" s="425"/>
      <c r="AF124" s="425"/>
      <c r="AG124" s="425"/>
      <c r="AH124" s="425"/>
      <c r="AI124" s="425"/>
      <c r="AJ124" s="425"/>
      <c r="AK124" s="425"/>
      <c r="AL124" s="425"/>
      <c r="AM124" s="424"/>
      <c r="AN124" s="424"/>
    </row>
    <row r="125" spans="1:40" ht="15.75">
      <c r="A125" s="432"/>
      <c r="B125" s="432"/>
      <c r="C125" s="432"/>
      <c r="D125" s="430"/>
      <c r="E125" s="430"/>
      <c r="F125" s="431"/>
      <c r="G125" s="430"/>
      <c r="H125" s="429"/>
      <c r="I125" s="427"/>
      <c r="J125" s="427"/>
      <c r="K125" s="428"/>
      <c r="L125" s="427"/>
      <c r="M125" s="426"/>
      <c r="N125" s="425"/>
      <c r="O125" s="425"/>
      <c r="P125" s="425"/>
      <c r="Q125" s="425"/>
      <c r="R125" s="425"/>
      <c r="S125" s="425"/>
      <c r="T125" s="425"/>
      <c r="U125" s="425"/>
      <c r="V125" s="425"/>
      <c r="W125" s="425"/>
      <c r="X125" s="425"/>
      <c r="Y125" s="425"/>
      <c r="Z125" s="425"/>
      <c r="AA125" s="425"/>
      <c r="AB125" s="425"/>
      <c r="AC125" s="425"/>
      <c r="AD125" s="425"/>
      <c r="AE125" s="425"/>
      <c r="AF125" s="425"/>
      <c r="AG125" s="425"/>
      <c r="AH125" s="425"/>
      <c r="AI125" s="425"/>
      <c r="AJ125" s="425"/>
      <c r="AK125" s="425"/>
      <c r="AL125" s="425"/>
      <c r="AM125" s="424"/>
      <c r="AN125" s="424"/>
    </row>
    <row r="126" spans="1:40" ht="15.75">
      <c r="A126" s="432"/>
      <c r="B126" s="432"/>
      <c r="C126" s="432"/>
      <c r="D126" s="430"/>
      <c r="E126" s="430"/>
      <c r="F126" s="431"/>
      <c r="G126" s="430"/>
      <c r="H126" s="429"/>
      <c r="I126" s="427"/>
      <c r="J126" s="427"/>
      <c r="K126" s="428"/>
      <c r="L126" s="427"/>
      <c r="M126" s="426"/>
      <c r="N126" s="425"/>
      <c r="O126" s="425"/>
      <c r="P126" s="425"/>
      <c r="Q126" s="425"/>
      <c r="R126" s="425"/>
      <c r="S126" s="425"/>
      <c r="T126" s="425"/>
      <c r="U126" s="425"/>
      <c r="V126" s="425"/>
      <c r="W126" s="425"/>
      <c r="X126" s="425"/>
      <c r="Y126" s="425"/>
      <c r="Z126" s="425"/>
      <c r="AA126" s="425"/>
      <c r="AB126" s="425"/>
      <c r="AC126" s="425"/>
      <c r="AD126" s="425"/>
      <c r="AE126" s="425"/>
      <c r="AF126" s="425"/>
      <c r="AG126" s="425"/>
      <c r="AH126" s="425"/>
      <c r="AI126" s="425"/>
      <c r="AJ126" s="425"/>
      <c r="AK126" s="425"/>
      <c r="AL126" s="425"/>
      <c r="AM126" s="424"/>
      <c r="AN126" s="424"/>
    </row>
    <row r="127" spans="1:40" ht="15.75">
      <c r="A127" s="432"/>
      <c r="B127" s="432"/>
      <c r="C127" s="432"/>
      <c r="D127" s="430"/>
      <c r="E127" s="430"/>
      <c r="F127" s="431"/>
      <c r="G127" s="430"/>
      <c r="H127" s="429"/>
      <c r="I127" s="427"/>
      <c r="J127" s="427"/>
      <c r="K127" s="428"/>
      <c r="L127" s="427"/>
      <c r="M127" s="426"/>
      <c r="N127" s="425"/>
      <c r="O127" s="425"/>
      <c r="P127" s="425"/>
      <c r="Q127" s="425"/>
      <c r="R127" s="425"/>
      <c r="S127" s="425"/>
      <c r="T127" s="425"/>
      <c r="U127" s="425"/>
      <c r="V127" s="425"/>
      <c r="W127" s="425"/>
      <c r="X127" s="425"/>
      <c r="Y127" s="425"/>
      <c r="Z127" s="425"/>
      <c r="AA127" s="425"/>
      <c r="AB127" s="425"/>
      <c r="AC127" s="425"/>
      <c r="AD127" s="425"/>
      <c r="AE127" s="425"/>
      <c r="AF127" s="425"/>
      <c r="AG127" s="425"/>
      <c r="AH127" s="425"/>
      <c r="AI127" s="425"/>
      <c r="AJ127" s="425"/>
      <c r="AK127" s="425"/>
      <c r="AL127" s="425"/>
      <c r="AM127" s="424"/>
      <c r="AN127" s="424"/>
    </row>
    <row r="128" spans="1:40" ht="15.75">
      <c r="A128" s="432"/>
      <c r="B128" s="432"/>
      <c r="C128" s="432"/>
      <c r="D128" s="430"/>
      <c r="E128" s="430"/>
      <c r="F128" s="431"/>
      <c r="G128" s="430"/>
      <c r="H128" s="429"/>
      <c r="I128" s="427"/>
      <c r="J128" s="427"/>
      <c r="K128" s="428"/>
      <c r="L128" s="427"/>
      <c r="M128" s="426"/>
      <c r="N128" s="425"/>
      <c r="O128" s="425"/>
      <c r="P128" s="425"/>
      <c r="Q128" s="425"/>
      <c r="R128" s="425"/>
      <c r="S128" s="425"/>
      <c r="T128" s="425"/>
      <c r="U128" s="425"/>
      <c r="V128" s="425"/>
      <c r="W128" s="425"/>
      <c r="X128" s="425"/>
      <c r="Y128" s="425"/>
      <c r="Z128" s="425"/>
      <c r="AA128" s="425"/>
      <c r="AB128" s="425"/>
      <c r="AC128" s="425"/>
      <c r="AD128" s="425"/>
      <c r="AE128" s="425"/>
      <c r="AF128" s="425"/>
      <c r="AG128" s="425"/>
      <c r="AH128" s="425"/>
      <c r="AI128" s="425"/>
      <c r="AJ128" s="425"/>
      <c r="AK128" s="425"/>
      <c r="AL128" s="425"/>
      <c r="AM128" s="424"/>
      <c r="AN128" s="424"/>
    </row>
    <row r="129" spans="1:40" ht="15.75">
      <c r="A129" s="432"/>
      <c r="B129" s="432"/>
      <c r="C129" s="432"/>
      <c r="D129" s="430"/>
      <c r="E129" s="430"/>
      <c r="F129" s="431"/>
      <c r="G129" s="430"/>
      <c r="H129" s="429"/>
      <c r="I129" s="427"/>
      <c r="J129" s="427"/>
      <c r="K129" s="428"/>
      <c r="L129" s="427"/>
      <c r="M129" s="426"/>
      <c r="N129" s="425"/>
      <c r="O129" s="425"/>
      <c r="P129" s="425"/>
      <c r="Q129" s="425"/>
      <c r="R129" s="425"/>
      <c r="S129" s="425"/>
      <c r="T129" s="425"/>
      <c r="U129" s="425"/>
      <c r="V129" s="425"/>
      <c r="W129" s="425"/>
      <c r="X129" s="425"/>
      <c r="Y129" s="425"/>
      <c r="Z129" s="425"/>
      <c r="AA129" s="425"/>
      <c r="AB129" s="425"/>
      <c r="AC129" s="425"/>
      <c r="AD129" s="425"/>
      <c r="AE129" s="425"/>
      <c r="AF129" s="425"/>
      <c r="AG129" s="425"/>
      <c r="AH129" s="425"/>
      <c r="AI129" s="425"/>
      <c r="AJ129" s="425"/>
      <c r="AK129" s="425"/>
      <c r="AL129" s="425"/>
      <c r="AM129" s="424"/>
      <c r="AN129" s="424"/>
    </row>
    <row r="130" spans="1:40" ht="15.75">
      <c r="A130" s="432"/>
      <c r="B130" s="432"/>
      <c r="C130" s="432"/>
      <c r="D130" s="430"/>
      <c r="E130" s="430"/>
      <c r="F130" s="431"/>
      <c r="G130" s="430"/>
      <c r="H130" s="429"/>
      <c r="I130" s="427"/>
      <c r="J130" s="427"/>
      <c r="K130" s="428"/>
      <c r="L130" s="427"/>
      <c r="M130" s="426"/>
      <c r="N130" s="425"/>
      <c r="O130" s="425"/>
      <c r="P130" s="425"/>
      <c r="Q130" s="425"/>
      <c r="R130" s="425"/>
      <c r="S130" s="425"/>
      <c r="T130" s="425"/>
      <c r="U130" s="425"/>
      <c r="V130" s="425"/>
      <c r="W130" s="425"/>
      <c r="X130" s="425"/>
      <c r="Y130" s="425"/>
      <c r="Z130" s="425"/>
      <c r="AA130" s="425"/>
      <c r="AB130" s="425"/>
      <c r="AC130" s="425"/>
      <c r="AD130" s="425"/>
      <c r="AE130" s="425"/>
      <c r="AF130" s="425"/>
      <c r="AG130" s="425"/>
      <c r="AH130" s="425"/>
      <c r="AI130" s="425"/>
      <c r="AJ130" s="425"/>
      <c r="AK130" s="425"/>
      <c r="AL130" s="425"/>
      <c r="AM130" s="424"/>
      <c r="AN130" s="424"/>
    </row>
    <row r="131" spans="1:40" ht="15.75">
      <c r="A131" s="432"/>
      <c r="B131" s="432"/>
      <c r="C131" s="432"/>
      <c r="D131" s="430"/>
      <c r="E131" s="430"/>
      <c r="F131" s="431"/>
      <c r="G131" s="430"/>
      <c r="H131" s="429"/>
      <c r="I131" s="427"/>
      <c r="J131" s="427"/>
      <c r="K131" s="428"/>
      <c r="L131" s="427"/>
      <c r="M131" s="426"/>
      <c r="N131" s="425"/>
      <c r="O131" s="425"/>
      <c r="P131" s="425"/>
      <c r="Q131" s="425"/>
      <c r="R131" s="425"/>
      <c r="S131" s="425"/>
      <c r="T131" s="425"/>
      <c r="U131" s="425"/>
      <c r="V131" s="425"/>
      <c r="W131" s="425"/>
      <c r="X131" s="425"/>
      <c r="Y131" s="425"/>
      <c r="Z131" s="425"/>
      <c r="AA131" s="425"/>
      <c r="AB131" s="425"/>
      <c r="AC131" s="425"/>
      <c r="AD131" s="425"/>
      <c r="AE131" s="425"/>
      <c r="AF131" s="425"/>
      <c r="AG131" s="425"/>
      <c r="AH131" s="425"/>
      <c r="AI131" s="425"/>
      <c r="AJ131" s="425"/>
      <c r="AK131" s="425"/>
      <c r="AL131" s="425"/>
      <c r="AM131" s="424"/>
      <c r="AN131" s="424"/>
    </row>
    <row r="132" spans="1:40" ht="15.75">
      <c r="A132" s="432"/>
      <c r="B132" s="432"/>
      <c r="C132" s="432"/>
      <c r="D132" s="430"/>
      <c r="E132" s="430"/>
      <c r="F132" s="431"/>
      <c r="G132" s="430"/>
      <c r="H132" s="429"/>
      <c r="I132" s="427"/>
      <c r="J132" s="427"/>
      <c r="K132" s="428"/>
      <c r="L132" s="427"/>
      <c r="M132" s="426"/>
      <c r="N132" s="425"/>
      <c r="O132" s="425"/>
      <c r="P132" s="425"/>
      <c r="Q132" s="425"/>
      <c r="R132" s="425"/>
      <c r="S132" s="425"/>
      <c r="T132" s="425"/>
      <c r="U132" s="425"/>
      <c r="V132" s="425"/>
      <c r="W132" s="425"/>
      <c r="X132" s="425"/>
      <c r="Y132" s="425"/>
      <c r="Z132" s="425"/>
      <c r="AA132" s="425"/>
      <c r="AB132" s="425"/>
      <c r="AC132" s="425"/>
      <c r="AD132" s="425"/>
      <c r="AE132" s="425"/>
      <c r="AF132" s="425"/>
      <c r="AG132" s="425"/>
      <c r="AH132" s="425"/>
      <c r="AI132" s="425"/>
      <c r="AJ132" s="425"/>
      <c r="AK132" s="425"/>
      <c r="AL132" s="425"/>
      <c r="AM132" s="424"/>
      <c r="AN132" s="424"/>
    </row>
    <row r="133" spans="1:40" ht="15.75">
      <c r="A133" s="432"/>
      <c r="B133" s="432"/>
      <c r="C133" s="432"/>
      <c r="D133" s="430"/>
      <c r="E133" s="430"/>
      <c r="F133" s="431"/>
      <c r="G133" s="430"/>
      <c r="H133" s="429"/>
      <c r="I133" s="427"/>
      <c r="J133" s="427"/>
      <c r="K133" s="428"/>
      <c r="L133" s="427"/>
      <c r="M133" s="426"/>
      <c r="N133" s="425"/>
      <c r="O133" s="425"/>
      <c r="P133" s="425"/>
      <c r="Q133" s="425"/>
      <c r="R133" s="425"/>
      <c r="S133" s="425"/>
      <c r="T133" s="425"/>
      <c r="U133" s="425"/>
      <c r="V133" s="425"/>
      <c r="W133" s="425"/>
      <c r="X133" s="425"/>
      <c r="Y133" s="425"/>
      <c r="Z133" s="425"/>
      <c r="AA133" s="425"/>
      <c r="AB133" s="425"/>
      <c r="AC133" s="425"/>
      <c r="AD133" s="425"/>
      <c r="AE133" s="425"/>
      <c r="AF133" s="425"/>
      <c r="AG133" s="425"/>
      <c r="AH133" s="425"/>
      <c r="AI133" s="425"/>
      <c r="AJ133" s="425"/>
      <c r="AK133" s="425"/>
      <c r="AL133" s="425"/>
      <c r="AM133" s="424"/>
      <c r="AN133" s="424"/>
    </row>
    <row r="134" spans="1:40" ht="15.75">
      <c r="A134" s="432"/>
      <c r="B134" s="432"/>
      <c r="C134" s="432"/>
      <c r="D134" s="430"/>
      <c r="E134" s="430"/>
      <c r="F134" s="431"/>
      <c r="G134" s="430"/>
      <c r="H134" s="429"/>
      <c r="I134" s="427"/>
      <c r="J134" s="427"/>
      <c r="K134" s="428"/>
      <c r="L134" s="427"/>
      <c r="M134" s="426"/>
      <c r="N134" s="425"/>
      <c r="O134" s="425"/>
      <c r="P134" s="425"/>
      <c r="Q134" s="425"/>
      <c r="R134" s="425"/>
      <c r="S134" s="425"/>
      <c r="T134" s="425"/>
      <c r="U134" s="425"/>
      <c r="V134" s="425"/>
      <c r="W134" s="425"/>
      <c r="X134" s="425"/>
      <c r="Y134" s="425"/>
      <c r="Z134" s="425"/>
      <c r="AA134" s="425"/>
      <c r="AB134" s="425"/>
      <c r="AC134" s="425"/>
      <c r="AD134" s="425"/>
      <c r="AE134" s="425"/>
      <c r="AF134" s="425"/>
      <c r="AG134" s="425"/>
      <c r="AH134" s="425"/>
      <c r="AI134" s="425"/>
      <c r="AJ134" s="425"/>
      <c r="AK134" s="425"/>
      <c r="AL134" s="425"/>
      <c r="AM134" s="424"/>
      <c r="AN134" s="424"/>
    </row>
    <row r="135" spans="1:40" ht="15.75">
      <c r="A135" s="432"/>
      <c r="B135" s="432"/>
      <c r="C135" s="432"/>
      <c r="D135" s="430"/>
      <c r="E135" s="430"/>
      <c r="F135" s="431"/>
      <c r="G135" s="430"/>
      <c r="H135" s="429"/>
      <c r="I135" s="427"/>
      <c r="J135" s="427"/>
      <c r="K135" s="428"/>
      <c r="L135" s="427"/>
      <c r="M135" s="426"/>
      <c r="N135" s="425"/>
      <c r="O135" s="425"/>
      <c r="P135" s="425"/>
      <c r="Q135" s="425"/>
      <c r="R135" s="425"/>
      <c r="S135" s="425"/>
      <c r="T135" s="425"/>
      <c r="U135" s="425"/>
      <c r="V135" s="425"/>
      <c r="W135" s="425"/>
      <c r="X135" s="425"/>
      <c r="Y135" s="425"/>
      <c r="Z135" s="425"/>
      <c r="AA135" s="425"/>
      <c r="AB135" s="425"/>
      <c r="AC135" s="425"/>
      <c r="AD135" s="425"/>
      <c r="AE135" s="425"/>
      <c r="AF135" s="425"/>
      <c r="AG135" s="425"/>
      <c r="AH135" s="425"/>
      <c r="AI135" s="425"/>
      <c r="AJ135" s="425"/>
      <c r="AK135" s="425"/>
      <c r="AL135" s="425"/>
      <c r="AM135" s="424"/>
      <c r="AN135" s="424"/>
    </row>
    <row r="136" spans="1:40" ht="15.75">
      <c r="A136" s="432"/>
      <c r="B136" s="432"/>
      <c r="C136" s="432"/>
      <c r="D136" s="430"/>
      <c r="E136" s="430"/>
      <c r="F136" s="431"/>
      <c r="G136" s="430"/>
      <c r="H136" s="429"/>
      <c r="I136" s="427"/>
      <c r="J136" s="427"/>
      <c r="K136" s="428"/>
      <c r="L136" s="427"/>
      <c r="M136" s="426"/>
      <c r="N136" s="425"/>
      <c r="O136" s="425"/>
      <c r="P136" s="425"/>
      <c r="Q136" s="425"/>
      <c r="R136" s="425"/>
      <c r="S136" s="425"/>
      <c r="T136" s="425"/>
      <c r="U136" s="425"/>
      <c r="V136" s="425"/>
      <c r="W136" s="425"/>
      <c r="X136" s="425"/>
      <c r="Y136" s="425"/>
      <c r="Z136" s="425"/>
      <c r="AA136" s="425"/>
      <c r="AB136" s="425"/>
      <c r="AC136" s="425"/>
      <c r="AD136" s="425"/>
      <c r="AE136" s="425"/>
      <c r="AF136" s="425"/>
      <c r="AG136" s="425"/>
      <c r="AH136" s="425"/>
      <c r="AI136" s="425"/>
      <c r="AJ136" s="425"/>
      <c r="AK136" s="425"/>
      <c r="AL136" s="425"/>
      <c r="AM136" s="424"/>
      <c r="AN136" s="424"/>
    </row>
    <row r="137" spans="1:40" ht="15.75">
      <c r="A137" s="432"/>
      <c r="B137" s="432"/>
      <c r="C137" s="432"/>
      <c r="D137" s="430"/>
      <c r="E137" s="430"/>
      <c r="F137" s="431"/>
      <c r="G137" s="430"/>
      <c r="H137" s="429"/>
      <c r="I137" s="427"/>
      <c r="J137" s="427"/>
      <c r="K137" s="428"/>
      <c r="L137" s="427"/>
      <c r="M137" s="426"/>
      <c r="N137" s="425"/>
      <c r="O137" s="425"/>
      <c r="P137" s="425"/>
      <c r="Q137" s="425"/>
      <c r="R137" s="425"/>
      <c r="S137" s="425"/>
      <c r="T137" s="425"/>
      <c r="U137" s="425"/>
      <c r="V137" s="425"/>
      <c r="W137" s="425"/>
      <c r="X137" s="425"/>
      <c r="Y137" s="425"/>
      <c r="Z137" s="425"/>
      <c r="AA137" s="425"/>
      <c r="AB137" s="425"/>
      <c r="AC137" s="425"/>
      <c r="AD137" s="425"/>
      <c r="AE137" s="425"/>
      <c r="AF137" s="425"/>
      <c r="AG137" s="425"/>
      <c r="AH137" s="425"/>
      <c r="AI137" s="425"/>
      <c r="AJ137" s="425"/>
      <c r="AK137" s="425"/>
      <c r="AL137" s="425"/>
      <c r="AM137" s="424"/>
      <c r="AN137" s="424"/>
    </row>
    <row r="138" spans="1:40" ht="15.75">
      <c r="A138" s="432"/>
      <c r="B138" s="432"/>
      <c r="C138" s="432"/>
      <c r="D138" s="430"/>
      <c r="E138" s="430"/>
      <c r="F138" s="431"/>
      <c r="G138" s="430"/>
      <c r="H138" s="429"/>
      <c r="I138" s="427"/>
      <c r="J138" s="427"/>
      <c r="K138" s="428"/>
      <c r="L138" s="427"/>
      <c r="M138" s="426"/>
      <c r="N138" s="425"/>
      <c r="O138" s="425"/>
      <c r="P138" s="425"/>
      <c r="Q138" s="425"/>
      <c r="R138" s="425"/>
      <c r="S138" s="425"/>
      <c r="T138" s="425"/>
      <c r="U138" s="425"/>
      <c r="V138" s="425"/>
      <c r="W138" s="425"/>
      <c r="X138" s="425"/>
      <c r="Y138" s="425"/>
      <c r="Z138" s="425"/>
      <c r="AA138" s="425"/>
      <c r="AB138" s="425"/>
      <c r="AC138" s="425"/>
      <c r="AD138" s="425"/>
      <c r="AE138" s="425"/>
      <c r="AF138" s="425"/>
      <c r="AG138" s="425"/>
      <c r="AH138" s="425"/>
      <c r="AI138" s="425"/>
      <c r="AJ138" s="425"/>
      <c r="AK138" s="425"/>
      <c r="AL138" s="425"/>
      <c r="AM138" s="424"/>
      <c r="AN138" s="424"/>
    </row>
    <row r="139" spans="1:40" ht="15.75">
      <c r="A139" s="432"/>
      <c r="B139" s="432"/>
      <c r="C139" s="432"/>
      <c r="D139" s="430"/>
      <c r="E139" s="430"/>
      <c r="F139" s="431"/>
      <c r="G139" s="430"/>
      <c r="H139" s="429"/>
      <c r="I139" s="427"/>
      <c r="J139" s="427"/>
      <c r="K139" s="428"/>
      <c r="L139" s="427"/>
      <c r="M139" s="426"/>
      <c r="N139" s="425"/>
      <c r="O139" s="425"/>
      <c r="P139" s="425"/>
      <c r="Q139" s="425"/>
      <c r="R139" s="425"/>
      <c r="S139" s="425"/>
      <c r="T139" s="425"/>
      <c r="U139" s="425"/>
      <c r="V139" s="425"/>
      <c r="W139" s="425"/>
      <c r="X139" s="425"/>
      <c r="Y139" s="425"/>
      <c r="Z139" s="425"/>
      <c r="AA139" s="425"/>
      <c r="AB139" s="425"/>
      <c r="AC139" s="425"/>
      <c r="AD139" s="425"/>
      <c r="AE139" s="425"/>
      <c r="AF139" s="425"/>
      <c r="AG139" s="425"/>
      <c r="AH139" s="425"/>
      <c r="AI139" s="425"/>
      <c r="AJ139" s="425"/>
      <c r="AK139" s="425"/>
      <c r="AL139" s="425"/>
      <c r="AM139" s="424"/>
      <c r="AN139" s="424"/>
    </row>
    <row r="140" spans="1:40" ht="15.75">
      <c r="A140" s="432"/>
      <c r="B140" s="432"/>
      <c r="C140" s="432"/>
      <c r="D140" s="430"/>
      <c r="E140" s="430"/>
      <c r="F140" s="431"/>
      <c r="G140" s="430"/>
      <c r="H140" s="429"/>
      <c r="I140" s="427"/>
      <c r="J140" s="427"/>
      <c r="K140" s="428"/>
      <c r="L140" s="427"/>
      <c r="M140" s="426"/>
      <c r="N140" s="425"/>
      <c r="O140" s="425"/>
      <c r="P140" s="425"/>
      <c r="Q140" s="425"/>
      <c r="R140" s="425"/>
      <c r="S140" s="425"/>
      <c r="T140" s="425"/>
      <c r="U140" s="425"/>
      <c r="V140" s="425"/>
      <c r="W140" s="425"/>
      <c r="X140" s="425"/>
      <c r="Y140" s="425"/>
      <c r="Z140" s="425"/>
      <c r="AA140" s="425"/>
      <c r="AB140" s="425"/>
      <c r="AC140" s="425"/>
      <c r="AD140" s="425"/>
      <c r="AE140" s="425"/>
      <c r="AF140" s="425"/>
      <c r="AG140" s="425"/>
      <c r="AH140" s="425"/>
      <c r="AI140" s="425"/>
      <c r="AJ140" s="425"/>
      <c r="AK140" s="425"/>
      <c r="AL140" s="425"/>
      <c r="AM140" s="424"/>
      <c r="AN140" s="424"/>
    </row>
    <row r="141" spans="1:40" ht="15.75">
      <c r="A141" s="432"/>
      <c r="B141" s="432"/>
      <c r="C141" s="432"/>
      <c r="D141" s="430"/>
      <c r="E141" s="430"/>
      <c r="F141" s="431"/>
      <c r="G141" s="430"/>
      <c r="H141" s="429"/>
      <c r="I141" s="427"/>
      <c r="J141" s="427"/>
      <c r="K141" s="428"/>
      <c r="L141" s="427"/>
      <c r="M141" s="426"/>
      <c r="N141" s="425"/>
      <c r="O141" s="425"/>
      <c r="P141" s="425"/>
      <c r="Q141" s="425"/>
      <c r="R141" s="425"/>
      <c r="S141" s="425"/>
      <c r="T141" s="425"/>
      <c r="U141" s="425"/>
      <c r="V141" s="425"/>
      <c r="W141" s="425"/>
      <c r="X141" s="425"/>
      <c r="Y141" s="425"/>
      <c r="Z141" s="425"/>
      <c r="AA141" s="425"/>
      <c r="AB141" s="425"/>
      <c r="AC141" s="425"/>
      <c r="AD141" s="425"/>
      <c r="AE141" s="425"/>
      <c r="AF141" s="425"/>
      <c r="AG141" s="425"/>
      <c r="AH141" s="425"/>
      <c r="AI141" s="425"/>
      <c r="AJ141" s="425"/>
      <c r="AK141" s="425"/>
      <c r="AL141" s="425"/>
      <c r="AM141" s="424"/>
      <c r="AN141" s="424"/>
    </row>
    <row r="142" spans="1:40" ht="15.75">
      <c r="A142" s="432"/>
      <c r="B142" s="432"/>
      <c r="C142" s="432"/>
      <c r="D142" s="430"/>
      <c r="E142" s="430"/>
      <c r="F142" s="431"/>
      <c r="G142" s="430"/>
      <c r="H142" s="429"/>
      <c r="I142" s="427"/>
      <c r="J142" s="427"/>
      <c r="K142" s="428"/>
      <c r="L142" s="427"/>
      <c r="M142" s="426"/>
      <c r="N142" s="425"/>
      <c r="O142" s="425"/>
      <c r="P142" s="425"/>
      <c r="Q142" s="425"/>
      <c r="R142" s="425"/>
      <c r="S142" s="425"/>
      <c r="T142" s="425"/>
      <c r="U142" s="425"/>
      <c r="V142" s="425"/>
      <c r="W142" s="425"/>
      <c r="X142" s="425"/>
      <c r="Y142" s="425"/>
      <c r="Z142" s="425"/>
      <c r="AA142" s="425"/>
      <c r="AB142" s="425"/>
      <c r="AC142" s="425"/>
      <c r="AD142" s="425"/>
      <c r="AE142" s="425"/>
      <c r="AF142" s="425"/>
      <c r="AG142" s="425"/>
      <c r="AH142" s="425"/>
      <c r="AI142" s="425"/>
      <c r="AJ142" s="425"/>
      <c r="AK142" s="425"/>
      <c r="AL142" s="425"/>
      <c r="AM142" s="424"/>
      <c r="AN142" s="424"/>
    </row>
    <row r="143" spans="1:40" ht="15.75">
      <c r="A143" s="432"/>
      <c r="B143" s="432"/>
      <c r="C143" s="432"/>
      <c r="D143" s="430"/>
      <c r="E143" s="430"/>
      <c r="F143" s="431"/>
      <c r="G143" s="430"/>
      <c r="H143" s="429"/>
      <c r="I143" s="427"/>
      <c r="J143" s="427"/>
      <c r="K143" s="428"/>
      <c r="L143" s="427"/>
      <c r="M143" s="426"/>
      <c r="N143" s="425"/>
      <c r="O143" s="425"/>
      <c r="P143" s="425"/>
      <c r="Q143" s="425"/>
      <c r="R143" s="425"/>
      <c r="S143" s="425"/>
      <c r="T143" s="425"/>
      <c r="U143" s="425"/>
      <c r="V143" s="425"/>
      <c r="W143" s="425"/>
      <c r="X143" s="425"/>
      <c r="Y143" s="425"/>
      <c r="Z143" s="425"/>
      <c r="AA143" s="425"/>
      <c r="AB143" s="425"/>
      <c r="AC143" s="425"/>
      <c r="AD143" s="425"/>
      <c r="AE143" s="425"/>
      <c r="AF143" s="425"/>
      <c r="AG143" s="425"/>
      <c r="AH143" s="425"/>
      <c r="AI143" s="425"/>
      <c r="AJ143" s="425"/>
      <c r="AK143" s="425"/>
      <c r="AL143" s="425"/>
      <c r="AM143" s="424"/>
      <c r="AN143" s="424"/>
    </row>
    <row r="144" spans="1:40" ht="15.75">
      <c r="A144" s="432"/>
      <c r="B144" s="432"/>
      <c r="C144" s="432"/>
      <c r="D144" s="430"/>
      <c r="E144" s="430"/>
      <c r="F144" s="431"/>
      <c r="G144" s="430"/>
      <c r="H144" s="429"/>
      <c r="I144" s="427"/>
      <c r="J144" s="427"/>
      <c r="K144" s="428"/>
      <c r="L144" s="427"/>
      <c r="M144" s="426"/>
      <c r="N144" s="425"/>
      <c r="O144" s="425"/>
      <c r="P144" s="425"/>
      <c r="Q144" s="425"/>
      <c r="R144" s="425"/>
      <c r="S144" s="425"/>
      <c r="T144" s="425"/>
      <c r="U144" s="425"/>
      <c r="V144" s="425"/>
      <c r="W144" s="425"/>
      <c r="X144" s="425"/>
      <c r="Y144" s="425"/>
      <c r="Z144" s="425"/>
      <c r="AA144" s="425"/>
      <c r="AB144" s="425"/>
      <c r="AC144" s="425"/>
      <c r="AD144" s="425"/>
      <c r="AE144" s="425"/>
      <c r="AF144" s="425"/>
      <c r="AG144" s="425"/>
      <c r="AH144" s="425"/>
      <c r="AI144" s="425"/>
      <c r="AJ144" s="425"/>
      <c r="AK144" s="425"/>
      <c r="AL144" s="425"/>
      <c r="AM144" s="424"/>
      <c r="AN144" s="424"/>
    </row>
    <row r="145" spans="1:40" ht="15.75">
      <c r="A145" s="432"/>
      <c r="B145" s="432"/>
      <c r="C145" s="432"/>
      <c r="D145" s="430"/>
      <c r="E145" s="430"/>
      <c r="F145" s="431"/>
      <c r="G145" s="430"/>
      <c r="H145" s="429"/>
      <c r="I145" s="427"/>
      <c r="J145" s="427"/>
      <c r="K145" s="428"/>
      <c r="L145" s="427"/>
      <c r="M145" s="426"/>
      <c r="N145" s="425"/>
      <c r="O145" s="425"/>
      <c r="P145" s="425"/>
      <c r="Q145" s="425"/>
      <c r="R145" s="425"/>
      <c r="S145" s="425"/>
      <c r="T145" s="425"/>
      <c r="U145" s="425"/>
      <c r="V145" s="425"/>
      <c r="W145" s="425"/>
      <c r="X145" s="425"/>
      <c r="Y145" s="425"/>
      <c r="Z145" s="425"/>
      <c r="AA145" s="425"/>
      <c r="AB145" s="425"/>
      <c r="AC145" s="425"/>
      <c r="AD145" s="425"/>
      <c r="AE145" s="425"/>
      <c r="AF145" s="425"/>
      <c r="AG145" s="425"/>
      <c r="AH145" s="425"/>
      <c r="AI145" s="425"/>
      <c r="AJ145" s="425"/>
      <c r="AK145" s="425"/>
      <c r="AL145" s="425"/>
      <c r="AM145" s="424"/>
      <c r="AN145" s="424"/>
    </row>
    <row r="146" spans="1:40" ht="15.75">
      <c r="A146" s="432"/>
      <c r="B146" s="432"/>
      <c r="C146" s="432"/>
      <c r="D146" s="430"/>
      <c r="E146" s="430"/>
      <c r="F146" s="431"/>
      <c r="G146" s="430"/>
      <c r="H146" s="429"/>
      <c r="I146" s="427"/>
      <c r="J146" s="427"/>
      <c r="K146" s="428"/>
      <c r="L146" s="427"/>
      <c r="M146" s="426"/>
      <c r="N146" s="425"/>
      <c r="O146" s="425"/>
      <c r="P146" s="425"/>
      <c r="Q146" s="425"/>
      <c r="R146" s="425"/>
      <c r="S146" s="425"/>
      <c r="T146" s="425"/>
      <c r="U146" s="425"/>
      <c r="V146" s="425"/>
      <c r="W146" s="425"/>
      <c r="X146" s="425"/>
      <c r="Y146" s="425"/>
      <c r="Z146" s="425"/>
      <c r="AA146" s="425"/>
      <c r="AB146" s="425"/>
      <c r="AC146" s="425"/>
      <c r="AD146" s="425"/>
      <c r="AE146" s="425"/>
      <c r="AF146" s="425"/>
      <c r="AG146" s="425"/>
      <c r="AH146" s="425"/>
      <c r="AI146" s="425"/>
      <c r="AJ146" s="425"/>
      <c r="AK146" s="425"/>
      <c r="AL146" s="425"/>
      <c r="AM146" s="424"/>
      <c r="AN146" s="424"/>
    </row>
    <row r="147" spans="1:40" ht="15.75">
      <c r="A147" s="432"/>
      <c r="B147" s="432"/>
      <c r="C147" s="432"/>
      <c r="D147" s="430"/>
      <c r="E147" s="430"/>
      <c r="F147" s="431"/>
      <c r="G147" s="430"/>
      <c r="H147" s="429"/>
      <c r="I147" s="427"/>
      <c r="J147" s="427"/>
      <c r="K147" s="428"/>
      <c r="L147" s="427"/>
      <c r="M147" s="426"/>
      <c r="N147" s="425"/>
      <c r="O147" s="425"/>
      <c r="P147" s="425"/>
      <c r="Q147" s="425"/>
      <c r="R147" s="425"/>
      <c r="S147" s="425"/>
      <c r="T147" s="425"/>
      <c r="U147" s="425"/>
      <c r="V147" s="425"/>
      <c r="W147" s="425"/>
      <c r="X147" s="425"/>
      <c r="Y147" s="425"/>
      <c r="Z147" s="425"/>
      <c r="AA147" s="425"/>
      <c r="AB147" s="425"/>
      <c r="AC147" s="425"/>
      <c r="AD147" s="425"/>
      <c r="AE147" s="425"/>
      <c r="AF147" s="425"/>
      <c r="AG147" s="425"/>
      <c r="AH147" s="425"/>
      <c r="AI147" s="425"/>
      <c r="AJ147" s="425"/>
      <c r="AK147" s="425"/>
      <c r="AL147" s="425"/>
      <c r="AM147" s="424"/>
      <c r="AN147" s="424"/>
    </row>
    <row r="148" spans="1:40" ht="15.75">
      <c r="A148" s="432"/>
      <c r="B148" s="432"/>
      <c r="C148" s="432"/>
      <c r="D148" s="430"/>
      <c r="E148" s="430"/>
      <c r="F148" s="431"/>
      <c r="G148" s="430"/>
      <c r="H148" s="429"/>
      <c r="I148" s="427"/>
      <c r="J148" s="427"/>
      <c r="K148" s="428"/>
      <c r="L148" s="427"/>
      <c r="M148" s="426"/>
      <c r="N148" s="425"/>
      <c r="O148" s="425"/>
      <c r="P148" s="425"/>
      <c r="Q148" s="425"/>
      <c r="R148" s="425"/>
      <c r="S148" s="425"/>
      <c r="T148" s="425"/>
      <c r="U148" s="425"/>
      <c r="V148" s="425"/>
      <c r="W148" s="425"/>
      <c r="X148" s="425"/>
      <c r="Y148" s="425"/>
      <c r="Z148" s="425"/>
      <c r="AA148" s="425"/>
      <c r="AB148" s="425"/>
      <c r="AC148" s="425"/>
      <c r="AD148" s="425"/>
      <c r="AE148" s="425"/>
      <c r="AF148" s="425"/>
      <c r="AG148" s="425"/>
      <c r="AH148" s="425"/>
      <c r="AI148" s="425"/>
      <c r="AJ148" s="425"/>
      <c r="AK148" s="425"/>
      <c r="AL148" s="425"/>
      <c r="AM148" s="424"/>
      <c r="AN148" s="424"/>
    </row>
    <row r="149" spans="1:40" ht="15.75">
      <c r="A149" s="432"/>
      <c r="B149" s="432"/>
      <c r="C149" s="432"/>
      <c r="D149" s="430"/>
      <c r="E149" s="430"/>
      <c r="F149" s="431"/>
      <c r="G149" s="430"/>
      <c r="H149" s="429"/>
      <c r="I149" s="427"/>
      <c r="J149" s="427"/>
      <c r="K149" s="428"/>
      <c r="L149" s="427"/>
      <c r="M149" s="426"/>
      <c r="N149" s="425"/>
      <c r="O149" s="425"/>
      <c r="P149" s="425"/>
      <c r="Q149" s="425"/>
      <c r="R149" s="425"/>
      <c r="S149" s="425"/>
      <c r="T149" s="425"/>
      <c r="U149" s="425"/>
      <c r="V149" s="425"/>
      <c r="W149" s="425"/>
      <c r="X149" s="425"/>
      <c r="Y149" s="425"/>
      <c r="Z149" s="425"/>
      <c r="AA149" s="425"/>
      <c r="AB149" s="425"/>
      <c r="AC149" s="425"/>
      <c r="AD149" s="425"/>
      <c r="AE149" s="425"/>
      <c r="AF149" s="425"/>
      <c r="AG149" s="425"/>
      <c r="AH149" s="425"/>
      <c r="AI149" s="425"/>
      <c r="AJ149" s="425"/>
      <c r="AK149" s="425"/>
      <c r="AL149" s="425"/>
      <c r="AM149" s="424"/>
      <c r="AN149" s="424"/>
    </row>
    <row r="150" spans="1:40" ht="15.75">
      <c r="A150" s="432"/>
      <c r="B150" s="432"/>
      <c r="C150" s="432"/>
      <c r="D150" s="430"/>
      <c r="E150" s="430"/>
      <c r="F150" s="431"/>
      <c r="G150" s="430"/>
      <c r="H150" s="429"/>
      <c r="I150" s="427"/>
      <c r="J150" s="427"/>
      <c r="K150" s="428"/>
      <c r="L150" s="427"/>
      <c r="M150" s="426"/>
      <c r="N150" s="425"/>
      <c r="O150" s="425"/>
      <c r="P150" s="425"/>
      <c r="Q150" s="425"/>
      <c r="R150" s="425"/>
      <c r="S150" s="425"/>
      <c r="T150" s="425"/>
      <c r="U150" s="425"/>
      <c r="V150" s="425"/>
      <c r="W150" s="425"/>
      <c r="X150" s="425"/>
      <c r="Y150" s="425"/>
      <c r="Z150" s="425"/>
      <c r="AA150" s="425"/>
      <c r="AB150" s="425"/>
      <c r="AC150" s="425"/>
      <c r="AD150" s="425"/>
      <c r="AE150" s="425"/>
      <c r="AF150" s="425"/>
      <c r="AG150" s="425"/>
      <c r="AH150" s="425"/>
      <c r="AI150" s="425"/>
      <c r="AJ150" s="425"/>
      <c r="AK150" s="425"/>
      <c r="AL150" s="425"/>
      <c r="AM150" s="424"/>
      <c r="AN150" s="424"/>
    </row>
    <row r="151" spans="1:40" ht="15.75">
      <c r="A151" s="432"/>
      <c r="B151" s="432"/>
      <c r="C151" s="432"/>
      <c r="D151" s="430"/>
      <c r="E151" s="430"/>
      <c r="F151" s="431"/>
      <c r="G151" s="430"/>
      <c r="H151" s="429"/>
      <c r="I151" s="427"/>
      <c r="J151" s="427"/>
      <c r="K151" s="428"/>
      <c r="L151" s="427"/>
      <c r="M151" s="426"/>
      <c r="N151" s="425"/>
      <c r="O151" s="425"/>
      <c r="P151" s="425"/>
      <c r="Q151" s="425"/>
      <c r="R151" s="425"/>
      <c r="S151" s="425"/>
      <c r="T151" s="425"/>
      <c r="U151" s="425"/>
      <c r="V151" s="425"/>
      <c r="W151" s="425"/>
      <c r="X151" s="425"/>
      <c r="Y151" s="425"/>
      <c r="Z151" s="425"/>
      <c r="AA151" s="425"/>
      <c r="AB151" s="425"/>
      <c r="AC151" s="425"/>
      <c r="AD151" s="425"/>
      <c r="AE151" s="425"/>
      <c r="AF151" s="425"/>
      <c r="AG151" s="425"/>
      <c r="AH151" s="425"/>
      <c r="AI151" s="425"/>
      <c r="AJ151" s="425"/>
      <c r="AK151" s="425"/>
      <c r="AL151" s="425"/>
      <c r="AM151" s="424"/>
      <c r="AN151" s="424"/>
    </row>
    <row r="152" spans="1:40" ht="15.75">
      <c r="A152" s="432"/>
      <c r="B152" s="432"/>
      <c r="C152" s="432"/>
      <c r="D152" s="430"/>
      <c r="E152" s="430"/>
      <c r="F152" s="431"/>
      <c r="G152" s="430"/>
      <c r="H152" s="429"/>
      <c r="I152" s="427"/>
      <c r="J152" s="427"/>
      <c r="K152" s="428"/>
      <c r="L152" s="427"/>
      <c r="M152" s="426"/>
      <c r="N152" s="425"/>
      <c r="O152" s="425"/>
      <c r="P152" s="425"/>
      <c r="Q152" s="425"/>
      <c r="R152" s="425"/>
      <c r="S152" s="425"/>
      <c r="T152" s="425"/>
      <c r="U152" s="425"/>
      <c r="V152" s="425"/>
      <c r="W152" s="425"/>
      <c r="X152" s="425"/>
      <c r="Y152" s="425"/>
      <c r="Z152" s="425"/>
      <c r="AA152" s="425"/>
      <c r="AB152" s="425"/>
      <c r="AC152" s="425"/>
      <c r="AD152" s="425"/>
      <c r="AE152" s="425"/>
      <c r="AF152" s="425"/>
      <c r="AG152" s="425"/>
      <c r="AH152" s="425"/>
      <c r="AI152" s="425"/>
      <c r="AJ152" s="425"/>
      <c r="AK152" s="425"/>
      <c r="AL152" s="425"/>
      <c r="AM152" s="424"/>
      <c r="AN152" s="424"/>
    </row>
    <row r="153" spans="1:40" ht="15.75">
      <c r="A153" s="432"/>
      <c r="B153" s="432"/>
      <c r="C153" s="432"/>
      <c r="D153" s="430"/>
      <c r="E153" s="430"/>
      <c r="F153" s="431"/>
      <c r="G153" s="430"/>
      <c r="H153" s="429"/>
      <c r="I153" s="427"/>
      <c r="J153" s="427"/>
      <c r="K153" s="428"/>
      <c r="L153" s="427"/>
      <c r="M153" s="426"/>
      <c r="N153" s="425"/>
      <c r="O153" s="425"/>
      <c r="P153" s="425"/>
      <c r="Q153" s="425"/>
      <c r="R153" s="425"/>
      <c r="S153" s="425"/>
      <c r="T153" s="425"/>
      <c r="U153" s="425"/>
      <c r="V153" s="425"/>
      <c r="W153" s="425"/>
      <c r="X153" s="425"/>
      <c r="Y153" s="425"/>
      <c r="Z153" s="425"/>
      <c r="AA153" s="425"/>
      <c r="AB153" s="425"/>
      <c r="AC153" s="425"/>
      <c r="AD153" s="425"/>
      <c r="AE153" s="425"/>
      <c r="AF153" s="425"/>
      <c r="AG153" s="425"/>
      <c r="AH153" s="425"/>
      <c r="AI153" s="425"/>
      <c r="AJ153" s="425"/>
      <c r="AK153" s="425"/>
      <c r="AL153" s="425"/>
      <c r="AM153" s="424"/>
      <c r="AN153" s="424"/>
    </row>
    <row r="154" spans="1:40" ht="15.75">
      <c r="A154" s="432"/>
      <c r="B154" s="432"/>
      <c r="C154" s="432"/>
      <c r="D154" s="430"/>
      <c r="E154" s="430"/>
      <c r="F154" s="431"/>
      <c r="G154" s="430"/>
      <c r="H154" s="429"/>
      <c r="I154" s="427"/>
      <c r="J154" s="427"/>
      <c r="K154" s="428"/>
      <c r="L154" s="427"/>
      <c r="M154" s="426"/>
      <c r="N154" s="425"/>
      <c r="O154" s="425"/>
      <c r="P154" s="425"/>
      <c r="Q154" s="425"/>
      <c r="R154" s="425"/>
      <c r="S154" s="425"/>
      <c r="T154" s="425"/>
      <c r="U154" s="425"/>
      <c r="V154" s="425"/>
      <c r="W154" s="425"/>
      <c r="X154" s="425"/>
      <c r="Y154" s="425"/>
      <c r="Z154" s="425"/>
      <c r="AA154" s="425"/>
      <c r="AB154" s="425"/>
      <c r="AC154" s="425"/>
      <c r="AD154" s="425"/>
      <c r="AE154" s="425"/>
      <c r="AF154" s="425"/>
      <c r="AG154" s="425"/>
      <c r="AH154" s="425"/>
      <c r="AI154" s="425"/>
      <c r="AJ154" s="425"/>
      <c r="AK154" s="425"/>
      <c r="AL154" s="425"/>
      <c r="AM154" s="424"/>
      <c r="AN154" s="424"/>
    </row>
    <row r="155" spans="1:40" ht="15.75">
      <c r="A155" s="432"/>
      <c r="B155" s="432"/>
      <c r="C155" s="432"/>
      <c r="D155" s="430"/>
      <c r="E155" s="430"/>
      <c r="F155" s="431"/>
      <c r="G155" s="430"/>
      <c r="H155" s="429"/>
      <c r="I155" s="427"/>
      <c r="J155" s="427"/>
      <c r="K155" s="428"/>
      <c r="L155" s="427"/>
      <c r="M155" s="426"/>
      <c r="N155" s="425"/>
      <c r="O155" s="425"/>
      <c r="P155" s="425"/>
      <c r="Q155" s="425"/>
      <c r="R155" s="425"/>
      <c r="S155" s="425"/>
      <c r="T155" s="425"/>
      <c r="U155" s="425"/>
      <c r="V155" s="425"/>
      <c r="W155" s="425"/>
      <c r="X155" s="425"/>
      <c r="Y155" s="425"/>
      <c r="Z155" s="425"/>
      <c r="AA155" s="425"/>
      <c r="AB155" s="425"/>
      <c r="AC155" s="425"/>
      <c r="AD155" s="425"/>
      <c r="AE155" s="425"/>
      <c r="AF155" s="425"/>
      <c r="AG155" s="425"/>
      <c r="AH155" s="425"/>
      <c r="AI155" s="425"/>
      <c r="AJ155" s="425"/>
      <c r="AK155" s="425"/>
      <c r="AL155" s="425"/>
      <c r="AM155" s="424"/>
      <c r="AN155" s="424"/>
    </row>
    <row r="156" spans="1:40" ht="15.75">
      <c r="A156" s="432"/>
      <c r="B156" s="432"/>
      <c r="C156" s="432"/>
      <c r="D156" s="430"/>
      <c r="E156" s="430"/>
      <c r="F156" s="431"/>
      <c r="G156" s="430"/>
      <c r="H156" s="429"/>
      <c r="I156" s="427"/>
      <c r="J156" s="427"/>
      <c r="K156" s="428"/>
      <c r="L156" s="427"/>
      <c r="M156" s="426"/>
      <c r="N156" s="425"/>
      <c r="O156" s="425"/>
      <c r="P156" s="425"/>
      <c r="Q156" s="425"/>
      <c r="R156" s="425"/>
      <c r="S156" s="425"/>
      <c r="T156" s="425"/>
      <c r="U156" s="425"/>
      <c r="V156" s="425"/>
      <c r="W156" s="425"/>
      <c r="X156" s="425"/>
      <c r="Y156" s="425"/>
      <c r="Z156" s="425"/>
      <c r="AA156" s="425"/>
      <c r="AB156" s="425"/>
      <c r="AC156" s="425"/>
      <c r="AD156" s="425"/>
      <c r="AE156" s="425"/>
      <c r="AF156" s="425"/>
      <c r="AG156" s="425"/>
      <c r="AH156" s="425"/>
      <c r="AI156" s="425"/>
      <c r="AJ156" s="425"/>
      <c r="AK156" s="425"/>
      <c r="AL156" s="425"/>
      <c r="AM156" s="424"/>
      <c r="AN156" s="424"/>
    </row>
    <row r="157" spans="1:40" ht="15.75">
      <c r="A157" s="432"/>
      <c r="B157" s="432"/>
      <c r="C157" s="432"/>
      <c r="D157" s="430"/>
      <c r="E157" s="430"/>
      <c r="F157" s="431"/>
      <c r="G157" s="430"/>
      <c r="H157" s="429"/>
      <c r="I157" s="427"/>
      <c r="J157" s="427"/>
      <c r="K157" s="428"/>
      <c r="L157" s="427"/>
      <c r="M157" s="426"/>
      <c r="N157" s="425"/>
      <c r="O157" s="425"/>
      <c r="P157" s="425"/>
      <c r="Q157" s="425"/>
      <c r="R157" s="425"/>
      <c r="S157" s="425"/>
      <c r="T157" s="425"/>
      <c r="U157" s="425"/>
      <c r="V157" s="425"/>
      <c r="W157" s="425"/>
      <c r="X157" s="425"/>
      <c r="Y157" s="425"/>
      <c r="Z157" s="425"/>
      <c r="AA157" s="425"/>
      <c r="AB157" s="425"/>
      <c r="AC157" s="425"/>
      <c r="AD157" s="425"/>
      <c r="AE157" s="425"/>
      <c r="AF157" s="425"/>
      <c r="AG157" s="425"/>
      <c r="AH157" s="425"/>
      <c r="AI157" s="425"/>
      <c r="AJ157" s="425"/>
      <c r="AK157" s="425"/>
      <c r="AL157" s="425"/>
      <c r="AM157" s="424"/>
      <c r="AN157" s="424"/>
    </row>
    <row r="158" spans="1:40" ht="15.75">
      <c r="A158" s="432"/>
      <c r="B158" s="432"/>
      <c r="C158" s="432"/>
      <c r="D158" s="430"/>
      <c r="E158" s="430"/>
      <c r="F158" s="431"/>
      <c r="G158" s="430"/>
      <c r="H158" s="429"/>
      <c r="I158" s="427"/>
      <c r="J158" s="427"/>
      <c r="K158" s="428"/>
      <c r="L158" s="427"/>
      <c r="M158" s="426"/>
      <c r="N158" s="425"/>
      <c r="O158" s="425"/>
      <c r="P158" s="425"/>
      <c r="Q158" s="425"/>
      <c r="R158" s="425"/>
      <c r="S158" s="425"/>
      <c r="T158" s="425"/>
      <c r="U158" s="425"/>
      <c r="V158" s="425"/>
      <c r="W158" s="425"/>
      <c r="X158" s="425"/>
      <c r="Y158" s="425"/>
      <c r="Z158" s="425"/>
      <c r="AA158" s="425"/>
      <c r="AB158" s="425"/>
      <c r="AC158" s="425"/>
      <c r="AD158" s="425"/>
      <c r="AE158" s="425"/>
      <c r="AF158" s="425"/>
      <c r="AG158" s="425"/>
      <c r="AH158" s="425"/>
      <c r="AI158" s="425"/>
      <c r="AJ158" s="425"/>
      <c r="AK158" s="425"/>
      <c r="AL158" s="425"/>
      <c r="AM158" s="424"/>
      <c r="AN158" s="424"/>
    </row>
    <row r="159" spans="1:40" ht="15.75">
      <c r="A159" s="432"/>
      <c r="B159" s="432"/>
      <c r="C159" s="432"/>
      <c r="D159" s="430"/>
      <c r="E159" s="430"/>
      <c r="F159" s="431"/>
      <c r="G159" s="430"/>
      <c r="H159" s="429"/>
      <c r="I159" s="427"/>
      <c r="J159" s="427"/>
      <c r="K159" s="428"/>
      <c r="L159" s="427"/>
      <c r="M159" s="426"/>
      <c r="N159" s="425"/>
      <c r="O159" s="425"/>
      <c r="P159" s="425"/>
      <c r="Q159" s="425"/>
      <c r="R159" s="425"/>
      <c r="S159" s="425"/>
      <c r="T159" s="425"/>
      <c r="U159" s="425"/>
      <c r="V159" s="425"/>
      <c r="W159" s="425"/>
      <c r="X159" s="425"/>
      <c r="Y159" s="425"/>
      <c r="Z159" s="425"/>
      <c r="AA159" s="425"/>
      <c r="AB159" s="425"/>
      <c r="AC159" s="425"/>
      <c r="AD159" s="425"/>
      <c r="AE159" s="425"/>
      <c r="AF159" s="425"/>
      <c r="AG159" s="425"/>
      <c r="AH159" s="425"/>
      <c r="AI159" s="425"/>
      <c r="AJ159" s="425"/>
      <c r="AK159" s="425"/>
      <c r="AL159" s="425"/>
      <c r="AM159" s="424"/>
      <c r="AN159" s="424"/>
    </row>
    <row r="160" spans="1:40" ht="15.75">
      <c r="A160" s="432"/>
      <c r="B160" s="432"/>
      <c r="C160" s="432"/>
      <c r="D160" s="430"/>
      <c r="E160" s="430"/>
      <c r="F160" s="431"/>
      <c r="G160" s="430"/>
      <c r="H160" s="429"/>
      <c r="I160" s="427"/>
      <c r="J160" s="427"/>
      <c r="K160" s="428"/>
      <c r="L160" s="427"/>
      <c r="M160" s="426"/>
      <c r="N160" s="425"/>
      <c r="O160" s="425"/>
      <c r="P160" s="425"/>
      <c r="Q160" s="425"/>
      <c r="R160" s="425"/>
      <c r="S160" s="425"/>
      <c r="T160" s="425"/>
      <c r="U160" s="425"/>
      <c r="V160" s="425"/>
      <c r="W160" s="425"/>
      <c r="X160" s="425"/>
      <c r="Y160" s="425"/>
      <c r="Z160" s="425"/>
      <c r="AA160" s="425"/>
      <c r="AB160" s="425"/>
      <c r="AC160" s="425"/>
      <c r="AD160" s="425"/>
      <c r="AE160" s="425"/>
      <c r="AF160" s="425"/>
      <c r="AG160" s="425"/>
      <c r="AH160" s="425"/>
      <c r="AI160" s="425"/>
      <c r="AJ160" s="425"/>
      <c r="AK160" s="425"/>
      <c r="AL160" s="425"/>
      <c r="AM160" s="424"/>
      <c r="AN160" s="424"/>
    </row>
    <row r="161" spans="1:40" ht="15.75">
      <c r="A161" s="432"/>
      <c r="B161" s="432"/>
      <c r="C161" s="432"/>
      <c r="D161" s="430"/>
      <c r="E161" s="430"/>
      <c r="F161" s="431"/>
      <c r="G161" s="430"/>
      <c r="H161" s="429"/>
      <c r="I161" s="427"/>
      <c r="J161" s="427"/>
      <c r="K161" s="428"/>
      <c r="L161" s="427"/>
      <c r="M161" s="426"/>
      <c r="N161" s="425"/>
      <c r="O161" s="425"/>
      <c r="P161" s="425"/>
      <c r="Q161" s="425"/>
      <c r="R161" s="425"/>
      <c r="S161" s="425"/>
      <c r="T161" s="425"/>
      <c r="U161" s="425"/>
      <c r="V161" s="425"/>
      <c r="W161" s="425"/>
      <c r="X161" s="425"/>
      <c r="Y161" s="425"/>
      <c r="Z161" s="425"/>
      <c r="AA161" s="425"/>
      <c r="AB161" s="425"/>
      <c r="AC161" s="425"/>
      <c r="AD161" s="425"/>
      <c r="AE161" s="425"/>
      <c r="AF161" s="425"/>
      <c r="AG161" s="425"/>
      <c r="AH161" s="425"/>
      <c r="AI161" s="425"/>
      <c r="AJ161" s="425"/>
      <c r="AK161" s="425"/>
      <c r="AL161" s="425"/>
      <c r="AM161" s="424"/>
      <c r="AN161" s="424"/>
    </row>
    <row r="162" spans="1:40" ht="15.75">
      <c r="A162" s="432"/>
      <c r="B162" s="432"/>
      <c r="C162" s="432"/>
      <c r="D162" s="430"/>
      <c r="E162" s="430"/>
      <c r="F162" s="431"/>
      <c r="G162" s="430"/>
      <c r="H162" s="429"/>
      <c r="I162" s="427"/>
      <c r="J162" s="427"/>
      <c r="K162" s="428"/>
      <c r="L162" s="427"/>
      <c r="M162" s="426"/>
      <c r="N162" s="425"/>
      <c r="O162" s="425"/>
      <c r="P162" s="425"/>
      <c r="Q162" s="425"/>
      <c r="R162" s="425"/>
      <c r="S162" s="425"/>
      <c r="T162" s="425"/>
      <c r="U162" s="425"/>
      <c r="V162" s="425"/>
      <c r="W162" s="425"/>
      <c r="X162" s="425"/>
      <c r="Y162" s="425"/>
      <c r="Z162" s="425"/>
      <c r="AA162" s="425"/>
      <c r="AB162" s="425"/>
      <c r="AC162" s="425"/>
      <c r="AD162" s="425"/>
      <c r="AE162" s="425"/>
      <c r="AF162" s="425"/>
      <c r="AG162" s="425"/>
      <c r="AH162" s="425"/>
      <c r="AI162" s="425"/>
      <c r="AJ162" s="425"/>
      <c r="AK162" s="425"/>
      <c r="AL162" s="425"/>
      <c r="AM162" s="424"/>
      <c r="AN162" s="424"/>
    </row>
    <row r="163" spans="1:40" ht="15.75">
      <c r="A163" s="432"/>
      <c r="B163" s="432"/>
      <c r="C163" s="432"/>
      <c r="D163" s="430"/>
      <c r="E163" s="430"/>
      <c r="F163" s="431"/>
      <c r="G163" s="430"/>
      <c r="H163" s="429"/>
      <c r="I163" s="427"/>
      <c r="J163" s="427"/>
      <c r="K163" s="428"/>
      <c r="L163" s="427"/>
      <c r="M163" s="426"/>
      <c r="N163" s="425"/>
      <c r="O163" s="425"/>
      <c r="P163" s="425"/>
      <c r="Q163" s="425"/>
      <c r="R163" s="425"/>
      <c r="S163" s="425"/>
      <c r="T163" s="425"/>
      <c r="U163" s="425"/>
      <c r="V163" s="425"/>
      <c r="W163" s="425"/>
      <c r="X163" s="425"/>
      <c r="Y163" s="425"/>
      <c r="Z163" s="425"/>
      <c r="AA163" s="425"/>
      <c r="AB163" s="425"/>
      <c r="AC163" s="425"/>
      <c r="AD163" s="425"/>
      <c r="AE163" s="425"/>
      <c r="AF163" s="425"/>
      <c r="AG163" s="425"/>
      <c r="AH163" s="425"/>
      <c r="AI163" s="425"/>
      <c r="AJ163" s="425"/>
      <c r="AK163" s="425"/>
      <c r="AL163" s="425"/>
      <c r="AM163" s="424"/>
      <c r="AN163" s="424"/>
    </row>
    <row r="164" spans="1:40" ht="15.75">
      <c r="A164" s="432"/>
      <c r="B164" s="432"/>
      <c r="C164" s="432"/>
      <c r="D164" s="430"/>
      <c r="E164" s="430"/>
      <c r="F164" s="431"/>
      <c r="G164" s="430"/>
      <c r="H164" s="429"/>
      <c r="I164" s="427"/>
      <c r="J164" s="427"/>
      <c r="K164" s="428"/>
      <c r="L164" s="427"/>
      <c r="M164" s="426"/>
      <c r="N164" s="425"/>
      <c r="O164" s="425"/>
      <c r="P164" s="425"/>
      <c r="Q164" s="425"/>
      <c r="R164" s="425"/>
      <c r="S164" s="425"/>
      <c r="T164" s="425"/>
      <c r="U164" s="425"/>
      <c r="V164" s="425"/>
      <c r="W164" s="425"/>
      <c r="X164" s="425"/>
      <c r="Y164" s="425"/>
      <c r="Z164" s="425"/>
      <c r="AA164" s="425"/>
      <c r="AB164" s="425"/>
      <c r="AC164" s="425"/>
      <c r="AD164" s="425"/>
      <c r="AE164" s="425"/>
      <c r="AF164" s="425"/>
      <c r="AG164" s="425"/>
      <c r="AH164" s="425"/>
      <c r="AI164" s="425"/>
      <c r="AJ164" s="425"/>
      <c r="AK164" s="425"/>
      <c r="AL164" s="425"/>
      <c r="AM164" s="424"/>
      <c r="AN164" s="424"/>
    </row>
    <row r="165" spans="1:40" ht="15.75">
      <c r="A165" s="432"/>
      <c r="B165" s="432"/>
      <c r="C165" s="432"/>
      <c r="D165" s="430"/>
      <c r="E165" s="430"/>
      <c r="F165" s="431"/>
      <c r="G165" s="430"/>
      <c r="H165" s="429"/>
      <c r="I165" s="427"/>
      <c r="J165" s="427"/>
      <c r="K165" s="428"/>
      <c r="L165" s="427"/>
      <c r="M165" s="426"/>
      <c r="N165" s="425"/>
      <c r="O165" s="425"/>
      <c r="P165" s="425"/>
      <c r="Q165" s="425"/>
      <c r="R165" s="425"/>
      <c r="S165" s="425"/>
      <c r="T165" s="425"/>
      <c r="U165" s="425"/>
      <c r="V165" s="425"/>
      <c r="W165" s="425"/>
      <c r="X165" s="425"/>
      <c r="Y165" s="425"/>
      <c r="Z165" s="425"/>
      <c r="AA165" s="425"/>
      <c r="AB165" s="425"/>
      <c r="AC165" s="425"/>
      <c r="AD165" s="425"/>
      <c r="AE165" s="425"/>
      <c r="AF165" s="425"/>
      <c r="AG165" s="425"/>
      <c r="AH165" s="425"/>
      <c r="AI165" s="425"/>
      <c r="AJ165" s="425"/>
      <c r="AK165" s="425"/>
      <c r="AL165" s="425"/>
      <c r="AM165" s="424"/>
      <c r="AN165" s="424"/>
    </row>
    <row r="166" spans="1:40" ht="15.75">
      <c r="A166" s="432"/>
      <c r="B166" s="432"/>
      <c r="C166" s="432"/>
      <c r="D166" s="430"/>
      <c r="E166" s="430"/>
      <c r="F166" s="431"/>
      <c r="G166" s="430"/>
      <c r="H166" s="429"/>
      <c r="I166" s="427"/>
      <c r="J166" s="427"/>
      <c r="K166" s="428"/>
      <c r="L166" s="427"/>
      <c r="M166" s="426"/>
      <c r="N166" s="425"/>
      <c r="O166" s="425"/>
      <c r="P166" s="425"/>
      <c r="Q166" s="425"/>
      <c r="R166" s="425"/>
      <c r="S166" s="425"/>
      <c r="T166" s="425"/>
      <c r="U166" s="425"/>
      <c r="V166" s="425"/>
      <c r="W166" s="425"/>
      <c r="X166" s="425"/>
      <c r="Y166" s="425"/>
      <c r="Z166" s="425"/>
      <c r="AA166" s="425"/>
      <c r="AB166" s="425"/>
      <c r="AC166" s="425"/>
      <c r="AD166" s="425"/>
      <c r="AE166" s="425"/>
      <c r="AF166" s="425"/>
      <c r="AG166" s="425"/>
      <c r="AH166" s="425"/>
      <c r="AI166" s="425"/>
      <c r="AJ166" s="425"/>
      <c r="AK166" s="425"/>
      <c r="AL166" s="425"/>
      <c r="AM166" s="424"/>
      <c r="AN166" s="424"/>
    </row>
    <row r="167" spans="1:40" ht="15.75">
      <c r="A167" s="432"/>
      <c r="B167" s="432"/>
      <c r="C167" s="432"/>
      <c r="D167" s="430"/>
      <c r="E167" s="430"/>
      <c r="F167" s="431"/>
      <c r="G167" s="430"/>
      <c r="H167" s="429"/>
      <c r="I167" s="427"/>
      <c r="J167" s="427"/>
      <c r="K167" s="428"/>
      <c r="L167" s="427"/>
      <c r="M167" s="426"/>
      <c r="N167" s="425"/>
      <c r="O167" s="425"/>
      <c r="P167" s="425"/>
      <c r="Q167" s="425"/>
      <c r="R167" s="425"/>
      <c r="S167" s="425"/>
      <c r="T167" s="425"/>
      <c r="U167" s="425"/>
      <c r="V167" s="425"/>
      <c r="W167" s="425"/>
      <c r="X167" s="425"/>
      <c r="Y167" s="425"/>
      <c r="Z167" s="425"/>
      <c r="AA167" s="425"/>
      <c r="AB167" s="425"/>
      <c r="AC167" s="425"/>
      <c r="AD167" s="425"/>
      <c r="AE167" s="425"/>
      <c r="AF167" s="425"/>
      <c r="AG167" s="425"/>
      <c r="AH167" s="425"/>
      <c r="AI167" s="425"/>
      <c r="AJ167" s="425"/>
      <c r="AK167" s="425"/>
      <c r="AL167" s="425"/>
      <c r="AM167" s="424"/>
      <c r="AN167" s="424"/>
    </row>
    <row r="168" spans="1:40" ht="15.75">
      <c r="A168" s="432"/>
      <c r="B168" s="432"/>
      <c r="C168" s="432"/>
      <c r="D168" s="430"/>
      <c r="E168" s="430"/>
      <c r="F168" s="431"/>
      <c r="G168" s="430"/>
      <c r="H168" s="429"/>
      <c r="I168" s="427"/>
      <c r="J168" s="427"/>
      <c r="K168" s="428"/>
      <c r="L168" s="427"/>
      <c r="M168" s="426"/>
      <c r="N168" s="425"/>
      <c r="O168" s="425"/>
      <c r="P168" s="425"/>
      <c r="Q168" s="425"/>
      <c r="R168" s="425"/>
      <c r="S168" s="425"/>
      <c r="T168" s="425"/>
      <c r="U168" s="425"/>
      <c r="V168" s="425"/>
      <c r="W168" s="425"/>
      <c r="X168" s="425"/>
      <c r="Y168" s="425"/>
      <c r="Z168" s="425"/>
      <c r="AA168" s="425"/>
      <c r="AB168" s="425"/>
      <c r="AC168" s="425"/>
      <c r="AD168" s="425"/>
      <c r="AE168" s="425"/>
      <c r="AF168" s="425"/>
      <c r="AG168" s="425"/>
      <c r="AH168" s="425"/>
      <c r="AI168" s="425"/>
      <c r="AJ168" s="425"/>
      <c r="AK168" s="425"/>
      <c r="AL168" s="425"/>
      <c r="AM168" s="424"/>
      <c r="AN168" s="424"/>
    </row>
    <row r="169" spans="1:40" ht="15.75">
      <c r="A169" s="432"/>
      <c r="B169" s="432"/>
      <c r="C169" s="432"/>
      <c r="D169" s="430"/>
      <c r="E169" s="430"/>
      <c r="F169" s="431"/>
      <c r="G169" s="430"/>
      <c r="H169" s="429"/>
      <c r="I169" s="427"/>
      <c r="J169" s="427"/>
      <c r="K169" s="428"/>
      <c r="L169" s="427"/>
      <c r="M169" s="426"/>
      <c r="N169" s="425"/>
      <c r="O169" s="425"/>
      <c r="P169" s="425"/>
      <c r="Q169" s="425"/>
      <c r="R169" s="425"/>
      <c r="S169" s="425"/>
      <c r="T169" s="425"/>
      <c r="U169" s="425"/>
      <c r="V169" s="425"/>
      <c r="W169" s="425"/>
      <c r="X169" s="425"/>
      <c r="Y169" s="425"/>
      <c r="Z169" s="425"/>
      <c r="AA169" s="425"/>
      <c r="AB169" s="425"/>
      <c r="AC169" s="425"/>
      <c r="AD169" s="425"/>
      <c r="AE169" s="425"/>
      <c r="AF169" s="425"/>
      <c r="AG169" s="425"/>
      <c r="AH169" s="425"/>
      <c r="AI169" s="425"/>
      <c r="AJ169" s="425"/>
      <c r="AK169" s="425"/>
      <c r="AL169" s="425"/>
      <c r="AM169" s="424"/>
      <c r="AN169" s="424"/>
    </row>
    <row r="170" spans="1:40" ht="15.75">
      <c r="A170" s="432"/>
      <c r="B170" s="432"/>
      <c r="C170" s="432"/>
      <c r="D170" s="430"/>
      <c r="E170" s="430"/>
      <c r="F170" s="431"/>
      <c r="G170" s="430"/>
      <c r="H170" s="429"/>
      <c r="I170" s="427"/>
      <c r="J170" s="427"/>
      <c r="K170" s="428"/>
      <c r="L170" s="427"/>
      <c r="M170" s="426"/>
      <c r="N170" s="425"/>
      <c r="O170" s="425"/>
      <c r="P170" s="425"/>
      <c r="Q170" s="425"/>
      <c r="R170" s="425"/>
      <c r="S170" s="425"/>
      <c r="T170" s="425"/>
      <c r="U170" s="425"/>
      <c r="V170" s="425"/>
      <c r="W170" s="425"/>
      <c r="X170" s="425"/>
      <c r="Y170" s="425"/>
      <c r="Z170" s="425"/>
      <c r="AA170" s="425"/>
      <c r="AB170" s="425"/>
      <c r="AC170" s="425"/>
      <c r="AD170" s="425"/>
      <c r="AE170" s="425"/>
      <c r="AF170" s="425"/>
      <c r="AG170" s="425"/>
      <c r="AH170" s="425"/>
      <c r="AI170" s="425"/>
      <c r="AJ170" s="425"/>
      <c r="AK170" s="425"/>
      <c r="AL170" s="425"/>
      <c r="AM170" s="424"/>
      <c r="AN170" s="424"/>
    </row>
    <row r="171" spans="1:40" ht="15.75">
      <c r="A171" s="432"/>
      <c r="B171" s="432"/>
      <c r="C171" s="432"/>
      <c r="D171" s="430"/>
      <c r="E171" s="430"/>
      <c r="F171" s="431"/>
      <c r="G171" s="430"/>
      <c r="H171" s="429"/>
      <c r="I171" s="427"/>
      <c r="J171" s="427"/>
      <c r="K171" s="428"/>
      <c r="L171" s="427"/>
      <c r="M171" s="426"/>
      <c r="N171" s="425"/>
      <c r="O171" s="425"/>
      <c r="P171" s="425"/>
      <c r="Q171" s="425"/>
      <c r="R171" s="425"/>
      <c r="S171" s="425"/>
      <c r="T171" s="425"/>
      <c r="U171" s="425"/>
      <c r="V171" s="425"/>
      <c r="W171" s="425"/>
      <c r="X171" s="425"/>
      <c r="Y171" s="425"/>
      <c r="Z171" s="425"/>
      <c r="AA171" s="425"/>
      <c r="AB171" s="425"/>
      <c r="AC171" s="425"/>
      <c r="AD171" s="425"/>
      <c r="AE171" s="425"/>
      <c r="AF171" s="425"/>
      <c r="AG171" s="425"/>
      <c r="AH171" s="425"/>
      <c r="AI171" s="425"/>
      <c r="AJ171" s="425"/>
      <c r="AK171" s="425"/>
      <c r="AL171" s="425"/>
      <c r="AM171" s="424"/>
      <c r="AN171" s="424"/>
    </row>
    <row r="172" spans="1:40" ht="15.75">
      <c r="A172" s="432"/>
      <c r="B172" s="432"/>
      <c r="C172" s="432"/>
      <c r="D172" s="430"/>
      <c r="E172" s="430"/>
      <c r="F172" s="431"/>
      <c r="G172" s="430"/>
      <c r="H172" s="429"/>
      <c r="I172" s="427"/>
      <c r="J172" s="427"/>
      <c r="K172" s="428"/>
      <c r="L172" s="427"/>
      <c r="M172" s="426"/>
      <c r="N172" s="425"/>
      <c r="O172" s="425"/>
      <c r="P172" s="425"/>
      <c r="Q172" s="425"/>
      <c r="R172" s="425"/>
      <c r="S172" s="425"/>
      <c r="T172" s="425"/>
      <c r="U172" s="425"/>
      <c r="V172" s="425"/>
      <c r="W172" s="425"/>
      <c r="X172" s="425"/>
      <c r="Y172" s="425"/>
      <c r="Z172" s="425"/>
      <c r="AA172" s="425"/>
      <c r="AB172" s="425"/>
      <c r="AC172" s="425"/>
      <c r="AD172" s="425"/>
      <c r="AE172" s="425"/>
      <c r="AF172" s="425"/>
      <c r="AG172" s="425"/>
      <c r="AH172" s="425"/>
      <c r="AI172" s="425"/>
      <c r="AJ172" s="425"/>
      <c r="AK172" s="425"/>
      <c r="AL172" s="425"/>
      <c r="AM172" s="424"/>
      <c r="AN172" s="424"/>
    </row>
    <row r="173" spans="1:40" ht="15.75">
      <c r="A173" s="432"/>
      <c r="B173" s="432"/>
      <c r="C173" s="432"/>
      <c r="D173" s="430"/>
      <c r="E173" s="430"/>
      <c r="F173" s="431"/>
      <c r="G173" s="430"/>
      <c r="H173" s="429"/>
      <c r="I173" s="427"/>
      <c r="J173" s="427"/>
      <c r="K173" s="428"/>
      <c r="L173" s="427"/>
      <c r="M173" s="426"/>
      <c r="N173" s="425"/>
      <c r="O173" s="425"/>
      <c r="P173" s="425"/>
      <c r="Q173" s="425"/>
      <c r="R173" s="425"/>
      <c r="S173" s="425"/>
      <c r="T173" s="425"/>
      <c r="U173" s="425"/>
      <c r="V173" s="425"/>
      <c r="W173" s="425"/>
      <c r="X173" s="425"/>
      <c r="Y173" s="425"/>
      <c r="Z173" s="425"/>
      <c r="AA173" s="425"/>
      <c r="AB173" s="425"/>
      <c r="AC173" s="425"/>
      <c r="AD173" s="425"/>
      <c r="AE173" s="425"/>
      <c r="AF173" s="425"/>
      <c r="AG173" s="425"/>
      <c r="AH173" s="425"/>
      <c r="AI173" s="425"/>
      <c r="AJ173" s="425"/>
      <c r="AK173" s="425"/>
      <c r="AL173" s="425"/>
      <c r="AM173" s="424"/>
      <c r="AN173" s="424"/>
    </row>
    <row r="174" spans="1:40" ht="15.75">
      <c r="A174" s="432"/>
      <c r="B174" s="432"/>
      <c r="C174" s="432"/>
      <c r="D174" s="430"/>
      <c r="E174" s="430"/>
      <c r="F174" s="431"/>
      <c r="G174" s="430"/>
      <c r="H174" s="429"/>
      <c r="I174" s="427"/>
      <c r="J174" s="427"/>
      <c r="K174" s="428"/>
      <c r="L174" s="427"/>
      <c r="M174" s="426"/>
      <c r="N174" s="425"/>
      <c r="O174" s="425"/>
      <c r="P174" s="425"/>
      <c r="Q174" s="425"/>
      <c r="R174" s="425"/>
      <c r="S174" s="425"/>
      <c r="T174" s="425"/>
      <c r="U174" s="425"/>
      <c r="V174" s="425"/>
      <c r="W174" s="425"/>
      <c r="X174" s="425"/>
      <c r="Y174" s="425"/>
      <c r="Z174" s="425"/>
      <c r="AA174" s="425"/>
      <c r="AB174" s="425"/>
      <c r="AC174" s="425"/>
      <c r="AD174" s="425"/>
      <c r="AE174" s="425"/>
      <c r="AF174" s="425"/>
      <c r="AG174" s="425"/>
      <c r="AH174" s="425"/>
      <c r="AI174" s="425"/>
      <c r="AJ174" s="425"/>
      <c r="AK174" s="425"/>
      <c r="AL174" s="425"/>
      <c r="AM174" s="424"/>
      <c r="AN174" s="424"/>
    </row>
    <row r="175" spans="1:40" ht="15.75">
      <c r="A175" s="432"/>
      <c r="B175" s="432"/>
      <c r="C175" s="432"/>
      <c r="D175" s="430"/>
      <c r="E175" s="430"/>
      <c r="F175" s="431"/>
      <c r="G175" s="430"/>
      <c r="H175" s="429"/>
      <c r="I175" s="427"/>
      <c r="J175" s="427"/>
      <c r="K175" s="428"/>
      <c r="L175" s="427"/>
      <c r="M175" s="426"/>
      <c r="N175" s="425"/>
      <c r="O175" s="425"/>
      <c r="P175" s="425"/>
      <c r="Q175" s="425"/>
      <c r="R175" s="425"/>
      <c r="S175" s="425"/>
      <c r="T175" s="425"/>
      <c r="U175" s="425"/>
      <c r="V175" s="425"/>
      <c r="W175" s="425"/>
      <c r="X175" s="425"/>
      <c r="Y175" s="425"/>
      <c r="Z175" s="425"/>
      <c r="AA175" s="425"/>
      <c r="AB175" s="425"/>
      <c r="AC175" s="425"/>
      <c r="AD175" s="425"/>
      <c r="AE175" s="425"/>
      <c r="AF175" s="425"/>
      <c r="AG175" s="425"/>
      <c r="AH175" s="425"/>
      <c r="AI175" s="425"/>
      <c r="AJ175" s="425"/>
      <c r="AK175" s="425"/>
      <c r="AL175" s="425"/>
      <c r="AM175" s="424"/>
      <c r="AN175" s="424"/>
    </row>
    <row r="176" spans="1:40" ht="15.75">
      <c r="A176" s="432"/>
      <c r="B176" s="432"/>
      <c r="C176" s="432"/>
      <c r="D176" s="430"/>
      <c r="E176" s="430"/>
      <c r="F176" s="431"/>
      <c r="G176" s="430"/>
      <c r="H176" s="429"/>
      <c r="I176" s="427"/>
      <c r="J176" s="427"/>
      <c r="K176" s="428"/>
      <c r="L176" s="427"/>
      <c r="M176" s="426"/>
      <c r="N176" s="425"/>
      <c r="O176" s="425"/>
      <c r="P176" s="425"/>
      <c r="Q176" s="425"/>
      <c r="R176" s="425"/>
      <c r="S176" s="425"/>
      <c r="T176" s="425"/>
      <c r="U176" s="425"/>
      <c r="V176" s="425"/>
      <c r="W176" s="425"/>
      <c r="X176" s="425"/>
      <c r="Y176" s="425"/>
      <c r="Z176" s="425"/>
      <c r="AA176" s="425"/>
      <c r="AB176" s="425"/>
      <c r="AC176" s="425"/>
      <c r="AD176" s="425"/>
      <c r="AE176" s="425"/>
      <c r="AF176" s="425"/>
      <c r="AG176" s="425"/>
      <c r="AH176" s="425"/>
      <c r="AI176" s="425"/>
      <c r="AJ176" s="425"/>
      <c r="AK176" s="425"/>
      <c r="AL176" s="425"/>
      <c r="AM176" s="424"/>
      <c r="AN176" s="424"/>
    </row>
    <row r="177" spans="1:40" ht="15.75">
      <c r="A177" s="432"/>
      <c r="B177" s="432"/>
      <c r="C177" s="432"/>
      <c r="D177" s="430"/>
      <c r="E177" s="430"/>
      <c r="F177" s="431"/>
      <c r="G177" s="430"/>
      <c r="H177" s="429"/>
      <c r="I177" s="427"/>
      <c r="J177" s="427"/>
      <c r="K177" s="428"/>
      <c r="L177" s="427"/>
      <c r="M177" s="426"/>
      <c r="N177" s="425"/>
      <c r="O177" s="425"/>
      <c r="P177" s="425"/>
      <c r="Q177" s="425"/>
      <c r="R177" s="425"/>
      <c r="S177" s="425"/>
      <c r="T177" s="425"/>
      <c r="U177" s="425"/>
      <c r="V177" s="425"/>
      <c r="W177" s="425"/>
      <c r="X177" s="425"/>
      <c r="Y177" s="425"/>
      <c r="Z177" s="425"/>
      <c r="AA177" s="425"/>
      <c r="AB177" s="425"/>
      <c r="AC177" s="425"/>
      <c r="AD177" s="425"/>
      <c r="AE177" s="425"/>
      <c r="AF177" s="425"/>
      <c r="AG177" s="425"/>
      <c r="AH177" s="425"/>
      <c r="AI177" s="425"/>
      <c r="AJ177" s="425"/>
      <c r="AK177" s="425"/>
      <c r="AL177" s="425"/>
      <c r="AM177" s="424"/>
      <c r="AN177" s="424"/>
    </row>
    <row r="178" spans="1:40" ht="15.75">
      <c r="A178" s="432"/>
      <c r="B178" s="432"/>
      <c r="C178" s="432"/>
      <c r="D178" s="430"/>
      <c r="E178" s="430"/>
      <c r="F178" s="431"/>
      <c r="G178" s="430"/>
      <c r="H178" s="429"/>
      <c r="I178" s="427"/>
      <c r="J178" s="427"/>
      <c r="K178" s="428"/>
      <c r="L178" s="427"/>
      <c r="M178" s="426"/>
      <c r="N178" s="425"/>
      <c r="O178" s="425"/>
      <c r="P178" s="425"/>
      <c r="Q178" s="425"/>
      <c r="R178" s="425"/>
      <c r="S178" s="425"/>
      <c r="T178" s="425"/>
      <c r="U178" s="425"/>
      <c r="V178" s="425"/>
      <c r="W178" s="425"/>
      <c r="X178" s="425"/>
      <c r="Y178" s="425"/>
      <c r="Z178" s="425"/>
      <c r="AA178" s="425"/>
      <c r="AB178" s="425"/>
      <c r="AC178" s="425"/>
      <c r="AD178" s="425"/>
      <c r="AE178" s="425"/>
      <c r="AF178" s="425"/>
      <c r="AG178" s="425"/>
      <c r="AH178" s="425"/>
      <c r="AI178" s="425"/>
      <c r="AJ178" s="425"/>
      <c r="AK178" s="425"/>
      <c r="AL178" s="425"/>
      <c r="AM178" s="424"/>
      <c r="AN178" s="424"/>
    </row>
    <row r="179" spans="1:40" ht="15.75">
      <c r="A179" s="432"/>
      <c r="B179" s="432"/>
      <c r="C179" s="432"/>
      <c r="D179" s="430"/>
      <c r="E179" s="430"/>
      <c r="F179" s="431"/>
      <c r="G179" s="430"/>
      <c r="H179" s="429"/>
      <c r="I179" s="427"/>
      <c r="J179" s="427"/>
      <c r="K179" s="428"/>
      <c r="L179" s="427"/>
      <c r="M179" s="426"/>
      <c r="N179" s="425"/>
      <c r="O179" s="425"/>
      <c r="P179" s="425"/>
      <c r="Q179" s="425"/>
      <c r="R179" s="425"/>
      <c r="S179" s="425"/>
      <c r="T179" s="425"/>
      <c r="U179" s="425"/>
      <c r="V179" s="425"/>
      <c r="W179" s="425"/>
      <c r="X179" s="425"/>
      <c r="Y179" s="425"/>
      <c r="Z179" s="425"/>
      <c r="AA179" s="425"/>
      <c r="AB179" s="425"/>
      <c r="AC179" s="425"/>
      <c r="AD179" s="425"/>
      <c r="AE179" s="425"/>
      <c r="AF179" s="425"/>
      <c r="AG179" s="425"/>
      <c r="AH179" s="425"/>
      <c r="AI179" s="425"/>
      <c r="AJ179" s="425"/>
      <c r="AK179" s="425"/>
      <c r="AL179" s="425"/>
      <c r="AM179" s="424"/>
      <c r="AN179" s="424"/>
    </row>
    <row r="180" spans="1:40" ht="15.75">
      <c r="A180" s="432"/>
      <c r="B180" s="432"/>
      <c r="C180" s="432"/>
      <c r="D180" s="430"/>
      <c r="E180" s="430"/>
      <c r="F180" s="431"/>
      <c r="G180" s="430"/>
      <c r="H180" s="429"/>
      <c r="I180" s="427"/>
      <c r="J180" s="427"/>
      <c r="K180" s="428"/>
      <c r="L180" s="427"/>
      <c r="M180" s="426"/>
      <c r="N180" s="425"/>
      <c r="O180" s="425"/>
      <c r="P180" s="425"/>
      <c r="Q180" s="425"/>
      <c r="R180" s="425"/>
      <c r="S180" s="425"/>
      <c r="T180" s="425"/>
      <c r="U180" s="425"/>
      <c r="V180" s="425"/>
      <c r="W180" s="425"/>
      <c r="X180" s="425"/>
      <c r="Y180" s="425"/>
      <c r="Z180" s="425"/>
      <c r="AA180" s="425"/>
      <c r="AB180" s="425"/>
      <c r="AC180" s="425"/>
      <c r="AD180" s="425"/>
      <c r="AE180" s="425"/>
      <c r="AF180" s="425"/>
      <c r="AG180" s="425"/>
      <c r="AH180" s="425"/>
      <c r="AI180" s="425"/>
      <c r="AJ180" s="425"/>
      <c r="AK180" s="425"/>
      <c r="AL180" s="425"/>
      <c r="AM180" s="424"/>
      <c r="AN180" s="424"/>
    </row>
    <row r="181" spans="1:40" ht="15.75">
      <c r="A181" s="432"/>
      <c r="B181" s="432"/>
      <c r="C181" s="432"/>
      <c r="D181" s="430"/>
      <c r="E181" s="430"/>
      <c r="F181" s="431"/>
      <c r="G181" s="430"/>
      <c r="H181" s="429"/>
      <c r="I181" s="427"/>
      <c r="J181" s="427"/>
      <c r="K181" s="428"/>
      <c r="L181" s="427"/>
      <c r="M181" s="426"/>
      <c r="N181" s="425"/>
      <c r="O181" s="425"/>
      <c r="P181" s="425"/>
      <c r="Q181" s="425"/>
      <c r="R181" s="425"/>
      <c r="S181" s="425"/>
      <c r="T181" s="425"/>
      <c r="U181" s="425"/>
      <c r="V181" s="425"/>
      <c r="W181" s="425"/>
      <c r="X181" s="425"/>
      <c r="Y181" s="425"/>
      <c r="Z181" s="425"/>
      <c r="AA181" s="425"/>
      <c r="AB181" s="425"/>
      <c r="AC181" s="425"/>
      <c r="AD181" s="425"/>
      <c r="AE181" s="425"/>
      <c r="AF181" s="425"/>
      <c r="AG181" s="425"/>
      <c r="AH181" s="425"/>
      <c r="AI181" s="425"/>
      <c r="AJ181" s="425"/>
      <c r="AK181" s="425"/>
      <c r="AL181" s="425"/>
      <c r="AM181" s="424"/>
      <c r="AN181" s="424"/>
    </row>
    <row r="182" spans="1:40" ht="15.75">
      <c r="A182" s="432"/>
      <c r="B182" s="432"/>
      <c r="C182" s="432"/>
      <c r="D182" s="430"/>
      <c r="E182" s="430"/>
      <c r="F182" s="431"/>
      <c r="G182" s="430"/>
      <c r="H182" s="429"/>
      <c r="I182" s="427"/>
      <c r="J182" s="427"/>
      <c r="K182" s="428"/>
      <c r="L182" s="427"/>
      <c r="M182" s="426"/>
      <c r="N182" s="425"/>
      <c r="O182" s="425"/>
      <c r="P182" s="425"/>
      <c r="Q182" s="425"/>
      <c r="R182" s="425"/>
      <c r="S182" s="425"/>
      <c r="T182" s="425"/>
      <c r="U182" s="425"/>
      <c r="V182" s="425"/>
      <c r="W182" s="425"/>
      <c r="X182" s="425"/>
      <c r="Y182" s="425"/>
      <c r="Z182" s="425"/>
      <c r="AA182" s="425"/>
      <c r="AB182" s="425"/>
      <c r="AC182" s="425"/>
      <c r="AD182" s="425"/>
      <c r="AE182" s="425"/>
      <c r="AF182" s="425"/>
      <c r="AG182" s="425"/>
      <c r="AH182" s="425"/>
      <c r="AI182" s="425"/>
      <c r="AJ182" s="425"/>
      <c r="AK182" s="425"/>
      <c r="AL182" s="425"/>
      <c r="AM182" s="424"/>
      <c r="AN182" s="424"/>
    </row>
    <row r="183" spans="1:40" ht="15.75">
      <c r="A183" s="432"/>
      <c r="B183" s="432"/>
      <c r="C183" s="432"/>
      <c r="D183" s="430"/>
      <c r="E183" s="430"/>
      <c r="F183" s="431"/>
      <c r="G183" s="430"/>
      <c r="H183" s="429"/>
      <c r="I183" s="427"/>
      <c r="J183" s="427"/>
      <c r="K183" s="428"/>
      <c r="L183" s="427"/>
      <c r="M183" s="426"/>
      <c r="N183" s="425"/>
      <c r="O183" s="425"/>
      <c r="P183" s="425"/>
      <c r="Q183" s="425"/>
      <c r="R183" s="425"/>
      <c r="S183" s="425"/>
      <c r="T183" s="425"/>
      <c r="U183" s="425"/>
      <c r="V183" s="425"/>
      <c r="W183" s="425"/>
      <c r="X183" s="425"/>
      <c r="Y183" s="425"/>
      <c r="Z183" s="425"/>
      <c r="AA183" s="425"/>
      <c r="AB183" s="425"/>
      <c r="AC183" s="425"/>
      <c r="AD183" s="425"/>
      <c r="AE183" s="425"/>
      <c r="AF183" s="425"/>
      <c r="AG183" s="425"/>
      <c r="AH183" s="425"/>
      <c r="AI183" s="425"/>
      <c r="AJ183" s="425"/>
      <c r="AK183" s="425"/>
      <c r="AL183" s="425"/>
      <c r="AM183" s="424"/>
      <c r="AN183" s="424"/>
    </row>
    <row r="184" spans="1:40" ht="15.75">
      <c r="A184" s="432"/>
      <c r="B184" s="432"/>
      <c r="C184" s="432"/>
      <c r="D184" s="430"/>
      <c r="E184" s="430"/>
      <c r="F184" s="431"/>
      <c r="G184" s="430"/>
      <c r="H184" s="429"/>
      <c r="I184" s="427"/>
      <c r="J184" s="427"/>
      <c r="K184" s="428"/>
      <c r="L184" s="427"/>
      <c r="M184" s="426"/>
      <c r="N184" s="425"/>
      <c r="O184" s="425"/>
      <c r="P184" s="425"/>
      <c r="Q184" s="425"/>
      <c r="R184" s="425"/>
      <c r="S184" s="425"/>
      <c r="T184" s="425"/>
      <c r="U184" s="425"/>
      <c r="V184" s="425"/>
      <c r="W184" s="425"/>
      <c r="X184" s="425"/>
      <c r="Y184" s="425"/>
      <c r="Z184" s="425"/>
      <c r="AA184" s="425"/>
      <c r="AB184" s="425"/>
      <c r="AC184" s="425"/>
      <c r="AD184" s="425"/>
      <c r="AE184" s="425"/>
      <c r="AF184" s="425"/>
      <c r="AG184" s="425"/>
      <c r="AH184" s="425"/>
      <c r="AI184" s="425"/>
      <c r="AJ184" s="425"/>
      <c r="AK184" s="425"/>
      <c r="AL184" s="425"/>
      <c r="AM184" s="424"/>
      <c r="AN184" s="424"/>
    </row>
    <row r="185" spans="1:40" ht="15.75">
      <c r="A185" s="432"/>
      <c r="B185" s="432"/>
      <c r="C185" s="432"/>
      <c r="D185" s="430"/>
      <c r="E185" s="430"/>
      <c r="F185" s="431"/>
      <c r="G185" s="430"/>
      <c r="H185" s="429"/>
      <c r="I185" s="427"/>
      <c r="J185" s="427"/>
      <c r="K185" s="428"/>
      <c r="L185" s="427"/>
      <c r="M185" s="426"/>
      <c r="N185" s="425"/>
      <c r="O185" s="425"/>
      <c r="P185" s="425"/>
      <c r="Q185" s="425"/>
      <c r="R185" s="425"/>
      <c r="S185" s="425"/>
      <c r="T185" s="425"/>
      <c r="U185" s="425"/>
      <c r="V185" s="425"/>
      <c r="W185" s="425"/>
      <c r="X185" s="425"/>
      <c r="Y185" s="425"/>
      <c r="Z185" s="425"/>
      <c r="AA185" s="425"/>
      <c r="AB185" s="425"/>
      <c r="AC185" s="425"/>
      <c r="AD185" s="425"/>
      <c r="AE185" s="425"/>
      <c r="AF185" s="425"/>
      <c r="AG185" s="425"/>
      <c r="AH185" s="425"/>
      <c r="AI185" s="425"/>
      <c r="AJ185" s="425"/>
      <c r="AK185" s="425"/>
      <c r="AL185" s="425"/>
      <c r="AM185" s="424"/>
      <c r="AN185" s="424"/>
    </row>
    <row r="186" spans="1:40" ht="15.75">
      <c r="A186" s="432"/>
      <c r="B186" s="432"/>
      <c r="C186" s="432"/>
      <c r="D186" s="430"/>
      <c r="E186" s="430"/>
      <c r="F186" s="431"/>
      <c r="G186" s="430"/>
      <c r="H186" s="429"/>
      <c r="I186" s="427"/>
      <c r="J186" s="427"/>
      <c r="K186" s="428"/>
      <c r="L186" s="427"/>
      <c r="M186" s="426"/>
      <c r="N186" s="425"/>
      <c r="O186" s="425"/>
      <c r="P186" s="425"/>
      <c r="Q186" s="425"/>
      <c r="R186" s="425"/>
      <c r="S186" s="425"/>
      <c r="T186" s="425"/>
      <c r="U186" s="425"/>
      <c r="V186" s="425"/>
      <c r="W186" s="425"/>
      <c r="X186" s="425"/>
      <c r="Y186" s="425"/>
      <c r="Z186" s="425"/>
      <c r="AA186" s="425"/>
      <c r="AB186" s="425"/>
      <c r="AC186" s="425"/>
      <c r="AD186" s="425"/>
      <c r="AE186" s="425"/>
      <c r="AF186" s="425"/>
      <c r="AG186" s="425"/>
      <c r="AH186" s="425"/>
      <c r="AI186" s="425"/>
      <c r="AJ186" s="425"/>
      <c r="AK186" s="425"/>
      <c r="AL186" s="425"/>
      <c r="AM186" s="424"/>
      <c r="AN186" s="424"/>
    </row>
    <row r="187" spans="1:40" ht="15.75">
      <c r="A187" s="432"/>
      <c r="B187" s="432"/>
      <c r="C187" s="432"/>
      <c r="D187" s="430"/>
      <c r="E187" s="430"/>
      <c r="F187" s="431"/>
      <c r="G187" s="430"/>
      <c r="H187" s="429"/>
      <c r="I187" s="427"/>
      <c r="J187" s="427"/>
      <c r="K187" s="428"/>
      <c r="L187" s="427"/>
      <c r="M187" s="426"/>
      <c r="N187" s="425"/>
      <c r="O187" s="425"/>
      <c r="P187" s="425"/>
      <c r="Q187" s="425"/>
      <c r="R187" s="425"/>
      <c r="S187" s="425"/>
      <c r="T187" s="425"/>
      <c r="U187" s="425"/>
      <c r="V187" s="425"/>
      <c r="W187" s="425"/>
      <c r="X187" s="425"/>
      <c r="Y187" s="425"/>
      <c r="Z187" s="425"/>
      <c r="AA187" s="425"/>
      <c r="AB187" s="425"/>
      <c r="AC187" s="425"/>
      <c r="AD187" s="425"/>
      <c r="AE187" s="425"/>
      <c r="AF187" s="425"/>
      <c r="AG187" s="425"/>
      <c r="AH187" s="425"/>
      <c r="AI187" s="425"/>
      <c r="AJ187" s="425"/>
      <c r="AK187" s="425"/>
      <c r="AL187" s="425"/>
      <c r="AM187" s="424"/>
      <c r="AN187" s="424"/>
    </row>
    <row r="188" spans="1:40" ht="15.75">
      <c r="A188" s="432"/>
      <c r="B188" s="432"/>
      <c r="C188" s="432"/>
      <c r="D188" s="430"/>
      <c r="E188" s="430"/>
      <c r="F188" s="431"/>
      <c r="G188" s="430"/>
      <c r="H188" s="429"/>
      <c r="I188" s="427"/>
      <c r="J188" s="427"/>
      <c r="K188" s="428"/>
      <c r="L188" s="427"/>
      <c r="M188" s="426"/>
      <c r="N188" s="425"/>
      <c r="O188" s="425"/>
      <c r="P188" s="425"/>
      <c r="Q188" s="425"/>
      <c r="R188" s="425"/>
      <c r="S188" s="425"/>
      <c r="T188" s="425"/>
      <c r="U188" s="425"/>
      <c r="V188" s="425"/>
      <c r="W188" s="425"/>
      <c r="X188" s="425"/>
      <c r="Y188" s="425"/>
      <c r="Z188" s="425"/>
      <c r="AA188" s="425"/>
      <c r="AB188" s="425"/>
      <c r="AC188" s="425"/>
      <c r="AD188" s="425"/>
      <c r="AE188" s="425"/>
      <c r="AF188" s="425"/>
      <c r="AG188" s="425"/>
      <c r="AH188" s="425"/>
      <c r="AI188" s="425"/>
      <c r="AJ188" s="425"/>
      <c r="AK188" s="425"/>
      <c r="AL188" s="425"/>
      <c r="AM188" s="424"/>
      <c r="AN188" s="424"/>
    </row>
    <row r="189" spans="1:40" ht="15.75">
      <c r="A189" s="432"/>
      <c r="B189" s="432"/>
      <c r="C189" s="432"/>
      <c r="D189" s="430"/>
      <c r="E189" s="430"/>
      <c r="F189" s="431"/>
      <c r="G189" s="430"/>
      <c r="H189" s="429"/>
      <c r="I189" s="427"/>
      <c r="J189" s="427"/>
      <c r="K189" s="428"/>
      <c r="L189" s="427"/>
      <c r="M189" s="426"/>
      <c r="N189" s="425"/>
      <c r="O189" s="425"/>
      <c r="P189" s="425"/>
      <c r="Q189" s="425"/>
      <c r="R189" s="425"/>
      <c r="S189" s="425"/>
      <c r="T189" s="425"/>
      <c r="U189" s="425"/>
      <c r="V189" s="425"/>
      <c r="W189" s="425"/>
      <c r="X189" s="425"/>
      <c r="Y189" s="425"/>
      <c r="Z189" s="425"/>
      <c r="AA189" s="425"/>
      <c r="AB189" s="425"/>
      <c r="AC189" s="425"/>
      <c r="AD189" s="425"/>
      <c r="AE189" s="425"/>
      <c r="AF189" s="425"/>
      <c r="AG189" s="425"/>
      <c r="AH189" s="425"/>
      <c r="AI189" s="425"/>
      <c r="AJ189" s="425"/>
      <c r="AK189" s="425"/>
      <c r="AL189" s="425"/>
      <c r="AM189" s="424"/>
      <c r="AN189" s="424"/>
    </row>
    <row r="190" spans="1:40" ht="15.75">
      <c r="A190" s="432"/>
      <c r="B190" s="432"/>
      <c r="C190" s="432"/>
      <c r="D190" s="430"/>
      <c r="E190" s="430"/>
      <c r="F190" s="431"/>
      <c r="G190" s="430"/>
      <c r="H190" s="429"/>
      <c r="I190" s="427"/>
      <c r="J190" s="427"/>
      <c r="K190" s="428"/>
      <c r="L190" s="427"/>
      <c r="M190" s="426"/>
      <c r="N190" s="425"/>
      <c r="O190" s="425"/>
      <c r="P190" s="425"/>
      <c r="Q190" s="425"/>
      <c r="R190" s="425"/>
      <c r="S190" s="425"/>
      <c r="T190" s="425"/>
      <c r="U190" s="425"/>
      <c r="V190" s="425"/>
      <c r="W190" s="425"/>
      <c r="X190" s="425"/>
      <c r="Y190" s="425"/>
      <c r="Z190" s="425"/>
      <c r="AA190" s="425"/>
      <c r="AB190" s="425"/>
      <c r="AC190" s="425"/>
      <c r="AD190" s="425"/>
      <c r="AE190" s="425"/>
      <c r="AF190" s="425"/>
      <c r="AG190" s="425"/>
      <c r="AH190" s="425"/>
      <c r="AI190" s="425"/>
      <c r="AJ190" s="425"/>
      <c r="AK190" s="425"/>
      <c r="AL190" s="425"/>
      <c r="AM190" s="424"/>
      <c r="AN190" s="424"/>
    </row>
    <row r="191" spans="1:40" ht="15.75">
      <c r="A191" s="432"/>
      <c r="B191" s="432"/>
      <c r="C191" s="432"/>
      <c r="D191" s="430"/>
      <c r="E191" s="430"/>
      <c r="F191" s="431"/>
      <c r="G191" s="430"/>
      <c r="H191" s="429"/>
      <c r="I191" s="427"/>
      <c r="J191" s="427"/>
      <c r="K191" s="428"/>
      <c r="L191" s="427"/>
      <c r="M191" s="426"/>
      <c r="N191" s="425"/>
      <c r="O191" s="425"/>
      <c r="P191" s="425"/>
      <c r="Q191" s="425"/>
      <c r="R191" s="425"/>
      <c r="S191" s="425"/>
      <c r="T191" s="425"/>
      <c r="U191" s="425"/>
      <c r="V191" s="425"/>
      <c r="W191" s="425"/>
      <c r="X191" s="425"/>
      <c r="Y191" s="425"/>
      <c r="Z191" s="425"/>
      <c r="AA191" s="425"/>
      <c r="AB191" s="425"/>
      <c r="AC191" s="425"/>
      <c r="AD191" s="425"/>
      <c r="AE191" s="425"/>
      <c r="AF191" s="425"/>
      <c r="AG191" s="425"/>
      <c r="AH191" s="425"/>
      <c r="AI191" s="425"/>
      <c r="AJ191" s="425"/>
      <c r="AK191" s="425"/>
      <c r="AL191" s="425"/>
      <c r="AM191" s="424"/>
      <c r="AN191" s="424"/>
    </row>
    <row r="192" spans="1:40" ht="15.75">
      <c r="A192" s="432"/>
      <c r="B192" s="432"/>
      <c r="C192" s="432"/>
      <c r="D192" s="430"/>
      <c r="E192" s="430"/>
      <c r="F192" s="431"/>
      <c r="G192" s="430"/>
      <c r="H192" s="429"/>
      <c r="I192" s="427"/>
      <c r="J192" s="427"/>
      <c r="K192" s="428"/>
      <c r="L192" s="427"/>
      <c r="M192" s="426"/>
      <c r="N192" s="425"/>
      <c r="O192" s="425"/>
      <c r="P192" s="425"/>
      <c r="Q192" s="425"/>
      <c r="R192" s="425"/>
      <c r="S192" s="425"/>
      <c r="T192" s="425"/>
      <c r="U192" s="425"/>
      <c r="V192" s="425"/>
      <c r="W192" s="425"/>
      <c r="X192" s="425"/>
      <c r="Y192" s="425"/>
      <c r="Z192" s="425"/>
      <c r="AA192" s="425"/>
      <c r="AB192" s="425"/>
      <c r="AC192" s="425"/>
      <c r="AD192" s="425"/>
      <c r="AE192" s="425"/>
      <c r="AF192" s="425"/>
      <c r="AG192" s="425"/>
      <c r="AH192" s="425"/>
      <c r="AI192" s="425"/>
      <c r="AJ192" s="425"/>
      <c r="AK192" s="425"/>
      <c r="AL192" s="425"/>
      <c r="AM192" s="424"/>
      <c r="AN192" s="424"/>
    </row>
    <row r="193" spans="1:40" ht="15.75">
      <c r="A193" s="432"/>
      <c r="B193" s="432"/>
      <c r="C193" s="432"/>
      <c r="D193" s="430"/>
      <c r="E193" s="430"/>
      <c r="F193" s="431"/>
      <c r="G193" s="430"/>
      <c r="H193" s="429"/>
      <c r="I193" s="427"/>
      <c r="J193" s="427"/>
      <c r="K193" s="428"/>
      <c r="L193" s="427"/>
      <c r="M193" s="426"/>
      <c r="N193" s="425"/>
      <c r="O193" s="425"/>
      <c r="P193" s="425"/>
      <c r="Q193" s="425"/>
      <c r="R193" s="425"/>
      <c r="S193" s="425"/>
      <c r="T193" s="425"/>
      <c r="U193" s="425"/>
      <c r="V193" s="425"/>
      <c r="W193" s="425"/>
      <c r="X193" s="425"/>
      <c r="Y193" s="425"/>
      <c r="Z193" s="425"/>
      <c r="AA193" s="425"/>
      <c r="AB193" s="425"/>
      <c r="AC193" s="425"/>
      <c r="AD193" s="425"/>
      <c r="AE193" s="425"/>
      <c r="AF193" s="425"/>
      <c r="AG193" s="425"/>
      <c r="AH193" s="425"/>
      <c r="AI193" s="425"/>
      <c r="AJ193" s="425"/>
      <c r="AK193" s="425"/>
      <c r="AL193" s="425"/>
      <c r="AM193" s="424"/>
      <c r="AN193" s="424"/>
    </row>
    <row r="194" spans="1:40" ht="15.75">
      <c r="A194" s="432"/>
      <c r="B194" s="432"/>
      <c r="C194" s="432"/>
      <c r="D194" s="430"/>
      <c r="E194" s="430"/>
      <c r="F194" s="431"/>
      <c r="G194" s="430"/>
      <c r="H194" s="429"/>
      <c r="I194" s="427"/>
      <c r="J194" s="427"/>
      <c r="K194" s="428"/>
      <c r="L194" s="427"/>
      <c r="M194" s="426"/>
      <c r="N194" s="425"/>
      <c r="O194" s="425"/>
      <c r="P194" s="425"/>
      <c r="Q194" s="425"/>
      <c r="R194" s="425"/>
      <c r="S194" s="425"/>
      <c r="T194" s="425"/>
      <c r="U194" s="425"/>
      <c r="V194" s="425"/>
      <c r="W194" s="425"/>
      <c r="X194" s="425"/>
      <c r="Y194" s="425"/>
      <c r="Z194" s="425"/>
      <c r="AA194" s="425"/>
      <c r="AB194" s="425"/>
      <c r="AC194" s="425"/>
      <c r="AD194" s="425"/>
      <c r="AE194" s="425"/>
      <c r="AF194" s="425"/>
      <c r="AG194" s="425"/>
      <c r="AH194" s="425"/>
      <c r="AI194" s="425"/>
      <c r="AJ194" s="425"/>
      <c r="AK194" s="425"/>
      <c r="AL194" s="425"/>
      <c r="AM194" s="424"/>
      <c r="AN194" s="424"/>
    </row>
    <row r="195" spans="1:40" ht="15.75">
      <c r="A195" s="432"/>
      <c r="B195" s="432"/>
      <c r="C195" s="432"/>
      <c r="D195" s="430"/>
      <c r="E195" s="430"/>
      <c r="F195" s="431"/>
      <c r="G195" s="430"/>
      <c r="H195" s="429"/>
      <c r="I195" s="427"/>
      <c r="J195" s="427"/>
      <c r="K195" s="428"/>
      <c r="L195" s="427"/>
      <c r="M195" s="426"/>
      <c r="N195" s="425"/>
      <c r="O195" s="425"/>
      <c r="P195" s="425"/>
      <c r="Q195" s="425"/>
      <c r="R195" s="425"/>
      <c r="S195" s="425"/>
      <c r="T195" s="425"/>
      <c r="U195" s="425"/>
      <c r="V195" s="425"/>
      <c r="W195" s="425"/>
      <c r="X195" s="425"/>
      <c r="Y195" s="425"/>
      <c r="Z195" s="425"/>
      <c r="AA195" s="425"/>
      <c r="AB195" s="425"/>
      <c r="AC195" s="425"/>
      <c r="AD195" s="425"/>
      <c r="AE195" s="425"/>
      <c r="AF195" s="425"/>
      <c r="AG195" s="425"/>
      <c r="AH195" s="425"/>
      <c r="AI195" s="425"/>
      <c r="AJ195" s="425"/>
      <c r="AK195" s="425"/>
      <c r="AL195" s="425"/>
      <c r="AM195" s="424"/>
      <c r="AN195" s="424"/>
    </row>
    <row r="196" spans="1:40" ht="15.75">
      <c r="A196" s="432"/>
      <c r="B196" s="432"/>
      <c r="C196" s="432"/>
      <c r="D196" s="430"/>
      <c r="E196" s="430"/>
      <c r="F196" s="431"/>
      <c r="G196" s="430"/>
      <c r="H196" s="429"/>
      <c r="I196" s="427"/>
      <c r="J196" s="427"/>
      <c r="K196" s="428"/>
      <c r="L196" s="427"/>
      <c r="M196" s="426"/>
      <c r="N196" s="425"/>
      <c r="O196" s="425"/>
      <c r="P196" s="425"/>
      <c r="Q196" s="425"/>
      <c r="R196" s="425"/>
      <c r="S196" s="425"/>
      <c r="T196" s="425"/>
      <c r="U196" s="425"/>
      <c r="V196" s="425"/>
      <c r="W196" s="425"/>
      <c r="X196" s="425"/>
      <c r="Y196" s="425"/>
      <c r="Z196" s="425"/>
      <c r="AA196" s="425"/>
      <c r="AB196" s="425"/>
      <c r="AC196" s="425"/>
      <c r="AD196" s="425"/>
      <c r="AE196" s="425"/>
      <c r="AF196" s="425"/>
      <c r="AG196" s="425"/>
      <c r="AH196" s="425"/>
      <c r="AI196" s="425"/>
      <c r="AJ196" s="425"/>
      <c r="AK196" s="425"/>
      <c r="AL196" s="425"/>
      <c r="AM196" s="424"/>
      <c r="AN196" s="424"/>
    </row>
    <row r="197" spans="1:40" ht="15.75">
      <c r="A197" s="432"/>
      <c r="B197" s="432"/>
      <c r="C197" s="432"/>
      <c r="D197" s="430"/>
      <c r="E197" s="430"/>
      <c r="F197" s="431"/>
      <c r="G197" s="430"/>
      <c r="H197" s="429"/>
      <c r="I197" s="427"/>
      <c r="J197" s="427"/>
      <c r="K197" s="428"/>
      <c r="L197" s="427"/>
      <c r="M197" s="426"/>
      <c r="N197" s="425"/>
      <c r="O197" s="425"/>
      <c r="P197" s="425"/>
      <c r="Q197" s="425"/>
      <c r="R197" s="425"/>
      <c r="S197" s="425"/>
      <c r="T197" s="425"/>
      <c r="U197" s="425"/>
      <c r="V197" s="425"/>
      <c r="W197" s="425"/>
      <c r="X197" s="425"/>
      <c r="Y197" s="425"/>
      <c r="Z197" s="425"/>
      <c r="AA197" s="425"/>
      <c r="AB197" s="425"/>
      <c r="AC197" s="425"/>
      <c r="AD197" s="425"/>
      <c r="AE197" s="425"/>
      <c r="AF197" s="425"/>
      <c r="AG197" s="425"/>
      <c r="AH197" s="425"/>
      <c r="AI197" s="425"/>
      <c r="AJ197" s="425"/>
      <c r="AK197" s="425"/>
      <c r="AL197" s="425"/>
      <c r="AM197" s="424"/>
      <c r="AN197" s="424"/>
    </row>
    <row r="198" spans="1:40" ht="15.75">
      <c r="A198" s="432"/>
      <c r="B198" s="432"/>
      <c r="C198" s="432"/>
      <c r="D198" s="430"/>
      <c r="E198" s="430"/>
      <c r="F198" s="431"/>
      <c r="G198" s="430"/>
      <c r="H198" s="429"/>
      <c r="I198" s="427"/>
      <c r="J198" s="427"/>
      <c r="K198" s="428"/>
      <c r="L198" s="427"/>
      <c r="M198" s="426"/>
      <c r="N198" s="425"/>
      <c r="O198" s="425"/>
      <c r="P198" s="425"/>
      <c r="Q198" s="425"/>
      <c r="R198" s="425"/>
      <c r="S198" s="425"/>
      <c r="T198" s="425"/>
      <c r="U198" s="425"/>
      <c r="V198" s="425"/>
      <c r="W198" s="425"/>
      <c r="X198" s="425"/>
      <c r="Y198" s="425"/>
      <c r="Z198" s="425"/>
      <c r="AA198" s="425"/>
      <c r="AB198" s="425"/>
      <c r="AC198" s="425"/>
      <c r="AD198" s="425"/>
      <c r="AE198" s="425"/>
      <c r="AF198" s="425"/>
      <c r="AG198" s="425"/>
      <c r="AH198" s="425"/>
      <c r="AI198" s="425"/>
      <c r="AJ198" s="425"/>
      <c r="AK198" s="425"/>
      <c r="AL198" s="425"/>
      <c r="AM198" s="424"/>
      <c r="AN198" s="424"/>
    </row>
    <row r="199" spans="1:40" ht="15.75">
      <c r="A199" s="432"/>
      <c r="B199" s="432"/>
      <c r="C199" s="432"/>
      <c r="D199" s="430"/>
      <c r="E199" s="430"/>
      <c r="F199" s="431"/>
      <c r="G199" s="430"/>
      <c r="H199" s="429"/>
      <c r="I199" s="427"/>
      <c r="J199" s="427"/>
      <c r="K199" s="428"/>
      <c r="L199" s="427"/>
      <c r="M199" s="426"/>
      <c r="N199" s="425"/>
      <c r="O199" s="425"/>
      <c r="P199" s="425"/>
      <c r="Q199" s="425"/>
      <c r="R199" s="425"/>
      <c r="S199" s="425"/>
      <c r="T199" s="425"/>
      <c r="U199" s="425"/>
      <c r="V199" s="425"/>
      <c r="W199" s="425"/>
      <c r="X199" s="425"/>
      <c r="Y199" s="425"/>
      <c r="Z199" s="425"/>
      <c r="AA199" s="425"/>
      <c r="AB199" s="425"/>
      <c r="AC199" s="425"/>
      <c r="AD199" s="425"/>
      <c r="AE199" s="425"/>
      <c r="AF199" s="425"/>
      <c r="AG199" s="425"/>
      <c r="AH199" s="425"/>
      <c r="AI199" s="425"/>
      <c r="AJ199" s="425"/>
      <c r="AK199" s="425"/>
      <c r="AL199" s="425"/>
      <c r="AM199" s="424"/>
      <c r="AN199" s="424"/>
    </row>
    <row r="200" spans="1:40" ht="15.75">
      <c r="A200" s="432"/>
      <c r="B200" s="432"/>
      <c r="C200" s="432"/>
      <c r="D200" s="430"/>
      <c r="E200" s="430"/>
      <c r="F200" s="431"/>
      <c r="G200" s="430"/>
      <c r="H200" s="429"/>
      <c r="I200" s="427"/>
      <c r="J200" s="427"/>
      <c r="K200" s="428"/>
      <c r="L200" s="427"/>
      <c r="M200" s="426"/>
      <c r="N200" s="425"/>
      <c r="O200" s="425"/>
      <c r="P200" s="425"/>
      <c r="Q200" s="425"/>
      <c r="R200" s="425"/>
      <c r="S200" s="425"/>
      <c r="T200" s="425"/>
      <c r="U200" s="425"/>
      <c r="V200" s="425"/>
      <c r="W200" s="425"/>
      <c r="X200" s="425"/>
      <c r="Y200" s="425"/>
      <c r="Z200" s="425"/>
      <c r="AA200" s="425"/>
      <c r="AB200" s="425"/>
      <c r="AC200" s="425"/>
      <c r="AD200" s="425"/>
      <c r="AE200" s="425"/>
      <c r="AF200" s="425"/>
      <c r="AG200" s="425"/>
      <c r="AH200" s="425"/>
      <c r="AI200" s="425"/>
      <c r="AJ200" s="425"/>
      <c r="AK200" s="425"/>
      <c r="AL200" s="425"/>
      <c r="AM200" s="424"/>
      <c r="AN200" s="424"/>
    </row>
    <row r="201" spans="1:40" ht="15.75">
      <c r="A201" s="432"/>
      <c r="B201" s="432"/>
      <c r="C201" s="432"/>
      <c r="D201" s="430"/>
      <c r="E201" s="430"/>
      <c r="F201" s="431"/>
      <c r="G201" s="430"/>
      <c r="H201" s="429"/>
      <c r="I201" s="427"/>
      <c r="J201" s="427"/>
      <c r="K201" s="428"/>
      <c r="L201" s="427"/>
      <c r="M201" s="426"/>
      <c r="N201" s="425"/>
      <c r="O201" s="425"/>
      <c r="P201" s="425"/>
      <c r="Q201" s="425"/>
      <c r="R201" s="425"/>
      <c r="S201" s="425"/>
      <c r="T201" s="425"/>
      <c r="U201" s="425"/>
      <c r="V201" s="425"/>
      <c r="W201" s="425"/>
      <c r="X201" s="425"/>
      <c r="Y201" s="425"/>
      <c r="Z201" s="425"/>
      <c r="AA201" s="425"/>
      <c r="AB201" s="425"/>
      <c r="AC201" s="425"/>
      <c r="AD201" s="425"/>
      <c r="AE201" s="425"/>
      <c r="AF201" s="425"/>
      <c r="AG201" s="425"/>
      <c r="AH201" s="425"/>
      <c r="AI201" s="425"/>
      <c r="AJ201" s="425"/>
      <c r="AK201" s="425"/>
      <c r="AL201" s="425"/>
      <c r="AM201" s="424"/>
      <c r="AN201" s="424"/>
    </row>
    <row r="202" spans="1:40" ht="15.75">
      <c r="A202" s="432"/>
      <c r="B202" s="432"/>
      <c r="C202" s="432"/>
      <c r="D202" s="430"/>
      <c r="E202" s="430"/>
      <c r="F202" s="431"/>
      <c r="G202" s="430"/>
      <c r="H202" s="429"/>
      <c r="I202" s="427"/>
      <c r="J202" s="427"/>
      <c r="K202" s="428"/>
      <c r="L202" s="427"/>
      <c r="M202" s="426"/>
      <c r="N202" s="425"/>
      <c r="O202" s="425"/>
      <c r="P202" s="425"/>
      <c r="Q202" s="425"/>
      <c r="R202" s="425"/>
      <c r="S202" s="425"/>
      <c r="T202" s="425"/>
      <c r="U202" s="425"/>
      <c r="V202" s="425"/>
      <c r="W202" s="425"/>
      <c r="X202" s="425"/>
      <c r="Y202" s="425"/>
      <c r="Z202" s="425"/>
      <c r="AA202" s="425"/>
      <c r="AB202" s="425"/>
      <c r="AC202" s="425"/>
      <c r="AD202" s="425"/>
      <c r="AE202" s="425"/>
      <c r="AF202" s="425"/>
      <c r="AG202" s="425"/>
      <c r="AH202" s="425"/>
      <c r="AI202" s="425"/>
      <c r="AJ202" s="425"/>
      <c r="AK202" s="425"/>
      <c r="AL202" s="425"/>
      <c r="AM202" s="424"/>
      <c r="AN202" s="424"/>
    </row>
    <row r="203" spans="1:40" ht="15.75">
      <c r="A203" s="432"/>
      <c r="B203" s="432"/>
      <c r="C203" s="432"/>
      <c r="D203" s="430"/>
      <c r="E203" s="430"/>
      <c r="F203" s="431"/>
      <c r="G203" s="430"/>
      <c r="H203" s="429"/>
      <c r="I203" s="427"/>
      <c r="J203" s="427"/>
      <c r="K203" s="428"/>
      <c r="L203" s="427"/>
      <c r="M203" s="426"/>
      <c r="N203" s="425"/>
      <c r="O203" s="425"/>
      <c r="P203" s="425"/>
      <c r="Q203" s="425"/>
      <c r="R203" s="425"/>
      <c r="S203" s="425"/>
      <c r="T203" s="425"/>
      <c r="U203" s="425"/>
      <c r="V203" s="425"/>
      <c r="W203" s="425"/>
      <c r="X203" s="425"/>
      <c r="Y203" s="425"/>
      <c r="Z203" s="425"/>
      <c r="AA203" s="425"/>
      <c r="AB203" s="425"/>
      <c r="AC203" s="425"/>
      <c r="AD203" s="425"/>
      <c r="AE203" s="425"/>
      <c r="AF203" s="425"/>
      <c r="AG203" s="425"/>
      <c r="AH203" s="425"/>
      <c r="AI203" s="425"/>
      <c r="AJ203" s="425"/>
      <c r="AK203" s="425"/>
      <c r="AL203" s="425"/>
      <c r="AM203" s="424"/>
      <c r="AN203" s="424"/>
    </row>
    <row r="204" spans="1:40" ht="15.75">
      <c r="A204" s="432"/>
      <c r="B204" s="432"/>
      <c r="C204" s="432"/>
      <c r="D204" s="430"/>
      <c r="E204" s="430"/>
      <c r="F204" s="431"/>
      <c r="G204" s="430"/>
      <c r="H204" s="429"/>
      <c r="I204" s="427"/>
      <c r="J204" s="427"/>
      <c r="K204" s="428"/>
      <c r="L204" s="427"/>
      <c r="M204" s="426"/>
      <c r="N204" s="425"/>
      <c r="O204" s="425"/>
      <c r="P204" s="425"/>
      <c r="Q204" s="425"/>
      <c r="R204" s="425"/>
      <c r="S204" s="425"/>
      <c r="T204" s="425"/>
      <c r="U204" s="425"/>
      <c r="V204" s="425"/>
      <c r="W204" s="425"/>
      <c r="X204" s="425"/>
      <c r="Y204" s="425"/>
      <c r="Z204" s="425"/>
      <c r="AA204" s="425"/>
      <c r="AB204" s="425"/>
      <c r="AC204" s="425"/>
      <c r="AD204" s="425"/>
      <c r="AE204" s="425"/>
      <c r="AF204" s="425"/>
      <c r="AG204" s="425"/>
      <c r="AH204" s="425"/>
      <c r="AI204" s="425"/>
      <c r="AJ204" s="425"/>
      <c r="AK204" s="425"/>
      <c r="AL204" s="425"/>
      <c r="AM204" s="424"/>
      <c r="AN204" s="424"/>
    </row>
    <row r="205" spans="1:40" ht="15.75">
      <c r="A205" s="432"/>
      <c r="B205" s="432"/>
      <c r="C205" s="432"/>
      <c r="D205" s="430"/>
      <c r="E205" s="430"/>
      <c r="F205" s="431"/>
      <c r="G205" s="430"/>
      <c r="H205" s="429"/>
      <c r="I205" s="427"/>
      <c r="J205" s="427"/>
      <c r="K205" s="428"/>
      <c r="L205" s="427"/>
      <c r="M205" s="426"/>
      <c r="N205" s="425"/>
      <c r="O205" s="425"/>
      <c r="P205" s="425"/>
      <c r="Q205" s="425"/>
      <c r="R205" s="425"/>
      <c r="S205" s="425"/>
      <c r="T205" s="425"/>
      <c r="U205" s="425"/>
      <c r="V205" s="425"/>
      <c r="W205" s="425"/>
      <c r="X205" s="425"/>
      <c r="Y205" s="425"/>
      <c r="Z205" s="425"/>
      <c r="AA205" s="425"/>
      <c r="AB205" s="425"/>
      <c r="AC205" s="425"/>
      <c r="AD205" s="425"/>
      <c r="AE205" s="425"/>
      <c r="AF205" s="425"/>
      <c r="AG205" s="425"/>
      <c r="AH205" s="425"/>
      <c r="AI205" s="425"/>
      <c r="AJ205" s="425"/>
      <c r="AK205" s="425"/>
      <c r="AL205" s="425"/>
      <c r="AM205" s="424"/>
      <c r="AN205" s="424"/>
    </row>
    <row r="206" spans="1:40" ht="15.75">
      <c r="A206" s="432"/>
      <c r="B206" s="432"/>
      <c r="C206" s="432"/>
      <c r="D206" s="430"/>
      <c r="E206" s="430"/>
      <c r="F206" s="431"/>
      <c r="G206" s="430"/>
      <c r="H206" s="429"/>
      <c r="I206" s="427"/>
      <c r="J206" s="427"/>
      <c r="K206" s="428"/>
      <c r="L206" s="427"/>
      <c r="M206" s="426"/>
      <c r="N206" s="425"/>
      <c r="O206" s="425"/>
      <c r="P206" s="425"/>
      <c r="Q206" s="425"/>
      <c r="R206" s="425"/>
      <c r="S206" s="425"/>
      <c r="T206" s="425"/>
      <c r="U206" s="425"/>
      <c r="V206" s="425"/>
      <c r="W206" s="425"/>
      <c r="X206" s="425"/>
      <c r="Y206" s="425"/>
      <c r="Z206" s="425"/>
      <c r="AA206" s="425"/>
      <c r="AB206" s="425"/>
      <c r="AC206" s="425"/>
      <c r="AD206" s="425"/>
      <c r="AE206" s="425"/>
      <c r="AF206" s="425"/>
      <c r="AG206" s="425"/>
      <c r="AH206" s="425"/>
      <c r="AI206" s="425"/>
      <c r="AJ206" s="425"/>
      <c r="AK206" s="425"/>
      <c r="AL206" s="425"/>
      <c r="AM206" s="424"/>
      <c r="AN206" s="424"/>
    </row>
    <row r="207" spans="1:40" ht="15.75">
      <c r="A207" s="432"/>
      <c r="B207" s="432"/>
      <c r="C207" s="432"/>
      <c r="D207" s="430"/>
      <c r="E207" s="430"/>
      <c r="F207" s="431"/>
      <c r="G207" s="430"/>
      <c r="H207" s="429"/>
      <c r="I207" s="427"/>
      <c r="J207" s="427"/>
      <c r="K207" s="428"/>
      <c r="L207" s="427"/>
      <c r="M207" s="426"/>
      <c r="N207" s="425"/>
      <c r="O207" s="425"/>
      <c r="P207" s="425"/>
      <c r="Q207" s="425"/>
      <c r="R207" s="425"/>
      <c r="S207" s="425"/>
      <c r="T207" s="425"/>
      <c r="U207" s="425"/>
      <c r="V207" s="425"/>
      <c r="W207" s="425"/>
      <c r="X207" s="425"/>
      <c r="Y207" s="425"/>
      <c r="Z207" s="425"/>
      <c r="AA207" s="425"/>
      <c r="AB207" s="425"/>
      <c r="AC207" s="425"/>
      <c r="AD207" s="425"/>
      <c r="AE207" s="425"/>
      <c r="AF207" s="425"/>
      <c r="AG207" s="425"/>
      <c r="AH207" s="425"/>
      <c r="AI207" s="425"/>
      <c r="AJ207" s="425"/>
      <c r="AK207" s="425"/>
      <c r="AL207" s="425"/>
      <c r="AM207" s="424"/>
      <c r="AN207" s="424"/>
    </row>
    <row r="208" spans="1:40" ht="15.75">
      <c r="A208" s="432"/>
      <c r="B208" s="432"/>
      <c r="C208" s="432"/>
      <c r="D208" s="430"/>
      <c r="E208" s="430"/>
      <c r="F208" s="431"/>
      <c r="G208" s="430"/>
      <c r="H208" s="429"/>
      <c r="I208" s="427"/>
      <c r="J208" s="427"/>
      <c r="K208" s="428"/>
      <c r="L208" s="427"/>
      <c r="M208" s="426"/>
      <c r="N208" s="425"/>
      <c r="O208" s="425"/>
      <c r="P208" s="425"/>
      <c r="Q208" s="425"/>
      <c r="R208" s="425"/>
      <c r="S208" s="425"/>
      <c r="T208" s="425"/>
      <c r="U208" s="425"/>
      <c r="V208" s="425"/>
      <c r="W208" s="425"/>
      <c r="X208" s="425"/>
      <c r="Y208" s="425"/>
      <c r="Z208" s="425"/>
      <c r="AA208" s="425"/>
      <c r="AB208" s="425"/>
      <c r="AC208" s="425"/>
      <c r="AD208" s="425"/>
      <c r="AE208" s="425"/>
      <c r="AF208" s="425"/>
      <c r="AG208" s="425"/>
      <c r="AH208" s="425"/>
      <c r="AI208" s="425"/>
      <c r="AJ208" s="425"/>
      <c r="AK208" s="425"/>
      <c r="AL208" s="425"/>
      <c r="AM208" s="424"/>
      <c r="AN208" s="424"/>
    </row>
    <row r="209" spans="1:40" ht="15.75">
      <c r="A209" s="432"/>
      <c r="B209" s="432"/>
      <c r="C209" s="432"/>
      <c r="D209" s="430"/>
      <c r="E209" s="430"/>
      <c r="F209" s="431"/>
      <c r="G209" s="430"/>
      <c r="H209" s="429"/>
      <c r="I209" s="427"/>
      <c r="J209" s="427"/>
      <c r="K209" s="428"/>
      <c r="L209" s="427"/>
      <c r="M209" s="426"/>
      <c r="N209" s="425"/>
      <c r="O209" s="425"/>
      <c r="P209" s="425"/>
      <c r="Q209" s="425"/>
      <c r="R209" s="425"/>
      <c r="S209" s="425"/>
      <c r="T209" s="425"/>
      <c r="U209" s="425"/>
      <c r="V209" s="425"/>
      <c r="W209" s="425"/>
      <c r="X209" s="425"/>
      <c r="Y209" s="425"/>
      <c r="Z209" s="425"/>
      <c r="AA209" s="425"/>
      <c r="AB209" s="425"/>
      <c r="AC209" s="425"/>
      <c r="AD209" s="425"/>
      <c r="AE209" s="425"/>
      <c r="AF209" s="425"/>
      <c r="AG209" s="425"/>
      <c r="AH209" s="425"/>
      <c r="AI209" s="425"/>
      <c r="AJ209" s="425"/>
      <c r="AK209" s="425"/>
      <c r="AL209" s="425"/>
      <c r="AM209" s="424"/>
      <c r="AN209" s="424"/>
    </row>
    <row r="210" spans="1:40" ht="15.75">
      <c r="A210" s="432"/>
      <c r="B210" s="432"/>
      <c r="C210" s="432"/>
      <c r="D210" s="430"/>
      <c r="E210" s="430"/>
      <c r="F210" s="431"/>
      <c r="G210" s="430"/>
      <c r="H210" s="429"/>
      <c r="I210" s="427"/>
      <c r="J210" s="427"/>
      <c r="K210" s="428"/>
      <c r="L210" s="427"/>
      <c r="M210" s="426"/>
      <c r="N210" s="425"/>
      <c r="O210" s="425"/>
      <c r="P210" s="425"/>
      <c r="Q210" s="425"/>
      <c r="R210" s="425"/>
      <c r="S210" s="425"/>
      <c r="T210" s="425"/>
      <c r="U210" s="425"/>
      <c r="V210" s="425"/>
      <c r="W210" s="425"/>
      <c r="X210" s="425"/>
      <c r="Y210" s="425"/>
      <c r="Z210" s="425"/>
      <c r="AA210" s="425"/>
      <c r="AB210" s="425"/>
      <c r="AC210" s="425"/>
      <c r="AD210" s="425"/>
      <c r="AE210" s="425"/>
      <c r="AF210" s="425"/>
      <c r="AG210" s="425"/>
      <c r="AH210" s="425"/>
      <c r="AI210" s="425"/>
      <c r="AJ210" s="425"/>
      <c r="AK210" s="425"/>
      <c r="AL210" s="425"/>
      <c r="AM210" s="424"/>
      <c r="AN210" s="424"/>
    </row>
    <row r="211" spans="1:40" ht="15.75">
      <c r="A211" s="432"/>
      <c r="B211" s="432"/>
      <c r="C211" s="432"/>
      <c r="D211" s="430"/>
      <c r="E211" s="430"/>
      <c r="F211" s="431"/>
      <c r="G211" s="430"/>
      <c r="H211" s="429"/>
      <c r="I211" s="427"/>
      <c r="J211" s="427"/>
      <c r="K211" s="428"/>
      <c r="L211" s="427"/>
      <c r="M211" s="426"/>
      <c r="N211" s="425"/>
      <c r="O211" s="425"/>
      <c r="P211" s="425"/>
      <c r="Q211" s="425"/>
      <c r="R211" s="425"/>
      <c r="S211" s="425"/>
      <c r="T211" s="425"/>
      <c r="U211" s="425"/>
      <c r="V211" s="425"/>
      <c r="W211" s="425"/>
      <c r="X211" s="425"/>
      <c r="Y211" s="425"/>
      <c r="Z211" s="425"/>
      <c r="AA211" s="425"/>
      <c r="AB211" s="425"/>
      <c r="AC211" s="425"/>
      <c r="AD211" s="425"/>
      <c r="AE211" s="425"/>
      <c r="AF211" s="425"/>
      <c r="AG211" s="425"/>
      <c r="AH211" s="425"/>
      <c r="AI211" s="425"/>
      <c r="AJ211" s="425"/>
      <c r="AK211" s="425"/>
      <c r="AL211" s="425"/>
      <c r="AM211" s="424"/>
      <c r="AN211" s="424"/>
    </row>
    <row r="212" spans="1:40" ht="15.75">
      <c r="A212" s="432"/>
      <c r="B212" s="432"/>
      <c r="C212" s="432"/>
      <c r="D212" s="430"/>
      <c r="E212" s="430"/>
      <c r="F212" s="431"/>
      <c r="G212" s="430"/>
      <c r="H212" s="429"/>
      <c r="I212" s="427"/>
      <c r="J212" s="427"/>
      <c r="K212" s="428"/>
      <c r="L212" s="427"/>
      <c r="M212" s="426"/>
      <c r="N212" s="425"/>
      <c r="O212" s="425"/>
      <c r="P212" s="425"/>
      <c r="Q212" s="425"/>
      <c r="R212" s="425"/>
      <c r="S212" s="425"/>
      <c r="T212" s="425"/>
      <c r="U212" s="425"/>
      <c r="V212" s="425"/>
      <c r="W212" s="425"/>
      <c r="X212" s="425"/>
      <c r="Y212" s="425"/>
      <c r="Z212" s="425"/>
      <c r="AA212" s="425"/>
      <c r="AB212" s="425"/>
      <c r="AC212" s="425"/>
      <c r="AD212" s="425"/>
      <c r="AE212" s="425"/>
      <c r="AF212" s="425"/>
      <c r="AG212" s="425"/>
      <c r="AH212" s="425"/>
      <c r="AI212" s="425"/>
      <c r="AJ212" s="425"/>
      <c r="AK212" s="425"/>
      <c r="AL212" s="425"/>
      <c r="AM212" s="424"/>
      <c r="AN212" s="424"/>
    </row>
    <row r="213" spans="1:40" ht="15.75">
      <c r="A213" s="432"/>
      <c r="B213" s="432"/>
      <c r="C213" s="432"/>
      <c r="D213" s="430"/>
      <c r="E213" s="430"/>
      <c r="F213" s="431"/>
      <c r="G213" s="430"/>
      <c r="H213" s="429"/>
      <c r="I213" s="427"/>
      <c r="J213" s="427"/>
      <c r="K213" s="428"/>
      <c r="L213" s="427"/>
      <c r="M213" s="426"/>
      <c r="N213" s="425"/>
      <c r="O213" s="425"/>
      <c r="P213" s="425"/>
      <c r="Q213" s="425"/>
      <c r="R213" s="425"/>
      <c r="S213" s="425"/>
      <c r="T213" s="425"/>
      <c r="U213" s="425"/>
      <c r="V213" s="425"/>
      <c r="W213" s="425"/>
      <c r="X213" s="425"/>
      <c r="Y213" s="425"/>
      <c r="Z213" s="425"/>
      <c r="AA213" s="425"/>
      <c r="AB213" s="425"/>
      <c r="AC213" s="425"/>
      <c r="AD213" s="425"/>
      <c r="AE213" s="425"/>
      <c r="AF213" s="425"/>
      <c r="AG213" s="425"/>
      <c r="AH213" s="425"/>
      <c r="AI213" s="425"/>
      <c r="AJ213" s="425"/>
      <c r="AK213" s="425"/>
      <c r="AL213" s="425"/>
      <c r="AM213" s="424"/>
      <c r="AN213" s="424"/>
    </row>
    <row r="214" spans="1:40" ht="15.75">
      <c r="A214" s="432"/>
      <c r="B214" s="432"/>
      <c r="C214" s="432"/>
      <c r="D214" s="430"/>
      <c r="E214" s="430"/>
      <c r="F214" s="431"/>
      <c r="G214" s="430"/>
      <c r="H214" s="429"/>
      <c r="I214" s="427"/>
      <c r="J214" s="427"/>
      <c r="K214" s="428"/>
      <c r="L214" s="427"/>
      <c r="M214" s="426"/>
      <c r="N214" s="425"/>
      <c r="O214" s="425"/>
      <c r="P214" s="425"/>
      <c r="Q214" s="425"/>
      <c r="R214" s="425"/>
      <c r="S214" s="425"/>
      <c r="T214" s="425"/>
      <c r="U214" s="425"/>
      <c r="V214" s="425"/>
      <c r="W214" s="425"/>
      <c r="X214" s="425"/>
      <c r="Y214" s="425"/>
      <c r="Z214" s="425"/>
      <c r="AA214" s="425"/>
      <c r="AB214" s="425"/>
      <c r="AC214" s="425"/>
      <c r="AD214" s="425"/>
      <c r="AE214" s="425"/>
      <c r="AF214" s="425"/>
      <c r="AG214" s="425"/>
      <c r="AH214" s="425"/>
      <c r="AI214" s="425"/>
      <c r="AJ214" s="425"/>
      <c r="AK214" s="425"/>
      <c r="AL214" s="425"/>
      <c r="AM214" s="424"/>
      <c r="AN214" s="424"/>
    </row>
    <row r="215" spans="1:40" ht="15.75">
      <c r="A215" s="432"/>
      <c r="B215" s="432"/>
      <c r="C215" s="432"/>
      <c r="D215" s="430"/>
      <c r="E215" s="430"/>
      <c r="F215" s="431"/>
      <c r="G215" s="430"/>
      <c r="H215" s="429"/>
      <c r="I215" s="427"/>
      <c r="J215" s="427"/>
      <c r="K215" s="428"/>
      <c r="L215" s="427"/>
      <c r="M215" s="426"/>
      <c r="N215" s="425"/>
      <c r="O215" s="425"/>
      <c r="P215" s="425"/>
      <c r="Q215" s="425"/>
      <c r="R215" s="425"/>
      <c r="S215" s="425"/>
      <c r="T215" s="425"/>
      <c r="U215" s="425"/>
      <c r="V215" s="425"/>
      <c r="W215" s="425"/>
      <c r="X215" s="425"/>
      <c r="Y215" s="425"/>
      <c r="Z215" s="425"/>
      <c r="AA215" s="425"/>
      <c r="AB215" s="425"/>
      <c r="AC215" s="425"/>
      <c r="AD215" s="425"/>
      <c r="AE215" s="425"/>
      <c r="AF215" s="425"/>
      <c r="AG215" s="425"/>
      <c r="AH215" s="425"/>
      <c r="AI215" s="425"/>
      <c r="AJ215" s="425"/>
      <c r="AK215" s="425"/>
      <c r="AL215" s="425"/>
      <c r="AM215" s="424"/>
      <c r="AN215" s="424"/>
    </row>
    <row r="216" spans="1:40" ht="15.75">
      <c r="A216" s="432"/>
      <c r="B216" s="432"/>
      <c r="C216" s="432"/>
      <c r="D216" s="430"/>
      <c r="E216" s="430"/>
      <c r="F216" s="431"/>
      <c r="G216" s="430"/>
      <c r="H216" s="429"/>
      <c r="I216" s="427"/>
      <c r="J216" s="427"/>
      <c r="K216" s="428"/>
      <c r="L216" s="427"/>
      <c r="M216" s="426"/>
      <c r="N216" s="425"/>
      <c r="O216" s="425"/>
      <c r="P216" s="425"/>
      <c r="Q216" s="425"/>
      <c r="R216" s="425"/>
      <c r="S216" s="425"/>
      <c r="T216" s="425"/>
      <c r="U216" s="425"/>
      <c r="V216" s="425"/>
      <c r="W216" s="425"/>
      <c r="X216" s="425"/>
      <c r="Y216" s="425"/>
      <c r="Z216" s="425"/>
      <c r="AA216" s="425"/>
      <c r="AB216" s="425"/>
      <c r="AC216" s="425"/>
      <c r="AD216" s="425"/>
      <c r="AE216" s="425"/>
      <c r="AF216" s="425"/>
      <c r="AG216" s="425"/>
      <c r="AH216" s="425"/>
      <c r="AI216" s="425"/>
      <c r="AJ216" s="425"/>
      <c r="AK216" s="425"/>
      <c r="AL216" s="425"/>
      <c r="AM216" s="424"/>
      <c r="AN216" s="424"/>
    </row>
    <row r="217" spans="1:40" ht="15.75">
      <c r="A217" s="432"/>
      <c r="B217" s="432"/>
      <c r="C217" s="432"/>
      <c r="D217" s="430"/>
      <c r="E217" s="430"/>
      <c r="F217" s="431"/>
      <c r="G217" s="430"/>
      <c r="H217" s="429"/>
      <c r="I217" s="427"/>
      <c r="J217" s="427"/>
      <c r="K217" s="428"/>
      <c r="L217" s="427"/>
      <c r="M217" s="426"/>
      <c r="N217" s="425"/>
      <c r="O217" s="425"/>
      <c r="P217" s="425"/>
      <c r="Q217" s="425"/>
      <c r="R217" s="425"/>
      <c r="S217" s="425"/>
      <c r="T217" s="425"/>
      <c r="U217" s="425"/>
      <c r="V217" s="425"/>
      <c r="W217" s="425"/>
      <c r="X217" s="425"/>
      <c r="Y217" s="425"/>
      <c r="Z217" s="425"/>
      <c r="AA217" s="425"/>
      <c r="AB217" s="425"/>
      <c r="AC217" s="425"/>
      <c r="AD217" s="425"/>
      <c r="AE217" s="425"/>
      <c r="AF217" s="425"/>
      <c r="AG217" s="425"/>
      <c r="AH217" s="425"/>
      <c r="AI217" s="425"/>
      <c r="AJ217" s="425"/>
      <c r="AK217" s="425"/>
      <c r="AL217" s="425"/>
      <c r="AM217" s="424"/>
      <c r="AN217" s="424"/>
    </row>
    <row r="218" spans="1:40" ht="15.75">
      <c r="A218" s="432"/>
      <c r="B218" s="432"/>
      <c r="C218" s="432"/>
      <c r="D218" s="430"/>
      <c r="E218" s="430"/>
      <c r="F218" s="431"/>
      <c r="G218" s="430"/>
      <c r="H218" s="429"/>
      <c r="I218" s="427"/>
      <c r="J218" s="427"/>
      <c r="K218" s="428"/>
      <c r="L218" s="427"/>
      <c r="M218" s="426"/>
      <c r="N218" s="425"/>
      <c r="O218" s="425"/>
      <c r="P218" s="425"/>
      <c r="Q218" s="425"/>
      <c r="R218" s="425"/>
      <c r="S218" s="425"/>
      <c r="T218" s="425"/>
      <c r="U218" s="425"/>
      <c r="V218" s="425"/>
      <c r="W218" s="425"/>
      <c r="X218" s="425"/>
      <c r="Y218" s="425"/>
      <c r="Z218" s="425"/>
      <c r="AA218" s="425"/>
      <c r="AB218" s="425"/>
      <c r="AC218" s="425"/>
      <c r="AD218" s="425"/>
      <c r="AE218" s="425"/>
      <c r="AF218" s="425"/>
      <c r="AG218" s="425"/>
      <c r="AH218" s="425"/>
      <c r="AI218" s="425"/>
      <c r="AJ218" s="425"/>
      <c r="AK218" s="425"/>
      <c r="AL218" s="425"/>
      <c r="AM218" s="424"/>
      <c r="AN218" s="424"/>
    </row>
    <row r="219" spans="1:40" ht="15.75">
      <c r="A219" s="432"/>
      <c r="B219" s="432"/>
      <c r="C219" s="432"/>
      <c r="D219" s="430"/>
      <c r="E219" s="430"/>
      <c r="F219" s="431"/>
      <c r="G219" s="430"/>
      <c r="H219" s="429"/>
      <c r="I219" s="427"/>
      <c r="J219" s="427"/>
      <c r="K219" s="428"/>
      <c r="L219" s="427"/>
      <c r="M219" s="426"/>
      <c r="N219" s="425"/>
      <c r="O219" s="425"/>
      <c r="P219" s="425"/>
      <c r="Q219" s="425"/>
      <c r="R219" s="425"/>
      <c r="S219" s="425"/>
      <c r="T219" s="425"/>
      <c r="U219" s="425"/>
      <c r="V219" s="425"/>
      <c r="W219" s="425"/>
      <c r="X219" s="425"/>
      <c r="Y219" s="425"/>
      <c r="Z219" s="425"/>
      <c r="AA219" s="425"/>
      <c r="AB219" s="425"/>
      <c r="AC219" s="425"/>
      <c r="AD219" s="425"/>
      <c r="AE219" s="425"/>
      <c r="AF219" s="425"/>
      <c r="AG219" s="425"/>
      <c r="AH219" s="425"/>
      <c r="AI219" s="425"/>
      <c r="AJ219" s="425"/>
      <c r="AK219" s="425"/>
      <c r="AL219" s="425"/>
      <c r="AM219" s="424"/>
      <c r="AN219" s="424"/>
    </row>
    <row r="220" spans="1:40" ht="15.75">
      <c r="A220" s="432"/>
      <c r="B220" s="432"/>
      <c r="C220" s="432"/>
      <c r="D220" s="430"/>
      <c r="E220" s="430"/>
      <c r="F220" s="431"/>
      <c r="G220" s="430"/>
      <c r="H220" s="429"/>
      <c r="I220" s="427"/>
      <c r="J220" s="427"/>
      <c r="K220" s="428"/>
      <c r="L220" s="427"/>
      <c r="M220" s="426"/>
      <c r="N220" s="425"/>
      <c r="O220" s="425"/>
      <c r="P220" s="425"/>
      <c r="Q220" s="425"/>
      <c r="R220" s="425"/>
      <c r="S220" s="425"/>
      <c r="T220" s="425"/>
      <c r="U220" s="425"/>
      <c r="V220" s="425"/>
      <c r="W220" s="425"/>
      <c r="X220" s="425"/>
      <c r="Y220" s="425"/>
      <c r="Z220" s="425"/>
      <c r="AA220" s="425"/>
      <c r="AB220" s="425"/>
      <c r="AC220" s="425"/>
      <c r="AD220" s="425"/>
      <c r="AE220" s="425"/>
      <c r="AF220" s="425"/>
      <c r="AG220" s="425"/>
      <c r="AH220" s="425"/>
      <c r="AI220" s="425"/>
      <c r="AJ220" s="425"/>
      <c r="AK220" s="425"/>
      <c r="AL220" s="425"/>
      <c r="AM220" s="424"/>
      <c r="AN220" s="424"/>
    </row>
    <row r="221" spans="1:40" ht="15.75">
      <c r="A221" s="432"/>
      <c r="B221" s="432"/>
      <c r="C221" s="432"/>
      <c r="D221" s="430"/>
      <c r="E221" s="430"/>
      <c r="F221" s="431"/>
      <c r="G221" s="430"/>
      <c r="H221" s="429"/>
      <c r="I221" s="427"/>
      <c r="J221" s="427"/>
      <c r="K221" s="428"/>
      <c r="L221" s="427"/>
      <c r="M221" s="426"/>
      <c r="N221" s="425"/>
      <c r="O221" s="425"/>
      <c r="P221" s="425"/>
      <c r="Q221" s="425"/>
      <c r="R221" s="425"/>
      <c r="S221" s="425"/>
      <c r="T221" s="425"/>
      <c r="U221" s="425"/>
      <c r="V221" s="425"/>
      <c r="W221" s="425"/>
      <c r="X221" s="425"/>
      <c r="Y221" s="425"/>
      <c r="Z221" s="425"/>
      <c r="AA221" s="425"/>
      <c r="AB221" s="425"/>
      <c r="AC221" s="425"/>
      <c r="AD221" s="425"/>
      <c r="AE221" s="425"/>
      <c r="AF221" s="425"/>
      <c r="AG221" s="425"/>
      <c r="AH221" s="425"/>
      <c r="AI221" s="425"/>
      <c r="AJ221" s="425"/>
      <c r="AK221" s="425"/>
      <c r="AL221" s="425"/>
      <c r="AM221" s="424"/>
      <c r="AN221" s="424"/>
    </row>
    <row r="222" spans="1:40" ht="15.75">
      <c r="A222" s="432"/>
      <c r="B222" s="432"/>
      <c r="C222" s="432"/>
      <c r="D222" s="430"/>
      <c r="E222" s="430"/>
      <c r="F222" s="431"/>
      <c r="G222" s="430"/>
      <c r="H222" s="429"/>
      <c r="I222" s="427"/>
      <c r="J222" s="427"/>
      <c r="K222" s="428"/>
      <c r="L222" s="427"/>
      <c r="M222" s="426"/>
      <c r="N222" s="425"/>
      <c r="O222" s="425"/>
      <c r="P222" s="425"/>
      <c r="Q222" s="425"/>
      <c r="R222" s="425"/>
      <c r="S222" s="425"/>
      <c r="T222" s="425"/>
      <c r="U222" s="425"/>
      <c r="V222" s="425"/>
      <c r="W222" s="425"/>
      <c r="X222" s="425"/>
      <c r="Y222" s="425"/>
      <c r="Z222" s="425"/>
      <c r="AA222" s="425"/>
      <c r="AB222" s="425"/>
      <c r="AC222" s="425"/>
      <c r="AD222" s="425"/>
      <c r="AE222" s="425"/>
      <c r="AF222" s="425"/>
      <c r="AG222" s="425"/>
      <c r="AH222" s="425"/>
      <c r="AI222" s="425"/>
      <c r="AJ222" s="425"/>
      <c r="AK222" s="425"/>
      <c r="AL222" s="425"/>
      <c r="AM222" s="424"/>
      <c r="AN222" s="424"/>
    </row>
    <row r="223" spans="1:40" ht="15.75">
      <c r="A223" s="432"/>
      <c r="B223" s="432"/>
      <c r="C223" s="432"/>
      <c r="D223" s="430"/>
      <c r="E223" s="430"/>
      <c r="F223" s="431"/>
      <c r="G223" s="430"/>
      <c r="H223" s="429"/>
      <c r="I223" s="427"/>
      <c r="J223" s="427"/>
      <c r="K223" s="428"/>
      <c r="L223" s="427"/>
      <c r="M223" s="426"/>
      <c r="N223" s="425"/>
      <c r="O223" s="425"/>
      <c r="P223" s="425"/>
      <c r="Q223" s="425"/>
      <c r="R223" s="425"/>
      <c r="S223" s="425"/>
      <c r="T223" s="425"/>
      <c r="U223" s="425"/>
      <c r="V223" s="425"/>
      <c r="W223" s="425"/>
      <c r="X223" s="425"/>
      <c r="Y223" s="425"/>
      <c r="Z223" s="425"/>
      <c r="AA223" s="425"/>
      <c r="AB223" s="425"/>
      <c r="AC223" s="425"/>
      <c r="AD223" s="425"/>
      <c r="AE223" s="425"/>
      <c r="AF223" s="425"/>
      <c r="AG223" s="425"/>
      <c r="AH223" s="425"/>
      <c r="AI223" s="425"/>
      <c r="AJ223" s="425"/>
      <c r="AK223" s="425"/>
      <c r="AL223" s="425"/>
      <c r="AM223" s="424"/>
      <c r="AN223" s="424"/>
    </row>
    <row r="224" spans="1:40" ht="15.75">
      <c r="A224" s="432"/>
      <c r="B224" s="432"/>
      <c r="C224" s="432"/>
      <c r="D224" s="430"/>
      <c r="E224" s="430"/>
      <c r="F224" s="431"/>
      <c r="G224" s="430"/>
      <c r="H224" s="429"/>
      <c r="I224" s="427"/>
      <c r="J224" s="427"/>
      <c r="K224" s="428"/>
      <c r="L224" s="427"/>
      <c r="M224" s="426"/>
      <c r="N224" s="425"/>
      <c r="O224" s="425"/>
      <c r="P224" s="425"/>
      <c r="Q224" s="425"/>
      <c r="R224" s="425"/>
      <c r="S224" s="425"/>
      <c r="T224" s="425"/>
      <c r="U224" s="425"/>
      <c r="V224" s="425"/>
      <c r="W224" s="425"/>
      <c r="X224" s="425"/>
      <c r="Y224" s="425"/>
      <c r="Z224" s="425"/>
      <c r="AA224" s="425"/>
      <c r="AB224" s="425"/>
      <c r="AC224" s="425"/>
      <c r="AD224" s="425"/>
      <c r="AE224" s="425"/>
      <c r="AF224" s="425"/>
      <c r="AG224" s="425"/>
      <c r="AH224" s="425"/>
      <c r="AI224" s="425"/>
      <c r="AJ224" s="425"/>
      <c r="AK224" s="425"/>
      <c r="AL224" s="425"/>
      <c r="AM224" s="424"/>
      <c r="AN224" s="424"/>
    </row>
    <row r="225" spans="1:40" ht="15.75">
      <c r="A225" s="432"/>
      <c r="B225" s="432"/>
      <c r="C225" s="432"/>
      <c r="D225" s="430"/>
      <c r="E225" s="430"/>
      <c r="F225" s="431"/>
      <c r="G225" s="430"/>
      <c r="H225" s="429"/>
      <c r="I225" s="427"/>
      <c r="J225" s="427"/>
      <c r="K225" s="428"/>
      <c r="L225" s="427"/>
      <c r="M225" s="426"/>
      <c r="N225" s="425"/>
      <c r="O225" s="425"/>
      <c r="P225" s="425"/>
      <c r="Q225" s="425"/>
      <c r="R225" s="425"/>
      <c r="S225" s="425"/>
      <c r="T225" s="425"/>
      <c r="U225" s="425"/>
      <c r="V225" s="425"/>
      <c r="W225" s="425"/>
      <c r="X225" s="425"/>
      <c r="Y225" s="425"/>
      <c r="Z225" s="425"/>
      <c r="AA225" s="425"/>
      <c r="AB225" s="425"/>
      <c r="AC225" s="425"/>
      <c r="AD225" s="425"/>
      <c r="AE225" s="425"/>
      <c r="AF225" s="425"/>
      <c r="AG225" s="425"/>
      <c r="AH225" s="425"/>
      <c r="AI225" s="425"/>
      <c r="AJ225" s="425"/>
      <c r="AK225" s="425"/>
      <c r="AL225" s="425"/>
      <c r="AM225" s="424"/>
      <c r="AN225" s="424"/>
    </row>
    <row r="226" spans="1:40" ht="15.75">
      <c r="A226" s="432"/>
      <c r="B226" s="432"/>
      <c r="C226" s="432"/>
      <c r="D226" s="430"/>
      <c r="E226" s="430"/>
      <c r="F226" s="431"/>
      <c r="G226" s="430"/>
      <c r="H226" s="429"/>
      <c r="I226" s="427"/>
      <c r="J226" s="427"/>
      <c r="K226" s="428"/>
      <c r="L226" s="427"/>
      <c r="M226" s="426"/>
      <c r="N226" s="425"/>
      <c r="O226" s="425"/>
      <c r="P226" s="425"/>
      <c r="Q226" s="425"/>
      <c r="R226" s="425"/>
      <c r="S226" s="425"/>
      <c r="T226" s="425"/>
      <c r="U226" s="425"/>
      <c r="V226" s="425"/>
      <c r="W226" s="425"/>
      <c r="X226" s="425"/>
      <c r="Y226" s="425"/>
      <c r="Z226" s="425"/>
      <c r="AA226" s="425"/>
      <c r="AB226" s="425"/>
      <c r="AC226" s="425"/>
      <c r="AD226" s="425"/>
      <c r="AE226" s="425"/>
      <c r="AF226" s="425"/>
      <c r="AG226" s="425"/>
      <c r="AH226" s="425"/>
      <c r="AI226" s="425"/>
      <c r="AJ226" s="425"/>
      <c r="AK226" s="425"/>
      <c r="AL226" s="425"/>
      <c r="AM226" s="424"/>
      <c r="AN226" s="424"/>
    </row>
    <row r="227" spans="1:40" ht="15.75">
      <c r="A227" s="432"/>
      <c r="B227" s="432"/>
      <c r="C227" s="432"/>
      <c r="D227" s="430"/>
      <c r="E227" s="430"/>
      <c r="F227" s="431"/>
      <c r="G227" s="430"/>
      <c r="H227" s="429"/>
      <c r="I227" s="427"/>
      <c r="J227" s="427"/>
      <c r="K227" s="428"/>
      <c r="L227" s="427"/>
      <c r="M227" s="426"/>
      <c r="N227" s="425"/>
      <c r="O227" s="425"/>
      <c r="P227" s="425"/>
      <c r="Q227" s="425"/>
      <c r="R227" s="425"/>
      <c r="S227" s="425"/>
      <c r="T227" s="425"/>
      <c r="U227" s="425"/>
      <c r="V227" s="425"/>
      <c r="W227" s="425"/>
      <c r="X227" s="425"/>
      <c r="Y227" s="425"/>
      <c r="Z227" s="425"/>
      <c r="AA227" s="425"/>
      <c r="AB227" s="425"/>
      <c r="AC227" s="425"/>
      <c r="AD227" s="425"/>
      <c r="AE227" s="425"/>
      <c r="AF227" s="425"/>
      <c r="AG227" s="425"/>
      <c r="AH227" s="425"/>
      <c r="AI227" s="425"/>
      <c r="AJ227" s="425"/>
      <c r="AK227" s="425"/>
      <c r="AL227" s="425"/>
      <c r="AM227" s="424"/>
      <c r="AN227" s="424"/>
    </row>
    <row r="228" spans="1:40" ht="15.75">
      <c r="A228" s="432"/>
      <c r="B228" s="432"/>
      <c r="C228" s="432"/>
      <c r="D228" s="430"/>
      <c r="E228" s="430"/>
      <c r="F228" s="431"/>
      <c r="G228" s="430"/>
      <c r="H228" s="429"/>
      <c r="I228" s="427"/>
      <c r="J228" s="427"/>
      <c r="K228" s="428"/>
      <c r="L228" s="427"/>
      <c r="M228" s="426"/>
      <c r="N228" s="425"/>
      <c r="O228" s="425"/>
      <c r="P228" s="425"/>
      <c r="Q228" s="425"/>
      <c r="R228" s="425"/>
      <c r="S228" s="425"/>
      <c r="T228" s="425"/>
      <c r="U228" s="425"/>
      <c r="V228" s="425"/>
      <c r="W228" s="425"/>
      <c r="X228" s="425"/>
      <c r="Y228" s="425"/>
      <c r="Z228" s="425"/>
      <c r="AA228" s="425"/>
      <c r="AB228" s="425"/>
      <c r="AC228" s="425"/>
      <c r="AD228" s="425"/>
      <c r="AE228" s="425"/>
      <c r="AF228" s="425"/>
      <c r="AG228" s="425"/>
      <c r="AH228" s="425"/>
      <c r="AI228" s="425"/>
      <c r="AJ228" s="425"/>
      <c r="AK228" s="425"/>
      <c r="AL228" s="425"/>
      <c r="AM228" s="424"/>
      <c r="AN228" s="424"/>
    </row>
    <row r="229" spans="1:40" ht="15.75">
      <c r="A229" s="432"/>
      <c r="B229" s="432"/>
      <c r="C229" s="432"/>
      <c r="D229" s="430"/>
      <c r="E229" s="430"/>
      <c r="F229" s="431"/>
      <c r="G229" s="430"/>
      <c r="H229" s="429"/>
      <c r="I229" s="427"/>
      <c r="J229" s="427"/>
      <c r="K229" s="428"/>
      <c r="L229" s="427"/>
      <c r="M229" s="426"/>
      <c r="N229" s="425"/>
      <c r="O229" s="425"/>
      <c r="P229" s="425"/>
      <c r="Q229" s="425"/>
      <c r="R229" s="425"/>
      <c r="S229" s="425"/>
      <c r="T229" s="425"/>
      <c r="U229" s="425"/>
      <c r="V229" s="425"/>
      <c r="W229" s="425"/>
      <c r="X229" s="425"/>
      <c r="Y229" s="425"/>
      <c r="Z229" s="425"/>
      <c r="AA229" s="425"/>
      <c r="AB229" s="425"/>
      <c r="AC229" s="425"/>
      <c r="AD229" s="425"/>
      <c r="AE229" s="425"/>
      <c r="AF229" s="425"/>
      <c r="AG229" s="425"/>
      <c r="AH229" s="425"/>
      <c r="AI229" s="425"/>
      <c r="AJ229" s="425"/>
      <c r="AK229" s="425"/>
      <c r="AL229" s="425"/>
      <c r="AM229" s="424"/>
      <c r="AN229" s="424"/>
    </row>
    <row r="230" spans="1:40" ht="15.75">
      <c r="A230" s="432"/>
      <c r="B230" s="432"/>
      <c r="C230" s="432"/>
      <c r="D230" s="430"/>
      <c r="E230" s="430"/>
      <c r="F230" s="431"/>
      <c r="G230" s="430"/>
      <c r="H230" s="429"/>
      <c r="I230" s="427"/>
      <c r="J230" s="427"/>
      <c r="K230" s="428"/>
      <c r="L230" s="427"/>
      <c r="M230" s="426"/>
      <c r="N230" s="425"/>
      <c r="O230" s="425"/>
      <c r="P230" s="425"/>
      <c r="Q230" s="425"/>
      <c r="R230" s="425"/>
      <c r="S230" s="425"/>
      <c r="T230" s="425"/>
      <c r="U230" s="425"/>
      <c r="V230" s="425"/>
      <c r="W230" s="425"/>
      <c r="X230" s="425"/>
      <c r="Y230" s="425"/>
      <c r="Z230" s="425"/>
      <c r="AA230" s="425"/>
      <c r="AB230" s="425"/>
      <c r="AC230" s="425"/>
      <c r="AD230" s="425"/>
      <c r="AE230" s="425"/>
      <c r="AF230" s="425"/>
      <c r="AG230" s="425"/>
      <c r="AH230" s="425"/>
      <c r="AI230" s="425"/>
      <c r="AJ230" s="425"/>
      <c r="AK230" s="425"/>
      <c r="AL230" s="425"/>
      <c r="AM230" s="424"/>
      <c r="AN230" s="424"/>
    </row>
    <row r="231" spans="1:40" ht="15.75">
      <c r="A231" s="432"/>
      <c r="B231" s="432"/>
      <c r="C231" s="432"/>
      <c r="D231" s="430"/>
      <c r="E231" s="430"/>
      <c r="F231" s="431"/>
      <c r="G231" s="430"/>
      <c r="H231" s="429"/>
      <c r="I231" s="427"/>
      <c r="J231" s="427"/>
      <c r="K231" s="428"/>
      <c r="L231" s="427"/>
      <c r="M231" s="426"/>
      <c r="N231" s="425"/>
      <c r="O231" s="425"/>
      <c r="P231" s="425"/>
      <c r="Q231" s="425"/>
      <c r="R231" s="425"/>
      <c r="S231" s="425"/>
      <c r="T231" s="425"/>
      <c r="U231" s="425"/>
      <c r="V231" s="425"/>
      <c r="W231" s="425"/>
      <c r="X231" s="425"/>
      <c r="Y231" s="425"/>
      <c r="Z231" s="425"/>
      <c r="AA231" s="425"/>
      <c r="AB231" s="425"/>
      <c r="AC231" s="425"/>
      <c r="AD231" s="425"/>
      <c r="AE231" s="425"/>
      <c r="AF231" s="425"/>
      <c r="AG231" s="425"/>
      <c r="AH231" s="425"/>
      <c r="AI231" s="425"/>
      <c r="AJ231" s="425"/>
      <c r="AK231" s="425"/>
      <c r="AL231" s="425"/>
      <c r="AM231" s="424"/>
      <c r="AN231" s="424"/>
    </row>
    <row r="232" spans="1:40" ht="15.75">
      <c r="A232" s="432"/>
      <c r="B232" s="432"/>
      <c r="C232" s="432"/>
      <c r="D232" s="430"/>
      <c r="E232" s="430"/>
      <c r="F232" s="431"/>
      <c r="G232" s="430"/>
      <c r="H232" s="429"/>
      <c r="I232" s="427"/>
      <c r="J232" s="427"/>
      <c r="K232" s="428"/>
      <c r="L232" s="427"/>
      <c r="M232" s="426"/>
      <c r="N232" s="425"/>
      <c r="O232" s="425"/>
      <c r="P232" s="425"/>
      <c r="Q232" s="425"/>
      <c r="R232" s="425"/>
      <c r="S232" s="425"/>
      <c r="T232" s="425"/>
      <c r="U232" s="425"/>
      <c r="V232" s="425"/>
      <c r="W232" s="425"/>
      <c r="X232" s="425"/>
      <c r="Y232" s="425"/>
      <c r="Z232" s="425"/>
      <c r="AA232" s="425"/>
      <c r="AB232" s="425"/>
      <c r="AC232" s="425"/>
      <c r="AD232" s="425"/>
      <c r="AE232" s="425"/>
      <c r="AF232" s="425"/>
      <c r="AG232" s="425"/>
      <c r="AH232" s="425"/>
      <c r="AI232" s="425"/>
      <c r="AJ232" s="425"/>
      <c r="AK232" s="425"/>
      <c r="AL232" s="425"/>
      <c r="AM232" s="424"/>
      <c r="AN232" s="424"/>
    </row>
    <row r="233" spans="1:40" ht="15.75">
      <c r="A233" s="432"/>
      <c r="B233" s="432"/>
      <c r="C233" s="432"/>
      <c r="D233" s="430"/>
      <c r="E233" s="430"/>
      <c r="F233" s="431"/>
      <c r="G233" s="430"/>
      <c r="H233" s="429"/>
      <c r="I233" s="427"/>
      <c r="J233" s="427"/>
      <c r="K233" s="428"/>
      <c r="L233" s="427"/>
      <c r="M233" s="426"/>
      <c r="N233" s="425"/>
      <c r="O233" s="425"/>
      <c r="P233" s="425"/>
      <c r="Q233" s="425"/>
      <c r="R233" s="425"/>
      <c r="S233" s="425"/>
      <c r="T233" s="425"/>
      <c r="U233" s="425"/>
      <c r="V233" s="425"/>
      <c r="W233" s="425"/>
      <c r="X233" s="425"/>
      <c r="Y233" s="425"/>
      <c r="Z233" s="425"/>
      <c r="AA233" s="425"/>
      <c r="AB233" s="425"/>
      <c r="AC233" s="425"/>
      <c r="AD233" s="425"/>
      <c r="AE233" s="425"/>
      <c r="AF233" s="425"/>
      <c r="AG233" s="425"/>
      <c r="AH233" s="425"/>
      <c r="AI233" s="425"/>
      <c r="AJ233" s="425"/>
      <c r="AK233" s="425"/>
      <c r="AL233" s="425"/>
      <c r="AM233" s="424"/>
      <c r="AN233" s="424"/>
    </row>
    <row r="234" spans="1:40" ht="15.75">
      <c r="A234" s="432"/>
      <c r="B234" s="432"/>
      <c r="C234" s="432"/>
      <c r="D234" s="430"/>
      <c r="E234" s="430"/>
      <c r="F234" s="431"/>
      <c r="G234" s="430"/>
      <c r="H234" s="429"/>
      <c r="I234" s="427"/>
      <c r="J234" s="427"/>
      <c r="K234" s="428"/>
      <c r="L234" s="427"/>
      <c r="M234" s="426"/>
      <c r="N234" s="425"/>
      <c r="O234" s="425"/>
      <c r="P234" s="425"/>
      <c r="Q234" s="425"/>
      <c r="R234" s="425"/>
      <c r="S234" s="425"/>
      <c r="T234" s="425"/>
      <c r="U234" s="425"/>
      <c r="V234" s="425"/>
      <c r="W234" s="425"/>
      <c r="X234" s="425"/>
      <c r="Y234" s="425"/>
      <c r="Z234" s="425"/>
      <c r="AA234" s="425"/>
      <c r="AB234" s="425"/>
      <c r="AC234" s="425"/>
      <c r="AD234" s="425"/>
      <c r="AE234" s="425"/>
      <c r="AF234" s="425"/>
      <c r="AG234" s="425"/>
      <c r="AH234" s="425"/>
      <c r="AI234" s="425"/>
      <c r="AJ234" s="425"/>
      <c r="AK234" s="425"/>
      <c r="AL234" s="425"/>
      <c r="AM234" s="424"/>
      <c r="AN234" s="424"/>
    </row>
    <row r="235" spans="1:40" ht="15.75">
      <c r="A235" s="432"/>
      <c r="B235" s="432"/>
      <c r="C235" s="432"/>
      <c r="D235" s="430"/>
      <c r="E235" s="430"/>
      <c r="F235" s="431"/>
      <c r="G235" s="430"/>
      <c r="H235" s="429"/>
      <c r="I235" s="427"/>
      <c r="J235" s="427"/>
      <c r="K235" s="428"/>
      <c r="L235" s="427"/>
      <c r="M235" s="426"/>
      <c r="N235" s="425"/>
      <c r="O235" s="425"/>
      <c r="P235" s="425"/>
      <c r="Q235" s="425"/>
      <c r="R235" s="425"/>
      <c r="S235" s="425"/>
      <c r="T235" s="425"/>
      <c r="U235" s="425"/>
      <c r="V235" s="425"/>
      <c r="W235" s="425"/>
      <c r="X235" s="425"/>
      <c r="Y235" s="425"/>
      <c r="Z235" s="425"/>
      <c r="AA235" s="425"/>
      <c r="AB235" s="425"/>
      <c r="AC235" s="425"/>
      <c r="AD235" s="425"/>
      <c r="AE235" s="425"/>
      <c r="AF235" s="425"/>
      <c r="AG235" s="425"/>
      <c r="AH235" s="425"/>
      <c r="AI235" s="425"/>
      <c r="AJ235" s="425"/>
      <c r="AK235" s="425"/>
      <c r="AL235" s="425"/>
      <c r="AM235" s="424"/>
      <c r="AN235" s="424"/>
    </row>
    <row r="236" spans="1:40" ht="15.75">
      <c r="A236" s="432"/>
      <c r="B236" s="432"/>
      <c r="C236" s="432"/>
      <c r="D236" s="430"/>
      <c r="E236" s="430"/>
      <c r="F236" s="431"/>
      <c r="G236" s="430"/>
      <c r="H236" s="429"/>
      <c r="I236" s="427"/>
      <c r="J236" s="427"/>
      <c r="K236" s="428"/>
      <c r="L236" s="427"/>
      <c r="M236" s="426"/>
      <c r="N236" s="425"/>
      <c r="O236" s="425"/>
      <c r="P236" s="425"/>
      <c r="Q236" s="425"/>
      <c r="R236" s="425"/>
      <c r="S236" s="425"/>
      <c r="T236" s="425"/>
      <c r="U236" s="425"/>
      <c r="V236" s="425"/>
      <c r="W236" s="425"/>
      <c r="X236" s="425"/>
      <c r="Y236" s="425"/>
      <c r="Z236" s="425"/>
      <c r="AA236" s="425"/>
      <c r="AB236" s="425"/>
      <c r="AC236" s="425"/>
      <c r="AD236" s="425"/>
      <c r="AE236" s="425"/>
      <c r="AF236" s="425"/>
      <c r="AG236" s="425"/>
      <c r="AH236" s="425"/>
      <c r="AI236" s="425"/>
      <c r="AJ236" s="425"/>
      <c r="AK236" s="425"/>
      <c r="AL236" s="425"/>
      <c r="AM236" s="424"/>
      <c r="AN236" s="424"/>
    </row>
    <row r="237" spans="1:40" ht="15.75">
      <c r="A237" s="432"/>
      <c r="B237" s="432"/>
      <c r="C237" s="432"/>
      <c r="D237" s="430"/>
      <c r="E237" s="430"/>
      <c r="F237" s="431"/>
      <c r="G237" s="430"/>
      <c r="H237" s="429"/>
      <c r="I237" s="427"/>
      <c r="J237" s="427"/>
      <c r="K237" s="428"/>
      <c r="L237" s="427"/>
      <c r="M237" s="426"/>
      <c r="N237" s="425"/>
      <c r="O237" s="425"/>
      <c r="P237" s="425"/>
      <c r="Q237" s="425"/>
      <c r="R237" s="425"/>
      <c r="S237" s="425"/>
      <c r="T237" s="425"/>
      <c r="U237" s="425"/>
      <c r="V237" s="425"/>
      <c r="W237" s="425"/>
      <c r="X237" s="425"/>
      <c r="Y237" s="425"/>
      <c r="Z237" s="425"/>
      <c r="AA237" s="425"/>
      <c r="AB237" s="425"/>
      <c r="AC237" s="425"/>
      <c r="AD237" s="425"/>
      <c r="AE237" s="425"/>
      <c r="AF237" s="425"/>
      <c r="AG237" s="425"/>
      <c r="AH237" s="425"/>
      <c r="AI237" s="425"/>
      <c r="AJ237" s="425"/>
      <c r="AK237" s="425"/>
      <c r="AL237" s="425"/>
      <c r="AM237" s="424"/>
      <c r="AN237" s="424"/>
    </row>
    <row r="238" spans="1:40" ht="15.75">
      <c r="A238" s="432"/>
      <c r="B238" s="432"/>
      <c r="C238" s="432"/>
      <c r="D238" s="430"/>
      <c r="E238" s="430"/>
      <c r="F238" s="431"/>
      <c r="G238" s="430"/>
      <c r="H238" s="429"/>
      <c r="I238" s="427"/>
      <c r="J238" s="427"/>
      <c r="K238" s="428"/>
      <c r="L238" s="427"/>
      <c r="M238" s="426"/>
      <c r="N238" s="425"/>
      <c r="O238" s="425"/>
      <c r="P238" s="425"/>
      <c r="Q238" s="425"/>
      <c r="R238" s="425"/>
      <c r="S238" s="425"/>
      <c r="T238" s="425"/>
      <c r="U238" s="425"/>
      <c r="V238" s="425"/>
      <c r="W238" s="425"/>
      <c r="X238" s="425"/>
      <c r="Y238" s="425"/>
      <c r="Z238" s="425"/>
      <c r="AA238" s="425"/>
      <c r="AB238" s="425"/>
      <c r="AC238" s="425"/>
      <c r="AD238" s="425"/>
      <c r="AE238" s="425"/>
      <c r="AF238" s="425"/>
      <c r="AG238" s="425"/>
      <c r="AH238" s="425"/>
      <c r="AI238" s="425"/>
      <c r="AJ238" s="425"/>
      <c r="AK238" s="425"/>
      <c r="AL238" s="425"/>
      <c r="AM238" s="424"/>
      <c r="AN238" s="424"/>
    </row>
    <row r="239" spans="1:40" ht="15.75">
      <c r="A239" s="432"/>
      <c r="B239" s="432"/>
      <c r="C239" s="432"/>
      <c r="D239" s="430"/>
      <c r="E239" s="430"/>
      <c r="F239" s="431"/>
      <c r="G239" s="430"/>
      <c r="H239" s="429"/>
      <c r="I239" s="427"/>
      <c r="J239" s="427"/>
      <c r="K239" s="428"/>
      <c r="L239" s="427"/>
      <c r="M239" s="426"/>
      <c r="N239" s="425"/>
      <c r="O239" s="425"/>
      <c r="P239" s="425"/>
      <c r="Q239" s="425"/>
      <c r="R239" s="425"/>
      <c r="S239" s="425"/>
      <c r="T239" s="425"/>
      <c r="U239" s="425"/>
      <c r="V239" s="425"/>
      <c r="W239" s="425"/>
      <c r="X239" s="425"/>
      <c r="Y239" s="425"/>
      <c r="Z239" s="425"/>
      <c r="AA239" s="425"/>
      <c r="AB239" s="425"/>
      <c r="AC239" s="425"/>
      <c r="AD239" s="425"/>
      <c r="AE239" s="425"/>
      <c r="AF239" s="425"/>
      <c r="AG239" s="425"/>
      <c r="AH239" s="425"/>
      <c r="AI239" s="425"/>
      <c r="AJ239" s="425"/>
      <c r="AK239" s="425"/>
      <c r="AL239" s="425"/>
      <c r="AM239" s="424"/>
      <c r="AN239" s="424"/>
    </row>
    <row r="240" spans="1:40" ht="15.75">
      <c r="A240" s="432"/>
      <c r="B240" s="432"/>
      <c r="C240" s="432"/>
      <c r="D240" s="430"/>
      <c r="E240" s="430"/>
      <c r="F240" s="431"/>
      <c r="G240" s="430"/>
      <c r="H240" s="429"/>
      <c r="I240" s="427"/>
      <c r="J240" s="427"/>
      <c r="K240" s="428"/>
      <c r="L240" s="427"/>
      <c r="M240" s="426"/>
      <c r="N240" s="425"/>
      <c r="O240" s="425"/>
      <c r="P240" s="425"/>
      <c r="Q240" s="425"/>
      <c r="R240" s="425"/>
      <c r="S240" s="425"/>
      <c r="T240" s="425"/>
      <c r="U240" s="425"/>
      <c r="V240" s="425"/>
      <c r="W240" s="425"/>
      <c r="X240" s="425"/>
      <c r="Y240" s="425"/>
      <c r="Z240" s="425"/>
      <c r="AA240" s="425"/>
      <c r="AB240" s="425"/>
      <c r="AC240" s="425"/>
      <c r="AD240" s="425"/>
      <c r="AE240" s="425"/>
      <c r="AF240" s="425"/>
      <c r="AG240" s="425"/>
      <c r="AH240" s="425"/>
      <c r="AI240" s="425"/>
      <c r="AJ240" s="425"/>
      <c r="AK240" s="425"/>
      <c r="AL240" s="425"/>
      <c r="AM240" s="424"/>
      <c r="AN240" s="424"/>
    </row>
    <row r="241" spans="1:40" ht="15.75">
      <c r="A241" s="432"/>
      <c r="B241" s="432"/>
      <c r="C241" s="432"/>
      <c r="D241" s="430"/>
      <c r="E241" s="430"/>
      <c r="F241" s="431"/>
      <c r="G241" s="430"/>
      <c r="H241" s="429"/>
      <c r="I241" s="427"/>
      <c r="J241" s="427"/>
      <c r="K241" s="428"/>
      <c r="L241" s="427"/>
      <c r="M241" s="426"/>
      <c r="N241" s="425"/>
      <c r="O241" s="425"/>
      <c r="P241" s="425"/>
      <c r="Q241" s="425"/>
      <c r="R241" s="425"/>
      <c r="S241" s="425"/>
      <c r="T241" s="425"/>
      <c r="U241" s="425"/>
      <c r="V241" s="425"/>
      <c r="W241" s="425"/>
      <c r="X241" s="425"/>
      <c r="Y241" s="425"/>
      <c r="Z241" s="425"/>
      <c r="AA241" s="425"/>
      <c r="AB241" s="425"/>
      <c r="AC241" s="425"/>
      <c r="AD241" s="425"/>
      <c r="AE241" s="425"/>
      <c r="AF241" s="425"/>
      <c r="AG241" s="425"/>
      <c r="AH241" s="425"/>
      <c r="AI241" s="425"/>
      <c r="AJ241" s="425"/>
      <c r="AK241" s="425"/>
      <c r="AL241" s="425"/>
      <c r="AM241" s="424"/>
      <c r="AN241" s="424"/>
    </row>
    <row r="242" spans="1:40" ht="15.75">
      <c r="A242" s="432"/>
      <c r="B242" s="432"/>
      <c r="C242" s="432"/>
      <c r="D242" s="430"/>
      <c r="E242" s="430"/>
      <c r="F242" s="431"/>
      <c r="G242" s="430"/>
      <c r="H242" s="429"/>
      <c r="I242" s="427"/>
      <c r="J242" s="427"/>
      <c r="K242" s="428"/>
      <c r="L242" s="427"/>
      <c r="M242" s="426"/>
      <c r="N242" s="425"/>
      <c r="O242" s="425"/>
      <c r="P242" s="425"/>
      <c r="Q242" s="425"/>
      <c r="R242" s="425"/>
      <c r="S242" s="425"/>
      <c r="T242" s="425"/>
      <c r="U242" s="425"/>
      <c r="V242" s="425"/>
      <c r="W242" s="425"/>
      <c r="X242" s="425"/>
      <c r="Y242" s="425"/>
      <c r="Z242" s="425"/>
      <c r="AA242" s="425"/>
      <c r="AB242" s="425"/>
      <c r="AC242" s="425"/>
      <c r="AD242" s="425"/>
      <c r="AE242" s="425"/>
      <c r="AF242" s="425"/>
      <c r="AG242" s="425"/>
      <c r="AH242" s="425"/>
      <c r="AI242" s="425"/>
      <c r="AJ242" s="425"/>
      <c r="AK242" s="425"/>
      <c r="AL242" s="425"/>
      <c r="AM242" s="424"/>
      <c r="AN242" s="424"/>
    </row>
    <row r="243" spans="1:40" ht="15.75">
      <c r="A243" s="432"/>
      <c r="B243" s="432"/>
      <c r="C243" s="432"/>
      <c r="D243" s="430"/>
      <c r="E243" s="430"/>
      <c r="F243" s="431"/>
      <c r="G243" s="430"/>
      <c r="H243" s="429"/>
      <c r="I243" s="427"/>
      <c r="J243" s="427"/>
      <c r="K243" s="428"/>
      <c r="L243" s="427"/>
      <c r="M243" s="426"/>
      <c r="N243" s="425"/>
      <c r="O243" s="425"/>
      <c r="P243" s="425"/>
      <c r="Q243" s="425"/>
      <c r="R243" s="425"/>
      <c r="S243" s="425"/>
      <c r="T243" s="425"/>
      <c r="U243" s="425"/>
      <c r="V243" s="425"/>
      <c r="W243" s="425"/>
      <c r="X243" s="425"/>
      <c r="Y243" s="425"/>
      <c r="Z243" s="425"/>
      <c r="AA243" s="425"/>
      <c r="AB243" s="425"/>
      <c r="AC243" s="425"/>
      <c r="AD243" s="425"/>
      <c r="AE243" s="425"/>
      <c r="AF243" s="425"/>
      <c r="AG243" s="425"/>
      <c r="AH243" s="425"/>
      <c r="AI243" s="425"/>
      <c r="AJ243" s="425"/>
      <c r="AK243" s="425"/>
      <c r="AL243" s="425"/>
      <c r="AM243" s="424"/>
      <c r="AN243" s="424"/>
    </row>
    <row r="244" spans="1:40" ht="15.75">
      <c r="A244" s="432"/>
      <c r="B244" s="432"/>
      <c r="C244" s="432"/>
      <c r="D244" s="430"/>
      <c r="E244" s="430"/>
      <c r="F244" s="431"/>
      <c r="G244" s="430"/>
      <c r="H244" s="429"/>
      <c r="I244" s="427"/>
      <c r="J244" s="427"/>
      <c r="K244" s="428"/>
      <c r="L244" s="427"/>
      <c r="M244" s="426"/>
      <c r="N244" s="425"/>
      <c r="O244" s="425"/>
      <c r="P244" s="425"/>
      <c r="Q244" s="425"/>
      <c r="R244" s="425"/>
      <c r="S244" s="425"/>
      <c r="T244" s="425"/>
      <c r="U244" s="425"/>
      <c r="V244" s="425"/>
      <c r="W244" s="425"/>
      <c r="X244" s="425"/>
      <c r="Y244" s="425"/>
      <c r="Z244" s="425"/>
      <c r="AA244" s="425"/>
      <c r="AB244" s="425"/>
      <c r="AC244" s="425"/>
      <c r="AD244" s="425"/>
      <c r="AE244" s="425"/>
      <c r="AF244" s="425"/>
      <c r="AG244" s="425"/>
      <c r="AH244" s="425"/>
      <c r="AI244" s="425"/>
      <c r="AJ244" s="425"/>
      <c r="AK244" s="425"/>
      <c r="AL244" s="425"/>
      <c r="AM244" s="424"/>
      <c r="AN244" s="424"/>
    </row>
    <row r="245" spans="1:40" ht="15.75">
      <c r="A245" s="432"/>
      <c r="B245" s="432"/>
      <c r="C245" s="432"/>
      <c r="D245" s="430"/>
      <c r="E245" s="430"/>
      <c r="F245" s="431"/>
      <c r="G245" s="430"/>
      <c r="H245" s="429"/>
      <c r="I245" s="427"/>
      <c r="J245" s="427"/>
      <c r="K245" s="428"/>
      <c r="L245" s="427"/>
      <c r="M245" s="426"/>
      <c r="N245" s="425"/>
      <c r="O245" s="425"/>
      <c r="P245" s="425"/>
      <c r="Q245" s="425"/>
      <c r="R245" s="425"/>
      <c r="S245" s="425"/>
      <c r="T245" s="425"/>
      <c r="U245" s="425"/>
      <c r="V245" s="425"/>
      <c r="W245" s="425"/>
      <c r="X245" s="425"/>
      <c r="Y245" s="425"/>
      <c r="Z245" s="425"/>
      <c r="AA245" s="425"/>
      <c r="AB245" s="425"/>
      <c r="AC245" s="425"/>
      <c r="AD245" s="425"/>
      <c r="AE245" s="425"/>
      <c r="AF245" s="425"/>
      <c r="AG245" s="425"/>
      <c r="AH245" s="425"/>
      <c r="AI245" s="425"/>
      <c r="AJ245" s="425"/>
      <c r="AK245" s="425"/>
      <c r="AL245" s="425"/>
      <c r="AM245" s="424"/>
      <c r="AN245" s="424"/>
    </row>
    <row r="246" spans="1:40" ht="15.75">
      <c r="A246" s="432"/>
      <c r="B246" s="432"/>
      <c r="C246" s="432"/>
      <c r="D246" s="430"/>
      <c r="E246" s="430"/>
      <c r="F246" s="431"/>
      <c r="G246" s="430"/>
      <c r="H246" s="429"/>
      <c r="I246" s="427"/>
      <c r="J246" s="427"/>
      <c r="K246" s="428"/>
      <c r="L246" s="427"/>
      <c r="M246" s="426"/>
      <c r="N246" s="425"/>
      <c r="O246" s="425"/>
      <c r="P246" s="425"/>
      <c r="Q246" s="425"/>
      <c r="R246" s="425"/>
      <c r="S246" s="425"/>
      <c r="T246" s="425"/>
      <c r="U246" s="425"/>
      <c r="V246" s="425"/>
      <c r="W246" s="425"/>
      <c r="X246" s="425"/>
      <c r="Y246" s="425"/>
      <c r="Z246" s="425"/>
      <c r="AA246" s="425"/>
      <c r="AB246" s="425"/>
      <c r="AC246" s="425"/>
      <c r="AD246" s="425"/>
      <c r="AE246" s="425"/>
      <c r="AF246" s="425"/>
      <c r="AG246" s="425"/>
      <c r="AH246" s="425"/>
      <c r="AI246" s="425"/>
      <c r="AJ246" s="425"/>
      <c r="AK246" s="425"/>
      <c r="AL246" s="425"/>
      <c r="AM246" s="424"/>
      <c r="AN246" s="424"/>
    </row>
    <row r="247" spans="1:40" ht="15.75">
      <c r="A247" s="432"/>
      <c r="B247" s="432"/>
      <c r="C247" s="432"/>
      <c r="D247" s="430"/>
      <c r="E247" s="430"/>
      <c r="F247" s="431"/>
      <c r="G247" s="430"/>
      <c r="H247" s="429"/>
      <c r="I247" s="427"/>
      <c r="J247" s="427"/>
      <c r="K247" s="428"/>
      <c r="L247" s="427"/>
      <c r="M247" s="426"/>
      <c r="N247" s="425"/>
      <c r="O247" s="425"/>
      <c r="P247" s="425"/>
      <c r="Q247" s="425"/>
      <c r="R247" s="425"/>
      <c r="S247" s="425"/>
      <c r="T247" s="425"/>
      <c r="U247" s="425"/>
      <c r="V247" s="425"/>
      <c r="W247" s="425"/>
      <c r="X247" s="425"/>
      <c r="Y247" s="425"/>
      <c r="Z247" s="425"/>
      <c r="AA247" s="425"/>
      <c r="AB247" s="425"/>
      <c r="AC247" s="425"/>
      <c r="AD247" s="425"/>
      <c r="AE247" s="425"/>
      <c r="AF247" s="425"/>
      <c r="AG247" s="425"/>
      <c r="AH247" s="425"/>
      <c r="AI247" s="425"/>
      <c r="AJ247" s="425"/>
      <c r="AK247" s="425"/>
      <c r="AL247" s="425"/>
      <c r="AM247" s="424"/>
      <c r="AN247" s="424"/>
    </row>
    <row r="248" spans="1:40" ht="15.75">
      <c r="A248" s="432"/>
      <c r="B248" s="432"/>
      <c r="C248" s="432"/>
      <c r="D248" s="430"/>
      <c r="E248" s="430"/>
      <c r="F248" s="431"/>
      <c r="G248" s="430"/>
      <c r="H248" s="429"/>
      <c r="I248" s="427"/>
      <c r="J248" s="427"/>
      <c r="K248" s="428"/>
      <c r="L248" s="427"/>
      <c r="M248" s="426"/>
      <c r="N248" s="425"/>
      <c r="O248" s="425"/>
      <c r="P248" s="425"/>
      <c r="Q248" s="425"/>
      <c r="R248" s="425"/>
      <c r="S248" s="425"/>
      <c r="T248" s="425"/>
      <c r="U248" s="425"/>
      <c r="V248" s="425"/>
      <c r="W248" s="425"/>
      <c r="X248" s="425"/>
      <c r="Y248" s="425"/>
      <c r="Z248" s="425"/>
      <c r="AA248" s="425"/>
      <c r="AB248" s="425"/>
      <c r="AC248" s="425"/>
      <c r="AD248" s="425"/>
      <c r="AE248" s="425"/>
      <c r="AF248" s="425"/>
      <c r="AG248" s="425"/>
      <c r="AH248" s="425"/>
      <c r="AI248" s="425"/>
      <c r="AJ248" s="425"/>
      <c r="AK248" s="425"/>
      <c r="AL248" s="425"/>
      <c r="AM248" s="424"/>
      <c r="AN248" s="424"/>
    </row>
    <row r="249" spans="1:40" ht="15.75">
      <c r="A249" s="432"/>
      <c r="B249" s="432"/>
      <c r="C249" s="432"/>
      <c r="D249" s="430"/>
      <c r="E249" s="430"/>
      <c r="F249" s="431"/>
      <c r="G249" s="430"/>
      <c r="H249" s="429"/>
      <c r="I249" s="427"/>
      <c r="J249" s="427"/>
      <c r="K249" s="428"/>
      <c r="L249" s="427"/>
      <c r="M249" s="426"/>
      <c r="N249" s="425"/>
      <c r="O249" s="425"/>
      <c r="P249" s="425"/>
      <c r="Q249" s="425"/>
      <c r="R249" s="425"/>
      <c r="S249" s="425"/>
      <c r="T249" s="425"/>
      <c r="U249" s="425"/>
      <c r="V249" s="425"/>
      <c r="W249" s="425"/>
      <c r="X249" s="425"/>
      <c r="Y249" s="425"/>
      <c r="Z249" s="425"/>
      <c r="AA249" s="425"/>
      <c r="AB249" s="425"/>
      <c r="AC249" s="425"/>
      <c r="AD249" s="425"/>
      <c r="AE249" s="425"/>
      <c r="AF249" s="425"/>
      <c r="AG249" s="425"/>
      <c r="AH249" s="425"/>
      <c r="AI249" s="425"/>
      <c r="AJ249" s="425"/>
      <c r="AK249" s="425"/>
      <c r="AL249" s="425"/>
      <c r="AM249" s="424"/>
      <c r="AN249" s="424"/>
    </row>
    <row r="250" spans="1:40" ht="15.75">
      <c r="A250" s="432"/>
      <c r="B250" s="432"/>
      <c r="C250" s="432"/>
      <c r="D250" s="430"/>
      <c r="E250" s="430"/>
      <c r="F250" s="431"/>
      <c r="G250" s="430"/>
      <c r="H250" s="429"/>
      <c r="I250" s="427"/>
      <c r="J250" s="427"/>
      <c r="K250" s="428"/>
      <c r="L250" s="427"/>
      <c r="M250" s="426"/>
      <c r="N250" s="425"/>
      <c r="O250" s="425"/>
      <c r="P250" s="425"/>
      <c r="Q250" s="425"/>
      <c r="R250" s="425"/>
      <c r="S250" s="425"/>
      <c r="T250" s="425"/>
      <c r="U250" s="425"/>
      <c r="V250" s="425"/>
      <c r="W250" s="425"/>
      <c r="X250" s="425"/>
      <c r="Y250" s="425"/>
      <c r="Z250" s="425"/>
      <c r="AA250" s="425"/>
      <c r="AB250" s="425"/>
      <c r="AC250" s="425"/>
      <c r="AD250" s="425"/>
      <c r="AE250" s="425"/>
      <c r="AF250" s="425"/>
      <c r="AG250" s="425"/>
      <c r="AH250" s="425"/>
      <c r="AI250" s="425"/>
      <c r="AJ250" s="425"/>
      <c r="AK250" s="425"/>
      <c r="AL250" s="425"/>
      <c r="AM250" s="424"/>
      <c r="AN250" s="424"/>
    </row>
    <row r="251" spans="1:40" ht="15.75">
      <c r="A251" s="432"/>
      <c r="B251" s="432"/>
      <c r="C251" s="432"/>
      <c r="D251" s="430"/>
      <c r="E251" s="430"/>
      <c r="F251" s="431"/>
      <c r="G251" s="430"/>
      <c r="H251" s="429"/>
      <c r="I251" s="427"/>
      <c r="J251" s="427"/>
      <c r="K251" s="428"/>
      <c r="L251" s="427"/>
      <c r="M251" s="426"/>
      <c r="N251" s="425"/>
      <c r="O251" s="425"/>
      <c r="P251" s="425"/>
      <c r="Q251" s="425"/>
      <c r="R251" s="425"/>
      <c r="S251" s="425"/>
      <c r="T251" s="425"/>
      <c r="U251" s="425"/>
      <c r="V251" s="425"/>
      <c r="W251" s="425"/>
      <c r="X251" s="425"/>
      <c r="Y251" s="425"/>
      <c r="Z251" s="425"/>
      <c r="AA251" s="425"/>
      <c r="AB251" s="425"/>
      <c r="AC251" s="425"/>
      <c r="AD251" s="425"/>
      <c r="AE251" s="425"/>
      <c r="AF251" s="425"/>
      <c r="AG251" s="425"/>
      <c r="AH251" s="425"/>
      <c r="AI251" s="425"/>
      <c r="AJ251" s="425"/>
      <c r="AK251" s="425"/>
      <c r="AL251" s="425"/>
      <c r="AM251" s="424"/>
      <c r="AN251" s="424"/>
    </row>
    <row r="252" spans="1:40" ht="15.75">
      <c r="A252" s="432"/>
      <c r="B252" s="432"/>
      <c r="C252" s="432"/>
      <c r="D252" s="430"/>
      <c r="E252" s="430"/>
      <c r="F252" s="431"/>
      <c r="G252" s="430"/>
      <c r="H252" s="429"/>
      <c r="I252" s="427"/>
      <c r="J252" s="427"/>
      <c r="K252" s="428"/>
      <c r="L252" s="427"/>
      <c r="M252" s="426"/>
      <c r="N252" s="425"/>
      <c r="O252" s="425"/>
      <c r="P252" s="425"/>
      <c r="Q252" s="425"/>
      <c r="R252" s="425"/>
      <c r="S252" s="425"/>
      <c r="T252" s="425"/>
      <c r="U252" s="425"/>
      <c r="V252" s="425"/>
      <c r="W252" s="425"/>
      <c r="X252" s="425"/>
      <c r="Y252" s="425"/>
      <c r="Z252" s="425"/>
      <c r="AA252" s="425"/>
      <c r="AB252" s="425"/>
      <c r="AC252" s="425"/>
      <c r="AD252" s="425"/>
      <c r="AE252" s="425"/>
      <c r="AF252" s="425"/>
      <c r="AG252" s="425"/>
      <c r="AH252" s="425"/>
      <c r="AI252" s="425"/>
      <c r="AJ252" s="425"/>
      <c r="AK252" s="425"/>
      <c r="AL252" s="425"/>
      <c r="AM252" s="424"/>
      <c r="AN252" s="424"/>
    </row>
    <row r="253" spans="1:40" ht="15.75">
      <c r="A253" s="432"/>
      <c r="B253" s="432"/>
      <c r="C253" s="432"/>
      <c r="D253" s="430"/>
      <c r="E253" s="430"/>
      <c r="F253" s="431"/>
      <c r="G253" s="430"/>
      <c r="H253" s="429"/>
      <c r="I253" s="427"/>
      <c r="J253" s="427"/>
      <c r="K253" s="428"/>
      <c r="L253" s="427"/>
      <c r="M253" s="426"/>
      <c r="N253" s="425"/>
      <c r="O253" s="425"/>
      <c r="P253" s="425"/>
      <c r="Q253" s="425"/>
      <c r="R253" s="425"/>
      <c r="S253" s="425"/>
      <c r="T253" s="425"/>
      <c r="U253" s="425"/>
      <c r="V253" s="425"/>
      <c r="W253" s="425"/>
      <c r="X253" s="425"/>
      <c r="Y253" s="425"/>
      <c r="Z253" s="425"/>
      <c r="AA253" s="425"/>
      <c r="AB253" s="425"/>
      <c r="AC253" s="425"/>
      <c r="AD253" s="425"/>
      <c r="AE253" s="425"/>
      <c r="AF253" s="425"/>
      <c r="AG253" s="425"/>
      <c r="AH253" s="425"/>
      <c r="AI253" s="425"/>
      <c r="AJ253" s="425"/>
      <c r="AK253" s="425"/>
      <c r="AL253" s="425"/>
      <c r="AM253" s="424"/>
      <c r="AN253" s="424"/>
    </row>
    <row r="254" spans="1:40" ht="15.75">
      <c r="A254" s="432"/>
      <c r="B254" s="432"/>
      <c r="C254" s="432"/>
      <c r="D254" s="430"/>
      <c r="E254" s="430"/>
      <c r="F254" s="431"/>
      <c r="G254" s="430"/>
      <c r="H254" s="429"/>
      <c r="I254" s="427"/>
      <c r="J254" s="427"/>
      <c r="K254" s="428"/>
      <c r="L254" s="427"/>
      <c r="M254" s="426"/>
      <c r="N254" s="425"/>
      <c r="O254" s="425"/>
      <c r="P254" s="425"/>
      <c r="Q254" s="425"/>
      <c r="R254" s="425"/>
      <c r="S254" s="425"/>
      <c r="T254" s="425"/>
      <c r="U254" s="425"/>
      <c r="V254" s="425"/>
      <c r="W254" s="425"/>
      <c r="X254" s="425"/>
      <c r="Y254" s="425"/>
      <c r="Z254" s="425"/>
      <c r="AA254" s="425"/>
      <c r="AB254" s="425"/>
      <c r="AC254" s="425"/>
      <c r="AD254" s="425"/>
      <c r="AE254" s="425"/>
      <c r="AF254" s="425"/>
      <c r="AG254" s="425"/>
      <c r="AH254" s="425"/>
      <c r="AI254" s="425"/>
      <c r="AJ254" s="425"/>
      <c r="AK254" s="425"/>
      <c r="AL254" s="425"/>
      <c r="AM254" s="424"/>
      <c r="AN254" s="424"/>
    </row>
    <row r="255" spans="1:40" ht="15.75">
      <c r="A255" s="432"/>
      <c r="B255" s="432"/>
      <c r="C255" s="432"/>
      <c r="D255" s="430"/>
      <c r="E255" s="430"/>
      <c r="F255" s="431"/>
      <c r="G255" s="430"/>
      <c r="H255" s="429"/>
      <c r="I255" s="427"/>
      <c r="J255" s="427"/>
      <c r="K255" s="428"/>
      <c r="L255" s="427"/>
      <c r="M255" s="426"/>
      <c r="N255" s="425"/>
      <c r="O255" s="425"/>
      <c r="P255" s="425"/>
      <c r="Q255" s="425"/>
      <c r="R255" s="425"/>
      <c r="S255" s="425"/>
      <c r="T255" s="425"/>
      <c r="U255" s="425"/>
      <c r="V255" s="425"/>
      <c r="W255" s="425"/>
      <c r="X255" s="425"/>
      <c r="Y255" s="425"/>
      <c r="Z255" s="425"/>
      <c r="AA255" s="425"/>
      <c r="AB255" s="425"/>
      <c r="AC255" s="425"/>
      <c r="AD255" s="425"/>
      <c r="AE255" s="425"/>
      <c r="AF255" s="425"/>
      <c r="AG255" s="425"/>
      <c r="AH255" s="425"/>
      <c r="AI255" s="425"/>
      <c r="AJ255" s="425"/>
      <c r="AK255" s="425"/>
      <c r="AL255" s="425"/>
      <c r="AM255" s="424"/>
      <c r="AN255" s="424"/>
    </row>
    <row r="256" spans="1:40" ht="15.75">
      <c r="A256" s="432"/>
      <c r="B256" s="432"/>
      <c r="C256" s="432"/>
      <c r="D256" s="430"/>
      <c r="E256" s="430"/>
      <c r="F256" s="431"/>
      <c r="G256" s="430"/>
      <c r="H256" s="429"/>
      <c r="I256" s="427"/>
      <c r="J256" s="427"/>
      <c r="K256" s="428"/>
      <c r="L256" s="427"/>
      <c r="M256" s="426"/>
      <c r="N256" s="425"/>
      <c r="O256" s="425"/>
      <c r="P256" s="425"/>
      <c r="Q256" s="425"/>
      <c r="R256" s="425"/>
      <c r="S256" s="425"/>
      <c r="T256" s="425"/>
      <c r="U256" s="425"/>
      <c r="V256" s="425"/>
      <c r="W256" s="425"/>
      <c r="X256" s="425"/>
      <c r="Y256" s="425"/>
      <c r="Z256" s="425"/>
      <c r="AA256" s="425"/>
      <c r="AB256" s="425"/>
      <c r="AC256" s="425"/>
      <c r="AD256" s="425"/>
      <c r="AE256" s="425"/>
      <c r="AF256" s="425"/>
      <c r="AG256" s="425"/>
      <c r="AH256" s="425"/>
      <c r="AI256" s="425"/>
      <c r="AJ256" s="425"/>
      <c r="AK256" s="425"/>
      <c r="AL256" s="425"/>
      <c r="AM256" s="424"/>
      <c r="AN256" s="424"/>
    </row>
    <row r="257" spans="1:40" ht="15.75">
      <c r="A257" s="432"/>
      <c r="B257" s="432"/>
      <c r="C257" s="432"/>
      <c r="D257" s="430"/>
      <c r="E257" s="430"/>
      <c r="F257" s="431"/>
      <c r="G257" s="430"/>
      <c r="H257" s="429"/>
      <c r="I257" s="427"/>
      <c r="J257" s="427"/>
      <c r="K257" s="428"/>
      <c r="L257" s="427"/>
      <c r="M257" s="426"/>
      <c r="N257" s="425"/>
      <c r="O257" s="425"/>
      <c r="P257" s="425"/>
      <c r="Q257" s="425"/>
      <c r="R257" s="425"/>
      <c r="S257" s="425"/>
      <c r="T257" s="425"/>
      <c r="U257" s="425"/>
      <c r="V257" s="425"/>
      <c r="W257" s="425"/>
      <c r="X257" s="425"/>
      <c r="Y257" s="425"/>
      <c r="Z257" s="425"/>
      <c r="AA257" s="425"/>
      <c r="AB257" s="425"/>
      <c r="AC257" s="425"/>
      <c r="AD257" s="425"/>
      <c r="AE257" s="425"/>
      <c r="AF257" s="425"/>
      <c r="AG257" s="425"/>
      <c r="AH257" s="425"/>
      <c r="AI257" s="425"/>
      <c r="AJ257" s="425"/>
      <c r="AK257" s="425"/>
      <c r="AL257" s="425"/>
      <c r="AM257" s="424"/>
      <c r="AN257" s="424"/>
    </row>
    <row r="258" spans="1:40" ht="15.75">
      <c r="A258" s="432"/>
      <c r="B258" s="432"/>
      <c r="C258" s="432"/>
      <c r="D258" s="430"/>
      <c r="E258" s="430"/>
      <c r="F258" s="431"/>
      <c r="G258" s="430"/>
      <c r="H258" s="429"/>
      <c r="I258" s="427"/>
      <c r="J258" s="427"/>
      <c r="K258" s="428"/>
      <c r="L258" s="427"/>
      <c r="M258" s="426"/>
      <c r="N258" s="425"/>
      <c r="O258" s="425"/>
      <c r="P258" s="425"/>
      <c r="Q258" s="425"/>
      <c r="R258" s="425"/>
      <c r="S258" s="425"/>
      <c r="T258" s="425"/>
      <c r="U258" s="425"/>
      <c r="V258" s="425"/>
      <c r="W258" s="425"/>
      <c r="X258" s="425"/>
      <c r="Y258" s="425"/>
      <c r="Z258" s="425"/>
      <c r="AA258" s="425"/>
      <c r="AB258" s="425"/>
      <c r="AC258" s="425"/>
      <c r="AD258" s="425"/>
      <c r="AE258" s="425"/>
      <c r="AF258" s="425"/>
      <c r="AG258" s="425"/>
      <c r="AH258" s="425"/>
      <c r="AI258" s="425"/>
      <c r="AJ258" s="425"/>
      <c r="AK258" s="425"/>
      <c r="AL258" s="425"/>
      <c r="AM258" s="424"/>
      <c r="AN258" s="424"/>
    </row>
    <row r="259" spans="1:40" ht="15.75">
      <c r="A259" s="432"/>
      <c r="B259" s="432"/>
      <c r="C259" s="432"/>
      <c r="D259" s="430"/>
      <c r="E259" s="430"/>
      <c r="F259" s="431"/>
      <c r="G259" s="430"/>
      <c r="H259" s="429"/>
      <c r="I259" s="427"/>
      <c r="J259" s="427"/>
      <c r="K259" s="428"/>
      <c r="L259" s="427"/>
      <c r="M259" s="426"/>
      <c r="N259" s="425"/>
      <c r="O259" s="425"/>
      <c r="P259" s="425"/>
      <c r="Q259" s="425"/>
      <c r="R259" s="425"/>
      <c r="S259" s="425"/>
      <c r="T259" s="425"/>
      <c r="U259" s="425"/>
      <c r="V259" s="425"/>
      <c r="W259" s="425"/>
      <c r="X259" s="425"/>
      <c r="Y259" s="425"/>
      <c r="Z259" s="425"/>
      <c r="AA259" s="425"/>
      <c r="AB259" s="425"/>
      <c r="AC259" s="425"/>
      <c r="AD259" s="425"/>
      <c r="AE259" s="425"/>
      <c r="AF259" s="425"/>
      <c r="AG259" s="425"/>
      <c r="AH259" s="425"/>
      <c r="AI259" s="425"/>
      <c r="AJ259" s="425"/>
      <c r="AK259" s="425"/>
      <c r="AL259" s="425"/>
      <c r="AM259" s="424"/>
      <c r="AN259" s="424"/>
    </row>
    <row r="260" spans="1:40" ht="15.75">
      <c r="A260" s="432"/>
      <c r="B260" s="432"/>
      <c r="C260" s="432"/>
      <c r="D260" s="430"/>
      <c r="E260" s="430"/>
      <c r="F260" s="431"/>
      <c r="G260" s="430"/>
      <c r="H260" s="429"/>
      <c r="I260" s="427"/>
      <c r="J260" s="427"/>
      <c r="K260" s="428"/>
      <c r="L260" s="427"/>
      <c r="M260" s="426"/>
      <c r="N260" s="425"/>
      <c r="O260" s="425"/>
      <c r="P260" s="425"/>
      <c r="Q260" s="425"/>
      <c r="R260" s="425"/>
      <c r="S260" s="425"/>
      <c r="T260" s="425"/>
      <c r="U260" s="425"/>
      <c r="V260" s="425"/>
      <c r="W260" s="425"/>
      <c r="X260" s="425"/>
      <c r="Y260" s="425"/>
      <c r="Z260" s="425"/>
      <c r="AA260" s="425"/>
      <c r="AB260" s="425"/>
      <c r="AC260" s="425"/>
      <c r="AD260" s="425"/>
      <c r="AE260" s="425"/>
      <c r="AF260" s="425"/>
      <c r="AG260" s="425"/>
      <c r="AH260" s="425"/>
      <c r="AI260" s="425"/>
      <c r="AJ260" s="425"/>
      <c r="AK260" s="425"/>
      <c r="AL260" s="425"/>
      <c r="AM260" s="424"/>
      <c r="AN260" s="424"/>
    </row>
    <row r="261" spans="1:40" ht="15.75">
      <c r="A261" s="432"/>
      <c r="B261" s="432"/>
      <c r="C261" s="432"/>
      <c r="D261" s="430"/>
      <c r="E261" s="430"/>
      <c r="F261" s="431"/>
      <c r="G261" s="430"/>
      <c r="H261" s="429"/>
      <c r="I261" s="427"/>
      <c r="J261" s="427"/>
      <c r="K261" s="428"/>
      <c r="L261" s="427"/>
      <c r="M261" s="426"/>
      <c r="N261" s="425"/>
      <c r="O261" s="425"/>
      <c r="P261" s="425"/>
      <c r="Q261" s="425"/>
      <c r="R261" s="425"/>
      <c r="S261" s="425"/>
      <c r="T261" s="425"/>
      <c r="U261" s="425"/>
      <c r="V261" s="425"/>
      <c r="W261" s="425"/>
      <c r="X261" s="425"/>
      <c r="Y261" s="425"/>
      <c r="Z261" s="425"/>
      <c r="AA261" s="425"/>
      <c r="AB261" s="425"/>
      <c r="AC261" s="425"/>
      <c r="AD261" s="425"/>
      <c r="AE261" s="425"/>
      <c r="AF261" s="425"/>
      <c r="AG261" s="425"/>
      <c r="AH261" s="425"/>
      <c r="AI261" s="425"/>
      <c r="AJ261" s="425"/>
      <c r="AK261" s="425"/>
      <c r="AL261" s="425"/>
      <c r="AM261" s="424"/>
      <c r="AN261" s="424"/>
    </row>
    <row r="262" spans="1:40" ht="15.75">
      <c r="A262" s="432"/>
      <c r="B262" s="432"/>
      <c r="C262" s="432"/>
      <c r="D262" s="430"/>
      <c r="E262" s="430"/>
      <c r="F262" s="431"/>
      <c r="G262" s="430"/>
      <c r="H262" s="429"/>
      <c r="I262" s="427"/>
      <c r="J262" s="427"/>
      <c r="K262" s="428"/>
      <c r="L262" s="427"/>
      <c r="M262" s="426"/>
      <c r="N262" s="425"/>
      <c r="O262" s="425"/>
      <c r="P262" s="425"/>
      <c r="Q262" s="425"/>
      <c r="R262" s="425"/>
      <c r="S262" s="425"/>
      <c r="T262" s="425"/>
      <c r="U262" s="425"/>
      <c r="V262" s="425"/>
      <c r="W262" s="425"/>
      <c r="X262" s="425"/>
      <c r="Y262" s="425"/>
      <c r="Z262" s="425"/>
      <c r="AA262" s="425"/>
      <c r="AB262" s="425"/>
      <c r="AC262" s="425"/>
      <c r="AD262" s="425"/>
      <c r="AE262" s="425"/>
      <c r="AF262" s="425"/>
      <c r="AG262" s="425"/>
      <c r="AH262" s="425"/>
      <c r="AI262" s="425"/>
      <c r="AJ262" s="425"/>
      <c r="AK262" s="425"/>
      <c r="AL262" s="425"/>
      <c r="AM262" s="424"/>
      <c r="AN262" s="424"/>
    </row>
    <row r="263" spans="1:40" ht="15.75">
      <c r="A263" s="432"/>
      <c r="B263" s="432"/>
      <c r="C263" s="432"/>
      <c r="D263" s="430"/>
      <c r="E263" s="430"/>
      <c r="F263" s="431"/>
      <c r="G263" s="430"/>
      <c r="H263" s="429"/>
      <c r="I263" s="427"/>
      <c r="J263" s="427"/>
      <c r="K263" s="428"/>
      <c r="L263" s="427"/>
      <c r="M263" s="426"/>
      <c r="N263" s="425"/>
      <c r="O263" s="425"/>
      <c r="P263" s="425"/>
      <c r="Q263" s="425"/>
      <c r="R263" s="425"/>
      <c r="S263" s="425"/>
      <c r="T263" s="425"/>
      <c r="U263" s="425"/>
      <c r="V263" s="425"/>
      <c r="W263" s="425"/>
      <c r="X263" s="425"/>
      <c r="Y263" s="425"/>
      <c r="Z263" s="425"/>
      <c r="AA263" s="425"/>
      <c r="AB263" s="425"/>
      <c r="AC263" s="425"/>
      <c r="AD263" s="425"/>
      <c r="AE263" s="425"/>
      <c r="AF263" s="425"/>
      <c r="AG263" s="425"/>
      <c r="AH263" s="425"/>
      <c r="AI263" s="425"/>
      <c r="AJ263" s="425"/>
      <c r="AK263" s="425"/>
      <c r="AL263" s="425"/>
      <c r="AM263" s="424"/>
      <c r="AN263" s="424"/>
    </row>
    <row r="264" spans="1:40" ht="15.75">
      <c r="A264" s="432"/>
      <c r="B264" s="432"/>
      <c r="C264" s="432"/>
      <c r="D264" s="430"/>
      <c r="E264" s="430"/>
      <c r="F264" s="431"/>
      <c r="G264" s="430"/>
      <c r="H264" s="429"/>
      <c r="I264" s="427"/>
      <c r="J264" s="427"/>
      <c r="K264" s="428"/>
      <c r="L264" s="427"/>
      <c r="M264" s="426"/>
      <c r="N264" s="425"/>
      <c r="O264" s="425"/>
      <c r="P264" s="425"/>
      <c r="Q264" s="425"/>
      <c r="R264" s="425"/>
      <c r="S264" s="425"/>
      <c r="T264" s="425"/>
      <c r="U264" s="425"/>
      <c r="V264" s="425"/>
      <c r="W264" s="425"/>
      <c r="X264" s="425"/>
      <c r="Y264" s="425"/>
      <c r="Z264" s="425"/>
      <c r="AA264" s="425"/>
      <c r="AB264" s="425"/>
      <c r="AC264" s="425"/>
      <c r="AD264" s="425"/>
      <c r="AE264" s="425"/>
      <c r="AF264" s="425"/>
      <c r="AG264" s="425"/>
      <c r="AH264" s="425"/>
      <c r="AI264" s="425"/>
      <c r="AJ264" s="425"/>
      <c r="AK264" s="425"/>
      <c r="AL264" s="425"/>
      <c r="AM264" s="424"/>
      <c r="AN264" s="424"/>
    </row>
    <row r="265" spans="1:40" ht="15.75">
      <c r="A265" s="432"/>
      <c r="B265" s="432"/>
      <c r="C265" s="432"/>
      <c r="D265" s="430"/>
      <c r="E265" s="430"/>
      <c r="F265" s="431"/>
      <c r="G265" s="430"/>
      <c r="H265" s="429"/>
      <c r="I265" s="427"/>
      <c r="J265" s="427"/>
      <c r="K265" s="428"/>
      <c r="L265" s="427"/>
      <c r="M265" s="426"/>
      <c r="N265" s="425"/>
      <c r="O265" s="425"/>
      <c r="P265" s="425"/>
      <c r="Q265" s="425"/>
      <c r="R265" s="425"/>
      <c r="S265" s="425"/>
      <c r="T265" s="425"/>
      <c r="U265" s="425"/>
      <c r="V265" s="425"/>
      <c r="W265" s="425"/>
      <c r="X265" s="425"/>
      <c r="Y265" s="425"/>
      <c r="Z265" s="425"/>
      <c r="AA265" s="425"/>
      <c r="AB265" s="425"/>
      <c r="AC265" s="425"/>
      <c r="AD265" s="425"/>
      <c r="AE265" s="425"/>
      <c r="AF265" s="425"/>
      <c r="AG265" s="425"/>
      <c r="AH265" s="425"/>
      <c r="AI265" s="425"/>
      <c r="AJ265" s="425"/>
      <c r="AK265" s="425"/>
      <c r="AL265" s="425"/>
      <c r="AM265" s="424"/>
      <c r="AN265" s="424"/>
    </row>
    <row r="266" spans="1:40" ht="15.75">
      <c r="A266" s="432"/>
      <c r="B266" s="432"/>
      <c r="C266" s="432"/>
      <c r="D266" s="430"/>
      <c r="E266" s="430"/>
      <c r="F266" s="431"/>
      <c r="G266" s="430"/>
      <c r="H266" s="429"/>
      <c r="I266" s="427"/>
      <c r="J266" s="427"/>
      <c r="K266" s="428"/>
      <c r="L266" s="427"/>
      <c r="M266" s="426"/>
      <c r="N266" s="425"/>
      <c r="O266" s="425"/>
      <c r="P266" s="425"/>
      <c r="Q266" s="425"/>
      <c r="R266" s="425"/>
      <c r="S266" s="425"/>
      <c r="T266" s="425"/>
      <c r="U266" s="425"/>
      <c r="V266" s="425"/>
      <c r="W266" s="425"/>
      <c r="X266" s="425"/>
      <c r="Y266" s="425"/>
      <c r="Z266" s="425"/>
      <c r="AA266" s="425"/>
      <c r="AB266" s="425"/>
      <c r="AC266" s="425"/>
      <c r="AD266" s="425"/>
      <c r="AE266" s="425"/>
      <c r="AF266" s="425"/>
      <c r="AG266" s="425"/>
      <c r="AH266" s="425"/>
      <c r="AI266" s="425"/>
      <c r="AJ266" s="425"/>
      <c r="AK266" s="425"/>
      <c r="AL266" s="425"/>
      <c r="AM266" s="424"/>
      <c r="AN266" s="424"/>
    </row>
    <row r="267" spans="1:40" ht="15.75">
      <c r="A267" s="432"/>
      <c r="B267" s="432"/>
      <c r="C267" s="432"/>
      <c r="D267" s="430"/>
      <c r="E267" s="430"/>
      <c r="F267" s="431"/>
      <c r="G267" s="430"/>
      <c r="H267" s="429"/>
      <c r="I267" s="427"/>
      <c r="J267" s="427"/>
      <c r="K267" s="428"/>
      <c r="L267" s="427"/>
      <c r="M267" s="426"/>
      <c r="N267" s="425"/>
      <c r="O267" s="425"/>
      <c r="P267" s="425"/>
      <c r="Q267" s="425"/>
      <c r="R267" s="425"/>
      <c r="S267" s="425"/>
      <c r="T267" s="425"/>
      <c r="U267" s="425"/>
      <c r="V267" s="425"/>
      <c r="W267" s="425"/>
      <c r="X267" s="425"/>
      <c r="Y267" s="425"/>
      <c r="Z267" s="425"/>
      <c r="AA267" s="425"/>
      <c r="AB267" s="425"/>
      <c r="AC267" s="425"/>
      <c r="AD267" s="425"/>
      <c r="AE267" s="425"/>
      <c r="AF267" s="425"/>
      <c r="AG267" s="425"/>
      <c r="AH267" s="425"/>
      <c r="AI267" s="425"/>
      <c r="AJ267" s="425"/>
      <c r="AK267" s="425"/>
      <c r="AL267" s="425"/>
      <c r="AM267" s="424"/>
      <c r="AN267" s="424"/>
    </row>
    <row r="268" spans="1:40" ht="15.75">
      <c r="A268" s="432"/>
      <c r="B268" s="432"/>
      <c r="C268" s="432"/>
      <c r="D268" s="430"/>
      <c r="E268" s="430"/>
      <c r="F268" s="431"/>
      <c r="G268" s="430"/>
      <c r="H268" s="429"/>
      <c r="I268" s="427"/>
      <c r="J268" s="427"/>
      <c r="K268" s="428"/>
      <c r="L268" s="427"/>
      <c r="M268" s="426"/>
      <c r="N268" s="425"/>
      <c r="O268" s="425"/>
      <c r="P268" s="425"/>
      <c r="Q268" s="425"/>
      <c r="R268" s="425"/>
      <c r="S268" s="425"/>
      <c r="T268" s="425"/>
      <c r="U268" s="425"/>
      <c r="V268" s="425"/>
      <c r="W268" s="425"/>
      <c r="X268" s="425"/>
      <c r="Y268" s="425"/>
      <c r="Z268" s="425"/>
      <c r="AA268" s="425"/>
      <c r="AB268" s="425"/>
      <c r="AC268" s="425"/>
      <c r="AD268" s="425"/>
      <c r="AE268" s="425"/>
      <c r="AF268" s="425"/>
      <c r="AG268" s="425"/>
      <c r="AH268" s="425"/>
      <c r="AI268" s="425"/>
      <c r="AJ268" s="425"/>
      <c r="AK268" s="425"/>
      <c r="AL268" s="425"/>
      <c r="AM268" s="424"/>
      <c r="AN268" s="424"/>
    </row>
    <row r="269" spans="1:40" ht="15.75">
      <c r="A269" s="432"/>
      <c r="B269" s="432"/>
      <c r="C269" s="432"/>
      <c r="D269" s="430"/>
      <c r="E269" s="430"/>
      <c r="F269" s="431"/>
      <c r="G269" s="430"/>
      <c r="H269" s="429"/>
      <c r="I269" s="427"/>
      <c r="J269" s="427"/>
      <c r="K269" s="428"/>
      <c r="L269" s="427"/>
      <c r="M269" s="426"/>
      <c r="N269" s="425"/>
      <c r="O269" s="425"/>
      <c r="P269" s="425"/>
      <c r="Q269" s="425"/>
      <c r="R269" s="425"/>
      <c r="S269" s="425"/>
      <c r="T269" s="425"/>
      <c r="U269" s="425"/>
      <c r="V269" s="425"/>
      <c r="W269" s="425"/>
      <c r="X269" s="425"/>
      <c r="Y269" s="425"/>
      <c r="Z269" s="425"/>
      <c r="AA269" s="425"/>
      <c r="AB269" s="425"/>
      <c r="AC269" s="425"/>
      <c r="AD269" s="425"/>
      <c r="AE269" s="425"/>
      <c r="AF269" s="425"/>
      <c r="AG269" s="425"/>
      <c r="AH269" s="425"/>
      <c r="AI269" s="425"/>
      <c r="AJ269" s="425"/>
      <c r="AK269" s="425"/>
      <c r="AL269" s="425"/>
      <c r="AM269" s="424"/>
      <c r="AN269" s="424"/>
    </row>
    <row r="270" spans="1:40" ht="15.75">
      <c r="A270" s="432"/>
      <c r="B270" s="432"/>
      <c r="C270" s="432"/>
      <c r="D270" s="430"/>
      <c r="E270" s="430"/>
      <c r="F270" s="431"/>
      <c r="G270" s="430"/>
      <c r="H270" s="429"/>
      <c r="I270" s="427"/>
      <c r="J270" s="427"/>
      <c r="K270" s="428"/>
      <c r="L270" s="427"/>
      <c r="M270" s="426"/>
      <c r="N270" s="425"/>
      <c r="O270" s="425"/>
      <c r="P270" s="425"/>
      <c r="Q270" s="425"/>
      <c r="R270" s="425"/>
      <c r="S270" s="425"/>
      <c r="T270" s="425"/>
      <c r="U270" s="425"/>
      <c r="V270" s="425"/>
      <c r="W270" s="425"/>
      <c r="X270" s="425"/>
      <c r="Y270" s="425"/>
      <c r="Z270" s="425"/>
      <c r="AA270" s="425"/>
      <c r="AB270" s="425"/>
      <c r="AC270" s="425"/>
      <c r="AD270" s="425"/>
      <c r="AE270" s="425"/>
      <c r="AF270" s="425"/>
      <c r="AG270" s="425"/>
      <c r="AH270" s="425"/>
      <c r="AI270" s="425"/>
      <c r="AJ270" s="425"/>
      <c r="AK270" s="425"/>
      <c r="AL270" s="425"/>
      <c r="AM270" s="424"/>
      <c r="AN270" s="424"/>
    </row>
    <row r="271" spans="1:40" ht="15.75">
      <c r="A271" s="432"/>
      <c r="B271" s="432"/>
      <c r="C271" s="432"/>
      <c r="D271" s="430"/>
      <c r="E271" s="430"/>
      <c r="F271" s="431"/>
      <c r="G271" s="430"/>
      <c r="H271" s="429"/>
      <c r="I271" s="427"/>
      <c r="J271" s="427"/>
      <c r="K271" s="428"/>
      <c r="L271" s="427"/>
      <c r="M271" s="426"/>
      <c r="N271" s="425"/>
      <c r="O271" s="425"/>
      <c r="P271" s="425"/>
      <c r="Q271" s="425"/>
      <c r="R271" s="425"/>
      <c r="S271" s="425"/>
      <c r="T271" s="425"/>
      <c r="U271" s="425"/>
      <c r="V271" s="425"/>
      <c r="W271" s="425"/>
      <c r="X271" s="425"/>
      <c r="Y271" s="425"/>
      <c r="Z271" s="425"/>
      <c r="AA271" s="425"/>
      <c r="AB271" s="425"/>
      <c r="AC271" s="425"/>
      <c r="AD271" s="425"/>
      <c r="AE271" s="425"/>
      <c r="AF271" s="425"/>
      <c r="AG271" s="425"/>
      <c r="AH271" s="425"/>
      <c r="AI271" s="425"/>
      <c r="AJ271" s="425"/>
      <c r="AK271" s="425"/>
      <c r="AL271" s="425"/>
      <c r="AM271" s="424"/>
      <c r="AN271" s="424"/>
    </row>
    <row r="272" spans="1:40" ht="15.75">
      <c r="A272" s="432"/>
      <c r="B272" s="432"/>
      <c r="C272" s="432"/>
      <c r="D272" s="430"/>
      <c r="E272" s="430"/>
      <c r="F272" s="431"/>
      <c r="G272" s="430"/>
      <c r="H272" s="429"/>
      <c r="I272" s="427"/>
      <c r="J272" s="427"/>
      <c r="K272" s="428"/>
      <c r="L272" s="427"/>
      <c r="M272" s="426"/>
      <c r="N272" s="425"/>
      <c r="O272" s="425"/>
      <c r="P272" s="425"/>
      <c r="Q272" s="425"/>
      <c r="R272" s="425"/>
      <c r="S272" s="425"/>
      <c r="T272" s="425"/>
      <c r="U272" s="425"/>
      <c r="V272" s="425"/>
      <c r="W272" s="425"/>
      <c r="X272" s="425"/>
      <c r="Y272" s="425"/>
      <c r="Z272" s="425"/>
      <c r="AA272" s="425"/>
      <c r="AB272" s="425"/>
      <c r="AC272" s="425"/>
      <c r="AD272" s="425"/>
      <c r="AE272" s="425"/>
      <c r="AF272" s="425"/>
      <c r="AG272" s="425"/>
      <c r="AH272" s="425"/>
      <c r="AI272" s="425"/>
      <c r="AJ272" s="425"/>
      <c r="AK272" s="425"/>
      <c r="AL272" s="425"/>
      <c r="AM272" s="424"/>
      <c r="AN272" s="424"/>
    </row>
    <row r="273" spans="1:40" ht="15.75">
      <c r="A273" s="432"/>
      <c r="B273" s="432"/>
      <c r="C273" s="432"/>
      <c r="D273" s="430"/>
      <c r="E273" s="430"/>
      <c r="F273" s="431"/>
      <c r="G273" s="430"/>
      <c r="H273" s="429"/>
      <c r="I273" s="427"/>
      <c r="J273" s="427"/>
      <c r="K273" s="428"/>
      <c r="L273" s="427"/>
      <c r="M273" s="426"/>
      <c r="N273" s="425"/>
      <c r="O273" s="425"/>
      <c r="P273" s="425"/>
      <c r="Q273" s="425"/>
      <c r="R273" s="425"/>
      <c r="S273" s="425"/>
      <c r="T273" s="425"/>
      <c r="U273" s="425"/>
      <c r="V273" s="425"/>
      <c r="W273" s="425"/>
      <c r="X273" s="425"/>
      <c r="Y273" s="425"/>
      <c r="Z273" s="425"/>
      <c r="AA273" s="425"/>
      <c r="AB273" s="425"/>
      <c r="AC273" s="425"/>
      <c r="AD273" s="425"/>
      <c r="AE273" s="425"/>
      <c r="AF273" s="425"/>
      <c r="AG273" s="425"/>
      <c r="AH273" s="425"/>
      <c r="AI273" s="425"/>
      <c r="AJ273" s="425"/>
      <c r="AK273" s="425"/>
      <c r="AL273" s="425"/>
      <c r="AM273" s="424"/>
      <c r="AN273" s="424"/>
    </row>
    <row r="274" spans="1:40" ht="15.75">
      <c r="A274" s="432"/>
      <c r="B274" s="432"/>
      <c r="C274" s="432"/>
      <c r="D274" s="430"/>
      <c r="E274" s="430"/>
      <c r="F274" s="431"/>
      <c r="G274" s="430"/>
      <c r="H274" s="429"/>
      <c r="I274" s="427"/>
      <c r="J274" s="427"/>
      <c r="K274" s="428"/>
      <c r="L274" s="427"/>
      <c r="M274" s="426"/>
      <c r="N274" s="425"/>
      <c r="O274" s="425"/>
      <c r="P274" s="425"/>
      <c r="Q274" s="425"/>
      <c r="R274" s="425"/>
      <c r="S274" s="425"/>
      <c r="T274" s="425"/>
      <c r="U274" s="425"/>
      <c r="V274" s="425"/>
      <c r="W274" s="425"/>
      <c r="X274" s="425"/>
      <c r="Y274" s="425"/>
      <c r="Z274" s="425"/>
      <c r="AA274" s="425"/>
      <c r="AB274" s="425"/>
      <c r="AC274" s="425"/>
      <c r="AD274" s="425"/>
      <c r="AE274" s="425"/>
      <c r="AF274" s="425"/>
      <c r="AG274" s="425"/>
      <c r="AH274" s="425"/>
      <c r="AI274" s="425"/>
      <c r="AJ274" s="425"/>
      <c r="AK274" s="425"/>
      <c r="AL274" s="425"/>
      <c r="AM274" s="424"/>
      <c r="AN274" s="424"/>
    </row>
    <row r="275" spans="1:40" ht="15.75">
      <c r="A275" s="432"/>
      <c r="B275" s="432"/>
      <c r="C275" s="432"/>
      <c r="D275" s="430"/>
      <c r="E275" s="430"/>
      <c r="F275" s="431"/>
      <c r="G275" s="430"/>
      <c r="H275" s="429"/>
      <c r="I275" s="427"/>
      <c r="J275" s="427"/>
      <c r="K275" s="428"/>
      <c r="L275" s="427"/>
      <c r="M275" s="426"/>
      <c r="N275" s="425"/>
      <c r="O275" s="425"/>
      <c r="P275" s="425"/>
      <c r="Q275" s="425"/>
      <c r="R275" s="425"/>
      <c r="S275" s="425"/>
      <c r="T275" s="425"/>
      <c r="U275" s="425"/>
      <c r="V275" s="425"/>
      <c r="W275" s="425"/>
      <c r="X275" s="425"/>
      <c r="Y275" s="425"/>
      <c r="Z275" s="425"/>
      <c r="AA275" s="425"/>
      <c r="AB275" s="425"/>
      <c r="AC275" s="425"/>
      <c r="AD275" s="425"/>
      <c r="AE275" s="425"/>
      <c r="AF275" s="425"/>
      <c r="AG275" s="425"/>
      <c r="AH275" s="425"/>
      <c r="AI275" s="425"/>
      <c r="AJ275" s="425"/>
      <c r="AK275" s="425"/>
      <c r="AL275" s="425"/>
      <c r="AM275" s="424"/>
      <c r="AN275" s="424"/>
    </row>
    <row r="276" spans="1:40" ht="15.75">
      <c r="A276" s="432"/>
      <c r="B276" s="432"/>
      <c r="C276" s="432"/>
      <c r="D276" s="430"/>
      <c r="E276" s="430"/>
      <c r="F276" s="431"/>
      <c r="G276" s="430"/>
      <c r="H276" s="429"/>
      <c r="I276" s="427"/>
      <c r="J276" s="427"/>
      <c r="K276" s="428"/>
      <c r="L276" s="427"/>
      <c r="M276" s="426"/>
      <c r="N276" s="425"/>
      <c r="O276" s="425"/>
      <c r="P276" s="425"/>
      <c r="Q276" s="425"/>
      <c r="R276" s="425"/>
      <c r="S276" s="425"/>
      <c r="T276" s="425"/>
      <c r="U276" s="425"/>
      <c r="V276" s="425"/>
      <c r="W276" s="425"/>
      <c r="X276" s="425"/>
      <c r="Y276" s="425"/>
      <c r="Z276" s="425"/>
      <c r="AA276" s="425"/>
      <c r="AB276" s="425"/>
      <c r="AC276" s="425"/>
      <c r="AD276" s="425"/>
      <c r="AE276" s="425"/>
      <c r="AF276" s="425"/>
      <c r="AG276" s="425"/>
      <c r="AH276" s="425"/>
      <c r="AI276" s="425"/>
      <c r="AJ276" s="425"/>
      <c r="AK276" s="425"/>
      <c r="AL276" s="425"/>
      <c r="AM276" s="424"/>
      <c r="AN276" s="424"/>
    </row>
    <row r="277" spans="1:40" ht="15.75">
      <c r="A277" s="432"/>
      <c r="B277" s="432"/>
      <c r="C277" s="432"/>
      <c r="D277" s="430"/>
      <c r="E277" s="430"/>
      <c r="F277" s="431"/>
      <c r="G277" s="430"/>
      <c r="H277" s="429"/>
      <c r="I277" s="427"/>
      <c r="J277" s="427"/>
      <c r="K277" s="428"/>
      <c r="L277" s="427"/>
      <c r="M277" s="426"/>
      <c r="N277" s="425"/>
      <c r="O277" s="425"/>
      <c r="P277" s="425"/>
      <c r="Q277" s="425"/>
      <c r="R277" s="425"/>
      <c r="S277" s="425"/>
      <c r="T277" s="425"/>
      <c r="U277" s="425"/>
      <c r="V277" s="425"/>
      <c r="W277" s="425"/>
      <c r="X277" s="425"/>
      <c r="Y277" s="425"/>
      <c r="Z277" s="425"/>
      <c r="AA277" s="425"/>
      <c r="AB277" s="425"/>
      <c r="AC277" s="425"/>
      <c r="AD277" s="425"/>
      <c r="AE277" s="425"/>
      <c r="AF277" s="425"/>
      <c r="AG277" s="425"/>
      <c r="AH277" s="425"/>
      <c r="AI277" s="425"/>
      <c r="AJ277" s="425"/>
      <c r="AK277" s="425"/>
      <c r="AL277" s="425"/>
      <c r="AM277" s="424"/>
      <c r="AN277" s="424"/>
    </row>
    <row r="278" spans="1:40" ht="15.75">
      <c r="A278" s="432"/>
      <c r="B278" s="432"/>
      <c r="C278" s="432"/>
      <c r="D278" s="430"/>
      <c r="E278" s="430"/>
      <c r="F278" s="431"/>
      <c r="G278" s="430"/>
      <c r="H278" s="429"/>
      <c r="I278" s="427"/>
      <c r="J278" s="427"/>
      <c r="K278" s="428"/>
      <c r="L278" s="427"/>
      <c r="M278" s="426"/>
      <c r="N278" s="425"/>
      <c r="O278" s="425"/>
      <c r="P278" s="425"/>
      <c r="Q278" s="425"/>
      <c r="R278" s="425"/>
      <c r="S278" s="425"/>
      <c r="T278" s="425"/>
      <c r="U278" s="425"/>
      <c r="V278" s="425"/>
      <c r="W278" s="425"/>
      <c r="X278" s="425"/>
      <c r="Y278" s="425"/>
      <c r="Z278" s="425"/>
      <c r="AA278" s="425"/>
      <c r="AB278" s="425"/>
      <c r="AC278" s="425"/>
      <c r="AD278" s="425"/>
      <c r="AE278" s="425"/>
      <c r="AF278" s="425"/>
      <c r="AG278" s="425"/>
      <c r="AH278" s="425"/>
      <c r="AI278" s="425"/>
      <c r="AJ278" s="425"/>
      <c r="AK278" s="425"/>
      <c r="AL278" s="425"/>
      <c r="AM278" s="424"/>
      <c r="AN278" s="424"/>
    </row>
    <row r="279" spans="1:40" ht="15.75">
      <c r="A279" s="432"/>
      <c r="B279" s="432"/>
      <c r="C279" s="432"/>
      <c r="D279" s="430"/>
      <c r="E279" s="430"/>
      <c r="F279" s="431"/>
      <c r="G279" s="430"/>
      <c r="H279" s="429"/>
      <c r="I279" s="427"/>
      <c r="J279" s="427"/>
      <c r="K279" s="428"/>
      <c r="L279" s="427"/>
      <c r="M279" s="426"/>
      <c r="N279" s="425"/>
      <c r="O279" s="425"/>
      <c r="P279" s="425"/>
      <c r="Q279" s="425"/>
      <c r="R279" s="425"/>
      <c r="S279" s="425"/>
      <c r="T279" s="425"/>
      <c r="U279" s="425"/>
      <c r="V279" s="425"/>
      <c r="W279" s="425"/>
      <c r="X279" s="425"/>
      <c r="Y279" s="425"/>
      <c r="Z279" s="425"/>
      <c r="AA279" s="425"/>
      <c r="AB279" s="425"/>
      <c r="AC279" s="425"/>
      <c r="AD279" s="425"/>
      <c r="AE279" s="425"/>
      <c r="AF279" s="425"/>
      <c r="AG279" s="425"/>
      <c r="AH279" s="425"/>
      <c r="AI279" s="425"/>
      <c r="AJ279" s="425"/>
      <c r="AK279" s="425"/>
      <c r="AL279" s="425"/>
      <c r="AM279" s="424"/>
      <c r="AN279" s="424"/>
    </row>
    <row r="280" spans="1:40" ht="15.75">
      <c r="A280" s="432"/>
      <c r="B280" s="432"/>
      <c r="C280" s="432"/>
      <c r="D280" s="430"/>
      <c r="E280" s="430"/>
      <c r="F280" s="431"/>
      <c r="G280" s="430"/>
      <c r="H280" s="429"/>
      <c r="I280" s="427"/>
      <c r="J280" s="427"/>
      <c r="K280" s="428"/>
      <c r="L280" s="427"/>
      <c r="M280" s="426"/>
      <c r="N280" s="425"/>
      <c r="O280" s="425"/>
      <c r="P280" s="425"/>
      <c r="Q280" s="425"/>
      <c r="R280" s="425"/>
      <c r="S280" s="425"/>
      <c r="T280" s="425"/>
      <c r="U280" s="425"/>
      <c r="V280" s="425"/>
      <c r="W280" s="425"/>
      <c r="X280" s="425"/>
      <c r="Y280" s="425"/>
      <c r="Z280" s="425"/>
      <c r="AA280" s="425"/>
      <c r="AB280" s="425"/>
      <c r="AC280" s="425"/>
      <c r="AD280" s="425"/>
      <c r="AE280" s="425"/>
      <c r="AF280" s="425"/>
      <c r="AG280" s="425"/>
      <c r="AH280" s="425"/>
      <c r="AI280" s="425"/>
      <c r="AJ280" s="425"/>
      <c r="AK280" s="425"/>
      <c r="AL280" s="425"/>
      <c r="AM280" s="424"/>
      <c r="AN280" s="424"/>
    </row>
    <row r="281" spans="1:40" ht="15.75">
      <c r="A281" s="432"/>
      <c r="B281" s="432"/>
      <c r="C281" s="432"/>
      <c r="D281" s="430"/>
      <c r="E281" s="430"/>
      <c r="F281" s="431"/>
      <c r="G281" s="430"/>
      <c r="H281" s="429"/>
      <c r="I281" s="427"/>
      <c r="J281" s="427"/>
      <c r="K281" s="428"/>
      <c r="L281" s="427"/>
      <c r="M281" s="426"/>
      <c r="N281" s="425"/>
      <c r="O281" s="425"/>
      <c r="P281" s="425"/>
      <c r="Q281" s="425"/>
      <c r="R281" s="425"/>
      <c r="S281" s="425"/>
      <c r="T281" s="425"/>
      <c r="U281" s="425"/>
      <c r="V281" s="425"/>
      <c r="W281" s="425"/>
      <c r="X281" s="425"/>
      <c r="Y281" s="425"/>
      <c r="Z281" s="425"/>
      <c r="AA281" s="425"/>
      <c r="AB281" s="425"/>
      <c r="AC281" s="425"/>
      <c r="AD281" s="425"/>
      <c r="AE281" s="425"/>
      <c r="AF281" s="425"/>
      <c r="AG281" s="425"/>
      <c r="AH281" s="425"/>
      <c r="AI281" s="425"/>
      <c r="AJ281" s="425"/>
      <c r="AK281" s="425"/>
      <c r="AL281" s="425"/>
      <c r="AM281" s="424"/>
      <c r="AN281" s="424"/>
    </row>
    <row r="282" spans="1:40" ht="15.75">
      <c r="A282" s="432"/>
      <c r="B282" s="432"/>
      <c r="C282" s="432"/>
      <c r="D282" s="430"/>
      <c r="E282" s="430"/>
      <c r="F282" s="431"/>
      <c r="G282" s="430"/>
      <c r="H282" s="429"/>
      <c r="I282" s="427"/>
      <c r="J282" s="427"/>
      <c r="K282" s="428"/>
      <c r="L282" s="427"/>
      <c r="M282" s="426"/>
      <c r="N282" s="425"/>
      <c r="O282" s="425"/>
      <c r="P282" s="425"/>
      <c r="Q282" s="425"/>
      <c r="R282" s="425"/>
      <c r="S282" s="425"/>
      <c r="T282" s="425"/>
      <c r="U282" s="425"/>
      <c r="V282" s="425"/>
      <c r="W282" s="425"/>
      <c r="X282" s="425"/>
      <c r="Y282" s="425"/>
      <c r="Z282" s="425"/>
      <c r="AA282" s="425"/>
      <c r="AB282" s="425"/>
      <c r="AC282" s="425"/>
      <c r="AD282" s="425"/>
      <c r="AE282" s="425"/>
      <c r="AF282" s="425"/>
      <c r="AG282" s="425"/>
      <c r="AH282" s="425"/>
      <c r="AI282" s="425"/>
      <c r="AJ282" s="425"/>
      <c r="AK282" s="425"/>
      <c r="AL282" s="425"/>
      <c r="AM282" s="424"/>
      <c r="AN282" s="424"/>
    </row>
    <row r="283" spans="1:40" ht="15.75">
      <c r="A283" s="432"/>
      <c r="B283" s="432"/>
      <c r="C283" s="432"/>
      <c r="D283" s="430"/>
      <c r="E283" s="430"/>
      <c r="F283" s="431"/>
      <c r="G283" s="430"/>
      <c r="H283" s="429"/>
      <c r="I283" s="427"/>
      <c r="J283" s="427"/>
      <c r="K283" s="428"/>
      <c r="L283" s="427"/>
      <c r="M283" s="426"/>
      <c r="N283" s="425"/>
      <c r="O283" s="425"/>
      <c r="P283" s="425"/>
      <c r="Q283" s="425"/>
      <c r="R283" s="425"/>
      <c r="S283" s="425"/>
      <c r="T283" s="425"/>
      <c r="U283" s="425"/>
      <c r="V283" s="425"/>
      <c r="W283" s="425"/>
      <c r="X283" s="425"/>
      <c r="Y283" s="425"/>
      <c r="Z283" s="425"/>
      <c r="AA283" s="425"/>
      <c r="AB283" s="425"/>
      <c r="AC283" s="425"/>
      <c r="AD283" s="425"/>
      <c r="AE283" s="425"/>
      <c r="AF283" s="425"/>
      <c r="AG283" s="425"/>
      <c r="AH283" s="425"/>
      <c r="AI283" s="425"/>
      <c r="AJ283" s="425"/>
      <c r="AK283" s="425"/>
      <c r="AL283" s="425"/>
      <c r="AM283" s="424"/>
      <c r="AN283" s="424"/>
    </row>
    <row r="284" spans="1:40" ht="15.75">
      <c r="A284" s="432"/>
      <c r="B284" s="432"/>
      <c r="C284" s="432"/>
      <c r="D284" s="430"/>
      <c r="E284" s="430"/>
      <c r="F284" s="431"/>
      <c r="G284" s="430"/>
      <c r="H284" s="429"/>
      <c r="I284" s="427"/>
      <c r="J284" s="427"/>
      <c r="K284" s="428"/>
      <c r="L284" s="427"/>
      <c r="M284" s="426"/>
      <c r="N284" s="425"/>
      <c r="O284" s="425"/>
      <c r="P284" s="425"/>
      <c r="Q284" s="425"/>
      <c r="R284" s="425"/>
      <c r="S284" s="425"/>
      <c r="T284" s="425"/>
      <c r="U284" s="425"/>
      <c r="V284" s="425"/>
      <c r="W284" s="425"/>
      <c r="X284" s="425"/>
      <c r="Y284" s="425"/>
      <c r="Z284" s="425"/>
      <c r="AA284" s="425"/>
      <c r="AB284" s="425"/>
      <c r="AC284" s="425"/>
      <c r="AD284" s="425"/>
      <c r="AE284" s="425"/>
      <c r="AF284" s="425"/>
      <c r="AG284" s="425"/>
      <c r="AH284" s="425"/>
      <c r="AI284" s="425"/>
      <c r="AJ284" s="425"/>
      <c r="AK284" s="425"/>
      <c r="AL284" s="425"/>
      <c r="AM284" s="424"/>
      <c r="AN284" s="424"/>
    </row>
    <row r="285" spans="1:40" ht="15.75">
      <c r="A285" s="432"/>
      <c r="B285" s="432"/>
      <c r="C285" s="432"/>
      <c r="D285" s="430"/>
      <c r="E285" s="430"/>
      <c r="F285" s="431"/>
      <c r="G285" s="430"/>
      <c r="H285" s="429"/>
      <c r="I285" s="427"/>
      <c r="J285" s="427"/>
      <c r="K285" s="428"/>
      <c r="L285" s="427"/>
      <c r="M285" s="426"/>
      <c r="N285" s="425"/>
      <c r="O285" s="425"/>
      <c r="P285" s="425"/>
      <c r="Q285" s="425"/>
      <c r="R285" s="425"/>
      <c r="S285" s="425"/>
      <c r="T285" s="425"/>
      <c r="U285" s="425"/>
      <c r="V285" s="425"/>
      <c r="W285" s="425"/>
      <c r="X285" s="425"/>
      <c r="Y285" s="425"/>
      <c r="Z285" s="425"/>
      <c r="AA285" s="425"/>
      <c r="AB285" s="425"/>
      <c r="AC285" s="425"/>
      <c r="AD285" s="425"/>
      <c r="AE285" s="425"/>
      <c r="AF285" s="425"/>
      <c r="AG285" s="425"/>
      <c r="AH285" s="425"/>
      <c r="AI285" s="425"/>
      <c r="AJ285" s="425"/>
      <c r="AK285" s="425"/>
      <c r="AL285" s="425"/>
      <c r="AM285" s="424"/>
      <c r="AN285" s="424"/>
    </row>
    <row r="286" spans="1:40" ht="15.75">
      <c r="A286" s="432"/>
      <c r="B286" s="432"/>
      <c r="C286" s="432"/>
      <c r="D286" s="430"/>
      <c r="E286" s="430"/>
      <c r="F286" s="431"/>
      <c r="G286" s="430"/>
      <c r="H286" s="429"/>
      <c r="I286" s="427"/>
      <c r="J286" s="427"/>
      <c r="K286" s="428"/>
      <c r="L286" s="427"/>
      <c r="M286" s="426"/>
      <c r="N286" s="425"/>
      <c r="O286" s="425"/>
      <c r="P286" s="425"/>
      <c r="Q286" s="425"/>
      <c r="R286" s="425"/>
      <c r="S286" s="425"/>
      <c r="T286" s="425"/>
      <c r="U286" s="425"/>
      <c r="V286" s="425"/>
      <c r="W286" s="425"/>
      <c r="X286" s="425"/>
      <c r="Y286" s="425"/>
      <c r="Z286" s="425"/>
      <c r="AA286" s="425"/>
      <c r="AB286" s="425"/>
      <c r="AC286" s="425"/>
      <c r="AD286" s="425"/>
      <c r="AE286" s="425"/>
      <c r="AF286" s="425"/>
      <c r="AG286" s="425"/>
      <c r="AH286" s="425"/>
      <c r="AI286" s="425"/>
      <c r="AJ286" s="425"/>
      <c r="AK286" s="425"/>
      <c r="AL286" s="425"/>
      <c r="AM286" s="424"/>
      <c r="AN286" s="424"/>
    </row>
    <row r="287" spans="1:40" ht="15.75">
      <c r="A287" s="432"/>
      <c r="B287" s="432"/>
      <c r="C287" s="432"/>
      <c r="D287" s="430"/>
      <c r="E287" s="430"/>
      <c r="F287" s="431"/>
      <c r="G287" s="430"/>
      <c r="H287" s="429"/>
      <c r="I287" s="427"/>
      <c r="J287" s="427"/>
      <c r="K287" s="428"/>
      <c r="L287" s="427"/>
      <c r="M287" s="426"/>
      <c r="N287" s="425"/>
      <c r="O287" s="425"/>
      <c r="P287" s="425"/>
      <c r="Q287" s="425"/>
      <c r="R287" s="425"/>
      <c r="S287" s="425"/>
      <c r="T287" s="425"/>
      <c r="U287" s="425"/>
      <c r="V287" s="425"/>
      <c r="W287" s="425"/>
      <c r="X287" s="425"/>
      <c r="Y287" s="425"/>
      <c r="Z287" s="425"/>
      <c r="AA287" s="425"/>
      <c r="AB287" s="425"/>
      <c r="AC287" s="425"/>
      <c r="AD287" s="425"/>
      <c r="AE287" s="425"/>
      <c r="AF287" s="425"/>
      <c r="AG287" s="425"/>
      <c r="AH287" s="425"/>
      <c r="AI287" s="425"/>
      <c r="AJ287" s="425"/>
      <c r="AK287" s="425"/>
      <c r="AL287" s="425"/>
      <c r="AM287" s="424"/>
      <c r="AN287" s="424"/>
    </row>
    <row r="288" spans="1:40" ht="15.75">
      <c r="A288" s="432"/>
      <c r="B288" s="432"/>
      <c r="C288" s="432"/>
      <c r="D288" s="430"/>
      <c r="E288" s="430"/>
      <c r="F288" s="431"/>
      <c r="G288" s="430"/>
      <c r="H288" s="429"/>
      <c r="I288" s="427"/>
      <c r="J288" s="427"/>
      <c r="K288" s="428"/>
      <c r="L288" s="427"/>
      <c r="M288" s="426"/>
      <c r="N288" s="425"/>
      <c r="O288" s="425"/>
      <c r="P288" s="425"/>
      <c r="Q288" s="425"/>
      <c r="R288" s="425"/>
      <c r="S288" s="425"/>
      <c r="T288" s="425"/>
      <c r="U288" s="425"/>
      <c r="V288" s="425"/>
      <c r="W288" s="425"/>
      <c r="X288" s="425"/>
      <c r="Y288" s="425"/>
      <c r="Z288" s="425"/>
      <c r="AA288" s="425"/>
      <c r="AB288" s="425"/>
      <c r="AC288" s="425"/>
      <c r="AD288" s="425"/>
      <c r="AE288" s="425"/>
      <c r="AF288" s="425"/>
      <c r="AG288" s="425"/>
      <c r="AH288" s="425"/>
      <c r="AI288" s="425"/>
      <c r="AJ288" s="425"/>
      <c r="AK288" s="425"/>
      <c r="AL288" s="425"/>
      <c r="AM288" s="424"/>
      <c r="AN288" s="424"/>
    </row>
    <row r="289" spans="1:40" ht="15.75">
      <c r="A289" s="432"/>
      <c r="B289" s="432"/>
      <c r="C289" s="432"/>
      <c r="D289" s="430"/>
      <c r="E289" s="430"/>
      <c r="F289" s="431"/>
      <c r="G289" s="430"/>
      <c r="H289" s="429"/>
      <c r="I289" s="427"/>
      <c r="J289" s="427"/>
      <c r="K289" s="428"/>
      <c r="L289" s="427"/>
      <c r="M289" s="426"/>
      <c r="N289" s="425"/>
      <c r="O289" s="425"/>
      <c r="P289" s="425"/>
      <c r="Q289" s="425"/>
      <c r="R289" s="425"/>
      <c r="S289" s="425"/>
      <c r="T289" s="425"/>
      <c r="U289" s="425"/>
      <c r="V289" s="425"/>
      <c r="W289" s="425"/>
      <c r="X289" s="425"/>
      <c r="Y289" s="425"/>
      <c r="Z289" s="425"/>
      <c r="AA289" s="425"/>
      <c r="AB289" s="425"/>
      <c r="AC289" s="425"/>
      <c r="AD289" s="425"/>
      <c r="AE289" s="425"/>
      <c r="AF289" s="425"/>
      <c r="AG289" s="425"/>
      <c r="AH289" s="425"/>
      <c r="AI289" s="425"/>
      <c r="AJ289" s="425"/>
      <c r="AK289" s="425"/>
      <c r="AL289" s="425"/>
      <c r="AM289" s="424"/>
      <c r="AN289" s="424"/>
    </row>
    <row r="290" spans="1:40" ht="15.75">
      <c r="A290" s="432"/>
      <c r="B290" s="432"/>
      <c r="C290" s="432"/>
      <c r="D290" s="430"/>
      <c r="E290" s="430"/>
      <c r="F290" s="431"/>
      <c r="G290" s="430"/>
      <c r="H290" s="429"/>
      <c r="I290" s="427"/>
      <c r="J290" s="427"/>
      <c r="K290" s="428"/>
      <c r="L290" s="427"/>
      <c r="M290" s="426"/>
      <c r="N290" s="425"/>
      <c r="O290" s="425"/>
      <c r="P290" s="425"/>
      <c r="Q290" s="425"/>
      <c r="R290" s="425"/>
      <c r="S290" s="425"/>
      <c r="T290" s="425"/>
      <c r="U290" s="425"/>
      <c r="V290" s="425"/>
      <c r="W290" s="425"/>
      <c r="X290" s="425"/>
      <c r="Y290" s="425"/>
      <c r="Z290" s="425"/>
      <c r="AA290" s="425"/>
      <c r="AB290" s="425"/>
      <c r="AC290" s="425"/>
      <c r="AD290" s="425"/>
      <c r="AE290" s="425"/>
      <c r="AF290" s="425"/>
      <c r="AG290" s="425"/>
      <c r="AH290" s="425"/>
      <c r="AI290" s="425"/>
      <c r="AJ290" s="425"/>
      <c r="AK290" s="425"/>
      <c r="AL290" s="425"/>
      <c r="AM290" s="424"/>
      <c r="AN290" s="424"/>
    </row>
    <row r="291" spans="1:40" ht="15.75">
      <c r="A291" s="432"/>
      <c r="B291" s="432"/>
      <c r="C291" s="432"/>
      <c r="D291" s="430"/>
      <c r="E291" s="430"/>
      <c r="F291" s="431"/>
      <c r="G291" s="430"/>
      <c r="H291" s="429"/>
      <c r="I291" s="427"/>
      <c r="J291" s="427"/>
      <c r="K291" s="428"/>
      <c r="L291" s="427"/>
      <c r="M291" s="426"/>
      <c r="N291" s="425"/>
      <c r="O291" s="425"/>
      <c r="P291" s="425"/>
      <c r="Q291" s="425"/>
      <c r="R291" s="425"/>
      <c r="S291" s="425"/>
      <c r="T291" s="425"/>
      <c r="U291" s="425"/>
      <c r="V291" s="425"/>
      <c r="W291" s="425"/>
      <c r="X291" s="425"/>
      <c r="Y291" s="425"/>
      <c r="Z291" s="425"/>
      <c r="AA291" s="425"/>
      <c r="AB291" s="425"/>
      <c r="AC291" s="425"/>
      <c r="AD291" s="425"/>
      <c r="AE291" s="425"/>
      <c r="AF291" s="425"/>
      <c r="AG291" s="425"/>
      <c r="AH291" s="425"/>
      <c r="AI291" s="425"/>
      <c r="AJ291" s="425"/>
      <c r="AK291" s="425"/>
      <c r="AL291" s="425"/>
      <c r="AM291" s="424"/>
      <c r="AN291" s="424"/>
    </row>
    <row r="292" spans="1:40" ht="15.75">
      <c r="A292" s="432"/>
      <c r="B292" s="432"/>
      <c r="C292" s="432"/>
      <c r="D292" s="430"/>
      <c r="E292" s="430"/>
      <c r="F292" s="431"/>
      <c r="G292" s="430"/>
      <c r="H292" s="429"/>
      <c r="I292" s="427"/>
      <c r="J292" s="427"/>
      <c r="K292" s="428"/>
      <c r="L292" s="427"/>
      <c r="M292" s="426"/>
      <c r="N292" s="425"/>
      <c r="O292" s="425"/>
      <c r="P292" s="425"/>
      <c r="Q292" s="425"/>
      <c r="R292" s="425"/>
      <c r="S292" s="425"/>
      <c r="T292" s="425"/>
      <c r="U292" s="425"/>
      <c r="V292" s="425"/>
      <c r="W292" s="425"/>
      <c r="X292" s="425"/>
      <c r="Y292" s="425"/>
      <c r="Z292" s="425"/>
      <c r="AA292" s="425"/>
      <c r="AB292" s="425"/>
      <c r="AC292" s="425"/>
      <c r="AD292" s="425"/>
      <c r="AE292" s="425"/>
      <c r="AF292" s="425"/>
      <c r="AG292" s="425"/>
      <c r="AH292" s="425"/>
      <c r="AI292" s="425"/>
      <c r="AJ292" s="425"/>
      <c r="AK292" s="425"/>
      <c r="AL292" s="425"/>
      <c r="AM292" s="424"/>
      <c r="AN292" s="424"/>
    </row>
    <row r="293" spans="1:40" ht="15.75">
      <c r="A293" s="432"/>
      <c r="B293" s="432"/>
      <c r="C293" s="432"/>
      <c r="D293" s="430"/>
      <c r="E293" s="430"/>
      <c r="F293" s="431"/>
      <c r="G293" s="430"/>
      <c r="H293" s="429"/>
      <c r="I293" s="427"/>
      <c r="J293" s="427"/>
      <c r="K293" s="428"/>
      <c r="L293" s="427"/>
      <c r="M293" s="426"/>
      <c r="N293" s="425"/>
      <c r="O293" s="425"/>
      <c r="P293" s="425"/>
      <c r="Q293" s="425"/>
      <c r="R293" s="425"/>
      <c r="S293" s="425"/>
      <c r="T293" s="425"/>
      <c r="U293" s="425"/>
      <c r="V293" s="425"/>
      <c r="W293" s="425"/>
      <c r="X293" s="425"/>
      <c r="Y293" s="425"/>
      <c r="Z293" s="425"/>
      <c r="AA293" s="425"/>
      <c r="AB293" s="425"/>
      <c r="AC293" s="425"/>
      <c r="AD293" s="425"/>
      <c r="AE293" s="425"/>
      <c r="AF293" s="425"/>
      <c r="AG293" s="425"/>
      <c r="AH293" s="425"/>
      <c r="AI293" s="425"/>
      <c r="AJ293" s="425"/>
      <c r="AK293" s="425"/>
      <c r="AL293" s="425"/>
      <c r="AM293" s="424"/>
      <c r="AN293" s="424"/>
    </row>
    <row r="294" spans="1:40" ht="15.75">
      <c r="A294" s="432"/>
      <c r="B294" s="432"/>
      <c r="C294" s="432"/>
      <c r="D294" s="430"/>
      <c r="E294" s="430"/>
      <c r="F294" s="431"/>
      <c r="G294" s="430"/>
      <c r="H294" s="429"/>
      <c r="I294" s="427"/>
      <c r="J294" s="427"/>
      <c r="K294" s="428"/>
      <c r="L294" s="427"/>
      <c r="M294" s="426"/>
      <c r="N294" s="425"/>
      <c r="O294" s="425"/>
      <c r="P294" s="425"/>
      <c r="Q294" s="425"/>
      <c r="R294" s="425"/>
      <c r="S294" s="425"/>
      <c r="T294" s="425"/>
      <c r="U294" s="425"/>
      <c r="V294" s="425"/>
      <c r="W294" s="425"/>
      <c r="X294" s="425"/>
      <c r="Y294" s="425"/>
      <c r="Z294" s="425"/>
      <c r="AA294" s="425"/>
      <c r="AB294" s="425"/>
      <c r="AC294" s="425"/>
      <c r="AD294" s="425"/>
      <c r="AE294" s="425"/>
      <c r="AF294" s="425"/>
      <c r="AG294" s="425"/>
      <c r="AH294" s="425"/>
      <c r="AI294" s="425"/>
      <c r="AJ294" s="425"/>
      <c r="AK294" s="425"/>
      <c r="AL294" s="425"/>
      <c r="AM294" s="424"/>
      <c r="AN294" s="424"/>
    </row>
    <row r="295" spans="1:40" ht="15.75">
      <c r="A295" s="432"/>
      <c r="B295" s="432"/>
      <c r="C295" s="432"/>
      <c r="D295" s="430"/>
      <c r="E295" s="430"/>
      <c r="F295" s="431"/>
      <c r="G295" s="430"/>
      <c r="H295" s="429"/>
      <c r="I295" s="427"/>
      <c r="J295" s="427"/>
      <c r="K295" s="428"/>
      <c r="L295" s="427"/>
      <c r="M295" s="426"/>
      <c r="N295" s="425"/>
      <c r="O295" s="425"/>
      <c r="P295" s="425"/>
      <c r="Q295" s="425"/>
      <c r="R295" s="425"/>
      <c r="S295" s="425"/>
      <c r="T295" s="425"/>
      <c r="U295" s="425"/>
      <c r="V295" s="425"/>
      <c r="W295" s="425"/>
      <c r="X295" s="425"/>
      <c r="Y295" s="425"/>
      <c r="Z295" s="425"/>
      <c r="AA295" s="425"/>
      <c r="AB295" s="425"/>
      <c r="AC295" s="425"/>
      <c r="AD295" s="425"/>
      <c r="AE295" s="425"/>
      <c r="AF295" s="425"/>
      <c r="AG295" s="425"/>
      <c r="AH295" s="425"/>
      <c r="AI295" s="425"/>
      <c r="AJ295" s="425"/>
      <c r="AK295" s="425"/>
      <c r="AL295" s="425"/>
      <c r="AM295" s="424"/>
      <c r="AN295" s="424"/>
    </row>
    <row r="296" spans="1:40" ht="15.75">
      <c r="A296" s="432"/>
      <c r="B296" s="432"/>
      <c r="C296" s="432"/>
      <c r="D296" s="430"/>
      <c r="E296" s="430"/>
      <c r="F296" s="431"/>
      <c r="G296" s="430"/>
      <c r="H296" s="429"/>
      <c r="I296" s="427"/>
      <c r="J296" s="427"/>
      <c r="K296" s="428"/>
      <c r="L296" s="427"/>
      <c r="M296" s="426"/>
      <c r="N296" s="425"/>
      <c r="O296" s="425"/>
      <c r="P296" s="425"/>
      <c r="Q296" s="425"/>
      <c r="R296" s="425"/>
      <c r="S296" s="425"/>
      <c r="T296" s="425"/>
      <c r="U296" s="425"/>
      <c r="V296" s="425"/>
      <c r="W296" s="425"/>
      <c r="X296" s="425"/>
      <c r="Y296" s="425"/>
      <c r="Z296" s="425"/>
      <c r="AA296" s="425"/>
      <c r="AB296" s="425"/>
      <c r="AC296" s="425"/>
      <c r="AD296" s="425"/>
      <c r="AE296" s="425"/>
      <c r="AF296" s="425"/>
      <c r="AG296" s="425"/>
      <c r="AH296" s="425"/>
      <c r="AI296" s="425"/>
      <c r="AJ296" s="425"/>
      <c r="AK296" s="425"/>
      <c r="AL296" s="425"/>
      <c r="AM296" s="424"/>
      <c r="AN296" s="424"/>
    </row>
    <row r="297" spans="1:40" ht="15.75">
      <c r="A297" s="432"/>
      <c r="B297" s="432"/>
      <c r="C297" s="432"/>
      <c r="D297" s="430"/>
      <c r="E297" s="430"/>
      <c r="F297" s="431"/>
      <c r="G297" s="430"/>
      <c r="H297" s="429"/>
      <c r="I297" s="427"/>
      <c r="J297" s="427"/>
      <c r="K297" s="428"/>
      <c r="L297" s="427"/>
      <c r="M297" s="426"/>
      <c r="N297" s="425"/>
      <c r="O297" s="425"/>
      <c r="P297" s="425"/>
      <c r="Q297" s="425"/>
      <c r="R297" s="425"/>
      <c r="S297" s="425"/>
      <c r="T297" s="425"/>
      <c r="U297" s="425"/>
      <c r="V297" s="425"/>
      <c r="W297" s="425"/>
      <c r="X297" s="425"/>
      <c r="Y297" s="425"/>
      <c r="Z297" s="425"/>
      <c r="AA297" s="425"/>
      <c r="AB297" s="425"/>
      <c r="AC297" s="425"/>
      <c r="AD297" s="425"/>
      <c r="AE297" s="425"/>
      <c r="AF297" s="425"/>
      <c r="AG297" s="425"/>
      <c r="AH297" s="425"/>
      <c r="AI297" s="425"/>
      <c r="AJ297" s="425"/>
      <c r="AK297" s="425"/>
      <c r="AL297" s="425"/>
      <c r="AM297" s="424"/>
      <c r="AN297" s="424"/>
    </row>
    <row r="298" spans="1:40" ht="15.75">
      <c r="A298" s="432"/>
      <c r="B298" s="432"/>
      <c r="C298" s="432"/>
      <c r="D298" s="430"/>
      <c r="E298" s="430"/>
      <c r="F298" s="431"/>
      <c r="G298" s="430"/>
      <c r="H298" s="429"/>
      <c r="I298" s="427"/>
      <c r="J298" s="427"/>
      <c r="K298" s="428"/>
      <c r="L298" s="427"/>
      <c r="M298" s="426"/>
      <c r="N298" s="425"/>
      <c r="O298" s="425"/>
      <c r="P298" s="425"/>
      <c r="Q298" s="425"/>
      <c r="R298" s="425"/>
      <c r="S298" s="425"/>
      <c r="T298" s="425"/>
      <c r="U298" s="425"/>
      <c r="V298" s="425"/>
      <c r="W298" s="425"/>
      <c r="X298" s="425"/>
      <c r="Y298" s="425"/>
      <c r="Z298" s="425"/>
      <c r="AA298" s="425"/>
      <c r="AB298" s="425"/>
      <c r="AC298" s="425"/>
      <c r="AD298" s="425"/>
      <c r="AE298" s="425"/>
      <c r="AF298" s="425"/>
      <c r="AG298" s="425"/>
      <c r="AH298" s="425"/>
      <c r="AI298" s="425"/>
      <c r="AJ298" s="425"/>
      <c r="AK298" s="425"/>
      <c r="AL298" s="425"/>
      <c r="AM298" s="424"/>
      <c r="AN298" s="424"/>
    </row>
    <row r="299" spans="1:40" ht="15.75">
      <c r="A299" s="432"/>
      <c r="B299" s="432"/>
      <c r="C299" s="432"/>
      <c r="D299" s="430"/>
      <c r="E299" s="430"/>
      <c r="F299" s="431"/>
      <c r="G299" s="430"/>
      <c r="H299" s="429"/>
      <c r="I299" s="427"/>
      <c r="J299" s="427"/>
      <c r="K299" s="428"/>
      <c r="L299" s="427"/>
      <c r="M299" s="426"/>
      <c r="N299" s="425"/>
      <c r="O299" s="425"/>
      <c r="P299" s="425"/>
      <c r="Q299" s="425"/>
      <c r="R299" s="425"/>
      <c r="S299" s="425"/>
      <c r="T299" s="425"/>
      <c r="U299" s="425"/>
      <c r="V299" s="425"/>
      <c r="W299" s="425"/>
      <c r="X299" s="425"/>
      <c r="Y299" s="425"/>
      <c r="Z299" s="425"/>
      <c r="AA299" s="425"/>
      <c r="AB299" s="425"/>
      <c r="AC299" s="425"/>
      <c r="AD299" s="425"/>
      <c r="AE299" s="425"/>
      <c r="AF299" s="425"/>
      <c r="AG299" s="425"/>
      <c r="AH299" s="425"/>
      <c r="AI299" s="425"/>
      <c r="AJ299" s="425"/>
      <c r="AK299" s="425"/>
      <c r="AL299" s="425"/>
      <c r="AM299" s="424"/>
      <c r="AN299" s="424"/>
    </row>
    <row r="300" spans="1:40" ht="15.75">
      <c r="A300" s="432"/>
      <c r="B300" s="432"/>
      <c r="C300" s="432"/>
      <c r="D300" s="430"/>
      <c r="E300" s="430"/>
      <c r="F300" s="431"/>
      <c r="G300" s="430"/>
      <c r="H300" s="429"/>
      <c r="I300" s="427"/>
      <c r="J300" s="427"/>
      <c r="K300" s="428"/>
      <c r="L300" s="427"/>
      <c r="M300" s="426"/>
      <c r="N300" s="425"/>
      <c r="O300" s="425"/>
      <c r="P300" s="425"/>
      <c r="Q300" s="425"/>
      <c r="R300" s="425"/>
      <c r="S300" s="425"/>
      <c r="T300" s="425"/>
      <c r="U300" s="425"/>
      <c r="V300" s="425"/>
      <c r="W300" s="425"/>
      <c r="X300" s="425"/>
      <c r="Y300" s="425"/>
      <c r="Z300" s="425"/>
      <c r="AA300" s="425"/>
      <c r="AB300" s="425"/>
      <c r="AC300" s="425"/>
      <c r="AD300" s="425"/>
      <c r="AE300" s="425"/>
      <c r="AF300" s="425"/>
      <c r="AG300" s="425"/>
      <c r="AH300" s="425"/>
      <c r="AI300" s="425"/>
      <c r="AJ300" s="425"/>
      <c r="AK300" s="425"/>
      <c r="AL300" s="425"/>
      <c r="AM300" s="424"/>
      <c r="AN300" s="424"/>
    </row>
    <row r="301" spans="1:40" ht="15.75">
      <c r="A301" s="432"/>
      <c r="B301" s="432"/>
      <c r="C301" s="432"/>
      <c r="D301" s="430"/>
      <c r="E301" s="430"/>
      <c r="F301" s="431"/>
      <c r="G301" s="430"/>
      <c r="H301" s="429"/>
      <c r="I301" s="427"/>
      <c r="J301" s="427"/>
      <c r="K301" s="428"/>
      <c r="L301" s="427"/>
      <c r="M301" s="426"/>
      <c r="N301" s="425"/>
      <c r="O301" s="425"/>
      <c r="P301" s="425"/>
      <c r="Q301" s="425"/>
      <c r="R301" s="425"/>
      <c r="S301" s="425"/>
      <c r="T301" s="425"/>
      <c r="U301" s="425"/>
      <c r="V301" s="425"/>
      <c r="W301" s="425"/>
      <c r="X301" s="425"/>
      <c r="Y301" s="425"/>
      <c r="Z301" s="425"/>
      <c r="AA301" s="425"/>
      <c r="AB301" s="425"/>
      <c r="AC301" s="425"/>
      <c r="AD301" s="425"/>
      <c r="AE301" s="425"/>
      <c r="AF301" s="425"/>
      <c r="AG301" s="425"/>
      <c r="AH301" s="425"/>
      <c r="AI301" s="425"/>
      <c r="AJ301" s="425"/>
      <c r="AK301" s="425"/>
      <c r="AL301" s="425"/>
      <c r="AM301" s="424"/>
      <c r="AN301" s="424"/>
    </row>
    <row r="302" spans="1:40" ht="15.75">
      <c r="A302" s="432"/>
      <c r="B302" s="432"/>
      <c r="C302" s="432"/>
      <c r="D302" s="430"/>
      <c r="E302" s="430"/>
      <c r="F302" s="431"/>
      <c r="G302" s="430"/>
      <c r="H302" s="429"/>
      <c r="I302" s="427"/>
      <c r="J302" s="427"/>
      <c r="K302" s="428"/>
      <c r="L302" s="427"/>
      <c r="M302" s="426"/>
      <c r="N302" s="425"/>
      <c r="O302" s="425"/>
      <c r="P302" s="425"/>
      <c r="Q302" s="425"/>
      <c r="R302" s="425"/>
      <c r="S302" s="425"/>
      <c r="T302" s="425"/>
      <c r="U302" s="425"/>
      <c r="V302" s="425"/>
      <c r="W302" s="425"/>
      <c r="X302" s="425"/>
      <c r="Y302" s="425"/>
      <c r="Z302" s="425"/>
      <c r="AA302" s="425"/>
      <c r="AB302" s="425"/>
      <c r="AC302" s="425"/>
      <c r="AD302" s="425"/>
      <c r="AE302" s="425"/>
      <c r="AF302" s="425"/>
      <c r="AG302" s="425"/>
      <c r="AH302" s="425"/>
      <c r="AI302" s="425"/>
      <c r="AJ302" s="425"/>
      <c r="AK302" s="425"/>
      <c r="AL302" s="425"/>
      <c r="AM302" s="424"/>
      <c r="AN302" s="424"/>
    </row>
    <row r="303" spans="1:40" ht="15.75">
      <c r="A303" s="432"/>
      <c r="B303" s="432"/>
      <c r="C303" s="432"/>
      <c r="D303" s="430"/>
      <c r="E303" s="430"/>
      <c r="F303" s="431"/>
      <c r="G303" s="430"/>
      <c r="H303" s="429"/>
      <c r="I303" s="427"/>
      <c r="J303" s="427"/>
      <c r="K303" s="428"/>
      <c r="L303" s="427"/>
      <c r="M303" s="426"/>
      <c r="N303" s="425"/>
      <c r="O303" s="425"/>
      <c r="P303" s="425"/>
      <c r="Q303" s="425"/>
      <c r="R303" s="425"/>
      <c r="S303" s="425"/>
      <c r="T303" s="425"/>
      <c r="U303" s="425"/>
      <c r="V303" s="425"/>
      <c r="W303" s="425"/>
      <c r="X303" s="425"/>
      <c r="Y303" s="425"/>
      <c r="Z303" s="425"/>
      <c r="AA303" s="425"/>
      <c r="AB303" s="425"/>
      <c r="AC303" s="425"/>
      <c r="AD303" s="425"/>
      <c r="AE303" s="425"/>
      <c r="AF303" s="425"/>
      <c r="AG303" s="425"/>
      <c r="AH303" s="425"/>
      <c r="AI303" s="425"/>
      <c r="AJ303" s="425"/>
      <c r="AK303" s="425"/>
      <c r="AL303" s="425"/>
      <c r="AM303" s="424"/>
      <c r="AN303" s="424"/>
    </row>
    <row r="304" spans="1:40" ht="15.75">
      <c r="A304" s="432"/>
      <c r="B304" s="432"/>
      <c r="C304" s="432"/>
      <c r="D304" s="430"/>
      <c r="E304" s="430"/>
      <c r="F304" s="431"/>
      <c r="G304" s="430"/>
      <c r="H304" s="429"/>
      <c r="I304" s="427"/>
      <c r="J304" s="427"/>
      <c r="K304" s="428"/>
      <c r="L304" s="427"/>
      <c r="M304" s="426"/>
      <c r="N304" s="425"/>
      <c r="O304" s="425"/>
      <c r="P304" s="425"/>
      <c r="Q304" s="425"/>
      <c r="R304" s="425"/>
      <c r="S304" s="425"/>
      <c r="T304" s="425"/>
      <c r="U304" s="425"/>
      <c r="V304" s="425"/>
      <c r="W304" s="425"/>
      <c r="X304" s="425"/>
      <c r="Y304" s="425"/>
      <c r="Z304" s="425"/>
      <c r="AA304" s="425"/>
      <c r="AB304" s="425"/>
      <c r="AC304" s="425"/>
      <c r="AD304" s="425"/>
      <c r="AE304" s="425"/>
      <c r="AF304" s="425"/>
      <c r="AG304" s="425"/>
      <c r="AH304" s="425"/>
      <c r="AI304" s="425"/>
      <c r="AJ304" s="425"/>
      <c r="AK304" s="425"/>
      <c r="AL304" s="425"/>
      <c r="AM304" s="424"/>
      <c r="AN304" s="424"/>
    </row>
    <row r="305" spans="1:40" ht="15.75">
      <c r="A305" s="432"/>
      <c r="B305" s="432"/>
      <c r="C305" s="432"/>
      <c r="D305" s="430"/>
      <c r="E305" s="430"/>
      <c r="F305" s="431"/>
      <c r="G305" s="430"/>
      <c r="H305" s="429"/>
      <c r="I305" s="427"/>
      <c r="J305" s="427"/>
      <c r="K305" s="428"/>
      <c r="L305" s="427"/>
      <c r="M305" s="426"/>
      <c r="N305" s="425"/>
      <c r="O305" s="425"/>
      <c r="P305" s="425"/>
      <c r="Q305" s="425"/>
      <c r="R305" s="425"/>
      <c r="S305" s="425"/>
      <c r="T305" s="425"/>
      <c r="U305" s="425"/>
      <c r="V305" s="425"/>
      <c r="W305" s="425"/>
      <c r="X305" s="425"/>
      <c r="Y305" s="425"/>
      <c r="Z305" s="425"/>
      <c r="AA305" s="425"/>
      <c r="AB305" s="425"/>
      <c r="AC305" s="425"/>
      <c r="AD305" s="425"/>
      <c r="AE305" s="425"/>
      <c r="AF305" s="425"/>
      <c r="AG305" s="425"/>
      <c r="AH305" s="425"/>
      <c r="AI305" s="425"/>
      <c r="AJ305" s="425"/>
      <c r="AK305" s="425"/>
      <c r="AL305" s="425"/>
      <c r="AM305" s="424"/>
      <c r="AN305" s="424"/>
    </row>
    <row r="306" spans="1:40" ht="15.75">
      <c r="A306" s="432"/>
      <c r="B306" s="432"/>
      <c r="C306" s="432"/>
      <c r="D306" s="430"/>
      <c r="E306" s="430"/>
      <c r="F306" s="431"/>
      <c r="G306" s="430"/>
      <c r="H306" s="429"/>
      <c r="I306" s="427"/>
      <c r="J306" s="427"/>
      <c r="K306" s="428"/>
      <c r="L306" s="427"/>
      <c r="M306" s="426"/>
      <c r="N306" s="425"/>
      <c r="O306" s="425"/>
      <c r="P306" s="425"/>
      <c r="Q306" s="425"/>
      <c r="R306" s="425"/>
      <c r="S306" s="425"/>
      <c r="T306" s="425"/>
      <c r="U306" s="425"/>
      <c r="V306" s="425"/>
      <c r="W306" s="425"/>
      <c r="X306" s="425"/>
      <c r="Y306" s="425"/>
      <c r="Z306" s="425"/>
      <c r="AA306" s="425"/>
      <c r="AB306" s="425"/>
      <c r="AC306" s="425"/>
      <c r="AD306" s="425"/>
      <c r="AE306" s="425"/>
      <c r="AF306" s="425"/>
      <c r="AG306" s="425"/>
      <c r="AH306" s="425"/>
      <c r="AI306" s="425"/>
      <c r="AJ306" s="425"/>
      <c r="AK306" s="425"/>
      <c r="AL306" s="425"/>
      <c r="AM306" s="424"/>
      <c r="AN306" s="424"/>
    </row>
    <row r="307" spans="1:40" ht="15.75">
      <c r="A307" s="432"/>
      <c r="B307" s="432"/>
      <c r="C307" s="432"/>
      <c r="D307" s="430"/>
      <c r="E307" s="430"/>
      <c r="F307" s="431"/>
      <c r="G307" s="430"/>
      <c r="H307" s="429"/>
      <c r="I307" s="427"/>
      <c r="J307" s="427"/>
      <c r="K307" s="428"/>
      <c r="L307" s="427"/>
      <c r="M307" s="426"/>
      <c r="N307" s="425"/>
      <c r="O307" s="425"/>
      <c r="P307" s="425"/>
      <c r="Q307" s="425"/>
      <c r="R307" s="425"/>
      <c r="S307" s="425"/>
      <c r="T307" s="425"/>
      <c r="U307" s="425"/>
      <c r="V307" s="425"/>
      <c r="W307" s="425"/>
      <c r="X307" s="425"/>
      <c r="Y307" s="425"/>
      <c r="Z307" s="425"/>
      <c r="AA307" s="425"/>
      <c r="AB307" s="425"/>
      <c r="AC307" s="425"/>
      <c r="AD307" s="425"/>
      <c r="AE307" s="425"/>
      <c r="AF307" s="425"/>
      <c r="AG307" s="425"/>
      <c r="AH307" s="425"/>
      <c r="AI307" s="425"/>
      <c r="AJ307" s="425"/>
      <c r="AK307" s="425"/>
      <c r="AL307" s="425"/>
      <c r="AM307" s="424"/>
      <c r="AN307" s="424"/>
    </row>
    <row r="308" spans="1:40" ht="15.75">
      <c r="A308" s="432"/>
      <c r="B308" s="432"/>
      <c r="C308" s="432"/>
      <c r="D308" s="430"/>
      <c r="E308" s="430"/>
      <c r="F308" s="431"/>
      <c r="G308" s="430"/>
      <c r="H308" s="429"/>
      <c r="I308" s="427"/>
      <c r="J308" s="427"/>
      <c r="K308" s="428"/>
      <c r="L308" s="427"/>
      <c r="M308" s="426"/>
      <c r="N308" s="425"/>
      <c r="O308" s="425"/>
      <c r="P308" s="425"/>
      <c r="Q308" s="425"/>
      <c r="R308" s="425"/>
      <c r="S308" s="425"/>
      <c r="T308" s="425"/>
      <c r="U308" s="425"/>
      <c r="V308" s="425"/>
      <c r="W308" s="425"/>
      <c r="X308" s="425"/>
      <c r="Y308" s="425"/>
      <c r="Z308" s="425"/>
      <c r="AA308" s="425"/>
      <c r="AB308" s="425"/>
      <c r="AC308" s="425"/>
      <c r="AD308" s="425"/>
      <c r="AE308" s="425"/>
      <c r="AF308" s="425"/>
      <c r="AG308" s="425"/>
      <c r="AH308" s="425"/>
      <c r="AI308" s="425"/>
      <c r="AJ308" s="425"/>
      <c r="AK308" s="425"/>
      <c r="AL308" s="425"/>
      <c r="AM308" s="424"/>
      <c r="AN308" s="424"/>
    </row>
    <row r="309" spans="1:40" ht="15.75">
      <c r="A309" s="432"/>
      <c r="B309" s="432"/>
      <c r="C309" s="432"/>
      <c r="D309" s="430"/>
      <c r="E309" s="430"/>
      <c r="F309" s="431"/>
      <c r="G309" s="430"/>
      <c r="H309" s="429"/>
      <c r="I309" s="427"/>
      <c r="J309" s="427"/>
      <c r="K309" s="428"/>
      <c r="L309" s="427"/>
      <c r="M309" s="426"/>
      <c r="N309" s="425"/>
      <c r="O309" s="425"/>
      <c r="P309" s="425"/>
      <c r="Q309" s="425"/>
      <c r="R309" s="425"/>
      <c r="S309" s="425"/>
      <c r="T309" s="425"/>
      <c r="U309" s="425"/>
      <c r="V309" s="425"/>
      <c r="W309" s="425"/>
      <c r="X309" s="425"/>
      <c r="Y309" s="425"/>
      <c r="Z309" s="425"/>
      <c r="AA309" s="425"/>
      <c r="AB309" s="425"/>
      <c r="AC309" s="425"/>
      <c r="AD309" s="425"/>
      <c r="AE309" s="425"/>
      <c r="AF309" s="425"/>
      <c r="AG309" s="425"/>
      <c r="AH309" s="425"/>
      <c r="AI309" s="425"/>
      <c r="AJ309" s="425"/>
      <c r="AK309" s="425"/>
      <c r="AL309" s="425"/>
      <c r="AM309" s="424"/>
      <c r="AN309" s="424"/>
    </row>
    <row r="310" spans="1:40" ht="15.75">
      <c r="A310" s="432"/>
      <c r="B310" s="432"/>
      <c r="C310" s="432"/>
      <c r="D310" s="430"/>
      <c r="E310" s="430"/>
      <c r="F310" s="431"/>
      <c r="G310" s="430"/>
      <c r="H310" s="429"/>
      <c r="I310" s="427"/>
      <c r="J310" s="427"/>
      <c r="K310" s="428"/>
      <c r="L310" s="427"/>
      <c r="M310" s="426"/>
      <c r="N310" s="425"/>
      <c r="O310" s="425"/>
      <c r="P310" s="425"/>
      <c r="Q310" s="425"/>
      <c r="R310" s="425"/>
      <c r="S310" s="425"/>
      <c r="T310" s="425"/>
      <c r="U310" s="425"/>
      <c r="V310" s="425"/>
      <c r="W310" s="425"/>
      <c r="X310" s="425"/>
      <c r="Y310" s="425"/>
      <c r="Z310" s="425"/>
      <c r="AA310" s="425"/>
      <c r="AB310" s="425"/>
      <c r="AC310" s="425"/>
      <c r="AD310" s="425"/>
      <c r="AE310" s="425"/>
      <c r="AF310" s="425"/>
      <c r="AG310" s="425"/>
      <c r="AH310" s="425"/>
      <c r="AI310" s="425"/>
      <c r="AJ310" s="425"/>
      <c r="AK310" s="425"/>
      <c r="AL310" s="425"/>
      <c r="AM310" s="424"/>
      <c r="AN310" s="424"/>
    </row>
    <row r="311" spans="1:40" ht="15.75">
      <c r="A311" s="432"/>
      <c r="B311" s="432"/>
      <c r="C311" s="432"/>
      <c r="D311" s="430"/>
      <c r="E311" s="430"/>
      <c r="F311" s="431"/>
      <c r="G311" s="430"/>
      <c r="H311" s="429"/>
      <c r="I311" s="427"/>
      <c r="J311" s="427"/>
      <c r="K311" s="428"/>
      <c r="L311" s="427"/>
      <c r="M311" s="426"/>
      <c r="N311" s="425"/>
      <c r="O311" s="425"/>
      <c r="P311" s="425"/>
      <c r="Q311" s="425"/>
      <c r="R311" s="425"/>
      <c r="S311" s="425"/>
      <c r="T311" s="425"/>
      <c r="U311" s="425"/>
      <c r="V311" s="425"/>
      <c r="W311" s="425"/>
      <c r="X311" s="425"/>
      <c r="Y311" s="425"/>
      <c r="Z311" s="425"/>
      <c r="AA311" s="425"/>
      <c r="AB311" s="425"/>
      <c r="AC311" s="425"/>
      <c r="AD311" s="425"/>
      <c r="AE311" s="425"/>
      <c r="AF311" s="425"/>
      <c r="AG311" s="425"/>
      <c r="AH311" s="425"/>
      <c r="AI311" s="425"/>
      <c r="AJ311" s="425"/>
      <c r="AK311" s="425"/>
      <c r="AL311" s="425"/>
      <c r="AM311" s="424"/>
      <c r="AN311" s="424"/>
    </row>
    <row r="312" spans="1:40" ht="15.75">
      <c r="A312" s="432"/>
      <c r="B312" s="432"/>
      <c r="C312" s="432"/>
      <c r="D312" s="430"/>
      <c r="E312" s="430"/>
      <c r="F312" s="431"/>
      <c r="G312" s="430"/>
      <c r="H312" s="429"/>
      <c r="I312" s="427"/>
      <c r="J312" s="427"/>
      <c r="K312" s="428"/>
      <c r="L312" s="427"/>
      <c r="M312" s="426"/>
      <c r="N312" s="425"/>
      <c r="O312" s="425"/>
      <c r="P312" s="425"/>
      <c r="Q312" s="425"/>
      <c r="R312" s="425"/>
      <c r="S312" s="425"/>
      <c r="T312" s="425"/>
      <c r="U312" s="425"/>
      <c r="V312" s="425"/>
      <c r="W312" s="425"/>
      <c r="X312" s="425"/>
      <c r="Y312" s="425"/>
      <c r="Z312" s="425"/>
      <c r="AA312" s="425"/>
      <c r="AB312" s="425"/>
      <c r="AC312" s="425"/>
      <c r="AD312" s="425"/>
      <c r="AE312" s="425"/>
      <c r="AF312" s="425"/>
      <c r="AG312" s="425"/>
      <c r="AH312" s="425"/>
      <c r="AI312" s="425"/>
      <c r="AJ312" s="425"/>
      <c r="AK312" s="425"/>
      <c r="AL312" s="425"/>
      <c r="AM312" s="424"/>
      <c r="AN312" s="424"/>
    </row>
    <row r="313" spans="1:40" ht="15.75">
      <c r="A313" s="432"/>
      <c r="B313" s="432"/>
      <c r="C313" s="432"/>
      <c r="D313" s="430"/>
      <c r="E313" s="430"/>
      <c r="F313" s="431"/>
      <c r="G313" s="430"/>
      <c r="H313" s="429"/>
      <c r="I313" s="427"/>
      <c r="J313" s="427"/>
      <c r="K313" s="428"/>
      <c r="L313" s="427"/>
      <c r="M313" s="426"/>
      <c r="N313" s="425"/>
      <c r="O313" s="425"/>
      <c r="P313" s="425"/>
      <c r="Q313" s="425"/>
      <c r="R313" s="425"/>
      <c r="S313" s="425"/>
      <c r="T313" s="425"/>
      <c r="U313" s="425"/>
      <c r="V313" s="425"/>
      <c r="W313" s="425"/>
      <c r="X313" s="425"/>
      <c r="Y313" s="425"/>
      <c r="Z313" s="425"/>
      <c r="AA313" s="425"/>
      <c r="AB313" s="425"/>
      <c r="AC313" s="425"/>
      <c r="AD313" s="425"/>
      <c r="AE313" s="425"/>
      <c r="AF313" s="425"/>
      <c r="AG313" s="425"/>
      <c r="AH313" s="425"/>
      <c r="AI313" s="425"/>
      <c r="AJ313" s="425"/>
      <c r="AK313" s="425"/>
      <c r="AL313" s="425"/>
      <c r="AM313" s="424"/>
      <c r="AN313" s="424"/>
    </row>
    <row r="314" spans="1:40" ht="15.75">
      <c r="A314" s="432"/>
      <c r="B314" s="432"/>
      <c r="C314" s="432"/>
      <c r="D314" s="430"/>
      <c r="E314" s="430"/>
      <c r="F314" s="431"/>
      <c r="G314" s="430"/>
      <c r="H314" s="429"/>
      <c r="I314" s="427"/>
      <c r="J314" s="427"/>
      <c r="K314" s="428"/>
      <c r="L314" s="427"/>
      <c r="M314" s="426"/>
      <c r="N314" s="425"/>
      <c r="O314" s="425"/>
      <c r="P314" s="425"/>
      <c r="Q314" s="425"/>
      <c r="R314" s="425"/>
      <c r="S314" s="425"/>
      <c r="T314" s="425"/>
      <c r="U314" s="425"/>
      <c r="V314" s="425"/>
      <c r="W314" s="425"/>
      <c r="X314" s="425"/>
      <c r="Y314" s="425"/>
      <c r="Z314" s="425"/>
      <c r="AA314" s="425"/>
      <c r="AB314" s="425"/>
      <c r="AC314" s="425"/>
      <c r="AD314" s="425"/>
      <c r="AE314" s="425"/>
      <c r="AF314" s="425"/>
      <c r="AG314" s="425"/>
      <c r="AH314" s="425"/>
      <c r="AI314" s="425"/>
      <c r="AJ314" s="425"/>
      <c r="AK314" s="425"/>
      <c r="AL314" s="425"/>
      <c r="AM314" s="424"/>
      <c r="AN314" s="424"/>
    </row>
    <row r="315" spans="1:40" ht="15.75">
      <c r="A315" s="432"/>
      <c r="B315" s="432"/>
      <c r="C315" s="432"/>
      <c r="D315" s="430"/>
      <c r="E315" s="430"/>
      <c r="F315" s="431"/>
      <c r="G315" s="430"/>
      <c r="H315" s="429"/>
      <c r="I315" s="427"/>
      <c r="J315" s="427"/>
      <c r="K315" s="428"/>
      <c r="L315" s="427"/>
      <c r="M315" s="426"/>
      <c r="N315" s="425"/>
      <c r="O315" s="425"/>
      <c r="P315" s="425"/>
      <c r="Q315" s="425"/>
      <c r="R315" s="425"/>
      <c r="S315" s="425"/>
      <c r="T315" s="425"/>
      <c r="U315" s="425"/>
      <c r="V315" s="425"/>
      <c r="W315" s="425"/>
      <c r="X315" s="425"/>
      <c r="Y315" s="425"/>
      <c r="Z315" s="425"/>
      <c r="AA315" s="425"/>
      <c r="AB315" s="425"/>
      <c r="AC315" s="425"/>
      <c r="AD315" s="425"/>
      <c r="AE315" s="425"/>
      <c r="AF315" s="425"/>
      <c r="AG315" s="425"/>
      <c r="AH315" s="425"/>
      <c r="AI315" s="425"/>
      <c r="AJ315" s="425"/>
      <c r="AK315" s="425"/>
      <c r="AL315" s="425"/>
      <c r="AM315" s="424"/>
      <c r="AN315" s="424"/>
    </row>
    <row r="316" spans="1:40" ht="15.75">
      <c r="A316" s="432"/>
      <c r="B316" s="432"/>
      <c r="C316" s="432"/>
      <c r="D316" s="430"/>
      <c r="E316" s="430"/>
      <c r="F316" s="431"/>
      <c r="G316" s="430"/>
      <c r="H316" s="429"/>
      <c r="I316" s="427"/>
      <c r="J316" s="427"/>
      <c r="K316" s="428"/>
      <c r="L316" s="427"/>
      <c r="M316" s="426"/>
      <c r="N316" s="425"/>
      <c r="O316" s="425"/>
      <c r="P316" s="425"/>
      <c r="Q316" s="425"/>
      <c r="R316" s="425"/>
      <c r="S316" s="425"/>
      <c r="T316" s="425"/>
      <c r="U316" s="425"/>
      <c r="V316" s="425"/>
      <c r="W316" s="425"/>
      <c r="X316" s="425"/>
      <c r="Y316" s="425"/>
      <c r="Z316" s="425"/>
      <c r="AA316" s="425"/>
      <c r="AB316" s="425"/>
      <c r="AC316" s="425"/>
      <c r="AD316" s="425"/>
      <c r="AE316" s="425"/>
      <c r="AF316" s="425"/>
      <c r="AG316" s="425"/>
      <c r="AH316" s="425"/>
      <c r="AI316" s="425"/>
      <c r="AJ316" s="425"/>
      <c r="AK316" s="425"/>
      <c r="AL316" s="425"/>
      <c r="AM316" s="424"/>
      <c r="AN316" s="424"/>
    </row>
    <row r="317" spans="1:40" ht="15.75">
      <c r="A317" s="432"/>
      <c r="B317" s="432"/>
      <c r="C317" s="432"/>
      <c r="D317" s="430"/>
      <c r="E317" s="430"/>
      <c r="F317" s="431"/>
      <c r="G317" s="430"/>
      <c r="H317" s="429"/>
      <c r="I317" s="427"/>
      <c r="J317" s="427"/>
      <c r="K317" s="428"/>
      <c r="L317" s="427"/>
      <c r="M317" s="426"/>
      <c r="N317" s="425"/>
      <c r="O317" s="425"/>
      <c r="P317" s="425"/>
      <c r="Q317" s="425"/>
      <c r="R317" s="425"/>
      <c r="S317" s="425"/>
      <c r="T317" s="425"/>
      <c r="U317" s="425"/>
      <c r="V317" s="425"/>
      <c r="W317" s="425"/>
      <c r="X317" s="425"/>
      <c r="Y317" s="425"/>
      <c r="Z317" s="425"/>
      <c r="AA317" s="425"/>
      <c r="AB317" s="425"/>
      <c r="AC317" s="425"/>
      <c r="AD317" s="425"/>
      <c r="AE317" s="425"/>
      <c r="AF317" s="425"/>
      <c r="AG317" s="425"/>
      <c r="AH317" s="425"/>
      <c r="AI317" s="425"/>
      <c r="AJ317" s="425"/>
      <c r="AK317" s="425"/>
      <c r="AL317" s="425"/>
      <c r="AM317" s="424"/>
      <c r="AN317" s="424"/>
    </row>
    <row r="318" spans="1:40" ht="15.75">
      <c r="A318" s="432"/>
      <c r="B318" s="432"/>
      <c r="C318" s="432"/>
      <c r="D318" s="430"/>
      <c r="E318" s="430"/>
      <c r="F318" s="431"/>
      <c r="G318" s="430"/>
      <c r="H318" s="429"/>
      <c r="I318" s="427"/>
      <c r="J318" s="427"/>
      <c r="K318" s="428"/>
      <c r="L318" s="427"/>
      <c r="M318" s="426"/>
      <c r="N318" s="425"/>
      <c r="O318" s="425"/>
      <c r="P318" s="425"/>
      <c r="Q318" s="425"/>
      <c r="R318" s="425"/>
      <c r="S318" s="425"/>
      <c r="T318" s="425"/>
      <c r="U318" s="425"/>
      <c r="V318" s="425"/>
      <c r="W318" s="425"/>
      <c r="X318" s="425"/>
      <c r="Y318" s="425"/>
      <c r="Z318" s="425"/>
      <c r="AA318" s="425"/>
      <c r="AB318" s="425"/>
      <c r="AC318" s="425"/>
      <c r="AD318" s="425"/>
      <c r="AE318" s="425"/>
      <c r="AF318" s="425"/>
      <c r="AG318" s="425"/>
      <c r="AH318" s="425"/>
      <c r="AI318" s="425"/>
      <c r="AJ318" s="425"/>
      <c r="AK318" s="425"/>
      <c r="AL318" s="425"/>
      <c r="AM318" s="424"/>
      <c r="AN318" s="424"/>
    </row>
    <row r="319" spans="1:40" ht="15.75">
      <c r="A319" s="432"/>
      <c r="B319" s="432"/>
      <c r="C319" s="432"/>
      <c r="D319" s="430"/>
      <c r="E319" s="430"/>
      <c r="F319" s="431"/>
      <c r="G319" s="430"/>
      <c r="H319" s="429"/>
      <c r="I319" s="427"/>
      <c r="J319" s="427"/>
      <c r="K319" s="428"/>
      <c r="L319" s="427"/>
      <c r="M319" s="426"/>
      <c r="N319" s="425"/>
      <c r="O319" s="425"/>
      <c r="P319" s="425"/>
      <c r="Q319" s="425"/>
      <c r="R319" s="425"/>
      <c r="S319" s="425"/>
      <c r="T319" s="425"/>
      <c r="U319" s="425"/>
      <c r="V319" s="425"/>
      <c r="W319" s="425"/>
      <c r="X319" s="425"/>
      <c r="Y319" s="425"/>
      <c r="Z319" s="425"/>
      <c r="AA319" s="425"/>
      <c r="AB319" s="425"/>
      <c r="AC319" s="425"/>
      <c r="AD319" s="425"/>
      <c r="AE319" s="425"/>
      <c r="AF319" s="425"/>
      <c r="AG319" s="425"/>
      <c r="AH319" s="425"/>
      <c r="AI319" s="425"/>
      <c r="AJ319" s="425"/>
      <c r="AK319" s="425"/>
      <c r="AL319" s="425"/>
      <c r="AM319" s="424"/>
      <c r="AN319" s="424"/>
    </row>
    <row r="320" spans="1:40" ht="15.75">
      <c r="A320" s="432"/>
      <c r="B320" s="432"/>
      <c r="C320" s="432"/>
      <c r="D320" s="430"/>
      <c r="E320" s="430"/>
      <c r="F320" s="431"/>
      <c r="G320" s="430"/>
      <c r="H320" s="429"/>
      <c r="I320" s="427"/>
      <c r="J320" s="427"/>
      <c r="K320" s="428"/>
      <c r="L320" s="427"/>
      <c r="M320" s="426"/>
      <c r="N320" s="425"/>
      <c r="O320" s="425"/>
      <c r="P320" s="425"/>
      <c r="Q320" s="425"/>
      <c r="R320" s="425"/>
      <c r="S320" s="425"/>
      <c r="T320" s="425"/>
      <c r="U320" s="425"/>
      <c r="V320" s="425"/>
      <c r="W320" s="425"/>
      <c r="X320" s="425"/>
      <c r="Y320" s="425"/>
      <c r="Z320" s="425"/>
      <c r="AA320" s="425"/>
      <c r="AB320" s="425"/>
      <c r="AC320" s="425"/>
      <c r="AD320" s="425"/>
      <c r="AE320" s="425"/>
      <c r="AF320" s="425"/>
      <c r="AG320" s="425"/>
      <c r="AH320" s="425"/>
      <c r="AI320" s="425"/>
      <c r="AJ320" s="425"/>
      <c r="AK320" s="425"/>
      <c r="AL320" s="425"/>
      <c r="AM320" s="424"/>
      <c r="AN320" s="424"/>
    </row>
    <row r="321" spans="1:40" ht="15.75">
      <c r="A321" s="432"/>
      <c r="B321" s="432"/>
      <c r="C321" s="432"/>
      <c r="D321" s="430"/>
      <c r="E321" s="430"/>
      <c r="F321" s="431"/>
      <c r="G321" s="430"/>
      <c r="H321" s="429"/>
      <c r="I321" s="427"/>
      <c r="J321" s="427"/>
      <c r="K321" s="428"/>
      <c r="L321" s="427"/>
      <c r="M321" s="426"/>
      <c r="N321" s="425"/>
      <c r="O321" s="425"/>
      <c r="P321" s="425"/>
      <c r="Q321" s="425"/>
      <c r="R321" s="425"/>
      <c r="S321" s="425"/>
      <c r="T321" s="425"/>
      <c r="U321" s="425"/>
      <c r="V321" s="425"/>
      <c r="W321" s="425"/>
      <c r="X321" s="425"/>
      <c r="Y321" s="425"/>
      <c r="Z321" s="425"/>
      <c r="AA321" s="425"/>
      <c r="AB321" s="425"/>
      <c r="AC321" s="425"/>
      <c r="AD321" s="425"/>
      <c r="AE321" s="425"/>
      <c r="AF321" s="425"/>
      <c r="AG321" s="425"/>
      <c r="AH321" s="425"/>
      <c r="AI321" s="425"/>
      <c r="AJ321" s="425"/>
      <c r="AK321" s="425"/>
      <c r="AL321" s="425"/>
      <c r="AM321" s="424"/>
      <c r="AN321" s="424"/>
    </row>
    <row r="322" spans="1:40" ht="15.75">
      <c r="A322" s="432"/>
      <c r="B322" s="432"/>
      <c r="C322" s="432"/>
      <c r="D322" s="430"/>
      <c r="E322" s="430"/>
      <c r="F322" s="431"/>
      <c r="G322" s="430"/>
      <c r="H322" s="429"/>
      <c r="I322" s="427"/>
      <c r="J322" s="427"/>
      <c r="K322" s="428"/>
      <c r="L322" s="427"/>
      <c r="M322" s="426"/>
      <c r="N322" s="425"/>
      <c r="O322" s="425"/>
      <c r="P322" s="425"/>
      <c r="Q322" s="425"/>
      <c r="R322" s="425"/>
      <c r="S322" s="425"/>
      <c r="T322" s="425"/>
      <c r="U322" s="425"/>
      <c r="V322" s="425"/>
      <c r="W322" s="425"/>
      <c r="X322" s="425"/>
      <c r="Y322" s="425"/>
      <c r="Z322" s="425"/>
      <c r="AA322" s="425"/>
      <c r="AB322" s="425"/>
      <c r="AC322" s="425"/>
      <c r="AD322" s="425"/>
      <c r="AE322" s="425"/>
      <c r="AF322" s="425"/>
      <c r="AG322" s="425"/>
      <c r="AH322" s="425"/>
      <c r="AI322" s="425"/>
      <c r="AJ322" s="425"/>
      <c r="AK322" s="425"/>
      <c r="AL322" s="425"/>
      <c r="AM322" s="424"/>
      <c r="AN322" s="424"/>
    </row>
    <row r="323" spans="1:40" ht="15.75">
      <c r="A323" s="432"/>
      <c r="B323" s="432"/>
      <c r="C323" s="432"/>
      <c r="D323" s="430"/>
      <c r="E323" s="430"/>
      <c r="F323" s="431"/>
      <c r="G323" s="430"/>
      <c r="H323" s="429"/>
      <c r="I323" s="427"/>
      <c r="J323" s="427"/>
      <c r="K323" s="428"/>
      <c r="L323" s="427"/>
      <c r="M323" s="426"/>
      <c r="N323" s="425"/>
      <c r="O323" s="425"/>
      <c r="P323" s="425"/>
      <c r="Q323" s="425"/>
      <c r="R323" s="425"/>
      <c r="S323" s="425"/>
      <c r="T323" s="425"/>
      <c r="U323" s="425"/>
      <c r="V323" s="425"/>
      <c r="W323" s="425"/>
      <c r="X323" s="425"/>
      <c r="Y323" s="425"/>
      <c r="Z323" s="425"/>
      <c r="AA323" s="425"/>
      <c r="AB323" s="425"/>
      <c r="AC323" s="425"/>
      <c r="AD323" s="425"/>
      <c r="AE323" s="425"/>
      <c r="AF323" s="425"/>
      <c r="AG323" s="425"/>
      <c r="AH323" s="425"/>
      <c r="AI323" s="425"/>
      <c r="AJ323" s="425"/>
      <c r="AK323" s="425"/>
      <c r="AL323" s="425"/>
      <c r="AM323" s="424"/>
      <c r="AN323" s="424"/>
    </row>
    <row r="324" spans="1:40" ht="15.75">
      <c r="A324" s="432"/>
      <c r="B324" s="432"/>
      <c r="C324" s="432"/>
      <c r="D324" s="430"/>
      <c r="E324" s="430"/>
      <c r="F324" s="431"/>
      <c r="G324" s="430"/>
      <c r="H324" s="429"/>
      <c r="I324" s="427"/>
      <c r="J324" s="427"/>
      <c r="K324" s="428"/>
      <c r="L324" s="427"/>
      <c r="M324" s="426"/>
      <c r="N324" s="425"/>
      <c r="O324" s="425"/>
      <c r="P324" s="425"/>
      <c r="Q324" s="425"/>
      <c r="R324" s="425"/>
      <c r="S324" s="425"/>
      <c r="T324" s="425"/>
      <c r="U324" s="425"/>
      <c r="V324" s="425"/>
      <c r="W324" s="425"/>
      <c r="X324" s="425"/>
      <c r="Y324" s="425"/>
      <c r="Z324" s="425"/>
      <c r="AA324" s="425"/>
      <c r="AB324" s="425"/>
      <c r="AC324" s="425"/>
      <c r="AD324" s="425"/>
      <c r="AE324" s="425"/>
      <c r="AF324" s="425"/>
      <c r="AG324" s="425"/>
      <c r="AH324" s="425"/>
      <c r="AI324" s="425"/>
      <c r="AJ324" s="425"/>
      <c r="AK324" s="425"/>
      <c r="AL324" s="425"/>
      <c r="AM324" s="424"/>
      <c r="AN324" s="424"/>
    </row>
    <row r="325" spans="1:40" ht="15.75">
      <c r="A325" s="432"/>
      <c r="B325" s="432"/>
      <c r="C325" s="432"/>
      <c r="D325" s="430"/>
      <c r="E325" s="430"/>
      <c r="F325" s="431"/>
      <c r="G325" s="430"/>
      <c r="H325" s="429"/>
      <c r="I325" s="427"/>
      <c r="J325" s="427"/>
      <c r="K325" s="428"/>
      <c r="L325" s="427"/>
      <c r="M325" s="426"/>
      <c r="N325" s="425"/>
      <c r="O325" s="425"/>
      <c r="P325" s="425"/>
      <c r="Q325" s="425"/>
      <c r="R325" s="425"/>
      <c r="S325" s="425"/>
      <c r="T325" s="425"/>
      <c r="U325" s="425"/>
      <c r="V325" s="425"/>
      <c r="W325" s="425"/>
      <c r="X325" s="425"/>
      <c r="Y325" s="425"/>
      <c r="Z325" s="425"/>
      <c r="AA325" s="425"/>
      <c r="AB325" s="425"/>
      <c r="AC325" s="425"/>
      <c r="AD325" s="425"/>
      <c r="AE325" s="425"/>
      <c r="AF325" s="425"/>
      <c r="AG325" s="425"/>
      <c r="AH325" s="425"/>
      <c r="AI325" s="425"/>
      <c r="AJ325" s="425"/>
      <c r="AK325" s="425"/>
      <c r="AL325" s="425"/>
      <c r="AM325" s="424"/>
      <c r="AN325" s="424"/>
    </row>
    <row r="326" spans="1:40" ht="15.75">
      <c r="A326" s="432"/>
      <c r="B326" s="432"/>
      <c r="C326" s="432"/>
      <c r="D326" s="430"/>
      <c r="E326" s="430"/>
      <c r="F326" s="431"/>
      <c r="G326" s="430"/>
      <c r="H326" s="429"/>
      <c r="I326" s="427"/>
      <c r="J326" s="427"/>
      <c r="K326" s="428"/>
      <c r="L326" s="427"/>
      <c r="M326" s="426"/>
      <c r="N326" s="425"/>
      <c r="O326" s="425"/>
      <c r="P326" s="425"/>
      <c r="Q326" s="425"/>
      <c r="R326" s="425"/>
      <c r="S326" s="425"/>
      <c r="T326" s="425"/>
      <c r="U326" s="425"/>
      <c r="V326" s="425"/>
      <c r="W326" s="425"/>
      <c r="X326" s="425"/>
      <c r="Y326" s="425"/>
      <c r="Z326" s="425"/>
      <c r="AA326" s="425"/>
      <c r="AB326" s="425"/>
      <c r="AC326" s="425"/>
      <c r="AD326" s="425"/>
      <c r="AE326" s="425"/>
      <c r="AF326" s="425"/>
      <c r="AG326" s="425"/>
      <c r="AH326" s="425"/>
      <c r="AI326" s="425"/>
      <c r="AJ326" s="425"/>
      <c r="AK326" s="425"/>
      <c r="AL326" s="425"/>
      <c r="AM326" s="424"/>
      <c r="AN326" s="424"/>
    </row>
    <row r="327" spans="1:40" ht="15.75">
      <c r="A327" s="432"/>
      <c r="B327" s="432"/>
      <c r="C327" s="432"/>
      <c r="D327" s="430"/>
      <c r="E327" s="430"/>
      <c r="F327" s="431"/>
      <c r="G327" s="430"/>
      <c r="H327" s="429"/>
      <c r="I327" s="427"/>
      <c r="J327" s="427"/>
      <c r="K327" s="428"/>
      <c r="L327" s="427"/>
      <c r="M327" s="426"/>
      <c r="N327" s="425"/>
      <c r="O327" s="425"/>
      <c r="P327" s="425"/>
      <c r="Q327" s="425"/>
      <c r="R327" s="425"/>
      <c r="S327" s="425"/>
      <c r="T327" s="425"/>
      <c r="U327" s="425"/>
      <c r="V327" s="425"/>
      <c r="W327" s="425"/>
      <c r="X327" s="425"/>
      <c r="Y327" s="425"/>
      <c r="Z327" s="425"/>
      <c r="AA327" s="425"/>
      <c r="AB327" s="425"/>
      <c r="AC327" s="425"/>
      <c r="AD327" s="425"/>
      <c r="AE327" s="425"/>
      <c r="AF327" s="425"/>
      <c r="AG327" s="425"/>
      <c r="AH327" s="425"/>
      <c r="AI327" s="425"/>
      <c r="AJ327" s="425"/>
      <c r="AK327" s="425"/>
      <c r="AL327" s="425"/>
      <c r="AM327" s="424"/>
      <c r="AN327" s="424"/>
    </row>
    <row r="328" spans="1:40" ht="15.75">
      <c r="A328" s="432"/>
      <c r="B328" s="432"/>
      <c r="C328" s="432"/>
      <c r="D328" s="430"/>
      <c r="E328" s="430"/>
      <c r="F328" s="431"/>
      <c r="G328" s="430"/>
      <c r="H328" s="429"/>
      <c r="I328" s="427"/>
      <c r="J328" s="427"/>
      <c r="K328" s="428"/>
      <c r="L328" s="427"/>
      <c r="M328" s="426"/>
      <c r="N328" s="425"/>
      <c r="O328" s="425"/>
      <c r="P328" s="425"/>
      <c r="Q328" s="425"/>
      <c r="R328" s="425"/>
      <c r="S328" s="425"/>
      <c r="T328" s="425"/>
      <c r="U328" s="425"/>
      <c r="V328" s="425"/>
      <c r="W328" s="425"/>
      <c r="X328" s="425"/>
      <c r="Y328" s="425"/>
      <c r="Z328" s="425"/>
      <c r="AA328" s="425"/>
      <c r="AB328" s="425"/>
      <c r="AC328" s="425"/>
      <c r="AD328" s="425"/>
      <c r="AE328" s="425"/>
      <c r="AF328" s="425"/>
      <c r="AG328" s="425"/>
      <c r="AH328" s="425"/>
      <c r="AI328" s="425"/>
      <c r="AJ328" s="425"/>
      <c r="AK328" s="425"/>
      <c r="AL328" s="425"/>
      <c r="AM328" s="424"/>
      <c r="AN328" s="424"/>
    </row>
    <row r="329" spans="1:40" ht="15.75">
      <c r="A329" s="432"/>
      <c r="B329" s="432"/>
      <c r="C329" s="432"/>
      <c r="D329" s="430"/>
      <c r="E329" s="430"/>
      <c r="F329" s="431"/>
      <c r="G329" s="430"/>
      <c r="H329" s="429"/>
      <c r="I329" s="427"/>
      <c r="J329" s="427"/>
      <c r="K329" s="428"/>
      <c r="L329" s="427"/>
      <c r="M329" s="426"/>
      <c r="N329" s="425"/>
      <c r="O329" s="425"/>
      <c r="P329" s="425"/>
      <c r="Q329" s="425"/>
      <c r="R329" s="425"/>
      <c r="S329" s="425"/>
      <c r="T329" s="425"/>
      <c r="U329" s="425"/>
      <c r="V329" s="425"/>
      <c r="W329" s="425"/>
      <c r="X329" s="425"/>
      <c r="Y329" s="425"/>
      <c r="Z329" s="425"/>
      <c r="AA329" s="425"/>
      <c r="AB329" s="425"/>
      <c r="AC329" s="425"/>
      <c r="AD329" s="425"/>
      <c r="AE329" s="425"/>
      <c r="AF329" s="425"/>
      <c r="AG329" s="425"/>
      <c r="AH329" s="425"/>
      <c r="AI329" s="425"/>
      <c r="AJ329" s="425"/>
      <c r="AK329" s="425"/>
      <c r="AL329" s="425"/>
      <c r="AM329" s="424"/>
      <c r="AN329" s="424"/>
    </row>
    <row r="330" spans="1:40" ht="15.75">
      <c r="A330" s="432"/>
      <c r="B330" s="432"/>
      <c r="C330" s="432"/>
      <c r="D330" s="430"/>
      <c r="E330" s="430"/>
      <c r="F330" s="431"/>
      <c r="G330" s="430"/>
      <c r="H330" s="429"/>
      <c r="I330" s="427"/>
      <c r="J330" s="427"/>
      <c r="K330" s="428"/>
      <c r="L330" s="427"/>
      <c r="M330" s="426"/>
      <c r="N330" s="425"/>
      <c r="O330" s="425"/>
      <c r="P330" s="425"/>
      <c r="Q330" s="425"/>
      <c r="R330" s="425"/>
      <c r="S330" s="425"/>
      <c r="T330" s="425"/>
      <c r="U330" s="425"/>
      <c r="V330" s="425"/>
      <c r="W330" s="425"/>
      <c r="X330" s="425"/>
      <c r="Y330" s="425"/>
      <c r="Z330" s="425"/>
      <c r="AA330" s="425"/>
      <c r="AB330" s="425"/>
      <c r="AC330" s="425"/>
      <c r="AD330" s="425"/>
      <c r="AE330" s="425"/>
      <c r="AF330" s="425"/>
      <c r="AG330" s="425"/>
      <c r="AH330" s="425"/>
      <c r="AI330" s="425"/>
      <c r="AJ330" s="425"/>
      <c r="AK330" s="425"/>
      <c r="AL330" s="425"/>
      <c r="AM330" s="424"/>
      <c r="AN330" s="424"/>
    </row>
    <row r="331" spans="1:40" ht="15.75">
      <c r="A331" s="432"/>
      <c r="B331" s="432"/>
      <c r="C331" s="432"/>
      <c r="D331" s="430"/>
      <c r="E331" s="430"/>
      <c r="F331" s="431"/>
      <c r="G331" s="430"/>
      <c r="H331" s="429"/>
      <c r="I331" s="427"/>
      <c r="J331" s="427"/>
      <c r="K331" s="428"/>
      <c r="L331" s="427"/>
      <c r="M331" s="426"/>
      <c r="N331" s="425"/>
      <c r="O331" s="425"/>
      <c r="P331" s="425"/>
      <c r="Q331" s="425"/>
      <c r="R331" s="425"/>
      <c r="S331" s="425"/>
      <c r="T331" s="425"/>
      <c r="U331" s="425"/>
      <c r="V331" s="425"/>
      <c r="W331" s="425"/>
      <c r="X331" s="425"/>
      <c r="Y331" s="425"/>
      <c r="Z331" s="425"/>
      <c r="AA331" s="425"/>
      <c r="AB331" s="425"/>
      <c r="AC331" s="425"/>
      <c r="AD331" s="425"/>
      <c r="AE331" s="425"/>
      <c r="AF331" s="425"/>
      <c r="AG331" s="425"/>
      <c r="AH331" s="425"/>
      <c r="AI331" s="425"/>
      <c r="AJ331" s="425"/>
      <c r="AK331" s="425"/>
      <c r="AL331" s="425"/>
      <c r="AM331" s="424"/>
      <c r="AN331" s="424"/>
    </row>
    <row r="332" spans="1:40" ht="15.75">
      <c r="A332" s="432"/>
      <c r="B332" s="432"/>
      <c r="C332" s="432"/>
      <c r="D332" s="430"/>
      <c r="E332" s="430"/>
      <c r="F332" s="431"/>
      <c r="G332" s="430"/>
      <c r="H332" s="429"/>
      <c r="I332" s="427"/>
      <c r="J332" s="427"/>
      <c r="K332" s="428"/>
      <c r="L332" s="427"/>
      <c r="M332" s="426"/>
      <c r="N332" s="425"/>
      <c r="O332" s="425"/>
      <c r="P332" s="425"/>
      <c r="Q332" s="425"/>
      <c r="R332" s="425"/>
      <c r="S332" s="425"/>
      <c r="T332" s="425"/>
      <c r="U332" s="425"/>
      <c r="V332" s="425"/>
      <c r="W332" s="425"/>
      <c r="X332" s="425"/>
      <c r="Y332" s="425"/>
      <c r="Z332" s="425"/>
      <c r="AA332" s="425"/>
      <c r="AB332" s="425"/>
      <c r="AC332" s="425"/>
      <c r="AD332" s="425"/>
      <c r="AE332" s="425"/>
      <c r="AF332" s="425"/>
      <c r="AG332" s="425"/>
      <c r="AH332" s="425"/>
      <c r="AI332" s="425"/>
      <c r="AJ332" s="425"/>
      <c r="AK332" s="425"/>
      <c r="AL332" s="425"/>
      <c r="AM332" s="424"/>
      <c r="AN332" s="424"/>
    </row>
    <row r="333" spans="1:40" ht="15.75">
      <c r="A333" s="432"/>
      <c r="B333" s="432"/>
      <c r="C333" s="432"/>
      <c r="D333" s="430"/>
      <c r="E333" s="430"/>
      <c r="F333" s="431"/>
      <c r="G333" s="430"/>
      <c r="H333" s="429"/>
      <c r="I333" s="427"/>
      <c r="J333" s="427"/>
      <c r="K333" s="428"/>
      <c r="L333" s="427"/>
      <c r="M333" s="426"/>
      <c r="N333" s="425"/>
      <c r="O333" s="425"/>
      <c r="P333" s="425"/>
      <c r="Q333" s="425"/>
      <c r="R333" s="425"/>
      <c r="S333" s="425"/>
      <c r="T333" s="425"/>
      <c r="U333" s="425"/>
      <c r="V333" s="425"/>
      <c r="W333" s="425"/>
      <c r="X333" s="425"/>
      <c r="Y333" s="425"/>
      <c r="Z333" s="425"/>
      <c r="AA333" s="425"/>
      <c r="AB333" s="425"/>
      <c r="AC333" s="425"/>
      <c r="AD333" s="425"/>
      <c r="AE333" s="425"/>
      <c r="AF333" s="425"/>
      <c r="AG333" s="425"/>
      <c r="AH333" s="425"/>
      <c r="AI333" s="425"/>
      <c r="AJ333" s="425"/>
      <c r="AK333" s="425"/>
      <c r="AL333" s="425"/>
      <c r="AM333" s="424"/>
      <c r="AN333" s="424"/>
    </row>
    <row r="334" spans="1:40" ht="15.75">
      <c r="A334" s="432"/>
      <c r="B334" s="432"/>
      <c r="C334" s="432"/>
      <c r="D334" s="430"/>
      <c r="E334" s="430"/>
      <c r="F334" s="431"/>
      <c r="G334" s="430"/>
      <c r="H334" s="429"/>
      <c r="I334" s="427"/>
      <c r="J334" s="427"/>
      <c r="K334" s="428"/>
      <c r="L334" s="427"/>
      <c r="M334" s="426"/>
      <c r="N334" s="425"/>
      <c r="O334" s="425"/>
      <c r="P334" s="425"/>
      <c r="Q334" s="425"/>
      <c r="R334" s="425"/>
      <c r="S334" s="425"/>
      <c r="T334" s="425"/>
      <c r="U334" s="425"/>
      <c r="V334" s="425"/>
      <c r="W334" s="425"/>
      <c r="X334" s="425"/>
      <c r="Y334" s="425"/>
      <c r="Z334" s="425"/>
      <c r="AA334" s="425"/>
      <c r="AB334" s="425"/>
      <c r="AC334" s="425"/>
      <c r="AD334" s="425"/>
      <c r="AE334" s="425"/>
      <c r="AF334" s="425"/>
      <c r="AG334" s="425"/>
      <c r="AH334" s="425"/>
      <c r="AI334" s="425"/>
      <c r="AJ334" s="425"/>
      <c r="AK334" s="425"/>
      <c r="AL334" s="425"/>
      <c r="AM334" s="424"/>
      <c r="AN334" s="424"/>
    </row>
    <row r="335" spans="1:40" ht="15.75">
      <c r="A335" s="432"/>
      <c r="B335" s="432"/>
      <c r="C335" s="432"/>
      <c r="D335" s="430"/>
      <c r="E335" s="430"/>
      <c r="F335" s="431"/>
      <c r="G335" s="430"/>
      <c r="H335" s="429"/>
      <c r="I335" s="427"/>
      <c r="J335" s="427"/>
      <c r="K335" s="428"/>
      <c r="L335" s="427"/>
      <c r="M335" s="426"/>
      <c r="N335" s="425"/>
      <c r="O335" s="425"/>
      <c r="P335" s="425"/>
      <c r="Q335" s="425"/>
      <c r="R335" s="425"/>
      <c r="S335" s="425"/>
      <c r="T335" s="425"/>
      <c r="U335" s="425"/>
      <c r="V335" s="425"/>
      <c r="W335" s="425"/>
      <c r="X335" s="425"/>
      <c r="Y335" s="425"/>
      <c r="Z335" s="425"/>
      <c r="AA335" s="425"/>
      <c r="AB335" s="425"/>
      <c r="AC335" s="425"/>
      <c r="AD335" s="425"/>
      <c r="AE335" s="425"/>
      <c r="AF335" s="425"/>
      <c r="AG335" s="425"/>
      <c r="AH335" s="425"/>
      <c r="AI335" s="425"/>
      <c r="AJ335" s="425"/>
      <c r="AK335" s="425"/>
      <c r="AL335" s="425"/>
      <c r="AM335" s="424"/>
      <c r="AN335" s="424"/>
    </row>
    <row r="336" spans="1:40" ht="15.75">
      <c r="A336" s="432"/>
      <c r="B336" s="432"/>
      <c r="C336" s="432"/>
      <c r="D336" s="430"/>
      <c r="E336" s="430"/>
      <c r="F336" s="431"/>
      <c r="G336" s="430"/>
      <c r="H336" s="429"/>
      <c r="I336" s="427"/>
      <c r="J336" s="427"/>
      <c r="K336" s="428"/>
      <c r="L336" s="427"/>
      <c r="M336" s="426"/>
      <c r="N336" s="425"/>
      <c r="O336" s="425"/>
      <c r="P336" s="425"/>
      <c r="Q336" s="425"/>
      <c r="R336" s="425"/>
      <c r="S336" s="425"/>
      <c r="T336" s="425"/>
      <c r="U336" s="425"/>
      <c r="V336" s="425"/>
      <c r="W336" s="425"/>
      <c r="X336" s="425"/>
      <c r="Y336" s="425"/>
      <c r="Z336" s="425"/>
      <c r="AA336" s="425"/>
      <c r="AB336" s="425"/>
      <c r="AC336" s="425"/>
      <c r="AD336" s="425"/>
      <c r="AE336" s="425"/>
      <c r="AF336" s="425"/>
      <c r="AG336" s="425"/>
      <c r="AH336" s="425"/>
      <c r="AI336" s="425"/>
      <c r="AJ336" s="425"/>
      <c r="AK336" s="425"/>
      <c r="AL336" s="425"/>
      <c r="AM336" s="424"/>
      <c r="AN336" s="424"/>
    </row>
    <row r="337" spans="1:40" ht="15.75">
      <c r="A337" s="432"/>
      <c r="B337" s="432"/>
      <c r="C337" s="432"/>
      <c r="D337" s="430"/>
      <c r="E337" s="430"/>
      <c r="F337" s="431"/>
      <c r="G337" s="430"/>
      <c r="H337" s="429"/>
      <c r="I337" s="427"/>
      <c r="J337" s="427"/>
      <c r="K337" s="428"/>
      <c r="L337" s="427"/>
      <c r="M337" s="426"/>
      <c r="N337" s="425"/>
      <c r="O337" s="425"/>
      <c r="P337" s="425"/>
      <c r="Q337" s="425"/>
      <c r="R337" s="425"/>
      <c r="S337" s="425"/>
      <c r="T337" s="425"/>
      <c r="U337" s="425"/>
      <c r="V337" s="425"/>
      <c r="W337" s="425"/>
      <c r="X337" s="425"/>
      <c r="Y337" s="425"/>
      <c r="Z337" s="425"/>
      <c r="AA337" s="425"/>
      <c r="AB337" s="425"/>
      <c r="AC337" s="425"/>
      <c r="AD337" s="425"/>
      <c r="AE337" s="425"/>
      <c r="AF337" s="425"/>
      <c r="AG337" s="425"/>
      <c r="AH337" s="425"/>
      <c r="AI337" s="425"/>
      <c r="AJ337" s="425"/>
      <c r="AK337" s="425"/>
      <c r="AL337" s="425"/>
      <c r="AM337" s="424"/>
      <c r="AN337" s="424"/>
    </row>
    <row r="338" spans="1:40" ht="15.75">
      <c r="A338" s="432"/>
      <c r="B338" s="432"/>
      <c r="C338" s="432"/>
      <c r="D338" s="430"/>
      <c r="E338" s="430"/>
      <c r="F338" s="431"/>
      <c r="G338" s="430"/>
      <c r="H338" s="429"/>
      <c r="I338" s="427"/>
      <c r="J338" s="427"/>
      <c r="K338" s="428"/>
      <c r="L338" s="427"/>
      <c r="M338" s="426"/>
      <c r="N338" s="425"/>
      <c r="O338" s="425"/>
      <c r="P338" s="425"/>
      <c r="Q338" s="425"/>
      <c r="R338" s="425"/>
      <c r="S338" s="425"/>
      <c r="T338" s="425"/>
      <c r="U338" s="425"/>
      <c r="V338" s="425"/>
      <c r="W338" s="425"/>
      <c r="X338" s="425"/>
      <c r="Y338" s="425"/>
      <c r="Z338" s="425"/>
      <c r="AA338" s="425"/>
      <c r="AB338" s="425"/>
      <c r="AC338" s="425"/>
      <c r="AD338" s="425"/>
      <c r="AE338" s="425"/>
      <c r="AF338" s="425"/>
      <c r="AG338" s="425"/>
      <c r="AH338" s="425"/>
      <c r="AI338" s="425"/>
      <c r="AJ338" s="425"/>
      <c r="AK338" s="425"/>
      <c r="AL338" s="425"/>
      <c r="AM338" s="424"/>
      <c r="AN338" s="424"/>
    </row>
    <row r="339" spans="1:40" ht="15.75">
      <c r="A339" s="432"/>
      <c r="B339" s="432"/>
      <c r="C339" s="432"/>
      <c r="D339" s="430"/>
      <c r="E339" s="430"/>
      <c r="F339" s="431"/>
      <c r="G339" s="430"/>
      <c r="H339" s="429"/>
      <c r="I339" s="427"/>
      <c r="J339" s="427"/>
      <c r="K339" s="428"/>
      <c r="L339" s="427"/>
      <c r="M339" s="426"/>
      <c r="N339" s="425"/>
      <c r="O339" s="425"/>
      <c r="P339" s="425"/>
      <c r="Q339" s="425"/>
      <c r="R339" s="425"/>
      <c r="S339" s="425"/>
      <c r="T339" s="425"/>
      <c r="U339" s="425"/>
      <c r="V339" s="425"/>
      <c r="W339" s="425"/>
      <c r="X339" s="425"/>
      <c r="Y339" s="425"/>
      <c r="Z339" s="425"/>
      <c r="AA339" s="425"/>
      <c r="AB339" s="425"/>
      <c r="AC339" s="425"/>
      <c r="AD339" s="425"/>
      <c r="AE339" s="425"/>
      <c r="AF339" s="425"/>
      <c r="AG339" s="425"/>
      <c r="AH339" s="425"/>
      <c r="AI339" s="425"/>
      <c r="AJ339" s="425"/>
      <c r="AK339" s="425"/>
      <c r="AL339" s="425"/>
      <c r="AM339" s="424"/>
      <c r="AN339" s="424"/>
    </row>
    <row r="340" spans="1:40" ht="15.75">
      <c r="A340" s="432"/>
      <c r="B340" s="432"/>
      <c r="C340" s="432"/>
      <c r="D340" s="430"/>
      <c r="E340" s="430"/>
      <c r="F340" s="431"/>
      <c r="G340" s="430"/>
      <c r="H340" s="429"/>
      <c r="I340" s="427"/>
      <c r="J340" s="427"/>
      <c r="K340" s="428"/>
      <c r="L340" s="427"/>
      <c r="M340" s="426"/>
      <c r="N340" s="425"/>
      <c r="O340" s="425"/>
      <c r="P340" s="425"/>
      <c r="Q340" s="425"/>
      <c r="R340" s="425"/>
      <c r="S340" s="425"/>
      <c r="T340" s="425"/>
      <c r="U340" s="425"/>
      <c r="V340" s="425"/>
      <c r="W340" s="425"/>
      <c r="X340" s="425"/>
      <c r="Y340" s="425"/>
      <c r="Z340" s="425"/>
      <c r="AA340" s="425"/>
      <c r="AB340" s="425"/>
      <c r="AC340" s="425"/>
      <c r="AD340" s="425"/>
      <c r="AE340" s="425"/>
      <c r="AF340" s="425"/>
      <c r="AG340" s="425"/>
      <c r="AH340" s="425"/>
      <c r="AI340" s="425"/>
      <c r="AJ340" s="425"/>
      <c r="AK340" s="425"/>
      <c r="AL340" s="425"/>
      <c r="AM340" s="424"/>
      <c r="AN340" s="424"/>
    </row>
    <row r="341" spans="1:40" ht="15.75">
      <c r="A341" s="432"/>
      <c r="B341" s="432"/>
      <c r="C341" s="432"/>
      <c r="D341" s="430"/>
      <c r="E341" s="430"/>
      <c r="F341" s="431"/>
      <c r="G341" s="430"/>
      <c r="H341" s="429"/>
      <c r="I341" s="427"/>
      <c r="J341" s="427"/>
      <c r="K341" s="428"/>
      <c r="L341" s="427"/>
      <c r="M341" s="426"/>
      <c r="N341" s="425"/>
      <c r="O341" s="425"/>
      <c r="P341" s="425"/>
      <c r="Q341" s="425"/>
      <c r="R341" s="425"/>
      <c r="S341" s="425"/>
      <c r="T341" s="425"/>
      <c r="U341" s="425"/>
      <c r="V341" s="425"/>
      <c r="W341" s="425"/>
      <c r="X341" s="425"/>
      <c r="Y341" s="425"/>
      <c r="Z341" s="425"/>
      <c r="AA341" s="425"/>
      <c r="AB341" s="425"/>
      <c r="AC341" s="425"/>
      <c r="AD341" s="425"/>
      <c r="AE341" s="425"/>
      <c r="AF341" s="425"/>
      <c r="AG341" s="425"/>
      <c r="AH341" s="425"/>
      <c r="AI341" s="425"/>
      <c r="AJ341" s="425"/>
      <c r="AK341" s="425"/>
      <c r="AL341" s="425"/>
      <c r="AM341" s="424"/>
      <c r="AN341" s="424"/>
    </row>
    <row r="342" spans="1:40" ht="15.75">
      <c r="A342" s="432"/>
      <c r="B342" s="432"/>
      <c r="C342" s="432"/>
      <c r="D342" s="430"/>
      <c r="E342" s="430"/>
      <c r="F342" s="431"/>
      <c r="G342" s="430"/>
      <c r="H342" s="429"/>
      <c r="I342" s="427"/>
      <c r="J342" s="427"/>
      <c r="K342" s="428"/>
      <c r="L342" s="427"/>
      <c r="M342" s="426"/>
      <c r="N342" s="425"/>
      <c r="O342" s="425"/>
      <c r="P342" s="425"/>
      <c r="Q342" s="425"/>
      <c r="R342" s="425"/>
      <c r="S342" s="425"/>
      <c r="T342" s="425"/>
      <c r="U342" s="425"/>
      <c r="V342" s="425"/>
      <c r="W342" s="425"/>
      <c r="X342" s="425"/>
      <c r="Y342" s="425"/>
      <c r="Z342" s="425"/>
      <c r="AA342" s="425"/>
      <c r="AB342" s="425"/>
      <c r="AC342" s="425"/>
      <c r="AD342" s="425"/>
      <c r="AE342" s="425"/>
      <c r="AF342" s="425"/>
      <c r="AG342" s="425"/>
      <c r="AH342" s="425"/>
      <c r="AI342" s="425"/>
      <c r="AJ342" s="425"/>
      <c r="AK342" s="425"/>
      <c r="AL342" s="425"/>
      <c r="AM342" s="424"/>
      <c r="AN342" s="424"/>
    </row>
    <row r="343" spans="1:40" ht="15.75">
      <c r="A343" s="432"/>
      <c r="B343" s="432"/>
      <c r="C343" s="432"/>
      <c r="D343" s="430"/>
      <c r="E343" s="430"/>
      <c r="F343" s="431"/>
      <c r="G343" s="430"/>
      <c r="H343" s="429"/>
      <c r="I343" s="427"/>
      <c r="J343" s="427"/>
      <c r="K343" s="428"/>
      <c r="L343" s="427"/>
      <c r="M343" s="426"/>
      <c r="N343" s="425"/>
      <c r="O343" s="425"/>
      <c r="P343" s="425"/>
      <c r="Q343" s="425"/>
      <c r="R343" s="425"/>
      <c r="S343" s="425"/>
      <c r="T343" s="425"/>
      <c r="U343" s="425"/>
      <c r="V343" s="425"/>
      <c r="W343" s="425"/>
      <c r="X343" s="425"/>
      <c r="Y343" s="425"/>
      <c r="Z343" s="425"/>
      <c r="AA343" s="425"/>
      <c r="AB343" s="425"/>
      <c r="AC343" s="425"/>
      <c r="AD343" s="425"/>
      <c r="AE343" s="425"/>
      <c r="AF343" s="425"/>
      <c r="AG343" s="425"/>
      <c r="AH343" s="425"/>
      <c r="AI343" s="425"/>
      <c r="AJ343" s="425"/>
      <c r="AK343" s="425"/>
      <c r="AL343" s="425"/>
      <c r="AM343" s="424"/>
      <c r="AN343" s="424"/>
    </row>
    <row r="344" spans="1:40" ht="15.75">
      <c r="A344" s="432"/>
      <c r="B344" s="432"/>
      <c r="C344" s="432"/>
      <c r="D344" s="430"/>
      <c r="E344" s="430"/>
      <c r="F344" s="431"/>
      <c r="G344" s="430"/>
      <c r="H344" s="429"/>
      <c r="I344" s="427"/>
      <c r="J344" s="427"/>
      <c r="K344" s="428"/>
      <c r="L344" s="427"/>
      <c r="M344" s="426"/>
      <c r="N344" s="425"/>
      <c r="O344" s="425"/>
      <c r="P344" s="425"/>
      <c r="Q344" s="425"/>
      <c r="R344" s="425"/>
      <c r="S344" s="425"/>
      <c r="T344" s="425"/>
      <c r="U344" s="425"/>
      <c r="V344" s="425"/>
      <c r="W344" s="425"/>
      <c r="X344" s="425"/>
      <c r="Y344" s="425"/>
      <c r="Z344" s="425"/>
      <c r="AA344" s="425"/>
      <c r="AB344" s="425"/>
      <c r="AC344" s="425"/>
      <c r="AD344" s="425"/>
      <c r="AE344" s="425"/>
      <c r="AF344" s="425"/>
      <c r="AG344" s="425"/>
      <c r="AH344" s="425"/>
      <c r="AI344" s="425"/>
      <c r="AJ344" s="425"/>
      <c r="AK344" s="425"/>
      <c r="AL344" s="425"/>
      <c r="AM344" s="424"/>
      <c r="AN344" s="424"/>
    </row>
    <row r="345" spans="1:40" ht="15.75">
      <c r="A345" s="432"/>
      <c r="B345" s="432"/>
      <c r="C345" s="432"/>
      <c r="D345" s="430"/>
      <c r="E345" s="430"/>
      <c r="F345" s="431"/>
      <c r="G345" s="430"/>
      <c r="H345" s="429"/>
      <c r="I345" s="427"/>
      <c r="J345" s="427"/>
      <c r="K345" s="428"/>
      <c r="L345" s="427"/>
      <c r="M345" s="426"/>
      <c r="N345" s="425"/>
      <c r="O345" s="425"/>
      <c r="P345" s="425"/>
      <c r="Q345" s="425"/>
      <c r="R345" s="425"/>
      <c r="S345" s="425"/>
      <c r="T345" s="425"/>
      <c r="U345" s="425"/>
      <c r="V345" s="425"/>
      <c r="W345" s="425"/>
      <c r="X345" s="425"/>
      <c r="Y345" s="425"/>
      <c r="Z345" s="425"/>
      <c r="AA345" s="425"/>
      <c r="AB345" s="425"/>
      <c r="AC345" s="425"/>
      <c r="AD345" s="425"/>
      <c r="AE345" s="425"/>
      <c r="AF345" s="425"/>
      <c r="AG345" s="425"/>
      <c r="AH345" s="425"/>
      <c r="AI345" s="425"/>
      <c r="AJ345" s="425"/>
      <c r="AK345" s="425"/>
      <c r="AL345" s="425"/>
      <c r="AM345" s="424"/>
      <c r="AN345" s="424"/>
    </row>
    <row r="346" spans="1:40" ht="15.75">
      <c r="A346" s="432"/>
      <c r="B346" s="432"/>
      <c r="C346" s="432"/>
      <c r="D346" s="430"/>
      <c r="E346" s="430"/>
      <c r="F346" s="431"/>
      <c r="G346" s="430"/>
      <c r="H346" s="429"/>
      <c r="I346" s="427"/>
      <c r="J346" s="427"/>
      <c r="K346" s="428"/>
      <c r="L346" s="427"/>
      <c r="M346" s="426"/>
      <c r="N346" s="425"/>
      <c r="O346" s="425"/>
      <c r="P346" s="425"/>
      <c r="Q346" s="425"/>
      <c r="R346" s="425"/>
      <c r="S346" s="425"/>
      <c r="T346" s="425"/>
      <c r="U346" s="425"/>
      <c r="V346" s="425"/>
      <c r="W346" s="425"/>
      <c r="X346" s="425"/>
      <c r="Y346" s="425"/>
      <c r="Z346" s="425"/>
      <c r="AA346" s="425"/>
      <c r="AB346" s="425"/>
      <c r="AC346" s="425"/>
      <c r="AD346" s="425"/>
      <c r="AE346" s="425"/>
      <c r="AF346" s="425"/>
      <c r="AG346" s="425"/>
      <c r="AH346" s="425"/>
      <c r="AI346" s="425"/>
      <c r="AJ346" s="425"/>
      <c r="AK346" s="425"/>
      <c r="AL346" s="425"/>
      <c r="AM346" s="424"/>
      <c r="AN346" s="424"/>
    </row>
    <row r="347" spans="1:40" ht="15.75">
      <c r="A347" s="432"/>
      <c r="B347" s="432"/>
      <c r="C347" s="432"/>
      <c r="D347" s="430"/>
      <c r="E347" s="430"/>
      <c r="F347" s="431"/>
      <c r="G347" s="430"/>
      <c r="H347" s="429"/>
      <c r="I347" s="427"/>
      <c r="J347" s="427"/>
      <c r="K347" s="428"/>
      <c r="L347" s="427"/>
      <c r="M347" s="426"/>
      <c r="N347" s="425"/>
      <c r="O347" s="425"/>
      <c r="P347" s="425"/>
      <c r="Q347" s="425"/>
      <c r="R347" s="425"/>
      <c r="S347" s="425"/>
      <c r="T347" s="425"/>
      <c r="U347" s="425"/>
      <c r="V347" s="425"/>
      <c r="W347" s="425"/>
      <c r="X347" s="425"/>
      <c r="Y347" s="425"/>
      <c r="Z347" s="425"/>
      <c r="AA347" s="425"/>
      <c r="AB347" s="425"/>
      <c r="AC347" s="425"/>
      <c r="AD347" s="425"/>
      <c r="AE347" s="425"/>
      <c r="AF347" s="425"/>
      <c r="AG347" s="425"/>
      <c r="AH347" s="425"/>
      <c r="AI347" s="425"/>
      <c r="AJ347" s="425"/>
      <c r="AK347" s="425"/>
      <c r="AL347" s="425"/>
      <c r="AM347" s="424"/>
      <c r="AN347" s="424"/>
    </row>
    <row r="348" spans="1:40" ht="15.75">
      <c r="A348" s="432"/>
      <c r="B348" s="432"/>
      <c r="C348" s="432"/>
      <c r="D348" s="430"/>
      <c r="E348" s="430"/>
      <c r="F348" s="431"/>
      <c r="G348" s="430"/>
      <c r="H348" s="429"/>
      <c r="I348" s="427"/>
      <c r="J348" s="427"/>
      <c r="K348" s="428"/>
      <c r="L348" s="427"/>
      <c r="M348" s="426"/>
      <c r="N348" s="425"/>
      <c r="O348" s="425"/>
      <c r="P348" s="425"/>
      <c r="Q348" s="425"/>
      <c r="R348" s="425"/>
      <c r="S348" s="425"/>
      <c r="T348" s="425"/>
      <c r="U348" s="425"/>
      <c r="V348" s="425"/>
      <c r="W348" s="425"/>
      <c r="X348" s="425"/>
      <c r="Y348" s="425"/>
      <c r="Z348" s="425"/>
      <c r="AA348" s="425"/>
      <c r="AB348" s="425"/>
      <c r="AC348" s="425"/>
      <c r="AD348" s="425"/>
      <c r="AE348" s="425"/>
      <c r="AF348" s="425"/>
      <c r="AG348" s="425"/>
      <c r="AH348" s="425"/>
      <c r="AI348" s="425"/>
      <c r="AJ348" s="425"/>
      <c r="AK348" s="425"/>
      <c r="AL348" s="425"/>
      <c r="AM348" s="424"/>
      <c r="AN348" s="424"/>
    </row>
    <row r="349" spans="1:40" ht="15.75">
      <c r="A349" s="432"/>
      <c r="B349" s="432"/>
      <c r="C349" s="432"/>
      <c r="D349" s="430"/>
      <c r="E349" s="430"/>
      <c r="F349" s="431"/>
      <c r="G349" s="430"/>
      <c r="H349" s="429"/>
      <c r="I349" s="427"/>
      <c r="J349" s="427"/>
      <c r="K349" s="428"/>
      <c r="L349" s="427"/>
      <c r="M349" s="426"/>
      <c r="N349" s="425"/>
      <c r="O349" s="425"/>
      <c r="P349" s="425"/>
      <c r="Q349" s="425"/>
      <c r="R349" s="425"/>
      <c r="S349" s="425"/>
      <c r="T349" s="425"/>
      <c r="U349" s="425"/>
      <c r="V349" s="425"/>
      <c r="W349" s="425"/>
      <c r="X349" s="425"/>
      <c r="Y349" s="425"/>
      <c r="Z349" s="425"/>
      <c r="AA349" s="425"/>
      <c r="AB349" s="425"/>
      <c r="AC349" s="425"/>
      <c r="AD349" s="425"/>
      <c r="AE349" s="425"/>
      <c r="AF349" s="425"/>
      <c r="AG349" s="425"/>
      <c r="AH349" s="425"/>
      <c r="AI349" s="425"/>
      <c r="AJ349" s="425"/>
      <c r="AK349" s="425"/>
      <c r="AL349" s="425"/>
      <c r="AM349" s="424"/>
      <c r="AN349" s="424"/>
    </row>
    <row r="350" spans="1:40" ht="15.75">
      <c r="A350" s="432"/>
      <c r="B350" s="432"/>
      <c r="C350" s="432"/>
      <c r="D350" s="430"/>
      <c r="E350" s="430"/>
      <c r="F350" s="431"/>
      <c r="G350" s="430"/>
      <c r="H350" s="429"/>
      <c r="I350" s="427"/>
      <c r="J350" s="427"/>
      <c r="K350" s="428"/>
      <c r="L350" s="427"/>
      <c r="M350" s="426"/>
      <c r="N350" s="425"/>
      <c r="O350" s="425"/>
      <c r="P350" s="425"/>
      <c r="Q350" s="425"/>
      <c r="R350" s="425"/>
      <c r="S350" s="425"/>
      <c r="T350" s="425"/>
      <c r="U350" s="425"/>
      <c r="V350" s="425"/>
      <c r="W350" s="425"/>
      <c r="X350" s="425"/>
      <c r="Y350" s="425"/>
      <c r="Z350" s="425"/>
      <c r="AA350" s="425"/>
      <c r="AB350" s="425"/>
      <c r="AC350" s="425"/>
      <c r="AD350" s="425"/>
      <c r="AE350" s="425"/>
      <c r="AF350" s="425"/>
      <c r="AG350" s="425"/>
      <c r="AH350" s="425"/>
      <c r="AI350" s="425"/>
      <c r="AJ350" s="425"/>
      <c r="AK350" s="425"/>
      <c r="AL350" s="425"/>
      <c r="AM350" s="424"/>
      <c r="AN350" s="424"/>
    </row>
    <row r="351" spans="1:40" ht="15.75">
      <c r="A351" s="432"/>
      <c r="B351" s="432"/>
      <c r="C351" s="432"/>
      <c r="D351" s="430"/>
      <c r="E351" s="430"/>
      <c r="F351" s="431"/>
      <c r="G351" s="430"/>
      <c r="H351" s="429"/>
      <c r="I351" s="427"/>
      <c r="J351" s="427"/>
      <c r="K351" s="428"/>
      <c r="L351" s="427"/>
      <c r="M351" s="426"/>
      <c r="N351" s="425"/>
      <c r="O351" s="425"/>
      <c r="P351" s="425"/>
      <c r="Q351" s="425"/>
      <c r="R351" s="425"/>
      <c r="S351" s="425"/>
      <c r="T351" s="425"/>
      <c r="U351" s="425"/>
      <c r="V351" s="425"/>
      <c r="W351" s="425"/>
      <c r="X351" s="425"/>
      <c r="Y351" s="425"/>
      <c r="Z351" s="425"/>
      <c r="AA351" s="425"/>
      <c r="AB351" s="425"/>
      <c r="AC351" s="425"/>
      <c r="AD351" s="425"/>
      <c r="AE351" s="425"/>
      <c r="AF351" s="425"/>
      <c r="AG351" s="425"/>
      <c r="AH351" s="425"/>
      <c r="AI351" s="425"/>
      <c r="AJ351" s="425"/>
      <c r="AK351" s="425"/>
      <c r="AL351" s="425"/>
      <c r="AM351" s="424"/>
      <c r="AN351" s="424"/>
    </row>
    <row r="352" spans="1:40" ht="15.75">
      <c r="A352" s="432"/>
      <c r="B352" s="432"/>
      <c r="C352" s="432"/>
      <c r="D352" s="430"/>
      <c r="E352" s="430"/>
      <c r="F352" s="431"/>
      <c r="G352" s="430"/>
      <c r="H352" s="429"/>
      <c r="I352" s="427"/>
      <c r="J352" s="427"/>
      <c r="K352" s="428"/>
      <c r="L352" s="427"/>
      <c r="M352" s="426"/>
      <c r="N352" s="425"/>
      <c r="O352" s="425"/>
      <c r="P352" s="425"/>
      <c r="Q352" s="425"/>
      <c r="R352" s="425"/>
      <c r="S352" s="425"/>
      <c r="T352" s="425"/>
      <c r="U352" s="425"/>
      <c r="V352" s="425"/>
      <c r="W352" s="425"/>
      <c r="X352" s="425"/>
      <c r="Y352" s="425"/>
      <c r="Z352" s="425"/>
      <c r="AA352" s="425"/>
      <c r="AB352" s="425"/>
      <c r="AC352" s="425"/>
      <c r="AD352" s="425"/>
      <c r="AE352" s="425"/>
      <c r="AF352" s="425"/>
      <c r="AG352" s="425"/>
      <c r="AH352" s="425"/>
      <c r="AI352" s="425"/>
      <c r="AJ352" s="425"/>
      <c r="AK352" s="425"/>
      <c r="AL352" s="425"/>
      <c r="AM352" s="424"/>
      <c r="AN352" s="424"/>
    </row>
    <row r="353" spans="1:40" ht="15.75">
      <c r="A353" s="432"/>
      <c r="B353" s="432"/>
      <c r="C353" s="432"/>
      <c r="D353" s="430"/>
      <c r="E353" s="430"/>
      <c r="F353" s="431"/>
      <c r="G353" s="430"/>
      <c r="H353" s="429"/>
      <c r="I353" s="427"/>
      <c r="J353" s="427"/>
      <c r="K353" s="428"/>
      <c r="L353" s="427"/>
      <c r="M353" s="426"/>
      <c r="N353" s="425"/>
      <c r="O353" s="425"/>
      <c r="P353" s="425"/>
      <c r="Q353" s="425"/>
      <c r="R353" s="425"/>
      <c r="S353" s="425"/>
      <c r="T353" s="425"/>
      <c r="U353" s="425"/>
      <c r="V353" s="425"/>
      <c r="W353" s="425"/>
      <c r="X353" s="425"/>
      <c r="Y353" s="425"/>
      <c r="Z353" s="425"/>
      <c r="AA353" s="425"/>
      <c r="AB353" s="425"/>
      <c r="AC353" s="425"/>
      <c r="AD353" s="425"/>
      <c r="AE353" s="425"/>
      <c r="AF353" s="425"/>
      <c r="AG353" s="425"/>
      <c r="AH353" s="425"/>
      <c r="AI353" s="425"/>
      <c r="AJ353" s="425"/>
      <c r="AK353" s="425"/>
      <c r="AL353" s="425"/>
      <c r="AM353" s="424"/>
      <c r="AN353" s="424"/>
    </row>
    <row r="354" spans="1:40" ht="15.75">
      <c r="A354" s="432"/>
      <c r="B354" s="432"/>
      <c r="C354" s="432"/>
      <c r="D354" s="430"/>
      <c r="E354" s="430"/>
      <c r="F354" s="431"/>
      <c r="G354" s="430"/>
      <c r="H354" s="429"/>
      <c r="I354" s="427"/>
      <c r="J354" s="427"/>
      <c r="K354" s="428"/>
      <c r="L354" s="427"/>
      <c r="M354" s="426"/>
      <c r="N354" s="425"/>
      <c r="O354" s="425"/>
      <c r="P354" s="425"/>
      <c r="Q354" s="425"/>
      <c r="R354" s="425"/>
      <c r="S354" s="425"/>
      <c r="T354" s="425"/>
      <c r="U354" s="425"/>
      <c r="V354" s="425"/>
      <c r="W354" s="425"/>
      <c r="X354" s="425"/>
      <c r="Y354" s="425"/>
      <c r="Z354" s="425"/>
      <c r="AA354" s="425"/>
      <c r="AB354" s="425"/>
      <c r="AC354" s="425"/>
      <c r="AD354" s="425"/>
      <c r="AE354" s="425"/>
      <c r="AF354" s="425"/>
      <c r="AG354" s="425"/>
      <c r="AH354" s="425"/>
      <c r="AI354" s="425"/>
      <c r="AJ354" s="425"/>
      <c r="AK354" s="425"/>
      <c r="AL354" s="425"/>
      <c r="AM354" s="424"/>
      <c r="AN354" s="424"/>
    </row>
    <row r="355" spans="1:40" ht="15.75">
      <c r="A355" s="432"/>
      <c r="B355" s="432"/>
      <c r="C355" s="432"/>
      <c r="D355" s="430"/>
      <c r="E355" s="430"/>
      <c r="F355" s="431"/>
      <c r="G355" s="430"/>
      <c r="H355" s="429"/>
      <c r="I355" s="427"/>
      <c r="J355" s="427"/>
      <c r="K355" s="428"/>
      <c r="L355" s="427"/>
      <c r="M355" s="426"/>
      <c r="N355" s="425"/>
      <c r="O355" s="425"/>
      <c r="P355" s="425"/>
      <c r="Q355" s="425"/>
      <c r="R355" s="425"/>
      <c r="S355" s="425"/>
      <c r="T355" s="425"/>
      <c r="U355" s="425"/>
      <c r="V355" s="425"/>
      <c r="W355" s="425"/>
      <c r="X355" s="425"/>
      <c r="Y355" s="425"/>
      <c r="Z355" s="425"/>
      <c r="AA355" s="425"/>
      <c r="AB355" s="425"/>
      <c r="AC355" s="425"/>
      <c r="AD355" s="425"/>
      <c r="AE355" s="425"/>
      <c r="AF355" s="425"/>
      <c r="AG355" s="425"/>
      <c r="AH355" s="425"/>
      <c r="AI355" s="425"/>
      <c r="AJ355" s="425"/>
      <c r="AK355" s="425"/>
      <c r="AL355" s="425"/>
      <c r="AM355" s="424"/>
      <c r="AN355" s="424"/>
    </row>
    <row r="356" spans="1:40" ht="15.75">
      <c r="A356" s="432"/>
      <c r="B356" s="432"/>
      <c r="C356" s="432"/>
      <c r="D356" s="430"/>
      <c r="E356" s="430"/>
      <c r="F356" s="431"/>
      <c r="G356" s="430"/>
      <c r="H356" s="429"/>
      <c r="I356" s="427"/>
      <c r="J356" s="427"/>
      <c r="K356" s="428"/>
      <c r="L356" s="427"/>
      <c r="M356" s="426"/>
      <c r="N356" s="425"/>
      <c r="O356" s="425"/>
      <c r="P356" s="425"/>
      <c r="Q356" s="425"/>
      <c r="R356" s="425"/>
      <c r="S356" s="425"/>
      <c r="T356" s="425"/>
      <c r="U356" s="425"/>
      <c r="V356" s="425"/>
      <c r="W356" s="425"/>
      <c r="X356" s="425"/>
      <c r="Y356" s="425"/>
      <c r="Z356" s="425"/>
      <c r="AA356" s="425"/>
      <c r="AB356" s="425"/>
      <c r="AC356" s="425"/>
      <c r="AD356" s="425"/>
      <c r="AE356" s="425"/>
      <c r="AF356" s="425"/>
      <c r="AG356" s="425"/>
      <c r="AH356" s="425"/>
      <c r="AI356" s="425"/>
      <c r="AJ356" s="425"/>
      <c r="AK356" s="425"/>
      <c r="AL356" s="425"/>
      <c r="AM356" s="424"/>
      <c r="AN356" s="424"/>
    </row>
    <row r="357" spans="1:40" ht="15.75">
      <c r="A357" s="432"/>
      <c r="B357" s="432"/>
      <c r="C357" s="432"/>
      <c r="D357" s="430"/>
      <c r="E357" s="430"/>
      <c r="F357" s="431"/>
      <c r="G357" s="430"/>
      <c r="H357" s="429"/>
      <c r="I357" s="427"/>
      <c r="J357" s="427"/>
      <c r="K357" s="428"/>
      <c r="L357" s="427"/>
      <c r="M357" s="426"/>
      <c r="N357" s="425"/>
      <c r="O357" s="425"/>
      <c r="P357" s="425"/>
      <c r="Q357" s="425"/>
      <c r="R357" s="425"/>
      <c r="S357" s="425"/>
      <c r="T357" s="425"/>
      <c r="U357" s="425"/>
      <c r="V357" s="425"/>
      <c r="W357" s="425"/>
      <c r="X357" s="425"/>
      <c r="Y357" s="425"/>
      <c r="Z357" s="425"/>
      <c r="AA357" s="425"/>
      <c r="AB357" s="425"/>
      <c r="AC357" s="425"/>
      <c r="AD357" s="425"/>
      <c r="AE357" s="425"/>
      <c r="AF357" s="425"/>
      <c r="AG357" s="425"/>
      <c r="AH357" s="425"/>
      <c r="AI357" s="425"/>
      <c r="AJ357" s="425"/>
      <c r="AK357" s="425"/>
      <c r="AL357" s="425"/>
      <c r="AM357" s="424"/>
      <c r="AN357" s="424"/>
    </row>
    <row r="358" spans="1:40" ht="15.75">
      <c r="A358" s="432"/>
      <c r="B358" s="432"/>
      <c r="C358" s="432"/>
      <c r="D358" s="430"/>
      <c r="E358" s="430"/>
      <c r="F358" s="431"/>
      <c r="G358" s="430"/>
      <c r="H358" s="429"/>
      <c r="I358" s="427"/>
      <c r="J358" s="427"/>
      <c r="K358" s="428"/>
      <c r="L358" s="427"/>
      <c r="M358" s="426"/>
      <c r="N358" s="425"/>
      <c r="O358" s="425"/>
      <c r="P358" s="425"/>
      <c r="Q358" s="425"/>
      <c r="R358" s="425"/>
      <c r="S358" s="425"/>
      <c r="T358" s="425"/>
      <c r="U358" s="425"/>
      <c r="V358" s="425"/>
      <c r="W358" s="425"/>
      <c r="X358" s="425"/>
      <c r="Y358" s="425"/>
      <c r="Z358" s="425"/>
      <c r="AA358" s="425"/>
      <c r="AB358" s="425"/>
      <c r="AC358" s="425"/>
      <c r="AD358" s="425"/>
      <c r="AE358" s="425"/>
      <c r="AF358" s="425"/>
      <c r="AG358" s="425"/>
      <c r="AH358" s="425"/>
      <c r="AI358" s="425"/>
      <c r="AJ358" s="425"/>
      <c r="AK358" s="425"/>
      <c r="AL358" s="425"/>
      <c r="AM358" s="424"/>
      <c r="AN358" s="424"/>
    </row>
    <row r="359" spans="1:40" ht="15.75">
      <c r="A359" s="432"/>
      <c r="B359" s="432"/>
      <c r="C359" s="432"/>
      <c r="D359" s="430"/>
      <c r="E359" s="430"/>
      <c r="F359" s="431"/>
      <c r="G359" s="430"/>
      <c r="H359" s="429"/>
      <c r="I359" s="427"/>
      <c r="J359" s="427"/>
      <c r="K359" s="428"/>
      <c r="L359" s="427"/>
      <c r="M359" s="426"/>
      <c r="N359" s="425"/>
      <c r="O359" s="425"/>
      <c r="P359" s="425"/>
      <c r="Q359" s="425"/>
      <c r="R359" s="425"/>
      <c r="S359" s="425"/>
      <c r="T359" s="425"/>
      <c r="U359" s="425"/>
      <c r="V359" s="425"/>
      <c r="W359" s="425"/>
      <c r="X359" s="425"/>
      <c r="Y359" s="425"/>
      <c r="Z359" s="425"/>
      <c r="AA359" s="425"/>
      <c r="AB359" s="425"/>
      <c r="AC359" s="425"/>
      <c r="AD359" s="425"/>
      <c r="AE359" s="425"/>
      <c r="AF359" s="425"/>
      <c r="AG359" s="425"/>
      <c r="AH359" s="425"/>
      <c r="AI359" s="425"/>
      <c r="AJ359" s="425"/>
      <c r="AK359" s="425"/>
      <c r="AL359" s="425"/>
      <c r="AM359" s="424"/>
      <c r="AN359" s="424"/>
    </row>
    <row r="360" spans="1:40" ht="15.75">
      <c r="A360" s="432"/>
      <c r="B360" s="432"/>
      <c r="C360" s="432"/>
      <c r="D360" s="430"/>
      <c r="E360" s="430"/>
      <c r="F360" s="431"/>
      <c r="G360" s="430"/>
      <c r="H360" s="429"/>
      <c r="I360" s="427"/>
      <c r="J360" s="427"/>
      <c r="K360" s="428"/>
      <c r="L360" s="427"/>
      <c r="M360" s="426"/>
      <c r="N360" s="425"/>
      <c r="O360" s="425"/>
      <c r="P360" s="425"/>
      <c r="Q360" s="425"/>
      <c r="R360" s="425"/>
      <c r="S360" s="425"/>
      <c r="T360" s="425"/>
      <c r="U360" s="425"/>
      <c r="V360" s="425"/>
      <c r="W360" s="425"/>
      <c r="X360" s="425"/>
      <c r="Y360" s="425"/>
      <c r="Z360" s="425"/>
      <c r="AA360" s="425"/>
      <c r="AB360" s="425"/>
      <c r="AC360" s="425"/>
      <c r="AD360" s="425"/>
      <c r="AE360" s="425"/>
      <c r="AF360" s="425"/>
      <c r="AG360" s="425"/>
      <c r="AH360" s="425"/>
      <c r="AI360" s="425"/>
      <c r="AJ360" s="425"/>
      <c r="AK360" s="425"/>
      <c r="AL360" s="425"/>
      <c r="AM360" s="424"/>
      <c r="AN360" s="424"/>
    </row>
    <row r="361" spans="1:40" ht="15.75">
      <c r="A361" s="432"/>
      <c r="B361" s="432"/>
      <c r="C361" s="432"/>
      <c r="D361" s="430"/>
      <c r="E361" s="430"/>
      <c r="F361" s="431"/>
      <c r="G361" s="430"/>
      <c r="H361" s="429"/>
      <c r="I361" s="427"/>
      <c r="J361" s="427"/>
      <c r="K361" s="428"/>
      <c r="L361" s="427"/>
      <c r="M361" s="426"/>
      <c r="N361" s="425"/>
      <c r="O361" s="425"/>
      <c r="P361" s="425"/>
      <c r="Q361" s="425"/>
      <c r="R361" s="425"/>
      <c r="S361" s="425"/>
      <c r="T361" s="425"/>
      <c r="U361" s="425"/>
      <c r="V361" s="425"/>
      <c r="W361" s="425"/>
      <c r="X361" s="425"/>
      <c r="Y361" s="425"/>
      <c r="Z361" s="425"/>
      <c r="AA361" s="425"/>
      <c r="AB361" s="425"/>
      <c r="AC361" s="425"/>
      <c r="AD361" s="425"/>
      <c r="AE361" s="425"/>
      <c r="AF361" s="425"/>
      <c r="AG361" s="425"/>
      <c r="AH361" s="425"/>
      <c r="AI361" s="425"/>
      <c r="AJ361" s="425"/>
      <c r="AK361" s="425"/>
      <c r="AL361" s="425"/>
      <c r="AM361" s="424"/>
      <c r="AN361" s="424"/>
    </row>
    <row r="362" spans="1:40" ht="15.75">
      <c r="A362" s="432"/>
      <c r="B362" s="432"/>
      <c r="C362" s="432"/>
      <c r="D362" s="430"/>
      <c r="E362" s="430"/>
      <c r="F362" s="431"/>
      <c r="G362" s="430"/>
      <c r="H362" s="429"/>
      <c r="I362" s="427"/>
      <c r="J362" s="427"/>
      <c r="K362" s="428"/>
      <c r="L362" s="427"/>
      <c r="M362" s="426"/>
      <c r="N362" s="425"/>
      <c r="O362" s="425"/>
      <c r="P362" s="425"/>
      <c r="Q362" s="425"/>
      <c r="R362" s="425"/>
      <c r="S362" s="425"/>
      <c r="T362" s="425"/>
      <c r="U362" s="425"/>
      <c r="V362" s="425"/>
      <c r="W362" s="425"/>
      <c r="X362" s="425"/>
      <c r="Y362" s="425"/>
      <c r="Z362" s="425"/>
      <c r="AA362" s="425"/>
      <c r="AB362" s="425"/>
      <c r="AC362" s="425"/>
      <c r="AD362" s="425"/>
      <c r="AE362" s="425"/>
      <c r="AF362" s="425"/>
      <c r="AG362" s="425"/>
      <c r="AH362" s="425"/>
      <c r="AI362" s="425"/>
      <c r="AJ362" s="425"/>
      <c r="AK362" s="425"/>
      <c r="AL362" s="425"/>
      <c r="AM362" s="424"/>
      <c r="AN362" s="424"/>
    </row>
    <row r="363" spans="1:40" ht="15.75">
      <c r="A363" s="432"/>
      <c r="B363" s="432"/>
      <c r="C363" s="432"/>
      <c r="D363" s="430"/>
      <c r="E363" s="430"/>
      <c r="F363" s="431"/>
      <c r="G363" s="430"/>
      <c r="H363" s="429"/>
      <c r="I363" s="427"/>
      <c r="J363" s="427"/>
      <c r="K363" s="428"/>
      <c r="L363" s="427"/>
      <c r="M363" s="426"/>
      <c r="N363" s="425"/>
      <c r="O363" s="425"/>
      <c r="P363" s="425"/>
      <c r="Q363" s="425"/>
      <c r="R363" s="425"/>
      <c r="S363" s="425"/>
      <c r="T363" s="425"/>
      <c r="U363" s="425"/>
      <c r="V363" s="425"/>
      <c r="W363" s="425"/>
      <c r="X363" s="425"/>
      <c r="Y363" s="425"/>
      <c r="Z363" s="425"/>
      <c r="AA363" s="425"/>
      <c r="AB363" s="425"/>
      <c r="AC363" s="425"/>
      <c r="AD363" s="425"/>
      <c r="AE363" s="425"/>
      <c r="AF363" s="425"/>
      <c r="AG363" s="425"/>
      <c r="AH363" s="425"/>
      <c r="AI363" s="425"/>
      <c r="AJ363" s="425"/>
      <c r="AK363" s="425"/>
      <c r="AL363" s="425"/>
      <c r="AM363" s="424"/>
      <c r="AN363" s="424"/>
    </row>
    <row r="364" spans="1:40" ht="15.75">
      <c r="A364" s="432"/>
      <c r="B364" s="432"/>
      <c r="C364" s="432"/>
      <c r="D364" s="430"/>
      <c r="E364" s="430"/>
      <c r="F364" s="431"/>
      <c r="G364" s="430"/>
      <c r="H364" s="429"/>
      <c r="I364" s="427"/>
      <c r="J364" s="427"/>
      <c r="K364" s="428"/>
      <c r="L364" s="427"/>
      <c r="M364" s="426"/>
      <c r="N364" s="425"/>
      <c r="O364" s="425"/>
      <c r="P364" s="425"/>
      <c r="Q364" s="425"/>
      <c r="R364" s="425"/>
      <c r="S364" s="425"/>
      <c r="T364" s="425"/>
      <c r="U364" s="425"/>
      <c r="V364" s="425"/>
      <c r="W364" s="425"/>
      <c r="X364" s="425"/>
      <c r="Y364" s="425"/>
      <c r="Z364" s="425"/>
      <c r="AA364" s="425"/>
      <c r="AB364" s="425"/>
      <c r="AC364" s="425"/>
      <c r="AD364" s="425"/>
      <c r="AE364" s="425"/>
      <c r="AF364" s="425"/>
      <c r="AG364" s="425"/>
      <c r="AH364" s="425"/>
      <c r="AI364" s="425"/>
      <c r="AJ364" s="425"/>
      <c r="AK364" s="425"/>
      <c r="AL364" s="425"/>
      <c r="AM364" s="424"/>
      <c r="AN364" s="424"/>
    </row>
    <row r="365" spans="1:40" ht="15.75">
      <c r="A365" s="432"/>
      <c r="B365" s="432"/>
      <c r="C365" s="432"/>
      <c r="D365" s="430"/>
      <c r="E365" s="430"/>
      <c r="F365" s="431"/>
      <c r="G365" s="430"/>
      <c r="H365" s="429"/>
      <c r="I365" s="427"/>
      <c r="J365" s="427"/>
      <c r="K365" s="428"/>
      <c r="L365" s="427"/>
      <c r="M365" s="426"/>
      <c r="N365" s="425"/>
      <c r="O365" s="425"/>
      <c r="P365" s="425"/>
      <c r="Q365" s="425"/>
      <c r="R365" s="425"/>
      <c r="S365" s="425"/>
      <c r="T365" s="425"/>
      <c r="U365" s="425"/>
      <c r="V365" s="425"/>
      <c r="W365" s="425"/>
      <c r="X365" s="425"/>
      <c r="Y365" s="425"/>
      <c r="Z365" s="425"/>
      <c r="AA365" s="425"/>
      <c r="AB365" s="425"/>
      <c r="AC365" s="425"/>
      <c r="AD365" s="425"/>
      <c r="AE365" s="425"/>
      <c r="AF365" s="425"/>
      <c r="AG365" s="425"/>
      <c r="AH365" s="425"/>
      <c r="AI365" s="425"/>
      <c r="AJ365" s="425"/>
      <c r="AK365" s="425"/>
      <c r="AL365" s="425"/>
      <c r="AM365" s="424"/>
      <c r="AN365" s="424"/>
    </row>
    <row r="366" spans="1:40" ht="15.75">
      <c r="A366" s="432"/>
      <c r="B366" s="432"/>
      <c r="C366" s="432"/>
      <c r="D366" s="430"/>
      <c r="E366" s="430"/>
      <c r="F366" s="431"/>
      <c r="G366" s="430"/>
      <c r="H366" s="429"/>
      <c r="I366" s="427"/>
      <c r="J366" s="427"/>
      <c r="K366" s="428"/>
      <c r="L366" s="427"/>
      <c r="M366" s="426"/>
      <c r="N366" s="425"/>
      <c r="O366" s="425"/>
      <c r="P366" s="425"/>
      <c r="Q366" s="425"/>
      <c r="R366" s="425"/>
      <c r="S366" s="425"/>
      <c r="T366" s="425"/>
      <c r="U366" s="425"/>
      <c r="V366" s="425"/>
      <c r="W366" s="425"/>
      <c r="X366" s="425"/>
      <c r="Y366" s="425"/>
      <c r="Z366" s="425"/>
      <c r="AA366" s="425"/>
      <c r="AB366" s="425"/>
      <c r="AC366" s="425"/>
      <c r="AD366" s="425"/>
      <c r="AE366" s="425"/>
      <c r="AF366" s="425"/>
      <c r="AG366" s="425"/>
      <c r="AH366" s="425"/>
      <c r="AI366" s="425"/>
      <c r="AJ366" s="425"/>
      <c r="AK366" s="425"/>
      <c r="AL366" s="425"/>
      <c r="AM366" s="424"/>
      <c r="AN366" s="424"/>
    </row>
    <row r="367" spans="1:40" ht="15.75">
      <c r="A367" s="432"/>
      <c r="B367" s="432"/>
      <c r="C367" s="432"/>
      <c r="D367" s="430"/>
      <c r="E367" s="430"/>
      <c r="F367" s="431"/>
      <c r="G367" s="430"/>
      <c r="H367" s="429"/>
      <c r="I367" s="427"/>
      <c r="J367" s="427"/>
      <c r="K367" s="428"/>
      <c r="L367" s="427"/>
      <c r="M367" s="426"/>
      <c r="N367" s="425"/>
      <c r="O367" s="425"/>
      <c r="P367" s="425"/>
      <c r="Q367" s="425"/>
      <c r="R367" s="425"/>
      <c r="S367" s="425"/>
      <c r="T367" s="425"/>
      <c r="U367" s="425"/>
      <c r="V367" s="425"/>
      <c r="W367" s="425"/>
      <c r="X367" s="425"/>
      <c r="Y367" s="425"/>
      <c r="Z367" s="425"/>
      <c r="AA367" s="425"/>
      <c r="AB367" s="425"/>
      <c r="AC367" s="425"/>
      <c r="AD367" s="425"/>
      <c r="AE367" s="425"/>
      <c r="AF367" s="425"/>
      <c r="AG367" s="425"/>
      <c r="AH367" s="425"/>
      <c r="AI367" s="425"/>
      <c r="AJ367" s="425"/>
      <c r="AK367" s="425"/>
      <c r="AL367" s="425"/>
      <c r="AM367" s="424"/>
      <c r="AN367" s="424"/>
    </row>
    <row r="368" spans="1:40" ht="15.75">
      <c r="A368" s="432"/>
      <c r="B368" s="432"/>
      <c r="C368" s="432"/>
      <c r="D368" s="430"/>
      <c r="E368" s="430"/>
      <c r="F368" s="431"/>
      <c r="G368" s="430"/>
      <c r="H368" s="429"/>
      <c r="I368" s="427"/>
      <c r="J368" s="427"/>
      <c r="K368" s="428"/>
      <c r="L368" s="427"/>
      <c r="M368" s="426"/>
      <c r="N368" s="425"/>
      <c r="O368" s="425"/>
      <c r="P368" s="425"/>
      <c r="Q368" s="425"/>
      <c r="R368" s="425"/>
      <c r="S368" s="425"/>
      <c r="T368" s="425"/>
      <c r="U368" s="425"/>
      <c r="V368" s="425"/>
      <c r="W368" s="425"/>
      <c r="X368" s="425"/>
      <c r="Y368" s="425"/>
      <c r="Z368" s="425"/>
      <c r="AA368" s="425"/>
      <c r="AB368" s="425"/>
      <c r="AC368" s="425"/>
      <c r="AD368" s="425"/>
      <c r="AE368" s="425"/>
      <c r="AF368" s="425"/>
      <c r="AG368" s="425"/>
      <c r="AH368" s="425"/>
      <c r="AI368" s="425"/>
      <c r="AJ368" s="425"/>
      <c r="AK368" s="425"/>
      <c r="AL368" s="425"/>
      <c r="AM368" s="424"/>
      <c r="AN368" s="424"/>
    </row>
    <row r="369" spans="1:40" ht="15.75">
      <c r="A369" s="432"/>
      <c r="B369" s="432"/>
      <c r="C369" s="432"/>
      <c r="D369" s="430"/>
      <c r="E369" s="430"/>
      <c r="F369" s="431"/>
      <c r="G369" s="430"/>
      <c r="H369" s="429"/>
      <c r="I369" s="427"/>
      <c r="J369" s="427"/>
      <c r="K369" s="428"/>
      <c r="L369" s="427"/>
      <c r="M369" s="426"/>
      <c r="N369" s="425"/>
      <c r="O369" s="425"/>
      <c r="P369" s="425"/>
      <c r="Q369" s="425"/>
      <c r="R369" s="425"/>
      <c r="S369" s="425"/>
      <c r="T369" s="425"/>
      <c r="U369" s="425"/>
      <c r="V369" s="425"/>
      <c r="W369" s="425"/>
      <c r="X369" s="425"/>
      <c r="Y369" s="425"/>
      <c r="Z369" s="425"/>
      <c r="AA369" s="425"/>
      <c r="AB369" s="425"/>
      <c r="AC369" s="425"/>
      <c r="AD369" s="425"/>
      <c r="AE369" s="425"/>
      <c r="AF369" s="425"/>
      <c r="AG369" s="425"/>
      <c r="AH369" s="425"/>
      <c r="AI369" s="425"/>
      <c r="AJ369" s="425"/>
      <c r="AK369" s="425"/>
      <c r="AL369" s="425"/>
      <c r="AM369" s="424"/>
      <c r="AN369" s="424"/>
    </row>
    <row r="370" spans="1:40" ht="15.75">
      <c r="A370" s="432"/>
      <c r="B370" s="432"/>
      <c r="C370" s="432"/>
      <c r="D370" s="430"/>
      <c r="E370" s="430"/>
      <c r="F370" s="431"/>
      <c r="G370" s="430"/>
      <c r="H370" s="429"/>
      <c r="I370" s="427"/>
      <c r="J370" s="427"/>
      <c r="K370" s="428"/>
      <c r="L370" s="427"/>
      <c r="M370" s="426"/>
      <c r="N370" s="425"/>
      <c r="O370" s="425"/>
      <c r="P370" s="425"/>
      <c r="Q370" s="425"/>
      <c r="R370" s="425"/>
      <c r="S370" s="425"/>
      <c r="T370" s="425"/>
      <c r="U370" s="425"/>
      <c r="V370" s="425"/>
      <c r="W370" s="425"/>
      <c r="X370" s="425"/>
      <c r="Y370" s="425"/>
      <c r="Z370" s="425"/>
      <c r="AA370" s="425"/>
      <c r="AB370" s="425"/>
      <c r="AC370" s="425"/>
      <c r="AD370" s="425"/>
      <c r="AE370" s="425"/>
      <c r="AF370" s="425"/>
      <c r="AG370" s="425"/>
      <c r="AH370" s="425"/>
      <c r="AI370" s="425"/>
      <c r="AJ370" s="425"/>
      <c r="AK370" s="425"/>
      <c r="AL370" s="425"/>
      <c r="AM370" s="424"/>
      <c r="AN370" s="424"/>
    </row>
    <row r="371" spans="1:40" ht="15.75">
      <c r="A371" s="432"/>
      <c r="B371" s="432"/>
      <c r="C371" s="432"/>
      <c r="D371" s="430"/>
      <c r="E371" s="430"/>
      <c r="F371" s="431"/>
      <c r="G371" s="430"/>
      <c r="H371" s="429"/>
      <c r="I371" s="427"/>
      <c r="J371" s="427"/>
      <c r="K371" s="428"/>
      <c r="L371" s="427"/>
      <c r="M371" s="426"/>
      <c r="N371" s="425"/>
      <c r="O371" s="425"/>
      <c r="P371" s="425"/>
      <c r="Q371" s="425"/>
      <c r="R371" s="425"/>
      <c r="S371" s="425"/>
      <c r="T371" s="425"/>
      <c r="U371" s="425"/>
      <c r="V371" s="425"/>
      <c r="W371" s="425"/>
      <c r="X371" s="425"/>
      <c r="Y371" s="425"/>
      <c r="Z371" s="425"/>
      <c r="AA371" s="425"/>
      <c r="AB371" s="425"/>
      <c r="AC371" s="425"/>
      <c r="AD371" s="425"/>
      <c r="AE371" s="425"/>
      <c r="AF371" s="425"/>
      <c r="AG371" s="425"/>
      <c r="AH371" s="425"/>
      <c r="AI371" s="425"/>
      <c r="AJ371" s="425"/>
      <c r="AK371" s="425"/>
      <c r="AL371" s="425"/>
      <c r="AM371" s="424"/>
      <c r="AN371" s="424"/>
    </row>
    <row r="372" spans="1:40" ht="15.75">
      <c r="A372" s="432"/>
      <c r="B372" s="432"/>
      <c r="C372" s="432"/>
      <c r="D372" s="430"/>
      <c r="E372" s="430"/>
      <c r="F372" s="431"/>
      <c r="G372" s="430"/>
      <c r="H372" s="429"/>
      <c r="I372" s="427"/>
      <c r="J372" s="427"/>
      <c r="K372" s="428"/>
      <c r="L372" s="427"/>
      <c r="M372" s="426"/>
      <c r="N372" s="425"/>
      <c r="O372" s="425"/>
      <c r="P372" s="425"/>
      <c r="Q372" s="425"/>
      <c r="R372" s="425"/>
      <c r="S372" s="425"/>
      <c r="T372" s="425"/>
      <c r="U372" s="425"/>
      <c r="V372" s="425"/>
      <c r="W372" s="425"/>
      <c r="X372" s="425"/>
      <c r="Y372" s="425"/>
      <c r="Z372" s="425"/>
      <c r="AA372" s="425"/>
      <c r="AB372" s="425"/>
      <c r="AC372" s="425"/>
      <c r="AD372" s="425"/>
      <c r="AE372" s="425"/>
      <c r="AF372" s="425"/>
      <c r="AG372" s="425"/>
      <c r="AH372" s="425"/>
      <c r="AI372" s="425"/>
      <c r="AJ372" s="425"/>
      <c r="AK372" s="425"/>
      <c r="AL372" s="425"/>
      <c r="AM372" s="424"/>
      <c r="AN372" s="424"/>
    </row>
    <row r="373" spans="1:40" ht="15.75">
      <c r="A373" s="432"/>
      <c r="B373" s="432"/>
      <c r="C373" s="432"/>
      <c r="D373" s="430"/>
      <c r="E373" s="430"/>
      <c r="F373" s="431"/>
      <c r="G373" s="430"/>
      <c r="H373" s="429"/>
      <c r="I373" s="427"/>
      <c r="J373" s="427"/>
      <c r="K373" s="428"/>
      <c r="L373" s="427"/>
      <c r="M373" s="426"/>
      <c r="N373" s="425"/>
      <c r="O373" s="425"/>
      <c r="P373" s="425"/>
      <c r="Q373" s="425"/>
      <c r="R373" s="425"/>
      <c r="S373" s="425"/>
      <c r="T373" s="425"/>
      <c r="U373" s="425"/>
      <c r="V373" s="425"/>
      <c r="W373" s="425"/>
      <c r="X373" s="425"/>
      <c r="Y373" s="425"/>
      <c r="Z373" s="425"/>
      <c r="AA373" s="425"/>
      <c r="AB373" s="425"/>
      <c r="AC373" s="425"/>
      <c r="AD373" s="425"/>
      <c r="AE373" s="425"/>
      <c r="AF373" s="425"/>
      <c r="AG373" s="425"/>
      <c r="AH373" s="425"/>
      <c r="AI373" s="425"/>
      <c r="AJ373" s="425"/>
      <c r="AK373" s="425"/>
      <c r="AL373" s="425"/>
      <c r="AM373" s="424"/>
      <c r="AN373" s="424"/>
    </row>
    <row r="374" spans="1:40" ht="15.75">
      <c r="A374" s="432"/>
      <c r="B374" s="432"/>
      <c r="C374" s="432"/>
      <c r="D374" s="430"/>
      <c r="E374" s="430"/>
      <c r="F374" s="431"/>
      <c r="G374" s="430"/>
      <c r="H374" s="429"/>
      <c r="I374" s="427"/>
      <c r="J374" s="427"/>
      <c r="K374" s="428"/>
      <c r="L374" s="427"/>
      <c r="M374" s="426"/>
      <c r="N374" s="425"/>
      <c r="O374" s="425"/>
      <c r="P374" s="425"/>
      <c r="Q374" s="425"/>
      <c r="R374" s="425"/>
      <c r="S374" s="425"/>
      <c r="T374" s="425"/>
      <c r="U374" s="425"/>
      <c r="V374" s="425"/>
      <c r="W374" s="425"/>
      <c r="X374" s="425"/>
      <c r="Y374" s="425"/>
      <c r="Z374" s="425"/>
      <c r="AA374" s="425"/>
      <c r="AB374" s="425"/>
      <c r="AC374" s="425"/>
      <c r="AD374" s="425"/>
      <c r="AE374" s="425"/>
      <c r="AF374" s="425"/>
      <c r="AG374" s="425"/>
      <c r="AH374" s="425"/>
      <c r="AI374" s="425"/>
      <c r="AJ374" s="425"/>
      <c r="AK374" s="425"/>
      <c r="AL374" s="425"/>
      <c r="AM374" s="424"/>
      <c r="AN374" s="424"/>
    </row>
    <row r="375" spans="1:40" ht="15.75">
      <c r="A375" s="432"/>
      <c r="B375" s="432"/>
      <c r="C375" s="432"/>
      <c r="D375" s="430"/>
      <c r="E375" s="430"/>
      <c r="F375" s="431"/>
      <c r="G375" s="430"/>
      <c r="H375" s="429"/>
      <c r="I375" s="427"/>
      <c r="J375" s="427"/>
      <c r="K375" s="428"/>
      <c r="L375" s="427"/>
      <c r="M375" s="426"/>
      <c r="N375" s="425"/>
      <c r="O375" s="425"/>
      <c r="P375" s="425"/>
      <c r="Q375" s="425"/>
      <c r="R375" s="425"/>
      <c r="S375" s="425"/>
      <c r="T375" s="425"/>
      <c r="U375" s="425"/>
      <c r="V375" s="425"/>
      <c r="W375" s="425"/>
      <c r="X375" s="425"/>
      <c r="Y375" s="425"/>
      <c r="Z375" s="425"/>
      <c r="AA375" s="425"/>
      <c r="AB375" s="425"/>
      <c r="AC375" s="425"/>
      <c r="AD375" s="425"/>
      <c r="AE375" s="425"/>
      <c r="AF375" s="425"/>
      <c r="AG375" s="425"/>
      <c r="AH375" s="425"/>
      <c r="AI375" s="425"/>
      <c r="AJ375" s="425"/>
      <c r="AK375" s="425"/>
      <c r="AL375" s="425"/>
      <c r="AM375" s="424"/>
      <c r="AN375" s="424"/>
    </row>
    <row r="376" spans="1:40" ht="15.75">
      <c r="A376" s="432"/>
      <c r="B376" s="432"/>
      <c r="C376" s="432"/>
      <c r="D376" s="430"/>
      <c r="E376" s="430"/>
      <c r="F376" s="431"/>
      <c r="G376" s="430"/>
      <c r="H376" s="429"/>
      <c r="I376" s="427"/>
      <c r="J376" s="427"/>
      <c r="K376" s="428"/>
      <c r="L376" s="427"/>
      <c r="M376" s="426"/>
      <c r="N376" s="425"/>
      <c r="O376" s="425"/>
      <c r="P376" s="425"/>
      <c r="Q376" s="425"/>
      <c r="R376" s="425"/>
      <c r="S376" s="425"/>
      <c r="T376" s="425"/>
      <c r="U376" s="425"/>
      <c r="V376" s="425"/>
      <c r="W376" s="425"/>
      <c r="X376" s="425"/>
      <c r="Y376" s="425"/>
      <c r="Z376" s="425"/>
      <c r="AA376" s="425"/>
      <c r="AB376" s="425"/>
      <c r="AC376" s="425"/>
      <c r="AD376" s="425"/>
      <c r="AE376" s="425"/>
      <c r="AF376" s="425"/>
      <c r="AG376" s="425"/>
      <c r="AH376" s="425"/>
      <c r="AI376" s="425"/>
      <c r="AJ376" s="425"/>
      <c r="AK376" s="425"/>
      <c r="AL376" s="425"/>
      <c r="AM376" s="424"/>
      <c r="AN376" s="424"/>
    </row>
    <row r="377" spans="1:40" ht="15.75">
      <c r="A377" s="432"/>
      <c r="B377" s="432"/>
      <c r="C377" s="432"/>
      <c r="D377" s="430"/>
      <c r="E377" s="430"/>
      <c r="F377" s="431"/>
      <c r="G377" s="430"/>
      <c r="H377" s="429"/>
      <c r="I377" s="427"/>
      <c r="J377" s="427"/>
      <c r="K377" s="428"/>
      <c r="L377" s="427"/>
      <c r="M377" s="426"/>
      <c r="N377" s="425"/>
      <c r="O377" s="425"/>
      <c r="P377" s="425"/>
      <c r="Q377" s="425"/>
      <c r="R377" s="425"/>
      <c r="S377" s="425"/>
      <c r="T377" s="425"/>
      <c r="U377" s="425"/>
      <c r="V377" s="425"/>
      <c r="W377" s="425"/>
      <c r="X377" s="425"/>
      <c r="Y377" s="425"/>
      <c r="Z377" s="425"/>
      <c r="AA377" s="425"/>
      <c r="AB377" s="425"/>
      <c r="AC377" s="425"/>
      <c r="AD377" s="425"/>
      <c r="AE377" s="425"/>
      <c r="AF377" s="425"/>
      <c r="AG377" s="425"/>
      <c r="AH377" s="425"/>
      <c r="AI377" s="425"/>
      <c r="AJ377" s="425"/>
      <c r="AK377" s="425"/>
      <c r="AL377" s="425"/>
      <c r="AM377" s="424"/>
      <c r="AN377" s="424"/>
    </row>
    <row r="378" spans="1:40" ht="15.75">
      <c r="A378" s="432"/>
      <c r="B378" s="432"/>
      <c r="C378" s="432"/>
      <c r="D378" s="430"/>
      <c r="E378" s="430"/>
      <c r="F378" s="431"/>
      <c r="G378" s="430"/>
      <c r="H378" s="429"/>
      <c r="I378" s="427"/>
      <c r="J378" s="427"/>
      <c r="K378" s="428"/>
      <c r="L378" s="427"/>
      <c r="M378" s="426"/>
      <c r="N378" s="425"/>
      <c r="O378" s="425"/>
      <c r="P378" s="425"/>
      <c r="Q378" s="425"/>
      <c r="R378" s="425"/>
      <c r="S378" s="425"/>
      <c r="T378" s="425"/>
      <c r="U378" s="425"/>
      <c r="V378" s="425"/>
      <c r="W378" s="425"/>
      <c r="X378" s="425"/>
      <c r="Y378" s="425"/>
      <c r="Z378" s="425"/>
      <c r="AA378" s="425"/>
      <c r="AB378" s="425"/>
      <c r="AC378" s="425"/>
      <c r="AD378" s="425"/>
      <c r="AE378" s="425"/>
      <c r="AF378" s="425"/>
      <c r="AG378" s="425"/>
      <c r="AH378" s="425"/>
      <c r="AI378" s="425"/>
      <c r="AJ378" s="425"/>
      <c r="AK378" s="425"/>
      <c r="AL378" s="425"/>
      <c r="AM378" s="424"/>
      <c r="AN378" s="424"/>
    </row>
    <row r="379" spans="1:40" ht="15.75">
      <c r="A379" s="432"/>
      <c r="B379" s="432"/>
      <c r="C379" s="432"/>
      <c r="D379" s="430"/>
      <c r="E379" s="430"/>
      <c r="F379" s="431"/>
      <c r="G379" s="430"/>
      <c r="H379" s="429"/>
      <c r="I379" s="427"/>
      <c r="J379" s="427"/>
      <c r="K379" s="428"/>
      <c r="L379" s="427"/>
      <c r="M379" s="426"/>
      <c r="N379" s="425"/>
      <c r="O379" s="425"/>
      <c r="P379" s="425"/>
      <c r="Q379" s="425"/>
      <c r="R379" s="425"/>
      <c r="S379" s="425"/>
      <c r="T379" s="425"/>
      <c r="U379" s="425"/>
      <c r="V379" s="425"/>
      <c r="W379" s="425"/>
      <c r="X379" s="425"/>
      <c r="Y379" s="425"/>
      <c r="Z379" s="425"/>
      <c r="AA379" s="425"/>
      <c r="AB379" s="425"/>
      <c r="AC379" s="425"/>
      <c r="AD379" s="425"/>
      <c r="AE379" s="425"/>
      <c r="AF379" s="425"/>
      <c r="AG379" s="425"/>
      <c r="AH379" s="425"/>
      <c r="AI379" s="425"/>
      <c r="AJ379" s="425"/>
      <c r="AK379" s="425"/>
      <c r="AL379" s="425"/>
      <c r="AM379" s="424"/>
      <c r="AN379" s="424"/>
    </row>
    <row r="380" spans="1:40" ht="15.75">
      <c r="A380" s="432"/>
      <c r="B380" s="432"/>
      <c r="C380" s="432"/>
      <c r="D380" s="430"/>
      <c r="E380" s="430"/>
      <c r="F380" s="431"/>
      <c r="G380" s="430"/>
      <c r="H380" s="429"/>
      <c r="I380" s="427"/>
      <c r="J380" s="427"/>
      <c r="K380" s="428"/>
      <c r="L380" s="427"/>
      <c r="M380" s="426"/>
      <c r="N380" s="425"/>
      <c r="O380" s="425"/>
      <c r="P380" s="425"/>
      <c r="Q380" s="425"/>
      <c r="R380" s="425"/>
      <c r="S380" s="425"/>
      <c r="T380" s="425"/>
      <c r="U380" s="425"/>
      <c r="V380" s="425"/>
      <c r="W380" s="425"/>
      <c r="X380" s="425"/>
      <c r="Y380" s="425"/>
      <c r="Z380" s="425"/>
      <c r="AA380" s="425"/>
      <c r="AB380" s="425"/>
      <c r="AC380" s="425"/>
      <c r="AD380" s="425"/>
      <c r="AE380" s="425"/>
      <c r="AF380" s="425"/>
      <c r="AG380" s="425"/>
      <c r="AH380" s="425"/>
      <c r="AI380" s="425"/>
      <c r="AJ380" s="425"/>
      <c r="AK380" s="425"/>
      <c r="AL380" s="425"/>
      <c r="AM380" s="424"/>
      <c r="AN380" s="424"/>
    </row>
    <row r="381" spans="1:40" ht="15.75">
      <c r="A381" s="432"/>
      <c r="B381" s="432"/>
      <c r="C381" s="432"/>
      <c r="D381" s="430"/>
      <c r="E381" s="430"/>
      <c r="F381" s="431"/>
      <c r="G381" s="430"/>
      <c r="H381" s="429"/>
      <c r="I381" s="427"/>
      <c r="J381" s="427"/>
      <c r="K381" s="428"/>
      <c r="L381" s="427"/>
      <c r="M381" s="426"/>
      <c r="N381" s="425"/>
      <c r="O381" s="425"/>
      <c r="P381" s="425"/>
      <c r="Q381" s="425"/>
      <c r="R381" s="425"/>
      <c r="S381" s="425"/>
      <c r="T381" s="425"/>
      <c r="U381" s="425"/>
      <c r="V381" s="425"/>
      <c r="W381" s="425"/>
      <c r="X381" s="425"/>
      <c r="Y381" s="425"/>
      <c r="Z381" s="425"/>
      <c r="AA381" s="425"/>
      <c r="AB381" s="425"/>
      <c r="AC381" s="425"/>
      <c r="AD381" s="425"/>
      <c r="AE381" s="425"/>
      <c r="AF381" s="425"/>
      <c r="AG381" s="425"/>
      <c r="AH381" s="425"/>
      <c r="AI381" s="425"/>
      <c r="AJ381" s="425"/>
      <c r="AK381" s="425"/>
      <c r="AL381" s="425"/>
      <c r="AM381" s="424"/>
      <c r="AN381" s="424"/>
    </row>
    <row r="382" spans="1:40" ht="15.75">
      <c r="A382" s="432"/>
      <c r="B382" s="432"/>
      <c r="C382" s="432"/>
      <c r="D382" s="430"/>
      <c r="E382" s="430"/>
      <c r="F382" s="431"/>
      <c r="G382" s="430"/>
      <c r="H382" s="429"/>
      <c r="I382" s="427"/>
      <c r="J382" s="427"/>
      <c r="K382" s="428"/>
      <c r="L382" s="427"/>
      <c r="M382" s="426"/>
      <c r="N382" s="425"/>
      <c r="O382" s="425"/>
      <c r="P382" s="425"/>
      <c r="Q382" s="425"/>
      <c r="R382" s="425"/>
      <c r="S382" s="425"/>
      <c r="T382" s="425"/>
      <c r="U382" s="425"/>
      <c r="V382" s="425"/>
      <c r="W382" s="425"/>
      <c r="X382" s="425"/>
      <c r="Y382" s="425"/>
      <c r="Z382" s="425"/>
      <c r="AA382" s="425"/>
      <c r="AB382" s="425"/>
      <c r="AC382" s="425"/>
      <c r="AD382" s="425"/>
      <c r="AE382" s="425"/>
      <c r="AF382" s="425"/>
      <c r="AG382" s="425"/>
      <c r="AH382" s="425"/>
      <c r="AI382" s="425"/>
      <c r="AJ382" s="425"/>
      <c r="AK382" s="425"/>
      <c r="AL382" s="425"/>
      <c r="AM382" s="424"/>
      <c r="AN382" s="424"/>
    </row>
    <row r="383" spans="1:40" ht="15.75">
      <c r="A383" s="432"/>
      <c r="B383" s="432"/>
      <c r="C383" s="432"/>
      <c r="D383" s="430"/>
      <c r="E383" s="430"/>
      <c r="F383" s="431"/>
      <c r="G383" s="430"/>
      <c r="H383" s="429"/>
      <c r="I383" s="427"/>
      <c r="J383" s="427"/>
      <c r="K383" s="428"/>
      <c r="L383" s="427"/>
      <c r="M383" s="426"/>
      <c r="N383" s="425"/>
      <c r="O383" s="425"/>
      <c r="P383" s="425"/>
      <c r="Q383" s="425"/>
      <c r="R383" s="425"/>
      <c r="S383" s="425"/>
      <c r="T383" s="425"/>
      <c r="U383" s="425"/>
      <c r="V383" s="425"/>
      <c r="W383" s="425"/>
      <c r="X383" s="425"/>
      <c r="Y383" s="425"/>
      <c r="Z383" s="425"/>
      <c r="AA383" s="425"/>
      <c r="AB383" s="425"/>
      <c r="AC383" s="425"/>
      <c r="AD383" s="425"/>
      <c r="AE383" s="425"/>
      <c r="AF383" s="425"/>
      <c r="AG383" s="425"/>
      <c r="AH383" s="425"/>
      <c r="AI383" s="425"/>
      <c r="AJ383" s="425"/>
      <c r="AK383" s="425"/>
      <c r="AL383" s="425"/>
      <c r="AM383" s="424"/>
      <c r="AN383" s="424"/>
    </row>
    <row r="384" spans="1:40" ht="15.75">
      <c r="A384" s="432"/>
      <c r="B384" s="432"/>
      <c r="C384" s="432"/>
      <c r="D384" s="430"/>
      <c r="E384" s="430"/>
      <c r="F384" s="431"/>
      <c r="G384" s="430"/>
      <c r="H384" s="429"/>
      <c r="I384" s="427"/>
      <c r="J384" s="427"/>
      <c r="K384" s="428"/>
      <c r="L384" s="427"/>
      <c r="M384" s="426"/>
      <c r="N384" s="425"/>
      <c r="O384" s="425"/>
      <c r="P384" s="425"/>
      <c r="Q384" s="425"/>
      <c r="R384" s="425"/>
      <c r="S384" s="425"/>
      <c r="T384" s="425"/>
      <c r="U384" s="425"/>
      <c r="V384" s="425"/>
      <c r="W384" s="425"/>
      <c r="X384" s="425"/>
      <c r="Y384" s="425"/>
      <c r="Z384" s="425"/>
      <c r="AA384" s="425"/>
      <c r="AB384" s="425"/>
      <c r="AC384" s="425"/>
      <c r="AD384" s="425"/>
      <c r="AE384" s="425"/>
      <c r="AF384" s="425"/>
      <c r="AG384" s="425"/>
      <c r="AH384" s="425"/>
      <c r="AI384" s="425"/>
      <c r="AJ384" s="425"/>
      <c r="AK384" s="425"/>
      <c r="AL384" s="425"/>
      <c r="AM384" s="424"/>
      <c r="AN384" s="424"/>
    </row>
    <row r="385" spans="1:40" ht="15.75">
      <c r="A385" s="432"/>
      <c r="B385" s="432"/>
      <c r="C385" s="432"/>
      <c r="D385" s="430"/>
      <c r="E385" s="430"/>
      <c r="F385" s="431"/>
      <c r="G385" s="430"/>
      <c r="H385" s="429"/>
      <c r="I385" s="427"/>
      <c r="J385" s="427"/>
      <c r="K385" s="428"/>
      <c r="L385" s="427"/>
      <c r="M385" s="426"/>
      <c r="N385" s="425"/>
      <c r="O385" s="425"/>
      <c r="P385" s="425"/>
      <c r="Q385" s="425"/>
      <c r="R385" s="425"/>
      <c r="S385" s="425"/>
      <c r="T385" s="425"/>
      <c r="U385" s="425"/>
      <c r="V385" s="425"/>
      <c r="W385" s="425"/>
      <c r="X385" s="425"/>
      <c r="Y385" s="425"/>
      <c r="Z385" s="425"/>
      <c r="AA385" s="425"/>
      <c r="AB385" s="425"/>
      <c r="AC385" s="425"/>
      <c r="AD385" s="425"/>
      <c r="AE385" s="425"/>
      <c r="AF385" s="425"/>
      <c r="AG385" s="425"/>
      <c r="AH385" s="425"/>
      <c r="AI385" s="425"/>
      <c r="AJ385" s="425"/>
      <c r="AK385" s="425"/>
      <c r="AL385" s="425"/>
      <c r="AM385" s="424"/>
      <c r="AN385" s="424"/>
    </row>
    <row r="386" spans="1:40" ht="15.75">
      <c r="A386" s="432"/>
      <c r="B386" s="432"/>
      <c r="C386" s="432"/>
      <c r="D386" s="430"/>
      <c r="E386" s="430"/>
      <c r="F386" s="431"/>
      <c r="G386" s="430"/>
      <c r="H386" s="429"/>
      <c r="I386" s="427"/>
      <c r="J386" s="427"/>
      <c r="K386" s="428"/>
      <c r="L386" s="427"/>
      <c r="M386" s="426"/>
      <c r="N386" s="425"/>
      <c r="O386" s="425"/>
      <c r="P386" s="425"/>
      <c r="Q386" s="425"/>
      <c r="R386" s="425"/>
      <c r="S386" s="425"/>
      <c r="T386" s="425"/>
      <c r="U386" s="425"/>
      <c r="V386" s="425"/>
      <c r="W386" s="425"/>
      <c r="X386" s="425"/>
      <c r="Y386" s="425"/>
      <c r="Z386" s="425"/>
      <c r="AA386" s="425"/>
      <c r="AB386" s="425"/>
      <c r="AC386" s="425"/>
      <c r="AD386" s="425"/>
      <c r="AE386" s="425"/>
      <c r="AF386" s="425"/>
      <c r="AG386" s="425"/>
      <c r="AH386" s="425"/>
      <c r="AI386" s="425"/>
      <c r="AJ386" s="425"/>
      <c r="AK386" s="425"/>
      <c r="AL386" s="425"/>
      <c r="AM386" s="424"/>
      <c r="AN386" s="424"/>
    </row>
    <row r="387" spans="1:40" ht="15.75">
      <c r="A387" s="432"/>
      <c r="B387" s="432"/>
      <c r="C387" s="432"/>
      <c r="D387" s="430"/>
      <c r="E387" s="430"/>
      <c r="F387" s="431"/>
      <c r="G387" s="430"/>
      <c r="H387" s="429"/>
      <c r="I387" s="427"/>
      <c r="J387" s="427"/>
      <c r="K387" s="428"/>
      <c r="L387" s="427"/>
      <c r="M387" s="426"/>
      <c r="N387" s="425"/>
      <c r="O387" s="425"/>
      <c r="P387" s="425"/>
      <c r="Q387" s="425"/>
      <c r="R387" s="425"/>
      <c r="S387" s="425"/>
      <c r="T387" s="425"/>
      <c r="U387" s="425"/>
      <c r="V387" s="425"/>
      <c r="W387" s="425"/>
      <c r="X387" s="425"/>
      <c r="Y387" s="425"/>
      <c r="Z387" s="425"/>
      <c r="AA387" s="425"/>
      <c r="AB387" s="425"/>
      <c r="AC387" s="425"/>
      <c r="AD387" s="425"/>
      <c r="AE387" s="425"/>
      <c r="AF387" s="425"/>
      <c r="AG387" s="425"/>
      <c r="AH387" s="425"/>
      <c r="AI387" s="425"/>
      <c r="AJ387" s="425"/>
      <c r="AK387" s="425"/>
      <c r="AL387" s="425"/>
      <c r="AM387" s="424"/>
      <c r="AN387" s="424"/>
    </row>
    <row r="388" spans="1:40" ht="15.75">
      <c r="A388" s="432"/>
      <c r="B388" s="432"/>
      <c r="C388" s="432"/>
      <c r="D388" s="430"/>
      <c r="E388" s="430"/>
      <c r="F388" s="431"/>
      <c r="G388" s="430"/>
      <c r="H388" s="429"/>
      <c r="I388" s="427"/>
      <c r="J388" s="427"/>
      <c r="K388" s="428"/>
      <c r="L388" s="427"/>
      <c r="M388" s="426"/>
      <c r="N388" s="425"/>
      <c r="O388" s="425"/>
      <c r="P388" s="425"/>
      <c r="Q388" s="425"/>
      <c r="R388" s="425"/>
      <c r="S388" s="425"/>
      <c r="T388" s="425"/>
      <c r="U388" s="425"/>
      <c r="V388" s="425"/>
      <c r="W388" s="425"/>
      <c r="X388" s="425"/>
      <c r="Y388" s="425"/>
      <c r="Z388" s="425"/>
      <c r="AA388" s="425"/>
      <c r="AB388" s="425"/>
      <c r="AC388" s="425"/>
      <c r="AD388" s="425"/>
      <c r="AE388" s="425"/>
      <c r="AF388" s="425"/>
      <c r="AG388" s="425"/>
      <c r="AH388" s="425"/>
      <c r="AI388" s="425"/>
      <c r="AJ388" s="425"/>
      <c r="AK388" s="425"/>
      <c r="AL388" s="425"/>
      <c r="AM388" s="424"/>
      <c r="AN388" s="424"/>
    </row>
    <row r="389" spans="1:40" ht="15.75">
      <c r="A389" s="432"/>
      <c r="B389" s="432"/>
      <c r="C389" s="432"/>
      <c r="D389" s="430"/>
      <c r="E389" s="430"/>
      <c r="F389" s="431"/>
      <c r="G389" s="430"/>
      <c r="H389" s="429"/>
      <c r="I389" s="427"/>
      <c r="J389" s="427"/>
      <c r="K389" s="428"/>
      <c r="L389" s="427"/>
      <c r="M389" s="426"/>
      <c r="N389" s="425"/>
      <c r="O389" s="425"/>
      <c r="P389" s="425"/>
      <c r="Q389" s="425"/>
      <c r="R389" s="425"/>
      <c r="S389" s="425"/>
      <c r="T389" s="425"/>
      <c r="U389" s="425"/>
      <c r="V389" s="425"/>
      <c r="W389" s="425"/>
      <c r="X389" s="425"/>
      <c r="Y389" s="425"/>
      <c r="Z389" s="425"/>
      <c r="AA389" s="425"/>
      <c r="AB389" s="425"/>
      <c r="AC389" s="425"/>
      <c r="AD389" s="425"/>
      <c r="AE389" s="425"/>
      <c r="AF389" s="425"/>
      <c r="AG389" s="425"/>
      <c r="AH389" s="425"/>
      <c r="AI389" s="425"/>
      <c r="AJ389" s="425"/>
      <c r="AK389" s="425"/>
      <c r="AL389" s="425"/>
      <c r="AM389" s="424"/>
      <c r="AN389" s="424"/>
    </row>
    <row r="390" spans="1:40" ht="15.75">
      <c r="A390" s="432"/>
      <c r="B390" s="432"/>
      <c r="C390" s="432"/>
      <c r="D390" s="430"/>
      <c r="E390" s="430"/>
      <c r="F390" s="431"/>
      <c r="G390" s="430"/>
      <c r="H390" s="429"/>
      <c r="I390" s="427"/>
      <c r="J390" s="427"/>
      <c r="K390" s="428"/>
      <c r="L390" s="427"/>
      <c r="M390" s="426"/>
      <c r="N390" s="425"/>
      <c r="O390" s="425"/>
      <c r="P390" s="425"/>
      <c r="Q390" s="425"/>
      <c r="R390" s="425"/>
      <c r="S390" s="425"/>
      <c r="T390" s="425"/>
      <c r="U390" s="425"/>
      <c r="V390" s="425"/>
      <c r="W390" s="425"/>
      <c r="X390" s="425"/>
      <c r="Y390" s="425"/>
      <c r="Z390" s="425"/>
      <c r="AA390" s="425"/>
      <c r="AB390" s="425"/>
      <c r="AC390" s="425"/>
      <c r="AD390" s="425"/>
      <c r="AE390" s="425"/>
      <c r="AF390" s="425"/>
      <c r="AG390" s="425"/>
      <c r="AH390" s="425"/>
      <c r="AI390" s="425"/>
      <c r="AJ390" s="425"/>
      <c r="AK390" s="425"/>
      <c r="AL390" s="425"/>
      <c r="AM390" s="424"/>
      <c r="AN390" s="424"/>
    </row>
    <row r="391" spans="1:40" ht="15.75">
      <c r="A391" s="432"/>
      <c r="B391" s="432"/>
      <c r="C391" s="432"/>
      <c r="D391" s="430"/>
      <c r="E391" s="430"/>
      <c r="F391" s="431"/>
      <c r="G391" s="430"/>
      <c r="H391" s="429"/>
      <c r="I391" s="427"/>
      <c r="J391" s="427"/>
      <c r="K391" s="428"/>
      <c r="L391" s="427"/>
      <c r="M391" s="426"/>
      <c r="N391" s="425"/>
      <c r="O391" s="425"/>
      <c r="P391" s="425"/>
      <c r="Q391" s="425"/>
      <c r="R391" s="425"/>
      <c r="S391" s="425"/>
      <c r="T391" s="425"/>
      <c r="U391" s="425"/>
      <c r="V391" s="425"/>
      <c r="W391" s="425"/>
      <c r="X391" s="425"/>
      <c r="Y391" s="425"/>
      <c r="Z391" s="425"/>
      <c r="AA391" s="425"/>
      <c r="AB391" s="425"/>
      <c r="AC391" s="425"/>
      <c r="AD391" s="425"/>
      <c r="AE391" s="425"/>
      <c r="AF391" s="425"/>
      <c r="AG391" s="425"/>
      <c r="AH391" s="425"/>
      <c r="AI391" s="425"/>
      <c r="AJ391" s="425"/>
      <c r="AK391" s="425"/>
      <c r="AL391" s="425"/>
      <c r="AM391" s="424"/>
      <c r="AN391" s="424"/>
    </row>
    <row r="392" spans="1:40" ht="15.75">
      <c r="A392" s="432"/>
      <c r="B392" s="432"/>
      <c r="C392" s="432"/>
      <c r="D392" s="430"/>
      <c r="E392" s="430"/>
      <c r="F392" s="431"/>
      <c r="G392" s="430"/>
      <c r="H392" s="429"/>
      <c r="I392" s="427"/>
      <c r="J392" s="427"/>
      <c r="K392" s="428"/>
      <c r="L392" s="427"/>
      <c r="M392" s="426"/>
      <c r="N392" s="425"/>
      <c r="O392" s="425"/>
      <c r="P392" s="425"/>
      <c r="Q392" s="425"/>
      <c r="R392" s="425"/>
      <c r="S392" s="425"/>
      <c r="T392" s="425"/>
      <c r="U392" s="425"/>
      <c r="V392" s="425"/>
      <c r="W392" s="425"/>
      <c r="X392" s="425"/>
      <c r="Y392" s="425"/>
      <c r="Z392" s="425"/>
      <c r="AA392" s="425"/>
      <c r="AB392" s="425"/>
      <c r="AC392" s="425"/>
      <c r="AD392" s="425"/>
      <c r="AE392" s="425"/>
      <c r="AF392" s="425"/>
      <c r="AG392" s="425"/>
      <c r="AH392" s="425"/>
      <c r="AI392" s="425"/>
      <c r="AJ392" s="425"/>
      <c r="AK392" s="425"/>
      <c r="AL392" s="425"/>
      <c r="AM392" s="424"/>
      <c r="AN392" s="424"/>
    </row>
    <row r="393" spans="1:40" ht="15.75">
      <c r="A393" s="432"/>
      <c r="B393" s="432"/>
      <c r="C393" s="432"/>
      <c r="D393" s="430"/>
      <c r="E393" s="430"/>
      <c r="F393" s="431"/>
      <c r="G393" s="430"/>
      <c r="H393" s="429"/>
      <c r="I393" s="427"/>
      <c r="J393" s="427"/>
      <c r="K393" s="428"/>
      <c r="L393" s="427"/>
      <c r="M393" s="426"/>
      <c r="N393" s="425"/>
      <c r="O393" s="425"/>
      <c r="P393" s="425"/>
      <c r="Q393" s="425"/>
      <c r="R393" s="425"/>
      <c r="S393" s="425"/>
      <c r="T393" s="425"/>
      <c r="U393" s="425"/>
      <c r="V393" s="425"/>
      <c r="W393" s="425"/>
      <c r="X393" s="425"/>
      <c r="Y393" s="425"/>
      <c r="Z393" s="425"/>
      <c r="AA393" s="425"/>
      <c r="AB393" s="425"/>
      <c r="AC393" s="425"/>
      <c r="AD393" s="425"/>
      <c r="AE393" s="425"/>
      <c r="AF393" s="425"/>
      <c r="AG393" s="425"/>
      <c r="AH393" s="425"/>
      <c r="AI393" s="425"/>
      <c r="AJ393" s="425"/>
      <c r="AK393" s="425"/>
      <c r="AL393" s="425"/>
      <c r="AM393" s="424"/>
      <c r="AN393" s="424"/>
    </row>
    <row r="394" spans="1:40" ht="15.75">
      <c r="A394" s="432"/>
      <c r="B394" s="432"/>
      <c r="C394" s="432"/>
      <c r="D394" s="430"/>
      <c r="E394" s="430"/>
      <c r="F394" s="431"/>
      <c r="G394" s="430"/>
      <c r="H394" s="429"/>
      <c r="I394" s="427"/>
      <c r="J394" s="427"/>
      <c r="K394" s="428"/>
      <c r="L394" s="427"/>
      <c r="M394" s="426"/>
      <c r="N394" s="425"/>
      <c r="O394" s="425"/>
      <c r="P394" s="425"/>
      <c r="Q394" s="425"/>
      <c r="R394" s="425"/>
      <c r="S394" s="425"/>
      <c r="T394" s="425"/>
      <c r="U394" s="425"/>
      <c r="V394" s="425"/>
      <c r="W394" s="425"/>
      <c r="X394" s="425"/>
      <c r="Y394" s="425"/>
      <c r="Z394" s="425"/>
      <c r="AA394" s="425"/>
      <c r="AB394" s="425"/>
      <c r="AC394" s="425"/>
      <c r="AD394" s="425"/>
      <c r="AE394" s="425"/>
      <c r="AF394" s="425"/>
      <c r="AG394" s="425"/>
      <c r="AH394" s="425"/>
      <c r="AI394" s="425"/>
      <c r="AJ394" s="425"/>
      <c r="AK394" s="425"/>
      <c r="AL394" s="425"/>
      <c r="AM394" s="424"/>
      <c r="AN394" s="424"/>
    </row>
    <row r="395" spans="1:40" ht="15.75">
      <c r="A395" s="432"/>
      <c r="B395" s="432"/>
      <c r="C395" s="432"/>
      <c r="D395" s="430"/>
      <c r="E395" s="430"/>
      <c r="F395" s="431"/>
      <c r="G395" s="430"/>
      <c r="H395" s="429"/>
      <c r="I395" s="427"/>
      <c r="J395" s="427"/>
      <c r="K395" s="428"/>
      <c r="L395" s="427"/>
      <c r="M395" s="426"/>
      <c r="N395" s="425"/>
      <c r="O395" s="425"/>
      <c r="P395" s="425"/>
      <c r="Q395" s="425"/>
      <c r="R395" s="425"/>
      <c r="S395" s="425"/>
      <c r="T395" s="425"/>
      <c r="U395" s="425"/>
      <c r="V395" s="425"/>
      <c r="W395" s="425"/>
      <c r="X395" s="425"/>
      <c r="Y395" s="425"/>
      <c r="Z395" s="425"/>
      <c r="AA395" s="425"/>
      <c r="AB395" s="425"/>
      <c r="AC395" s="425"/>
      <c r="AD395" s="425"/>
      <c r="AE395" s="425"/>
      <c r="AF395" s="425"/>
      <c r="AG395" s="425"/>
      <c r="AH395" s="425"/>
      <c r="AI395" s="425"/>
      <c r="AJ395" s="425"/>
      <c r="AK395" s="425"/>
      <c r="AL395" s="425"/>
      <c r="AM395" s="424"/>
      <c r="AN395" s="424"/>
    </row>
    <row r="396" spans="1:40" ht="15.75">
      <c r="A396" s="432"/>
      <c r="B396" s="432"/>
      <c r="C396" s="432"/>
      <c r="D396" s="430"/>
      <c r="E396" s="430"/>
      <c r="F396" s="431"/>
      <c r="G396" s="430"/>
      <c r="H396" s="429"/>
      <c r="I396" s="427"/>
      <c r="J396" s="427"/>
      <c r="K396" s="428"/>
      <c r="L396" s="427"/>
      <c r="M396" s="426"/>
      <c r="N396" s="425"/>
      <c r="O396" s="425"/>
      <c r="P396" s="425"/>
      <c r="Q396" s="425"/>
      <c r="R396" s="425"/>
      <c r="S396" s="425"/>
      <c r="T396" s="425"/>
      <c r="U396" s="425"/>
      <c r="V396" s="425"/>
      <c r="W396" s="425"/>
      <c r="X396" s="425"/>
      <c r="Y396" s="425"/>
      <c r="Z396" s="425"/>
      <c r="AA396" s="425"/>
      <c r="AB396" s="425"/>
      <c r="AC396" s="425"/>
      <c r="AD396" s="425"/>
      <c r="AE396" s="425"/>
      <c r="AF396" s="425"/>
      <c r="AG396" s="425"/>
      <c r="AH396" s="425"/>
      <c r="AI396" s="425"/>
      <c r="AJ396" s="425"/>
      <c r="AK396" s="425"/>
      <c r="AL396" s="425"/>
      <c r="AM396" s="424"/>
      <c r="AN396" s="424"/>
    </row>
    <row r="397" spans="1:40" ht="15.75">
      <c r="A397" s="432"/>
      <c r="B397" s="432"/>
      <c r="C397" s="432"/>
      <c r="D397" s="430"/>
      <c r="E397" s="430"/>
      <c r="F397" s="431"/>
      <c r="G397" s="430"/>
      <c r="H397" s="429"/>
      <c r="I397" s="427"/>
      <c r="J397" s="427"/>
      <c r="K397" s="428"/>
      <c r="L397" s="427"/>
      <c r="M397" s="426"/>
      <c r="N397" s="425"/>
      <c r="O397" s="425"/>
      <c r="P397" s="425"/>
      <c r="Q397" s="425"/>
      <c r="R397" s="425"/>
      <c r="S397" s="425"/>
      <c r="T397" s="425"/>
      <c r="U397" s="425"/>
      <c r="V397" s="425"/>
      <c r="W397" s="425"/>
      <c r="X397" s="425"/>
      <c r="Y397" s="425"/>
      <c r="Z397" s="425"/>
      <c r="AA397" s="425"/>
      <c r="AB397" s="425"/>
      <c r="AC397" s="425"/>
      <c r="AD397" s="425"/>
      <c r="AE397" s="425"/>
      <c r="AF397" s="425"/>
      <c r="AG397" s="425"/>
      <c r="AH397" s="425"/>
      <c r="AI397" s="425"/>
      <c r="AJ397" s="425"/>
      <c r="AK397" s="425"/>
      <c r="AL397" s="425"/>
      <c r="AM397" s="424"/>
      <c r="AN397" s="424"/>
    </row>
    <row r="398" spans="1:40" ht="15.75">
      <c r="A398" s="432"/>
      <c r="B398" s="432"/>
      <c r="C398" s="432"/>
      <c r="D398" s="430"/>
      <c r="E398" s="430"/>
      <c r="F398" s="431"/>
      <c r="G398" s="430"/>
      <c r="H398" s="429"/>
      <c r="I398" s="427"/>
      <c r="J398" s="427"/>
      <c r="K398" s="428"/>
      <c r="L398" s="427"/>
      <c r="M398" s="426"/>
      <c r="N398" s="425"/>
      <c r="O398" s="425"/>
      <c r="P398" s="425"/>
      <c r="Q398" s="425"/>
      <c r="R398" s="425"/>
      <c r="S398" s="425"/>
      <c r="T398" s="425"/>
      <c r="U398" s="425"/>
      <c r="V398" s="425"/>
      <c r="W398" s="425"/>
      <c r="X398" s="425"/>
      <c r="Y398" s="425"/>
      <c r="Z398" s="425"/>
      <c r="AA398" s="425"/>
      <c r="AB398" s="425"/>
      <c r="AC398" s="425"/>
      <c r="AD398" s="425"/>
      <c r="AE398" s="425"/>
      <c r="AF398" s="425"/>
      <c r="AG398" s="425"/>
      <c r="AH398" s="425"/>
      <c r="AI398" s="425"/>
      <c r="AJ398" s="425"/>
      <c r="AK398" s="425"/>
      <c r="AL398" s="425"/>
      <c r="AM398" s="424"/>
      <c r="AN398" s="424"/>
    </row>
    <row r="399" spans="1:40" ht="15.75">
      <c r="A399" s="432"/>
      <c r="B399" s="432"/>
      <c r="C399" s="432"/>
      <c r="D399" s="430"/>
      <c r="E399" s="430"/>
      <c r="F399" s="431"/>
      <c r="G399" s="430"/>
      <c r="H399" s="429"/>
      <c r="I399" s="427"/>
      <c r="J399" s="427"/>
      <c r="K399" s="428"/>
      <c r="L399" s="427"/>
      <c r="M399" s="426"/>
      <c r="N399" s="425"/>
      <c r="O399" s="425"/>
      <c r="P399" s="425"/>
      <c r="Q399" s="425"/>
      <c r="R399" s="425"/>
      <c r="S399" s="425"/>
      <c r="T399" s="425"/>
      <c r="U399" s="425"/>
      <c r="V399" s="425"/>
      <c r="W399" s="425"/>
      <c r="X399" s="425"/>
      <c r="Y399" s="425"/>
      <c r="Z399" s="425"/>
      <c r="AA399" s="425"/>
      <c r="AB399" s="425"/>
      <c r="AC399" s="425"/>
      <c r="AD399" s="425"/>
      <c r="AE399" s="425"/>
      <c r="AF399" s="425"/>
      <c r="AG399" s="425"/>
      <c r="AH399" s="425"/>
      <c r="AI399" s="425"/>
      <c r="AJ399" s="425"/>
      <c r="AK399" s="425"/>
      <c r="AL399" s="425"/>
      <c r="AM399" s="424"/>
      <c r="AN399" s="424"/>
    </row>
    <row r="400" spans="1:40" ht="15.75">
      <c r="A400" s="432"/>
      <c r="B400" s="432"/>
      <c r="C400" s="432"/>
      <c r="D400" s="430"/>
      <c r="E400" s="430"/>
      <c r="F400" s="431"/>
      <c r="G400" s="430"/>
      <c r="H400" s="429"/>
      <c r="I400" s="427"/>
      <c r="J400" s="427"/>
      <c r="K400" s="428"/>
      <c r="L400" s="427"/>
      <c r="M400" s="426"/>
      <c r="N400" s="425"/>
      <c r="O400" s="425"/>
      <c r="P400" s="425"/>
      <c r="Q400" s="425"/>
      <c r="R400" s="425"/>
      <c r="S400" s="425"/>
      <c r="T400" s="425"/>
      <c r="U400" s="425"/>
      <c r="V400" s="425"/>
      <c r="W400" s="425"/>
      <c r="X400" s="425"/>
      <c r="Y400" s="425"/>
      <c r="Z400" s="425"/>
      <c r="AA400" s="425"/>
      <c r="AB400" s="425"/>
      <c r="AC400" s="425"/>
      <c r="AD400" s="425"/>
      <c r="AE400" s="425"/>
      <c r="AF400" s="425"/>
      <c r="AG400" s="425"/>
      <c r="AH400" s="425"/>
      <c r="AI400" s="425"/>
      <c r="AJ400" s="425"/>
      <c r="AK400" s="425"/>
      <c r="AL400" s="425"/>
      <c r="AM400" s="424"/>
      <c r="AN400" s="424"/>
    </row>
    <row r="401" spans="1:40" ht="15.75">
      <c r="A401" s="432"/>
      <c r="B401" s="432"/>
      <c r="C401" s="432"/>
      <c r="D401" s="430"/>
      <c r="E401" s="430"/>
      <c r="F401" s="431"/>
      <c r="G401" s="430"/>
      <c r="H401" s="429"/>
      <c r="I401" s="427"/>
      <c r="J401" s="427"/>
      <c r="K401" s="428"/>
      <c r="L401" s="427"/>
      <c r="M401" s="426"/>
      <c r="N401" s="425"/>
      <c r="O401" s="425"/>
      <c r="P401" s="425"/>
      <c r="Q401" s="425"/>
      <c r="R401" s="425"/>
      <c r="S401" s="425"/>
      <c r="T401" s="425"/>
      <c r="U401" s="425"/>
      <c r="V401" s="425"/>
      <c r="W401" s="425"/>
      <c r="X401" s="425"/>
      <c r="Y401" s="425"/>
      <c r="Z401" s="425"/>
      <c r="AA401" s="425"/>
      <c r="AB401" s="425"/>
      <c r="AC401" s="425"/>
      <c r="AD401" s="425"/>
      <c r="AE401" s="425"/>
      <c r="AF401" s="425"/>
      <c r="AG401" s="425"/>
      <c r="AH401" s="425"/>
      <c r="AI401" s="425"/>
      <c r="AJ401" s="425"/>
      <c r="AK401" s="425"/>
      <c r="AL401" s="425"/>
      <c r="AM401" s="424"/>
      <c r="AN401" s="424"/>
    </row>
    <row r="402" spans="1:40" ht="15.75">
      <c r="A402" s="432"/>
      <c r="B402" s="432"/>
      <c r="C402" s="432"/>
      <c r="D402" s="430"/>
      <c r="E402" s="430"/>
      <c r="F402" s="431"/>
      <c r="G402" s="430"/>
      <c r="H402" s="429"/>
      <c r="I402" s="427"/>
      <c r="J402" s="427"/>
      <c r="K402" s="428"/>
      <c r="L402" s="427"/>
      <c r="M402" s="426"/>
      <c r="N402" s="425"/>
      <c r="O402" s="425"/>
      <c r="P402" s="425"/>
      <c r="Q402" s="425"/>
      <c r="R402" s="425"/>
      <c r="S402" s="425"/>
      <c r="T402" s="425"/>
      <c r="U402" s="425"/>
      <c r="V402" s="425"/>
      <c r="W402" s="425"/>
      <c r="X402" s="425"/>
      <c r="Y402" s="425"/>
      <c r="Z402" s="425"/>
      <c r="AA402" s="425"/>
      <c r="AB402" s="425"/>
      <c r="AC402" s="425"/>
      <c r="AD402" s="425"/>
      <c r="AE402" s="425"/>
      <c r="AF402" s="425"/>
      <c r="AG402" s="425"/>
      <c r="AH402" s="425"/>
      <c r="AI402" s="425"/>
      <c r="AJ402" s="425"/>
      <c r="AK402" s="425"/>
      <c r="AL402" s="425"/>
      <c r="AM402" s="424"/>
      <c r="AN402" s="424"/>
    </row>
    <row r="403" spans="1:40" ht="15.75">
      <c r="A403" s="432"/>
      <c r="B403" s="432"/>
      <c r="C403" s="432"/>
      <c r="D403" s="430"/>
      <c r="E403" s="430"/>
      <c r="F403" s="431"/>
      <c r="G403" s="430"/>
      <c r="H403" s="429"/>
      <c r="I403" s="427"/>
      <c r="J403" s="427"/>
      <c r="K403" s="428"/>
      <c r="L403" s="427"/>
      <c r="M403" s="426"/>
      <c r="N403" s="425"/>
      <c r="O403" s="425"/>
      <c r="P403" s="425"/>
      <c r="Q403" s="425"/>
      <c r="R403" s="425"/>
      <c r="S403" s="425"/>
      <c r="T403" s="425"/>
      <c r="U403" s="425"/>
      <c r="V403" s="425"/>
      <c r="W403" s="425"/>
      <c r="X403" s="425"/>
      <c r="Y403" s="425"/>
      <c r="Z403" s="425"/>
      <c r="AA403" s="425"/>
      <c r="AB403" s="425"/>
      <c r="AC403" s="425"/>
      <c r="AD403" s="425"/>
      <c r="AE403" s="425"/>
      <c r="AF403" s="425"/>
      <c r="AG403" s="425"/>
      <c r="AH403" s="425"/>
      <c r="AI403" s="425"/>
      <c r="AJ403" s="425"/>
      <c r="AK403" s="425"/>
      <c r="AL403" s="425"/>
      <c r="AM403" s="424"/>
      <c r="AN403" s="424"/>
    </row>
    <row r="404" spans="1:40" ht="15.75">
      <c r="A404" s="432"/>
      <c r="B404" s="432"/>
      <c r="C404" s="432"/>
      <c r="D404" s="430"/>
      <c r="E404" s="430"/>
      <c r="F404" s="431"/>
      <c r="G404" s="430"/>
      <c r="H404" s="429"/>
      <c r="I404" s="427"/>
      <c r="J404" s="427"/>
      <c r="K404" s="428"/>
      <c r="L404" s="427"/>
      <c r="M404" s="426"/>
      <c r="N404" s="425"/>
      <c r="O404" s="425"/>
      <c r="P404" s="425"/>
      <c r="Q404" s="425"/>
      <c r="R404" s="425"/>
      <c r="S404" s="425"/>
      <c r="T404" s="425"/>
      <c r="U404" s="425"/>
      <c r="V404" s="425"/>
      <c r="W404" s="425"/>
      <c r="X404" s="425"/>
      <c r="Y404" s="425"/>
      <c r="Z404" s="425"/>
      <c r="AA404" s="425"/>
      <c r="AB404" s="425"/>
      <c r="AC404" s="425"/>
      <c r="AD404" s="425"/>
      <c r="AE404" s="425"/>
      <c r="AF404" s="425"/>
      <c r="AG404" s="425"/>
      <c r="AH404" s="425"/>
      <c r="AI404" s="425"/>
      <c r="AJ404" s="425"/>
      <c r="AK404" s="425"/>
      <c r="AL404" s="425"/>
      <c r="AM404" s="424"/>
      <c r="AN404" s="424"/>
    </row>
    <row r="405" spans="1:40" ht="15.75">
      <c r="A405" s="432"/>
      <c r="B405" s="432"/>
      <c r="C405" s="432"/>
      <c r="D405" s="430"/>
      <c r="E405" s="430"/>
      <c r="F405" s="431"/>
      <c r="G405" s="430"/>
      <c r="H405" s="429"/>
      <c r="I405" s="427"/>
      <c r="J405" s="427"/>
      <c r="K405" s="428"/>
      <c r="L405" s="427"/>
      <c r="M405" s="426"/>
      <c r="N405" s="425"/>
      <c r="O405" s="425"/>
      <c r="P405" s="425"/>
      <c r="Q405" s="425"/>
      <c r="R405" s="425"/>
      <c r="S405" s="425"/>
      <c r="T405" s="425"/>
      <c r="U405" s="425"/>
      <c r="V405" s="425"/>
      <c r="W405" s="425"/>
      <c r="X405" s="425"/>
      <c r="Y405" s="425"/>
      <c r="Z405" s="425"/>
      <c r="AA405" s="425"/>
      <c r="AB405" s="425"/>
      <c r="AC405" s="425"/>
      <c r="AD405" s="425"/>
      <c r="AE405" s="425"/>
      <c r="AF405" s="425"/>
      <c r="AG405" s="425"/>
      <c r="AH405" s="425"/>
      <c r="AI405" s="425"/>
      <c r="AJ405" s="425"/>
      <c r="AK405" s="425"/>
      <c r="AL405" s="425"/>
      <c r="AM405" s="424"/>
      <c r="AN405" s="424"/>
    </row>
    <row r="406" spans="1:40" ht="15.75">
      <c r="A406" s="432"/>
      <c r="B406" s="432"/>
      <c r="C406" s="432"/>
      <c r="D406" s="430"/>
      <c r="E406" s="430"/>
      <c r="F406" s="431"/>
      <c r="G406" s="430"/>
      <c r="H406" s="429"/>
      <c r="I406" s="427"/>
      <c r="J406" s="427"/>
      <c r="K406" s="428"/>
      <c r="L406" s="427"/>
      <c r="M406" s="426"/>
      <c r="N406" s="425"/>
      <c r="O406" s="425"/>
      <c r="P406" s="425"/>
      <c r="Q406" s="425"/>
      <c r="R406" s="425"/>
      <c r="S406" s="425"/>
      <c r="T406" s="425"/>
      <c r="U406" s="425"/>
      <c r="V406" s="425"/>
      <c r="W406" s="425"/>
      <c r="X406" s="425"/>
      <c r="Y406" s="425"/>
      <c r="Z406" s="425"/>
      <c r="AA406" s="425"/>
      <c r="AB406" s="425"/>
      <c r="AC406" s="425"/>
      <c r="AD406" s="425"/>
      <c r="AE406" s="425"/>
      <c r="AF406" s="425"/>
      <c r="AG406" s="425"/>
      <c r="AH406" s="425"/>
      <c r="AI406" s="425"/>
      <c r="AJ406" s="425"/>
      <c r="AK406" s="425"/>
      <c r="AL406" s="425"/>
      <c r="AM406" s="424"/>
      <c r="AN406" s="424"/>
    </row>
    <row r="407" spans="1:40" ht="15.75">
      <c r="A407" s="432"/>
      <c r="B407" s="432"/>
      <c r="C407" s="432"/>
      <c r="D407" s="430"/>
      <c r="E407" s="430"/>
      <c r="F407" s="431"/>
      <c r="G407" s="430"/>
      <c r="H407" s="429"/>
      <c r="I407" s="427"/>
      <c r="J407" s="427"/>
      <c r="K407" s="428"/>
      <c r="L407" s="427"/>
      <c r="M407" s="426"/>
      <c r="N407" s="425"/>
      <c r="O407" s="425"/>
      <c r="P407" s="425"/>
      <c r="Q407" s="425"/>
      <c r="R407" s="425"/>
      <c r="S407" s="425"/>
      <c r="T407" s="425"/>
      <c r="U407" s="425"/>
      <c r="V407" s="425"/>
      <c r="W407" s="425"/>
      <c r="X407" s="425"/>
      <c r="Y407" s="425"/>
      <c r="Z407" s="425"/>
      <c r="AA407" s="425"/>
      <c r="AB407" s="425"/>
      <c r="AC407" s="425"/>
      <c r="AD407" s="425"/>
      <c r="AE407" s="425"/>
      <c r="AF407" s="425"/>
      <c r="AG407" s="425"/>
      <c r="AH407" s="425"/>
      <c r="AI407" s="425"/>
      <c r="AJ407" s="425"/>
      <c r="AK407" s="425"/>
      <c r="AL407" s="425"/>
      <c r="AM407" s="424"/>
      <c r="AN407" s="424"/>
    </row>
    <row r="408" spans="1:40" ht="15.75">
      <c r="A408" s="432"/>
      <c r="B408" s="432"/>
      <c r="C408" s="432"/>
      <c r="D408" s="430"/>
      <c r="E408" s="430"/>
      <c r="F408" s="431"/>
      <c r="G408" s="430"/>
      <c r="H408" s="429"/>
      <c r="I408" s="427"/>
      <c r="J408" s="427"/>
      <c r="K408" s="428"/>
      <c r="L408" s="427"/>
      <c r="M408" s="426"/>
      <c r="N408" s="425"/>
      <c r="O408" s="425"/>
      <c r="P408" s="425"/>
      <c r="Q408" s="425"/>
      <c r="R408" s="425"/>
      <c r="S408" s="425"/>
      <c r="T408" s="425"/>
      <c r="U408" s="425"/>
      <c r="V408" s="425"/>
      <c r="W408" s="425"/>
      <c r="X408" s="425"/>
      <c r="Y408" s="425"/>
      <c r="Z408" s="425"/>
      <c r="AA408" s="425"/>
      <c r="AB408" s="425"/>
      <c r="AC408" s="425"/>
      <c r="AD408" s="425"/>
      <c r="AE408" s="425"/>
      <c r="AF408" s="425"/>
      <c r="AG408" s="425"/>
      <c r="AH408" s="425"/>
      <c r="AI408" s="425"/>
      <c r="AJ408" s="425"/>
      <c r="AK408" s="425"/>
      <c r="AL408" s="425"/>
      <c r="AM408" s="424"/>
      <c r="AN408" s="424"/>
    </row>
    <row r="409" spans="1:40" ht="15.75">
      <c r="A409" s="432"/>
      <c r="B409" s="432"/>
      <c r="C409" s="432"/>
      <c r="D409" s="430"/>
      <c r="E409" s="430"/>
      <c r="F409" s="431"/>
      <c r="G409" s="430"/>
      <c r="H409" s="429"/>
      <c r="I409" s="427"/>
      <c r="J409" s="427"/>
      <c r="K409" s="428"/>
      <c r="L409" s="427"/>
      <c r="M409" s="426"/>
      <c r="N409" s="425"/>
      <c r="O409" s="425"/>
      <c r="P409" s="425"/>
      <c r="Q409" s="425"/>
      <c r="R409" s="425"/>
      <c r="S409" s="425"/>
      <c r="T409" s="425"/>
      <c r="U409" s="425"/>
      <c r="V409" s="425"/>
      <c r="W409" s="425"/>
      <c r="X409" s="425"/>
      <c r="Y409" s="425"/>
      <c r="Z409" s="425"/>
      <c r="AA409" s="425"/>
      <c r="AB409" s="425"/>
      <c r="AC409" s="425"/>
      <c r="AD409" s="425"/>
      <c r="AE409" s="425"/>
      <c r="AF409" s="425"/>
      <c r="AG409" s="425"/>
      <c r="AH409" s="425"/>
      <c r="AI409" s="425"/>
      <c r="AJ409" s="425"/>
      <c r="AK409" s="425"/>
      <c r="AL409" s="425"/>
      <c r="AM409" s="424"/>
      <c r="AN409" s="424"/>
    </row>
    <row r="410" spans="1:40" ht="15.75">
      <c r="A410" s="432"/>
      <c r="B410" s="432"/>
      <c r="C410" s="432"/>
      <c r="D410" s="430"/>
      <c r="E410" s="430"/>
      <c r="F410" s="431"/>
      <c r="G410" s="430"/>
      <c r="H410" s="429"/>
      <c r="I410" s="427"/>
      <c r="J410" s="427"/>
      <c r="K410" s="428"/>
      <c r="L410" s="427"/>
      <c r="M410" s="426"/>
      <c r="N410" s="425"/>
      <c r="O410" s="425"/>
      <c r="P410" s="425"/>
      <c r="Q410" s="425"/>
      <c r="R410" s="425"/>
      <c r="S410" s="425"/>
      <c r="T410" s="425"/>
      <c r="U410" s="425"/>
      <c r="V410" s="425"/>
      <c r="W410" s="425"/>
      <c r="X410" s="425"/>
      <c r="Y410" s="425"/>
      <c r="Z410" s="425"/>
      <c r="AA410" s="425"/>
      <c r="AB410" s="425"/>
      <c r="AC410" s="425"/>
      <c r="AD410" s="425"/>
      <c r="AE410" s="425"/>
      <c r="AF410" s="425"/>
      <c r="AG410" s="425"/>
      <c r="AH410" s="425"/>
      <c r="AI410" s="425"/>
      <c r="AJ410" s="425"/>
      <c r="AK410" s="425"/>
      <c r="AL410" s="425"/>
      <c r="AM410" s="424"/>
      <c r="AN410" s="424"/>
    </row>
    <row r="411" spans="1:40" ht="15.75">
      <c r="A411" s="432"/>
      <c r="B411" s="432"/>
      <c r="C411" s="432"/>
      <c r="D411" s="430"/>
      <c r="E411" s="430"/>
      <c r="F411" s="431"/>
      <c r="G411" s="430"/>
      <c r="H411" s="429"/>
      <c r="I411" s="427"/>
      <c r="J411" s="427"/>
      <c r="K411" s="428"/>
      <c r="L411" s="427"/>
      <c r="M411" s="426"/>
      <c r="N411" s="425"/>
      <c r="O411" s="425"/>
      <c r="P411" s="425"/>
      <c r="Q411" s="425"/>
      <c r="R411" s="425"/>
      <c r="S411" s="425"/>
      <c r="T411" s="425"/>
      <c r="U411" s="425"/>
      <c r="V411" s="425"/>
      <c r="W411" s="425"/>
      <c r="X411" s="425"/>
      <c r="Y411" s="425"/>
      <c r="Z411" s="425"/>
      <c r="AA411" s="425"/>
      <c r="AB411" s="425"/>
      <c r="AC411" s="425"/>
      <c r="AD411" s="425"/>
      <c r="AE411" s="425"/>
      <c r="AF411" s="425"/>
      <c r="AG411" s="425"/>
      <c r="AH411" s="425"/>
      <c r="AI411" s="425"/>
      <c r="AJ411" s="425"/>
      <c r="AK411" s="425"/>
      <c r="AL411" s="425"/>
      <c r="AM411" s="424"/>
      <c r="AN411" s="424"/>
    </row>
    <row r="412" spans="1:40" ht="15.75">
      <c r="A412" s="432"/>
      <c r="B412" s="432"/>
      <c r="C412" s="432"/>
      <c r="D412" s="430"/>
      <c r="E412" s="430"/>
      <c r="F412" s="431"/>
      <c r="G412" s="430"/>
      <c r="H412" s="429"/>
      <c r="I412" s="427"/>
      <c r="J412" s="427"/>
      <c r="K412" s="428"/>
      <c r="L412" s="427"/>
      <c r="M412" s="426"/>
      <c r="N412" s="425"/>
      <c r="O412" s="425"/>
      <c r="P412" s="425"/>
      <c r="Q412" s="425"/>
      <c r="R412" s="425"/>
      <c r="S412" s="425"/>
      <c r="T412" s="425"/>
      <c r="U412" s="425"/>
      <c r="V412" s="425"/>
      <c r="W412" s="425"/>
      <c r="X412" s="425"/>
      <c r="Y412" s="425"/>
      <c r="Z412" s="425"/>
      <c r="AA412" s="425"/>
      <c r="AB412" s="425"/>
      <c r="AC412" s="425"/>
      <c r="AD412" s="425"/>
      <c r="AE412" s="425"/>
      <c r="AF412" s="425"/>
      <c r="AG412" s="425"/>
      <c r="AH412" s="425"/>
      <c r="AI412" s="425"/>
      <c r="AJ412" s="425"/>
      <c r="AK412" s="425"/>
      <c r="AL412" s="425"/>
      <c r="AM412" s="424"/>
      <c r="AN412" s="424"/>
    </row>
    <row r="413" spans="1:40" ht="15.75">
      <c r="A413" s="432"/>
      <c r="B413" s="432"/>
      <c r="C413" s="432"/>
      <c r="D413" s="430"/>
      <c r="E413" s="430"/>
      <c r="F413" s="431"/>
      <c r="G413" s="430"/>
      <c r="H413" s="429"/>
      <c r="I413" s="427"/>
      <c r="J413" s="427"/>
      <c r="K413" s="428"/>
      <c r="L413" s="427"/>
      <c r="M413" s="426"/>
      <c r="N413" s="425"/>
      <c r="O413" s="425"/>
      <c r="P413" s="425"/>
      <c r="Q413" s="425"/>
      <c r="R413" s="425"/>
      <c r="S413" s="425"/>
      <c r="T413" s="425"/>
      <c r="U413" s="425"/>
      <c r="V413" s="425"/>
      <c r="W413" s="425"/>
      <c r="X413" s="425"/>
      <c r="Y413" s="425"/>
      <c r="Z413" s="425"/>
      <c r="AA413" s="425"/>
      <c r="AB413" s="425"/>
      <c r="AC413" s="425"/>
      <c r="AD413" s="425"/>
      <c r="AE413" s="425"/>
      <c r="AF413" s="425"/>
      <c r="AG413" s="425"/>
      <c r="AH413" s="425"/>
      <c r="AI413" s="425"/>
      <c r="AJ413" s="425"/>
      <c r="AK413" s="425"/>
      <c r="AL413" s="425"/>
      <c r="AM413" s="424"/>
      <c r="AN413" s="424"/>
    </row>
    <row r="414" spans="1:40" ht="15.75">
      <c r="A414" s="432"/>
      <c r="B414" s="432"/>
      <c r="C414" s="432"/>
      <c r="D414" s="430"/>
      <c r="E414" s="430"/>
      <c r="F414" s="431"/>
      <c r="G414" s="430"/>
      <c r="H414" s="429"/>
      <c r="I414" s="427"/>
      <c r="J414" s="427"/>
      <c r="K414" s="428"/>
      <c r="L414" s="427"/>
      <c r="M414" s="426"/>
      <c r="N414" s="425"/>
      <c r="O414" s="425"/>
      <c r="P414" s="425"/>
      <c r="Q414" s="425"/>
      <c r="R414" s="425"/>
      <c r="S414" s="425"/>
      <c r="T414" s="425"/>
      <c r="U414" s="425"/>
      <c r="V414" s="425"/>
      <c r="W414" s="425"/>
      <c r="X414" s="425"/>
      <c r="Y414" s="425"/>
      <c r="Z414" s="425"/>
      <c r="AA414" s="425"/>
      <c r="AB414" s="425"/>
      <c r="AC414" s="425"/>
      <c r="AD414" s="425"/>
      <c r="AE414" s="425"/>
      <c r="AF414" s="425"/>
      <c r="AG414" s="425"/>
      <c r="AH414" s="425"/>
      <c r="AI414" s="425"/>
      <c r="AJ414" s="425"/>
      <c r="AK414" s="425"/>
      <c r="AL414" s="425"/>
      <c r="AM414" s="424"/>
      <c r="AN414" s="424"/>
    </row>
    <row r="415" spans="1:40" ht="15.75">
      <c r="A415" s="432"/>
      <c r="B415" s="432"/>
      <c r="C415" s="432"/>
      <c r="D415" s="430"/>
      <c r="E415" s="430"/>
      <c r="F415" s="431"/>
      <c r="G415" s="430"/>
      <c r="H415" s="429"/>
      <c r="I415" s="427"/>
      <c r="J415" s="427"/>
      <c r="K415" s="428"/>
      <c r="L415" s="427"/>
      <c r="M415" s="426"/>
      <c r="N415" s="425"/>
      <c r="O415" s="425"/>
      <c r="P415" s="425"/>
      <c r="Q415" s="425"/>
      <c r="R415" s="425"/>
      <c r="S415" s="425"/>
      <c r="T415" s="425"/>
      <c r="U415" s="425"/>
      <c r="V415" s="425"/>
      <c r="W415" s="425"/>
      <c r="X415" s="425"/>
      <c r="Y415" s="425"/>
      <c r="Z415" s="425"/>
      <c r="AA415" s="425"/>
      <c r="AB415" s="425"/>
      <c r="AC415" s="425"/>
      <c r="AD415" s="425"/>
      <c r="AE415" s="425"/>
      <c r="AF415" s="425"/>
      <c r="AG415" s="425"/>
      <c r="AH415" s="425"/>
      <c r="AI415" s="425"/>
      <c r="AJ415" s="425"/>
      <c r="AK415" s="425"/>
      <c r="AL415" s="425"/>
      <c r="AM415" s="424"/>
      <c r="AN415" s="424"/>
    </row>
    <row r="416" spans="1:40" ht="15.75">
      <c r="A416" s="432"/>
      <c r="B416" s="432"/>
      <c r="C416" s="432"/>
      <c r="D416" s="430"/>
      <c r="E416" s="430"/>
      <c r="F416" s="431"/>
      <c r="G416" s="430"/>
      <c r="H416" s="429"/>
      <c r="I416" s="427"/>
      <c r="J416" s="427"/>
      <c r="K416" s="428"/>
      <c r="L416" s="427"/>
      <c r="M416" s="426"/>
      <c r="N416" s="425"/>
      <c r="O416" s="425"/>
      <c r="P416" s="425"/>
      <c r="Q416" s="425"/>
      <c r="R416" s="425"/>
      <c r="S416" s="425"/>
      <c r="T416" s="425"/>
      <c r="U416" s="425"/>
      <c r="V416" s="425"/>
      <c r="W416" s="425"/>
      <c r="X416" s="425"/>
      <c r="Y416" s="425"/>
      <c r="Z416" s="425"/>
      <c r="AA416" s="425"/>
      <c r="AB416" s="425"/>
      <c r="AC416" s="425"/>
      <c r="AD416" s="425"/>
      <c r="AE416" s="425"/>
      <c r="AF416" s="425"/>
      <c r="AG416" s="425"/>
      <c r="AH416" s="425"/>
      <c r="AI416" s="425"/>
      <c r="AJ416" s="425"/>
      <c r="AK416" s="425"/>
      <c r="AL416" s="425"/>
      <c r="AM416" s="424"/>
      <c r="AN416" s="424"/>
    </row>
    <row r="417" spans="1:40" ht="15.75">
      <c r="A417" s="432"/>
      <c r="B417" s="432"/>
      <c r="C417" s="432"/>
      <c r="D417" s="430"/>
      <c r="E417" s="430"/>
      <c r="F417" s="431"/>
      <c r="G417" s="430"/>
      <c r="H417" s="429"/>
      <c r="I417" s="427"/>
      <c r="J417" s="427"/>
      <c r="K417" s="428"/>
      <c r="L417" s="427"/>
      <c r="M417" s="426"/>
      <c r="N417" s="425"/>
      <c r="O417" s="425"/>
      <c r="P417" s="425"/>
      <c r="Q417" s="425"/>
      <c r="R417" s="425"/>
      <c r="S417" s="425"/>
      <c r="T417" s="425"/>
      <c r="U417" s="425"/>
      <c r="V417" s="425"/>
      <c r="W417" s="425"/>
      <c r="X417" s="425"/>
      <c r="Y417" s="425"/>
      <c r="Z417" s="425"/>
      <c r="AA417" s="425"/>
      <c r="AB417" s="425"/>
      <c r="AC417" s="425"/>
      <c r="AD417" s="425"/>
      <c r="AE417" s="425"/>
      <c r="AF417" s="425"/>
      <c r="AG417" s="425"/>
      <c r="AH417" s="425"/>
      <c r="AI417" s="425"/>
      <c r="AJ417" s="425"/>
      <c r="AK417" s="425"/>
      <c r="AL417" s="425"/>
      <c r="AM417" s="424"/>
      <c r="AN417" s="424"/>
    </row>
    <row r="418" spans="1:40" ht="15.75">
      <c r="A418" s="432"/>
      <c r="B418" s="432"/>
      <c r="C418" s="432"/>
      <c r="D418" s="430"/>
      <c r="E418" s="430"/>
      <c r="F418" s="431"/>
      <c r="G418" s="430"/>
      <c r="H418" s="429"/>
      <c r="I418" s="427"/>
      <c r="J418" s="427"/>
      <c r="K418" s="428"/>
      <c r="L418" s="427"/>
      <c r="M418" s="426"/>
      <c r="N418" s="425"/>
      <c r="O418" s="425"/>
      <c r="P418" s="425"/>
      <c r="Q418" s="425"/>
      <c r="R418" s="425"/>
      <c r="S418" s="425"/>
      <c r="T418" s="425"/>
      <c r="U418" s="425"/>
      <c r="V418" s="425"/>
      <c r="W418" s="425"/>
      <c r="X418" s="425"/>
      <c r="Y418" s="425"/>
      <c r="Z418" s="425"/>
      <c r="AA418" s="425"/>
      <c r="AB418" s="425"/>
      <c r="AC418" s="425"/>
      <c r="AD418" s="425"/>
      <c r="AE418" s="425"/>
      <c r="AF418" s="425"/>
      <c r="AG418" s="425"/>
      <c r="AH418" s="425"/>
      <c r="AI418" s="425"/>
      <c r="AJ418" s="425"/>
      <c r="AK418" s="425"/>
      <c r="AL418" s="425"/>
      <c r="AM418" s="424"/>
      <c r="AN418" s="424"/>
    </row>
    <row r="419" spans="1:40" ht="15.75">
      <c r="A419" s="432"/>
      <c r="B419" s="432"/>
      <c r="C419" s="432"/>
      <c r="D419" s="430"/>
      <c r="E419" s="430"/>
      <c r="F419" s="431"/>
      <c r="G419" s="430"/>
      <c r="H419" s="429"/>
      <c r="I419" s="427"/>
      <c r="J419" s="427"/>
      <c r="K419" s="428"/>
      <c r="L419" s="427"/>
      <c r="M419" s="426"/>
      <c r="N419" s="425"/>
      <c r="O419" s="425"/>
      <c r="P419" s="425"/>
      <c r="Q419" s="425"/>
      <c r="R419" s="425"/>
      <c r="S419" s="425"/>
      <c r="T419" s="425"/>
      <c r="U419" s="425"/>
      <c r="V419" s="425"/>
      <c r="W419" s="425"/>
      <c r="X419" s="425"/>
      <c r="Y419" s="425"/>
      <c r="Z419" s="425"/>
      <c r="AA419" s="425"/>
      <c r="AB419" s="425"/>
      <c r="AC419" s="425"/>
      <c r="AD419" s="425"/>
      <c r="AE419" s="425"/>
      <c r="AF419" s="425"/>
      <c r="AG419" s="425"/>
      <c r="AH419" s="425"/>
      <c r="AI419" s="425"/>
      <c r="AJ419" s="425"/>
      <c r="AK419" s="425"/>
      <c r="AL419" s="425"/>
      <c r="AM419" s="424"/>
      <c r="AN419" s="424"/>
    </row>
    <row r="420" spans="1:40" ht="15.75">
      <c r="A420" s="432"/>
      <c r="B420" s="432"/>
      <c r="C420" s="432"/>
      <c r="D420" s="430"/>
      <c r="E420" s="430"/>
      <c r="F420" s="431"/>
      <c r="G420" s="430"/>
      <c r="H420" s="429"/>
      <c r="I420" s="427"/>
      <c r="J420" s="427"/>
      <c r="K420" s="428"/>
      <c r="L420" s="427"/>
      <c r="M420" s="426"/>
      <c r="N420" s="425"/>
      <c r="O420" s="425"/>
      <c r="P420" s="425"/>
      <c r="Q420" s="425"/>
      <c r="R420" s="425"/>
      <c r="S420" s="425"/>
      <c r="T420" s="425"/>
      <c r="U420" s="425"/>
      <c r="V420" s="425"/>
      <c r="W420" s="425"/>
      <c r="X420" s="425"/>
      <c r="Y420" s="425"/>
      <c r="Z420" s="425"/>
      <c r="AA420" s="425"/>
      <c r="AB420" s="425"/>
      <c r="AC420" s="425"/>
      <c r="AD420" s="425"/>
      <c r="AE420" s="425"/>
      <c r="AF420" s="425"/>
      <c r="AG420" s="425"/>
      <c r="AH420" s="425"/>
      <c r="AI420" s="425"/>
      <c r="AJ420" s="425"/>
      <c r="AK420" s="425"/>
      <c r="AL420" s="425"/>
      <c r="AM420" s="424"/>
      <c r="AN420" s="424"/>
    </row>
    <row r="421" spans="1:40" ht="15.75">
      <c r="A421" s="432"/>
      <c r="B421" s="432"/>
      <c r="C421" s="432"/>
      <c r="D421" s="430"/>
      <c r="E421" s="430"/>
      <c r="F421" s="431"/>
      <c r="G421" s="430"/>
      <c r="H421" s="429"/>
      <c r="I421" s="427"/>
      <c r="J421" s="427"/>
      <c r="K421" s="428"/>
      <c r="L421" s="427"/>
      <c r="M421" s="426"/>
      <c r="N421" s="425"/>
      <c r="O421" s="425"/>
      <c r="P421" s="425"/>
      <c r="Q421" s="425"/>
      <c r="R421" s="425"/>
      <c r="S421" s="425"/>
      <c r="T421" s="425"/>
      <c r="U421" s="425"/>
      <c r="V421" s="425"/>
      <c r="W421" s="425"/>
      <c r="X421" s="425"/>
      <c r="Y421" s="425"/>
      <c r="Z421" s="425"/>
      <c r="AA421" s="425"/>
      <c r="AB421" s="425"/>
      <c r="AC421" s="425"/>
      <c r="AD421" s="425"/>
      <c r="AE421" s="425"/>
      <c r="AF421" s="425"/>
      <c r="AG421" s="425"/>
      <c r="AH421" s="425"/>
      <c r="AI421" s="425"/>
      <c r="AJ421" s="425"/>
      <c r="AK421" s="425"/>
      <c r="AL421" s="425"/>
      <c r="AM421" s="424"/>
      <c r="AN421" s="424"/>
    </row>
    <row r="422" spans="1:40" ht="15.75">
      <c r="A422" s="432"/>
      <c r="B422" s="432"/>
      <c r="C422" s="432"/>
      <c r="D422" s="430"/>
      <c r="E422" s="430"/>
      <c r="F422" s="431"/>
      <c r="G422" s="430"/>
      <c r="H422" s="429"/>
      <c r="I422" s="427"/>
      <c r="J422" s="427"/>
      <c r="K422" s="428"/>
      <c r="L422" s="427"/>
      <c r="M422" s="426"/>
      <c r="N422" s="425"/>
      <c r="O422" s="425"/>
      <c r="P422" s="425"/>
      <c r="Q422" s="425"/>
      <c r="R422" s="425"/>
      <c r="S422" s="425"/>
      <c r="T422" s="425"/>
      <c r="U422" s="425"/>
      <c r="V422" s="425"/>
      <c r="W422" s="425"/>
      <c r="X422" s="425"/>
      <c r="Y422" s="425"/>
      <c r="Z422" s="425"/>
      <c r="AA422" s="425"/>
      <c r="AB422" s="425"/>
      <c r="AC422" s="425"/>
      <c r="AD422" s="425"/>
      <c r="AE422" s="425"/>
      <c r="AF422" s="425"/>
      <c r="AG422" s="425"/>
      <c r="AH422" s="425"/>
      <c r="AI422" s="425"/>
      <c r="AJ422" s="425"/>
      <c r="AK422" s="425"/>
      <c r="AL422" s="425"/>
      <c r="AM422" s="424"/>
      <c r="AN422" s="424"/>
    </row>
    <row r="423" spans="1:40" ht="15.75">
      <c r="A423" s="432"/>
      <c r="B423" s="432"/>
      <c r="C423" s="432"/>
      <c r="D423" s="430"/>
      <c r="E423" s="430"/>
      <c r="F423" s="431"/>
      <c r="G423" s="430"/>
      <c r="H423" s="429"/>
      <c r="I423" s="427"/>
      <c r="J423" s="427"/>
      <c r="K423" s="428"/>
      <c r="L423" s="427"/>
      <c r="M423" s="426"/>
      <c r="N423" s="425"/>
      <c r="O423" s="425"/>
      <c r="P423" s="425"/>
      <c r="Q423" s="425"/>
      <c r="R423" s="425"/>
      <c r="S423" s="425"/>
      <c r="T423" s="425"/>
      <c r="U423" s="425"/>
      <c r="V423" s="425"/>
      <c r="W423" s="425"/>
      <c r="X423" s="425"/>
      <c r="Y423" s="425"/>
      <c r="Z423" s="425"/>
      <c r="AA423" s="425"/>
      <c r="AB423" s="425"/>
      <c r="AC423" s="425"/>
      <c r="AD423" s="425"/>
      <c r="AE423" s="425"/>
      <c r="AF423" s="425"/>
      <c r="AG423" s="425"/>
      <c r="AH423" s="425"/>
      <c r="AI423" s="425"/>
      <c r="AJ423" s="425"/>
      <c r="AK423" s="425"/>
      <c r="AL423" s="425"/>
      <c r="AM423" s="424"/>
      <c r="AN423" s="424"/>
    </row>
    <row r="424" spans="1:40" ht="15.75">
      <c r="A424" s="432"/>
      <c r="B424" s="432"/>
      <c r="C424" s="432"/>
      <c r="D424" s="430"/>
      <c r="E424" s="430"/>
      <c r="F424" s="431"/>
      <c r="G424" s="430"/>
      <c r="H424" s="429"/>
      <c r="I424" s="427"/>
      <c r="J424" s="427"/>
      <c r="K424" s="428"/>
      <c r="L424" s="427"/>
      <c r="M424" s="426"/>
      <c r="N424" s="425"/>
      <c r="O424" s="425"/>
      <c r="P424" s="425"/>
      <c r="Q424" s="425"/>
      <c r="R424" s="425"/>
      <c r="S424" s="425"/>
      <c r="T424" s="425"/>
      <c r="U424" s="425"/>
      <c r="V424" s="425"/>
      <c r="W424" s="425"/>
      <c r="X424" s="425"/>
      <c r="Y424" s="425"/>
      <c r="Z424" s="425"/>
      <c r="AA424" s="425"/>
      <c r="AB424" s="425"/>
      <c r="AC424" s="425"/>
      <c r="AD424" s="425"/>
      <c r="AE424" s="425"/>
      <c r="AF424" s="425"/>
      <c r="AG424" s="425"/>
      <c r="AH424" s="425"/>
      <c r="AI424" s="425"/>
      <c r="AJ424" s="425"/>
      <c r="AK424" s="425"/>
      <c r="AL424" s="425"/>
      <c r="AM424" s="424"/>
      <c r="AN424" s="424"/>
    </row>
    <row r="425" spans="1:40" ht="15.75">
      <c r="A425" s="432"/>
      <c r="B425" s="432"/>
      <c r="C425" s="432"/>
      <c r="D425" s="430"/>
      <c r="E425" s="430"/>
      <c r="F425" s="431"/>
      <c r="G425" s="430"/>
      <c r="H425" s="429"/>
      <c r="I425" s="427"/>
      <c r="J425" s="427"/>
      <c r="K425" s="428"/>
      <c r="L425" s="427"/>
      <c r="M425" s="426"/>
      <c r="N425" s="425"/>
      <c r="O425" s="425"/>
      <c r="P425" s="425"/>
      <c r="Q425" s="425"/>
      <c r="R425" s="425"/>
      <c r="S425" s="425"/>
      <c r="T425" s="425"/>
      <c r="U425" s="425"/>
      <c r="V425" s="425"/>
      <c r="W425" s="425"/>
      <c r="X425" s="425"/>
      <c r="Y425" s="425"/>
      <c r="Z425" s="425"/>
      <c r="AA425" s="425"/>
      <c r="AB425" s="425"/>
      <c r="AC425" s="425"/>
      <c r="AD425" s="425"/>
      <c r="AE425" s="425"/>
      <c r="AF425" s="425"/>
      <c r="AG425" s="425"/>
      <c r="AH425" s="425"/>
      <c r="AI425" s="425"/>
      <c r="AJ425" s="425"/>
      <c r="AK425" s="425"/>
      <c r="AL425" s="425"/>
      <c r="AM425" s="424"/>
      <c r="AN425" s="424"/>
    </row>
    <row r="426" spans="1:40" ht="15.75">
      <c r="A426" s="432"/>
      <c r="B426" s="432"/>
      <c r="C426" s="432"/>
      <c r="D426" s="430"/>
      <c r="E426" s="430"/>
      <c r="F426" s="431"/>
      <c r="G426" s="430"/>
      <c r="H426" s="429"/>
      <c r="I426" s="427"/>
      <c r="J426" s="427"/>
      <c r="K426" s="428"/>
      <c r="L426" s="427"/>
      <c r="M426" s="426"/>
      <c r="N426" s="425"/>
      <c r="O426" s="425"/>
      <c r="P426" s="425"/>
      <c r="Q426" s="425"/>
      <c r="R426" s="425"/>
      <c r="S426" s="425"/>
      <c r="T426" s="425"/>
      <c r="U426" s="425"/>
      <c r="V426" s="425"/>
      <c r="W426" s="425"/>
      <c r="X426" s="425"/>
      <c r="Y426" s="425"/>
      <c r="Z426" s="425"/>
      <c r="AA426" s="425"/>
      <c r="AB426" s="425"/>
      <c r="AC426" s="425"/>
      <c r="AD426" s="425"/>
      <c r="AE426" s="425"/>
      <c r="AF426" s="425"/>
      <c r="AG426" s="425"/>
      <c r="AH426" s="425"/>
      <c r="AI426" s="425"/>
      <c r="AJ426" s="425"/>
      <c r="AK426" s="425"/>
      <c r="AL426" s="425"/>
      <c r="AM426" s="424"/>
      <c r="AN426" s="424"/>
    </row>
    <row r="427" spans="1:40" ht="15.75">
      <c r="A427" s="432"/>
      <c r="B427" s="432"/>
      <c r="C427" s="432"/>
      <c r="D427" s="430"/>
      <c r="E427" s="430"/>
      <c r="F427" s="431"/>
      <c r="G427" s="430"/>
      <c r="H427" s="429"/>
      <c r="I427" s="427"/>
      <c r="J427" s="427"/>
      <c r="K427" s="428"/>
      <c r="L427" s="427"/>
      <c r="M427" s="426"/>
      <c r="N427" s="425"/>
      <c r="O427" s="425"/>
      <c r="P427" s="425"/>
      <c r="Q427" s="425"/>
      <c r="R427" s="425"/>
      <c r="S427" s="425"/>
      <c r="T427" s="425"/>
      <c r="U427" s="425"/>
      <c r="V427" s="425"/>
      <c r="W427" s="425"/>
      <c r="X427" s="425"/>
      <c r="Y427" s="425"/>
      <c r="Z427" s="425"/>
      <c r="AA427" s="425"/>
      <c r="AB427" s="425"/>
      <c r="AC427" s="425"/>
      <c r="AD427" s="425"/>
      <c r="AE427" s="425"/>
      <c r="AF427" s="425"/>
      <c r="AG427" s="425"/>
      <c r="AH427" s="425"/>
      <c r="AI427" s="425"/>
      <c r="AJ427" s="425"/>
      <c r="AK427" s="425"/>
      <c r="AL427" s="425"/>
      <c r="AM427" s="424"/>
      <c r="AN427" s="424"/>
    </row>
    <row r="428" spans="1:40" ht="15.75">
      <c r="A428" s="432"/>
      <c r="B428" s="432"/>
      <c r="C428" s="432"/>
      <c r="D428" s="430"/>
      <c r="E428" s="430"/>
      <c r="F428" s="431"/>
      <c r="G428" s="430"/>
      <c r="H428" s="429"/>
      <c r="I428" s="427"/>
      <c r="J428" s="427"/>
      <c r="K428" s="428"/>
      <c r="L428" s="427"/>
      <c r="M428" s="426"/>
      <c r="N428" s="425"/>
      <c r="O428" s="425"/>
      <c r="P428" s="425"/>
      <c r="Q428" s="425"/>
      <c r="R428" s="425"/>
      <c r="S428" s="425"/>
      <c r="T428" s="425"/>
      <c r="U428" s="425"/>
      <c r="V428" s="425"/>
      <c r="W428" s="425"/>
      <c r="X428" s="425"/>
      <c r="Y428" s="425"/>
      <c r="Z428" s="425"/>
      <c r="AA428" s="425"/>
      <c r="AB428" s="425"/>
      <c r="AC428" s="425"/>
      <c r="AD428" s="425"/>
      <c r="AE428" s="425"/>
      <c r="AF428" s="425"/>
      <c r="AG428" s="425"/>
      <c r="AH428" s="425"/>
      <c r="AI428" s="425"/>
      <c r="AJ428" s="425"/>
      <c r="AK428" s="425"/>
      <c r="AL428" s="425"/>
      <c r="AM428" s="424"/>
      <c r="AN428" s="424"/>
    </row>
    <row r="429" spans="1:40" ht="15.75">
      <c r="A429" s="432"/>
      <c r="B429" s="432"/>
      <c r="C429" s="432"/>
      <c r="D429" s="430"/>
      <c r="E429" s="430"/>
      <c r="F429" s="431"/>
      <c r="G429" s="430"/>
      <c r="H429" s="429"/>
      <c r="I429" s="427"/>
      <c r="J429" s="427"/>
      <c r="K429" s="428"/>
      <c r="L429" s="427"/>
      <c r="M429" s="426"/>
      <c r="N429" s="425"/>
      <c r="O429" s="425"/>
      <c r="P429" s="425"/>
      <c r="Q429" s="425"/>
      <c r="R429" s="425"/>
      <c r="S429" s="425"/>
      <c r="T429" s="425"/>
      <c r="U429" s="425"/>
      <c r="V429" s="425"/>
      <c r="W429" s="425"/>
      <c r="X429" s="425"/>
      <c r="Y429" s="425"/>
      <c r="Z429" s="425"/>
      <c r="AA429" s="425"/>
      <c r="AB429" s="425"/>
      <c r="AC429" s="425"/>
      <c r="AD429" s="425"/>
      <c r="AE429" s="425"/>
      <c r="AF429" s="425"/>
      <c r="AG429" s="425"/>
      <c r="AH429" s="425"/>
      <c r="AI429" s="425"/>
      <c r="AJ429" s="425"/>
      <c r="AK429" s="425"/>
      <c r="AL429" s="425"/>
      <c r="AM429" s="424"/>
      <c r="AN429" s="424"/>
    </row>
    <row r="430" spans="1:40" ht="15.75">
      <c r="A430" s="432"/>
      <c r="B430" s="432"/>
      <c r="C430" s="432"/>
      <c r="D430" s="430"/>
      <c r="E430" s="430"/>
      <c r="F430" s="431"/>
      <c r="G430" s="430"/>
      <c r="H430" s="429"/>
      <c r="I430" s="427"/>
      <c r="J430" s="427"/>
      <c r="K430" s="428"/>
      <c r="L430" s="427"/>
      <c r="M430" s="426"/>
      <c r="N430" s="425"/>
      <c r="O430" s="425"/>
      <c r="P430" s="425"/>
      <c r="Q430" s="425"/>
      <c r="R430" s="425"/>
      <c r="S430" s="425"/>
      <c r="T430" s="425"/>
      <c r="U430" s="425"/>
      <c r="V430" s="425"/>
      <c r="W430" s="425"/>
      <c r="X430" s="425"/>
      <c r="Y430" s="425"/>
      <c r="Z430" s="425"/>
      <c r="AA430" s="425"/>
      <c r="AB430" s="425"/>
      <c r="AC430" s="425"/>
      <c r="AD430" s="425"/>
      <c r="AE430" s="425"/>
      <c r="AF430" s="425"/>
      <c r="AG430" s="425"/>
      <c r="AH430" s="425"/>
      <c r="AI430" s="425"/>
      <c r="AJ430" s="425"/>
      <c r="AK430" s="425"/>
      <c r="AL430" s="425"/>
      <c r="AM430" s="424"/>
      <c r="AN430" s="424"/>
    </row>
    <row r="431" spans="1:40" ht="15.75">
      <c r="A431" s="432"/>
      <c r="B431" s="432"/>
      <c r="C431" s="432"/>
      <c r="D431" s="430"/>
      <c r="E431" s="430"/>
      <c r="F431" s="431"/>
      <c r="G431" s="430"/>
      <c r="H431" s="429"/>
      <c r="I431" s="427"/>
      <c r="J431" s="427"/>
      <c r="K431" s="428"/>
      <c r="L431" s="427"/>
      <c r="M431" s="426"/>
      <c r="N431" s="425"/>
      <c r="O431" s="425"/>
      <c r="P431" s="425"/>
      <c r="Q431" s="425"/>
      <c r="R431" s="425"/>
      <c r="S431" s="425"/>
      <c r="T431" s="425"/>
      <c r="U431" s="425"/>
      <c r="V431" s="425"/>
      <c r="W431" s="425"/>
      <c r="X431" s="425"/>
      <c r="Y431" s="425"/>
      <c r="Z431" s="425"/>
      <c r="AA431" s="425"/>
      <c r="AB431" s="425"/>
      <c r="AC431" s="425"/>
      <c r="AD431" s="425"/>
      <c r="AE431" s="425"/>
      <c r="AF431" s="425"/>
      <c r="AG431" s="425"/>
      <c r="AH431" s="425"/>
      <c r="AI431" s="425"/>
      <c r="AJ431" s="425"/>
      <c r="AK431" s="425"/>
      <c r="AL431" s="425"/>
      <c r="AM431" s="424"/>
      <c r="AN431" s="424"/>
    </row>
    <row r="432" spans="1:40" ht="15.75">
      <c r="A432" s="432"/>
      <c r="B432" s="432"/>
      <c r="C432" s="432"/>
      <c r="D432" s="430"/>
      <c r="E432" s="430"/>
      <c r="F432" s="431"/>
      <c r="G432" s="430"/>
      <c r="H432" s="429"/>
      <c r="I432" s="427"/>
      <c r="J432" s="427"/>
      <c r="K432" s="428"/>
      <c r="L432" s="427"/>
      <c r="M432" s="426"/>
      <c r="N432" s="425"/>
      <c r="O432" s="425"/>
      <c r="P432" s="425"/>
      <c r="Q432" s="425"/>
      <c r="R432" s="425"/>
      <c r="S432" s="425"/>
      <c r="T432" s="425"/>
      <c r="U432" s="425"/>
      <c r="V432" s="425"/>
      <c r="W432" s="425"/>
      <c r="X432" s="425"/>
      <c r="Y432" s="425"/>
      <c r="Z432" s="425"/>
      <c r="AA432" s="425"/>
      <c r="AB432" s="425"/>
      <c r="AC432" s="425"/>
      <c r="AD432" s="425"/>
      <c r="AE432" s="425"/>
      <c r="AF432" s="425"/>
      <c r="AG432" s="425"/>
      <c r="AH432" s="425"/>
      <c r="AI432" s="425"/>
      <c r="AJ432" s="425"/>
      <c r="AK432" s="425"/>
      <c r="AL432" s="425"/>
      <c r="AM432" s="424"/>
      <c r="AN432" s="424"/>
    </row>
    <row r="433" spans="1:40" ht="15.75">
      <c r="A433" s="432"/>
      <c r="B433" s="432"/>
      <c r="C433" s="432"/>
      <c r="D433" s="430"/>
      <c r="E433" s="430"/>
      <c r="F433" s="431"/>
      <c r="G433" s="430"/>
      <c r="H433" s="429"/>
      <c r="I433" s="427"/>
      <c r="J433" s="427"/>
      <c r="K433" s="428"/>
      <c r="L433" s="427"/>
      <c r="M433" s="426"/>
      <c r="N433" s="425"/>
      <c r="O433" s="425"/>
      <c r="P433" s="425"/>
      <c r="Q433" s="425"/>
      <c r="R433" s="425"/>
      <c r="S433" s="425"/>
      <c r="T433" s="425"/>
      <c r="U433" s="425"/>
      <c r="V433" s="425"/>
      <c r="W433" s="425"/>
      <c r="X433" s="425"/>
      <c r="Y433" s="425"/>
      <c r="Z433" s="425"/>
      <c r="AA433" s="425"/>
      <c r="AB433" s="425"/>
      <c r="AC433" s="425"/>
      <c r="AD433" s="425"/>
      <c r="AE433" s="425"/>
      <c r="AF433" s="425"/>
      <c r="AG433" s="425"/>
      <c r="AH433" s="425"/>
      <c r="AI433" s="425"/>
      <c r="AJ433" s="425"/>
      <c r="AK433" s="425"/>
      <c r="AL433" s="425"/>
      <c r="AM433" s="424"/>
      <c r="AN433" s="424"/>
    </row>
    <row r="434" spans="1:40" ht="15.75">
      <c r="A434" s="432"/>
      <c r="B434" s="432"/>
      <c r="C434" s="432"/>
      <c r="D434" s="430"/>
      <c r="E434" s="430"/>
      <c r="F434" s="431"/>
      <c r="G434" s="430"/>
      <c r="H434" s="429"/>
      <c r="I434" s="427"/>
      <c r="J434" s="427"/>
      <c r="K434" s="428"/>
      <c r="L434" s="427"/>
      <c r="M434" s="426"/>
      <c r="N434" s="425"/>
      <c r="O434" s="425"/>
      <c r="P434" s="425"/>
      <c r="Q434" s="425"/>
      <c r="R434" s="425"/>
      <c r="S434" s="425"/>
      <c r="T434" s="425"/>
      <c r="U434" s="425"/>
      <c r="V434" s="425"/>
      <c r="W434" s="425"/>
      <c r="X434" s="425"/>
      <c r="Y434" s="425"/>
      <c r="Z434" s="425"/>
      <c r="AA434" s="425"/>
      <c r="AB434" s="425"/>
      <c r="AC434" s="425"/>
      <c r="AD434" s="425"/>
      <c r="AE434" s="425"/>
      <c r="AF434" s="425"/>
      <c r="AG434" s="425"/>
      <c r="AH434" s="425"/>
      <c r="AI434" s="425"/>
      <c r="AJ434" s="425"/>
      <c r="AK434" s="425"/>
      <c r="AL434" s="425"/>
      <c r="AM434" s="424"/>
      <c r="AN434" s="424"/>
    </row>
    <row r="435" spans="1:40" ht="15.75">
      <c r="A435" s="432"/>
      <c r="B435" s="432"/>
      <c r="C435" s="432"/>
      <c r="D435" s="430"/>
      <c r="E435" s="430"/>
      <c r="F435" s="431"/>
      <c r="G435" s="430"/>
      <c r="H435" s="429"/>
      <c r="I435" s="427"/>
      <c r="J435" s="427"/>
      <c r="K435" s="428"/>
      <c r="L435" s="427"/>
      <c r="M435" s="426"/>
      <c r="N435" s="425"/>
      <c r="O435" s="425"/>
      <c r="P435" s="425"/>
      <c r="Q435" s="425"/>
      <c r="R435" s="425"/>
      <c r="S435" s="425"/>
      <c r="T435" s="425"/>
      <c r="U435" s="425"/>
      <c r="V435" s="425"/>
      <c r="W435" s="425"/>
      <c r="X435" s="425"/>
      <c r="Y435" s="425"/>
      <c r="Z435" s="425"/>
      <c r="AA435" s="425"/>
      <c r="AB435" s="425"/>
      <c r="AC435" s="425"/>
      <c r="AD435" s="425"/>
      <c r="AE435" s="425"/>
      <c r="AF435" s="425"/>
      <c r="AG435" s="425"/>
      <c r="AH435" s="425"/>
      <c r="AI435" s="425"/>
      <c r="AJ435" s="425"/>
      <c r="AK435" s="425"/>
      <c r="AL435" s="425"/>
      <c r="AM435" s="424"/>
      <c r="AN435" s="424"/>
    </row>
    <row r="436" spans="1:40" ht="15.75">
      <c r="A436" s="432"/>
      <c r="B436" s="432"/>
      <c r="C436" s="432"/>
      <c r="D436" s="430"/>
      <c r="E436" s="430"/>
      <c r="F436" s="431"/>
      <c r="G436" s="430"/>
      <c r="H436" s="429"/>
      <c r="I436" s="427"/>
      <c r="J436" s="427"/>
      <c r="K436" s="428"/>
      <c r="L436" s="427"/>
      <c r="M436" s="426"/>
      <c r="N436" s="425"/>
      <c r="O436" s="425"/>
      <c r="P436" s="425"/>
      <c r="Q436" s="425"/>
      <c r="R436" s="425"/>
      <c r="S436" s="425"/>
      <c r="T436" s="425"/>
      <c r="U436" s="425"/>
      <c r="V436" s="425"/>
      <c r="W436" s="425"/>
      <c r="X436" s="425"/>
      <c r="Y436" s="425"/>
      <c r="Z436" s="425"/>
      <c r="AA436" s="425"/>
      <c r="AB436" s="425"/>
      <c r="AC436" s="425"/>
      <c r="AD436" s="425"/>
      <c r="AE436" s="425"/>
      <c r="AF436" s="425"/>
      <c r="AG436" s="425"/>
      <c r="AH436" s="425"/>
      <c r="AI436" s="425"/>
      <c r="AJ436" s="425"/>
      <c r="AK436" s="425"/>
      <c r="AL436" s="425"/>
      <c r="AM436" s="424"/>
      <c r="AN436" s="424"/>
    </row>
    <row r="437" spans="1:40" ht="15.75">
      <c r="A437" s="432"/>
      <c r="B437" s="432"/>
      <c r="C437" s="432"/>
      <c r="D437" s="430"/>
      <c r="E437" s="430"/>
      <c r="F437" s="431"/>
      <c r="G437" s="430"/>
      <c r="H437" s="429"/>
      <c r="I437" s="427"/>
      <c r="J437" s="427"/>
      <c r="K437" s="428"/>
      <c r="L437" s="427"/>
      <c r="M437" s="426"/>
      <c r="N437" s="425"/>
      <c r="O437" s="425"/>
      <c r="P437" s="425"/>
      <c r="Q437" s="425"/>
      <c r="R437" s="425"/>
      <c r="S437" s="425"/>
      <c r="T437" s="425"/>
      <c r="U437" s="425"/>
      <c r="V437" s="425"/>
      <c r="W437" s="425"/>
      <c r="X437" s="425"/>
      <c r="Y437" s="425"/>
      <c r="Z437" s="425"/>
      <c r="AA437" s="425"/>
      <c r="AB437" s="425"/>
      <c r="AC437" s="425"/>
      <c r="AD437" s="425"/>
      <c r="AE437" s="425"/>
      <c r="AF437" s="425"/>
      <c r="AG437" s="425"/>
      <c r="AH437" s="425"/>
      <c r="AI437" s="425"/>
      <c r="AJ437" s="425"/>
      <c r="AK437" s="425"/>
      <c r="AL437" s="425"/>
      <c r="AM437" s="424"/>
      <c r="AN437" s="424"/>
    </row>
    <row r="438" spans="1:40" ht="15.75">
      <c r="A438" s="432"/>
      <c r="B438" s="432"/>
      <c r="C438" s="432"/>
      <c r="D438" s="430"/>
      <c r="E438" s="430"/>
      <c r="F438" s="431"/>
      <c r="G438" s="430"/>
      <c r="H438" s="429"/>
      <c r="I438" s="427"/>
      <c r="J438" s="427"/>
      <c r="K438" s="428"/>
      <c r="L438" s="427"/>
      <c r="M438" s="426"/>
      <c r="N438" s="425"/>
      <c r="O438" s="425"/>
      <c r="P438" s="425"/>
      <c r="Q438" s="425"/>
      <c r="R438" s="425"/>
      <c r="S438" s="425"/>
      <c r="T438" s="425"/>
      <c r="U438" s="425"/>
      <c r="V438" s="425"/>
      <c r="W438" s="425"/>
      <c r="X438" s="425"/>
      <c r="Y438" s="425"/>
      <c r="Z438" s="425"/>
      <c r="AA438" s="425"/>
      <c r="AB438" s="425"/>
      <c r="AC438" s="425"/>
      <c r="AD438" s="425"/>
      <c r="AE438" s="425"/>
      <c r="AF438" s="425"/>
      <c r="AG438" s="425"/>
      <c r="AH438" s="425"/>
      <c r="AI438" s="425"/>
      <c r="AJ438" s="425"/>
      <c r="AK438" s="425"/>
      <c r="AL438" s="425"/>
      <c r="AM438" s="424"/>
      <c r="AN438" s="424"/>
    </row>
    <row r="439" spans="1:40" ht="15.75">
      <c r="A439" s="432"/>
      <c r="B439" s="432"/>
      <c r="C439" s="432"/>
      <c r="D439" s="430"/>
      <c r="E439" s="430"/>
      <c r="F439" s="431"/>
      <c r="G439" s="430"/>
      <c r="H439" s="429"/>
      <c r="I439" s="427"/>
      <c r="J439" s="427"/>
      <c r="K439" s="428"/>
      <c r="L439" s="427"/>
      <c r="M439" s="426"/>
      <c r="N439" s="425"/>
      <c r="O439" s="425"/>
      <c r="P439" s="425"/>
      <c r="Q439" s="425"/>
      <c r="R439" s="425"/>
      <c r="S439" s="425"/>
      <c r="T439" s="425"/>
      <c r="U439" s="425"/>
      <c r="V439" s="425"/>
      <c r="W439" s="425"/>
      <c r="X439" s="425"/>
      <c r="Y439" s="425"/>
      <c r="Z439" s="425"/>
      <c r="AA439" s="425"/>
      <c r="AB439" s="425"/>
      <c r="AC439" s="425"/>
      <c r="AD439" s="425"/>
      <c r="AE439" s="425"/>
      <c r="AF439" s="425"/>
      <c r="AG439" s="425"/>
      <c r="AH439" s="425"/>
      <c r="AI439" s="425"/>
      <c r="AJ439" s="425"/>
      <c r="AK439" s="425"/>
      <c r="AL439" s="425"/>
      <c r="AM439" s="424"/>
      <c r="AN439" s="424"/>
    </row>
    <row r="440" spans="1:40" ht="15.75">
      <c r="A440" s="432"/>
      <c r="B440" s="432"/>
      <c r="C440" s="432"/>
      <c r="D440" s="430"/>
      <c r="E440" s="430"/>
      <c r="F440" s="431"/>
      <c r="G440" s="430"/>
      <c r="H440" s="429"/>
      <c r="I440" s="427"/>
      <c r="J440" s="427"/>
      <c r="K440" s="428"/>
      <c r="L440" s="427"/>
      <c r="M440" s="426"/>
      <c r="N440" s="425"/>
      <c r="O440" s="425"/>
      <c r="P440" s="425"/>
      <c r="Q440" s="425"/>
      <c r="R440" s="425"/>
      <c r="S440" s="425"/>
      <c r="T440" s="425"/>
      <c r="U440" s="425"/>
      <c r="V440" s="425"/>
      <c r="W440" s="425"/>
      <c r="X440" s="425"/>
      <c r="Y440" s="425"/>
      <c r="Z440" s="425"/>
      <c r="AA440" s="425"/>
      <c r="AB440" s="425"/>
      <c r="AC440" s="425"/>
      <c r="AD440" s="425"/>
      <c r="AE440" s="425"/>
      <c r="AF440" s="425"/>
      <c r="AG440" s="425"/>
      <c r="AH440" s="425"/>
      <c r="AI440" s="425"/>
      <c r="AJ440" s="425"/>
      <c r="AK440" s="425"/>
      <c r="AL440" s="425"/>
      <c r="AM440" s="424"/>
      <c r="AN440" s="424"/>
    </row>
    <row r="441" spans="1:40" ht="15.75">
      <c r="A441" s="432"/>
      <c r="B441" s="432"/>
      <c r="C441" s="432"/>
      <c r="D441" s="430"/>
      <c r="E441" s="430"/>
      <c r="F441" s="431"/>
      <c r="G441" s="430"/>
      <c r="H441" s="429"/>
      <c r="I441" s="427"/>
      <c r="J441" s="427"/>
      <c r="K441" s="428"/>
      <c r="L441" s="427"/>
      <c r="M441" s="426"/>
      <c r="N441" s="425"/>
      <c r="O441" s="425"/>
      <c r="P441" s="425"/>
      <c r="Q441" s="425"/>
      <c r="R441" s="425"/>
      <c r="S441" s="425"/>
      <c r="T441" s="425"/>
      <c r="U441" s="425"/>
      <c r="V441" s="425"/>
      <c r="W441" s="425"/>
      <c r="X441" s="425"/>
      <c r="Y441" s="425"/>
      <c r="Z441" s="425"/>
      <c r="AA441" s="425"/>
      <c r="AB441" s="425"/>
      <c r="AC441" s="425"/>
      <c r="AD441" s="425"/>
      <c r="AE441" s="425"/>
      <c r="AF441" s="425"/>
      <c r="AG441" s="425"/>
      <c r="AH441" s="425"/>
      <c r="AI441" s="425"/>
      <c r="AJ441" s="425"/>
      <c r="AK441" s="425"/>
      <c r="AL441" s="425"/>
      <c r="AM441" s="424"/>
      <c r="AN441" s="424"/>
    </row>
    <row r="442" spans="1:40" ht="15.75">
      <c r="A442" s="432"/>
      <c r="B442" s="432"/>
      <c r="C442" s="432"/>
      <c r="D442" s="430"/>
      <c r="E442" s="430"/>
      <c r="F442" s="431"/>
      <c r="G442" s="430"/>
      <c r="H442" s="429"/>
      <c r="I442" s="427"/>
      <c r="J442" s="427"/>
      <c r="K442" s="428"/>
      <c r="L442" s="427"/>
      <c r="M442" s="426"/>
      <c r="N442" s="425"/>
      <c r="O442" s="425"/>
      <c r="P442" s="425"/>
      <c r="Q442" s="425"/>
      <c r="R442" s="425"/>
      <c r="S442" s="425"/>
      <c r="T442" s="425"/>
      <c r="U442" s="425"/>
      <c r="V442" s="425"/>
      <c r="W442" s="425"/>
      <c r="X442" s="425"/>
      <c r="Y442" s="425"/>
      <c r="Z442" s="425"/>
      <c r="AA442" s="425"/>
      <c r="AB442" s="425"/>
      <c r="AC442" s="425"/>
      <c r="AD442" s="425"/>
      <c r="AE442" s="425"/>
      <c r="AF442" s="425"/>
      <c r="AG442" s="425"/>
      <c r="AH442" s="425"/>
      <c r="AI442" s="425"/>
      <c r="AJ442" s="425"/>
      <c r="AK442" s="425"/>
      <c r="AL442" s="425"/>
      <c r="AM442" s="424"/>
      <c r="AN442" s="424"/>
    </row>
    <row r="443" spans="1:40" ht="15.75">
      <c r="A443" s="432"/>
      <c r="B443" s="432"/>
      <c r="C443" s="432"/>
      <c r="D443" s="430"/>
      <c r="E443" s="430"/>
      <c r="F443" s="431"/>
      <c r="G443" s="430"/>
      <c r="H443" s="429"/>
      <c r="I443" s="427"/>
      <c r="J443" s="427"/>
      <c r="K443" s="428"/>
      <c r="L443" s="427"/>
      <c r="M443" s="426"/>
      <c r="N443" s="425"/>
      <c r="O443" s="425"/>
      <c r="P443" s="425"/>
      <c r="Q443" s="425"/>
      <c r="R443" s="425"/>
      <c r="S443" s="425"/>
      <c r="T443" s="425"/>
      <c r="U443" s="425"/>
      <c r="V443" s="425"/>
      <c r="W443" s="425"/>
      <c r="X443" s="425"/>
      <c r="Y443" s="425"/>
      <c r="Z443" s="425"/>
      <c r="AA443" s="425"/>
      <c r="AB443" s="425"/>
      <c r="AC443" s="425"/>
      <c r="AD443" s="425"/>
      <c r="AE443" s="425"/>
      <c r="AF443" s="425"/>
      <c r="AG443" s="425"/>
      <c r="AH443" s="425"/>
      <c r="AI443" s="425"/>
      <c r="AJ443" s="425"/>
      <c r="AK443" s="425"/>
      <c r="AL443" s="425"/>
      <c r="AM443" s="424"/>
      <c r="AN443" s="424"/>
    </row>
    <row r="444" spans="1:40" ht="15.75">
      <c r="A444" s="432"/>
      <c r="B444" s="432"/>
      <c r="C444" s="432"/>
      <c r="D444" s="430"/>
      <c r="E444" s="430"/>
      <c r="F444" s="431"/>
      <c r="G444" s="430"/>
      <c r="H444" s="429"/>
      <c r="I444" s="427"/>
      <c r="J444" s="427"/>
      <c r="K444" s="428"/>
      <c r="L444" s="427"/>
      <c r="M444" s="426"/>
      <c r="N444" s="425"/>
      <c r="O444" s="425"/>
      <c r="P444" s="425"/>
      <c r="Q444" s="425"/>
      <c r="R444" s="425"/>
      <c r="S444" s="425"/>
      <c r="T444" s="425"/>
      <c r="U444" s="425"/>
      <c r="V444" s="425"/>
      <c r="W444" s="425"/>
      <c r="X444" s="425"/>
      <c r="Y444" s="425"/>
      <c r="Z444" s="425"/>
      <c r="AA444" s="425"/>
      <c r="AB444" s="425"/>
      <c r="AC444" s="425"/>
      <c r="AD444" s="425"/>
      <c r="AE444" s="425"/>
      <c r="AF444" s="425"/>
      <c r="AG444" s="425"/>
      <c r="AH444" s="425"/>
      <c r="AI444" s="425"/>
      <c r="AJ444" s="425"/>
      <c r="AK444" s="425"/>
      <c r="AL444" s="425"/>
      <c r="AM444" s="424"/>
      <c r="AN444" s="424"/>
    </row>
    <row r="445" spans="1:40" ht="15.75">
      <c r="A445" s="432"/>
      <c r="B445" s="432"/>
      <c r="C445" s="432"/>
      <c r="D445" s="430"/>
      <c r="E445" s="430"/>
      <c r="F445" s="431"/>
      <c r="G445" s="430"/>
      <c r="H445" s="429"/>
      <c r="I445" s="427"/>
      <c r="J445" s="427"/>
      <c r="K445" s="428"/>
      <c r="L445" s="427"/>
      <c r="M445" s="426"/>
      <c r="N445" s="425"/>
      <c r="O445" s="425"/>
      <c r="P445" s="425"/>
      <c r="Q445" s="425"/>
      <c r="R445" s="425"/>
      <c r="S445" s="425"/>
      <c r="T445" s="425"/>
      <c r="U445" s="425"/>
      <c r="V445" s="425"/>
      <c r="W445" s="425"/>
      <c r="X445" s="425"/>
      <c r="Y445" s="425"/>
      <c r="Z445" s="425"/>
      <c r="AA445" s="425"/>
      <c r="AB445" s="425"/>
      <c r="AC445" s="425"/>
      <c r="AD445" s="425"/>
      <c r="AE445" s="425"/>
      <c r="AF445" s="425"/>
      <c r="AG445" s="425"/>
      <c r="AH445" s="425"/>
      <c r="AI445" s="425"/>
      <c r="AJ445" s="425"/>
      <c r="AK445" s="425"/>
      <c r="AL445" s="425"/>
      <c r="AM445" s="424"/>
      <c r="AN445" s="424"/>
    </row>
    <row r="446" spans="1:40" ht="15.75">
      <c r="A446" s="432"/>
      <c r="B446" s="432"/>
      <c r="C446" s="432"/>
      <c r="D446" s="430"/>
      <c r="E446" s="430"/>
      <c r="F446" s="431"/>
      <c r="G446" s="430"/>
      <c r="H446" s="429"/>
      <c r="I446" s="427"/>
      <c r="J446" s="427"/>
      <c r="K446" s="428"/>
      <c r="L446" s="427"/>
      <c r="M446" s="426"/>
      <c r="N446" s="425"/>
      <c r="O446" s="425"/>
      <c r="P446" s="425"/>
      <c r="Q446" s="425"/>
      <c r="R446" s="425"/>
      <c r="S446" s="425"/>
      <c r="T446" s="425"/>
      <c r="U446" s="425"/>
      <c r="V446" s="425"/>
      <c r="W446" s="425"/>
      <c r="X446" s="425"/>
      <c r="Y446" s="425"/>
      <c r="Z446" s="425"/>
      <c r="AA446" s="425"/>
      <c r="AB446" s="425"/>
      <c r="AC446" s="425"/>
      <c r="AD446" s="425"/>
      <c r="AE446" s="425"/>
      <c r="AF446" s="425"/>
      <c r="AG446" s="425"/>
      <c r="AH446" s="425"/>
      <c r="AI446" s="425"/>
      <c r="AJ446" s="425"/>
      <c r="AK446" s="425"/>
      <c r="AL446" s="425"/>
      <c r="AM446" s="424"/>
      <c r="AN446" s="424"/>
    </row>
    <row r="447" spans="1:40" ht="15.75">
      <c r="A447" s="432"/>
      <c r="B447" s="432"/>
      <c r="C447" s="432"/>
      <c r="D447" s="430"/>
      <c r="E447" s="430"/>
      <c r="F447" s="431"/>
      <c r="G447" s="430"/>
      <c r="H447" s="429"/>
      <c r="I447" s="427"/>
      <c r="J447" s="427"/>
      <c r="K447" s="428"/>
      <c r="L447" s="427"/>
      <c r="M447" s="426"/>
      <c r="N447" s="425"/>
      <c r="O447" s="425"/>
      <c r="P447" s="425"/>
      <c r="Q447" s="425"/>
      <c r="R447" s="425"/>
      <c r="S447" s="425"/>
      <c r="T447" s="425"/>
      <c r="U447" s="425"/>
      <c r="V447" s="425"/>
      <c r="W447" s="425"/>
      <c r="X447" s="425"/>
      <c r="Y447" s="425"/>
      <c r="Z447" s="425"/>
      <c r="AA447" s="425"/>
      <c r="AB447" s="425"/>
      <c r="AC447" s="425"/>
      <c r="AD447" s="425"/>
      <c r="AE447" s="425"/>
      <c r="AF447" s="425"/>
      <c r="AG447" s="425"/>
      <c r="AH447" s="425"/>
      <c r="AI447" s="425"/>
      <c r="AJ447" s="425"/>
      <c r="AK447" s="425"/>
      <c r="AL447" s="425"/>
      <c r="AM447" s="424"/>
      <c r="AN447" s="424"/>
    </row>
    <row r="448" spans="1:40" ht="15.75">
      <c r="A448" s="432"/>
      <c r="B448" s="432"/>
      <c r="C448" s="432"/>
      <c r="D448" s="430"/>
      <c r="E448" s="430"/>
      <c r="F448" s="431"/>
      <c r="G448" s="430"/>
      <c r="H448" s="429"/>
      <c r="I448" s="427"/>
      <c r="J448" s="427"/>
      <c r="K448" s="428"/>
      <c r="L448" s="427"/>
      <c r="M448" s="426"/>
      <c r="N448" s="425"/>
      <c r="O448" s="425"/>
      <c r="P448" s="425"/>
      <c r="Q448" s="425"/>
      <c r="R448" s="425"/>
      <c r="S448" s="425"/>
      <c r="T448" s="425"/>
      <c r="U448" s="425"/>
      <c r="V448" s="425"/>
      <c r="W448" s="425"/>
      <c r="X448" s="425"/>
      <c r="Y448" s="425"/>
      <c r="Z448" s="425"/>
      <c r="AA448" s="425"/>
      <c r="AB448" s="425"/>
      <c r="AC448" s="425"/>
      <c r="AD448" s="425"/>
      <c r="AE448" s="425"/>
      <c r="AF448" s="425"/>
      <c r="AG448" s="425"/>
      <c r="AH448" s="425"/>
      <c r="AI448" s="425"/>
      <c r="AJ448" s="425"/>
      <c r="AK448" s="425"/>
      <c r="AL448" s="425"/>
      <c r="AM448" s="424"/>
      <c r="AN448" s="424"/>
    </row>
    <row r="449" spans="1:40" ht="15.75">
      <c r="A449" s="432"/>
      <c r="B449" s="432"/>
      <c r="C449" s="432"/>
      <c r="D449" s="430"/>
      <c r="E449" s="430"/>
      <c r="F449" s="431"/>
      <c r="G449" s="430"/>
      <c r="H449" s="429"/>
      <c r="I449" s="427"/>
      <c r="J449" s="427"/>
      <c r="K449" s="428"/>
      <c r="L449" s="427"/>
      <c r="M449" s="426"/>
      <c r="N449" s="425"/>
      <c r="O449" s="425"/>
      <c r="P449" s="425"/>
      <c r="Q449" s="425"/>
      <c r="R449" s="425"/>
      <c r="S449" s="425"/>
      <c r="T449" s="425"/>
      <c r="U449" s="425"/>
      <c r="V449" s="425"/>
      <c r="W449" s="425"/>
      <c r="X449" s="425"/>
      <c r="Y449" s="425"/>
      <c r="Z449" s="425"/>
      <c r="AA449" s="425"/>
      <c r="AB449" s="425"/>
      <c r="AC449" s="425"/>
      <c r="AD449" s="425"/>
      <c r="AE449" s="425"/>
      <c r="AF449" s="425"/>
      <c r="AG449" s="425"/>
      <c r="AH449" s="425"/>
      <c r="AI449" s="425"/>
      <c r="AJ449" s="425"/>
      <c r="AK449" s="425"/>
      <c r="AL449" s="425"/>
      <c r="AM449" s="424"/>
      <c r="AN449" s="424"/>
    </row>
    <row r="450" spans="1:40" ht="15.75">
      <c r="A450" s="432"/>
      <c r="B450" s="432"/>
      <c r="C450" s="432"/>
      <c r="D450" s="430"/>
      <c r="E450" s="430"/>
      <c r="F450" s="431"/>
      <c r="G450" s="430"/>
      <c r="H450" s="429"/>
      <c r="I450" s="427"/>
      <c r="J450" s="427"/>
      <c r="K450" s="428"/>
      <c r="L450" s="427"/>
      <c r="M450" s="426"/>
      <c r="N450" s="425"/>
      <c r="O450" s="425"/>
      <c r="P450" s="425"/>
      <c r="Q450" s="425"/>
      <c r="R450" s="425"/>
      <c r="S450" s="425"/>
      <c r="T450" s="425"/>
      <c r="U450" s="425"/>
      <c r="V450" s="425"/>
      <c r="W450" s="425"/>
      <c r="X450" s="425"/>
      <c r="Y450" s="425"/>
      <c r="Z450" s="425"/>
      <c r="AA450" s="425"/>
      <c r="AB450" s="425"/>
      <c r="AC450" s="425"/>
      <c r="AD450" s="425"/>
      <c r="AE450" s="425"/>
      <c r="AF450" s="425"/>
      <c r="AG450" s="425"/>
      <c r="AH450" s="425"/>
      <c r="AI450" s="425"/>
      <c r="AJ450" s="425"/>
      <c r="AK450" s="425"/>
      <c r="AL450" s="425"/>
      <c r="AM450" s="424"/>
      <c r="AN450" s="424"/>
    </row>
    <row r="451" spans="1:40" ht="15.75">
      <c r="A451" s="432"/>
      <c r="B451" s="432"/>
      <c r="C451" s="432"/>
      <c r="D451" s="430"/>
      <c r="E451" s="430"/>
      <c r="F451" s="431"/>
      <c r="G451" s="430"/>
      <c r="H451" s="429"/>
      <c r="I451" s="427"/>
      <c r="J451" s="427"/>
      <c r="K451" s="428"/>
      <c r="L451" s="427"/>
      <c r="M451" s="426"/>
      <c r="N451" s="425"/>
      <c r="O451" s="425"/>
      <c r="P451" s="425"/>
      <c r="Q451" s="425"/>
      <c r="R451" s="425"/>
      <c r="S451" s="425"/>
      <c r="T451" s="425"/>
      <c r="U451" s="425"/>
      <c r="V451" s="425"/>
      <c r="W451" s="425"/>
      <c r="X451" s="425"/>
      <c r="Y451" s="425"/>
      <c r="Z451" s="425"/>
      <c r="AA451" s="425"/>
      <c r="AB451" s="425"/>
      <c r="AC451" s="425"/>
      <c r="AD451" s="425"/>
      <c r="AE451" s="425"/>
      <c r="AF451" s="425"/>
      <c r="AG451" s="425"/>
      <c r="AH451" s="425"/>
      <c r="AI451" s="425"/>
      <c r="AJ451" s="425"/>
      <c r="AK451" s="425"/>
      <c r="AL451" s="425"/>
      <c r="AM451" s="424"/>
      <c r="AN451" s="424"/>
    </row>
    <row r="452" spans="1:40" ht="15.75">
      <c r="A452" s="432"/>
      <c r="B452" s="432"/>
      <c r="C452" s="432"/>
      <c r="D452" s="430"/>
      <c r="E452" s="430"/>
      <c r="F452" s="431"/>
      <c r="G452" s="430"/>
      <c r="H452" s="429"/>
      <c r="I452" s="427"/>
      <c r="J452" s="427"/>
      <c r="K452" s="428"/>
      <c r="L452" s="427"/>
      <c r="M452" s="426"/>
      <c r="N452" s="425"/>
      <c r="O452" s="425"/>
      <c r="P452" s="425"/>
      <c r="Q452" s="425"/>
      <c r="R452" s="425"/>
      <c r="S452" s="425"/>
      <c r="T452" s="425"/>
      <c r="U452" s="425"/>
      <c r="V452" s="425"/>
      <c r="W452" s="425"/>
      <c r="X452" s="425"/>
      <c r="Y452" s="425"/>
      <c r="Z452" s="425"/>
      <c r="AA452" s="425"/>
      <c r="AB452" s="425"/>
      <c r="AC452" s="425"/>
      <c r="AD452" s="425"/>
      <c r="AE452" s="425"/>
      <c r="AF452" s="425"/>
      <c r="AG452" s="425"/>
      <c r="AH452" s="425"/>
      <c r="AI452" s="425"/>
      <c r="AJ452" s="425"/>
      <c r="AK452" s="425"/>
      <c r="AL452" s="425"/>
      <c r="AM452" s="424"/>
      <c r="AN452" s="424"/>
    </row>
    <row r="453" spans="1:40" ht="15.75">
      <c r="A453" s="432"/>
      <c r="B453" s="432"/>
      <c r="C453" s="432"/>
      <c r="D453" s="430"/>
      <c r="E453" s="430"/>
      <c r="F453" s="431"/>
      <c r="G453" s="430"/>
      <c r="H453" s="429"/>
      <c r="I453" s="427"/>
      <c r="J453" s="427"/>
      <c r="K453" s="428"/>
      <c r="L453" s="427"/>
      <c r="M453" s="426"/>
      <c r="N453" s="425"/>
      <c r="O453" s="425"/>
      <c r="P453" s="425"/>
      <c r="Q453" s="425"/>
      <c r="R453" s="425"/>
      <c r="S453" s="425"/>
      <c r="T453" s="425"/>
      <c r="U453" s="425"/>
      <c r="V453" s="425"/>
      <c r="W453" s="425"/>
      <c r="X453" s="425"/>
      <c r="Y453" s="425"/>
      <c r="Z453" s="425"/>
      <c r="AA453" s="425"/>
      <c r="AB453" s="425"/>
      <c r="AC453" s="425"/>
      <c r="AD453" s="425"/>
      <c r="AE453" s="425"/>
      <c r="AF453" s="425"/>
      <c r="AG453" s="425"/>
      <c r="AH453" s="425"/>
      <c r="AI453" s="425"/>
      <c r="AJ453" s="425"/>
      <c r="AK453" s="425"/>
      <c r="AL453" s="425"/>
      <c r="AM453" s="424"/>
      <c r="AN453" s="424"/>
    </row>
    <row r="454" spans="1:40" ht="15.75">
      <c r="A454" s="432"/>
      <c r="B454" s="432"/>
      <c r="C454" s="432"/>
      <c r="D454" s="430"/>
      <c r="E454" s="430"/>
      <c r="F454" s="431"/>
      <c r="G454" s="430"/>
      <c r="H454" s="429"/>
      <c r="I454" s="427"/>
      <c r="J454" s="427"/>
      <c r="K454" s="428"/>
      <c r="L454" s="427"/>
      <c r="M454" s="426"/>
      <c r="N454" s="425"/>
      <c r="O454" s="425"/>
      <c r="P454" s="425"/>
      <c r="Q454" s="425"/>
      <c r="R454" s="425"/>
      <c r="S454" s="425"/>
      <c r="T454" s="425"/>
      <c r="U454" s="425"/>
      <c r="V454" s="425"/>
      <c r="W454" s="425"/>
      <c r="X454" s="425"/>
      <c r="Y454" s="425"/>
      <c r="Z454" s="425"/>
      <c r="AA454" s="425"/>
      <c r="AB454" s="425"/>
      <c r="AC454" s="425"/>
      <c r="AD454" s="425"/>
      <c r="AE454" s="425"/>
      <c r="AF454" s="425"/>
      <c r="AG454" s="425"/>
      <c r="AH454" s="425"/>
      <c r="AI454" s="425"/>
      <c r="AJ454" s="425"/>
      <c r="AK454" s="425"/>
      <c r="AL454" s="425"/>
      <c r="AM454" s="424"/>
      <c r="AN454" s="424"/>
    </row>
    <row r="455" spans="1:40" ht="15.75">
      <c r="A455" s="432"/>
      <c r="B455" s="432"/>
      <c r="C455" s="432"/>
      <c r="D455" s="430"/>
      <c r="E455" s="430"/>
      <c r="F455" s="431"/>
      <c r="G455" s="430"/>
      <c r="H455" s="429"/>
      <c r="I455" s="427"/>
      <c r="J455" s="427"/>
      <c r="K455" s="428"/>
      <c r="L455" s="427"/>
      <c r="M455" s="426"/>
      <c r="N455" s="425"/>
      <c r="O455" s="425"/>
      <c r="P455" s="425"/>
      <c r="Q455" s="425"/>
      <c r="R455" s="425"/>
      <c r="S455" s="425"/>
      <c r="T455" s="425"/>
      <c r="U455" s="425"/>
      <c r="V455" s="425"/>
      <c r="W455" s="425"/>
      <c r="X455" s="425"/>
      <c r="Y455" s="425"/>
      <c r="Z455" s="425"/>
      <c r="AA455" s="425"/>
      <c r="AB455" s="425"/>
      <c r="AC455" s="425"/>
      <c r="AD455" s="425"/>
      <c r="AE455" s="425"/>
      <c r="AF455" s="425"/>
      <c r="AG455" s="425"/>
      <c r="AH455" s="425"/>
      <c r="AI455" s="425"/>
      <c r="AJ455" s="425"/>
      <c r="AK455" s="425"/>
      <c r="AL455" s="425"/>
      <c r="AM455" s="424"/>
      <c r="AN455" s="424"/>
    </row>
    <row r="456" spans="1:40" ht="15.75">
      <c r="A456" s="432"/>
      <c r="B456" s="432"/>
      <c r="C456" s="432"/>
      <c r="D456" s="430"/>
      <c r="E456" s="430"/>
      <c r="F456" s="431"/>
      <c r="G456" s="430"/>
      <c r="H456" s="429"/>
      <c r="I456" s="427"/>
      <c r="J456" s="427"/>
      <c r="K456" s="428"/>
      <c r="L456" s="427"/>
      <c r="M456" s="426"/>
      <c r="N456" s="425"/>
      <c r="O456" s="425"/>
      <c r="P456" s="425"/>
      <c r="Q456" s="425"/>
      <c r="R456" s="425"/>
      <c r="S456" s="425"/>
      <c r="T456" s="425"/>
      <c r="U456" s="425"/>
      <c r="V456" s="425"/>
      <c r="W456" s="425"/>
      <c r="X456" s="425"/>
      <c r="Y456" s="425"/>
      <c r="Z456" s="425"/>
      <c r="AA456" s="425"/>
      <c r="AB456" s="425"/>
      <c r="AC456" s="425"/>
      <c r="AD456" s="425"/>
      <c r="AE456" s="425"/>
      <c r="AF456" s="425"/>
      <c r="AG456" s="425"/>
      <c r="AH456" s="425"/>
      <c r="AI456" s="425"/>
      <c r="AJ456" s="425"/>
      <c r="AK456" s="425"/>
      <c r="AL456" s="425"/>
      <c r="AM456" s="424"/>
      <c r="AN456" s="424"/>
    </row>
    <row r="457" spans="1:40" ht="15.75">
      <c r="A457" s="432"/>
      <c r="B457" s="432"/>
      <c r="C457" s="432"/>
      <c r="D457" s="430"/>
      <c r="E457" s="430"/>
      <c r="F457" s="431"/>
      <c r="G457" s="430"/>
      <c r="H457" s="429"/>
      <c r="I457" s="427"/>
      <c r="J457" s="427"/>
      <c r="K457" s="428"/>
      <c r="L457" s="427"/>
      <c r="M457" s="426"/>
      <c r="N457" s="425"/>
      <c r="O457" s="425"/>
      <c r="P457" s="425"/>
      <c r="Q457" s="425"/>
      <c r="R457" s="425"/>
      <c r="S457" s="425"/>
      <c r="T457" s="425"/>
      <c r="U457" s="425"/>
      <c r="V457" s="425"/>
      <c r="W457" s="425"/>
      <c r="X457" s="425"/>
      <c r="Y457" s="425"/>
      <c r="Z457" s="425"/>
      <c r="AA457" s="425"/>
      <c r="AB457" s="425"/>
      <c r="AC457" s="425"/>
      <c r="AD457" s="425"/>
      <c r="AE457" s="425"/>
      <c r="AF457" s="425"/>
      <c r="AG457" s="425"/>
      <c r="AH457" s="425"/>
      <c r="AI457" s="425"/>
      <c r="AJ457" s="425"/>
      <c r="AK457" s="425"/>
      <c r="AL457" s="425"/>
      <c r="AM457" s="424"/>
      <c r="AN457" s="424"/>
    </row>
    <row r="458" spans="1:40" ht="15.75">
      <c r="A458" s="432"/>
      <c r="B458" s="432"/>
      <c r="C458" s="432"/>
      <c r="D458" s="430"/>
      <c r="E458" s="430"/>
      <c r="F458" s="431"/>
      <c r="G458" s="430"/>
      <c r="H458" s="429"/>
      <c r="I458" s="427"/>
      <c r="J458" s="427"/>
      <c r="K458" s="428"/>
      <c r="L458" s="427"/>
      <c r="M458" s="426"/>
      <c r="N458" s="425"/>
      <c r="O458" s="425"/>
      <c r="P458" s="425"/>
      <c r="Q458" s="425"/>
      <c r="R458" s="425"/>
      <c r="S458" s="425"/>
      <c r="T458" s="425"/>
      <c r="U458" s="425"/>
      <c r="V458" s="425"/>
      <c r="W458" s="425"/>
      <c r="X458" s="425"/>
      <c r="Y458" s="425"/>
      <c r="Z458" s="425"/>
      <c r="AA458" s="425"/>
      <c r="AB458" s="425"/>
      <c r="AC458" s="425"/>
      <c r="AD458" s="425"/>
      <c r="AE458" s="425"/>
      <c r="AF458" s="425"/>
      <c r="AG458" s="425"/>
      <c r="AH458" s="425"/>
      <c r="AI458" s="425"/>
      <c r="AJ458" s="425"/>
      <c r="AK458" s="425"/>
      <c r="AL458" s="425"/>
      <c r="AM458" s="424"/>
      <c r="AN458" s="424"/>
    </row>
  </sheetData>
  <mergeCells count="2">
    <mergeCell ref="A2:G2"/>
    <mergeCell ref="H2:L2"/>
  </mergeCells>
  <pageMargins left="0.75" right="0.75" top="1" bottom="1" header="0.5" footer="0.5"/>
  <pageSetup paperSize="9" orientation="portrait" verticalDpi="0" r:id="rId1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>
  <dimension ref="A1:AS480"/>
  <sheetViews>
    <sheetView workbookViewId="0"/>
  </sheetViews>
  <sheetFormatPr defaultRowHeight="12.75"/>
  <cols>
    <col min="1" max="1" width="7.28515625" bestFit="1" customWidth="1"/>
    <col min="2" max="2" width="6" bestFit="1" customWidth="1"/>
    <col min="3" max="3" width="5.7109375" bestFit="1" customWidth="1"/>
    <col min="4" max="4" width="16.7109375" customWidth="1"/>
    <col min="5" max="5" width="20.28515625" customWidth="1"/>
    <col min="6" max="7" width="27.140625" customWidth="1"/>
    <col min="8" max="12" width="8.7109375" customWidth="1"/>
    <col min="13" max="13" width="11.5703125" customWidth="1"/>
    <col min="14" max="14" width="6.28515625" customWidth="1"/>
    <col min="15" max="15" width="6.85546875" bestFit="1" customWidth="1"/>
    <col min="16" max="16" width="6.28515625" customWidth="1"/>
    <col min="17" max="17" width="6.85546875" bestFit="1" customWidth="1"/>
    <col min="18" max="22" width="6.42578125" customWidth="1"/>
    <col min="23" max="23" width="6.85546875" bestFit="1" customWidth="1"/>
    <col min="24" max="29" width="6.85546875" customWidth="1"/>
    <col min="30" max="33" width="6.85546875" bestFit="1" customWidth="1"/>
    <col min="34" max="35" width="6.85546875" customWidth="1"/>
    <col min="36" max="37" width="6.85546875" bestFit="1" customWidth="1"/>
    <col min="38" max="38" width="16.140625" customWidth="1"/>
    <col min="39" max="39" width="21" bestFit="1" customWidth="1"/>
  </cols>
  <sheetData>
    <row r="1" spans="1:45" ht="16.5" thickBot="1">
      <c r="A1" s="475"/>
      <c r="B1" s="475"/>
      <c r="C1" s="475"/>
      <c r="D1" s="473"/>
      <c r="E1" s="473"/>
      <c r="F1" s="474"/>
      <c r="G1" s="473"/>
      <c r="H1" s="472"/>
      <c r="I1" s="472"/>
      <c r="J1" s="471"/>
      <c r="K1" s="470"/>
      <c r="L1" s="469" t="s">
        <v>2819</v>
      </c>
      <c r="M1" s="468">
        <v>41909.375</v>
      </c>
      <c r="N1" s="467"/>
      <c r="O1" s="467"/>
      <c r="P1" s="466"/>
      <c r="Q1" s="466"/>
      <c r="R1" s="466"/>
      <c r="S1" s="466"/>
      <c r="T1" s="466"/>
      <c r="U1" s="466"/>
      <c r="V1" s="466"/>
      <c r="W1" s="464"/>
      <c r="X1" s="464"/>
      <c r="Y1" s="464"/>
      <c r="Z1" s="464"/>
      <c r="AA1" s="464"/>
      <c r="AB1" s="464"/>
      <c r="AC1" s="464"/>
      <c r="AD1" s="464"/>
      <c r="AE1" s="465"/>
      <c r="AF1" s="465"/>
      <c r="AG1" s="465"/>
      <c r="AH1" s="465"/>
      <c r="AI1" s="465"/>
      <c r="AJ1" s="464"/>
      <c r="AK1" s="464"/>
      <c r="AL1" s="464"/>
      <c r="AM1" s="424" t="s">
        <v>3356</v>
      </c>
      <c r="AN1" s="424"/>
    </row>
    <row r="2" spans="1:45" ht="24" thickBot="1">
      <c r="A2" s="691" t="s">
        <v>3358</v>
      </c>
      <c r="B2" s="692"/>
      <c r="C2" s="692"/>
      <c r="D2" s="692"/>
      <c r="E2" s="692"/>
      <c r="F2" s="692"/>
      <c r="G2" s="693"/>
      <c r="H2" s="694" t="s">
        <v>3357</v>
      </c>
      <c r="I2" s="695"/>
      <c r="J2" s="695"/>
      <c r="K2" s="695"/>
      <c r="L2" s="695"/>
      <c r="M2" s="463" t="s">
        <v>2862</v>
      </c>
      <c r="N2" s="461">
        <v>1</v>
      </c>
      <c r="O2" s="461">
        <v>2</v>
      </c>
      <c r="P2" s="461">
        <v>3</v>
      </c>
      <c r="Q2" s="461">
        <v>4</v>
      </c>
      <c r="R2" s="461">
        <v>5</v>
      </c>
      <c r="S2" s="461">
        <v>6</v>
      </c>
      <c r="T2" s="461">
        <v>7</v>
      </c>
      <c r="U2" s="461">
        <v>8</v>
      </c>
      <c r="V2" s="461">
        <v>9</v>
      </c>
      <c r="W2" s="461">
        <v>10</v>
      </c>
      <c r="X2" s="461">
        <v>11</v>
      </c>
      <c r="Y2" s="461">
        <v>12</v>
      </c>
      <c r="Z2" s="461">
        <v>13</v>
      </c>
      <c r="AA2" s="461">
        <v>14</v>
      </c>
      <c r="AB2" s="461">
        <v>15</v>
      </c>
      <c r="AC2" s="461">
        <v>16</v>
      </c>
      <c r="AD2" s="461">
        <v>17</v>
      </c>
      <c r="AE2" s="461">
        <v>18</v>
      </c>
      <c r="AF2" s="461">
        <v>19</v>
      </c>
      <c r="AG2" s="461">
        <v>20</v>
      </c>
      <c r="AH2" s="461">
        <v>21</v>
      </c>
      <c r="AI2" s="461">
        <v>22</v>
      </c>
      <c r="AJ2" s="461">
        <v>23</v>
      </c>
      <c r="AK2" s="462">
        <v>24</v>
      </c>
      <c r="AL2" s="461" t="s">
        <v>257</v>
      </c>
      <c r="AM2" s="449">
        <v>41910.041666666664</v>
      </c>
      <c r="AN2" s="424" t="s">
        <v>3352</v>
      </c>
    </row>
    <row r="3" spans="1:45" ht="16.5" thickBot="1">
      <c r="A3" s="460" t="s">
        <v>3355</v>
      </c>
      <c r="B3" s="459" t="s">
        <v>3354</v>
      </c>
      <c r="C3" s="458" t="s">
        <v>2636</v>
      </c>
      <c r="D3" s="459" t="s">
        <v>231</v>
      </c>
      <c r="E3" s="459" t="s">
        <v>232</v>
      </c>
      <c r="F3" s="458" t="s">
        <v>235</v>
      </c>
      <c r="G3" s="457" t="s">
        <v>234</v>
      </c>
      <c r="H3" s="456" t="s">
        <v>2822</v>
      </c>
      <c r="I3" s="455" t="s">
        <v>259</v>
      </c>
      <c r="J3" s="455" t="s">
        <v>162</v>
      </c>
      <c r="K3" s="454" t="s">
        <v>79</v>
      </c>
      <c r="L3" s="453" t="s">
        <v>3353</v>
      </c>
      <c r="M3" s="452" t="s">
        <v>2825</v>
      </c>
      <c r="N3" s="450"/>
      <c r="O3" s="450"/>
      <c r="P3" s="450"/>
      <c r="Q3" s="450"/>
      <c r="R3" s="450"/>
      <c r="S3" s="450"/>
      <c r="T3" s="450"/>
      <c r="U3" s="450"/>
      <c r="V3" s="450"/>
      <c r="W3" s="450"/>
      <c r="X3" s="450"/>
      <c r="Y3" s="450"/>
      <c r="Z3" s="450"/>
      <c r="AA3" s="450"/>
      <c r="AB3" s="450"/>
      <c r="AC3" s="450"/>
      <c r="AD3" s="450"/>
      <c r="AE3" s="450"/>
      <c r="AF3" s="450"/>
      <c r="AG3" s="450"/>
      <c r="AH3" s="450"/>
      <c r="AI3" s="450"/>
      <c r="AJ3" s="450"/>
      <c r="AK3" s="451"/>
      <c r="AL3" s="450"/>
      <c r="AM3" s="258"/>
      <c r="AN3" s="11" t="s">
        <v>165</v>
      </c>
      <c r="AO3" s="11" t="s">
        <v>196</v>
      </c>
      <c r="AP3" s="11" t="s">
        <v>162</v>
      </c>
      <c r="AQ3" s="11" t="s">
        <v>163</v>
      </c>
      <c r="AR3" s="11" t="s">
        <v>79</v>
      </c>
      <c r="AS3" s="11" t="s">
        <v>164</v>
      </c>
    </row>
    <row r="4" spans="1:45" s="70" customFormat="1" ht="18.75">
      <c r="A4" s="446">
        <v>1</v>
      </c>
      <c r="B4" s="445"/>
      <c r="C4" s="444">
        <v>603</v>
      </c>
      <c r="D4" s="443" t="s">
        <v>117</v>
      </c>
      <c r="E4" s="443" t="s">
        <v>48</v>
      </c>
      <c r="F4" s="443" t="s">
        <v>296</v>
      </c>
      <c r="G4" s="443" t="s">
        <v>47</v>
      </c>
      <c r="H4" s="442">
        <f t="shared" ref="H4:H32" si="0">K4+L4</f>
        <v>720</v>
      </c>
      <c r="I4" s="441">
        <f t="shared" ref="I4:I32" si="1">COUNTA(N4:AK4)</f>
        <v>24</v>
      </c>
      <c r="J4" s="440">
        <f t="shared" ref="J4:J32" si="2">AL4-$M$1</f>
        <v>0.52916666666715173</v>
      </c>
      <c r="K4" s="439">
        <f t="shared" ref="K4:K9" si="3">I4*30</f>
        <v>720</v>
      </c>
      <c r="L4" s="438">
        <f t="shared" ref="L4:L9" si="4">-IF(AL4&gt;$AM$2,IF(J4&gt;1.04,HOUR(J4)*60+MINUTE(J4),MINUTE(J4)),0)</f>
        <v>0</v>
      </c>
      <c r="M4" s="437">
        <f t="shared" ref="M4:M32" si="5">$M$1</f>
        <v>41909.375</v>
      </c>
      <c r="N4" s="448">
        <v>1.916585648148148</v>
      </c>
      <c r="O4" s="436">
        <v>0.47638888888888892</v>
      </c>
      <c r="P4" s="436">
        <v>0.47638888888888892</v>
      </c>
      <c r="Q4" s="436">
        <v>0.45763888888888887</v>
      </c>
      <c r="R4" s="436">
        <v>0.50694444444444442</v>
      </c>
      <c r="S4" s="436">
        <v>0.8979166666666667</v>
      </c>
      <c r="T4" s="436">
        <v>0.40625</v>
      </c>
      <c r="U4" s="436">
        <v>0.51250000000000007</v>
      </c>
      <c r="V4" s="436">
        <v>0.54236111111111118</v>
      </c>
      <c r="W4" s="436">
        <v>0.58958333333333335</v>
      </c>
      <c r="X4" s="436">
        <v>0.63680555555555551</v>
      </c>
      <c r="Y4" s="436">
        <v>0.49236111111111108</v>
      </c>
      <c r="Z4" s="436">
        <v>0.84375</v>
      </c>
      <c r="AA4" s="436">
        <v>0.6694444444444444</v>
      </c>
      <c r="AB4" s="436">
        <v>0.68888888888888899</v>
      </c>
      <c r="AC4" s="436">
        <v>0.70694444444444438</v>
      </c>
      <c r="AD4" s="436">
        <v>0.875</v>
      </c>
      <c r="AE4" s="436">
        <v>0.73958333333333337</v>
      </c>
      <c r="AF4" s="436">
        <v>0.78680555555555554</v>
      </c>
      <c r="AG4" s="436">
        <v>0.85625000000000007</v>
      </c>
      <c r="AH4" s="436">
        <v>0.56180555555555556</v>
      </c>
      <c r="AI4" s="436">
        <v>0.61041666666666672</v>
      </c>
      <c r="AJ4" s="436">
        <v>0.76666666666666661</v>
      </c>
      <c r="AK4" s="447">
        <v>0.4291666666666667</v>
      </c>
      <c r="AL4" s="433">
        <v>41909.904166666667</v>
      </c>
      <c r="AM4" s="258" t="str">
        <f>D4&amp;" "&amp;E4</f>
        <v>Brudło Paweł</v>
      </c>
      <c r="AN4" s="11">
        <v>100</v>
      </c>
      <c r="AO4" s="11" t="str">
        <f>VLOOKUP(AM4,'PPM M'!$A$3:$A$579,1,0)</f>
        <v>Brudło Paweł</v>
      </c>
      <c r="AP4" s="80"/>
      <c r="AQ4" s="11"/>
      <c r="AR4" s="11"/>
      <c r="AS4" s="11"/>
    </row>
    <row r="5" spans="1:45" s="70" customFormat="1" ht="18.75">
      <c r="A5" s="446">
        <f>IF(H5=H4,IF(I5=I4,IF(J5=J4,A4,COUNTA($A$3:A4)),COUNTA($A$3:A4)),COUNTA($A$3:A4))</f>
        <v>2</v>
      </c>
      <c r="B5" s="445"/>
      <c r="C5" s="444">
        <v>620</v>
      </c>
      <c r="D5" s="443" t="s">
        <v>26</v>
      </c>
      <c r="E5" s="443" t="s">
        <v>52</v>
      </c>
      <c r="F5" s="443" t="s">
        <v>34</v>
      </c>
      <c r="G5" s="443" t="s">
        <v>53</v>
      </c>
      <c r="H5" s="442">
        <f t="shared" si="0"/>
        <v>720</v>
      </c>
      <c r="I5" s="441">
        <f t="shared" si="1"/>
        <v>24</v>
      </c>
      <c r="J5" s="440">
        <f t="shared" si="2"/>
        <v>0.53125</v>
      </c>
      <c r="K5" s="439">
        <f t="shared" si="3"/>
        <v>720</v>
      </c>
      <c r="L5" s="438">
        <f t="shared" si="4"/>
        <v>0</v>
      </c>
      <c r="M5" s="437">
        <f t="shared" si="5"/>
        <v>41909.375</v>
      </c>
      <c r="N5" s="435">
        <v>0.40277777777777773</v>
      </c>
      <c r="O5" s="435">
        <v>0.77083333333333337</v>
      </c>
      <c r="P5" s="435">
        <v>0.46180555555555558</v>
      </c>
      <c r="Q5" s="435">
        <v>0.56041666666666667</v>
      </c>
      <c r="R5" s="435">
        <v>0.51736111111111105</v>
      </c>
      <c r="S5" s="435">
        <v>0.90069444444444446</v>
      </c>
      <c r="T5" s="435">
        <v>0.4201388888888889</v>
      </c>
      <c r="U5" s="435">
        <v>0.54027777777777775</v>
      </c>
      <c r="V5" s="435">
        <v>0.55555555555555558</v>
      </c>
      <c r="W5" s="435">
        <v>0.79861111111111116</v>
      </c>
      <c r="X5" s="435">
        <v>0.58680555555555558</v>
      </c>
      <c r="Y5" s="435">
        <v>0.38750000000000001</v>
      </c>
      <c r="Z5" s="435">
        <v>0.81944444444444453</v>
      </c>
      <c r="AA5" s="435">
        <v>0.60416666666666663</v>
      </c>
      <c r="AB5" s="435">
        <v>0.65972222222222221</v>
      </c>
      <c r="AC5" s="435">
        <v>0.68055555555555547</v>
      </c>
      <c r="AD5" s="435">
        <v>0.86944444444444446</v>
      </c>
      <c r="AE5" s="435">
        <v>0.71527777777777779</v>
      </c>
      <c r="AF5" s="435">
        <v>0.74652777777777779</v>
      </c>
      <c r="AG5" s="435">
        <v>0.85</v>
      </c>
      <c r="AH5" s="435">
        <v>0.52777777777777779</v>
      </c>
      <c r="AI5" s="435">
        <v>0.63888888888888895</v>
      </c>
      <c r="AJ5" s="435">
        <v>0.6972222222222223</v>
      </c>
      <c r="AK5" s="434">
        <v>0.44097222222222227</v>
      </c>
      <c r="AL5" s="433">
        <v>41909.90625</v>
      </c>
      <c r="AM5" s="258" t="str">
        <f t="shared" ref="AM5:AM32" si="6">D5&amp;" "&amp;E5</f>
        <v>Owczarski Marcin</v>
      </c>
      <c r="AN5" s="11">
        <f>MAX(AN4*IF(AR5&lt;1,AR5,IF(AS5&lt;1,AS5,IF(AP5&lt;1,AP5,1))),0)</f>
        <v>99.607843137346208</v>
      </c>
      <c r="AO5" s="11" t="str">
        <f>VLOOKUP(AM5,'PPM M'!$A$3:$A$579,1,0)</f>
        <v>Owczarski Marcin</v>
      </c>
      <c r="AP5" s="80">
        <f>J4/J5</f>
        <v>0.99607843137346208</v>
      </c>
      <c r="AQ5" s="11">
        <f>I5/I4</f>
        <v>1</v>
      </c>
      <c r="AR5" s="11">
        <f>K5/K4</f>
        <v>1</v>
      </c>
      <c r="AS5" s="11">
        <f>AQ5^0.2</f>
        <v>1</v>
      </c>
    </row>
    <row r="6" spans="1:45" s="70" customFormat="1" ht="18.75">
      <c r="A6" s="446">
        <f>IF(H6=H5,IF(I6=I5,IF(J6=J5,A5,COUNTA($A$3:A5)),COUNTA($A$3:A5)),COUNTA($A$3:A5))</f>
        <v>3</v>
      </c>
      <c r="B6" s="445"/>
      <c r="C6" s="444">
        <v>605</v>
      </c>
      <c r="D6" s="443" t="s">
        <v>81</v>
      </c>
      <c r="E6" s="443" t="s">
        <v>82</v>
      </c>
      <c r="F6" s="443" t="s">
        <v>83</v>
      </c>
      <c r="G6" s="443" t="s">
        <v>45</v>
      </c>
      <c r="H6" s="442">
        <f t="shared" si="0"/>
        <v>720</v>
      </c>
      <c r="I6" s="441">
        <f t="shared" si="1"/>
        <v>24</v>
      </c>
      <c r="J6" s="440">
        <f t="shared" si="2"/>
        <v>0.56805555555911269</v>
      </c>
      <c r="K6" s="439">
        <f t="shared" si="3"/>
        <v>720</v>
      </c>
      <c r="L6" s="438">
        <f t="shared" si="4"/>
        <v>0</v>
      </c>
      <c r="M6" s="437">
        <f t="shared" si="5"/>
        <v>41909.375</v>
      </c>
      <c r="N6" s="435">
        <v>0.40486111111111112</v>
      </c>
      <c r="O6" s="435">
        <v>0.86875000000000002</v>
      </c>
      <c r="P6" s="435">
        <v>0.5</v>
      </c>
      <c r="Q6" s="435">
        <v>0.52013888888888882</v>
      </c>
      <c r="R6" s="435">
        <v>0.54513888888888895</v>
      </c>
      <c r="S6" s="435">
        <v>0.90208333333333324</v>
      </c>
      <c r="T6" s="435">
        <v>0.42222222222222222</v>
      </c>
      <c r="U6" s="435">
        <v>0.61249999999999993</v>
      </c>
      <c r="V6" s="435">
        <v>0.58680555555555558</v>
      </c>
      <c r="W6" s="435">
        <v>0.64236111111111105</v>
      </c>
      <c r="X6" s="435">
        <v>0.69027777777777777</v>
      </c>
      <c r="Y6" s="435">
        <v>0.3888888888888889</v>
      </c>
      <c r="Z6" s="435">
        <v>0.8833333333333333</v>
      </c>
      <c r="AA6" s="435">
        <v>0.72569444444444453</v>
      </c>
      <c r="AB6" s="435">
        <v>0.74652777777777779</v>
      </c>
      <c r="AC6" s="435">
        <v>0.76180555555555562</v>
      </c>
      <c r="AD6" s="435">
        <v>0.50902777777777775</v>
      </c>
      <c r="AE6" s="435">
        <v>0.78680555555555554</v>
      </c>
      <c r="AF6" s="435">
        <v>0.82500000000000007</v>
      </c>
      <c r="AG6" s="435">
        <v>0.84652777777777777</v>
      </c>
      <c r="AH6" s="435">
        <v>0.55555555555555558</v>
      </c>
      <c r="AI6" s="435">
        <v>0.66805555555555562</v>
      </c>
      <c r="AJ6" s="435">
        <v>0.80625000000000002</v>
      </c>
      <c r="AK6" s="434">
        <v>0.48194444444444445</v>
      </c>
      <c r="AL6" s="433">
        <v>41909.943055555559</v>
      </c>
      <c r="AM6" s="258" t="str">
        <f t="shared" si="6"/>
        <v>Śmieja Daniel</v>
      </c>
      <c r="AN6" s="11">
        <f t="shared" ref="AN6:AN15" si="7">MAX(AN5*IF(AR6&lt;1,AR6,IF(AS6&lt;1,AS6,IF(AP6&lt;1,AP6,1))),0)</f>
        <v>93.154034229330918</v>
      </c>
      <c r="AO6" s="11" t="str">
        <f>VLOOKUP(AM6,'PPM M'!$A$3:$A$579,1,0)</f>
        <v>Śmieja Daniel</v>
      </c>
      <c r="AP6" s="80">
        <f t="shared" ref="AP6:AP15" si="8">J5/J6</f>
        <v>0.935207823955024</v>
      </c>
      <c r="AQ6" s="11">
        <f t="shared" ref="AQ6:AQ15" si="9">I6/I5</f>
        <v>1</v>
      </c>
      <c r="AR6" s="11">
        <f t="shared" ref="AR6:AR15" si="10">K6/K5</f>
        <v>1</v>
      </c>
      <c r="AS6" s="11">
        <f t="shared" ref="AS6:AS15" si="11">AQ6^0.2</f>
        <v>1</v>
      </c>
    </row>
    <row r="7" spans="1:45" s="70" customFormat="1" ht="18.75">
      <c r="A7" s="446">
        <f>IF(H7=H6,IF(I7=I6,IF(J7=J6,A6,COUNTA($A$3:A6)),COUNTA($A$3:A6)),COUNTA($A$3:A6))</f>
        <v>4</v>
      </c>
      <c r="B7" s="445"/>
      <c r="C7" s="444">
        <v>627</v>
      </c>
      <c r="D7" s="443" t="s">
        <v>577</v>
      </c>
      <c r="E7" s="443" t="s">
        <v>578</v>
      </c>
      <c r="F7" s="443" t="s">
        <v>580</v>
      </c>
      <c r="G7" s="443" t="s">
        <v>579</v>
      </c>
      <c r="H7" s="442">
        <f t="shared" si="0"/>
        <v>720</v>
      </c>
      <c r="I7" s="441">
        <f t="shared" si="1"/>
        <v>24</v>
      </c>
      <c r="J7" s="440">
        <f t="shared" si="2"/>
        <v>0.62013888888759539</v>
      </c>
      <c r="K7" s="439">
        <f t="shared" si="3"/>
        <v>720</v>
      </c>
      <c r="L7" s="438">
        <f t="shared" si="4"/>
        <v>0</v>
      </c>
      <c r="M7" s="437">
        <f t="shared" si="5"/>
        <v>41909.375</v>
      </c>
      <c r="N7" s="435">
        <v>0.98263888888888884</v>
      </c>
      <c r="O7" s="435">
        <v>0.45624999999999999</v>
      </c>
      <c r="P7" s="435">
        <v>0.84652777777777777</v>
      </c>
      <c r="Q7" s="435">
        <v>0.87638888888888899</v>
      </c>
      <c r="R7" s="435">
        <v>0.79305555555555562</v>
      </c>
      <c r="S7" s="435">
        <v>0.41736111111111113</v>
      </c>
      <c r="T7" s="435">
        <v>0.9590277777777777</v>
      </c>
      <c r="U7" s="435">
        <v>0.7583333333333333</v>
      </c>
      <c r="V7" s="435">
        <v>0.74444444444444446</v>
      </c>
      <c r="W7" s="435">
        <v>0.7090277777777777</v>
      </c>
      <c r="X7" s="435">
        <v>0.64513888888888882</v>
      </c>
      <c r="Y7" s="435">
        <v>0.8222222222222223</v>
      </c>
      <c r="Z7" s="435">
        <v>0.43055555555555558</v>
      </c>
      <c r="AA7" s="435">
        <v>0.60902777777777783</v>
      </c>
      <c r="AB7" s="435">
        <v>0.58819444444444446</v>
      </c>
      <c r="AC7" s="435">
        <v>0.5756944444444444</v>
      </c>
      <c r="AD7" s="435">
        <v>0.39444444444444443</v>
      </c>
      <c r="AE7" s="435">
        <v>0.53055555555555556</v>
      </c>
      <c r="AF7" s="435">
        <v>0.49513888888888885</v>
      </c>
      <c r="AG7" s="435">
        <v>0.47500000000000003</v>
      </c>
      <c r="AH7" s="435">
        <v>0.77638888888888891</v>
      </c>
      <c r="AI7" s="435">
        <v>0.68055555555555547</v>
      </c>
      <c r="AJ7" s="435">
        <v>0.5131944444444444</v>
      </c>
      <c r="AK7" s="434">
        <v>0.93611111111111101</v>
      </c>
      <c r="AL7" s="433">
        <v>41909.995138888888</v>
      </c>
      <c r="AM7" s="258" t="str">
        <f t="shared" si="6"/>
        <v>Konieczny Tomasz</v>
      </c>
      <c r="AN7" s="11">
        <f t="shared" si="7"/>
        <v>85.330347144713087</v>
      </c>
      <c r="AO7" s="11" t="str">
        <f>VLOOKUP(AM7,'PPM M'!$A$3:$A$579,1,0)</f>
        <v>Konieczny Tomasz</v>
      </c>
      <c r="AP7" s="80">
        <f t="shared" si="8"/>
        <v>0.91601343785759071</v>
      </c>
      <c r="AQ7" s="11">
        <f t="shared" si="9"/>
        <v>1</v>
      </c>
      <c r="AR7" s="11">
        <f t="shared" si="10"/>
        <v>1</v>
      </c>
      <c r="AS7" s="11">
        <f t="shared" si="11"/>
        <v>1</v>
      </c>
    </row>
    <row r="8" spans="1:45" s="70" customFormat="1" ht="18.75">
      <c r="A8" s="446">
        <f>IF(H8=H7,IF(I8=I7,IF(J8=J7,A7,COUNTA($A$3:A7)),COUNTA($A$3:A7)),COUNTA($A$3:A7))</f>
        <v>5</v>
      </c>
      <c r="B8" s="445"/>
      <c r="C8" s="444">
        <v>611</v>
      </c>
      <c r="D8" s="443" t="s">
        <v>62</v>
      </c>
      <c r="E8" s="443" t="s">
        <v>52</v>
      </c>
      <c r="F8" s="443" t="s">
        <v>63</v>
      </c>
      <c r="G8" s="443" t="s">
        <v>47</v>
      </c>
      <c r="H8" s="442">
        <f t="shared" si="0"/>
        <v>720</v>
      </c>
      <c r="I8" s="441">
        <f t="shared" si="1"/>
        <v>24</v>
      </c>
      <c r="J8" s="440">
        <f t="shared" si="2"/>
        <v>0.62152777778101154</v>
      </c>
      <c r="K8" s="439">
        <f t="shared" si="3"/>
        <v>720</v>
      </c>
      <c r="L8" s="438">
        <f t="shared" si="4"/>
        <v>0</v>
      </c>
      <c r="M8" s="437">
        <f t="shared" si="5"/>
        <v>41909.375</v>
      </c>
      <c r="N8" s="435">
        <v>0.3888888888888889</v>
      </c>
      <c r="O8" s="435">
        <v>0.85416666666666663</v>
      </c>
      <c r="P8" s="435">
        <v>0.49305555555555558</v>
      </c>
      <c r="Q8" s="435">
        <v>0.47222222222222227</v>
      </c>
      <c r="R8" s="435">
        <v>0.52500000000000002</v>
      </c>
      <c r="S8" s="435">
        <v>0.99097222222222225</v>
      </c>
      <c r="T8" s="435">
        <v>0.41319444444444442</v>
      </c>
      <c r="U8" s="435">
        <v>0.53819444444444442</v>
      </c>
      <c r="V8" s="435">
        <v>0.55208333333333337</v>
      </c>
      <c r="W8" s="435">
        <v>0.60416666666666663</v>
      </c>
      <c r="X8" s="435">
        <v>0.67013888888888884</v>
      </c>
      <c r="Y8" s="435">
        <v>0.50694444444444442</v>
      </c>
      <c r="Z8" s="435">
        <v>0.95833333333333337</v>
      </c>
      <c r="AA8" s="435">
        <v>0.69444444444444453</v>
      </c>
      <c r="AB8" s="435">
        <v>0.72222222222222221</v>
      </c>
      <c r="AC8" s="435">
        <v>0.74305555555555547</v>
      </c>
      <c r="AD8" s="435">
        <v>0.93055555555555547</v>
      </c>
      <c r="AE8" s="435">
        <v>0.78472222222222221</v>
      </c>
      <c r="AF8" s="435">
        <v>0.84375</v>
      </c>
      <c r="AG8" s="435">
        <v>0.90277777777777779</v>
      </c>
      <c r="AH8" s="435">
        <v>0.57638888888888895</v>
      </c>
      <c r="AI8" s="435">
        <v>0.63541666666666663</v>
      </c>
      <c r="AJ8" s="435">
        <v>0.81944444444444453</v>
      </c>
      <c r="AK8" s="434">
        <v>0.44097222222222227</v>
      </c>
      <c r="AL8" s="433">
        <v>41909.996527777781</v>
      </c>
      <c r="AM8" s="258" t="str">
        <f t="shared" si="6"/>
        <v>Witkowski Marcin</v>
      </c>
      <c r="AN8" s="11">
        <f t="shared" si="7"/>
        <v>85.139664804104342</v>
      </c>
      <c r="AO8" s="11" t="str">
        <f>VLOOKUP(AM8,'PPM M'!$A$3:$A$579,1,0)</f>
        <v>Witkowski Marcin</v>
      </c>
      <c r="AP8" s="80">
        <f t="shared" si="8"/>
        <v>0.99776536312121911</v>
      </c>
      <c r="AQ8" s="11">
        <f t="shared" si="9"/>
        <v>1</v>
      </c>
      <c r="AR8" s="11">
        <f t="shared" si="10"/>
        <v>1</v>
      </c>
      <c r="AS8" s="11">
        <f t="shared" si="11"/>
        <v>1</v>
      </c>
    </row>
    <row r="9" spans="1:45" s="70" customFormat="1" ht="18.75">
      <c r="A9" s="446">
        <f>IF(H9=H8,IF(I9=I8,IF(J9=J8,A8,COUNTA($A$3:A8)),COUNTA($A$3:A8)),COUNTA($A$3:A8))</f>
        <v>6</v>
      </c>
      <c r="B9" s="445"/>
      <c r="C9" s="444">
        <v>602</v>
      </c>
      <c r="D9" s="443" t="s">
        <v>554</v>
      </c>
      <c r="E9" s="443" t="s">
        <v>60</v>
      </c>
      <c r="F9" s="443" t="s">
        <v>143</v>
      </c>
      <c r="G9" s="443" t="s">
        <v>555</v>
      </c>
      <c r="H9" s="442">
        <f t="shared" si="0"/>
        <v>660</v>
      </c>
      <c r="I9" s="441">
        <f t="shared" si="1"/>
        <v>22</v>
      </c>
      <c r="J9" s="440">
        <f t="shared" si="2"/>
        <v>0.56597222221898846</v>
      </c>
      <c r="K9" s="439">
        <f t="shared" si="3"/>
        <v>660</v>
      </c>
      <c r="L9" s="438">
        <f t="shared" si="4"/>
        <v>0</v>
      </c>
      <c r="M9" s="437">
        <f t="shared" si="5"/>
        <v>41909.375</v>
      </c>
      <c r="N9" s="435">
        <v>0.39166666666666666</v>
      </c>
      <c r="O9" s="435">
        <v>0.88541666666666663</v>
      </c>
      <c r="P9" s="435">
        <v>0.50138888888888888</v>
      </c>
      <c r="Q9" s="435">
        <v>0.4777777777777778</v>
      </c>
      <c r="R9" s="435">
        <v>0.53125</v>
      </c>
      <c r="S9" s="435">
        <v>0.92847222222222225</v>
      </c>
      <c r="T9" s="435">
        <v>0.41319444444444442</v>
      </c>
      <c r="U9" s="435">
        <v>0.54305555555555551</v>
      </c>
      <c r="V9" s="435">
        <v>0.5625</v>
      </c>
      <c r="W9" s="435">
        <v>0.6118055555555556</v>
      </c>
      <c r="X9" s="435">
        <v>0.67361111111111116</v>
      </c>
      <c r="Y9" s="435">
        <v>0.51666666666666672</v>
      </c>
      <c r="Z9" s="435">
        <v>0.90555555555555556</v>
      </c>
      <c r="AA9" s="435">
        <v>0.7006944444444444</v>
      </c>
      <c r="AB9" s="435">
        <v>0.73402777777777783</v>
      </c>
      <c r="AC9" s="435">
        <v>0.75416666666666676</v>
      </c>
      <c r="AD9" s="435"/>
      <c r="AE9" s="435">
        <v>0.8041666666666667</v>
      </c>
      <c r="AF9" s="435">
        <v>0.84375</v>
      </c>
      <c r="AG9" s="435"/>
      <c r="AH9" s="435">
        <v>0.58680555555555558</v>
      </c>
      <c r="AI9" s="435">
        <v>0.64166666666666672</v>
      </c>
      <c r="AJ9" s="435">
        <v>0.77222222222222225</v>
      </c>
      <c r="AK9" s="434">
        <v>0.45624999999999999</v>
      </c>
      <c r="AL9" s="433">
        <v>41909.940972222219</v>
      </c>
      <c r="AM9" s="258" t="str">
        <f t="shared" si="6"/>
        <v>Wiktorowski Krzysztof</v>
      </c>
      <c r="AN9" s="11">
        <f t="shared" si="7"/>
        <v>78.044692737095644</v>
      </c>
      <c r="AO9" s="11" t="str">
        <f>VLOOKUP(AM9,'PPM M'!$A$3:$A$579,1,0)</f>
        <v>Wiktorowski Krzysztof</v>
      </c>
      <c r="AP9" s="80">
        <f t="shared" si="8"/>
        <v>1.0981595092144421</v>
      </c>
      <c r="AQ9" s="11">
        <f t="shared" si="9"/>
        <v>0.91666666666666663</v>
      </c>
      <c r="AR9" s="11">
        <f t="shared" si="10"/>
        <v>0.91666666666666663</v>
      </c>
      <c r="AS9" s="11">
        <f t="shared" si="11"/>
        <v>0.98274826965614603</v>
      </c>
    </row>
    <row r="10" spans="1:45" s="70" customFormat="1" ht="18.75">
      <c r="A10" s="446">
        <f>IF(H10=H13,IF(I10=I13,IF(J10=J13,A13,COUNTA($A$3:A13)),COUNTA($A$3:A13)),COUNTA($A$3:A13))</f>
        <v>7</v>
      </c>
      <c r="B10" s="445"/>
      <c r="C10" s="444">
        <v>634</v>
      </c>
      <c r="D10" s="443" t="s">
        <v>3351</v>
      </c>
      <c r="E10" s="443" t="s">
        <v>88</v>
      </c>
      <c r="F10" s="443" t="s">
        <v>3350</v>
      </c>
      <c r="G10" s="443" t="s">
        <v>3349</v>
      </c>
      <c r="H10" s="442">
        <f t="shared" si="0"/>
        <v>660</v>
      </c>
      <c r="I10" s="441">
        <f t="shared" si="1"/>
        <v>22</v>
      </c>
      <c r="J10" s="440">
        <f t="shared" si="2"/>
        <v>0.62638888888614019</v>
      </c>
      <c r="K10" s="439">
        <f>I10*30-L10</f>
        <v>658</v>
      </c>
      <c r="L10" s="438">
        <v>2</v>
      </c>
      <c r="M10" s="437">
        <f t="shared" si="5"/>
        <v>41909.375</v>
      </c>
      <c r="N10" s="435">
        <v>0.39513888888888887</v>
      </c>
      <c r="O10" s="435">
        <v>0.93958333333333333</v>
      </c>
      <c r="P10" s="435">
        <v>0.52152777777777781</v>
      </c>
      <c r="Q10" s="435">
        <v>0.48541666666666666</v>
      </c>
      <c r="R10" s="435">
        <v>0.56041666666666667</v>
      </c>
      <c r="S10" s="435">
        <v>0.99583333333333324</v>
      </c>
      <c r="T10" s="435">
        <v>0.41597222222222219</v>
      </c>
      <c r="U10" s="435">
        <v>0.59861111111111109</v>
      </c>
      <c r="V10" s="435">
        <v>0.61805555555555558</v>
      </c>
      <c r="W10" s="435"/>
      <c r="X10" s="435">
        <v>0.65208333333333335</v>
      </c>
      <c r="Y10" s="435">
        <v>0.53888888888888886</v>
      </c>
      <c r="Z10" s="435">
        <v>0.98333333333333339</v>
      </c>
      <c r="AA10" s="435">
        <v>0.68333333333333324</v>
      </c>
      <c r="AB10" s="435">
        <v>0.7597222222222223</v>
      </c>
      <c r="AC10" s="435">
        <v>0.78472222222222221</v>
      </c>
      <c r="AD10" s="435"/>
      <c r="AE10" s="435">
        <v>0.82708333333333339</v>
      </c>
      <c r="AF10" s="435">
        <v>0.90625</v>
      </c>
      <c r="AG10" s="435">
        <v>0.96388888888888891</v>
      </c>
      <c r="AH10" s="435">
        <v>0.5756944444444444</v>
      </c>
      <c r="AI10" s="435">
        <v>0.72013888888888899</v>
      </c>
      <c r="AJ10" s="435">
        <v>0.87083333333333324</v>
      </c>
      <c r="AK10" s="434">
        <v>0.44236111111111115</v>
      </c>
      <c r="AL10" s="433">
        <v>41910.001388888886</v>
      </c>
      <c r="AM10" s="258" t="str">
        <f t="shared" si="6"/>
        <v>Grzesiecki Marek</v>
      </c>
      <c r="AN10" s="11">
        <f t="shared" si="7"/>
        <v>77.808193668195358</v>
      </c>
      <c r="AO10" s="11" t="str">
        <f>VLOOKUP(AM10,'PPM M'!$A$3:$A$579,1,0)</f>
        <v>Grzesiecki Marek</v>
      </c>
      <c r="AP10" s="80">
        <f t="shared" si="8"/>
        <v>0.90354767183915718</v>
      </c>
      <c r="AQ10" s="11">
        <f t="shared" si="9"/>
        <v>1</v>
      </c>
      <c r="AR10" s="11">
        <f t="shared" si="10"/>
        <v>0.99696969696969695</v>
      </c>
      <c r="AS10" s="11">
        <f t="shared" si="11"/>
        <v>1</v>
      </c>
    </row>
    <row r="11" spans="1:45" s="70" customFormat="1" ht="18.75">
      <c r="A11" s="446">
        <f>IF(H11=H9,IF(I11=I9,IF(J11=J9,A9,COUNTA($A$3:A9)),COUNTA($A$3:A9)),COUNTA($A$3:A9))</f>
        <v>7</v>
      </c>
      <c r="B11" s="445"/>
      <c r="C11" s="444">
        <v>623</v>
      </c>
      <c r="D11" s="443" t="s">
        <v>2060</v>
      </c>
      <c r="E11" s="443" t="s">
        <v>60</v>
      </c>
      <c r="F11" s="443" t="s">
        <v>143</v>
      </c>
      <c r="G11" s="443" t="s">
        <v>425</v>
      </c>
      <c r="H11" s="442">
        <f t="shared" si="0"/>
        <v>660</v>
      </c>
      <c r="I11" s="441">
        <f t="shared" si="1"/>
        <v>22</v>
      </c>
      <c r="J11" s="440">
        <f t="shared" si="2"/>
        <v>0.62638888888614019</v>
      </c>
      <c r="K11" s="439">
        <f>I11*30-L11</f>
        <v>658</v>
      </c>
      <c r="L11" s="438">
        <v>2</v>
      </c>
      <c r="M11" s="437">
        <f t="shared" si="5"/>
        <v>41909.375</v>
      </c>
      <c r="N11" s="435">
        <v>0.39166666666666666</v>
      </c>
      <c r="O11" s="435">
        <v>0.88541666666666663</v>
      </c>
      <c r="P11" s="435">
        <v>0.50138888888888888</v>
      </c>
      <c r="Q11" s="435">
        <v>0.4777777777777778</v>
      </c>
      <c r="R11" s="435">
        <v>0.53125</v>
      </c>
      <c r="S11" s="435"/>
      <c r="T11" s="435">
        <v>0.41319444444444442</v>
      </c>
      <c r="U11" s="435">
        <v>0.54305555555555551</v>
      </c>
      <c r="V11" s="435">
        <v>0.5625</v>
      </c>
      <c r="W11" s="435">
        <v>0.6118055555555556</v>
      </c>
      <c r="X11" s="435">
        <v>0.67222222222222217</v>
      </c>
      <c r="Y11" s="435">
        <v>0.51666666666666672</v>
      </c>
      <c r="Z11" s="435">
        <v>0.90555555555555556</v>
      </c>
      <c r="AA11" s="435">
        <v>0.7006944444444444</v>
      </c>
      <c r="AB11" s="435">
        <v>0.72986111111111107</v>
      </c>
      <c r="AC11" s="435">
        <v>0.75416666666666676</v>
      </c>
      <c r="AD11" s="435"/>
      <c r="AE11" s="435">
        <v>0.80486111111111114</v>
      </c>
      <c r="AF11" s="435">
        <v>0.84375</v>
      </c>
      <c r="AG11" s="435">
        <v>0.93611111111111101</v>
      </c>
      <c r="AH11" s="435">
        <v>0.58958333333333335</v>
      </c>
      <c r="AI11" s="435">
        <v>0.64166666666666672</v>
      </c>
      <c r="AJ11" s="435">
        <v>0.77222222222222225</v>
      </c>
      <c r="AK11" s="434">
        <v>0.45208333333333334</v>
      </c>
      <c r="AL11" s="433">
        <v>41910.001388888886</v>
      </c>
      <c r="AM11" s="258" t="str">
        <f t="shared" si="6"/>
        <v>Szawdzin Krzysztof</v>
      </c>
      <c r="AN11" s="11">
        <f t="shared" si="7"/>
        <v>77.808193668195358</v>
      </c>
      <c r="AO11" s="11" t="str">
        <f>VLOOKUP(AM11,'PPM M'!$A$3:$A$579,1,0)</f>
        <v>Szawdzin Krzysztof</v>
      </c>
      <c r="AP11" s="80">
        <f t="shared" si="8"/>
        <v>1</v>
      </c>
      <c r="AQ11" s="11">
        <f t="shared" si="9"/>
        <v>1</v>
      </c>
      <c r="AR11" s="11">
        <f t="shared" si="10"/>
        <v>1</v>
      </c>
      <c r="AS11" s="11">
        <f t="shared" si="11"/>
        <v>1</v>
      </c>
    </row>
    <row r="12" spans="1:45" s="70" customFormat="1" ht="18.75">
      <c r="A12" s="446">
        <f>IF(H12=H11,IF(I12=I11,IF(J12=J11,A11,COUNTA($A$3:A11)),COUNTA($A$3:A11)),COUNTA($A$3:A11))</f>
        <v>7</v>
      </c>
      <c r="B12" s="445"/>
      <c r="C12" s="444">
        <v>626</v>
      </c>
      <c r="D12" s="443" t="s">
        <v>2451</v>
      </c>
      <c r="E12" s="443" t="s">
        <v>2452</v>
      </c>
      <c r="F12" s="443" t="s">
        <v>2599</v>
      </c>
      <c r="G12" s="443" t="s">
        <v>425</v>
      </c>
      <c r="H12" s="442">
        <f t="shared" si="0"/>
        <v>660</v>
      </c>
      <c r="I12" s="441">
        <f t="shared" si="1"/>
        <v>22</v>
      </c>
      <c r="J12" s="440">
        <f t="shared" si="2"/>
        <v>0.62638888888614019</v>
      </c>
      <c r="K12" s="439">
        <f>I12*30-L12</f>
        <v>658</v>
      </c>
      <c r="L12" s="438">
        <v>2</v>
      </c>
      <c r="M12" s="437">
        <f t="shared" si="5"/>
        <v>41909.375</v>
      </c>
      <c r="N12" s="435">
        <v>0.3923611111111111</v>
      </c>
      <c r="O12" s="435">
        <v>0.88541666666666663</v>
      </c>
      <c r="P12" s="435">
        <v>0.5</v>
      </c>
      <c r="Q12" s="435">
        <v>0.4777777777777778</v>
      </c>
      <c r="R12" s="435">
        <v>0.53125</v>
      </c>
      <c r="S12" s="435"/>
      <c r="T12" s="435">
        <v>0.41319444444444442</v>
      </c>
      <c r="U12" s="435">
        <v>0.54305555555555551</v>
      </c>
      <c r="V12" s="435">
        <v>0.5625</v>
      </c>
      <c r="W12" s="435">
        <v>0.6118055555555556</v>
      </c>
      <c r="X12" s="435">
        <v>0.67361111111111116</v>
      </c>
      <c r="Y12" s="435">
        <v>0.51666666666666672</v>
      </c>
      <c r="Z12" s="435">
        <v>0.90763888888888899</v>
      </c>
      <c r="AA12" s="435">
        <v>0.7006944444444444</v>
      </c>
      <c r="AB12" s="435">
        <v>0.72986111111111107</v>
      </c>
      <c r="AC12" s="435">
        <v>0.75416666666666676</v>
      </c>
      <c r="AD12" s="435"/>
      <c r="AE12" s="435">
        <v>0.80486111111111114</v>
      </c>
      <c r="AF12" s="435">
        <v>0.84375</v>
      </c>
      <c r="AG12" s="435">
        <v>0.93611111111111101</v>
      </c>
      <c r="AH12" s="435">
        <v>0.58888888888888891</v>
      </c>
      <c r="AI12" s="435">
        <v>0.64236111111111105</v>
      </c>
      <c r="AJ12" s="435">
        <v>0.77222222222222225</v>
      </c>
      <c r="AK12" s="434">
        <v>0.45208333333333334</v>
      </c>
      <c r="AL12" s="433">
        <v>41910.001388888886</v>
      </c>
      <c r="AM12" s="258" t="str">
        <f t="shared" si="6"/>
        <v>Wieczorek Jarek</v>
      </c>
      <c r="AN12" s="11">
        <f t="shared" si="7"/>
        <v>77.808193668195358</v>
      </c>
      <c r="AO12" s="11" t="str">
        <f>VLOOKUP(AM12,'PPM M'!$A$3:$A$579,1,0)</f>
        <v>Wieczorek Jarek</v>
      </c>
      <c r="AP12" s="80">
        <f t="shared" si="8"/>
        <v>1</v>
      </c>
      <c r="AQ12" s="11">
        <f t="shared" si="9"/>
        <v>1</v>
      </c>
      <c r="AR12" s="11">
        <f t="shared" si="10"/>
        <v>1</v>
      </c>
      <c r="AS12" s="11">
        <f t="shared" si="11"/>
        <v>1</v>
      </c>
    </row>
    <row r="13" spans="1:45" s="70" customFormat="1" ht="18.75">
      <c r="A13" s="446">
        <f>IF(H13=H12,IF(I13=I12,IF(J13=J12,A12,COUNTA($A$3:A12)),COUNTA($A$3:A12)),COUNTA($A$3:A12))</f>
        <v>7</v>
      </c>
      <c r="B13" s="445"/>
      <c r="C13" s="444">
        <v>631</v>
      </c>
      <c r="D13" s="443" t="s">
        <v>879</v>
      </c>
      <c r="E13" s="443" t="s">
        <v>50</v>
      </c>
      <c r="F13" s="443" t="s">
        <v>143</v>
      </c>
      <c r="G13" s="443" t="s">
        <v>47</v>
      </c>
      <c r="H13" s="442">
        <f t="shared" si="0"/>
        <v>660</v>
      </c>
      <c r="I13" s="441">
        <f t="shared" si="1"/>
        <v>22</v>
      </c>
      <c r="J13" s="440">
        <f t="shared" si="2"/>
        <v>0.62638888888614019</v>
      </c>
      <c r="K13" s="439">
        <f>I13*30-L13</f>
        <v>658</v>
      </c>
      <c r="L13" s="438">
        <v>2</v>
      </c>
      <c r="M13" s="437">
        <f t="shared" si="5"/>
        <v>41909.375</v>
      </c>
      <c r="N13" s="435">
        <v>0.39374999999999999</v>
      </c>
      <c r="O13" s="435">
        <v>0.93958333333333333</v>
      </c>
      <c r="P13" s="435">
        <v>0.48888888888888887</v>
      </c>
      <c r="Q13" s="435">
        <v>0.50902777777777775</v>
      </c>
      <c r="R13" s="435">
        <v>0.56041666666666667</v>
      </c>
      <c r="S13" s="435">
        <v>0.99583333333333324</v>
      </c>
      <c r="T13" s="435">
        <v>0.41180555555555554</v>
      </c>
      <c r="U13" s="435">
        <v>0.59861111111111109</v>
      </c>
      <c r="V13" s="435">
        <v>0.61805555555555558</v>
      </c>
      <c r="W13" s="435"/>
      <c r="X13" s="435">
        <v>0.65277777777777779</v>
      </c>
      <c r="Y13" s="435">
        <v>0.53888888888888886</v>
      </c>
      <c r="Z13" s="435">
        <v>0.97638888888888886</v>
      </c>
      <c r="AA13" s="435">
        <v>0.68194444444444446</v>
      </c>
      <c r="AB13" s="435">
        <v>0.7597222222222223</v>
      </c>
      <c r="AC13" s="435">
        <v>0.78472222222222221</v>
      </c>
      <c r="AD13" s="435"/>
      <c r="AE13" s="435">
        <v>0.82708333333333339</v>
      </c>
      <c r="AF13" s="435">
        <v>0.90486111111111101</v>
      </c>
      <c r="AG13" s="435">
        <v>0.96319444444444446</v>
      </c>
      <c r="AH13" s="435">
        <v>0.5756944444444444</v>
      </c>
      <c r="AI13" s="435">
        <v>0.72013888888888899</v>
      </c>
      <c r="AJ13" s="435">
        <v>0.87083333333333324</v>
      </c>
      <c r="AK13" s="434">
        <v>0.4694444444444445</v>
      </c>
      <c r="AL13" s="433">
        <v>41910.001388888886</v>
      </c>
      <c r="AM13" s="258" t="str">
        <f t="shared" si="6"/>
        <v>Hołdakowski Wojciech</v>
      </c>
      <c r="AN13" s="11">
        <f t="shared" si="7"/>
        <v>77.808193668195358</v>
      </c>
      <c r="AO13" s="11" t="str">
        <f>VLOOKUP(AM13,'PPM M'!$A$3:$A$579,1,0)</f>
        <v>Hołdakowski Wojciech</v>
      </c>
      <c r="AP13" s="80">
        <f t="shared" si="8"/>
        <v>1</v>
      </c>
      <c r="AQ13" s="11">
        <f t="shared" si="9"/>
        <v>1</v>
      </c>
      <c r="AR13" s="11">
        <f t="shared" si="10"/>
        <v>1</v>
      </c>
      <c r="AS13" s="11">
        <f t="shared" si="11"/>
        <v>1</v>
      </c>
    </row>
    <row r="14" spans="1:45" s="70" customFormat="1" ht="18.75">
      <c r="A14" s="446">
        <f>IF(H14=H10,IF(I14=I10,IF(J14=J10,A10,COUNTA($A$3:A13)),COUNTA($A$3:A13)),COUNTA($A$3:A13))</f>
        <v>11</v>
      </c>
      <c r="B14" s="445"/>
      <c r="C14" s="444">
        <v>606</v>
      </c>
      <c r="D14" s="443" t="s">
        <v>782</v>
      </c>
      <c r="E14" s="443" t="s">
        <v>783</v>
      </c>
      <c r="F14" s="443" t="s">
        <v>2004</v>
      </c>
      <c r="G14" s="443" t="s">
        <v>45</v>
      </c>
      <c r="H14" s="442">
        <f t="shared" si="0"/>
        <v>660</v>
      </c>
      <c r="I14" s="441">
        <f t="shared" si="1"/>
        <v>22</v>
      </c>
      <c r="J14" s="440">
        <f t="shared" si="2"/>
        <v>0.62847222221898846</v>
      </c>
      <c r="K14" s="439">
        <f>I14*30-L14</f>
        <v>655</v>
      </c>
      <c r="L14" s="438">
        <v>5</v>
      </c>
      <c r="M14" s="437">
        <f t="shared" si="5"/>
        <v>41909.375</v>
      </c>
      <c r="N14" s="435">
        <v>0.40069444444444446</v>
      </c>
      <c r="O14" s="435">
        <v>0.9375</v>
      </c>
      <c r="P14" s="435">
        <v>0.51388888888888895</v>
      </c>
      <c r="Q14" s="435">
        <v>0.4909722222222222</v>
      </c>
      <c r="R14" s="435">
        <v>0.54861111111111105</v>
      </c>
      <c r="S14" s="435">
        <v>0.99652777777777779</v>
      </c>
      <c r="T14" s="435">
        <v>0.4201388888888889</v>
      </c>
      <c r="U14" s="435">
        <v>0.57986111111111105</v>
      </c>
      <c r="V14" s="435">
        <v>0.60416666666666663</v>
      </c>
      <c r="W14" s="435"/>
      <c r="X14" s="435">
        <v>0.65416666666666667</v>
      </c>
      <c r="Y14" s="435">
        <v>0.52847222222222223</v>
      </c>
      <c r="Z14" s="435">
        <v>0.97638888888888886</v>
      </c>
      <c r="AA14" s="435">
        <v>0.68402777777777779</v>
      </c>
      <c r="AB14" s="435">
        <v>0.74652777777777779</v>
      </c>
      <c r="AC14" s="435">
        <v>0.76597222222222217</v>
      </c>
      <c r="AD14" s="435"/>
      <c r="AE14" s="435">
        <v>0.80555555555555547</v>
      </c>
      <c r="AF14" s="435">
        <v>0.89236111111111116</v>
      </c>
      <c r="AG14" s="435">
        <v>0.96388888888888891</v>
      </c>
      <c r="AH14" s="435">
        <v>0.5493055555555556</v>
      </c>
      <c r="AI14" s="435">
        <v>0.72013888888888899</v>
      </c>
      <c r="AJ14" s="435">
        <v>0.85902777777777783</v>
      </c>
      <c r="AK14" s="434">
        <v>0.45624999999999999</v>
      </c>
      <c r="AL14" s="433">
        <v>41910.003472222219</v>
      </c>
      <c r="AM14" s="258" t="str">
        <f t="shared" si="6"/>
        <v>Ścibisz Jerzy</v>
      </c>
      <c r="AN14" s="11">
        <f t="shared" si="7"/>
        <v>77.453445064844928</v>
      </c>
      <c r="AO14" s="11" t="str">
        <f>VLOOKUP(AM14,'PPM M'!$A$3:$A$579,1,0)</f>
        <v>Ścibisz Jerzy</v>
      </c>
      <c r="AP14" s="80">
        <f t="shared" si="8"/>
        <v>0.99668508287368296</v>
      </c>
      <c r="AQ14" s="11">
        <f t="shared" si="9"/>
        <v>1</v>
      </c>
      <c r="AR14" s="11">
        <f t="shared" si="10"/>
        <v>0.99544072948328266</v>
      </c>
      <c r="AS14" s="11">
        <f t="shared" si="11"/>
        <v>1</v>
      </c>
    </row>
    <row r="15" spans="1:45" s="70" customFormat="1" ht="18.75">
      <c r="A15" s="446">
        <f>IF(H15=H14,IF(I15=I14,IF(J15=J14,A14,COUNTA($A$3:A14)),COUNTA($A$3:A14)),COUNTA($A$3:A14))</f>
        <v>12</v>
      </c>
      <c r="B15" s="445"/>
      <c r="C15" s="444">
        <v>604</v>
      </c>
      <c r="D15" s="443" t="s">
        <v>49</v>
      </c>
      <c r="E15" s="443" t="s">
        <v>50</v>
      </c>
      <c r="F15" s="443" t="s">
        <v>143</v>
      </c>
      <c r="G15" s="443" t="s">
        <v>51</v>
      </c>
      <c r="H15" s="442">
        <f t="shared" si="0"/>
        <v>630</v>
      </c>
      <c r="I15" s="441">
        <f t="shared" si="1"/>
        <v>21</v>
      </c>
      <c r="J15" s="440">
        <f t="shared" si="2"/>
        <v>0.60694444444379769</v>
      </c>
      <c r="K15" s="439">
        <f t="shared" ref="K15:K32" si="12">I15*30</f>
        <v>630</v>
      </c>
      <c r="L15" s="438">
        <f t="shared" ref="L15:L32" si="13">-IF(AL15&gt;$AM$2,IF(J15&gt;1.04,HOUR(J15)*60+MINUTE(J15),MINUTE(J15)),0)</f>
        <v>0</v>
      </c>
      <c r="M15" s="437">
        <f t="shared" si="5"/>
        <v>41909.375</v>
      </c>
      <c r="N15" s="435">
        <v>0.97291666666666676</v>
      </c>
      <c r="O15" s="435">
        <v>0.48888888888888887</v>
      </c>
      <c r="P15" s="435">
        <v>0.95277777777777783</v>
      </c>
      <c r="Q15" s="435"/>
      <c r="R15" s="435">
        <v>0.91736111111111107</v>
      </c>
      <c r="S15" s="435">
        <v>0.39305555555555555</v>
      </c>
      <c r="T15" s="435"/>
      <c r="U15" s="435">
        <v>0.88541666666666663</v>
      </c>
      <c r="V15" s="435">
        <v>0.8652777777777777</v>
      </c>
      <c r="W15" s="435">
        <v>0.50486111111111109</v>
      </c>
      <c r="X15" s="435">
        <v>0.79583333333333339</v>
      </c>
      <c r="Y15" s="435">
        <v>0.93263888888888891</v>
      </c>
      <c r="Z15" s="435">
        <v>0.47013888888888888</v>
      </c>
      <c r="AA15" s="435">
        <v>0.75416666666666676</v>
      </c>
      <c r="AB15" s="435">
        <v>0.72986111111111107</v>
      </c>
      <c r="AC15" s="435">
        <v>0.70763888888888893</v>
      </c>
      <c r="AD15" s="435">
        <v>0.41180555555555554</v>
      </c>
      <c r="AE15" s="435">
        <v>0.61111111111111105</v>
      </c>
      <c r="AF15" s="435">
        <v>0.57222222222222219</v>
      </c>
      <c r="AG15" s="435">
        <v>0.45763888888888887</v>
      </c>
      <c r="AH15" s="435">
        <v>0.90347222222222223</v>
      </c>
      <c r="AI15" s="435">
        <v>0.53680555555555554</v>
      </c>
      <c r="AJ15" s="435">
        <v>0.58958333333333335</v>
      </c>
      <c r="AK15" s="434"/>
      <c r="AL15" s="433">
        <v>41909.981944444444</v>
      </c>
      <c r="AM15" s="258" t="str">
        <f t="shared" si="6"/>
        <v>Paszkowski Wojciech</v>
      </c>
      <c r="AN15" s="11">
        <f t="shared" si="7"/>
        <v>74.497206703591303</v>
      </c>
      <c r="AO15" s="11" t="str">
        <f>VLOOKUP(AM15,'PPM M'!$A$3:$A$579,1,0)</f>
        <v>Paszkowski Wojciech</v>
      </c>
      <c r="AP15" s="80">
        <f t="shared" si="8"/>
        <v>1.0354691075472628</v>
      </c>
      <c r="AQ15" s="11">
        <f t="shared" si="9"/>
        <v>0.95454545454545459</v>
      </c>
      <c r="AR15" s="11">
        <f t="shared" si="10"/>
        <v>0.96183206106870234</v>
      </c>
      <c r="AS15" s="11">
        <f t="shared" si="11"/>
        <v>0.99073914518907036</v>
      </c>
    </row>
    <row r="16" spans="1:45" s="70" customFormat="1" ht="18.75">
      <c r="A16" s="446" t="e">
        <f>IF(H16=#REF!,IF(I16=#REF!,IF(J16=#REF!,#REF!,COUNTA($A$3:A15)),COUNTA($A$3:A15)),COUNTA($A$3:A15))</f>
        <v>#REF!</v>
      </c>
      <c r="B16" s="445"/>
      <c r="C16" s="444">
        <v>608</v>
      </c>
      <c r="D16" s="443" t="s">
        <v>832</v>
      </c>
      <c r="E16" s="443" t="s">
        <v>664</v>
      </c>
      <c r="F16" s="443" t="s">
        <v>833</v>
      </c>
      <c r="G16" s="443" t="s">
        <v>45</v>
      </c>
      <c r="H16" s="442">
        <f t="shared" si="0"/>
        <v>600</v>
      </c>
      <c r="I16" s="441">
        <f t="shared" si="1"/>
        <v>20</v>
      </c>
      <c r="J16" s="440">
        <f t="shared" si="2"/>
        <v>0.59722222221898846</v>
      </c>
      <c r="K16" s="439">
        <f t="shared" si="12"/>
        <v>600</v>
      </c>
      <c r="L16" s="438">
        <f t="shared" si="13"/>
        <v>0</v>
      </c>
      <c r="M16" s="437">
        <f t="shared" si="5"/>
        <v>41909.375</v>
      </c>
      <c r="N16" s="435">
        <v>0.95833333333333337</v>
      </c>
      <c r="O16" s="435">
        <v>0.4694444444444445</v>
      </c>
      <c r="P16" s="435">
        <v>0.375</v>
      </c>
      <c r="Q16" s="435"/>
      <c r="R16" s="435">
        <v>0.73611111111111116</v>
      </c>
      <c r="S16" s="435">
        <v>0.41666666666666669</v>
      </c>
      <c r="T16" s="435"/>
      <c r="U16" s="435">
        <v>0.7597222222222223</v>
      </c>
      <c r="V16" s="435">
        <v>0.74444444444444446</v>
      </c>
      <c r="W16" s="435"/>
      <c r="X16" s="435">
        <v>0.6972222222222223</v>
      </c>
      <c r="Y16" s="435">
        <v>0.84722222222222221</v>
      </c>
      <c r="Z16" s="435">
        <v>0.43333333333333335</v>
      </c>
      <c r="AA16" s="435">
        <v>0.65416666666666667</v>
      </c>
      <c r="AB16" s="435">
        <v>0.62361111111111112</v>
      </c>
      <c r="AC16" s="435">
        <v>0.60416666666666663</v>
      </c>
      <c r="AD16" s="435">
        <v>0.39583333333333331</v>
      </c>
      <c r="AE16" s="435">
        <v>0.55208333333333337</v>
      </c>
      <c r="AF16" s="435">
        <v>0.50486111111111109</v>
      </c>
      <c r="AG16" s="435">
        <v>0.4465277777777778</v>
      </c>
      <c r="AH16" s="435">
        <v>0.78194444444444444</v>
      </c>
      <c r="AI16" s="435"/>
      <c r="AJ16" s="435">
        <v>0.52847222222222223</v>
      </c>
      <c r="AK16" s="434">
        <v>0.4201388888888889</v>
      </c>
      <c r="AL16" s="433">
        <v>41909.972222222219</v>
      </c>
      <c r="AM16" s="258" t="str">
        <f t="shared" si="6"/>
        <v>Stanek Robert</v>
      </c>
      <c r="AN16" s="11">
        <f t="shared" ref="AN16:AN32" si="14">MAX(AN15*IF(AR16&lt;1,AR16,IF(AS16&lt;1,AS16,IF(AP16&lt;1,AP16,1))),0)</f>
        <v>70.949720670086947</v>
      </c>
      <c r="AO16" s="11" t="str">
        <f>VLOOKUP(AM16,'PPM M'!$A$3:$A$579,1,0)</f>
        <v>Stanek Robert</v>
      </c>
      <c r="AP16" s="80">
        <f t="shared" ref="AP16:AP32" si="15">J15/J16</f>
        <v>1.0162790697718618</v>
      </c>
      <c r="AQ16" s="11">
        <f t="shared" ref="AQ16:AQ32" si="16">I16/I15</f>
        <v>0.95238095238095233</v>
      </c>
      <c r="AR16" s="11">
        <f t="shared" ref="AR16:AR32" si="17">K16/K15</f>
        <v>0.95238095238095233</v>
      </c>
      <c r="AS16" s="11">
        <f t="shared" ref="AS16:AS32" si="18">AQ16^0.2</f>
        <v>0.99028942228686234</v>
      </c>
    </row>
    <row r="17" spans="1:45" s="70" customFormat="1" ht="18.75">
      <c r="A17" s="446" t="e">
        <f>IF(H17=#REF!,IF(I17=#REF!,IF(J17=#REF!,#REF!,COUNTA($A$3:A16)),COUNTA($A$3:A16)),COUNTA($A$3:A16))</f>
        <v>#REF!</v>
      </c>
      <c r="B17" s="445"/>
      <c r="C17" s="444">
        <v>609</v>
      </c>
      <c r="D17" s="443" t="s">
        <v>74</v>
      </c>
      <c r="E17" s="443" t="s">
        <v>66</v>
      </c>
      <c r="F17" s="443" t="s">
        <v>72</v>
      </c>
      <c r="G17" s="443" t="s">
        <v>67</v>
      </c>
      <c r="H17" s="442">
        <f t="shared" si="0"/>
        <v>600</v>
      </c>
      <c r="I17" s="441">
        <f t="shared" si="1"/>
        <v>20</v>
      </c>
      <c r="J17" s="440">
        <f t="shared" si="2"/>
        <v>0.61388888888905058</v>
      </c>
      <c r="K17" s="439">
        <f t="shared" si="12"/>
        <v>600</v>
      </c>
      <c r="L17" s="438">
        <f t="shared" si="13"/>
        <v>0</v>
      </c>
      <c r="M17" s="437">
        <f t="shared" si="5"/>
        <v>41909.375</v>
      </c>
      <c r="N17" s="435">
        <v>0.3888888888888889</v>
      </c>
      <c r="O17" s="435">
        <v>0.9375</v>
      </c>
      <c r="P17" s="435">
        <v>0.51041666666666663</v>
      </c>
      <c r="Q17" s="435">
        <v>0.47916666666666669</v>
      </c>
      <c r="R17" s="435">
        <v>0.54861111111111105</v>
      </c>
      <c r="S17" s="435"/>
      <c r="T17" s="435">
        <v>0.41666666666666669</v>
      </c>
      <c r="U17" s="435">
        <v>0.57986111111111105</v>
      </c>
      <c r="V17" s="435">
        <v>0.60416666666666663</v>
      </c>
      <c r="W17" s="435">
        <v>0.64583333333333337</v>
      </c>
      <c r="X17" s="435">
        <v>0.71875</v>
      </c>
      <c r="Y17" s="435">
        <v>0.52777777777777779</v>
      </c>
      <c r="Z17" s="435">
        <v>0.96180555555555547</v>
      </c>
      <c r="AA17" s="435">
        <v>0.75347222222222221</v>
      </c>
      <c r="AB17" s="435">
        <v>0.78472222222222221</v>
      </c>
      <c r="AC17" s="435">
        <v>0.82638888888888884</v>
      </c>
      <c r="AD17" s="435"/>
      <c r="AE17" s="435"/>
      <c r="AF17" s="435">
        <v>0.89583333333333337</v>
      </c>
      <c r="AG17" s="435"/>
      <c r="AH17" s="435">
        <v>0.5625</v>
      </c>
      <c r="AI17" s="435">
        <v>0.68402777777777779</v>
      </c>
      <c r="AJ17" s="435">
        <v>0.86805555555555547</v>
      </c>
      <c r="AK17" s="434">
        <v>0.44444444444444442</v>
      </c>
      <c r="AL17" s="433">
        <v>41909.988888888889</v>
      </c>
      <c r="AM17" s="258" t="str">
        <f t="shared" si="6"/>
        <v>Orłowski Leszek</v>
      </c>
      <c r="AN17" s="11">
        <f t="shared" si="14"/>
        <v>69.023483909421174</v>
      </c>
      <c r="AO17" s="11" t="str">
        <f>VLOOKUP(AM17,'PPM M'!$A$3:$A$579,1,0)</f>
        <v>Orłowski Leszek</v>
      </c>
      <c r="AP17" s="80">
        <f t="shared" si="15"/>
        <v>0.97285067872750774</v>
      </c>
      <c r="AQ17" s="11">
        <f t="shared" si="16"/>
        <v>1</v>
      </c>
      <c r="AR17" s="11">
        <f t="shared" si="17"/>
        <v>1</v>
      </c>
      <c r="AS17" s="11">
        <f t="shared" si="18"/>
        <v>1</v>
      </c>
    </row>
    <row r="18" spans="1:45" s="70" customFormat="1" ht="18.75">
      <c r="A18" s="446" t="e">
        <f>IF(H18=H17,IF(I18=I17,IF(J18=J17,A17,COUNTA($A$3:A17)),COUNTA($A$3:A17)),COUNTA($A$3:A17))</f>
        <v>#REF!</v>
      </c>
      <c r="B18" s="445"/>
      <c r="C18" s="444">
        <v>612</v>
      </c>
      <c r="D18" s="443" t="s">
        <v>71</v>
      </c>
      <c r="E18" s="443" t="s">
        <v>66</v>
      </c>
      <c r="F18" s="443" t="s">
        <v>72</v>
      </c>
      <c r="G18" s="443" t="s">
        <v>67</v>
      </c>
      <c r="H18" s="442">
        <f t="shared" si="0"/>
        <v>600</v>
      </c>
      <c r="I18" s="441">
        <f t="shared" si="1"/>
        <v>20</v>
      </c>
      <c r="J18" s="440">
        <f t="shared" si="2"/>
        <v>0.61388888888905058</v>
      </c>
      <c r="K18" s="439">
        <f t="shared" si="12"/>
        <v>600</v>
      </c>
      <c r="L18" s="438">
        <f t="shared" si="13"/>
        <v>0</v>
      </c>
      <c r="M18" s="437">
        <f t="shared" si="5"/>
        <v>41909.375</v>
      </c>
      <c r="N18" s="435">
        <v>0.3888888888888889</v>
      </c>
      <c r="O18" s="435">
        <v>0.9375</v>
      </c>
      <c r="P18" s="435">
        <v>0.51041666666666663</v>
      </c>
      <c r="Q18" s="435">
        <v>0.47916666666666669</v>
      </c>
      <c r="R18" s="435">
        <v>0.54861111111111105</v>
      </c>
      <c r="S18" s="435"/>
      <c r="T18" s="435">
        <v>0.41666666666666669</v>
      </c>
      <c r="U18" s="435">
        <v>0.57986111111111105</v>
      </c>
      <c r="V18" s="435">
        <v>0.60416666666666663</v>
      </c>
      <c r="W18" s="435">
        <v>0.64583333333333337</v>
      </c>
      <c r="X18" s="435">
        <v>0.71875</v>
      </c>
      <c r="Y18" s="435">
        <v>0.52777777777777779</v>
      </c>
      <c r="Z18" s="435">
        <v>0.96180555555555547</v>
      </c>
      <c r="AA18" s="435">
        <v>0.75347222222222221</v>
      </c>
      <c r="AB18" s="435">
        <v>0.78472222222222221</v>
      </c>
      <c r="AC18" s="435">
        <v>0.82638888888888884</v>
      </c>
      <c r="AD18" s="435"/>
      <c r="AE18" s="435"/>
      <c r="AF18" s="435">
        <v>0.89583333333333337</v>
      </c>
      <c r="AG18" s="435"/>
      <c r="AH18" s="435">
        <v>0.5625</v>
      </c>
      <c r="AI18" s="435">
        <v>0.68402777777777779</v>
      </c>
      <c r="AJ18" s="435">
        <v>0.86805555555555547</v>
      </c>
      <c r="AK18" s="434">
        <v>0.44444444444444442</v>
      </c>
      <c r="AL18" s="433">
        <v>41909.988888888889</v>
      </c>
      <c r="AM18" s="258" t="str">
        <f t="shared" si="6"/>
        <v>Papis Leszek</v>
      </c>
      <c r="AN18" s="11">
        <f t="shared" si="14"/>
        <v>69.023483909421174</v>
      </c>
      <c r="AO18" s="11" t="str">
        <f>VLOOKUP(AM18,'PPM M'!$A$3:$A$579,1,0)</f>
        <v>Papis Leszek</v>
      </c>
      <c r="AP18" s="80">
        <f t="shared" si="15"/>
        <v>1</v>
      </c>
      <c r="AQ18" s="11">
        <f t="shared" si="16"/>
        <v>1</v>
      </c>
      <c r="AR18" s="11">
        <f t="shared" si="17"/>
        <v>1</v>
      </c>
      <c r="AS18" s="11">
        <f t="shared" si="18"/>
        <v>1</v>
      </c>
    </row>
    <row r="19" spans="1:45" s="70" customFormat="1" ht="18.75">
      <c r="A19" s="446">
        <f>IF(H19=H18,IF(I19=I18,IF(J19=J18,A18,COUNTA($A$3:A18)),COUNTA($A$3:A18)),COUNTA($A$3:A18))</f>
        <v>16</v>
      </c>
      <c r="B19" s="445"/>
      <c r="C19" s="444">
        <v>635</v>
      </c>
      <c r="D19" s="443" t="s">
        <v>602</v>
      </c>
      <c r="E19" s="443" t="s">
        <v>578</v>
      </c>
      <c r="F19" s="443" t="s">
        <v>143</v>
      </c>
      <c r="G19" s="443" t="s">
        <v>603</v>
      </c>
      <c r="H19" s="442">
        <f t="shared" si="0"/>
        <v>600</v>
      </c>
      <c r="I19" s="441">
        <f t="shared" si="1"/>
        <v>20</v>
      </c>
      <c r="J19" s="440">
        <f t="shared" si="2"/>
        <v>0.61736111110803904</v>
      </c>
      <c r="K19" s="439">
        <f t="shared" si="12"/>
        <v>600</v>
      </c>
      <c r="L19" s="438">
        <f t="shared" si="13"/>
        <v>0</v>
      </c>
      <c r="M19" s="437">
        <f t="shared" si="5"/>
        <v>41909.375</v>
      </c>
      <c r="N19" s="435">
        <v>0.39374999999999999</v>
      </c>
      <c r="O19" s="435">
        <v>0.56458333333333333</v>
      </c>
      <c r="P19" s="435">
        <v>0.49444444444444446</v>
      </c>
      <c r="Q19" s="435">
        <v>0.47569444444444442</v>
      </c>
      <c r="R19" s="435">
        <v>0.68055555555555547</v>
      </c>
      <c r="S19" s="435">
        <v>0.53472222222222221</v>
      </c>
      <c r="T19" s="435">
        <v>0.4145833333333333</v>
      </c>
      <c r="U19" s="435">
        <v>0.69861111111111107</v>
      </c>
      <c r="V19" s="435">
        <v>0.71597222222222223</v>
      </c>
      <c r="W19" s="435">
        <v>0.62777777777777777</v>
      </c>
      <c r="X19" s="435">
        <v>0.74513888888888891</v>
      </c>
      <c r="Y19" s="435">
        <v>0.51111111111111118</v>
      </c>
      <c r="Z19" s="435">
        <v>0.54722222222222217</v>
      </c>
      <c r="AA19" s="435">
        <v>0.7680555555555556</v>
      </c>
      <c r="AB19" s="435">
        <v>0.80902777777777779</v>
      </c>
      <c r="AC19" s="435"/>
      <c r="AD19" s="435"/>
      <c r="AE19" s="435">
        <v>0.8833333333333333</v>
      </c>
      <c r="AF19" s="435"/>
      <c r="AG19" s="435"/>
      <c r="AH19" s="435">
        <v>0.65625</v>
      </c>
      <c r="AI19" s="435">
        <v>0.59444444444444444</v>
      </c>
      <c r="AJ19" s="435">
        <v>0.91111111111111109</v>
      </c>
      <c r="AK19" s="434">
        <v>0.4458333333333333</v>
      </c>
      <c r="AL19" s="433">
        <v>41909.992361111108</v>
      </c>
      <c r="AM19" s="258" t="str">
        <f t="shared" si="6"/>
        <v>Zadworny Tomasz</v>
      </c>
      <c r="AN19" s="11">
        <f t="shared" si="14"/>
        <v>68.635275338861661</v>
      </c>
      <c r="AO19" s="11" t="str">
        <f>VLOOKUP(AM19,'PPM M'!$A$3:$A$579,1,0)</f>
        <v>Zadworny Tomasz</v>
      </c>
      <c r="AP19" s="80">
        <f t="shared" si="15"/>
        <v>0.99437570304233036</v>
      </c>
      <c r="AQ19" s="11">
        <f t="shared" si="16"/>
        <v>1</v>
      </c>
      <c r="AR19" s="11">
        <f t="shared" si="17"/>
        <v>1</v>
      </c>
      <c r="AS19" s="11">
        <f t="shared" si="18"/>
        <v>1</v>
      </c>
    </row>
    <row r="20" spans="1:45" s="70" customFormat="1" ht="18.75" customHeight="1">
      <c r="A20" s="446">
        <f>IF(H20=H19,IF(I20=I19,IF(J20=J19,A19,COUNTA($A$3:A19)),COUNTA($A$3:A19)),COUNTA($A$3:A19))</f>
        <v>17</v>
      </c>
      <c r="B20" s="445"/>
      <c r="C20" s="444">
        <v>615</v>
      </c>
      <c r="D20" s="443" t="s">
        <v>114</v>
      </c>
      <c r="E20" s="443" t="s">
        <v>107</v>
      </c>
      <c r="F20" s="443" t="s">
        <v>115</v>
      </c>
      <c r="G20" s="443" t="s">
        <v>3068</v>
      </c>
      <c r="H20" s="442">
        <f t="shared" si="0"/>
        <v>570</v>
      </c>
      <c r="I20" s="441">
        <f t="shared" si="1"/>
        <v>19</v>
      </c>
      <c r="J20" s="440">
        <f t="shared" si="2"/>
        <v>0.45486111110949423</v>
      </c>
      <c r="K20" s="439">
        <f t="shared" si="12"/>
        <v>570</v>
      </c>
      <c r="L20" s="438">
        <f t="shared" si="13"/>
        <v>0</v>
      </c>
      <c r="M20" s="437">
        <f t="shared" si="5"/>
        <v>41909.375</v>
      </c>
      <c r="N20" s="435"/>
      <c r="O20" s="435">
        <v>0.5</v>
      </c>
      <c r="P20" s="435"/>
      <c r="Q20" s="435"/>
      <c r="R20" s="435">
        <v>0.79305555555555562</v>
      </c>
      <c r="S20" s="435">
        <v>0.39166666666666666</v>
      </c>
      <c r="T20" s="435"/>
      <c r="U20" s="435">
        <v>0.76388888888888884</v>
      </c>
      <c r="V20" s="435">
        <v>0.75555555555555554</v>
      </c>
      <c r="W20" s="435">
        <v>0.4826388888888889</v>
      </c>
      <c r="X20" s="435">
        <v>0.70833333333333337</v>
      </c>
      <c r="Y20" s="435">
        <v>0.8222222222222223</v>
      </c>
      <c r="Z20" s="435">
        <v>0.46319444444444446</v>
      </c>
      <c r="AA20" s="435">
        <v>0.67708333333333337</v>
      </c>
      <c r="AB20" s="435">
        <v>0.61805555555555558</v>
      </c>
      <c r="AC20" s="435">
        <v>0.60555555555555551</v>
      </c>
      <c r="AD20" s="435">
        <v>0.4145833333333333</v>
      </c>
      <c r="AE20" s="435">
        <v>0.55833333333333335</v>
      </c>
      <c r="AF20" s="435">
        <v>0.5229166666666667</v>
      </c>
      <c r="AG20" s="435">
        <v>0.45277777777777778</v>
      </c>
      <c r="AH20" s="435">
        <v>0.77777777777777779</v>
      </c>
      <c r="AI20" s="435">
        <v>0.64652777777777781</v>
      </c>
      <c r="AJ20" s="435">
        <v>0.53888888888888886</v>
      </c>
      <c r="AK20" s="434"/>
      <c r="AL20" s="433">
        <v>41909.829861111109</v>
      </c>
      <c r="AM20" s="258" t="str">
        <f t="shared" si="6"/>
        <v>Bober Bartłomiej</v>
      </c>
      <c r="AN20" s="11">
        <f t="shared" si="14"/>
        <v>65.203511571918568</v>
      </c>
      <c r="AO20" s="11" t="str">
        <f>VLOOKUP(AM20,'PPM M'!$A$3:$A$579,1,0)</f>
        <v>Bober Bartłomiej</v>
      </c>
      <c r="AP20" s="80">
        <f t="shared" si="15"/>
        <v>1.3572519083950172</v>
      </c>
      <c r="AQ20" s="11">
        <f t="shared" si="16"/>
        <v>0.95</v>
      </c>
      <c r="AR20" s="11">
        <f t="shared" si="17"/>
        <v>0.95</v>
      </c>
      <c r="AS20" s="11">
        <f t="shared" si="18"/>
        <v>0.98979378168698851</v>
      </c>
    </row>
    <row r="21" spans="1:45" s="70" customFormat="1" ht="18.75">
      <c r="A21" s="446">
        <f>IF(H21=H20,IF(I21=I20,IF(J21=J20,A20,COUNTA($A$3:A20)),COUNTA($A$3:A20)),COUNTA($A$3:A20))</f>
        <v>18</v>
      </c>
      <c r="B21" s="445"/>
      <c r="C21" s="444">
        <v>624</v>
      </c>
      <c r="D21" s="443" t="s">
        <v>58</v>
      </c>
      <c r="E21" s="443" t="s">
        <v>59</v>
      </c>
      <c r="F21" s="443" t="s">
        <v>143</v>
      </c>
      <c r="G21" s="443" t="s">
        <v>57</v>
      </c>
      <c r="H21" s="442">
        <f t="shared" si="0"/>
        <v>570</v>
      </c>
      <c r="I21" s="441">
        <f t="shared" si="1"/>
        <v>19</v>
      </c>
      <c r="J21" s="440">
        <f t="shared" si="2"/>
        <v>0.57083333333139308</v>
      </c>
      <c r="K21" s="439">
        <f t="shared" si="12"/>
        <v>570</v>
      </c>
      <c r="L21" s="438">
        <f t="shared" si="13"/>
        <v>0</v>
      </c>
      <c r="M21" s="437">
        <f t="shared" si="5"/>
        <v>41909.375</v>
      </c>
      <c r="N21" s="435"/>
      <c r="O21" s="435">
        <v>0.47152777777777777</v>
      </c>
      <c r="P21" s="435"/>
      <c r="Q21" s="435"/>
      <c r="R21" s="435">
        <v>0.9159722222222223</v>
      </c>
      <c r="S21" s="435">
        <v>0.39027777777777778</v>
      </c>
      <c r="T21" s="435"/>
      <c r="U21" s="435">
        <v>0.89097222222222217</v>
      </c>
      <c r="V21" s="435">
        <v>0.86458333333333337</v>
      </c>
      <c r="W21" s="435">
        <v>0.79166666666666663</v>
      </c>
      <c r="X21" s="435">
        <v>0.70763888888888893</v>
      </c>
      <c r="Y21" s="435">
        <v>0.93402777777777779</v>
      </c>
      <c r="Z21" s="435">
        <v>0.45416666666666666</v>
      </c>
      <c r="AA21" s="435">
        <v>0.67013888888888884</v>
      </c>
      <c r="AB21" s="435">
        <v>0.64236111111111105</v>
      </c>
      <c r="AC21" s="435">
        <v>0.62708333333333333</v>
      </c>
      <c r="AD21" s="435">
        <v>0.41250000000000003</v>
      </c>
      <c r="AE21" s="435">
        <v>0.55555555555555558</v>
      </c>
      <c r="AF21" s="435">
        <v>0.50486111111111109</v>
      </c>
      <c r="AG21" s="435">
        <v>0.44236111111111115</v>
      </c>
      <c r="AH21" s="435">
        <v>0.8305555555555556</v>
      </c>
      <c r="AI21" s="435">
        <v>0.75694444444444453</v>
      </c>
      <c r="AJ21" s="435">
        <v>0.52847222222222223</v>
      </c>
      <c r="AK21" s="434"/>
      <c r="AL21" s="433">
        <v>41909.945833333331</v>
      </c>
      <c r="AM21" s="258" t="str">
        <f t="shared" si="6"/>
        <v>Nowicki Jacek</v>
      </c>
      <c r="AN21" s="11">
        <f t="shared" si="14"/>
        <v>51.956569439902694</v>
      </c>
      <c r="AO21" s="11" t="str">
        <f>VLOOKUP(AM21,'PPM M'!$A$3:$A$579,1,0)</f>
        <v>Nowicki Jacek</v>
      </c>
      <c r="AP21" s="80">
        <f t="shared" si="15"/>
        <v>0.79683698296824579</v>
      </c>
      <c r="AQ21" s="11">
        <f t="shared" si="16"/>
        <v>1</v>
      </c>
      <c r="AR21" s="11">
        <f t="shared" si="17"/>
        <v>1</v>
      </c>
      <c r="AS21" s="11">
        <f t="shared" si="18"/>
        <v>1</v>
      </c>
    </row>
    <row r="22" spans="1:45" s="70" customFormat="1" ht="18.75">
      <c r="A22" s="446">
        <f>IF(H22=H21,IF(I22=I21,IF(J22=J21,A21,COUNTA($A$3:A21)),COUNTA($A$3:A21)),COUNTA($A$3:A21))</f>
        <v>18</v>
      </c>
      <c r="B22" s="445"/>
      <c r="C22" s="444">
        <v>625</v>
      </c>
      <c r="D22" s="443" t="s">
        <v>58</v>
      </c>
      <c r="E22" s="443" t="s">
        <v>709</v>
      </c>
      <c r="F22" s="443" t="s">
        <v>143</v>
      </c>
      <c r="G22" s="443" t="s">
        <v>57</v>
      </c>
      <c r="H22" s="442">
        <f t="shared" si="0"/>
        <v>570</v>
      </c>
      <c r="I22" s="441">
        <f t="shared" si="1"/>
        <v>19</v>
      </c>
      <c r="J22" s="440">
        <f t="shared" si="2"/>
        <v>0.57083333333139308</v>
      </c>
      <c r="K22" s="439">
        <f t="shared" si="12"/>
        <v>570</v>
      </c>
      <c r="L22" s="438">
        <f t="shared" si="13"/>
        <v>0</v>
      </c>
      <c r="M22" s="437">
        <f t="shared" si="5"/>
        <v>41909.375</v>
      </c>
      <c r="N22" s="435"/>
      <c r="O22" s="435">
        <v>0.47152777777777777</v>
      </c>
      <c r="P22" s="435"/>
      <c r="Q22" s="435"/>
      <c r="R22" s="435">
        <v>0.9159722222222223</v>
      </c>
      <c r="S22" s="435">
        <v>0.39027777777777778</v>
      </c>
      <c r="T22" s="435"/>
      <c r="U22" s="435">
        <v>0.89097222222222217</v>
      </c>
      <c r="V22" s="435">
        <v>0.86458333333333337</v>
      </c>
      <c r="W22" s="435">
        <v>0.79166666666666663</v>
      </c>
      <c r="X22" s="435">
        <v>0.70763888888888893</v>
      </c>
      <c r="Y22" s="435">
        <v>0.93402777777777779</v>
      </c>
      <c r="Z22" s="435">
        <v>0.45416666666666666</v>
      </c>
      <c r="AA22" s="435">
        <v>0.67013888888888884</v>
      </c>
      <c r="AB22" s="435">
        <v>0.64236111111111105</v>
      </c>
      <c r="AC22" s="435">
        <v>0.62708333333333333</v>
      </c>
      <c r="AD22" s="435">
        <v>0.41250000000000003</v>
      </c>
      <c r="AE22" s="435">
        <v>0.55555555555555558</v>
      </c>
      <c r="AF22" s="435">
        <v>0.50486111111111109</v>
      </c>
      <c r="AG22" s="435">
        <v>0.44236111111111115</v>
      </c>
      <c r="AH22" s="435">
        <v>0.8305555555555556</v>
      </c>
      <c r="AI22" s="435">
        <v>0.75694444444444453</v>
      </c>
      <c r="AJ22" s="435">
        <v>0.52847222222222223</v>
      </c>
      <c r="AK22" s="434"/>
      <c r="AL22" s="433">
        <v>41909.945833333331</v>
      </c>
      <c r="AM22" s="258" t="str">
        <f t="shared" si="6"/>
        <v>Nowicki Jakub</v>
      </c>
      <c r="AN22" s="11">
        <f t="shared" si="14"/>
        <v>51.956569439902694</v>
      </c>
      <c r="AO22" s="11" t="str">
        <f>VLOOKUP(AM22,'PPM M'!$A$3:$A$579,1,0)</f>
        <v>Nowicki Jakub</v>
      </c>
      <c r="AP22" s="80">
        <f t="shared" si="15"/>
        <v>1</v>
      </c>
      <c r="AQ22" s="11">
        <f t="shared" si="16"/>
        <v>1</v>
      </c>
      <c r="AR22" s="11">
        <f t="shared" si="17"/>
        <v>1</v>
      </c>
      <c r="AS22" s="11">
        <f t="shared" si="18"/>
        <v>1</v>
      </c>
    </row>
    <row r="23" spans="1:45" s="70" customFormat="1" ht="18.75">
      <c r="A23" s="446">
        <f>IF(H23=H22,IF(I23=I22,IF(J23=J22,A22,COUNTA($A$3:A22)),COUNTA($A$3:A22)),COUNTA($A$3:A22))</f>
        <v>20</v>
      </c>
      <c r="B23" s="445"/>
      <c r="C23" s="444">
        <v>619</v>
      </c>
      <c r="D23" s="443" t="s">
        <v>29</v>
      </c>
      <c r="E23" s="443" t="s">
        <v>60</v>
      </c>
      <c r="F23" s="443" t="s">
        <v>143</v>
      </c>
      <c r="G23" s="443" t="s">
        <v>97</v>
      </c>
      <c r="H23" s="442">
        <f t="shared" si="0"/>
        <v>540</v>
      </c>
      <c r="I23" s="441">
        <f t="shared" si="1"/>
        <v>18</v>
      </c>
      <c r="J23" s="440">
        <f t="shared" si="2"/>
        <v>0.62361111111385981</v>
      </c>
      <c r="K23" s="439">
        <f t="shared" si="12"/>
        <v>540</v>
      </c>
      <c r="L23" s="438">
        <f t="shared" si="13"/>
        <v>0</v>
      </c>
      <c r="M23" s="437">
        <f t="shared" si="5"/>
        <v>41909.375</v>
      </c>
      <c r="N23" s="435">
        <v>0.98819444444444438</v>
      </c>
      <c r="O23" s="435">
        <v>0.49374999999999997</v>
      </c>
      <c r="P23" s="435">
        <v>0.92986111111111114</v>
      </c>
      <c r="Q23" s="435"/>
      <c r="R23" s="435"/>
      <c r="S23" s="435">
        <v>0.39305555555555555</v>
      </c>
      <c r="T23" s="435"/>
      <c r="U23" s="435">
        <v>0.81736111111111109</v>
      </c>
      <c r="V23" s="435">
        <v>0.79791666666666661</v>
      </c>
      <c r="W23" s="435">
        <v>0.76458333333333339</v>
      </c>
      <c r="X23" s="435">
        <v>0.68958333333333333</v>
      </c>
      <c r="Y23" s="435">
        <v>0.90208333333333324</v>
      </c>
      <c r="Z23" s="435">
        <v>0.40416666666666662</v>
      </c>
      <c r="AA23" s="435">
        <v>0.65833333333333333</v>
      </c>
      <c r="AB23" s="435">
        <v>0.63680555555555551</v>
      </c>
      <c r="AC23" s="435"/>
      <c r="AD23" s="435">
        <v>0.42499999999999999</v>
      </c>
      <c r="AE23" s="435">
        <v>0.56666666666666665</v>
      </c>
      <c r="AF23" s="435">
        <v>0.52013888888888882</v>
      </c>
      <c r="AG23" s="435"/>
      <c r="AH23" s="435">
        <v>0.8652777777777777</v>
      </c>
      <c r="AI23" s="435">
        <v>0.73125000000000007</v>
      </c>
      <c r="AJ23" s="435">
        <v>0.53819444444444442</v>
      </c>
      <c r="AK23" s="434"/>
      <c r="AL23" s="433">
        <v>41909.998611111114</v>
      </c>
      <c r="AM23" s="258" t="str">
        <f t="shared" si="6"/>
        <v>Cecuła Krzysztof</v>
      </c>
      <c r="AN23" s="11">
        <f t="shared" si="14"/>
        <v>49.222013153592023</v>
      </c>
      <c r="AO23" s="11" t="str">
        <f>VLOOKUP(AM23,'PPM M'!$A$3:$A$579,1,0)</f>
        <v>Cecuła Krzysztof</v>
      </c>
      <c r="AP23" s="80">
        <f t="shared" si="15"/>
        <v>0.91536748328906781</v>
      </c>
      <c r="AQ23" s="11">
        <f t="shared" si="16"/>
        <v>0.94736842105263153</v>
      </c>
      <c r="AR23" s="11">
        <f t="shared" si="17"/>
        <v>0.94736842105263153</v>
      </c>
      <c r="AS23" s="11">
        <f t="shared" si="18"/>
        <v>0.98924481086568572</v>
      </c>
    </row>
    <row r="24" spans="1:45" s="70" customFormat="1" ht="18.75">
      <c r="A24" s="446">
        <f>IF(H24=H23,IF(I24=I23,IF(J24=J23,A23,COUNTA($A$3:A23)),COUNTA($A$3:A23)),COUNTA($A$3:A23))</f>
        <v>21</v>
      </c>
      <c r="B24" s="445"/>
      <c r="C24" s="444">
        <v>614</v>
      </c>
      <c r="D24" s="443" t="s">
        <v>2873</v>
      </c>
      <c r="E24" s="443" t="s">
        <v>102</v>
      </c>
      <c r="F24" s="443" t="s">
        <v>143</v>
      </c>
      <c r="G24" s="443" t="s">
        <v>2622</v>
      </c>
      <c r="H24" s="442">
        <f t="shared" si="0"/>
        <v>510</v>
      </c>
      <c r="I24" s="441">
        <f t="shared" si="1"/>
        <v>17</v>
      </c>
      <c r="J24" s="440">
        <f t="shared" si="2"/>
        <v>0.60416666666424135</v>
      </c>
      <c r="K24" s="439">
        <f t="shared" si="12"/>
        <v>510</v>
      </c>
      <c r="L24" s="438">
        <f t="shared" si="13"/>
        <v>0</v>
      </c>
      <c r="M24" s="437">
        <f t="shared" si="5"/>
        <v>41909.375</v>
      </c>
      <c r="N24" s="435">
        <v>0.39305555555555555</v>
      </c>
      <c r="O24" s="435"/>
      <c r="P24" s="435">
        <v>0.48541666666666666</v>
      </c>
      <c r="Q24" s="435"/>
      <c r="R24" s="435">
        <v>0.53194444444444444</v>
      </c>
      <c r="S24" s="435">
        <v>0.96736111111111101</v>
      </c>
      <c r="T24" s="435">
        <v>0.41597222222222219</v>
      </c>
      <c r="U24" s="435">
        <v>0.56944444444444442</v>
      </c>
      <c r="V24" s="435">
        <v>0.60486111111111118</v>
      </c>
      <c r="W24" s="435">
        <v>0.65486111111111112</v>
      </c>
      <c r="X24" s="435"/>
      <c r="Y24" s="435">
        <v>0.50902777777777775</v>
      </c>
      <c r="Z24" s="435">
        <v>0.9506944444444444</v>
      </c>
      <c r="AA24" s="435"/>
      <c r="AB24" s="435">
        <v>0.75069444444444444</v>
      </c>
      <c r="AC24" s="435"/>
      <c r="AD24" s="435"/>
      <c r="AE24" s="435"/>
      <c r="AF24" s="435">
        <v>0.86805555555555547</v>
      </c>
      <c r="AG24" s="435">
        <v>0.91805555555555562</v>
      </c>
      <c r="AH24" s="435">
        <v>0.54722222222222217</v>
      </c>
      <c r="AI24" s="435">
        <v>0.70416666666666661</v>
      </c>
      <c r="AJ24" s="435">
        <v>0.83680555555555547</v>
      </c>
      <c r="AK24" s="434">
        <v>0.4604166666666667</v>
      </c>
      <c r="AL24" s="433">
        <v>41909.979166666664</v>
      </c>
      <c r="AM24" s="258" t="str">
        <f t="shared" si="6"/>
        <v>Klepacki Mariusz</v>
      </c>
      <c r="AN24" s="11">
        <f t="shared" si="14"/>
        <v>46.487456867281352</v>
      </c>
      <c r="AO24" s="11" t="str">
        <f>VLOOKUP(AM24,'PPM M'!$A$3:$A$579,1,0)</f>
        <v>Klepacki Mariusz</v>
      </c>
      <c r="AP24" s="80">
        <f t="shared" si="15"/>
        <v>1.0321839080546702</v>
      </c>
      <c r="AQ24" s="11">
        <f t="shared" si="16"/>
        <v>0.94444444444444442</v>
      </c>
      <c r="AR24" s="11">
        <f t="shared" si="17"/>
        <v>0.94444444444444442</v>
      </c>
      <c r="AS24" s="11">
        <f t="shared" si="18"/>
        <v>0.98863341063895649</v>
      </c>
    </row>
    <row r="25" spans="1:45" s="70" customFormat="1" ht="18.75">
      <c r="A25" s="446" t="e">
        <f>IF(H25=#REF!,IF(I25=#REF!,IF(J25=#REF!,#REF!,COUNTA($A$3:A24)),COUNTA($A$3:A24)),COUNTA($A$3:A24))</f>
        <v>#REF!</v>
      </c>
      <c r="B25" s="445"/>
      <c r="C25" s="444">
        <v>613</v>
      </c>
      <c r="D25" s="443" t="s">
        <v>2618</v>
      </c>
      <c r="E25" s="443" t="s">
        <v>48</v>
      </c>
      <c r="F25" s="443" t="s">
        <v>143</v>
      </c>
      <c r="G25" s="443" t="s">
        <v>2619</v>
      </c>
      <c r="H25" s="442">
        <f t="shared" si="0"/>
        <v>510</v>
      </c>
      <c r="I25" s="441">
        <f t="shared" si="1"/>
        <v>17</v>
      </c>
      <c r="J25" s="440">
        <f t="shared" si="2"/>
        <v>0.60416666666424135</v>
      </c>
      <c r="K25" s="439">
        <f t="shared" si="12"/>
        <v>510</v>
      </c>
      <c r="L25" s="438">
        <f t="shared" si="13"/>
        <v>0</v>
      </c>
      <c r="M25" s="437">
        <f t="shared" si="5"/>
        <v>41909.375</v>
      </c>
      <c r="N25" s="435">
        <v>0.39513888888888887</v>
      </c>
      <c r="O25" s="435"/>
      <c r="P25" s="435">
        <v>0.48402777777777778</v>
      </c>
      <c r="Q25" s="435"/>
      <c r="R25" s="435">
        <v>0.53125</v>
      </c>
      <c r="S25" s="435">
        <v>0.96736111111111101</v>
      </c>
      <c r="T25" s="435">
        <v>0.41736111111111113</v>
      </c>
      <c r="U25" s="435">
        <v>0.56805555555555554</v>
      </c>
      <c r="V25" s="435">
        <v>0.60972222222222217</v>
      </c>
      <c r="W25" s="435">
        <v>0.65486111111111112</v>
      </c>
      <c r="X25" s="435"/>
      <c r="Y25" s="435">
        <v>0.50486111111111109</v>
      </c>
      <c r="Z25" s="435">
        <v>0.94861111111111107</v>
      </c>
      <c r="AA25" s="435"/>
      <c r="AB25" s="435">
        <v>0.74513888888888891</v>
      </c>
      <c r="AC25" s="435"/>
      <c r="AD25" s="435"/>
      <c r="AE25" s="435"/>
      <c r="AF25" s="435">
        <v>0.86805555555555547</v>
      </c>
      <c r="AG25" s="435">
        <v>0.91666666666666663</v>
      </c>
      <c r="AH25" s="435">
        <v>0.54722222222222217</v>
      </c>
      <c r="AI25" s="435">
        <v>0.70694444444444438</v>
      </c>
      <c r="AJ25" s="435">
        <v>0.83680555555555547</v>
      </c>
      <c r="AK25" s="434">
        <v>0.44444444444444442</v>
      </c>
      <c r="AL25" s="433">
        <v>41909.979166666664</v>
      </c>
      <c r="AM25" s="258" t="str">
        <f t="shared" si="6"/>
        <v>Brankiewicz Paweł</v>
      </c>
      <c r="AN25" s="11">
        <f t="shared" si="14"/>
        <v>46.487456867281352</v>
      </c>
      <c r="AO25" s="11" t="str">
        <f>VLOOKUP(AM25,'PPM M'!$A$3:$A$579,1,0)</f>
        <v>Brankiewicz Paweł</v>
      </c>
      <c r="AP25" s="80">
        <f t="shared" si="15"/>
        <v>1</v>
      </c>
      <c r="AQ25" s="11">
        <f t="shared" si="16"/>
        <v>1</v>
      </c>
      <c r="AR25" s="11">
        <f t="shared" si="17"/>
        <v>1</v>
      </c>
      <c r="AS25" s="11">
        <f t="shared" si="18"/>
        <v>1</v>
      </c>
    </row>
    <row r="26" spans="1:45" s="70" customFormat="1" ht="18.75">
      <c r="A26" s="446">
        <f>IF(H26=H25,IF(I26=I25,IF(J26=J25,A25,COUNTA($A$3:A25)),COUNTA($A$3:A25)),COUNTA($A$3:A25))</f>
        <v>23</v>
      </c>
      <c r="B26" s="445"/>
      <c r="C26" s="444">
        <v>601</v>
      </c>
      <c r="D26" s="443" t="s">
        <v>129</v>
      </c>
      <c r="E26" s="443" t="s">
        <v>88</v>
      </c>
      <c r="F26" s="443" t="s">
        <v>3346</v>
      </c>
      <c r="G26" s="443" t="s">
        <v>125</v>
      </c>
      <c r="H26" s="442">
        <f t="shared" si="0"/>
        <v>510</v>
      </c>
      <c r="I26" s="441">
        <f t="shared" si="1"/>
        <v>17</v>
      </c>
      <c r="J26" s="440">
        <f t="shared" si="2"/>
        <v>0.61250000000291038</v>
      </c>
      <c r="K26" s="439">
        <f t="shared" si="12"/>
        <v>510</v>
      </c>
      <c r="L26" s="438">
        <f t="shared" si="13"/>
        <v>0</v>
      </c>
      <c r="M26" s="437">
        <f t="shared" si="5"/>
        <v>41909.375</v>
      </c>
      <c r="N26" s="435">
        <v>0.97222222222222221</v>
      </c>
      <c r="O26" s="435">
        <v>0.51388888888888895</v>
      </c>
      <c r="P26" s="435"/>
      <c r="Q26" s="435"/>
      <c r="R26" s="435">
        <v>0.91666666666666663</v>
      </c>
      <c r="S26" s="435">
        <v>0.39166666666666666</v>
      </c>
      <c r="T26" s="435"/>
      <c r="U26" s="435"/>
      <c r="V26" s="435">
        <v>0.82638888888888884</v>
      </c>
      <c r="W26" s="435"/>
      <c r="X26" s="435">
        <v>0.43055555555555558</v>
      </c>
      <c r="Y26" s="435">
        <v>0.9375</v>
      </c>
      <c r="Z26" s="435">
        <v>0.40972222222222227</v>
      </c>
      <c r="AA26" s="435">
        <v>0.72430555555555554</v>
      </c>
      <c r="AB26" s="435">
        <v>0.57152777777777775</v>
      </c>
      <c r="AC26" s="435">
        <v>0.63402777777777775</v>
      </c>
      <c r="AD26" s="435">
        <v>0.4375</v>
      </c>
      <c r="AE26" s="435"/>
      <c r="AF26" s="435">
        <v>0.54861111111111105</v>
      </c>
      <c r="AG26" s="435">
        <v>0.47500000000000003</v>
      </c>
      <c r="AH26" s="435">
        <v>0.875</v>
      </c>
      <c r="AI26" s="435">
        <v>0.6972222222222223</v>
      </c>
      <c r="AJ26" s="435">
        <v>0.56458333333333333</v>
      </c>
      <c r="AK26" s="434"/>
      <c r="AL26" s="433">
        <v>41909.987500000003</v>
      </c>
      <c r="AM26" s="258" t="str">
        <f t="shared" si="6"/>
        <v>Sadowski Marek</v>
      </c>
      <c r="AN26" s="11">
        <f t="shared" si="14"/>
        <v>45.854974460521824</v>
      </c>
      <c r="AO26" s="11" t="str">
        <f>VLOOKUP(AM26,'PPM M'!$A$3:$A$579,1,0)</f>
        <v>Sadowski Marek</v>
      </c>
      <c r="AP26" s="80">
        <f t="shared" si="15"/>
        <v>0.9863945578144826</v>
      </c>
      <c r="AQ26" s="11">
        <f t="shared" si="16"/>
        <v>1</v>
      </c>
      <c r="AR26" s="11">
        <f t="shared" si="17"/>
        <v>1</v>
      </c>
      <c r="AS26" s="11">
        <f t="shared" si="18"/>
        <v>1</v>
      </c>
    </row>
    <row r="27" spans="1:45" s="70" customFormat="1" ht="18.75">
      <c r="A27" s="446">
        <f>IF(H27=H26,IF(I27=I26,IF(J27=J26,A26,COUNTA($A$3:A26)),COUNTA($A$3:A26)),COUNTA($A$3:A26))</f>
        <v>23</v>
      </c>
      <c r="B27" s="445"/>
      <c r="C27" s="444">
        <v>636</v>
      </c>
      <c r="D27" s="443" t="s">
        <v>2603</v>
      </c>
      <c r="E27" s="443" t="s">
        <v>578</v>
      </c>
      <c r="F27" s="443" t="s">
        <v>143</v>
      </c>
      <c r="G27" s="443" t="s">
        <v>2604</v>
      </c>
      <c r="H27" s="442">
        <f t="shared" si="0"/>
        <v>510</v>
      </c>
      <c r="I27" s="441">
        <f t="shared" si="1"/>
        <v>17</v>
      </c>
      <c r="J27" s="440">
        <f t="shared" si="2"/>
        <v>0.61250000000291038</v>
      </c>
      <c r="K27" s="439">
        <f t="shared" si="12"/>
        <v>510</v>
      </c>
      <c r="L27" s="438">
        <f t="shared" si="13"/>
        <v>0</v>
      </c>
      <c r="M27" s="437">
        <f t="shared" si="5"/>
        <v>41909.375</v>
      </c>
      <c r="N27" s="435">
        <v>0.97222222222222221</v>
      </c>
      <c r="O27" s="435">
        <v>0.51388888888888895</v>
      </c>
      <c r="P27" s="435"/>
      <c r="Q27" s="435"/>
      <c r="R27" s="435">
        <v>0.91666666666666663</v>
      </c>
      <c r="S27" s="435">
        <v>0.39166666666666666</v>
      </c>
      <c r="T27" s="435"/>
      <c r="U27" s="435"/>
      <c r="V27" s="435">
        <v>0.82638888888888884</v>
      </c>
      <c r="W27" s="435"/>
      <c r="X27" s="435">
        <v>0.43055555555555558</v>
      </c>
      <c r="Y27" s="435">
        <v>0.9375</v>
      </c>
      <c r="Z27" s="435">
        <v>0.40972222222222227</v>
      </c>
      <c r="AA27" s="435">
        <v>0.72430555555555554</v>
      </c>
      <c r="AB27" s="435">
        <v>0.57152777777777775</v>
      </c>
      <c r="AC27" s="435">
        <v>0.63402777777777775</v>
      </c>
      <c r="AD27" s="435">
        <v>0.4375</v>
      </c>
      <c r="AE27" s="435"/>
      <c r="AF27" s="435">
        <v>0.54861111111111105</v>
      </c>
      <c r="AG27" s="435">
        <v>0.47500000000000003</v>
      </c>
      <c r="AH27" s="435">
        <v>0.875</v>
      </c>
      <c r="AI27" s="435">
        <v>0.6972222222222223</v>
      </c>
      <c r="AJ27" s="435">
        <v>0.56458333333333333</v>
      </c>
      <c r="AK27" s="434"/>
      <c r="AL27" s="433">
        <v>41909.987500000003</v>
      </c>
      <c r="AM27" s="258" t="str">
        <f t="shared" si="6"/>
        <v>Procek Tomasz</v>
      </c>
      <c r="AN27" s="11">
        <f t="shared" si="14"/>
        <v>45.854974460521824</v>
      </c>
      <c r="AO27" s="11" t="str">
        <f>VLOOKUP(AM27,'PPM M'!$A$3:$A$579,1,0)</f>
        <v>Procek Tomasz</v>
      </c>
      <c r="AP27" s="80">
        <f t="shared" si="15"/>
        <v>1</v>
      </c>
      <c r="AQ27" s="11">
        <f t="shared" si="16"/>
        <v>1</v>
      </c>
      <c r="AR27" s="11">
        <f t="shared" si="17"/>
        <v>1</v>
      </c>
      <c r="AS27" s="11">
        <f t="shared" si="18"/>
        <v>1</v>
      </c>
    </row>
    <row r="28" spans="1:45" s="70" customFormat="1" ht="18.75">
      <c r="A28" s="446">
        <f>IF(H28=H27,IF(I28=I27,IF(J28=J27,A27,COUNTA($A$3:A27)),COUNTA($A$3:A27)),COUNTA($A$3:A27))</f>
        <v>25</v>
      </c>
      <c r="B28" s="445"/>
      <c r="C28" s="444">
        <v>610</v>
      </c>
      <c r="D28" s="443" t="s">
        <v>95</v>
      </c>
      <c r="E28" s="443" t="s">
        <v>472</v>
      </c>
      <c r="F28" s="443" t="s">
        <v>33</v>
      </c>
      <c r="G28" s="443" t="s">
        <v>92</v>
      </c>
      <c r="H28" s="442">
        <f t="shared" si="0"/>
        <v>480</v>
      </c>
      <c r="I28" s="441">
        <f t="shared" si="1"/>
        <v>16</v>
      </c>
      <c r="J28" s="440">
        <f t="shared" si="2"/>
        <v>0.59444444444670808</v>
      </c>
      <c r="K28" s="439">
        <f t="shared" si="12"/>
        <v>480</v>
      </c>
      <c r="L28" s="438">
        <f t="shared" si="13"/>
        <v>0</v>
      </c>
      <c r="M28" s="437">
        <f t="shared" si="5"/>
        <v>41909.375</v>
      </c>
      <c r="N28" s="435">
        <v>0.3923611111111111</v>
      </c>
      <c r="O28" s="435"/>
      <c r="P28" s="435">
        <v>0.48125000000000001</v>
      </c>
      <c r="Q28" s="435"/>
      <c r="R28" s="435">
        <v>0.51041666666666663</v>
      </c>
      <c r="S28" s="435">
        <v>0.95763888888888893</v>
      </c>
      <c r="T28" s="435">
        <v>0.4152777777777778</v>
      </c>
      <c r="U28" s="435">
        <v>0.5493055555555556</v>
      </c>
      <c r="V28" s="435">
        <v>0.58888888888888891</v>
      </c>
      <c r="W28" s="435">
        <v>0.8965277777777777</v>
      </c>
      <c r="X28" s="435">
        <v>0.64027777777777783</v>
      </c>
      <c r="Y28" s="435"/>
      <c r="Z28" s="435">
        <v>0.93402777777777779</v>
      </c>
      <c r="AA28" s="435">
        <v>0.68055555555555547</v>
      </c>
      <c r="AB28" s="435">
        <v>0.71180555555555547</v>
      </c>
      <c r="AC28" s="435"/>
      <c r="AD28" s="435"/>
      <c r="AE28" s="435"/>
      <c r="AF28" s="435"/>
      <c r="AG28" s="435"/>
      <c r="AH28" s="435">
        <v>0.52708333333333335</v>
      </c>
      <c r="AI28" s="435">
        <v>0.84027777777777779</v>
      </c>
      <c r="AJ28" s="435">
        <v>0.78680555555555554</v>
      </c>
      <c r="AK28" s="434">
        <v>0.4458333333333333</v>
      </c>
      <c r="AL28" s="433">
        <v>41909.969444444447</v>
      </c>
      <c r="AM28" s="258" t="str">
        <f t="shared" si="6"/>
        <v>Zieliński Michał</v>
      </c>
      <c r="AN28" s="11">
        <f t="shared" si="14"/>
        <v>43.157623021667597</v>
      </c>
      <c r="AO28" s="11" t="str">
        <f>VLOOKUP(AM28,'PPM M'!$A$3:$A$579,1,0)</f>
        <v>Zieliński Michał</v>
      </c>
      <c r="AP28" s="80">
        <f t="shared" si="15"/>
        <v>1.0303738317766733</v>
      </c>
      <c r="AQ28" s="11">
        <f t="shared" si="16"/>
        <v>0.94117647058823528</v>
      </c>
      <c r="AR28" s="11">
        <f t="shared" si="17"/>
        <v>0.94117647058823528</v>
      </c>
      <c r="AS28" s="11">
        <f t="shared" si="18"/>
        <v>0.98794828634196963</v>
      </c>
    </row>
    <row r="29" spans="1:45" s="70" customFormat="1" ht="18.75">
      <c r="A29" s="446" t="e">
        <f>IF(H29=#REF!,IF(I29=#REF!,IF(J29=#REF!,#REF!,COUNTA($A$3:A28)),COUNTA($A$3:A28)),COUNTA($A$3:A28))</f>
        <v>#REF!</v>
      </c>
      <c r="B29" s="445"/>
      <c r="C29" s="444">
        <v>638</v>
      </c>
      <c r="D29" s="443" t="s">
        <v>3094</v>
      </c>
      <c r="E29" s="443" t="s">
        <v>60</v>
      </c>
      <c r="F29" s="443" t="s">
        <v>143</v>
      </c>
      <c r="G29" s="443" t="s">
        <v>65</v>
      </c>
      <c r="H29" s="442">
        <f t="shared" si="0"/>
        <v>450</v>
      </c>
      <c r="I29" s="441">
        <f t="shared" si="1"/>
        <v>15</v>
      </c>
      <c r="J29" s="440">
        <f t="shared" si="2"/>
        <v>0.58333333333575865</v>
      </c>
      <c r="K29" s="439">
        <f t="shared" si="12"/>
        <v>450</v>
      </c>
      <c r="L29" s="438">
        <f t="shared" si="13"/>
        <v>0</v>
      </c>
      <c r="M29" s="437">
        <f t="shared" si="5"/>
        <v>41909.375</v>
      </c>
      <c r="N29" s="435">
        <v>0.39374999999999999</v>
      </c>
      <c r="O29" s="435"/>
      <c r="P29" s="435">
        <v>0.46111111111111108</v>
      </c>
      <c r="Q29" s="435">
        <v>0.47916666666666669</v>
      </c>
      <c r="R29" s="435">
        <v>0.6333333333333333</v>
      </c>
      <c r="S29" s="435">
        <v>0.54166666666666663</v>
      </c>
      <c r="T29" s="435">
        <v>0.41180555555555554</v>
      </c>
      <c r="U29" s="435">
        <v>0.66597222222222219</v>
      </c>
      <c r="V29" s="435">
        <v>0.68472222222222223</v>
      </c>
      <c r="W29" s="435">
        <v>0.58888888888888891</v>
      </c>
      <c r="X29" s="435">
        <v>0.72777777777777775</v>
      </c>
      <c r="Y29" s="435">
        <v>0.51111111111111118</v>
      </c>
      <c r="Z29" s="435">
        <v>0.56874999999999998</v>
      </c>
      <c r="AA29" s="435">
        <v>0.85625000000000007</v>
      </c>
      <c r="AB29" s="435"/>
      <c r="AC29" s="435"/>
      <c r="AD29" s="435"/>
      <c r="AE29" s="435"/>
      <c r="AF29" s="435"/>
      <c r="AG29" s="436"/>
      <c r="AH29" s="436">
        <v>0.61458333333333337</v>
      </c>
      <c r="AI29" s="436"/>
      <c r="AJ29" s="435"/>
      <c r="AK29" s="434">
        <v>0.44236111111111115</v>
      </c>
      <c r="AL29" s="433">
        <v>41909.958333333336</v>
      </c>
      <c r="AM29" s="258" t="str">
        <f t="shared" si="6"/>
        <v>Siewruk Krzysztof</v>
      </c>
      <c r="AN29" s="11">
        <f t="shared" si="14"/>
        <v>40.46027158281337</v>
      </c>
      <c r="AO29" s="11" t="str">
        <f>VLOOKUP(AM29,'PPM M'!$A$3:$A$579,1,0)</f>
        <v>Siewruk Krzysztof</v>
      </c>
      <c r="AP29" s="80">
        <f t="shared" si="15"/>
        <v>1.0190476190472626</v>
      </c>
      <c r="AQ29" s="11">
        <f t="shared" si="16"/>
        <v>0.9375</v>
      </c>
      <c r="AR29" s="11">
        <f t="shared" si="17"/>
        <v>0.9375</v>
      </c>
      <c r="AS29" s="11">
        <f t="shared" si="18"/>
        <v>0.98717524291740988</v>
      </c>
    </row>
    <row r="30" spans="1:45" s="70" customFormat="1" ht="18.75">
      <c r="A30" s="446">
        <f>IF(H30=H29,IF(I30=I29,IF(J30=J29,A29,COUNTA($A$3:A29)),COUNTA($A$3:A29)),COUNTA($A$3:A29))</f>
        <v>27</v>
      </c>
      <c r="B30" s="445"/>
      <c r="C30" s="444">
        <v>617</v>
      </c>
      <c r="D30" s="443" t="s">
        <v>3343</v>
      </c>
      <c r="E30" s="443" t="s">
        <v>48</v>
      </c>
      <c r="F30" s="443" t="s">
        <v>3342</v>
      </c>
      <c r="G30" s="443" t="s">
        <v>65</v>
      </c>
      <c r="H30" s="442">
        <f t="shared" si="0"/>
        <v>420</v>
      </c>
      <c r="I30" s="441">
        <f t="shared" si="1"/>
        <v>14</v>
      </c>
      <c r="J30" s="440">
        <f t="shared" si="2"/>
        <v>0.44097222221898846</v>
      </c>
      <c r="K30" s="439">
        <f t="shared" si="12"/>
        <v>420</v>
      </c>
      <c r="L30" s="438">
        <f t="shared" si="13"/>
        <v>0</v>
      </c>
      <c r="M30" s="437">
        <f t="shared" si="5"/>
        <v>41909.375</v>
      </c>
      <c r="N30" s="436">
        <v>0.39374999999999999</v>
      </c>
      <c r="O30" s="436"/>
      <c r="P30" s="436">
        <v>0.46111111111111108</v>
      </c>
      <c r="Q30" s="436">
        <v>0.47916666666666669</v>
      </c>
      <c r="R30" s="436">
        <v>0.6333333333333333</v>
      </c>
      <c r="S30" s="436">
        <v>0.54166666666666663</v>
      </c>
      <c r="T30" s="436">
        <v>0.41180555555555554</v>
      </c>
      <c r="U30" s="436">
        <v>0.66597222222222219</v>
      </c>
      <c r="V30" s="436">
        <v>0.68472222222222223</v>
      </c>
      <c r="W30" s="436">
        <v>0.58888888888888891</v>
      </c>
      <c r="X30" s="436">
        <v>0.7270833333333333</v>
      </c>
      <c r="Y30" s="436">
        <v>0.51111111111111118</v>
      </c>
      <c r="Z30" s="436">
        <v>0.55347222222222225</v>
      </c>
      <c r="AA30" s="436"/>
      <c r="AB30" s="436"/>
      <c r="AC30" s="436"/>
      <c r="AD30" s="436"/>
      <c r="AE30" s="436"/>
      <c r="AF30" s="436"/>
      <c r="AG30" s="436"/>
      <c r="AH30" s="436">
        <v>0.61458333333333337</v>
      </c>
      <c r="AI30" s="436"/>
      <c r="AJ30" s="436"/>
      <c r="AK30" s="447">
        <v>0.44097222222222227</v>
      </c>
      <c r="AL30" s="433">
        <v>41909.815972222219</v>
      </c>
      <c r="AM30" s="258" t="str">
        <f t="shared" si="6"/>
        <v>Mantycki Paweł</v>
      </c>
      <c r="AN30" s="11">
        <f t="shared" si="14"/>
        <v>37.762920143959143</v>
      </c>
      <c r="AO30" s="11" t="str">
        <f>VLOOKUP(AM30,'PPM M'!$A$3:$A$579,1,0)</f>
        <v>Mantycki Paweł</v>
      </c>
      <c r="AP30" s="80">
        <f t="shared" si="15"/>
        <v>1.3228346456844919</v>
      </c>
      <c r="AQ30" s="11">
        <f t="shared" si="16"/>
        <v>0.93333333333333335</v>
      </c>
      <c r="AR30" s="11">
        <f t="shared" si="17"/>
        <v>0.93333333333333335</v>
      </c>
      <c r="AS30" s="11">
        <f t="shared" si="18"/>
        <v>0.98629618965902943</v>
      </c>
    </row>
    <row r="31" spans="1:45" s="70" customFormat="1" ht="18.75">
      <c r="A31" s="446">
        <f>IF(H31=H30,IF(I31=I30,IF(J31=J30,A30,COUNTA($A$3:A30)),COUNTA($A$3:A30)),COUNTA($A$3:A30))</f>
        <v>28</v>
      </c>
      <c r="B31" s="445"/>
      <c r="C31" s="444">
        <v>637</v>
      </c>
      <c r="D31" s="443" t="s">
        <v>541</v>
      </c>
      <c r="E31" s="443" t="s">
        <v>69</v>
      </c>
      <c r="F31" s="443" t="s">
        <v>143</v>
      </c>
      <c r="G31" s="443" t="s">
        <v>143</v>
      </c>
      <c r="H31" s="442">
        <f t="shared" si="0"/>
        <v>420</v>
      </c>
      <c r="I31" s="441">
        <f t="shared" si="1"/>
        <v>14</v>
      </c>
      <c r="J31" s="440">
        <f t="shared" si="2"/>
        <v>0.56388888888614019</v>
      </c>
      <c r="K31" s="439">
        <f t="shared" si="12"/>
        <v>420</v>
      </c>
      <c r="L31" s="438">
        <f t="shared" si="13"/>
        <v>0</v>
      </c>
      <c r="M31" s="437">
        <f t="shared" si="5"/>
        <v>41909.375</v>
      </c>
      <c r="N31" s="435">
        <v>0.40277777777777773</v>
      </c>
      <c r="O31" s="435">
        <v>0.79861111111111116</v>
      </c>
      <c r="P31" s="435">
        <v>0.51388888888888895</v>
      </c>
      <c r="Q31" s="435"/>
      <c r="R31" s="435">
        <v>0.62152777777777779</v>
      </c>
      <c r="S31" s="435">
        <v>0.91666666666666663</v>
      </c>
      <c r="T31" s="435">
        <v>0.4513888888888889</v>
      </c>
      <c r="U31" s="435">
        <v>0.64236111111111105</v>
      </c>
      <c r="V31" s="435">
        <v>0.6875</v>
      </c>
      <c r="W31" s="435">
        <v>0.77083333333333337</v>
      </c>
      <c r="X31" s="435"/>
      <c r="Y31" s="435">
        <v>0.54861111111111105</v>
      </c>
      <c r="Z31" s="435">
        <v>0.875</v>
      </c>
      <c r="AA31" s="435"/>
      <c r="AB31" s="435"/>
      <c r="AC31" s="435"/>
      <c r="AD31" s="435"/>
      <c r="AE31" s="435"/>
      <c r="AF31" s="435"/>
      <c r="AG31" s="436">
        <v>0.84027777777777779</v>
      </c>
      <c r="AH31" s="436">
        <v>0.58333333333333337</v>
      </c>
      <c r="AI31" s="436"/>
      <c r="AJ31" s="435"/>
      <c r="AK31" s="434">
        <v>0.51736111111111105</v>
      </c>
      <c r="AL31" s="433">
        <v>41909.938888888886</v>
      </c>
      <c r="AM31" s="258" t="str">
        <f t="shared" si="6"/>
        <v>Piwakowski Andrzej</v>
      </c>
      <c r="AN31" s="11">
        <f t="shared" si="14"/>
        <v>29.531347649452091</v>
      </c>
      <c r="AO31" s="11" t="str">
        <f>VLOOKUP(AM31,'PPM M'!$A$3:$A$579,1,0)</f>
        <v>Piwakowski Andrzej</v>
      </c>
      <c r="AP31" s="80">
        <f t="shared" si="15"/>
        <v>0.78201970443157476</v>
      </c>
      <c r="AQ31" s="11">
        <f t="shared" si="16"/>
        <v>1</v>
      </c>
      <c r="AR31" s="11">
        <f t="shared" si="17"/>
        <v>1</v>
      </c>
      <c r="AS31" s="11">
        <f t="shared" si="18"/>
        <v>1</v>
      </c>
    </row>
    <row r="32" spans="1:45" s="70" customFormat="1" ht="18.75">
      <c r="A32" s="446">
        <f>IF(H32=H31,IF(I32=I31,IF(J32=J31,A31,COUNTA($A$3:A31)),COUNTA($A$3:A31)),COUNTA($A$3:A31))</f>
        <v>29</v>
      </c>
      <c r="B32" s="445"/>
      <c r="C32" s="444">
        <v>616</v>
      </c>
      <c r="D32" s="443" t="s">
        <v>3023</v>
      </c>
      <c r="E32" s="443" t="s">
        <v>1113</v>
      </c>
      <c r="F32" s="443" t="s">
        <v>143</v>
      </c>
      <c r="G32" s="443" t="s">
        <v>45</v>
      </c>
      <c r="H32" s="442">
        <f t="shared" si="0"/>
        <v>210</v>
      </c>
      <c r="I32" s="441">
        <f t="shared" si="1"/>
        <v>7</v>
      </c>
      <c r="J32" s="440">
        <f t="shared" si="2"/>
        <v>0.56805555555911269</v>
      </c>
      <c r="K32" s="439">
        <f t="shared" si="12"/>
        <v>210</v>
      </c>
      <c r="L32" s="438">
        <f t="shared" si="13"/>
        <v>0</v>
      </c>
      <c r="M32" s="437">
        <f t="shared" si="5"/>
        <v>41909.375</v>
      </c>
      <c r="N32" s="435">
        <v>0.39583333333333331</v>
      </c>
      <c r="O32" s="435"/>
      <c r="P32" s="435">
        <v>0.44097222222222227</v>
      </c>
      <c r="Q32" s="435"/>
      <c r="R32" s="435"/>
      <c r="S32" s="435">
        <v>0.92708333333333337</v>
      </c>
      <c r="T32" s="435">
        <v>0.51041666666666663</v>
      </c>
      <c r="U32" s="435">
        <v>0.62847222222222221</v>
      </c>
      <c r="V32" s="435"/>
      <c r="W32" s="435"/>
      <c r="X32" s="435"/>
      <c r="Y32" s="435">
        <v>0.56944444444444442</v>
      </c>
      <c r="Z32" s="435"/>
      <c r="AA32" s="435">
        <v>0.75694444444444453</v>
      </c>
      <c r="AB32" s="435"/>
      <c r="AC32" s="435"/>
      <c r="AD32" s="435"/>
      <c r="AE32" s="435"/>
      <c r="AF32" s="435"/>
      <c r="AG32" s="436"/>
      <c r="AH32" s="436"/>
      <c r="AI32" s="436"/>
      <c r="AJ32" s="435"/>
      <c r="AK32" s="434"/>
      <c r="AL32" s="433">
        <v>41909.943055555559</v>
      </c>
      <c r="AM32" s="258" t="str">
        <f t="shared" si="6"/>
        <v>Andrzejczak Maciej</v>
      </c>
      <c r="AN32" s="11">
        <f t="shared" si="14"/>
        <v>14.765673824726045</v>
      </c>
      <c r="AO32" s="11" t="str">
        <f>VLOOKUP(AM32,'PPM M'!$A$3:$A$579,1,0)</f>
        <v>Andrzejczak Maciej</v>
      </c>
      <c r="AP32" s="80">
        <f t="shared" si="15"/>
        <v>0.99266503666376182</v>
      </c>
      <c r="AQ32" s="11">
        <f t="shared" si="16"/>
        <v>0.5</v>
      </c>
      <c r="AR32" s="11">
        <f t="shared" si="17"/>
        <v>0.5</v>
      </c>
      <c r="AS32" s="11">
        <f t="shared" si="18"/>
        <v>0.87055056329612412</v>
      </c>
    </row>
    <row r="33" spans="1:40" ht="15.75">
      <c r="A33" s="432"/>
      <c r="B33" s="432"/>
      <c r="C33" s="432"/>
      <c r="D33" s="430"/>
      <c r="E33" s="430"/>
      <c r="F33" s="431"/>
      <c r="G33" s="430"/>
      <c r="H33" s="429"/>
      <c r="I33" s="427"/>
      <c r="J33" s="427"/>
      <c r="K33" s="428"/>
      <c r="L33" s="427"/>
      <c r="M33" s="426"/>
      <c r="N33" s="425"/>
      <c r="O33" s="425"/>
      <c r="P33" s="425"/>
      <c r="Q33" s="425"/>
      <c r="R33" s="425"/>
      <c r="S33" s="425"/>
      <c r="T33" s="425"/>
      <c r="U33" s="425"/>
      <c r="V33" s="425"/>
      <c r="W33" s="425"/>
      <c r="X33" s="425"/>
      <c r="Y33" s="425"/>
      <c r="Z33" s="425"/>
      <c r="AA33" s="425"/>
      <c r="AB33" s="425"/>
      <c r="AC33" s="425"/>
      <c r="AD33" s="425"/>
      <c r="AE33" s="425"/>
      <c r="AF33" s="425"/>
      <c r="AG33" s="425"/>
      <c r="AH33" s="425"/>
      <c r="AI33" s="425"/>
      <c r="AJ33" s="425"/>
      <c r="AK33" s="425"/>
      <c r="AL33" s="425"/>
      <c r="AM33" s="424"/>
      <c r="AN33" s="424"/>
    </row>
    <row r="34" spans="1:40" ht="15.75">
      <c r="A34" s="432"/>
      <c r="B34" s="432"/>
      <c r="C34" s="432"/>
      <c r="D34" s="430"/>
      <c r="E34" s="430"/>
      <c r="F34" s="431"/>
      <c r="G34" s="430"/>
      <c r="H34" s="429"/>
      <c r="I34" s="427"/>
      <c r="J34" s="427"/>
      <c r="K34" s="428"/>
      <c r="L34" s="427"/>
      <c r="M34" s="426"/>
      <c r="N34" s="425"/>
      <c r="O34" s="425"/>
      <c r="P34" s="425"/>
      <c r="Q34" s="425"/>
      <c r="R34" s="425"/>
      <c r="S34" s="425"/>
      <c r="T34" s="425"/>
      <c r="U34" s="425"/>
      <c r="V34" s="425"/>
      <c r="W34" s="425"/>
      <c r="X34" s="425"/>
      <c r="Y34" s="425"/>
      <c r="Z34" s="425"/>
      <c r="AA34" s="425"/>
      <c r="AB34" s="425"/>
      <c r="AC34" s="425"/>
      <c r="AD34" s="425"/>
      <c r="AE34" s="425"/>
      <c r="AF34" s="425"/>
      <c r="AG34" s="425"/>
      <c r="AH34" s="425"/>
      <c r="AI34" s="425"/>
      <c r="AJ34" s="425"/>
      <c r="AK34" s="425"/>
      <c r="AL34" s="425"/>
      <c r="AM34" s="424"/>
      <c r="AN34" s="424"/>
    </row>
    <row r="35" spans="1:40" ht="15.75">
      <c r="A35" s="432"/>
      <c r="B35" s="432"/>
      <c r="C35" s="432"/>
      <c r="D35" s="430"/>
      <c r="E35" s="430"/>
      <c r="F35" s="431"/>
      <c r="G35" s="430"/>
      <c r="H35" s="429"/>
      <c r="I35" s="427"/>
      <c r="J35" s="427"/>
      <c r="K35" s="428"/>
      <c r="L35" s="427"/>
      <c r="M35" s="426"/>
      <c r="N35" s="425"/>
      <c r="O35" s="425"/>
      <c r="P35" s="425"/>
      <c r="Q35" s="425"/>
      <c r="R35" s="425"/>
      <c r="S35" s="425"/>
      <c r="T35" s="425"/>
      <c r="U35" s="425"/>
      <c r="V35" s="425"/>
      <c r="W35" s="425"/>
      <c r="X35" s="425"/>
      <c r="Y35" s="425"/>
      <c r="Z35" s="425"/>
      <c r="AA35" s="425"/>
      <c r="AB35" s="425"/>
      <c r="AC35" s="425"/>
      <c r="AD35" s="425"/>
      <c r="AE35" s="425"/>
      <c r="AF35" s="425"/>
      <c r="AG35" s="425"/>
      <c r="AH35" s="425"/>
      <c r="AI35" s="425"/>
      <c r="AJ35" s="425"/>
      <c r="AK35" s="425"/>
      <c r="AL35" s="425"/>
      <c r="AM35" s="424"/>
      <c r="AN35" s="424"/>
    </row>
    <row r="36" spans="1:40" ht="15.75">
      <c r="A36" s="432"/>
      <c r="B36" s="432"/>
      <c r="C36" s="432"/>
      <c r="D36" s="430"/>
      <c r="E36" s="430"/>
      <c r="F36" s="431"/>
      <c r="G36" s="430"/>
      <c r="H36" s="429"/>
      <c r="I36" s="427"/>
      <c r="J36" s="427"/>
      <c r="K36" s="428"/>
      <c r="L36" s="427"/>
      <c r="M36" s="426"/>
      <c r="N36" s="425"/>
      <c r="O36" s="425"/>
      <c r="P36" s="425"/>
      <c r="Q36" s="425"/>
      <c r="R36" s="425"/>
      <c r="S36" s="425"/>
      <c r="T36" s="425"/>
      <c r="U36" s="425"/>
      <c r="V36" s="425"/>
      <c r="W36" s="425"/>
      <c r="X36" s="425"/>
      <c r="Y36" s="425"/>
      <c r="Z36" s="425"/>
      <c r="AA36" s="425"/>
      <c r="AB36" s="425"/>
      <c r="AC36" s="425"/>
      <c r="AD36" s="425"/>
      <c r="AE36" s="425"/>
      <c r="AF36" s="425"/>
      <c r="AG36" s="425"/>
      <c r="AH36" s="425"/>
      <c r="AI36" s="425"/>
      <c r="AJ36" s="425"/>
      <c r="AK36" s="425"/>
      <c r="AL36" s="425"/>
      <c r="AM36" s="424"/>
      <c r="AN36" s="424"/>
    </row>
    <row r="37" spans="1:40" ht="15.75">
      <c r="A37" s="432"/>
      <c r="B37" s="432"/>
      <c r="C37" s="432"/>
      <c r="D37" s="430"/>
      <c r="E37" s="430"/>
      <c r="F37" s="431"/>
      <c r="G37" s="430"/>
      <c r="H37" s="429"/>
      <c r="I37" s="427"/>
      <c r="J37" s="427"/>
      <c r="K37" s="428"/>
      <c r="L37" s="427"/>
      <c r="M37" s="426"/>
      <c r="N37" s="425"/>
      <c r="O37" s="425"/>
      <c r="P37" s="425"/>
      <c r="Q37" s="425"/>
      <c r="R37" s="425"/>
      <c r="S37" s="425"/>
      <c r="T37" s="425"/>
      <c r="U37" s="425"/>
      <c r="V37" s="425"/>
      <c r="W37" s="425"/>
      <c r="X37" s="425"/>
      <c r="Y37" s="425"/>
      <c r="Z37" s="425"/>
      <c r="AA37" s="425"/>
      <c r="AB37" s="425"/>
      <c r="AC37" s="425"/>
      <c r="AD37" s="425"/>
      <c r="AE37" s="425"/>
      <c r="AF37" s="425"/>
      <c r="AG37" s="425"/>
      <c r="AH37" s="425"/>
      <c r="AI37" s="425"/>
      <c r="AJ37" s="425"/>
      <c r="AK37" s="425"/>
      <c r="AL37" s="425"/>
      <c r="AM37" s="424"/>
      <c r="AN37" s="424"/>
    </row>
    <row r="38" spans="1:40" ht="15.75">
      <c r="A38" s="432"/>
      <c r="B38" s="432"/>
      <c r="C38" s="432"/>
      <c r="D38" s="430"/>
      <c r="E38" s="430"/>
      <c r="F38" s="431"/>
      <c r="G38" s="430"/>
      <c r="H38" s="429"/>
      <c r="I38" s="427"/>
      <c r="J38" s="427"/>
      <c r="K38" s="428"/>
      <c r="L38" s="427"/>
      <c r="M38" s="426"/>
      <c r="N38" s="425"/>
      <c r="O38" s="425"/>
      <c r="P38" s="425"/>
      <c r="Q38" s="425"/>
      <c r="R38" s="425"/>
      <c r="S38" s="425"/>
      <c r="T38" s="425"/>
      <c r="U38" s="425"/>
      <c r="V38" s="425"/>
      <c r="W38" s="425"/>
      <c r="X38" s="425"/>
      <c r="Y38" s="425"/>
      <c r="Z38" s="425"/>
      <c r="AA38" s="425"/>
      <c r="AB38" s="425"/>
      <c r="AC38" s="425"/>
      <c r="AD38" s="425"/>
      <c r="AE38" s="425"/>
      <c r="AF38" s="425"/>
      <c r="AG38" s="425"/>
      <c r="AH38" s="425"/>
      <c r="AI38" s="425"/>
      <c r="AJ38" s="425"/>
      <c r="AK38" s="425"/>
      <c r="AL38" s="425"/>
      <c r="AM38" s="424"/>
      <c r="AN38" s="424"/>
    </row>
    <row r="39" spans="1:40" ht="15.75">
      <c r="A39" s="432"/>
      <c r="B39" s="432"/>
      <c r="C39" s="432"/>
      <c r="D39" s="430"/>
      <c r="E39" s="430"/>
      <c r="F39" s="431"/>
      <c r="G39" s="430"/>
      <c r="H39" s="429"/>
      <c r="I39" s="427"/>
      <c r="J39" s="427"/>
      <c r="K39" s="428"/>
      <c r="L39" s="427"/>
      <c r="M39" s="426"/>
      <c r="N39" s="425"/>
      <c r="O39" s="425"/>
      <c r="P39" s="425"/>
      <c r="Q39" s="425"/>
      <c r="R39" s="425"/>
      <c r="S39" s="425"/>
      <c r="T39" s="425"/>
      <c r="U39" s="425"/>
      <c r="V39" s="425"/>
      <c r="W39" s="425"/>
      <c r="X39" s="425"/>
      <c r="Y39" s="425"/>
      <c r="Z39" s="425"/>
      <c r="AA39" s="425"/>
      <c r="AB39" s="425"/>
      <c r="AC39" s="425"/>
      <c r="AD39" s="425"/>
      <c r="AE39" s="425"/>
      <c r="AF39" s="425"/>
      <c r="AG39" s="425"/>
      <c r="AH39" s="425"/>
      <c r="AI39" s="425"/>
      <c r="AJ39" s="425"/>
      <c r="AK39" s="425"/>
      <c r="AL39" s="425"/>
      <c r="AM39" s="424"/>
      <c r="AN39" s="424"/>
    </row>
    <row r="40" spans="1:40" ht="15.75">
      <c r="A40" s="432"/>
      <c r="B40" s="432"/>
      <c r="C40" s="432"/>
      <c r="D40" s="430"/>
      <c r="E40" s="430"/>
      <c r="F40" s="431"/>
      <c r="G40" s="430"/>
      <c r="H40" s="429"/>
      <c r="I40" s="427"/>
      <c r="J40" s="427"/>
      <c r="K40" s="428"/>
      <c r="L40" s="427"/>
      <c r="M40" s="426"/>
      <c r="N40" s="425"/>
      <c r="O40" s="425"/>
      <c r="P40" s="425"/>
      <c r="Q40" s="425"/>
      <c r="R40" s="425"/>
      <c r="S40" s="425"/>
      <c r="T40" s="425"/>
      <c r="U40" s="425"/>
      <c r="V40" s="425"/>
      <c r="W40" s="425"/>
      <c r="X40" s="425"/>
      <c r="Y40" s="425"/>
      <c r="Z40" s="425"/>
      <c r="AA40" s="425"/>
      <c r="AB40" s="425"/>
      <c r="AC40" s="425"/>
      <c r="AD40" s="425"/>
      <c r="AE40" s="425"/>
      <c r="AF40" s="425"/>
      <c r="AG40" s="425"/>
      <c r="AH40" s="425"/>
      <c r="AI40" s="425"/>
      <c r="AJ40" s="425"/>
      <c r="AK40" s="425"/>
      <c r="AL40" s="425"/>
      <c r="AM40" s="424"/>
      <c r="AN40" s="424"/>
    </row>
    <row r="41" spans="1:40" ht="15.75">
      <c r="A41" s="432"/>
      <c r="B41" s="432"/>
      <c r="C41" s="432"/>
      <c r="D41" s="430"/>
      <c r="E41" s="430"/>
      <c r="F41" s="431"/>
      <c r="G41" s="430"/>
      <c r="H41" s="429"/>
      <c r="I41" s="427"/>
      <c r="J41" s="427"/>
      <c r="K41" s="428"/>
      <c r="L41" s="427"/>
      <c r="M41" s="426"/>
      <c r="N41" s="425"/>
      <c r="O41" s="425"/>
      <c r="P41" s="425"/>
      <c r="Q41" s="425"/>
      <c r="R41" s="425"/>
      <c r="S41" s="425"/>
      <c r="T41" s="425"/>
      <c r="U41" s="425"/>
      <c r="V41" s="425"/>
      <c r="W41" s="425"/>
      <c r="X41" s="425"/>
      <c r="Y41" s="425"/>
      <c r="Z41" s="425"/>
      <c r="AA41" s="425"/>
      <c r="AB41" s="425"/>
      <c r="AC41" s="425"/>
      <c r="AD41" s="425"/>
      <c r="AE41" s="425"/>
      <c r="AF41" s="425"/>
      <c r="AG41" s="425"/>
      <c r="AH41" s="425"/>
      <c r="AI41" s="425"/>
      <c r="AJ41" s="425"/>
      <c r="AK41" s="425"/>
      <c r="AL41" s="425"/>
      <c r="AM41" s="424"/>
      <c r="AN41" s="424"/>
    </row>
    <row r="42" spans="1:40" ht="15.75">
      <c r="A42" s="432"/>
      <c r="B42" s="432"/>
      <c r="C42" s="432"/>
      <c r="D42" s="430"/>
      <c r="E42" s="430"/>
      <c r="F42" s="431"/>
      <c r="G42" s="430"/>
      <c r="H42" s="429"/>
      <c r="I42" s="427"/>
      <c r="J42" s="427"/>
      <c r="K42" s="428"/>
      <c r="L42" s="427"/>
      <c r="M42" s="426"/>
      <c r="N42" s="425"/>
      <c r="O42" s="425"/>
      <c r="P42" s="425"/>
      <c r="Q42" s="425"/>
      <c r="R42" s="425"/>
      <c r="S42" s="425"/>
      <c r="T42" s="425"/>
      <c r="U42" s="425"/>
      <c r="V42" s="425"/>
      <c r="W42" s="425"/>
      <c r="X42" s="425"/>
      <c r="Y42" s="425"/>
      <c r="Z42" s="425"/>
      <c r="AA42" s="425"/>
      <c r="AB42" s="425"/>
      <c r="AC42" s="425"/>
      <c r="AD42" s="425"/>
      <c r="AE42" s="425"/>
      <c r="AF42" s="425"/>
      <c r="AG42" s="425"/>
      <c r="AH42" s="425"/>
      <c r="AI42" s="425"/>
      <c r="AJ42" s="425"/>
      <c r="AK42" s="425"/>
      <c r="AL42" s="425"/>
      <c r="AM42" s="424"/>
      <c r="AN42" s="424"/>
    </row>
    <row r="43" spans="1:40" ht="15.75">
      <c r="A43" s="432"/>
      <c r="B43" s="432"/>
      <c r="C43" s="432"/>
      <c r="D43" s="430"/>
      <c r="E43" s="430"/>
      <c r="F43" s="431"/>
      <c r="G43" s="430"/>
      <c r="H43" s="429"/>
      <c r="I43" s="427"/>
      <c r="J43" s="427"/>
      <c r="K43" s="428"/>
      <c r="L43" s="427"/>
      <c r="M43" s="426"/>
      <c r="N43" s="425"/>
      <c r="O43" s="425"/>
      <c r="P43" s="425"/>
      <c r="Q43" s="425"/>
      <c r="R43" s="425"/>
      <c r="S43" s="425"/>
      <c r="T43" s="425"/>
      <c r="U43" s="425"/>
      <c r="V43" s="425"/>
      <c r="W43" s="425"/>
      <c r="X43" s="425"/>
      <c r="Y43" s="425"/>
      <c r="Z43" s="425"/>
      <c r="AA43" s="425"/>
      <c r="AB43" s="425"/>
      <c r="AC43" s="425"/>
      <c r="AD43" s="425"/>
      <c r="AE43" s="425"/>
      <c r="AF43" s="425"/>
      <c r="AG43" s="425"/>
      <c r="AH43" s="425"/>
      <c r="AI43" s="425"/>
      <c r="AJ43" s="425"/>
      <c r="AK43" s="425"/>
      <c r="AL43" s="425"/>
      <c r="AM43" s="424"/>
      <c r="AN43" s="424"/>
    </row>
    <row r="44" spans="1:40" ht="15.75">
      <c r="A44" s="432"/>
      <c r="B44" s="432"/>
      <c r="C44" s="432"/>
      <c r="D44" s="430"/>
      <c r="E44" s="430"/>
      <c r="F44" s="431"/>
      <c r="G44" s="430"/>
      <c r="H44" s="429"/>
      <c r="I44" s="427"/>
      <c r="J44" s="427"/>
      <c r="K44" s="428"/>
      <c r="L44" s="427"/>
      <c r="M44" s="426"/>
      <c r="N44" s="425"/>
      <c r="O44" s="425"/>
      <c r="P44" s="425"/>
      <c r="Q44" s="425"/>
      <c r="R44" s="425"/>
      <c r="S44" s="425"/>
      <c r="T44" s="425"/>
      <c r="U44" s="425"/>
      <c r="V44" s="425"/>
      <c r="W44" s="425"/>
      <c r="X44" s="425"/>
      <c r="Y44" s="425"/>
      <c r="Z44" s="425"/>
      <c r="AA44" s="425"/>
      <c r="AB44" s="425"/>
      <c r="AC44" s="425"/>
      <c r="AD44" s="425"/>
      <c r="AE44" s="425"/>
      <c r="AF44" s="425"/>
      <c r="AG44" s="425"/>
      <c r="AH44" s="425"/>
      <c r="AI44" s="425"/>
      <c r="AJ44" s="425"/>
      <c r="AK44" s="425"/>
      <c r="AL44" s="425"/>
      <c r="AM44" s="424"/>
      <c r="AN44" s="424"/>
    </row>
    <row r="45" spans="1:40" ht="15.75">
      <c r="A45" s="432"/>
      <c r="B45" s="432"/>
      <c r="C45" s="432"/>
      <c r="D45" s="430"/>
      <c r="E45" s="430"/>
      <c r="F45" s="431"/>
      <c r="G45" s="430"/>
      <c r="H45" s="429"/>
      <c r="I45" s="427"/>
      <c r="J45" s="427"/>
      <c r="K45" s="428"/>
      <c r="L45" s="427"/>
      <c r="M45" s="426"/>
      <c r="N45" s="425"/>
      <c r="O45" s="425"/>
      <c r="P45" s="425"/>
      <c r="Q45" s="425"/>
      <c r="R45" s="425"/>
      <c r="S45" s="425"/>
      <c r="T45" s="425"/>
      <c r="U45" s="425"/>
      <c r="V45" s="425"/>
      <c r="W45" s="425"/>
      <c r="X45" s="425"/>
      <c r="Y45" s="425"/>
      <c r="Z45" s="425"/>
      <c r="AA45" s="425"/>
      <c r="AB45" s="425"/>
      <c r="AC45" s="425"/>
      <c r="AD45" s="425"/>
      <c r="AE45" s="425"/>
      <c r="AF45" s="425"/>
      <c r="AG45" s="425"/>
      <c r="AH45" s="425"/>
      <c r="AI45" s="425"/>
      <c r="AJ45" s="425"/>
      <c r="AK45" s="425"/>
      <c r="AL45" s="425"/>
      <c r="AM45" s="424"/>
      <c r="AN45" s="424"/>
    </row>
    <row r="46" spans="1:40" ht="15.75">
      <c r="A46" s="432"/>
      <c r="B46" s="432"/>
      <c r="C46" s="432"/>
      <c r="D46" s="430"/>
      <c r="E46" s="430"/>
      <c r="F46" s="431"/>
      <c r="G46" s="430"/>
      <c r="H46" s="429"/>
      <c r="I46" s="427"/>
      <c r="J46" s="427"/>
      <c r="K46" s="428"/>
      <c r="L46" s="427"/>
      <c r="M46" s="426"/>
      <c r="N46" s="425"/>
      <c r="O46" s="425"/>
      <c r="P46" s="425"/>
      <c r="Q46" s="425"/>
      <c r="R46" s="425"/>
      <c r="S46" s="425"/>
      <c r="T46" s="425"/>
      <c r="U46" s="425"/>
      <c r="V46" s="425"/>
      <c r="W46" s="425"/>
      <c r="X46" s="425"/>
      <c r="Y46" s="425"/>
      <c r="Z46" s="425"/>
      <c r="AA46" s="425"/>
      <c r="AB46" s="425"/>
      <c r="AC46" s="425"/>
      <c r="AD46" s="425"/>
      <c r="AE46" s="425"/>
      <c r="AF46" s="425"/>
      <c r="AG46" s="425"/>
      <c r="AH46" s="425"/>
      <c r="AI46" s="425"/>
      <c r="AJ46" s="425"/>
      <c r="AK46" s="425"/>
      <c r="AL46" s="425"/>
      <c r="AM46" s="424"/>
      <c r="AN46" s="424"/>
    </row>
    <row r="47" spans="1:40" ht="15.75">
      <c r="A47" s="432"/>
      <c r="B47" s="432"/>
      <c r="C47" s="432"/>
      <c r="D47" s="430"/>
      <c r="E47" s="430"/>
      <c r="F47" s="431"/>
      <c r="G47" s="430"/>
      <c r="H47" s="429"/>
      <c r="I47" s="427"/>
      <c r="J47" s="427"/>
      <c r="K47" s="428"/>
      <c r="L47" s="427"/>
      <c r="M47" s="426"/>
      <c r="N47" s="425"/>
      <c r="O47" s="425"/>
      <c r="P47" s="425"/>
      <c r="Q47" s="425"/>
      <c r="R47" s="425"/>
      <c r="S47" s="425"/>
      <c r="T47" s="425"/>
      <c r="U47" s="425"/>
      <c r="V47" s="425"/>
      <c r="W47" s="425"/>
      <c r="X47" s="425"/>
      <c r="Y47" s="425"/>
      <c r="Z47" s="425"/>
      <c r="AA47" s="425"/>
      <c r="AB47" s="425"/>
      <c r="AC47" s="425"/>
      <c r="AD47" s="425"/>
      <c r="AE47" s="425"/>
      <c r="AF47" s="425"/>
      <c r="AG47" s="425"/>
      <c r="AH47" s="425"/>
      <c r="AI47" s="425"/>
      <c r="AJ47" s="425"/>
      <c r="AK47" s="425"/>
      <c r="AL47" s="425"/>
      <c r="AM47" s="424"/>
      <c r="AN47" s="424"/>
    </row>
    <row r="48" spans="1:40" ht="15.75">
      <c r="A48" s="432"/>
      <c r="B48" s="432"/>
      <c r="C48" s="432"/>
      <c r="D48" s="430"/>
      <c r="E48" s="430"/>
      <c r="F48" s="431"/>
      <c r="G48" s="430"/>
      <c r="H48" s="429"/>
      <c r="I48" s="427"/>
      <c r="J48" s="427"/>
      <c r="K48" s="428"/>
      <c r="L48" s="427"/>
      <c r="M48" s="426"/>
      <c r="N48" s="425"/>
      <c r="O48" s="425"/>
      <c r="P48" s="425"/>
      <c r="Q48" s="425"/>
      <c r="R48" s="425"/>
      <c r="S48" s="425"/>
      <c r="T48" s="425"/>
      <c r="U48" s="425"/>
      <c r="V48" s="425"/>
      <c r="W48" s="425"/>
      <c r="X48" s="425"/>
      <c r="Y48" s="425"/>
      <c r="Z48" s="425"/>
      <c r="AA48" s="425"/>
      <c r="AB48" s="425"/>
      <c r="AC48" s="425"/>
      <c r="AD48" s="425"/>
      <c r="AE48" s="425"/>
      <c r="AF48" s="425"/>
      <c r="AG48" s="425"/>
      <c r="AH48" s="425"/>
      <c r="AI48" s="425"/>
      <c r="AJ48" s="425"/>
      <c r="AK48" s="425"/>
      <c r="AL48" s="425"/>
      <c r="AM48" s="424"/>
      <c r="AN48" s="424"/>
    </row>
    <row r="49" spans="1:40" ht="15.75">
      <c r="A49" s="432"/>
      <c r="B49" s="432"/>
      <c r="C49" s="432"/>
      <c r="D49" s="430"/>
      <c r="E49" s="430"/>
      <c r="F49" s="431"/>
      <c r="G49" s="430"/>
      <c r="H49" s="429"/>
      <c r="I49" s="427"/>
      <c r="J49" s="427"/>
      <c r="K49" s="428"/>
      <c r="L49" s="427"/>
      <c r="M49" s="426"/>
      <c r="N49" s="425"/>
      <c r="O49" s="425"/>
      <c r="P49" s="425"/>
      <c r="Q49" s="425"/>
      <c r="R49" s="425"/>
      <c r="S49" s="425"/>
      <c r="T49" s="425"/>
      <c r="U49" s="425"/>
      <c r="V49" s="425"/>
      <c r="W49" s="425"/>
      <c r="X49" s="425"/>
      <c r="Y49" s="425"/>
      <c r="Z49" s="425"/>
      <c r="AA49" s="425"/>
      <c r="AB49" s="425"/>
      <c r="AC49" s="425"/>
      <c r="AD49" s="425"/>
      <c r="AE49" s="425"/>
      <c r="AF49" s="425"/>
      <c r="AG49" s="425"/>
      <c r="AH49" s="425"/>
      <c r="AI49" s="425"/>
      <c r="AJ49" s="425"/>
      <c r="AK49" s="425"/>
      <c r="AL49" s="425"/>
      <c r="AM49" s="424"/>
      <c r="AN49" s="424"/>
    </row>
    <row r="50" spans="1:40" ht="15.75">
      <c r="A50" s="432"/>
      <c r="B50" s="432"/>
      <c r="C50" s="432"/>
      <c r="D50" s="430"/>
      <c r="E50" s="430"/>
      <c r="F50" s="431"/>
      <c r="G50" s="430"/>
      <c r="H50" s="429"/>
      <c r="I50" s="427"/>
      <c r="J50" s="427"/>
      <c r="K50" s="428"/>
      <c r="L50" s="427"/>
      <c r="M50" s="426"/>
      <c r="N50" s="425"/>
      <c r="O50" s="425"/>
      <c r="P50" s="425"/>
      <c r="Q50" s="425"/>
      <c r="R50" s="425"/>
      <c r="S50" s="425"/>
      <c r="T50" s="425"/>
      <c r="U50" s="425"/>
      <c r="V50" s="425"/>
      <c r="W50" s="425"/>
      <c r="X50" s="425"/>
      <c r="Y50" s="425"/>
      <c r="Z50" s="425"/>
      <c r="AA50" s="425"/>
      <c r="AB50" s="425"/>
      <c r="AC50" s="425"/>
      <c r="AD50" s="425"/>
      <c r="AE50" s="425"/>
      <c r="AF50" s="425"/>
      <c r="AG50" s="425"/>
      <c r="AH50" s="425"/>
      <c r="AI50" s="425"/>
      <c r="AJ50" s="425"/>
      <c r="AK50" s="425"/>
      <c r="AL50" s="425"/>
      <c r="AM50" s="424"/>
      <c r="AN50" s="424"/>
    </row>
    <row r="51" spans="1:40" ht="15.75">
      <c r="A51" s="432"/>
      <c r="B51" s="432"/>
      <c r="C51" s="432"/>
      <c r="D51" s="430"/>
      <c r="E51" s="430"/>
      <c r="F51" s="431"/>
      <c r="G51" s="430"/>
      <c r="H51" s="429"/>
      <c r="I51" s="427"/>
      <c r="J51" s="427"/>
      <c r="K51" s="428"/>
      <c r="L51" s="427"/>
      <c r="M51" s="426"/>
      <c r="N51" s="425"/>
      <c r="O51" s="425"/>
      <c r="P51" s="425"/>
      <c r="Q51" s="425"/>
      <c r="R51" s="425"/>
      <c r="S51" s="425"/>
      <c r="T51" s="425"/>
      <c r="U51" s="425"/>
      <c r="V51" s="425"/>
      <c r="W51" s="425"/>
      <c r="X51" s="425"/>
      <c r="Y51" s="425"/>
      <c r="Z51" s="425"/>
      <c r="AA51" s="425"/>
      <c r="AB51" s="425"/>
      <c r="AC51" s="425"/>
      <c r="AD51" s="425"/>
      <c r="AE51" s="425"/>
      <c r="AF51" s="425"/>
      <c r="AG51" s="425"/>
      <c r="AH51" s="425"/>
      <c r="AI51" s="425"/>
      <c r="AJ51" s="425"/>
      <c r="AK51" s="425"/>
      <c r="AL51" s="425"/>
      <c r="AM51" s="424"/>
      <c r="AN51" s="424"/>
    </row>
    <row r="52" spans="1:40" ht="15.75">
      <c r="A52" s="432"/>
      <c r="B52" s="432"/>
      <c r="C52" s="432"/>
      <c r="D52" s="430"/>
      <c r="E52" s="430"/>
      <c r="F52" s="431"/>
      <c r="G52" s="430"/>
      <c r="H52" s="429"/>
      <c r="I52" s="427"/>
      <c r="J52" s="427"/>
      <c r="K52" s="428"/>
      <c r="L52" s="427"/>
      <c r="M52" s="426"/>
      <c r="N52" s="425"/>
      <c r="O52" s="425"/>
      <c r="P52" s="425"/>
      <c r="Q52" s="425"/>
      <c r="R52" s="425"/>
      <c r="S52" s="425"/>
      <c r="T52" s="425"/>
      <c r="U52" s="425"/>
      <c r="V52" s="425"/>
      <c r="W52" s="425"/>
      <c r="X52" s="425"/>
      <c r="Y52" s="425"/>
      <c r="Z52" s="425"/>
      <c r="AA52" s="425"/>
      <c r="AB52" s="425"/>
      <c r="AC52" s="425"/>
      <c r="AD52" s="425"/>
      <c r="AE52" s="425"/>
      <c r="AF52" s="425"/>
      <c r="AG52" s="425"/>
      <c r="AH52" s="425"/>
      <c r="AI52" s="425"/>
      <c r="AJ52" s="425"/>
      <c r="AK52" s="425"/>
      <c r="AL52" s="425"/>
      <c r="AM52" s="424"/>
      <c r="AN52" s="424"/>
    </row>
    <row r="53" spans="1:40" ht="15.75">
      <c r="A53" s="432"/>
      <c r="B53" s="432"/>
      <c r="C53" s="432"/>
      <c r="D53" s="430"/>
      <c r="E53" s="430"/>
      <c r="F53" s="431"/>
      <c r="G53" s="430"/>
      <c r="H53" s="429"/>
      <c r="I53" s="427"/>
      <c r="J53" s="427"/>
      <c r="K53" s="428"/>
      <c r="L53" s="427"/>
      <c r="M53" s="426"/>
      <c r="N53" s="425"/>
      <c r="O53" s="425"/>
      <c r="P53" s="425"/>
      <c r="Q53" s="425"/>
      <c r="R53" s="425"/>
      <c r="S53" s="425"/>
      <c r="T53" s="425"/>
      <c r="U53" s="425"/>
      <c r="V53" s="425"/>
      <c r="W53" s="425"/>
      <c r="X53" s="425"/>
      <c r="Y53" s="425"/>
      <c r="Z53" s="425"/>
      <c r="AA53" s="425"/>
      <c r="AB53" s="425"/>
      <c r="AC53" s="425"/>
      <c r="AD53" s="425"/>
      <c r="AE53" s="425"/>
      <c r="AF53" s="425"/>
      <c r="AG53" s="425"/>
      <c r="AH53" s="425"/>
      <c r="AI53" s="425"/>
      <c r="AJ53" s="425"/>
      <c r="AK53" s="425"/>
      <c r="AL53" s="425"/>
      <c r="AM53" s="424"/>
      <c r="AN53" s="424"/>
    </row>
    <row r="54" spans="1:40" ht="15.75">
      <c r="A54" s="432"/>
      <c r="B54" s="432"/>
      <c r="C54" s="432"/>
      <c r="D54" s="430"/>
      <c r="E54" s="430"/>
      <c r="F54" s="431"/>
      <c r="G54" s="430"/>
      <c r="H54" s="429"/>
      <c r="I54" s="427"/>
      <c r="J54" s="427"/>
      <c r="K54" s="428"/>
      <c r="L54" s="427"/>
      <c r="M54" s="426"/>
      <c r="N54" s="425"/>
      <c r="O54" s="425"/>
      <c r="P54" s="425"/>
      <c r="Q54" s="425"/>
      <c r="R54" s="425"/>
      <c r="S54" s="425"/>
      <c r="T54" s="425"/>
      <c r="U54" s="425"/>
      <c r="V54" s="425"/>
      <c r="W54" s="425"/>
      <c r="X54" s="425"/>
      <c r="Y54" s="425"/>
      <c r="Z54" s="425"/>
      <c r="AA54" s="425"/>
      <c r="AB54" s="425"/>
      <c r="AC54" s="425"/>
      <c r="AD54" s="425"/>
      <c r="AE54" s="425"/>
      <c r="AF54" s="425"/>
      <c r="AG54" s="425"/>
      <c r="AH54" s="425"/>
      <c r="AI54" s="425"/>
      <c r="AJ54" s="425"/>
      <c r="AK54" s="425"/>
      <c r="AL54" s="425"/>
      <c r="AM54" s="424"/>
      <c r="AN54" s="424"/>
    </row>
    <row r="55" spans="1:40" ht="15.75">
      <c r="A55" s="432"/>
      <c r="B55" s="432"/>
      <c r="C55" s="432"/>
      <c r="D55" s="430"/>
      <c r="E55" s="430"/>
      <c r="F55" s="431"/>
      <c r="G55" s="430"/>
      <c r="H55" s="429"/>
      <c r="I55" s="427"/>
      <c r="J55" s="427"/>
      <c r="K55" s="428"/>
      <c r="L55" s="427"/>
      <c r="M55" s="426"/>
      <c r="N55" s="425"/>
      <c r="O55" s="425"/>
      <c r="P55" s="425"/>
      <c r="Q55" s="425"/>
      <c r="R55" s="425"/>
      <c r="S55" s="425"/>
      <c r="T55" s="425"/>
      <c r="U55" s="425"/>
      <c r="V55" s="425"/>
      <c r="W55" s="425"/>
      <c r="X55" s="425"/>
      <c r="Y55" s="425"/>
      <c r="Z55" s="425"/>
      <c r="AA55" s="425"/>
      <c r="AB55" s="425"/>
      <c r="AC55" s="425"/>
      <c r="AD55" s="425"/>
      <c r="AE55" s="425"/>
      <c r="AF55" s="425"/>
      <c r="AG55" s="425"/>
      <c r="AH55" s="425"/>
      <c r="AI55" s="425"/>
      <c r="AJ55" s="425"/>
      <c r="AK55" s="425"/>
      <c r="AL55" s="425"/>
      <c r="AM55" s="424"/>
      <c r="AN55" s="424"/>
    </row>
    <row r="56" spans="1:40" ht="15.75">
      <c r="A56" s="432"/>
      <c r="B56" s="432"/>
      <c r="C56" s="432"/>
      <c r="D56" s="430"/>
      <c r="E56" s="430"/>
      <c r="F56" s="431"/>
      <c r="G56" s="430"/>
      <c r="H56" s="429"/>
      <c r="I56" s="427"/>
      <c r="J56" s="427"/>
      <c r="K56" s="428"/>
      <c r="L56" s="427"/>
      <c r="M56" s="426"/>
      <c r="N56" s="425"/>
      <c r="O56" s="425"/>
      <c r="P56" s="425"/>
      <c r="Q56" s="425"/>
      <c r="R56" s="425"/>
      <c r="S56" s="425"/>
      <c r="T56" s="425"/>
      <c r="U56" s="425"/>
      <c r="V56" s="425"/>
      <c r="W56" s="425"/>
      <c r="X56" s="425"/>
      <c r="Y56" s="425"/>
      <c r="Z56" s="425"/>
      <c r="AA56" s="425"/>
      <c r="AB56" s="425"/>
      <c r="AC56" s="425"/>
      <c r="AD56" s="425"/>
      <c r="AE56" s="425"/>
      <c r="AF56" s="425"/>
      <c r="AG56" s="425"/>
      <c r="AH56" s="425"/>
      <c r="AI56" s="425"/>
      <c r="AJ56" s="425"/>
      <c r="AK56" s="425"/>
      <c r="AL56" s="425"/>
      <c r="AM56" s="424"/>
      <c r="AN56" s="424"/>
    </row>
    <row r="57" spans="1:40" ht="15.75">
      <c r="A57" s="432"/>
      <c r="B57" s="432"/>
      <c r="C57" s="432"/>
      <c r="D57" s="430"/>
      <c r="E57" s="430"/>
      <c r="F57" s="431"/>
      <c r="G57" s="430"/>
      <c r="H57" s="429"/>
      <c r="I57" s="427"/>
      <c r="J57" s="427"/>
      <c r="K57" s="428"/>
      <c r="L57" s="427"/>
      <c r="M57" s="426"/>
      <c r="N57" s="425"/>
      <c r="O57" s="425"/>
      <c r="P57" s="425"/>
      <c r="Q57" s="425"/>
      <c r="R57" s="425"/>
      <c r="S57" s="425"/>
      <c r="T57" s="425"/>
      <c r="U57" s="425"/>
      <c r="V57" s="425"/>
      <c r="W57" s="425"/>
      <c r="X57" s="425"/>
      <c r="Y57" s="425"/>
      <c r="Z57" s="425"/>
      <c r="AA57" s="425"/>
      <c r="AB57" s="425"/>
      <c r="AC57" s="425"/>
      <c r="AD57" s="425"/>
      <c r="AE57" s="425"/>
      <c r="AF57" s="425"/>
      <c r="AG57" s="425"/>
      <c r="AH57" s="425"/>
      <c r="AI57" s="425"/>
      <c r="AJ57" s="425"/>
      <c r="AK57" s="425"/>
      <c r="AL57" s="425"/>
      <c r="AM57" s="424"/>
      <c r="AN57" s="424"/>
    </row>
    <row r="58" spans="1:40" ht="15.75">
      <c r="A58" s="432"/>
      <c r="B58" s="432"/>
      <c r="C58" s="432"/>
      <c r="D58" s="430"/>
      <c r="E58" s="430"/>
      <c r="F58" s="431"/>
      <c r="G58" s="430"/>
      <c r="H58" s="429"/>
      <c r="I58" s="427"/>
      <c r="J58" s="427"/>
      <c r="K58" s="428"/>
      <c r="L58" s="427"/>
      <c r="M58" s="426"/>
      <c r="N58" s="425"/>
      <c r="O58" s="425"/>
      <c r="P58" s="425"/>
      <c r="Q58" s="425"/>
      <c r="R58" s="425"/>
      <c r="S58" s="425"/>
      <c r="T58" s="425"/>
      <c r="U58" s="425"/>
      <c r="V58" s="425"/>
      <c r="W58" s="425"/>
      <c r="X58" s="425"/>
      <c r="Y58" s="425"/>
      <c r="Z58" s="425"/>
      <c r="AA58" s="425"/>
      <c r="AB58" s="425"/>
      <c r="AC58" s="425"/>
      <c r="AD58" s="425"/>
      <c r="AE58" s="425"/>
      <c r="AF58" s="425"/>
      <c r="AG58" s="425"/>
      <c r="AH58" s="425"/>
      <c r="AI58" s="425"/>
      <c r="AJ58" s="425"/>
      <c r="AK58" s="425"/>
      <c r="AL58" s="425"/>
      <c r="AM58" s="424"/>
      <c r="AN58" s="424"/>
    </row>
    <row r="59" spans="1:40" ht="15.75">
      <c r="A59" s="432"/>
      <c r="B59" s="432"/>
      <c r="C59" s="432"/>
      <c r="D59" s="430"/>
      <c r="E59" s="430"/>
      <c r="F59" s="431"/>
      <c r="G59" s="430"/>
      <c r="H59" s="429"/>
      <c r="I59" s="427"/>
      <c r="J59" s="427"/>
      <c r="K59" s="428"/>
      <c r="L59" s="427"/>
      <c r="M59" s="426"/>
      <c r="N59" s="425"/>
      <c r="O59" s="425"/>
      <c r="P59" s="425"/>
      <c r="Q59" s="425"/>
      <c r="R59" s="425"/>
      <c r="S59" s="425"/>
      <c r="T59" s="425"/>
      <c r="U59" s="425"/>
      <c r="V59" s="425"/>
      <c r="W59" s="425"/>
      <c r="X59" s="425"/>
      <c r="Y59" s="425"/>
      <c r="Z59" s="425"/>
      <c r="AA59" s="425"/>
      <c r="AB59" s="425"/>
      <c r="AC59" s="425"/>
      <c r="AD59" s="425"/>
      <c r="AE59" s="425"/>
      <c r="AF59" s="425"/>
      <c r="AG59" s="425"/>
      <c r="AH59" s="425"/>
      <c r="AI59" s="425"/>
      <c r="AJ59" s="425"/>
      <c r="AK59" s="425"/>
      <c r="AL59" s="425"/>
      <c r="AM59" s="424"/>
      <c r="AN59" s="424"/>
    </row>
    <row r="60" spans="1:40" ht="15.75">
      <c r="A60" s="432"/>
      <c r="B60" s="432"/>
      <c r="C60" s="432"/>
      <c r="D60" s="430"/>
      <c r="E60" s="430"/>
      <c r="F60" s="431"/>
      <c r="G60" s="430"/>
      <c r="H60" s="429"/>
      <c r="I60" s="427"/>
      <c r="J60" s="427"/>
      <c r="K60" s="428"/>
      <c r="L60" s="427"/>
      <c r="M60" s="426"/>
      <c r="N60" s="425"/>
      <c r="O60" s="425"/>
      <c r="P60" s="425"/>
      <c r="Q60" s="425"/>
      <c r="R60" s="425"/>
      <c r="S60" s="425"/>
      <c r="T60" s="425"/>
      <c r="U60" s="425"/>
      <c r="V60" s="425"/>
      <c r="W60" s="425"/>
      <c r="X60" s="425"/>
      <c r="Y60" s="425"/>
      <c r="Z60" s="425"/>
      <c r="AA60" s="425"/>
      <c r="AB60" s="425"/>
      <c r="AC60" s="425"/>
      <c r="AD60" s="425"/>
      <c r="AE60" s="425"/>
      <c r="AF60" s="425"/>
      <c r="AG60" s="425"/>
      <c r="AH60" s="425"/>
      <c r="AI60" s="425"/>
      <c r="AJ60" s="425"/>
      <c r="AK60" s="425"/>
      <c r="AL60" s="425"/>
      <c r="AM60" s="424"/>
      <c r="AN60" s="424"/>
    </row>
    <row r="61" spans="1:40" ht="15.75">
      <c r="A61" s="432"/>
      <c r="B61" s="432"/>
      <c r="C61" s="432"/>
      <c r="D61" s="430"/>
      <c r="E61" s="430"/>
      <c r="F61" s="431"/>
      <c r="G61" s="430"/>
      <c r="H61" s="429"/>
      <c r="I61" s="427"/>
      <c r="J61" s="427"/>
      <c r="K61" s="428"/>
      <c r="L61" s="427"/>
      <c r="M61" s="426"/>
      <c r="N61" s="425"/>
      <c r="O61" s="425"/>
      <c r="P61" s="425"/>
      <c r="Q61" s="425"/>
      <c r="R61" s="425"/>
      <c r="S61" s="425"/>
      <c r="T61" s="425"/>
      <c r="U61" s="425"/>
      <c r="V61" s="425"/>
      <c r="W61" s="425"/>
      <c r="X61" s="425"/>
      <c r="Y61" s="425"/>
      <c r="Z61" s="425"/>
      <c r="AA61" s="425"/>
      <c r="AB61" s="425"/>
      <c r="AC61" s="425"/>
      <c r="AD61" s="425"/>
      <c r="AE61" s="425"/>
      <c r="AF61" s="425"/>
      <c r="AG61" s="425"/>
      <c r="AH61" s="425"/>
      <c r="AI61" s="425"/>
      <c r="AJ61" s="425"/>
      <c r="AK61" s="425"/>
      <c r="AL61" s="425"/>
      <c r="AM61" s="424"/>
      <c r="AN61" s="424"/>
    </row>
    <row r="62" spans="1:40" ht="15.75">
      <c r="A62" s="432"/>
      <c r="B62" s="432"/>
      <c r="C62" s="432"/>
      <c r="D62" s="430"/>
      <c r="E62" s="430"/>
      <c r="F62" s="431"/>
      <c r="G62" s="430"/>
      <c r="H62" s="429"/>
      <c r="I62" s="427"/>
      <c r="J62" s="427"/>
      <c r="K62" s="428"/>
      <c r="L62" s="427"/>
      <c r="M62" s="426"/>
      <c r="N62" s="425"/>
      <c r="O62" s="425"/>
      <c r="P62" s="425"/>
      <c r="Q62" s="425"/>
      <c r="R62" s="425"/>
      <c r="S62" s="425"/>
      <c r="T62" s="425"/>
      <c r="U62" s="425"/>
      <c r="V62" s="425"/>
      <c r="W62" s="425"/>
      <c r="X62" s="425"/>
      <c r="Y62" s="425"/>
      <c r="Z62" s="425"/>
      <c r="AA62" s="425"/>
      <c r="AB62" s="425"/>
      <c r="AC62" s="425"/>
      <c r="AD62" s="425"/>
      <c r="AE62" s="425"/>
      <c r="AF62" s="425"/>
      <c r="AG62" s="425"/>
      <c r="AH62" s="425"/>
      <c r="AI62" s="425"/>
      <c r="AJ62" s="425"/>
      <c r="AK62" s="425"/>
      <c r="AL62" s="425"/>
      <c r="AM62" s="424"/>
      <c r="AN62" s="424"/>
    </row>
    <row r="63" spans="1:40" ht="15.75">
      <c r="A63" s="432"/>
      <c r="B63" s="432"/>
      <c r="C63" s="432"/>
      <c r="D63" s="430"/>
      <c r="E63" s="430"/>
      <c r="F63" s="431"/>
      <c r="G63" s="430"/>
      <c r="H63" s="429"/>
      <c r="I63" s="427"/>
      <c r="J63" s="427"/>
      <c r="K63" s="428"/>
      <c r="L63" s="427"/>
      <c r="M63" s="426"/>
      <c r="N63" s="425"/>
      <c r="O63" s="425"/>
      <c r="P63" s="425"/>
      <c r="Q63" s="425"/>
      <c r="R63" s="425"/>
      <c r="S63" s="425"/>
      <c r="T63" s="425"/>
      <c r="U63" s="425"/>
      <c r="V63" s="425"/>
      <c r="W63" s="425"/>
      <c r="X63" s="425"/>
      <c r="Y63" s="425"/>
      <c r="Z63" s="425"/>
      <c r="AA63" s="425"/>
      <c r="AB63" s="425"/>
      <c r="AC63" s="425"/>
      <c r="AD63" s="425"/>
      <c r="AE63" s="425"/>
      <c r="AF63" s="425"/>
      <c r="AG63" s="425"/>
      <c r="AH63" s="425"/>
      <c r="AI63" s="425"/>
      <c r="AJ63" s="425"/>
      <c r="AK63" s="425"/>
      <c r="AL63" s="425"/>
      <c r="AM63" s="424"/>
      <c r="AN63" s="424"/>
    </row>
    <row r="64" spans="1:40" ht="15.75">
      <c r="A64" s="432"/>
      <c r="B64" s="432"/>
      <c r="C64" s="432"/>
      <c r="D64" s="430"/>
      <c r="E64" s="430"/>
      <c r="F64" s="431"/>
      <c r="G64" s="430"/>
      <c r="H64" s="429"/>
      <c r="I64" s="427"/>
      <c r="J64" s="427"/>
      <c r="K64" s="428"/>
      <c r="L64" s="427"/>
      <c r="M64" s="426"/>
      <c r="N64" s="425"/>
      <c r="O64" s="425"/>
      <c r="P64" s="425"/>
      <c r="Q64" s="425"/>
      <c r="R64" s="425"/>
      <c r="S64" s="425"/>
      <c r="T64" s="425"/>
      <c r="U64" s="425"/>
      <c r="V64" s="425"/>
      <c r="W64" s="425"/>
      <c r="X64" s="425"/>
      <c r="Y64" s="425"/>
      <c r="Z64" s="425"/>
      <c r="AA64" s="425"/>
      <c r="AB64" s="425"/>
      <c r="AC64" s="425"/>
      <c r="AD64" s="425"/>
      <c r="AE64" s="425"/>
      <c r="AF64" s="425"/>
      <c r="AG64" s="425"/>
      <c r="AH64" s="425"/>
      <c r="AI64" s="425"/>
      <c r="AJ64" s="425"/>
      <c r="AK64" s="425"/>
      <c r="AL64" s="425"/>
      <c r="AM64" s="424"/>
      <c r="AN64" s="424"/>
    </row>
    <row r="65" spans="1:40" ht="15.75">
      <c r="A65" s="432"/>
      <c r="B65" s="432"/>
      <c r="C65" s="432"/>
      <c r="D65" s="430"/>
      <c r="E65" s="430"/>
      <c r="F65" s="431"/>
      <c r="G65" s="430"/>
      <c r="H65" s="429"/>
      <c r="I65" s="427"/>
      <c r="J65" s="427"/>
      <c r="K65" s="428"/>
      <c r="L65" s="427"/>
      <c r="M65" s="426"/>
      <c r="N65" s="425"/>
      <c r="O65" s="425"/>
      <c r="P65" s="425"/>
      <c r="Q65" s="425"/>
      <c r="R65" s="425"/>
      <c r="S65" s="425"/>
      <c r="T65" s="425"/>
      <c r="U65" s="425"/>
      <c r="V65" s="425"/>
      <c r="W65" s="425"/>
      <c r="X65" s="425"/>
      <c r="Y65" s="425"/>
      <c r="Z65" s="425"/>
      <c r="AA65" s="425"/>
      <c r="AB65" s="425"/>
      <c r="AC65" s="425"/>
      <c r="AD65" s="425"/>
      <c r="AE65" s="425"/>
      <c r="AF65" s="425"/>
      <c r="AG65" s="425"/>
      <c r="AH65" s="425"/>
      <c r="AI65" s="425"/>
      <c r="AJ65" s="425"/>
      <c r="AK65" s="425"/>
      <c r="AL65" s="425"/>
      <c r="AM65" s="424"/>
      <c r="AN65" s="424"/>
    </row>
    <row r="66" spans="1:40" ht="15.75">
      <c r="A66" s="432"/>
      <c r="B66" s="432"/>
      <c r="C66" s="432"/>
      <c r="D66" s="430"/>
      <c r="E66" s="430"/>
      <c r="F66" s="431"/>
      <c r="G66" s="430"/>
      <c r="H66" s="429"/>
      <c r="I66" s="427"/>
      <c r="J66" s="427"/>
      <c r="K66" s="428"/>
      <c r="L66" s="427"/>
      <c r="M66" s="426"/>
      <c r="N66" s="425"/>
      <c r="O66" s="425"/>
      <c r="P66" s="425"/>
      <c r="Q66" s="425"/>
      <c r="R66" s="425"/>
      <c r="S66" s="425"/>
      <c r="T66" s="425"/>
      <c r="U66" s="425"/>
      <c r="V66" s="425"/>
      <c r="W66" s="425"/>
      <c r="X66" s="425"/>
      <c r="Y66" s="425"/>
      <c r="Z66" s="425"/>
      <c r="AA66" s="425"/>
      <c r="AB66" s="425"/>
      <c r="AC66" s="425"/>
      <c r="AD66" s="425"/>
      <c r="AE66" s="425"/>
      <c r="AF66" s="425"/>
      <c r="AG66" s="425"/>
      <c r="AH66" s="425"/>
      <c r="AI66" s="425"/>
      <c r="AJ66" s="425"/>
      <c r="AK66" s="425"/>
      <c r="AL66" s="425"/>
      <c r="AM66" s="424"/>
      <c r="AN66" s="424"/>
    </row>
    <row r="67" spans="1:40" ht="15.75">
      <c r="A67" s="432"/>
      <c r="B67" s="432"/>
      <c r="C67" s="432"/>
      <c r="D67" s="430"/>
      <c r="E67" s="430"/>
      <c r="F67" s="431"/>
      <c r="G67" s="430"/>
      <c r="H67" s="429"/>
      <c r="I67" s="427"/>
      <c r="J67" s="427"/>
      <c r="K67" s="428"/>
      <c r="L67" s="427"/>
      <c r="M67" s="426"/>
      <c r="N67" s="425"/>
      <c r="O67" s="425"/>
      <c r="P67" s="425"/>
      <c r="Q67" s="425"/>
      <c r="R67" s="425"/>
      <c r="S67" s="425"/>
      <c r="T67" s="425"/>
      <c r="U67" s="425"/>
      <c r="V67" s="425"/>
      <c r="W67" s="425"/>
      <c r="X67" s="425"/>
      <c r="Y67" s="425"/>
      <c r="Z67" s="425"/>
      <c r="AA67" s="425"/>
      <c r="AB67" s="425"/>
      <c r="AC67" s="425"/>
      <c r="AD67" s="425"/>
      <c r="AE67" s="425"/>
      <c r="AF67" s="425"/>
      <c r="AG67" s="425"/>
      <c r="AH67" s="425"/>
      <c r="AI67" s="425"/>
      <c r="AJ67" s="425"/>
      <c r="AK67" s="425"/>
      <c r="AL67" s="425"/>
      <c r="AM67" s="424"/>
      <c r="AN67" s="424"/>
    </row>
    <row r="68" spans="1:40" ht="15.75">
      <c r="A68" s="432"/>
      <c r="B68" s="432"/>
      <c r="C68" s="432"/>
      <c r="D68" s="430"/>
      <c r="E68" s="430"/>
      <c r="F68" s="431"/>
      <c r="G68" s="430"/>
      <c r="H68" s="429"/>
      <c r="I68" s="427"/>
      <c r="J68" s="427"/>
      <c r="K68" s="428"/>
      <c r="L68" s="427"/>
      <c r="M68" s="426"/>
      <c r="N68" s="425"/>
      <c r="O68" s="425"/>
      <c r="P68" s="425"/>
      <c r="Q68" s="425"/>
      <c r="R68" s="425"/>
      <c r="S68" s="425"/>
      <c r="T68" s="425"/>
      <c r="U68" s="425"/>
      <c r="V68" s="425"/>
      <c r="W68" s="425"/>
      <c r="X68" s="425"/>
      <c r="Y68" s="425"/>
      <c r="Z68" s="425"/>
      <c r="AA68" s="425"/>
      <c r="AB68" s="425"/>
      <c r="AC68" s="425"/>
      <c r="AD68" s="425"/>
      <c r="AE68" s="425"/>
      <c r="AF68" s="425"/>
      <c r="AG68" s="425"/>
      <c r="AH68" s="425"/>
      <c r="AI68" s="425"/>
      <c r="AJ68" s="425"/>
      <c r="AK68" s="425"/>
      <c r="AL68" s="425"/>
      <c r="AM68" s="424"/>
      <c r="AN68" s="424"/>
    </row>
    <row r="69" spans="1:40" ht="15.75">
      <c r="A69" s="432"/>
      <c r="B69" s="432"/>
      <c r="C69" s="432"/>
      <c r="D69" s="430"/>
      <c r="E69" s="430"/>
      <c r="F69" s="431"/>
      <c r="G69" s="430"/>
      <c r="H69" s="429"/>
      <c r="I69" s="427"/>
      <c r="J69" s="427"/>
      <c r="K69" s="428"/>
      <c r="L69" s="427"/>
      <c r="M69" s="426"/>
      <c r="N69" s="425"/>
      <c r="O69" s="425"/>
      <c r="P69" s="425"/>
      <c r="Q69" s="425"/>
      <c r="R69" s="425"/>
      <c r="S69" s="425"/>
      <c r="T69" s="425"/>
      <c r="U69" s="425"/>
      <c r="V69" s="425"/>
      <c r="W69" s="425"/>
      <c r="X69" s="425"/>
      <c r="Y69" s="425"/>
      <c r="Z69" s="425"/>
      <c r="AA69" s="425"/>
      <c r="AB69" s="425"/>
      <c r="AC69" s="425"/>
      <c r="AD69" s="425"/>
      <c r="AE69" s="425"/>
      <c r="AF69" s="425"/>
      <c r="AG69" s="425"/>
      <c r="AH69" s="425"/>
      <c r="AI69" s="425"/>
      <c r="AJ69" s="425"/>
      <c r="AK69" s="425"/>
      <c r="AL69" s="425"/>
      <c r="AM69" s="424"/>
      <c r="AN69" s="424"/>
    </row>
    <row r="70" spans="1:40" ht="15.75">
      <c r="A70" s="432"/>
      <c r="B70" s="432"/>
      <c r="C70" s="432"/>
      <c r="D70" s="430"/>
      <c r="E70" s="430"/>
      <c r="F70" s="431"/>
      <c r="G70" s="430"/>
      <c r="H70" s="429"/>
      <c r="I70" s="427"/>
      <c r="J70" s="427"/>
      <c r="K70" s="428"/>
      <c r="L70" s="427"/>
      <c r="M70" s="426"/>
      <c r="N70" s="425"/>
      <c r="O70" s="425"/>
      <c r="P70" s="425"/>
      <c r="Q70" s="425"/>
      <c r="R70" s="425"/>
      <c r="S70" s="425"/>
      <c r="T70" s="425"/>
      <c r="U70" s="425"/>
      <c r="V70" s="425"/>
      <c r="W70" s="425"/>
      <c r="X70" s="425"/>
      <c r="Y70" s="425"/>
      <c r="Z70" s="425"/>
      <c r="AA70" s="425"/>
      <c r="AB70" s="425"/>
      <c r="AC70" s="425"/>
      <c r="AD70" s="425"/>
      <c r="AE70" s="425"/>
      <c r="AF70" s="425"/>
      <c r="AG70" s="425"/>
      <c r="AH70" s="425"/>
      <c r="AI70" s="425"/>
      <c r="AJ70" s="425"/>
      <c r="AK70" s="425"/>
      <c r="AL70" s="425"/>
      <c r="AM70" s="424"/>
      <c r="AN70" s="424"/>
    </row>
    <row r="71" spans="1:40" ht="15.75">
      <c r="A71" s="432"/>
      <c r="B71" s="432"/>
      <c r="C71" s="432"/>
      <c r="D71" s="430"/>
      <c r="E71" s="430"/>
      <c r="F71" s="431"/>
      <c r="G71" s="430"/>
      <c r="H71" s="429"/>
      <c r="I71" s="427"/>
      <c r="J71" s="427"/>
      <c r="K71" s="428"/>
      <c r="L71" s="427"/>
      <c r="M71" s="426"/>
      <c r="N71" s="425"/>
      <c r="O71" s="425"/>
      <c r="P71" s="425"/>
      <c r="Q71" s="425"/>
      <c r="R71" s="425"/>
      <c r="S71" s="425"/>
      <c r="T71" s="425"/>
      <c r="U71" s="425"/>
      <c r="V71" s="425"/>
      <c r="W71" s="425"/>
      <c r="X71" s="425"/>
      <c r="Y71" s="425"/>
      <c r="Z71" s="425"/>
      <c r="AA71" s="425"/>
      <c r="AB71" s="425"/>
      <c r="AC71" s="425"/>
      <c r="AD71" s="425"/>
      <c r="AE71" s="425"/>
      <c r="AF71" s="425"/>
      <c r="AG71" s="425"/>
      <c r="AH71" s="425"/>
      <c r="AI71" s="425"/>
      <c r="AJ71" s="425"/>
      <c r="AK71" s="425"/>
      <c r="AL71" s="425"/>
      <c r="AM71" s="424"/>
      <c r="AN71" s="424"/>
    </row>
    <row r="72" spans="1:40" ht="15.75">
      <c r="A72" s="432"/>
      <c r="B72" s="432"/>
      <c r="C72" s="432"/>
      <c r="D72" s="430"/>
      <c r="E72" s="430"/>
      <c r="F72" s="431"/>
      <c r="G72" s="430"/>
      <c r="H72" s="429"/>
      <c r="I72" s="427"/>
      <c r="J72" s="427"/>
      <c r="K72" s="428"/>
      <c r="L72" s="427"/>
      <c r="M72" s="426"/>
      <c r="N72" s="425"/>
      <c r="O72" s="425"/>
      <c r="P72" s="425"/>
      <c r="Q72" s="425"/>
      <c r="R72" s="425"/>
      <c r="S72" s="425"/>
      <c r="T72" s="425"/>
      <c r="U72" s="425"/>
      <c r="V72" s="425"/>
      <c r="W72" s="425"/>
      <c r="X72" s="425"/>
      <c r="Y72" s="425"/>
      <c r="Z72" s="425"/>
      <c r="AA72" s="425"/>
      <c r="AB72" s="425"/>
      <c r="AC72" s="425"/>
      <c r="AD72" s="425"/>
      <c r="AE72" s="425"/>
      <c r="AF72" s="425"/>
      <c r="AG72" s="425"/>
      <c r="AH72" s="425"/>
      <c r="AI72" s="425"/>
      <c r="AJ72" s="425"/>
      <c r="AK72" s="425"/>
      <c r="AL72" s="425"/>
      <c r="AM72" s="424"/>
      <c r="AN72" s="424"/>
    </row>
    <row r="73" spans="1:40" ht="15.75">
      <c r="A73" s="432"/>
      <c r="B73" s="432"/>
      <c r="C73" s="432"/>
      <c r="D73" s="430"/>
      <c r="E73" s="430"/>
      <c r="F73" s="431"/>
      <c r="G73" s="430"/>
      <c r="H73" s="429"/>
      <c r="I73" s="427"/>
      <c r="J73" s="427"/>
      <c r="K73" s="428"/>
      <c r="L73" s="427"/>
      <c r="M73" s="426"/>
      <c r="N73" s="425"/>
      <c r="O73" s="425"/>
      <c r="P73" s="425"/>
      <c r="Q73" s="425"/>
      <c r="R73" s="425"/>
      <c r="S73" s="425"/>
      <c r="T73" s="425"/>
      <c r="U73" s="425"/>
      <c r="V73" s="425"/>
      <c r="W73" s="425"/>
      <c r="X73" s="425"/>
      <c r="Y73" s="425"/>
      <c r="Z73" s="425"/>
      <c r="AA73" s="425"/>
      <c r="AB73" s="425"/>
      <c r="AC73" s="425"/>
      <c r="AD73" s="425"/>
      <c r="AE73" s="425"/>
      <c r="AF73" s="425"/>
      <c r="AG73" s="425"/>
      <c r="AH73" s="425"/>
      <c r="AI73" s="425"/>
      <c r="AJ73" s="425"/>
      <c r="AK73" s="425"/>
      <c r="AL73" s="425"/>
      <c r="AM73" s="424"/>
      <c r="AN73" s="424"/>
    </row>
    <row r="74" spans="1:40" ht="15.75">
      <c r="A74" s="432"/>
      <c r="B74" s="432"/>
      <c r="C74" s="432"/>
      <c r="D74" s="430"/>
      <c r="E74" s="430"/>
      <c r="F74" s="431"/>
      <c r="G74" s="430"/>
      <c r="H74" s="429"/>
      <c r="I74" s="427"/>
      <c r="J74" s="427"/>
      <c r="K74" s="428"/>
      <c r="L74" s="427"/>
      <c r="M74" s="426"/>
      <c r="N74" s="425"/>
      <c r="O74" s="425"/>
      <c r="P74" s="425"/>
      <c r="Q74" s="425"/>
      <c r="R74" s="425"/>
      <c r="S74" s="425"/>
      <c r="T74" s="425"/>
      <c r="U74" s="425"/>
      <c r="V74" s="425"/>
      <c r="W74" s="425"/>
      <c r="X74" s="425"/>
      <c r="Y74" s="425"/>
      <c r="Z74" s="425"/>
      <c r="AA74" s="425"/>
      <c r="AB74" s="425"/>
      <c r="AC74" s="425"/>
      <c r="AD74" s="425"/>
      <c r="AE74" s="425"/>
      <c r="AF74" s="425"/>
      <c r="AG74" s="425"/>
      <c r="AH74" s="425"/>
      <c r="AI74" s="425"/>
      <c r="AJ74" s="425"/>
      <c r="AK74" s="425"/>
      <c r="AL74" s="425"/>
      <c r="AM74" s="424"/>
      <c r="AN74" s="424"/>
    </row>
    <row r="75" spans="1:40" ht="15.75">
      <c r="A75" s="432"/>
      <c r="B75" s="432"/>
      <c r="C75" s="432"/>
      <c r="D75" s="430"/>
      <c r="E75" s="430"/>
      <c r="F75" s="431"/>
      <c r="G75" s="430"/>
      <c r="H75" s="429"/>
      <c r="I75" s="427"/>
      <c r="J75" s="427"/>
      <c r="K75" s="428"/>
      <c r="L75" s="427"/>
      <c r="M75" s="426"/>
      <c r="N75" s="425"/>
      <c r="O75" s="425"/>
      <c r="P75" s="425"/>
      <c r="Q75" s="425"/>
      <c r="R75" s="425"/>
      <c r="S75" s="425"/>
      <c r="T75" s="425"/>
      <c r="U75" s="425"/>
      <c r="V75" s="425"/>
      <c r="W75" s="425"/>
      <c r="X75" s="425"/>
      <c r="Y75" s="425"/>
      <c r="Z75" s="425"/>
      <c r="AA75" s="425"/>
      <c r="AB75" s="425"/>
      <c r="AC75" s="425"/>
      <c r="AD75" s="425"/>
      <c r="AE75" s="425"/>
      <c r="AF75" s="425"/>
      <c r="AG75" s="425"/>
      <c r="AH75" s="425"/>
      <c r="AI75" s="425"/>
      <c r="AJ75" s="425"/>
      <c r="AK75" s="425"/>
      <c r="AL75" s="425"/>
      <c r="AM75" s="424"/>
      <c r="AN75" s="424"/>
    </row>
    <row r="76" spans="1:40" ht="15.75">
      <c r="A76" s="432"/>
      <c r="B76" s="432"/>
      <c r="C76" s="432"/>
      <c r="D76" s="430"/>
      <c r="E76" s="430"/>
      <c r="F76" s="431"/>
      <c r="G76" s="430"/>
      <c r="H76" s="429"/>
      <c r="I76" s="427"/>
      <c r="J76" s="427"/>
      <c r="K76" s="428"/>
      <c r="L76" s="427"/>
      <c r="M76" s="426"/>
      <c r="N76" s="425"/>
      <c r="O76" s="425"/>
      <c r="P76" s="425"/>
      <c r="Q76" s="425"/>
      <c r="R76" s="425"/>
      <c r="S76" s="425"/>
      <c r="T76" s="425"/>
      <c r="U76" s="425"/>
      <c r="V76" s="425"/>
      <c r="W76" s="425"/>
      <c r="X76" s="425"/>
      <c r="Y76" s="425"/>
      <c r="Z76" s="425"/>
      <c r="AA76" s="425"/>
      <c r="AB76" s="425"/>
      <c r="AC76" s="425"/>
      <c r="AD76" s="425"/>
      <c r="AE76" s="425"/>
      <c r="AF76" s="425"/>
      <c r="AG76" s="425"/>
      <c r="AH76" s="425"/>
      <c r="AI76" s="425"/>
      <c r="AJ76" s="425"/>
      <c r="AK76" s="425"/>
      <c r="AL76" s="425"/>
      <c r="AM76" s="424"/>
      <c r="AN76" s="424"/>
    </row>
    <row r="77" spans="1:40" ht="15.75">
      <c r="A77" s="432"/>
      <c r="B77" s="432"/>
      <c r="C77" s="432"/>
      <c r="D77" s="430"/>
      <c r="E77" s="430"/>
      <c r="F77" s="431"/>
      <c r="G77" s="430"/>
      <c r="H77" s="429"/>
      <c r="I77" s="427"/>
      <c r="J77" s="427"/>
      <c r="K77" s="428"/>
      <c r="L77" s="427"/>
      <c r="M77" s="426"/>
      <c r="N77" s="425"/>
      <c r="O77" s="425"/>
      <c r="P77" s="425"/>
      <c r="Q77" s="425"/>
      <c r="R77" s="425"/>
      <c r="S77" s="425"/>
      <c r="T77" s="425"/>
      <c r="U77" s="425"/>
      <c r="V77" s="425"/>
      <c r="W77" s="425"/>
      <c r="X77" s="425"/>
      <c r="Y77" s="425"/>
      <c r="Z77" s="425"/>
      <c r="AA77" s="425"/>
      <c r="AB77" s="425"/>
      <c r="AC77" s="425"/>
      <c r="AD77" s="425"/>
      <c r="AE77" s="425"/>
      <c r="AF77" s="425"/>
      <c r="AG77" s="425"/>
      <c r="AH77" s="425"/>
      <c r="AI77" s="425"/>
      <c r="AJ77" s="425"/>
      <c r="AK77" s="425"/>
      <c r="AL77" s="425"/>
      <c r="AM77" s="424"/>
      <c r="AN77" s="424"/>
    </row>
    <row r="78" spans="1:40" ht="15.75">
      <c r="A78" s="432"/>
      <c r="B78" s="432"/>
      <c r="C78" s="432"/>
      <c r="D78" s="430"/>
      <c r="E78" s="430"/>
      <c r="F78" s="431"/>
      <c r="G78" s="430"/>
      <c r="H78" s="429"/>
      <c r="I78" s="427"/>
      <c r="J78" s="427"/>
      <c r="K78" s="428"/>
      <c r="L78" s="427"/>
      <c r="M78" s="426"/>
      <c r="N78" s="425"/>
      <c r="O78" s="425"/>
      <c r="P78" s="425"/>
      <c r="Q78" s="425"/>
      <c r="R78" s="425"/>
      <c r="S78" s="425"/>
      <c r="T78" s="425"/>
      <c r="U78" s="425"/>
      <c r="V78" s="425"/>
      <c r="W78" s="425"/>
      <c r="X78" s="425"/>
      <c r="Y78" s="425"/>
      <c r="Z78" s="425"/>
      <c r="AA78" s="425"/>
      <c r="AB78" s="425"/>
      <c r="AC78" s="425"/>
      <c r="AD78" s="425"/>
      <c r="AE78" s="425"/>
      <c r="AF78" s="425"/>
      <c r="AG78" s="425"/>
      <c r="AH78" s="425"/>
      <c r="AI78" s="425"/>
      <c r="AJ78" s="425"/>
      <c r="AK78" s="425"/>
      <c r="AL78" s="425"/>
      <c r="AM78" s="424"/>
      <c r="AN78" s="424"/>
    </row>
    <row r="79" spans="1:40" ht="15.75">
      <c r="A79" s="432"/>
      <c r="B79" s="432"/>
      <c r="C79" s="432"/>
      <c r="D79" s="430"/>
      <c r="E79" s="430"/>
      <c r="F79" s="431"/>
      <c r="G79" s="430"/>
      <c r="H79" s="429"/>
      <c r="I79" s="427"/>
      <c r="J79" s="427"/>
      <c r="K79" s="428"/>
      <c r="L79" s="427"/>
      <c r="M79" s="426"/>
      <c r="N79" s="425"/>
      <c r="O79" s="425"/>
      <c r="P79" s="425"/>
      <c r="Q79" s="425"/>
      <c r="R79" s="425"/>
      <c r="S79" s="425"/>
      <c r="T79" s="425"/>
      <c r="U79" s="425"/>
      <c r="V79" s="425"/>
      <c r="W79" s="425"/>
      <c r="X79" s="425"/>
      <c r="Y79" s="425"/>
      <c r="Z79" s="425"/>
      <c r="AA79" s="425"/>
      <c r="AB79" s="425"/>
      <c r="AC79" s="425"/>
      <c r="AD79" s="425"/>
      <c r="AE79" s="425"/>
      <c r="AF79" s="425"/>
      <c r="AG79" s="425"/>
      <c r="AH79" s="425"/>
      <c r="AI79" s="425"/>
      <c r="AJ79" s="425"/>
      <c r="AK79" s="425"/>
      <c r="AL79" s="425"/>
      <c r="AM79" s="424"/>
      <c r="AN79" s="424"/>
    </row>
    <row r="80" spans="1:40" ht="15.75">
      <c r="A80" s="432"/>
      <c r="B80" s="432"/>
      <c r="C80" s="432"/>
      <c r="D80" s="430"/>
      <c r="E80" s="430"/>
      <c r="F80" s="431"/>
      <c r="G80" s="430"/>
      <c r="H80" s="429"/>
      <c r="I80" s="427"/>
      <c r="J80" s="427"/>
      <c r="K80" s="428"/>
      <c r="L80" s="427"/>
      <c r="M80" s="426"/>
      <c r="N80" s="425"/>
      <c r="O80" s="425"/>
      <c r="P80" s="425"/>
      <c r="Q80" s="425"/>
      <c r="R80" s="425"/>
      <c r="S80" s="425"/>
      <c r="T80" s="425"/>
      <c r="U80" s="425"/>
      <c r="V80" s="425"/>
      <c r="W80" s="425"/>
      <c r="X80" s="425"/>
      <c r="Y80" s="425"/>
      <c r="Z80" s="425"/>
      <c r="AA80" s="425"/>
      <c r="AB80" s="425"/>
      <c r="AC80" s="425"/>
      <c r="AD80" s="425"/>
      <c r="AE80" s="425"/>
      <c r="AF80" s="425"/>
      <c r="AG80" s="425"/>
      <c r="AH80" s="425"/>
      <c r="AI80" s="425"/>
      <c r="AJ80" s="425"/>
      <c r="AK80" s="425"/>
      <c r="AL80" s="425"/>
      <c r="AM80" s="424"/>
      <c r="AN80" s="424"/>
    </row>
    <row r="81" spans="1:40" ht="15.75">
      <c r="A81" s="432"/>
      <c r="B81" s="432"/>
      <c r="C81" s="432"/>
      <c r="D81" s="430"/>
      <c r="E81" s="430"/>
      <c r="F81" s="431"/>
      <c r="G81" s="430"/>
      <c r="H81" s="429"/>
      <c r="I81" s="427"/>
      <c r="J81" s="427"/>
      <c r="K81" s="428"/>
      <c r="L81" s="427"/>
      <c r="M81" s="426"/>
      <c r="N81" s="425"/>
      <c r="O81" s="425"/>
      <c r="P81" s="425"/>
      <c r="Q81" s="425"/>
      <c r="R81" s="425"/>
      <c r="S81" s="425"/>
      <c r="T81" s="425"/>
      <c r="U81" s="425"/>
      <c r="V81" s="425"/>
      <c r="W81" s="425"/>
      <c r="X81" s="425"/>
      <c r="Y81" s="425"/>
      <c r="Z81" s="425"/>
      <c r="AA81" s="425"/>
      <c r="AB81" s="425"/>
      <c r="AC81" s="425"/>
      <c r="AD81" s="425"/>
      <c r="AE81" s="425"/>
      <c r="AF81" s="425"/>
      <c r="AG81" s="425"/>
      <c r="AH81" s="425"/>
      <c r="AI81" s="425"/>
      <c r="AJ81" s="425"/>
      <c r="AK81" s="425"/>
      <c r="AL81" s="425"/>
      <c r="AM81" s="424"/>
      <c r="AN81" s="424"/>
    </row>
    <row r="82" spans="1:40" ht="15.75">
      <c r="A82" s="432"/>
      <c r="B82" s="432"/>
      <c r="C82" s="432"/>
      <c r="D82" s="430"/>
      <c r="E82" s="430"/>
      <c r="F82" s="431"/>
      <c r="G82" s="430"/>
      <c r="H82" s="429"/>
      <c r="I82" s="427"/>
      <c r="J82" s="427"/>
      <c r="K82" s="428"/>
      <c r="L82" s="427"/>
      <c r="M82" s="426"/>
      <c r="N82" s="425"/>
      <c r="O82" s="425"/>
      <c r="P82" s="425"/>
      <c r="Q82" s="425"/>
      <c r="R82" s="425"/>
      <c r="S82" s="425"/>
      <c r="T82" s="425"/>
      <c r="U82" s="425"/>
      <c r="V82" s="425"/>
      <c r="W82" s="425"/>
      <c r="X82" s="425"/>
      <c r="Y82" s="425"/>
      <c r="Z82" s="425"/>
      <c r="AA82" s="425"/>
      <c r="AB82" s="425"/>
      <c r="AC82" s="425"/>
      <c r="AD82" s="425"/>
      <c r="AE82" s="425"/>
      <c r="AF82" s="425"/>
      <c r="AG82" s="425"/>
      <c r="AH82" s="425"/>
      <c r="AI82" s="425"/>
      <c r="AJ82" s="425"/>
      <c r="AK82" s="425"/>
      <c r="AL82" s="425"/>
      <c r="AM82" s="424"/>
      <c r="AN82" s="424"/>
    </row>
    <row r="83" spans="1:40" ht="15.75">
      <c r="A83" s="432"/>
      <c r="B83" s="432"/>
      <c r="C83" s="432"/>
      <c r="D83" s="430"/>
      <c r="E83" s="430"/>
      <c r="F83" s="431"/>
      <c r="G83" s="430"/>
      <c r="H83" s="429"/>
      <c r="I83" s="427"/>
      <c r="J83" s="427"/>
      <c r="K83" s="428"/>
      <c r="L83" s="427"/>
      <c r="M83" s="426"/>
      <c r="N83" s="425"/>
      <c r="O83" s="425"/>
      <c r="P83" s="425"/>
      <c r="Q83" s="425"/>
      <c r="R83" s="425"/>
      <c r="S83" s="425"/>
      <c r="T83" s="425"/>
      <c r="U83" s="425"/>
      <c r="V83" s="425"/>
      <c r="W83" s="425"/>
      <c r="X83" s="425"/>
      <c r="Y83" s="425"/>
      <c r="Z83" s="425"/>
      <c r="AA83" s="425"/>
      <c r="AB83" s="425"/>
      <c r="AC83" s="425"/>
      <c r="AD83" s="425"/>
      <c r="AE83" s="425"/>
      <c r="AF83" s="425"/>
      <c r="AG83" s="425"/>
      <c r="AH83" s="425"/>
      <c r="AI83" s="425"/>
      <c r="AJ83" s="425"/>
      <c r="AK83" s="425"/>
      <c r="AL83" s="425"/>
      <c r="AM83" s="424"/>
      <c r="AN83" s="424"/>
    </row>
    <row r="84" spans="1:40" ht="15.75">
      <c r="A84" s="432"/>
      <c r="B84" s="432"/>
      <c r="C84" s="432"/>
      <c r="D84" s="430"/>
      <c r="E84" s="430"/>
      <c r="F84" s="431"/>
      <c r="G84" s="430"/>
      <c r="H84" s="429"/>
      <c r="I84" s="427"/>
      <c r="J84" s="427"/>
      <c r="K84" s="428"/>
      <c r="L84" s="427"/>
      <c r="M84" s="426"/>
      <c r="N84" s="425"/>
      <c r="O84" s="425"/>
      <c r="P84" s="425"/>
      <c r="Q84" s="425"/>
      <c r="R84" s="425"/>
      <c r="S84" s="425"/>
      <c r="T84" s="425"/>
      <c r="U84" s="425"/>
      <c r="V84" s="425"/>
      <c r="W84" s="425"/>
      <c r="X84" s="425"/>
      <c r="Y84" s="425"/>
      <c r="Z84" s="425"/>
      <c r="AA84" s="425"/>
      <c r="AB84" s="425"/>
      <c r="AC84" s="425"/>
      <c r="AD84" s="425"/>
      <c r="AE84" s="425"/>
      <c r="AF84" s="425"/>
      <c r="AG84" s="425"/>
      <c r="AH84" s="425"/>
      <c r="AI84" s="425"/>
      <c r="AJ84" s="425"/>
      <c r="AK84" s="425"/>
      <c r="AL84" s="425"/>
      <c r="AM84" s="424"/>
      <c r="AN84" s="424"/>
    </row>
    <row r="85" spans="1:40" ht="15.75">
      <c r="A85" s="432"/>
      <c r="B85" s="432"/>
      <c r="C85" s="432"/>
      <c r="D85" s="430"/>
      <c r="E85" s="430"/>
      <c r="F85" s="431"/>
      <c r="G85" s="430"/>
      <c r="H85" s="429"/>
      <c r="I85" s="427"/>
      <c r="J85" s="427"/>
      <c r="K85" s="428"/>
      <c r="L85" s="427"/>
      <c r="M85" s="426"/>
      <c r="N85" s="425"/>
      <c r="O85" s="425"/>
      <c r="P85" s="425"/>
      <c r="Q85" s="425"/>
      <c r="R85" s="425"/>
      <c r="S85" s="425"/>
      <c r="T85" s="425"/>
      <c r="U85" s="425"/>
      <c r="V85" s="425"/>
      <c r="W85" s="425"/>
      <c r="X85" s="425"/>
      <c r="Y85" s="425"/>
      <c r="Z85" s="425"/>
      <c r="AA85" s="425"/>
      <c r="AB85" s="425"/>
      <c r="AC85" s="425"/>
      <c r="AD85" s="425"/>
      <c r="AE85" s="425"/>
      <c r="AF85" s="425"/>
      <c r="AG85" s="425"/>
      <c r="AH85" s="425"/>
      <c r="AI85" s="425"/>
      <c r="AJ85" s="425"/>
      <c r="AK85" s="425"/>
      <c r="AL85" s="425"/>
      <c r="AM85" s="424"/>
      <c r="AN85" s="424"/>
    </row>
    <row r="86" spans="1:40" ht="15.75">
      <c r="A86" s="432"/>
      <c r="B86" s="432"/>
      <c r="C86" s="432"/>
      <c r="D86" s="430"/>
      <c r="E86" s="430"/>
      <c r="F86" s="431"/>
      <c r="G86" s="430"/>
      <c r="H86" s="429"/>
      <c r="I86" s="427"/>
      <c r="J86" s="427"/>
      <c r="K86" s="428"/>
      <c r="L86" s="427"/>
      <c r="M86" s="426"/>
      <c r="N86" s="425"/>
      <c r="O86" s="425"/>
      <c r="P86" s="425"/>
      <c r="Q86" s="425"/>
      <c r="R86" s="425"/>
      <c r="S86" s="425"/>
      <c r="T86" s="425"/>
      <c r="U86" s="425"/>
      <c r="V86" s="425"/>
      <c r="W86" s="425"/>
      <c r="X86" s="425"/>
      <c r="Y86" s="425"/>
      <c r="Z86" s="425"/>
      <c r="AA86" s="425"/>
      <c r="AB86" s="425"/>
      <c r="AC86" s="425"/>
      <c r="AD86" s="425"/>
      <c r="AE86" s="425"/>
      <c r="AF86" s="425"/>
      <c r="AG86" s="425"/>
      <c r="AH86" s="425"/>
      <c r="AI86" s="425"/>
      <c r="AJ86" s="425"/>
      <c r="AK86" s="425"/>
      <c r="AL86" s="425"/>
      <c r="AM86" s="424"/>
      <c r="AN86" s="424"/>
    </row>
    <row r="87" spans="1:40" ht="15.75">
      <c r="A87" s="432"/>
      <c r="B87" s="432"/>
      <c r="C87" s="432"/>
      <c r="D87" s="430"/>
      <c r="E87" s="430"/>
      <c r="F87" s="431"/>
      <c r="G87" s="430"/>
      <c r="H87" s="429"/>
      <c r="I87" s="427"/>
      <c r="J87" s="427"/>
      <c r="K87" s="428"/>
      <c r="L87" s="427"/>
      <c r="M87" s="426"/>
      <c r="N87" s="425"/>
      <c r="O87" s="425"/>
      <c r="P87" s="425"/>
      <c r="Q87" s="425"/>
      <c r="R87" s="425"/>
      <c r="S87" s="425"/>
      <c r="T87" s="425"/>
      <c r="U87" s="425"/>
      <c r="V87" s="425"/>
      <c r="W87" s="425"/>
      <c r="X87" s="425"/>
      <c r="Y87" s="425"/>
      <c r="Z87" s="425"/>
      <c r="AA87" s="425"/>
      <c r="AB87" s="425"/>
      <c r="AC87" s="425"/>
      <c r="AD87" s="425"/>
      <c r="AE87" s="425"/>
      <c r="AF87" s="425"/>
      <c r="AG87" s="425"/>
      <c r="AH87" s="425"/>
      <c r="AI87" s="425"/>
      <c r="AJ87" s="425"/>
      <c r="AK87" s="425"/>
      <c r="AL87" s="425"/>
      <c r="AM87" s="424"/>
      <c r="AN87" s="424"/>
    </row>
    <row r="88" spans="1:40" ht="15.75">
      <c r="A88" s="432"/>
      <c r="B88" s="432"/>
      <c r="C88" s="432"/>
      <c r="D88" s="430"/>
      <c r="E88" s="430"/>
      <c r="F88" s="431"/>
      <c r="G88" s="430"/>
      <c r="H88" s="429"/>
      <c r="I88" s="427"/>
      <c r="J88" s="427"/>
      <c r="K88" s="428"/>
      <c r="L88" s="427"/>
      <c r="M88" s="426"/>
      <c r="N88" s="425"/>
      <c r="O88" s="425"/>
      <c r="P88" s="425"/>
      <c r="Q88" s="425"/>
      <c r="R88" s="425"/>
      <c r="S88" s="425"/>
      <c r="T88" s="425"/>
      <c r="U88" s="425"/>
      <c r="V88" s="425"/>
      <c r="W88" s="425"/>
      <c r="X88" s="425"/>
      <c r="Y88" s="425"/>
      <c r="Z88" s="425"/>
      <c r="AA88" s="425"/>
      <c r="AB88" s="425"/>
      <c r="AC88" s="425"/>
      <c r="AD88" s="425"/>
      <c r="AE88" s="425"/>
      <c r="AF88" s="425"/>
      <c r="AG88" s="425"/>
      <c r="AH88" s="425"/>
      <c r="AI88" s="425"/>
      <c r="AJ88" s="425"/>
      <c r="AK88" s="425"/>
      <c r="AL88" s="425"/>
      <c r="AM88" s="424"/>
      <c r="AN88" s="424"/>
    </row>
    <row r="89" spans="1:40" ht="15.75">
      <c r="A89" s="432"/>
      <c r="B89" s="432"/>
      <c r="C89" s="432"/>
      <c r="D89" s="430"/>
      <c r="E89" s="430"/>
      <c r="F89" s="431"/>
      <c r="G89" s="430"/>
      <c r="H89" s="429"/>
      <c r="I89" s="427"/>
      <c r="J89" s="427"/>
      <c r="K89" s="428"/>
      <c r="L89" s="427"/>
      <c r="M89" s="426"/>
      <c r="N89" s="425"/>
      <c r="O89" s="425"/>
      <c r="P89" s="425"/>
      <c r="Q89" s="425"/>
      <c r="R89" s="425"/>
      <c r="S89" s="425"/>
      <c r="T89" s="425"/>
      <c r="U89" s="425"/>
      <c r="V89" s="425"/>
      <c r="W89" s="425"/>
      <c r="X89" s="425"/>
      <c r="Y89" s="425"/>
      <c r="Z89" s="425"/>
      <c r="AA89" s="425"/>
      <c r="AB89" s="425"/>
      <c r="AC89" s="425"/>
      <c r="AD89" s="425"/>
      <c r="AE89" s="425"/>
      <c r="AF89" s="425"/>
      <c r="AG89" s="425"/>
      <c r="AH89" s="425"/>
      <c r="AI89" s="425"/>
      <c r="AJ89" s="425"/>
      <c r="AK89" s="425"/>
      <c r="AL89" s="425"/>
      <c r="AM89" s="424"/>
      <c r="AN89" s="424"/>
    </row>
    <row r="90" spans="1:40" ht="15.75">
      <c r="A90" s="432"/>
      <c r="B90" s="432"/>
      <c r="C90" s="432"/>
      <c r="D90" s="430"/>
      <c r="E90" s="430"/>
      <c r="F90" s="431"/>
      <c r="G90" s="430"/>
      <c r="H90" s="429"/>
      <c r="I90" s="427"/>
      <c r="J90" s="427"/>
      <c r="K90" s="428"/>
      <c r="L90" s="427"/>
      <c r="M90" s="426"/>
      <c r="N90" s="425"/>
      <c r="O90" s="425"/>
      <c r="P90" s="425"/>
      <c r="Q90" s="425"/>
      <c r="R90" s="425"/>
      <c r="S90" s="425"/>
      <c r="T90" s="425"/>
      <c r="U90" s="425"/>
      <c r="V90" s="425"/>
      <c r="W90" s="425"/>
      <c r="X90" s="425"/>
      <c r="Y90" s="425"/>
      <c r="Z90" s="425"/>
      <c r="AA90" s="425"/>
      <c r="AB90" s="425"/>
      <c r="AC90" s="425"/>
      <c r="AD90" s="425"/>
      <c r="AE90" s="425"/>
      <c r="AF90" s="425"/>
      <c r="AG90" s="425"/>
      <c r="AH90" s="425"/>
      <c r="AI90" s="425"/>
      <c r="AJ90" s="425"/>
      <c r="AK90" s="425"/>
      <c r="AL90" s="425"/>
      <c r="AM90" s="424"/>
      <c r="AN90" s="424"/>
    </row>
    <row r="91" spans="1:40" ht="15.75">
      <c r="A91" s="432"/>
      <c r="B91" s="432"/>
      <c r="C91" s="432"/>
      <c r="D91" s="430"/>
      <c r="E91" s="430"/>
      <c r="F91" s="431"/>
      <c r="G91" s="430"/>
      <c r="H91" s="429"/>
      <c r="I91" s="427"/>
      <c r="J91" s="427"/>
      <c r="K91" s="428"/>
      <c r="L91" s="427"/>
      <c r="M91" s="426"/>
      <c r="N91" s="425"/>
      <c r="O91" s="425"/>
      <c r="P91" s="425"/>
      <c r="Q91" s="425"/>
      <c r="R91" s="425"/>
      <c r="S91" s="425"/>
      <c r="T91" s="425"/>
      <c r="U91" s="425"/>
      <c r="V91" s="425"/>
      <c r="W91" s="425"/>
      <c r="X91" s="425"/>
      <c r="Y91" s="425"/>
      <c r="Z91" s="425"/>
      <c r="AA91" s="425"/>
      <c r="AB91" s="425"/>
      <c r="AC91" s="425"/>
      <c r="AD91" s="425"/>
      <c r="AE91" s="425"/>
      <c r="AF91" s="425"/>
      <c r="AG91" s="425"/>
      <c r="AH91" s="425"/>
      <c r="AI91" s="425"/>
      <c r="AJ91" s="425"/>
      <c r="AK91" s="425"/>
      <c r="AL91" s="425"/>
      <c r="AM91" s="424"/>
      <c r="AN91" s="424"/>
    </row>
    <row r="92" spans="1:40" ht="15.75">
      <c r="A92" s="432"/>
      <c r="B92" s="432"/>
      <c r="C92" s="432"/>
      <c r="D92" s="430"/>
      <c r="E92" s="430"/>
      <c r="F92" s="431"/>
      <c r="G92" s="430"/>
      <c r="H92" s="429"/>
      <c r="I92" s="427"/>
      <c r="J92" s="427"/>
      <c r="K92" s="428"/>
      <c r="L92" s="427"/>
      <c r="M92" s="426"/>
      <c r="N92" s="425"/>
      <c r="O92" s="425"/>
      <c r="P92" s="425"/>
      <c r="Q92" s="425"/>
      <c r="R92" s="425"/>
      <c r="S92" s="425"/>
      <c r="T92" s="425"/>
      <c r="U92" s="425"/>
      <c r="V92" s="425"/>
      <c r="W92" s="425"/>
      <c r="X92" s="425"/>
      <c r="Y92" s="425"/>
      <c r="Z92" s="425"/>
      <c r="AA92" s="425"/>
      <c r="AB92" s="425"/>
      <c r="AC92" s="425"/>
      <c r="AD92" s="425"/>
      <c r="AE92" s="425"/>
      <c r="AF92" s="425"/>
      <c r="AG92" s="425"/>
      <c r="AH92" s="425"/>
      <c r="AI92" s="425"/>
      <c r="AJ92" s="425"/>
      <c r="AK92" s="425"/>
      <c r="AL92" s="425"/>
      <c r="AM92" s="424"/>
      <c r="AN92" s="424"/>
    </row>
    <row r="93" spans="1:40" ht="15.75">
      <c r="A93" s="432"/>
      <c r="B93" s="432"/>
      <c r="C93" s="432"/>
      <c r="D93" s="430"/>
      <c r="E93" s="430"/>
      <c r="F93" s="431"/>
      <c r="G93" s="430"/>
      <c r="H93" s="429"/>
      <c r="I93" s="427"/>
      <c r="J93" s="427"/>
      <c r="K93" s="428"/>
      <c r="L93" s="427"/>
      <c r="M93" s="426"/>
      <c r="N93" s="425"/>
      <c r="O93" s="425"/>
      <c r="P93" s="425"/>
      <c r="Q93" s="425"/>
      <c r="R93" s="425"/>
      <c r="S93" s="425"/>
      <c r="T93" s="425"/>
      <c r="U93" s="425"/>
      <c r="V93" s="425"/>
      <c r="W93" s="425"/>
      <c r="X93" s="425"/>
      <c r="Y93" s="425"/>
      <c r="Z93" s="425"/>
      <c r="AA93" s="425"/>
      <c r="AB93" s="425"/>
      <c r="AC93" s="425"/>
      <c r="AD93" s="425"/>
      <c r="AE93" s="425"/>
      <c r="AF93" s="425"/>
      <c r="AG93" s="425"/>
      <c r="AH93" s="425"/>
      <c r="AI93" s="425"/>
      <c r="AJ93" s="425"/>
      <c r="AK93" s="425"/>
      <c r="AL93" s="425"/>
      <c r="AM93" s="424"/>
      <c r="AN93" s="424"/>
    </row>
    <row r="94" spans="1:40" ht="15.75">
      <c r="A94" s="432"/>
      <c r="B94" s="432"/>
      <c r="C94" s="432"/>
      <c r="D94" s="430"/>
      <c r="E94" s="430"/>
      <c r="F94" s="431"/>
      <c r="G94" s="430"/>
      <c r="H94" s="429"/>
      <c r="I94" s="427"/>
      <c r="J94" s="427"/>
      <c r="K94" s="428"/>
      <c r="L94" s="427"/>
      <c r="M94" s="426"/>
      <c r="N94" s="425"/>
      <c r="O94" s="425"/>
      <c r="P94" s="425"/>
      <c r="Q94" s="425"/>
      <c r="R94" s="425"/>
      <c r="S94" s="425"/>
      <c r="T94" s="425"/>
      <c r="U94" s="425"/>
      <c r="V94" s="425"/>
      <c r="W94" s="425"/>
      <c r="X94" s="425"/>
      <c r="Y94" s="425"/>
      <c r="Z94" s="425"/>
      <c r="AA94" s="425"/>
      <c r="AB94" s="425"/>
      <c r="AC94" s="425"/>
      <c r="AD94" s="425"/>
      <c r="AE94" s="425"/>
      <c r="AF94" s="425"/>
      <c r="AG94" s="425"/>
      <c r="AH94" s="425"/>
      <c r="AI94" s="425"/>
      <c r="AJ94" s="425"/>
      <c r="AK94" s="425"/>
      <c r="AL94" s="425"/>
      <c r="AM94" s="424"/>
      <c r="AN94" s="424"/>
    </row>
    <row r="95" spans="1:40" ht="15.75">
      <c r="A95" s="432"/>
      <c r="B95" s="432"/>
      <c r="C95" s="432"/>
      <c r="D95" s="430"/>
      <c r="E95" s="430"/>
      <c r="F95" s="431"/>
      <c r="G95" s="430"/>
      <c r="H95" s="429"/>
      <c r="I95" s="427"/>
      <c r="J95" s="427"/>
      <c r="K95" s="428"/>
      <c r="L95" s="427"/>
      <c r="M95" s="426"/>
      <c r="N95" s="425"/>
      <c r="O95" s="425"/>
      <c r="P95" s="425"/>
      <c r="Q95" s="425"/>
      <c r="R95" s="425"/>
      <c r="S95" s="425"/>
      <c r="T95" s="425"/>
      <c r="U95" s="425"/>
      <c r="V95" s="425"/>
      <c r="W95" s="425"/>
      <c r="X95" s="425"/>
      <c r="Y95" s="425"/>
      <c r="Z95" s="425"/>
      <c r="AA95" s="425"/>
      <c r="AB95" s="425"/>
      <c r="AC95" s="425"/>
      <c r="AD95" s="425"/>
      <c r="AE95" s="425"/>
      <c r="AF95" s="425"/>
      <c r="AG95" s="425"/>
      <c r="AH95" s="425"/>
      <c r="AI95" s="425"/>
      <c r="AJ95" s="425"/>
      <c r="AK95" s="425"/>
      <c r="AL95" s="425"/>
      <c r="AM95" s="424"/>
      <c r="AN95" s="424"/>
    </row>
    <row r="96" spans="1:40" ht="15.75">
      <c r="A96" s="432"/>
      <c r="B96" s="432"/>
      <c r="C96" s="432"/>
      <c r="D96" s="430"/>
      <c r="E96" s="430"/>
      <c r="F96" s="431"/>
      <c r="G96" s="430"/>
      <c r="H96" s="429"/>
      <c r="I96" s="427"/>
      <c r="J96" s="427"/>
      <c r="K96" s="428"/>
      <c r="L96" s="427"/>
      <c r="M96" s="426"/>
      <c r="N96" s="425"/>
      <c r="O96" s="425"/>
      <c r="P96" s="425"/>
      <c r="Q96" s="425"/>
      <c r="R96" s="425"/>
      <c r="S96" s="425"/>
      <c r="T96" s="425"/>
      <c r="U96" s="425"/>
      <c r="V96" s="425"/>
      <c r="W96" s="425"/>
      <c r="X96" s="425"/>
      <c r="Y96" s="425"/>
      <c r="Z96" s="425"/>
      <c r="AA96" s="425"/>
      <c r="AB96" s="425"/>
      <c r="AC96" s="425"/>
      <c r="AD96" s="425"/>
      <c r="AE96" s="425"/>
      <c r="AF96" s="425"/>
      <c r="AG96" s="425"/>
      <c r="AH96" s="425"/>
      <c r="AI96" s="425"/>
      <c r="AJ96" s="425"/>
      <c r="AK96" s="425"/>
      <c r="AL96" s="425"/>
      <c r="AM96" s="424"/>
      <c r="AN96" s="424"/>
    </row>
    <row r="97" spans="1:40" ht="15.75">
      <c r="A97" s="432"/>
      <c r="B97" s="432"/>
      <c r="C97" s="432"/>
      <c r="D97" s="430"/>
      <c r="E97" s="430"/>
      <c r="F97" s="431"/>
      <c r="G97" s="430"/>
      <c r="H97" s="429"/>
      <c r="I97" s="427"/>
      <c r="J97" s="427"/>
      <c r="K97" s="428"/>
      <c r="L97" s="427"/>
      <c r="M97" s="426"/>
      <c r="N97" s="425"/>
      <c r="O97" s="425"/>
      <c r="P97" s="425"/>
      <c r="Q97" s="425"/>
      <c r="R97" s="425"/>
      <c r="S97" s="425"/>
      <c r="T97" s="425"/>
      <c r="U97" s="425"/>
      <c r="V97" s="425"/>
      <c r="W97" s="425"/>
      <c r="X97" s="425"/>
      <c r="Y97" s="425"/>
      <c r="Z97" s="425"/>
      <c r="AA97" s="425"/>
      <c r="AB97" s="425"/>
      <c r="AC97" s="425"/>
      <c r="AD97" s="425"/>
      <c r="AE97" s="425"/>
      <c r="AF97" s="425"/>
      <c r="AG97" s="425"/>
      <c r="AH97" s="425"/>
      <c r="AI97" s="425"/>
      <c r="AJ97" s="425"/>
      <c r="AK97" s="425"/>
      <c r="AL97" s="425"/>
      <c r="AM97" s="424"/>
      <c r="AN97" s="424"/>
    </row>
    <row r="98" spans="1:40" ht="15.75">
      <c r="A98" s="432"/>
      <c r="B98" s="432"/>
      <c r="C98" s="432"/>
      <c r="D98" s="430"/>
      <c r="E98" s="430"/>
      <c r="F98" s="431"/>
      <c r="G98" s="430"/>
      <c r="H98" s="429"/>
      <c r="I98" s="427"/>
      <c r="J98" s="427"/>
      <c r="K98" s="428"/>
      <c r="L98" s="427"/>
      <c r="M98" s="426"/>
      <c r="N98" s="425"/>
      <c r="O98" s="425"/>
      <c r="P98" s="425"/>
      <c r="Q98" s="425"/>
      <c r="R98" s="425"/>
      <c r="S98" s="425"/>
      <c r="T98" s="425"/>
      <c r="U98" s="425"/>
      <c r="V98" s="425"/>
      <c r="W98" s="425"/>
      <c r="X98" s="425"/>
      <c r="Y98" s="425"/>
      <c r="Z98" s="425"/>
      <c r="AA98" s="425"/>
      <c r="AB98" s="425"/>
      <c r="AC98" s="425"/>
      <c r="AD98" s="425"/>
      <c r="AE98" s="425"/>
      <c r="AF98" s="425"/>
      <c r="AG98" s="425"/>
      <c r="AH98" s="425"/>
      <c r="AI98" s="425"/>
      <c r="AJ98" s="425"/>
      <c r="AK98" s="425"/>
      <c r="AL98" s="425"/>
      <c r="AM98" s="424"/>
      <c r="AN98" s="424"/>
    </row>
    <row r="99" spans="1:40" ht="15.75">
      <c r="A99" s="432"/>
      <c r="B99" s="432"/>
      <c r="C99" s="432"/>
      <c r="D99" s="430"/>
      <c r="E99" s="430"/>
      <c r="F99" s="431"/>
      <c r="G99" s="430"/>
      <c r="H99" s="429"/>
      <c r="I99" s="427"/>
      <c r="J99" s="427"/>
      <c r="K99" s="428"/>
      <c r="L99" s="427"/>
      <c r="M99" s="426"/>
      <c r="N99" s="425"/>
      <c r="O99" s="425"/>
      <c r="P99" s="425"/>
      <c r="Q99" s="425"/>
      <c r="R99" s="425"/>
      <c r="S99" s="425"/>
      <c r="T99" s="425"/>
      <c r="U99" s="425"/>
      <c r="V99" s="425"/>
      <c r="W99" s="425"/>
      <c r="X99" s="425"/>
      <c r="Y99" s="425"/>
      <c r="Z99" s="425"/>
      <c r="AA99" s="425"/>
      <c r="AB99" s="425"/>
      <c r="AC99" s="425"/>
      <c r="AD99" s="425"/>
      <c r="AE99" s="425"/>
      <c r="AF99" s="425"/>
      <c r="AG99" s="425"/>
      <c r="AH99" s="425"/>
      <c r="AI99" s="425"/>
      <c r="AJ99" s="425"/>
      <c r="AK99" s="425"/>
      <c r="AL99" s="425"/>
      <c r="AM99" s="424"/>
      <c r="AN99" s="424"/>
    </row>
    <row r="100" spans="1:40" ht="15.75">
      <c r="A100" s="432"/>
      <c r="B100" s="432"/>
      <c r="C100" s="432"/>
      <c r="D100" s="430"/>
      <c r="E100" s="430"/>
      <c r="F100" s="431"/>
      <c r="G100" s="430"/>
      <c r="H100" s="429"/>
      <c r="I100" s="427"/>
      <c r="J100" s="427"/>
      <c r="K100" s="428"/>
      <c r="L100" s="427"/>
      <c r="M100" s="426"/>
      <c r="N100" s="425"/>
      <c r="O100" s="425"/>
      <c r="P100" s="425"/>
      <c r="Q100" s="425"/>
      <c r="R100" s="425"/>
      <c r="S100" s="425"/>
      <c r="T100" s="425"/>
      <c r="U100" s="425"/>
      <c r="V100" s="425"/>
      <c r="W100" s="425"/>
      <c r="X100" s="425"/>
      <c r="Y100" s="425"/>
      <c r="Z100" s="425"/>
      <c r="AA100" s="425"/>
      <c r="AB100" s="425"/>
      <c r="AC100" s="425"/>
      <c r="AD100" s="425"/>
      <c r="AE100" s="425"/>
      <c r="AF100" s="425"/>
      <c r="AG100" s="425"/>
      <c r="AH100" s="425"/>
      <c r="AI100" s="425"/>
      <c r="AJ100" s="425"/>
      <c r="AK100" s="425"/>
      <c r="AL100" s="425"/>
      <c r="AM100" s="424"/>
      <c r="AN100" s="424"/>
    </row>
    <row r="101" spans="1:40" ht="15.75">
      <c r="A101" s="432"/>
      <c r="B101" s="432"/>
      <c r="C101" s="432"/>
      <c r="D101" s="430"/>
      <c r="E101" s="430"/>
      <c r="F101" s="431"/>
      <c r="G101" s="430"/>
      <c r="H101" s="429"/>
      <c r="I101" s="427"/>
      <c r="J101" s="427"/>
      <c r="K101" s="428"/>
      <c r="L101" s="427"/>
      <c r="M101" s="426"/>
      <c r="N101" s="425"/>
      <c r="O101" s="425"/>
      <c r="P101" s="425"/>
      <c r="Q101" s="425"/>
      <c r="R101" s="425"/>
      <c r="S101" s="425"/>
      <c r="T101" s="425"/>
      <c r="U101" s="425"/>
      <c r="V101" s="425"/>
      <c r="W101" s="425"/>
      <c r="X101" s="425"/>
      <c r="Y101" s="425"/>
      <c r="Z101" s="425"/>
      <c r="AA101" s="425"/>
      <c r="AB101" s="425"/>
      <c r="AC101" s="425"/>
      <c r="AD101" s="425"/>
      <c r="AE101" s="425"/>
      <c r="AF101" s="425"/>
      <c r="AG101" s="425"/>
      <c r="AH101" s="425"/>
      <c r="AI101" s="425"/>
      <c r="AJ101" s="425"/>
      <c r="AK101" s="425"/>
      <c r="AL101" s="425"/>
      <c r="AM101" s="424"/>
      <c r="AN101" s="424"/>
    </row>
    <row r="102" spans="1:40" ht="15.75">
      <c r="A102" s="432"/>
      <c r="B102" s="432"/>
      <c r="C102" s="432"/>
      <c r="D102" s="430"/>
      <c r="E102" s="430"/>
      <c r="F102" s="431"/>
      <c r="G102" s="430"/>
      <c r="H102" s="429"/>
      <c r="I102" s="427"/>
      <c r="J102" s="427"/>
      <c r="K102" s="428"/>
      <c r="L102" s="427"/>
      <c r="M102" s="426"/>
      <c r="N102" s="425"/>
      <c r="O102" s="425"/>
      <c r="P102" s="425"/>
      <c r="Q102" s="425"/>
      <c r="R102" s="425"/>
      <c r="S102" s="425"/>
      <c r="T102" s="425"/>
      <c r="U102" s="425"/>
      <c r="V102" s="425"/>
      <c r="W102" s="425"/>
      <c r="X102" s="425"/>
      <c r="Y102" s="425"/>
      <c r="Z102" s="425"/>
      <c r="AA102" s="425"/>
      <c r="AB102" s="425"/>
      <c r="AC102" s="425"/>
      <c r="AD102" s="425"/>
      <c r="AE102" s="425"/>
      <c r="AF102" s="425"/>
      <c r="AG102" s="425"/>
      <c r="AH102" s="425"/>
      <c r="AI102" s="425"/>
      <c r="AJ102" s="425"/>
      <c r="AK102" s="425"/>
      <c r="AL102" s="425"/>
      <c r="AM102" s="424"/>
      <c r="AN102" s="424"/>
    </row>
    <row r="103" spans="1:40" ht="15.75">
      <c r="A103" s="432"/>
      <c r="B103" s="432"/>
      <c r="C103" s="432"/>
      <c r="D103" s="430"/>
      <c r="E103" s="430"/>
      <c r="F103" s="431"/>
      <c r="G103" s="430"/>
      <c r="H103" s="429"/>
      <c r="I103" s="427"/>
      <c r="J103" s="427"/>
      <c r="K103" s="428"/>
      <c r="L103" s="427"/>
      <c r="M103" s="426"/>
      <c r="N103" s="425"/>
      <c r="O103" s="425"/>
      <c r="P103" s="425"/>
      <c r="Q103" s="425"/>
      <c r="R103" s="425"/>
      <c r="S103" s="425"/>
      <c r="T103" s="425"/>
      <c r="U103" s="425"/>
      <c r="V103" s="425"/>
      <c r="W103" s="425"/>
      <c r="X103" s="425"/>
      <c r="Y103" s="425"/>
      <c r="Z103" s="425"/>
      <c r="AA103" s="425"/>
      <c r="AB103" s="425"/>
      <c r="AC103" s="425"/>
      <c r="AD103" s="425"/>
      <c r="AE103" s="425"/>
      <c r="AF103" s="425"/>
      <c r="AG103" s="425"/>
      <c r="AH103" s="425"/>
      <c r="AI103" s="425"/>
      <c r="AJ103" s="425"/>
      <c r="AK103" s="425"/>
      <c r="AL103" s="425"/>
      <c r="AM103" s="424"/>
      <c r="AN103" s="424"/>
    </row>
    <row r="104" spans="1:40" ht="15.75">
      <c r="A104" s="432"/>
      <c r="B104" s="432"/>
      <c r="C104" s="432"/>
      <c r="D104" s="430"/>
      <c r="E104" s="430"/>
      <c r="F104" s="431"/>
      <c r="G104" s="430"/>
      <c r="H104" s="429"/>
      <c r="I104" s="427"/>
      <c r="J104" s="427"/>
      <c r="K104" s="428"/>
      <c r="L104" s="427"/>
      <c r="M104" s="426"/>
      <c r="N104" s="425"/>
      <c r="O104" s="425"/>
      <c r="P104" s="425"/>
      <c r="Q104" s="425"/>
      <c r="R104" s="425"/>
      <c r="S104" s="425"/>
      <c r="T104" s="425"/>
      <c r="U104" s="425"/>
      <c r="V104" s="425"/>
      <c r="W104" s="425"/>
      <c r="X104" s="425"/>
      <c r="Y104" s="425"/>
      <c r="Z104" s="425"/>
      <c r="AA104" s="425"/>
      <c r="AB104" s="425"/>
      <c r="AC104" s="425"/>
      <c r="AD104" s="425"/>
      <c r="AE104" s="425"/>
      <c r="AF104" s="425"/>
      <c r="AG104" s="425"/>
      <c r="AH104" s="425"/>
      <c r="AI104" s="425"/>
      <c r="AJ104" s="425"/>
      <c r="AK104" s="425"/>
      <c r="AL104" s="425"/>
      <c r="AM104" s="424"/>
      <c r="AN104" s="424"/>
    </row>
    <row r="105" spans="1:40" ht="15.75">
      <c r="A105" s="432"/>
      <c r="B105" s="432"/>
      <c r="C105" s="432"/>
      <c r="D105" s="430"/>
      <c r="E105" s="430"/>
      <c r="F105" s="431"/>
      <c r="G105" s="430"/>
      <c r="H105" s="429"/>
      <c r="I105" s="427"/>
      <c r="J105" s="427"/>
      <c r="K105" s="428"/>
      <c r="L105" s="427"/>
      <c r="M105" s="426"/>
      <c r="N105" s="425"/>
      <c r="O105" s="425"/>
      <c r="P105" s="425"/>
      <c r="Q105" s="425"/>
      <c r="R105" s="425"/>
      <c r="S105" s="425"/>
      <c r="T105" s="425"/>
      <c r="U105" s="425"/>
      <c r="V105" s="425"/>
      <c r="W105" s="425"/>
      <c r="X105" s="425"/>
      <c r="Y105" s="425"/>
      <c r="Z105" s="425"/>
      <c r="AA105" s="425"/>
      <c r="AB105" s="425"/>
      <c r="AC105" s="425"/>
      <c r="AD105" s="425"/>
      <c r="AE105" s="425"/>
      <c r="AF105" s="425"/>
      <c r="AG105" s="425"/>
      <c r="AH105" s="425"/>
      <c r="AI105" s="425"/>
      <c r="AJ105" s="425"/>
      <c r="AK105" s="425"/>
      <c r="AL105" s="425"/>
      <c r="AM105" s="424"/>
      <c r="AN105" s="424"/>
    </row>
    <row r="106" spans="1:40" ht="15.75">
      <c r="A106" s="432"/>
      <c r="B106" s="432"/>
      <c r="C106" s="432"/>
      <c r="D106" s="430"/>
      <c r="E106" s="430"/>
      <c r="F106" s="431"/>
      <c r="G106" s="430"/>
      <c r="H106" s="429"/>
      <c r="I106" s="427"/>
      <c r="J106" s="427"/>
      <c r="K106" s="428"/>
      <c r="L106" s="427"/>
      <c r="M106" s="426"/>
      <c r="N106" s="425"/>
      <c r="O106" s="425"/>
      <c r="P106" s="425"/>
      <c r="Q106" s="425"/>
      <c r="R106" s="425"/>
      <c r="S106" s="425"/>
      <c r="T106" s="425"/>
      <c r="U106" s="425"/>
      <c r="V106" s="425"/>
      <c r="W106" s="425"/>
      <c r="X106" s="425"/>
      <c r="Y106" s="425"/>
      <c r="Z106" s="425"/>
      <c r="AA106" s="425"/>
      <c r="AB106" s="425"/>
      <c r="AC106" s="425"/>
      <c r="AD106" s="425"/>
      <c r="AE106" s="425"/>
      <c r="AF106" s="425"/>
      <c r="AG106" s="425"/>
      <c r="AH106" s="425"/>
      <c r="AI106" s="425"/>
      <c r="AJ106" s="425"/>
      <c r="AK106" s="425"/>
      <c r="AL106" s="425"/>
      <c r="AM106" s="424"/>
      <c r="AN106" s="424"/>
    </row>
    <row r="107" spans="1:40" ht="15.75">
      <c r="A107" s="432"/>
      <c r="B107" s="432"/>
      <c r="C107" s="432"/>
      <c r="D107" s="430"/>
      <c r="E107" s="430"/>
      <c r="F107" s="431"/>
      <c r="G107" s="430"/>
      <c r="H107" s="429"/>
      <c r="I107" s="427"/>
      <c r="J107" s="427"/>
      <c r="K107" s="428"/>
      <c r="L107" s="427"/>
      <c r="M107" s="426"/>
      <c r="N107" s="425"/>
      <c r="O107" s="425"/>
      <c r="P107" s="425"/>
      <c r="Q107" s="425"/>
      <c r="R107" s="425"/>
      <c r="S107" s="425"/>
      <c r="T107" s="425"/>
      <c r="U107" s="425"/>
      <c r="V107" s="425"/>
      <c r="W107" s="425"/>
      <c r="X107" s="425"/>
      <c r="Y107" s="425"/>
      <c r="Z107" s="425"/>
      <c r="AA107" s="425"/>
      <c r="AB107" s="425"/>
      <c r="AC107" s="425"/>
      <c r="AD107" s="425"/>
      <c r="AE107" s="425"/>
      <c r="AF107" s="425"/>
      <c r="AG107" s="425"/>
      <c r="AH107" s="425"/>
      <c r="AI107" s="425"/>
      <c r="AJ107" s="425"/>
      <c r="AK107" s="425"/>
      <c r="AL107" s="425"/>
      <c r="AM107" s="424"/>
      <c r="AN107" s="424"/>
    </row>
    <row r="108" spans="1:40" ht="15.75">
      <c r="A108" s="432"/>
      <c r="B108" s="432"/>
      <c r="C108" s="432"/>
      <c r="D108" s="430"/>
      <c r="E108" s="430"/>
      <c r="F108" s="431"/>
      <c r="G108" s="430"/>
      <c r="H108" s="429"/>
      <c r="I108" s="427"/>
      <c r="J108" s="427"/>
      <c r="K108" s="428"/>
      <c r="L108" s="427"/>
      <c r="M108" s="426"/>
      <c r="N108" s="425"/>
      <c r="O108" s="425"/>
      <c r="P108" s="425"/>
      <c r="Q108" s="425"/>
      <c r="R108" s="425"/>
      <c r="S108" s="425"/>
      <c r="T108" s="425"/>
      <c r="U108" s="425"/>
      <c r="V108" s="425"/>
      <c r="W108" s="425"/>
      <c r="X108" s="425"/>
      <c r="Y108" s="425"/>
      <c r="Z108" s="425"/>
      <c r="AA108" s="425"/>
      <c r="AB108" s="425"/>
      <c r="AC108" s="425"/>
      <c r="AD108" s="425"/>
      <c r="AE108" s="425"/>
      <c r="AF108" s="425"/>
      <c r="AG108" s="425"/>
      <c r="AH108" s="425"/>
      <c r="AI108" s="425"/>
      <c r="AJ108" s="425"/>
      <c r="AK108" s="425"/>
      <c r="AL108" s="425"/>
      <c r="AM108" s="424"/>
      <c r="AN108" s="424"/>
    </row>
    <row r="109" spans="1:40" ht="15.75">
      <c r="A109" s="432"/>
      <c r="B109" s="432"/>
      <c r="C109" s="432"/>
      <c r="D109" s="430"/>
      <c r="E109" s="430"/>
      <c r="F109" s="431"/>
      <c r="G109" s="430"/>
      <c r="H109" s="429"/>
      <c r="I109" s="427"/>
      <c r="J109" s="427"/>
      <c r="K109" s="428"/>
      <c r="L109" s="427"/>
      <c r="M109" s="426"/>
      <c r="N109" s="425"/>
      <c r="O109" s="425"/>
      <c r="P109" s="425"/>
      <c r="Q109" s="425"/>
      <c r="R109" s="425"/>
      <c r="S109" s="425"/>
      <c r="T109" s="425"/>
      <c r="U109" s="425"/>
      <c r="V109" s="425"/>
      <c r="W109" s="425"/>
      <c r="X109" s="425"/>
      <c r="Y109" s="425"/>
      <c r="Z109" s="425"/>
      <c r="AA109" s="425"/>
      <c r="AB109" s="425"/>
      <c r="AC109" s="425"/>
      <c r="AD109" s="425"/>
      <c r="AE109" s="425"/>
      <c r="AF109" s="425"/>
      <c r="AG109" s="425"/>
      <c r="AH109" s="425"/>
      <c r="AI109" s="425"/>
      <c r="AJ109" s="425"/>
      <c r="AK109" s="425"/>
      <c r="AL109" s="425"/>
      <c r="AM109" s="424"/>
      <c r="AN109" s="424"/>
    </row>
    <row r="110" spans="1:40" ht="15.75">
      <c r="A110" s="432"/>
      <c r="B110" s="432"/>
      <c r="C110" s="432"/>
      <c r="D110" s="430"/>
      <c r="E110" s="430"/>
      <c r="F110" s="431"/>
      <c r="G110" s="430"/>
      <c r="H110" s="429"/>
      <c r="I110" s="427"/>
      <c r="J110" s="427"/>
      <c r="K110" s="428"/>
      <c r="L110" s="427"/>
      <c r="M110" s="426"/>
      <c r="N110" s="425"/>
      <c r="O110" s="425"/>
      <c r="P110" s="425"/>
      <c r="Q110" s="425"/>
      <c r="R110" s="425"/>
      <c r="S110" s="425"/>
      <c r="T110" s="425"/>
      <c r="U110" s="425"/>
      <c r="V110" s="425"/>
      <c r="W110" s="425"/>
      <c r="X110" s="425"/>
      <c r="Y110" s="425"/>
      <c r="Z110" s="425"/>
      <c r="AA110" s="425"/>
      <c r="AB110" s="425"/>
      <c r="AC110" s="425"/>
      <c r="AD110" s="425"/>
      <c r="AE110" s="425"/>
      <c r="AF110" s="425"/>
      <c r="AG110" s="425"/>
      <c r="AH110" s="425"/>
      <c r="AI110" s="425"/>
      <c r="AJ110" s="425"/>
      <c r="AK110" s="425"/>
      <c r="AL110" s="425"/>
      <c r="AM110" s="424"/>
      <c r="AN110" s="424"/>
    </row>
    <row r="111" spans="1:40" ht="15.75">
      <c r="A111" s="432"/>
      <c r="B111" s="432"/>
      <c r="C111" s="432"/>
      <c r="D111" s="430"/>
      <c r="E111" s="430"/>
      <c r="F111" s="431"/>
      <c r="G111" s="430"/>
      <c r="H111" s="429"/>
      <c r="I111" s="427"/>
      <c r="J111" s="427"/>
      <c r="K111" s="428"/>
      <c r="L111" s="427"/>
      <c r="M111" s="426"/>
      <c r="N111" s="425"/>
      <c r="O111" s="425"/>
      <c r="P111" s="425"/>
      <c r="Q111" s="425"/>
      <c r="R111" s="425"/>
      <c r="S111" s="425"/>
      <c r="T111" s="425"/>
      <c r="U111" s="425"/>
      <c r="V111" s="425"/>
      <c r="W111" s="425"/>
      <c r="X111" s="425"/>
      <c r="Y111" s="425"/>
      <c r="Z111" s="425"/>
      <c r="AA111" s="425"/>
      <c r="AB111" s="425"/>
      <c r="AC111" s="425"/>
      <c r="AD111" s="425"/>
      <c r="AE111" s="425"/>
      <c r="AF111" s="425"/>
      <c r="AG111" s="425"/>
      <c r="AH111" s="425"/>
      <c r="AI111" s="425"/>
      <c r="AJ111" s="425"/>
      <c r="AK111" s="425"/>
      <c r="AL111" s="425"/>
      <c r="AM111" s="424"/>
      <c r="AN111" s="424"/>
    </row>
    <row r="112" spans="1:40" ht="15.75">
      <c r="A112" s="432"/>
      <c r="B112" s="432"/>
      <c r="C112" s="432"/>
      <c r="D112" s="430"/>
      <c r="E112" s="430"/>
      <c r="F112" s="431"/>
      <c r="G112" s="430"/>
      <c r="H112" s="429"/>
      <c r="I112" s="427"/>
      <c r="J112" s="427"/>
      <c r="K112" s="428"/>
      <c r="L112" s="427"/>
      <c r="M112" s="426"/>
      <c r="N112" s="425"/>
      <c r="O112" s="425"/>
      <c r="P112" s="425"/>
      <c r="Q112" s="425"/>
      <c r="R112" s="425"/>
      <c r="S112" s="425"/>
      <c r="T112" s="425"/>
      <c r="U112" s="425"/>
      <c r="V112" s="425"/>
      <c r="W112" s="425"/>
      <c r="X112" s="425"/>
      <c r="Y112" s="425"/>
      <c r="Z112" s="425"/>
      <c r="AA112" s="425"/>
      <c r="AB112" s="425"/>
      <c r="AC112" s="425"/>
      <c r="AD112" s="425"/>
      <c r="AE112" s="425"/>
      <c r="AF112" s="425"/>
      <c r="AG112" s="425"/>
      <c r="AH112" s="425"/>
      <c r="AI112" s="425"/>
      <c r="AJ112" s="425"/>
      <c r="AK112" s="425"/>
      <c r="AL112" s="425"/>
      <c r="AM112" s="424"/>
      <c r="AN112" s="424"/>
    </row>
    <row r="113" spans="1:40" ht="15.75">
      <c r="A113" s="432"/>
      <c r="B113" s="432"/>
      <c r="C113" s="432"/>
      <c r="D113" s="430"/>
      <c r="E113" s="430"/>
      <c r="F113" s="431"/>
      <c r="G113" s="430"/>
      <c r="H113" s="429"/>
      <c r="I113" s="427"/>
      <c r="J113" s="427"/>
      <c r="K113" s="428"/>
      <c r="L113" s="427"/>
      <c r="M113" s="426"/>
      <c r="N113" s="425"/>
      <c r="O113" s="425"/>
      <c r="P113" s="425"/>
      <c r="Q113" s="425"/>
      <c r="R113" s="425"/>
      <c r="S113" s="425"/>
      <c r="T113" s="425"/>
      <c r="U113" s="425"/>
      <c r="V113" s="425"/>
      <c r="W113" s="425"/>
      <c r="X113" s="425"/>
      <c r="Y113" s="425"/>
      <c r="Z113" s="425"/>
      <c r="AA113" s="425"/>
      <c r="AB113" s="425"/>
      <c r="AC113" s="425"/>
      <c r="AD113" s="425"/>
      <c r="AE113" s="425"/>
      <c r="AF113" s="425"/>
      <c r="AG113" s="425"/>
      <c r="AH113" s="425"/>
      <c r="AI113" s="425"/>
      <c r="AJ113" s="425"/>
      <c r="AK113" s="425"/>
      <c r="AL113" s="425"/>
      <c r="AM113" s="424"/>
      <c r="AN113" s="424"/>
    </row>
    <row r="114" spans="1:40" ht="15.75">
      <c r="A114" s="432"/>
      <c r="B114" s="432"/>
      <c r="C114" s="432"/>
      <c r="D114" s="430"/>
      <c r="E114" s="430"/>
      <c r="F114" s="431"/>
      <c r="G114" s="430"/>
      <c r="H114" s="429"/>
      <c r="I114" s="427"/>
      <c r="J114" s="427"/>
      <c r="K114" s="428"/>
      <c r="L114" s="427"/>
      <c r="M114" s="426"/>
      <c r="N114" s="425"/>
      <c r="O114" s="425"/>
      <c r="P114" s="425"/>
      <c r="Q114" s="425"/>
      <c r="R114" s="425"/>
      <c r="S114" s="425"/>
      <c r="T114" s="425"/>
      <c r="U114" s="425"/>
      <c r="V114" s="425"/>
      <c r="W114" s="425"/>
      <c r="X114" s="425"/>
      <c r="Y114" s="425"/>
      <c r="Z114" s="425"/>
      <c r="AA114" s="425"/>
      <c r="AB114" s="425"/>
      <c r="AC114" s="425"/>
      <c r="AD114" s="425"/>
      <c r="AE114" s="425"/>
      <c r="AF114" s="425"/>
      <c r="AG114" s="425"/>
      <c r="AH114" s="425"/>
      <c r="AI114" s="425"/>
      <c r="AJ114" s="425"/>
      <c r="AK114" s="425"/>
      <c r="AL114" s="425"/>
      <c r="AM114" s="424"/>
      <c r="AN114" s="424"/>
    </row>
    <row r="115" spans="1:40" ht="15.75">
      <c r="A115" s="432"/>
      <c r="B115" s="432"/>
      <c r="C115" s="432"/>
      <c r="D115" s="430"/>
      <c r="E115" s="430"/>
      <c r="F115" s="431"/>
      <c r="G115" s="430"/>
      <c r="H115" s="429"/>
      <c r="I115" s="427"/>
      <c r="J115" s="427"/>
      <c r="K115" s="428"/>
      <c r="L115" s="427"/>
      <c r="M115" s="426"/>
      <c r="N115" s="425"/>
      <c r="O115" s="425"/>
      <c r="P115" s="425"/>
      <c r="Q115" s="425"/>
      <c r="R115" s="425"/>
      <c r="S115" s="425"/>
      <c r="T115" s="425"/>
      <c r="U115" s="425"/>
      <c r="V115" s="425"/>
      <c r="W115" s="425"/>
      <c r="X115" s="425"/>
      <c r="Y115" s="425"/>
      <c r="Z115" s="425"/>
      <c r="AA115" s="425"/>
      <c r="AB115" s="425"/>
      <c r="AC115" s="425"/>
      <c r="AD115" s="425"/>
      <c r="AE115" s="425"/>
      <c r="AF115" s="425"/>
      <c r="AG115" s="425"/>
      <c r="AH115" s="425"/>
      <c r="AI115" s="425"/>
      <c r="AJ115" s="425"/>
      <c r="AK115" s="425"/>
      <c r="AL115" s="425"/>
      <c r="AM115" s="424"/>
      <c r="AN115" s="424"/>
    </row>
    <row r="116" spans="1:40" ht="15.75">
      <c r="A116" s="432"/>
      <c r="B116" s="432"/>
      <c r="C116" s="432"/>
      <c r="D116" s="430"/>
      <c r="E116" s="430"/>
      <c r="F116" s="431"/>
      <c r="G116" s="430"/>
      <c r="H116" s="429"/>
      <c r="I116" s="427"/>
      <c r="J116" s="427"/>
      <c r="K116" s="428"/>
      <c r="L116" s="427"/>
      <c r="M116" s="426"/>
      <c r="N116" s="425"/>
      <c r="O116" s="425"/>
      <c r="P116" s="425"/>
      <c r="Q116" s="425"/>
      <c r="R116" s="425"/>
      <c r="S116" s="425"/>
      <c r="T116" s="425"/>
      <c r="U116" s="425"/>
      <c r="V116" s="425"/>
      <c r="W116" s="425"/>
      <c r="X116" s="425"/>
      <c r="Y116" s="425"/>
      <c r="Z116" s="425"/>
      <c r="AA116" s="425"/>
      <c r="AB116" s="425"/>
      <c r="AC116" s="425"/>
      <c r="AD116" s="425"/>
      <c r="AE116" s="425"/>
      <c r="AF116" s="425"/>
      <c r="AG116" s="425"/>
      <c r="AH116" s="425"/>
      <c r="AI116" s="425"/>
      <c r="AJ116" s="425"/>
      <c r="AK116" s="425"/>
      <c r="AL116" s="425"/>
      <c r="AM116" s="424"/>
      <c r="AN116" s="424"/>
    </row>
    <row r="117" spans="1:40" ht="15.75">
      <c r="A117" s="432"/>
      <c r="B117" s="432"/>
      <c r="C117" s="432"/>
      <c r="D117" s="430"/>
      <c r="E117" s="430"/>
      <c r="F117" s="431"/>
      <c r="G117" s="430"/>
      <c r="H117" s="429"/>
      <c r="I117" s="427"/>
      <c r="J117" s="427"/>
      <c r="K117" s="428"/>
      <c r="L117" s="427"/>
      <c r="M117" s="426"/>
      <c r="N117" s="425"/>
      <c r="O117" s="425"/>
      <c r="P117" s="425"/>
      <c r="Q117" s="425"/>
      <c r="R117" s="425"/>
      <c r="S117" s="425"/>
      <c r="T117" s="425"/>
      <c r="U117" s="425"/>
      <c r="V117" s="425"/>
      <c r="W117" s="425"/>
      <c r="X117" s="425"/>
      <c r="Y117" s="425"/>
      <c r="Z117" s="425"/>
      <c r="AA117" s="425"/>
      <c r="AB117" s="425"/>
      <c r="AC117" s="425"/>
      <c r="AD117" s="425"/>
      <c r="AE117" s="425"/>
      <c r="AF117" s="425"/>
      <c r="AG117" s="425"/>
      <c r="AH117" s="425"/>
      <c r="AI117" s="425"/>
      <c r="AJ117" s="425"/>
      <c r="AK117" s="425"/>
      <c r="AL117" s="425"/>
      <c r="AM117" s="424"/>
      <c r="AN117" s="424"/>
    </row>
    <row r="118" spans="1:40" ht="15.75">
      <c r="A118" s="432"/>
      <c r="B118" s="432"/>
      <c r="C118" s="432"/>
      <c r="D118" s="430"/>
      <c r="E118" s="430"/>
      <c r="F118" s="431"/>
      <c r="G118" s="430"/>
      <c r="H118" s="429"/>
      <c r="I118" s="427"/>
      <c r="J118" s="427"/>
      <c r="K118" s="428"/>
      <c r="L118" s="427"/>
      <c r="M118" s="426"/>
      <c r="N118" s="425"/>
      <c r="O118" s="425"/>
      <c r="P118" s="425"/>
      <c r="Q118" s="425"/>
      <c r="R118" s="425"/>
      <c r="S118" s="425"/>
      <c r="T118" s="425"/>
      <c r="U118" s="425"/>
      <c r="V118" s="425"/>
      <c r="W118" s="425"/>
      <c r="X118" s="425"/>
      <c r="Y118" s="425"/>
      <c r="Z118" s="425"/>
      <c r="AA118" s="425"/>
      <c r="AB118" s="425"/>
      <c r="AC118" s="425"/>
      <c r="AD118" s="425"/>
      <c r="AE118" s="425"/>
      <c r="AF118" s="425"/>
      <c r="AG118" s="425"/>
      <c r="AH118" s="425"/>
      <c r="AI118" s="425"/>
      <c r="AJ118" s="425"/>
      <c r="AK118" s="425"/>
      <c r="AL118" s="425"/>
      <c r="AM118" s="424"/>
      <c r="AN118" s="424"/>
    </row>
    <row r="119" spans="1:40" ht="15.75">
      <c r="A119" s="432"/>
      <c r="B119" s="432"/>
      <c r="C119" s="432"/>
      <c r="D119" s="430"/>
      <c r="E119" s="430"/>
      <c r="F119" s="431"/>
      <c r="G119" s="430"/>
      <c r="H119" s="429"/>
      <c r="I119" s="427"/>
      <c r="J119" s="427"/>
      <c r="K119" s="428"/>
      <c r="L119" s="427"/>
      <c r="M119" s="426"/>
      <c r="N119" s="425"/>
      <c r="O119" s="425"/>
      <c r="P119" s="425"/>
      <c r="Q119" s="425"/>
      <c r="R119" s="425"/>
      <c r="S119" s="425"/>
      <c r="T119" s="425"/>
      <c r="U119" s="425"/>
      <c r="V119" s="425"/>
      <c r="W119" s="425"/>
      <c r="X119" s="425"/>
      <c r="Y119" s="425"/>
      <c r="Z119" s="425"/>
      <c r="AA119" s="425"/>
      <c r="AB119" s="425"/>
      <c r="AC119" s="425"/>
      <c r="AD119" s="425"/>
      <c r="AE119" s="425"/>
      <c r="AF119" s="425"/>
      <c r="AG119" s="425"/>
      <c r="AH119" s="425"/>
      <c r="AI119" s="425"/>
      <c r="AJ119" s="425"/>
      <c r="AK119" s="425"/>
      <c r="AL119" s="425"/>
      <c r="AM119" s="424"/>
      <c r="AN119" s="424"/>
    </row>
    <row r="120" spans="1:40" ht="15.75">
      <c r="A120" s="432"/>
      <c r="B120" s="432"/>
      <c r="C120" s="432"/>
      <c r="D120" s="430"/>
      <c r="E120" s="430"/>
      <c r="F120" s="431"/>
      <c r="G120" s="430"/>
      <c r="H120" s="429"/>
      <c r="I120" s="427"/>
      <c r="J120" s="427"/>
      <c r="K120" s="428"/>
      <c r="L120" s="427"/>
      <c r="M120" s="426"/>
      <c r="N120" s="425"/>
      <c r="O120" s="425"/>
      <c r="P120" s="425"/>
      <c r="Q120" s="425"/>
      <c r="R120" s="425"/>
      <c r="S120" s="425"/>
      <c r="T120" s="425"/>
      <c r="U120" s="425"/>
      <c r="V120" s="425"/>
      <c r="W120" s="425"/>
      <c r="X120" s="425"/>
      <c r="Y120" s="425"/>
      <c r="Z120" s="425"/>
      <c r="AA120" s="425"/>
      <c r="AB120" s="425"/>
      <c r="AC120" s="425"/>
      <c r="AD120" s="425"/>
      <c r="AE120" s="425"/>
      <c r="AF120" s="425"/>
      <c r="AG120" s="425"/>
      <c r="AH120" s="425"/>
      <c r="AI120" s="425"/>
      <c r="AJ120" s="425"/>
      <c r="AK120" s="425"/>
      <c r="AL120" s="425"/>
      <c r="AM120" s="424"/>
      <c r="AN120" s="424"/>
    </row>
    <row r="121" spans="1:40" ht="15.75">
      <c r="A121" s="432"/>
      <c r="B121" s="432"/>
      <c r="C121" s="432"/>
      <c r="D121" s="430"/>
      <c r="E121" s="430"/>
      <c r="F121" s="431"/>
      <c r="G121" s="430"/>
      <c r="H121" s="429"/>
      <c r="I121" s="427"/>
      <c r="J121" s="427"/>
      <c r="K121" s="428"/>
      <c r="L121" s="427"/>
      <c r="M121" s="426"/>
      <c r="N121" s="425"/>
      <c r="O121" s="425"/>
      <c r="P121" s="425"/>
      <c r="Q121" s="425"/>
      <c r="R121" s="425"/>
      <c r="S121" s="425"/>
      <c r="T121" s="425"/>
      <c r="U121" s="425"/>
      <c r="V121" s="425"/>
      <c r="W121" s="425"/>
      <c r="X121" s="425"/>
      <c r="Y121" s="425"/>
      <c r="Z121" s="425"/>
      <c r="AA121" s="425"/>
      <c r="AB121" s="425"/>
      <c r="AC121" s="425"/>
      <c r="AD121" s="425"/>
      <c r="AE121" s="425"/>
      <c r="AF121" s="425"/>
      <c r="AG121" s="425"/>
      <c r="AH121" s="425"/>
      <c r="AI121" s="425"/>
      <c r="AJ121" s="425"/>
      <c r="AK121" s="425"/>
      <c r="AL121" s="425"/>
      <c r="AM121" s="424"/>
      <c r="AN121" s="424"/>
    </row>
    <row r="122" spans="1:40" ht="15.75">
      <c r="A122" s="432"/>
      <c r="B122" s="432"/>
      <c r="C122" s="432"/>
      <c r="D122" s="430"/>
      <c r="E122" s="430"/>
      <c r="F122" s="431"/>
      <c r="G122" s="430"/>
      <c r="H122" s="429"/>
      <c r="I122" s="427"/>
      <c r="J122" s="427"/>
      <c r="K122" s="428"/>
      <c r="L122" s="427"/>
      <c r="M122" s="426"/>
      <c r="N122" s="425"/>
      <c r="O122" s="425"/>
      <c r="P122" s="425"/>
      <c r="Q122" s="425"/>
      <c r="R122" s="425"/>
      <c r="S122" s="425"/>
      <c r="T122" s="425"/>
      <c r="U122" s="425"/>
      <c r="V122" s="425"/>
      <c r="W122" s="425"/>
      <c r="X122" s="425"/>
      <c r="Y122" s="425"/>
      <c r="Z122" s="425"/>
      <c r="AA122" s="425"/>
      <c r="AB122" s="425"/>
      <c r="AC122" s="425"/>
      <c r="AD122" s="425"/>
      <c r="AE122" s="425"/>
      <c r="AF122" s="425"/>
      <c r="AG122" s="425"/>
      <c r="AH122" s="425"/>
      <c r="AI122" s="425"/>
      <c r="AJ122" s="425"/>
      <c r="AK122" s="425"/>
      <c r="AL122" s="425"/>
      <c r="AM122" s="424"/>
      <c r="AN122" s="424"/>
    </row>
    <row r="123" spans="1:40" ht="15.75">
      <c r="A123" s="432"/>
      <c r="B123" s="432"/>
      <c r="C123" s="432"/>
      <c r="D123" s="430"/>
      <c r="E123" s="430"/>
      <c r="F123" s="431"/>
      <c r="G123" s="430"/>
      <c r="H123" s="429"/>
      <c r="I123" s="427"/>
      <c r="J123" s="427"/>
      <c r="K123" s="428"/>
      <c r="L123" s="427"/>
      <c r="M123" s="426"/>
      <c r="N123" s="425"/>
      <c r="O123" s="425"/>
      <c r="P123" s="425"/>
      <c r="Q123" s="425"/>
      <c r="R123" s="425"/>
      <c r="S123" s="425"/>
      <c r="T123" s="425"/>
      <c r="U123" s="425"/>
      <c r="V123" s="425"/>
      <c r="W123" s="425"/>
      <c r="X123" s="425"/>
      <c r="Y123" s="425"/>
      <c r="Z123" s="425"/>
      <c r="AA123" s="425"/>
      <c r="AB123" s="425"/>
      <c r="AC123" s="425"/>
      <c r="AD123" s="425"/>
      <c r="AE123" s="425"/>
      <c r="AF123" s="425"/>
      <c r="AG123" s="425"/>
      <c r="AH123" s="425"/>
      <c r="AI123" s="425"/>
      <c r="AJ123" s="425"/>
      <c r="AK123" s="425"/>
      <c r="AL123" s="425"/>
      <c r="AM123" s="424"/>
      <c r="AN123" s="424"/>
    </row>
    <row r="124" spans="1:40" ht="15.75">
      <c r="A124" s="432"/>
      <c r="B124" s="432"/>
      <c r="C124" s="432"/>
      <c r="D124" s="430"/>
      <c r="E124" s="430"/>
      <c r="F124" s="431"/>
      <c r="G124" s="430"/>
      <c r="H124" s="429"/>
      <c r="I124" s="427"/>
      <c r="J124" s="427"/>
      <c r="K124" s="428"/>
      <c r="L124" s="427"/>
      <c r="M124" s="426"/>
      <c r="N124" s="425"/>
      <c r="O124" s="425"/>
      <c r="P124" s="425"/>
      <c r="Q124" s="425"/>
      <c r="R124" s="425"/>
      <c r="S124" s="425"/>
      <c r="T124" s="425"/>
      <c r="U124" s="425"/>
      <c r="V124" s="425"/>
      <c r="W124" s="425"/>
      <c r="X124" s="425"/>
      <c r="Y124" s="425"/>
      <c r="Z124" s="425"/>
      <c r="AA124" s="425"/>
      <c r="AB124" s="425"/>
      <c r="AC124" s="425"/>
      <c r="AD124" s="425"/>
      <c r="AE124" s="425"/>
      <c r="AF124" s="425"/>
      <c r="AG124" s="425"/>
      <c r="AH124" s="425"/>
      <c r="AI124" s="425"/>
      <c r="AJ124" s="425"/>
      <c r="AK124" s="425"/>
      <c r="AL124" s="425"/>
      <c r="AM124" s="424"/>
      <c r="AN124" s="424"/>
    </row>
    <row r="125" spans="1:40" ht="15.75">
      <c r="A125" s="432"/>
      <c r="B125" s="432"/>
      <c r="C125" s="432"/>
      <c r="D125" s="430"/>
      <c r="E125" s="430"/>
      <c r="F125" s="431"/>
      <c r="G125" s="430"/>
      <c r="H125" s="429"/>
      <c r="I125" s="427"/>
      <c r="J125" s="427"/>
      <c r="K125" s="428"/>
      <c r="L125" s="427"/>
      <c r="M125" s="426"/>
      <c r="N125" s="425"/>
      <c r="O125" s="425"/>
      <c r="P125" s="425"/>
      <c r="Q125" s="425"/>
      <c r="R125" s="425"/>
      <c r="S125" s="425"/>
      <c r="T125" s="425"/>
      <c r="U125" s="425"/>
      <c r="V125" s="425"/>
      <c r="W125" s="425"/>
      <c r="X125" s="425"/>
      <c r="Y125" s="425"/>
      <c r="Z125" s="425"/>
      <c r="AA125" s="425"/>
      <c r="AB125" s="425"/>
      <c r="AC125" s="425"/>
      <c r="AD125" s="425"/>
      <c r="AE125" s="425"/>
      <c r="AF125" s="425"/>
      <c r="AG125" s="425"/>
      <c r="AH125" s="425"/>
      <c r="AI125" s="425"/>
      <c r="AJ125" s="425"/>
      <c r="AK125" s="425"/>
      <c r="AL125" s="425"/>
      <c r="AM125" s="424"/>
      <c r="AN125" s="424"/>
    </row>
    <row r="126" spans="1:40" ht="15.75">
      <c r="A126" s="432"/>
      <c r="B126" s="432"/>
      <c r="C126" s="432"/>
      <c r="D126" s="430"/>
      <c r="E126" s="430"/>
      <c r="F126" s="431"/>
      <c r="G126" s="430"/>
      <c r="H126" s="429"/>
      <c r="I126" s="427"/>
      <c r="J126" s="427"/>
      <c r="K126" s="428"/>
      <c r="L126" s="427"/>
      <c r="M126" s="426"/>
      <c r="N126" s="425"/>
      <c r="O126" s="425"/>
      <c r="P126" s="425"/>
      <c r="Q126" s="425"/>
      <c r="R126" s="425"/>
      <c r="S126" s="425"/>
      <c r="T126" s="425"/>
      <c r="U126" s="425"/>
      <c r="V126" s="425"/>
      <c r="W126" s="425"/>
      <c r="X126" s="425"/>
      <c r="Y126" s="425"/>
      <c r="Z126" s="425"/>
      <c r="AA126" s="425"/>
      <c r="AB126" s="425"/>
      <c r="AC126" s="425"/>
      <c r="AD126" s="425"/>
      <c r="AE126" s="425"/>
      <c r="AF126" s="425"/>
      <c r="AG126" s="425"/>
      <c r="AH126" s="425"/>
      <c r="AI126" s="425"/>
      <c r="AJ126" s="425"/>
      <c r="AK126" s="425"/>
      <c r="AL126" s="425"/>
      <c r="AM126" s="424"/>
      <c r="AN126" s="424"/>
    </row>
    <row r="127" spans="1:40" ht="15.75">
      <c r="A127" s="432"/>
      <c r="B127" s="432"/>
      <c r="C127" s="432"/>
      <c r="D127" s="430"/>
      <c r="E127" s="430"/>
      <c r="F127" s="431"/>
      <c r="G127" s="430"/>
      <c r="H127" s="429"/>
      <c r="I127" s="427"/>
      <c r="J127" s="427"/>
      <c r="K127" s="428"/>
      <c r="L127" s="427"/>
      <c r="M127" s="426"/>
      <c r="N127" s="425"/>
      <c r="O127" s="425"/>
      <c r="P127" s="425"/>
      <c r="Q127" s="425"/>
      <c r="R127" s="425"/>
      <c r="S127" s="425"/>
      <c r="T127" s="425"/>
      <c r="U127" s="425"/>
      <c r="V127" s="425"/>
      <c r="W127" s="425"/>
      <c r="X127" s="425"/>
      <c r="Y127" s="425"/>
      <c r="Z127" s="425"/>
      <c r="AA127" s="425"/>
      <c r="AB127" s="425"/>
      <c r="AC127" s="425"/>
      <c r="AD127" s="425"/>
      <c r="AE127" s="425"/>
      <c r="AF127" s="425"/>
      <c r="AG127" s="425"/>
      <c r="AH127" s="425"/>
      <c r="AI127" s="425"/>
      <c r="AJ127" s="425"/>
      <c r="AK127" s="425"/>
      <c r="AL127" s="425"/>
      <c r="AM127" s="424"/>
      <c r="AN127" s="424"/>
    </row>
    <row r="128" spans="1:40" ht="15.75">
      <c r="A128" s="432"/>
      <c r="B128" s="432"/>
      <c r="C128" s="432"/>
      <c r="D128" s="430"/>
      <c r="E128" s="430"/>
      <c r="F128" s="431"/>
      <c r="G128" s="430"/>
      <c r="H128" s="429"/>
      <c r="I128" s="427"/>
      <c r="J128" s="427"/>
      <c r="K128" s="428"/>
      <c r="L128" s="427"/>
      <c r="M128" s="426"/>
      <c r="N128" s="425"/>
      <c r="O128" s="425"/>
      <c r="P128" s="425"/>
      <c r="Q128" s="425"/>
      <c r="R128" s="425"/>
      <c r="S128" s="425"/>
      <c r="T128" s="425"/>
      <c r="U128" s="425"/>
      <c r="V128" s="425"/>
      <c r="W128" s="425"/>
      <c r="X128" s="425"/>
      <c r="Y128" s="425"/>
      <c r="Z128" s="425"/>
      <c r="AA128" s="425"/>
      <c r="AB128" s="425"/>
      <c r="AC128" s="425"/>
      <c r="AD128" s="425"/>
      <c r="AE128" s="425"/>
      <c r="AF128" s="425"/>
      <c r="AG128" s="425"/>
      <c r="AH128" s="425"/>
      <c r="AI128" s="425"/>
      <c r="AJ128" s="425"/>
      <c r="AK128" s="425"/>
      <c r="AL128" s="425"/>
      <c r="AM128" s="424"/>
      <c r="AN128" s="424"/>
    </row>
    <row r="129" spans="1:40" ht="15.75">
      <c r="A129" s="432"/>
      <c r="B129" s="432"/>
      <c r="C129" s="432"/>
      <c r="D129" s="430"/>
      <c r="E129" s="430"/>
      <c r="F129" s="431"/>
      <c r="G129" s="430"/>
      <c r="H129" s="429"/>
      <c r="I129" s="427"/>
      <c r="J129" s="427"/>
      <c r="K129" s="428"/>
      <c r="L129" s="427"/>
      <c r="M129" s="426"/>
      <c r="N129" s="425"/>
      <c r="O129" s="425"/>
      <c r="P129" s="425"/>
      <c r="Q129" s="425"/>
      <c r="R129" s="425"/>
      <c r="S129" s="425"/>
      <c r="T129" s="425"/>
      <c r="U129" s="425"/>
      <c r="V129" s="425"/>
      <c r="W129" s="425"/>
      <c r="X129" s="425"/>
      <c r="Y129" s="425"/>
      <c r="Z129" s="425"/>
      <c r="AA129" s="425"/>
      <c r="AB129" s="425"/>
      <c r="AC129" s="425"/>
      <c r="AD129" s="425"/>
      <c r="AE129" s="425"/>
      <c r="AF129" s="425"/>
      <c r="AG129" s="425"/>
      <c r="AH129" s="425"/>
      <c r="AI129" s="425"/>
      <c r="AJ129" s="425"/>
      <c r="AK129" s="425"/>
      <c r="AL129" s="425"/>
      <c r="AM129" s="424"/>
      <c r="AN129" s="424"/>
    </row>
    <row r="130" spans="1:40" ht="15.75">
      <c r="A130" s="432"/>
      <c r="B130" s="432"/>
      <c r="C130" s="432"/>
      <c r="D130" s="430"/>
      <c r="E130" s="430"/>
      <c r="F130" s="431"/>
      <c r="G130" s="430"/>
      <c r="H130" s="429"/>
      <c r="I130" s="427"/>
      <c r="J130" s="427"/>
      <c r="K130" s="428"/>
      <c r="L130" s="427"/>
      <c r="M130" s="426"/>
      <c r="N130" s="425"/>
      <c r="O130" s="425"/>
      <c r="P130" s="425"/>
      <c r="Q130" s="425"/>
      <c r="R130" s="425"/>
      <c r="S130" s="425"/>
      <c r="T130" s="425"/>
      <c r="U130" s="425"/>
      <c r="V130" s="425"/>
      <c r="W130" s="425"/>
      <c r="X130" s="425"/>
      <c r="Y130" s="425"/>
      <c r="Z130" s="425"/>
      <c r="AA130" s="425"/>
      <c r="AB130" s="425"/>
      <c r="AC130" s="425"/>
      <c r="AD130" s="425"/>
      <c r="AE130" s="425"/>
      <c r="AF130" s="425"/>
      <c r="AG130" s="425"/>
      <c r="AH130" s="425"/>
      <c r="AI130" s="425"/>
      <c r="AJ130" s="425"/>
      <c r="AK130" s="425"/>
      <c r="AL130" s="425"/>
      <c r="AM130" s="424"/>
      <c r="AN130" s="424"/>
    </row>
    <row r="131" spans="1:40" ht="15.75">
      <c r="A131" s="432"/>
      <c r="B131" s="432"/>
      <c r="C131" s="432"/>
      <c r="D131" s="430"/>
      <c r="E131" s="430"/>
      <c r="F131" s="431"/>
      <c r="G131" s="430"/>
      <c r="H131" s="429"/>
      <c r="I131" s="427"/>
      <c r="J131" s="427"/>
      <c r="K131" s="428"/>
      <c r="L131" s="427"/>
      <c r="M131" s="426"/>
      <c r="N131" s="425"/>
      <c r="O131" s="425"/>
      <c r="P131" s="425"/>
      <c r="Q131" s="425"/>
      <c r="R131" s="425"/>
      <c r="S131" s="425"/>
      <c r="T131" s="425"/>
      <c r="U131" s="425"/>
      <c r="V131" s="425"/>
      <c r="W131" s="425"/>
      <c r="X131" s="425"/>
      <c r="Y131" s="425"/>
      <c r="Z131" s="425"/>
      <c r="AA131" s="425"/>
      <c r="AB131" s="425"/>
      <c r="AC131" s="425"/>
      <c r="AD131" s="425"/>
      <c r="AE131" s="425"/>
      <c r="AF131" s="425"/>
      <c r="AG131" s="425"/>
      <c r="AH131" s="425"/>
      <c r="AI131" s="425"/>
      <c r="AJ131" s="425"/>
      <c r="AK131" s="425"/>
      <c r="AL131" s="425"/>
      <c r="AM131" s="424"/>
      <c r="AN131" s="424"/>
    </row>
    <row r="132" spans="1:40" ht="15.75">
      <c r="A132" s="432"/>
      <c r="B132" s="432"/>
      <c r="C132" s="432"/>
      <c r="D132" s="430"/>
      <c r="E132" s="430"/>
      <c r="F132" s="431"/>
      <c r="G132" s="430"/>
      <c r="H132" s="429"/>
      <c r="I132" s="427"/>
      <c r="J132" s="427"/>
      <c r="K132" s="428"/>
      <c r="L132" s="427"/>
      <c r="M132" s="426"/>
      <c r="N132" s="425"/>
      <c r="O132" s="425"/>
      <c r="P132" s="425"/>
      <c r="Q132" s="425"/>
      <c r="R132" s="425"/>
      <c r="S132" s="425"/>
      <c r="T132" s="425"/>
      <c r="U132" s="425"/>
      <c r="V132" s="425"/>
      <c r="W132" s="425"/>
      <c r="X132" s="425"/>
      <c r="Y132" s="425"/>
      <c r="Z132" s="425"/>
      <c r="AA132" s="425"/>
      <c r="AB132" s="425"/>
      <c r="AC132" s="425"/>
      <c r="AD132" s="425"/>
      <c r="AE132" s="425"/>
      <c r="AF132" s="425"/>
      <c r="AG132" s="425"/>
      <c r="AH132" s="425"/>
      <c r="AI132" s="425"/>
      <c r="AJ132" s="425"/>
      <c r="AK132" s="425"/>
      <c r="AL132" s="425"/>
      <c r="AM132" s="424"/>
      <c r="AN132" s="424"/>
    </row>
    <row r="133" spans="1:40" ht="15.75">
      <c r="A133" s="432"/>
      <c r="B133" s="432"/>
      <c r="C133" s="432"/>
      <c r="D133" s="430"/>
      <c r="E133" s="430"/>
      <c r="F133" s="431"/>
      <c r="G133" s="430"/>
      <c r="H133" s="429"/>
      <c r="I133" s="427"/>
      <c r="J133" s="427"/>
      <c r="K133" s="428"/>
      <c r="L133" s="427"/>
      <c r="M133" s="426"/>
      <c r="N133" s="425"/>
      <c r="O133" s="425"/>
      <c r="P133" s="425"/>
      <c r="Q133" s="425"/>
      <c r="R133" s="425"/>
      <c r="S133" s="425"/>
      <c r="T133" s="425"/>
      <c r="U133" s="425"/>
      <c r="V133" s="425"/>
      <c r="W133" s="425"/>
      <c r="X133" s="425"/>
      <c r="Y133" s="425"/>
      <c r="Z133" s="425"/>
      <c r="AA133" s="425"/>
      <c r="AB133" s="425"/>
      <c r="AC133" s="425"/>
      <c r="AD133" s="425"/>
      <c r="AE133" s="425"/>
      <c r="AF133" s="425"/>
      <c r="AG133" s="425"/>
      <c r="AH133" s="425"/>
      <c r="AI133" s="425"/>
      <c r="AJ133" s="425"/>
      <c r="AK133" s="425"/>
      <c r="AL133" s="425"/>
      <c r="AM133" s="424"/>
      <c r="AN133" s="424"/>
    </row>
    <row r="134" spans="1:40" ht="15.75">
      <c r="A134" s="432"/>
      <c r="B134" s="432"/>
      <c r="C134" s="432"/>
      <c r="D134" s="430"/>
      <c r="E134" s="430"/>
      <c r="F134" s="431"/>
      <c r="G134" s="430"/>
      <c r="H134" s="429"/>
      <c r="I134" s="427"/>
      <c r="J134" s="427"/>
      <c r="K134" s="428"/>
      <c r="L134" s="427"/>
      <c r="M134" s="426"/>
      <c r="N134" s="425"/>
      <c r="O134" s="425"/>
      <c r="P134" s="425"/>
      <c r="Q134" s="425"/>
      <c r="R134" s="425"/>
      <c r="S134" s="425"/>
      <c r="T134" s="425"/>
      <c r="U134" s="425"/>
      <c r="V134" s="425"/>
      <c r="W134" s="425"/>
      <c r="X134" s="425"/>
      <c r="Y134" s="425"/>
      <c r="Z134" s="425"/>
      <c r="AA134" s="425"/>
      <c r="AB134" s="425"/>
      <c r="AC134" s="425"/>
      <c r="AD134" s="425"/>
      <c r="AE134" s="425"/>
      <c r="AF134" s="425"/>
      <c r="AG134" s="425"/>
      <c r="AH134" s="425"/>
      <c r="AI134" s="425"/>
      <c r="AJ134" s="425"/>
      <c r="AK134" s="425"/>
      <c r="AL134" s="425"/>
      <c r="AM134" s="424"/>
      <c r="AN134" s="424"/>
    </row>
    <row r="135" spans="1:40" ht="15.75">
      <c r="A135" s="432"/>
      <c r="B135" s="432"/>
      <c r="C135" s="432"/>
      <c r="D135" s="430"/>
      <c r="E135" s="430"/>
      <c r="F135" s="431"/>
      <c r="G135" s="430"/>
      <c r="H135" s="429"/>
      <c r="I135" s="427"/>
      <c r="J135" s="427"/>
      <c r="K135" s="428"/>
      <c r="L135" s="427"/>
      <c r="M135" s="426"/>
      <c r="N135" s="425"/>
      <c r="O135" s="425"/>
      <c r="P135" s="425"/>
      <c r="Q135" s="425"/>
      <c r="R135" s="425"/>
      <c r="S135" s="425"/>
      <c r="T135" s="425"/>
      <c r="U135" s="425"/>
      <c r="V135" s="425"/>
      <c r="W135" s="425"/>
      <c r="X135" s="425"/>
      <c r="Y135" s="425"/>
      <c r="Z135" s="425"/>
      <c r="AA135" s="425"/>
      <c r="AB135" s="425"/>
      <c r="AC135" s="425"/>
      <c r="AD135" s="425"/>
      <c r="AE135" s="425"/>
      <c r="AF135" s="425"/>
      <c r="AG135" s="425"/>
      <c r="AH135" s="425"/>
      <c r="AI135" s="425"/>
      <c r="AJ135" s="425"/>
      <c r="AK135" s="425"/>
      <c r="AL135" s="425"/>
      <c r="AM135" s="424"/>
      <c r="AN135" s="424"/>
    </row>
    <row r="136" spans="1:40" ht="15.75">
      <c r="A136" s="432"/>
      <c r="B136" s="432"/>
      <c r="C136" s="432"/>
      <c r="D136" s="430"/>
      <c r="E136" s="430"/>
      <c r="F136" s="431"/>
      <c r="G136" s="430"/>
      <c r="H136" s="429"/>
      <c r="I136" s="427"/>
      <c r="J136" s="427"/>
      <c r="K136" s="428"/>
      <c r="L136" s="427"/>
      <c r="M136" s="426"/>
      <c r="N136" s="425"/>
      <c r="O136" s="425"/>
      <c r="P136" s="425"/>
      <c r="Q136" s="425"/>
      <c r="R136" s="425"/>
      <c r="S136" s="425"/>
      <c r="T136" s="425"/>
      <c r="U136" s="425"/>
      <c r="V136" s="425"/>
      <c r="W136" s="425"/>
      <c r="X136" s="425"/>
      <c r="Y136" s="425"/>
      <c r="Z136" s="425"/>
      <c r="AA136" s="425"/>
      <c r="AB136" s="425"/>
      <c r="AC136" s="425"/>
      <c r="AD136" s="425"/>
      <c r="AE136" s="425"/>
      <c r="AF136" s="425"/>
      <c r="AG136" s="425"/>
      <c r="AH136" s="425"/>
      <c r="AI136" s="425"/>
      <c r="AJ136" s="425"/>
      <c r="AK136" s="425"/>
      <c r="AL136" s="425"/>
      <c r="AM136" s="424"/>
      <c r="AN136" s="424"/>
    </row>
    <row r="137" spans="1:40" ht="15.75">
      <c r="A137" s="432"/>
      <c r="B137" s="432"/>
      <c r="C137" s="432"/>
      <c r="D137" s="430"/>
      <c r="E137" s="430"/>
      <c r="F137" s="431"/>
      <c r="G137" s="430"/>
      <c r="H137" s="429"/>
      <c r="I137" s="427"/>
      <c r="J137" s="427"/>
      <c r="K137" s="428"/>
      <c r="L137" s="427"/>
      <c r="M137" s="426"/>
      <c r="N137" s="425"/>
      <c r="O137" s="425"/>
      <c r="P137" s="425"/>
      <c r="Q137" s="425"/>
      <c r="R137" s="425"/>
      <c r="S137" s="425"/>
      <c r="T137" s="425"/>
      <c r="U137" s="425"/>
      <c r="V137" s="425"/>
      <c r="W137" s="425"/>
      <c r="X137" s="425"/>
      <c r="Y137" s="425"/>
      <c r="Z137" s="425"/>
      <c r="AA137" s="425"/>
      <c r="AB137" s="425"/>
      <c r="AC137" s="425"/>
      <c r="AD137" s="425"/>
      <c r="AE137" s="425"/>
      <c r="AF137" s="425"/>
      <c r="AG137" s="425"/>
      <c r="AH137" s="425"/>
      <c r="AI137" s="425"/>
      <c r="AJ137" s="425"/>
      <c r="AK137" s="425"/>
      <c r="AL137" s="425"/>
      <c r="AM137" s="424"/>
      <c r="AN137" s="424"/>
    </row>
    <row r="138" spans="1:40" ht="15.75">
      <c r="A138" s="432"/>
      <c r="B138" s="432"/>
      <c r="C138" s="432"/>
      <c r="D138" s="430"/>
      <c r="E138" s="430"/>
      <c r="F138" s="431"/>
      <c r="G138" s="430"/>
      <c r="H138" s="429"/>
      <c r="I138" s="427"/>
      <c r="J138" s="427"/>
      <c r="K138" s="428"/>
      <c r="L138" s="427"/>
      <c r="M138" s="426"/>
      <c r="N138" s="425"/>
      <c r="O138" s="425"/>
      <c r="P138" s="425"/>
      <c r="Q138" s="425"/>
      <c r="R138" s="425"/>
      <c r="S138" s="425"/>
      <c r="T138" s="425"/>
      <c r="U138" s="425"/>
      <c r="V138" s="425"/>
      <c r="W138" s="425"/>
      <c r="X138" s="425"/>
      <c r="Y138" s="425"/>
      <c r="Z138" s="425"/>
      <c r="AA138" s="425"/>
      <c r="AB138" s="425"/>
      <c r="AC138" s="425"/>
      <c r="AD138" s="425"/>
      <c r="AE138" s="425"/>
      <c r="AF138" s="425"/>
      <c r="AG138" s="425"/>
      <c r="AH138" s="425"/>
      <c r="AI138" s="425"/>
      <c r="AJ138" s="425"/>
      <c r="AK138" s="425"/>
      <c r="AL138" s="425"/>
      <c r="AM138" s="424"/>
      <c r="AN138" s="424"/>
    </row>
    <row r="139" spans="1:40" ht="15.75">
      <c r="A139" s="432"/>
      <c r="B139" s="432"/>
      <c r="C139" s="432"/>
      <c r="D139" s="430"/>
      <c r="E139" s="430"/>
      <c r="F139" s="431"/>
      <c r="G139" s="430"/>
      <c r="H139" s="429"/>
      <c r="I139" s="427"/>
      <c r="J139" s="427"/>
      <c r="K139" s="428"/>
      <c r="L139" s="427"/>
      <c r="M139" s="426"/>
      <c r="N139" s="425"/>
      <c r="O139" s="425"/>
      <c r="P139" s="425"/>
      <c r="Q139" s="425"/>
      <c r="R139" s="425"/>
      <c r="S139" s="425"/>
      <c r="T139" s="425"/>
      <c r="U139" s="425"/>
      <c r="V139" s="425"/>
      <c r="W139" s="425"/>
      <c r="X139" s="425"/>
      <c r="Y139" s="425"/>
      <c r="Z139" s="425"/>
      <c r="AA139" s="425"/>
      <c r="AB139" s="425"/>
      <c r="AC139" s="425"/>
      <c r="AD139" s="425"/>
      <c r="AE139" s="425"/>
      <c r="AF139" s="425"/>
      <c r="AG139" s="425"/>
      <c r="AH139" s="425"/>
      <c r="AI139" s="425"/>
      <c r="AJ139" s="425"/>
      <c r="AK139" s="425"/>
      <c r="AL139" s="425"/>
      <c r="AM139" s="424"/>
      <c r="AN139" s="424"/>
    </row>
    <row r="140" spans="1:40" ht="15.75">
      <c r="A140" s="432"/>
      <c r="B140" s="432"/>
      <c r="C140" s="432"/>
      <c r="D140" s="430"/>
      <c r="E140" s="430"/>
      <c r="F140" s="431"/>
      <c r="G140" s="430"/>
      <c r="H140" s="429"/>
      <c r="I140" s="427"/>
      <c r="J140" s="427"/>
      <c r="K140" s="428"/>
      <c r="L140" s="427"/>
      <c r="M140" s="426"/>
      <c r="N140" s="425"/>
      <c r="O140" s="425"/>
      <c r="P140" s="425"/>
      <c r="Q140" s="425"/>
      <c r="R140" s="425"/>
      <c r="S140" s="425"/>
      <c r="T140" s="425"/>
      <c r="U140" s="425"/>
      <c r="V140" s="425"/>
      <c r="W140" s="425"/>
      <c r="X140" s="425"/>
      <c r="Y140" s="425"/>
      <c r="Z140" s="425"/>
      <c r="AA140" s="425"/>
      <c r="AB140" s="425"/>
      <c r="AC140" s="425"/>
      <c r="AD140" s="425"/>
      <c r="AE140" s="425"/>
      <c r="AF140" s="425"/>
      <c r="AG140" s="425"/>
      <c r="AH140" s="425"/>
      <c r="AI140" s="425"/>
      <c r="AJ140" s="425"/>
      <c r="AK140" s="425"/>
      <c r="AL140" s="425"/>
      <c r="AM140" s="424"/>
      <c r="AN140" s="424"/>
    </row>
    <row r="141" spans="1:40" ht="15.75">
      <c r="A141" s="432"/>
      <c r="B141" s="432"/>
      <c r="C141" s="432"/>
      <c r="D141" s="430"/>
      <c r="E141" s="430"/>
      <c r="F141" s="431"/>
      <c r="G141" s="430"/>
      <c r="H141" s="429"/>
      <c r="I141" s="427"/>
      <c r="J141" s="427"/>
      <c r="K141" s="428"/>
      <c r="L141" s="427"/>
      <c r="M141" s="426"/>
      <c r="N141" s="425"/>
      <c r="O141" s="425"/>
      <c r="P141" s="425"/>
      <c r="Q141" s="425"/>
      <c r="R141" s="425"/>
      <c r="S141" s="425"/>
      <c r="T141" s="425"/>
      <c r="U141" s="425"/>
      <c r="V141" s="425"/>
      <c r="W141" s="425"/>
      <c r="X141" s="425"/>
      <c r="Y141" s="425"/>
      <c r="Z141" s="425"/>
      <c r="AA141" s="425"/>
      <c r="AB141" s="425"/>
      <c r="AC141" s="425"/>
      <c r="AD141" s="425"/>
      <c r="AE141" s="425"/>
      <c r="AF141" s="425"/>
      <c r="AG141" s="425"/>
      <c r="AH141" s="425"/>
      <c r="AI141" s="425"/>
      <c r="AJ141" s="425"/>
      <c r="AK141" s="425"/>
      <c r="AL141" s="425"/>
      <c r="AM141" s="424"/>
      <c r="AN141" s="424"/>
    </row>
    <row r="142" spans="1:40" ht="15.75">
      <c r="A142" s="432"/>
      <c r="B142" s="432"/>
      <c r="C142" s="432"/>
      <c r="D142" s="430"/>
      <c r="E142" s="430"/>
      <c r="F142" s="431"/>
      <c r="G142" s="430"/>
      <c r="H142" s="429"/>
      <c r="I142" s="427"/>
      <c r="J142" s="427"/>
      <c r="K142" s="428"/>
      <c r="L142" s="427"/>
      <c r="M142" s="426"/>
      <c r="N142" s="425"/>
      <c r="O142" s="425"/>
      <c r="P142" s="425"/>
      <c r="Q142" s="425"/>
      <c r="R142" s="425"/>
      <c r="S142" s="425"/>
      <c r="T142" s="425"/>
      <c r="U142" s="425"/>
      <c r="V142" s="425"/>
      <c r="W142" s="425"/>
      <c r="X142" s="425"/>
      <c r="Y142" s="425"/>
      <c r="Z142" s="425"/>
      <c r="AA142" s="425"/>
      <c r="AB142" s="425"/>
      <c r="AC142" s="425"/>
      <c r="AD142" s="425"/>
      <c r="AE142" s="425"/>
      <c r="AF142" s="425"/>
      <c r="AG142" s="425"/>
      <c r="AH142" s="425"/>
      <c r="AI142" s="425"/>
      <c r="AJ142" s="425"/>
      <c r="AK142" s="425"/>
      <c r="AL142" s="425"/>
      <c r="AM142" s="424"/>
      <c r="AN142" s="424"/>
    </row>
    <row r="143" spans="1:40" ht="15.75">
      <c r="A143" s="432"/>
      <c r="B143" s="432"/>
      <c r="C143" s="432"/>
      <c r="D143" s="430"/>
      <c r="E143" s="430"/>
      <c r="F143" s="431"/>
      <c r="G143" s="430"/>
      <c r="H143" s="429"/>
      <c r="I143" s="427"/>
      <c r="J143" s="427"/>
      <c r="K143" s="428"/>
      <c r="L143" s="427"/>
      <c r="M143" s="426"/>
      <c r="N143" s="425"/>
      <c r="O143" s="425"/>
      <c r="P143" s="425"/>
      <c r="Q143" s="425"/>
      <c r="R143" s="425"/>
      <c r="S143" s="425"/>
      <c r="T143" s="425"/>
      <c r="U143" s="425"/>
      <c r="V143" s="425"/>
      <c r="W143" s="425"/>
      <c r="X143" s="425"/>
      <c r="Y143" s="425"/>
      <c r="Z143" s="425"/>
      <c r="AA143" s="425"/>
      <c r="AB143" s="425"/>
      <c r="AC143" s="425"/>
      <c r="AD143" s="425"/>
      <c r="AE143" s="425"/>
      <c r="AF143" s="425"/>
      <c r="AG143" s="425"/>
      <c r="AH143" s="425"/>
      <c r="AI143" s="425"/>
      <c r="AJ143" s="425"/>
      <c r="AK143" s="425"/>
      <c r="AL143" s="425"/>
      <c r="AM143" s="424"/>
      <c r="AN143" s="424"/>
    </row>
    <row r="144" spans="1:40" ht="15.75">
      <c r="A144" s="432"/>
      <c r="B144" s="432"/>
      <c r="C144" s="432"/>
      <c r="D144" s="430"/>
      <c r="E144" s="430"/>
      <c r="F144" s="431"/>
      <c r="G144" s="430"/>
      <c r="H144" s="429"/>
      <c r="I144" s="427"/>
      <c r="J144" s="427"/>
      <c r="K144" s="428"/>
      <c r="L144" s="427"/>
      <c r="M144" s="426"/>
      <c r="N144" s="425"/>
      <c r="O144" s="425"/>
      <c r="P144" s="425"/>
      <c r="Q144" s="425"/>
      <c r="R144" s="425"/>
      <c r="S144" s="425"/>
      <c r="T144" s="425"/>
      <c r="U144" s="425"/>
      <c r="V144" s="425"/>
      <c r="W144" s="425"/>
      <c r="X144" s="425"/>
      <c r="Y144" s="425"/>
      <c r="Z144" s="425"/>
      <c r="AA144" s="425"/>
      <c r="AB144" s="425"/>
      <c r="AC144" s="425"/>
      <c r="AD144" s="425"/>
      <c r="AE144" s="425"/>
      <c r="AF144" s="425"/>
      <c r="AG144" s="425"/>
      <c r="AH144" s="425"/>
      <c r="AI144" s="425"/>
      <c r="AJ144" s="425"/>
      <c r="AK144" s="425"/>
      <c r="AL144" s="425"/>
      <c r="AM144" s="424"/>
      <c r="AN144" s="424"/>
    </row>
    <row r="145" spans="1:40" ht="15.75">
      <c r="A145" s="432"/>
      <c r="B145" s="432"/>
      <c r="C145" s="432"/>
      <c r="D145" s="430"/>
      <c r="E145" s="430"/>
      <c r="F145" s="431"/>
      <c r="G145" s="430"/>
      <c r="H145" s="429"/>
      <c r="I145" s="427"/>
      <c r="J145" s="427"/>
      <c r="K145" s="428"/>
      <c r="L145" s="427"/>
      <c r="M145" s="426"/>
      <c r="N145" s="425"/>
      <c r="O145" s="425"/>
      <c r="P145" s="425"/>
      <c r="Q145" s="425"/>
      <c r="R145" s="425"/>
      <c r="S145" s="425"/>
      <c r="T145" s="425"/>
      <c r="U145" s="425"/>
      <c r="V145" s="425"/>
      <c r="W145" s="425"/>
      <c r="X145" s="425"/>
      <c r="Y145" s="425"/>
      <c r="Z145" s="425"/>
      <c r="AA145" s="425"/>
      <c r="AB145" s="425"/>
      <c r="AC145" s="425"/>
      <c r="AD145" s="425"/>
      <c r="AE145" s="425"/>
      <c r="AF145" s="425"/>
      <c r="AG145" s="425"/>
      <c r="AH145" s="425"/>
      <c r="AI145" s="425"/>
      <c r="AJ145" s="425"/>
      <c r="AK145" s="425"/>
      <c r="AL145" s="425"/>
      <c r="AM145" s="424"/>
      <c r="AN145" s="424"/>
    </row>
    <row r="146" spans="1:40" ht="15.75">
      <c r="A146" s="432"/>
      <c r="B146" s="432"/>
      <c r="C146" s="432"/>
      <c r="D146" s="430"/>
      <c r="E146" s="430"/>
      <c r="F146" s="431"/>
      <c r="G146" s="430"/>
      <c r="H146" s="429"/>
      <c r="I146" s="427"/>
      <c r="J146" s="427"/>
      <c r="K146" s="428"/>
      <c r="L146" s="427"/>
      <c r="M146" s="426"/>
      <c r="N146" s="425"/>
      <c r="O146" s="425"/>
      <c r="P146" s="425"/>
      <c r="Q146" s="425"/>
      <c r="R146" s="425"/>
      <c r="S146" s="425"/>
      <c r="T146" s="425"/>
      <c r="U146" s="425"/>
      <c r="V146" s="425"/>
      <c r="W146" s="425"/>
      <c r="X146" s="425"/>
      <c r="Y146" s="425"/>
      <c r="Z146" s="425"/>
      <c r="AA146" s="425"/>
      <c r="AB146" s="425"/>
      <c r="AC146" s="425"/>
      <c r="AD146" s="425"/>
      <c r="AE146" s="425"/>
      <c r="AF146" s="425"/>
      <c r="AG146" s="425"/>
      <c r="AH146" s="425"/>
      <c r="AI146" s="425"/>
      <c r="AJ146" s="425"/>
      <c r="AK146" s="425"/>
      <c r="AL146" s="425"/>
      <c r="AM146" s="424"/>
      <c r="AN146" s="424"/>
    </row>
    <row r="147" spans="1:40" ht="15.75">
      <c r="A147" s="432"/>
      <c r="B147" s="432"/>
      <c r="C147" s="432"/>
      <c r="D147" s="430"/>
      <c r="E147" s="430"/>
      <c r="F147" s="431"/>
      <c r="G147" s="430"/>
      <c r="H147" s="429"/>
      <c r="I147" s="427"/>
      <c r="J147" s="427"/>
      <c r="K147" s="428"/>
      <c r="L147" s="427"/>
      <c r="M147" s="426"/>
      <c r="N147" s="425"/>
      <c r="O147" s="425"/>
      <c r="P147" s="425"/>
      <c r="Q147" s="425"/>
      <c r="R147" s="425"/>
      <c r="S147" s="425"/>
      <c r="T147" s="425"/>
      <c r="U147" s="425"/>
      <c r="V147" s="425"/>
      <c r="W147" s="425"/>
      <c r="X147" s="425"/>
      <c r="Y147" s="425"/>
      <c r="Z147" s="425"/>
      <c r="AA147" s="425"/>
      <c r="AB147" s="425"/>
      <c r="AC147" s="425"/>
      <c r="AD147" s="425"/>
      <c r="AE147" s="425"/>
      <c r="AF147" s="425"/>
      <c r="AG147" s="425"/>
      <c r="AH147" s="425"/>
      <c r="AI147" s="425"/>
      <c r="AJ147" s="425"/>
      <c r="AK147" s="425"/>
      <c r="AL147" s="425"/>
      <c r="AM147" s="424"/>
      <c r="AN147" s="424"/>
    </row>
    <row r="148" spans="1:40" ht="15.75">
      <c r="A148" s="432"/>
      <c r="B148" s="432"/>
      <c r="C148" s="432"/>
      <c r="D148" s="430"/>
      <c r="E148" s="430"/>
      <c r="F148" s="431"/>
      <c r="G148" s="430"/>
      <c r="H148" s="429"/>
      <c r="I148" s="427"/>
      <c r="J148" s="427"/>
      <c r="K148" s="428"/>
      <c r="L148" s="427"/>
      <c r="M148" s="426"/>
      <c r="N148" s="425"/>
      <c r="O148" s="425"/>
      <c r="P148" s="425"/>
      <c r="Q148" s="425"/>
      <c r="R148" s="425"/>
      <c r="S148" s="425"/>
      <c r="T148" s="425"/>
      <c r="U148" s="425"/>
      <c r="V148" s="425"/>
      <c r="W148" s="425"/>
      <c r="X148" s="425"/>
      <c r="Y148" s="425"/>
      <c r="Z148" s="425"/>
      <c r="AA148" s="425"/>
      <c r="AB148" s="425"/>
      <c r="AC148" s="425"/>
      <c r="AD148" s="425"/>
      <c r="AE148" s="425"/>
      <c r="AF148" s="425"/>
      <c r="AG148" s="425"/>
      <c r="AH148" s="425"/>
      <c r="AI148" s="425"/>
      <c r="AJ148" s="425"/>
      <c r="AK148" s="425"/>
      <c r="AL148" s="425"/>
      <c r="AM148" s="424"/>
      <c r="AN148" s="424"/>
    </row>
    <row r="149" spans="1:40" ht="15.75">
      <c r="A149" s="432"/>
      <c r="B149" s="432"/>
      <c r="C149" s="432"/>
      <c r="D149" s="430"/>
      <c r="E149" s="430"/>
      <c r="F149" s="431"/>
      <c r="G149" s="430"/>
      <c r="H149" s="429"/>
      <c r="I149" s="427"/>
      <c r="J149" s="427"/>
      <c r="K149" s="428"/>
      <c r="L149" s="427"/>
      <c r="M149" s="426"/>
      <c r="N149" s="425"/>
      <c r="O149" s="425"/>
      <c r="P149" s="425"/>
      <c r="Q149" s="425"/>
      <c r="R149" s="425"/>
      <c r="S149" s="425"/>
      <c r="T149" s="425"/>
      <c r="U149" s="425"/>
      <c r="V149" s="425"/>
      <c r="W149" s="425"/>
      <c r="X149" s="425"/>
      <c r="Y149" s="425"/>
      <c r="Z149" s="425"/>
      <c r="AA149" s="425"/>
      <c r="AB149" s="425"/>
      <c r="AC149" s="425"/>
      <c r="AD149" s="425"/>
      <c r="AE149" s="425"/>
      <c r="AF149" s="425"/>
      <c r="AG149" s="425"/>
      <c r="AH149" s="425"/>
      <c r="AI149" s="425"/>
      <c r="AJ149" s="425"/>
      <c r="AK149" s="425"/>
      <c r="AL149" s="425"/>
      <c r="AM149" s="424"/>
      <c r="AN149" s="424"/>
    </row>
    <row r="150" spans="1:40" ht="15.75">
      <c r="A150" s="432"/>
      <c r="B150" s="432"/>
      <c r="C150" s="432"/>
      <c r="D150" s="430"/>
      <c r="E150" s="430"/>
      <c r="F150" s="431"/>
      <c r="G150" s="430"/>
      <c r="H150" s="429"/>
      <c r="I150" s="427"/>
      <c r="J150" s="427"/>
      <c r="K150" s="428"/>
      <c r="L150" s="427"/>
      <c r="M150" s="426"/>
      <c r="N150" s="425"/>
      <c r="O150" s="425"/>
      <c r="P150" s="425"/>
      <c r="Q150" s="425"/>
      <c r="R150" s="425"/>
      <c r="S150" s="425"/>
      <c r="T150" s="425"/>
      <c r="U150" s="425"/>
      <c r="V150" s="425"/>
      <c r="W150" s="425"/>
      <c r="X150" s="425"/>
      <c r="Y150" s="425"/>
      <c r="Z150" s="425"/>
      <c r="AA150" s="425"/>
      <c r="AB150" s="425"/>
      <c r="AC150" s="425"/>
      <c r="AD150" s="425"/>
      <c r="AE150" s="425"/>
      <c r="AF150" s="425"/>
      <c r="AG150" s="425"/>
      <c r="AH150" s="425"/>
      <c r="AI150" s="425"/>
      <c r="AJ150" s="425"/>
      <c r="AK150" s="425"/>
      <c r="AL150" s="425"/>
      <c r="AM150" s="424"/>
      <c r="AN150" s="424"/>
    </row>
    <row r="151" spans="1:40" ht="15.75">
      <c r="A151" s="432"/>
      <c r="B151" s="432"/>
      <c r="C151" s="432"/>
      <c r="D151" s="430"/>
      <c r="E151" s="430"/>
      <c r="F151" s="431"/>
      <c r="G151" s="430"/>
      <c r="H151" s="429"/>
      <c r="I151" s="427"/>
      <c r="J151" s="427"/>
      <c r="K151" s="428"/>
      <c r="L151" s="427"/>
      <c r="M151" s="426"/>
      <c r="N151" s="425"/>
      <c r="O151" s="425"/>
      <c r="P151" s="425"/>
      <c r="Q151" s="425"/>
      <c r="R151" s="425"/>
      <c r="S151" s="425"/>
      <c r="T151" s="425"/>
      <c r="U151" s="425"/>
      <c r="V151" s="425"/>
      <c r="W151" s="425"/>
      <c r="X151" s="425"/>
      <c r="Y151" s="425"/>
      <c r="Z151" s="425"/>
      <c r="AA151" s="425"/>
      <c r="AB151" s="425"/>
      <c r="AC151" s="425"/>
      <c r="AD151" s="425"/>
      <c r="AE151" s="425"/>
      <c r="AF151" s="425"/>
      <c r="AG151" s="425"/>
      <c r="AH151" s="425"/>
      <c r="AI151" s="425"/>
      <c r="AJ151" s="425"/>
      <c r="AK151" s="425"/>
      <c r="AL151" s="425"/>
      <c r="AM151" s="424"/>
      <c r="AN151" s="424"/>
    </row>
    <row r="152" spans="1:40" ht="15.75">
      <c r="A152" s="432"/>
      <c r="B152" s="432"/>
      <c r="C152" s="432"/>
      <c r="D152" s="430"/>
      <c r="E152" s="430"/>
      <c r="F152" s="431"/>
      <c r="G152" s="430"/>
      <c r="H152" s="429"/>
      <c r="I152" s="427"/>
      <c r="J152" s="427"/>
      <c r="K152" s="428"/>
      <c r="L152" s="427"/>
      <c r="M152" s="426"/>
      <c r="N152" s="425"/>
      <c r="O152" s="425"/>
      <c r="P152" s="425"/>
      <c r="Q152" s="425"/>
      <c r="R152" s="425"/>
      <c r="S152" s="425"/>
      <c r="T152" s="425"/>
      <c r="U152" s="425"/>
      <c r="V152" s="425"/>
      <c r="W152" s="425"/>
      <c r="X152" s="425"/>
      <c r="Y152" s="425"/>
      <c r="Z152" s="425"/>
      <c r="AA152" s="425"/>
      <c r="AB152" s="425"/>
      <c r="AC152" s="425"/>
      <c r="AD152" s="425"/>
      <c r="AE152" s="425"/>
      <c r="AF152" s="425"/>
      <c r="AG152" s="425"/>
      <c r="AH152" s="425"/>
      <c r="AI152" s="425"/>
      <c r="AJ152" s="425"/>
      <c r="AK152" s="425"/>
      <c r="AL152" s="425"/>
      <c r="AM152" s="424"/>
      <c r="AN152" s="424"/>
    </row>
    <row r="153" spans="1:40" ht="15.75">
      <c r="A153" s="432"/>
      <c r="B153" s="432"/>
      <c r="C153" s="432"/>
      <c r="D153" s="430"/>
      <c r="E153" s="430"/>
      <c r="F153" s="431"/>
      <c r="G153" s="430"/>
      <c r="H153" s="429"/>
      <c r="I153" s="427"/>
      <c r="J153" s="427"/>
      <c r="K153" s="428"/>
      <c r="L153" s="427"/>
      <c r="M153" s="426"/>
      <c r="N153" s="425"/>
      <c r="O153" s="425"/>
      <c r="P153" s="425"/>
      <c r="Q153" s="425"/>
      <c r="R153" s="425"/>
      <c r="S153" s="425"/>
      <c r="T153" s="425"/>
      <c r="U153" s="425"/>
      <c r="V153" s="425"/>
      <c r="W153" s="425"/>
      <c r="X153" s="425"/>
      <c r="Y153" s="425"/>
      <c r="Z153" s="425"/>
      <c r="AA153" s="425"/>
      <c r="AB153" s="425"/>
      <c r="AC153" s="425"/>
      <c r="AD153" s="425"/>
      <c r="AE153" s="425"/>
      <c r="AF153" s="425"/>
      <c r="AG153" s="425"/>
      <c r="AH153" s="425"/>
      <c r="AI153" s="425"/>
      <c r="AJ153" s="425"/>
      <c r="AK153" s="425"/>
      <c r="AL153" s="425"/>
      <c r="AM153" s="424"/>
      <c r="AN153" s="424"/>
    </row>
    <row r="154" spans="1:40" ht="15.75">
      <c r="A154" s="432"/>
      <c r="B154" s="432"/>
      <c r="C154" s="432"/>
      <c r="D154" s="430"/>
      <c r="E154" s="430"/>
      <c r="F154" s="431"/>
      <c r="G154" s="430"/>
      <c r="H154" s="429"/>
      <c r="I154" s="427"/>
      <c r="J154" s="427"/>
      <c r="K154" s="428"/>
      <c r="L154" s="427"/>
      <c r="M154" s="426"/>
      <c r="N154" s="425"/>
      <c r="O154" s="425"/>
      <c r="P154" s="425"/>
      <c r="Q154" s="425"/>
      <c r="R154" s="425"/>
      <c r="S154" s="425"/>
      <c r="T154" s="425"/>
      <c r="U154" s="425"/>
      <c r="V154" s="425"/>
      <c r="W154" s="425"/>
      <c r="X154" s="425"/>
      <c r="Y154" s="425"/>
      <c r="Z154" s="425"/>
      <c r="AA154" s="425"/>
      <c r="AB154" s="425"/>
      <c r="AC154" s="425"/>
      <c r="AD154" s="425"/>
      <c r="AE154" s="425"/>
      <c r="AF154" s="425"/>
      <c r="AG154" s="425"/>
      <c r="AH154" s="425"/>
      <c r="AI154" s="425"/>
      <c r="AJ154" s="425"/>
      <c r="AK154" s="425"/>
      <c r="AL154" s="425"/>
      <c r="AM154" s="424"/>
      <c r="AN154" s="424"/>
    </row>
    <row r="155" spans="1:40" ht="15.75">
      <c r="A155" s="432"/>
      <c r="B155" s="432"/>
      <c r="C155" s="432"/>
      <c r="D155" s="430"/>
      <c r="E155" s="430"/>
      <c r="F155" s="431"/>
      <c r="G155" s="430"/>
      <c r="H155" s="429"/>
      <c r="I155" s="427"/>
      <c r="J155" s="427"/>
      <c r="K155" s="428"/>
      <c r="L155" s="427"/>
      <c r="M155" s="426"/>
      <c r="N155" s="425"/>
      <c r="O155" s="425"/>
      <c r="P155" s="425"/>
      <c r="Q155" s="425"/>
      <c r="R155" s="425"/>
      <c r="S155" s="425"/>
      <c r="T155" s="425"/>
      <c r="U155" s="425"/>
      <c r="V155" s="425"/>
      <c r="W155" s="425"/>
      <c r="X155" s="425"/>
      <c r="Y155" s="425"/>
      <c r="Z155" s="425"/>
      <c r="AA155" s="425"/>
      <c r="AB155" s="425"/>
      <c r="AC155" s="425"/>
      <c r="AD155" s="425"/>
      <c r="AE155" s="425"/>
      <c r="AF155" s="425"/>
      <c r="AG155" s="425"/>
      <c r="AH155" s="425"/>
      <c r="AI155" s="425"/>
      <c r="AJ155" s="425"/>
      <c r="AK155" s="425"/>
      <c r="AL155" s="425"/>
      <c r="AM155" s="424"/>
      <c r="AN155" s="424"/>
    </row>
    <row r="156" spans="1:40" ht="15.75">
      <c r="A156" s="432"/>
      <c r="B156" s="432"/>
      <c r="C156" s="432"/>
      <c r="D156" s="430"/>
      <c r="E156" s="430"/>
      <c r="F156" s="431"/>
      <c r="G156" s="430"/>
      <c r="H156" s="429"/>
      <c r="I156" s="427"/>
      <c r="J156" s="427"/>
      <c r="K156" s="428"/>
      <c r="L156" s="427"/>
      <c r="M156" s="426"/>
      <c r="N156" s="425"/>
      <c r="O156" s="425"/>
      <c r="P156" s="425"/>
      <c r="Q156" s="425"/>
      <c r="R156" s="425"/>
      <c r="S156" s="425"/>
      <c r="T156" s="425"/>
      <c r="U156" s="425"/>
      <c r="V156" s="425"/>
      <c r="W156" s="425"/>
      <c r="X156" s="425"/>
      <c r="Y156" s="425"/>
      <c r="Z156" s="425"/>
      <c r="AA156" s="425"/>
      <c r="AB156" s="425"/>
      <c r="AC156" s="425"/>
      <c r="AD156" s="425"/>
      <c r="AE156" s="425"/>
      <c r="AF156" s="425"/>
      <c r="AG156" s="425"/>
      <c r="AH156" s="425"/>
      <c r="AI156" s="425"/>
      <c r="AJ156" s="425"/>
      <c r="AK156" s="425"/>
      <c r="AL156" s="425"/>
      <c r="AM156" s="424"/>
      <c r="AN156" s="424"/>
    </row>
    <row r="157" spans="1:40" ht="15.75">
      <c r="A157" s="432"/>
      <c r="B157" s="432"/>
      <c r="C157" s="432"/>
      <c r="D157" s="430"/>
      <c r="E157" s="430"/>
      <c r="F157" s="431"/>
      <c r="G157" s="430"/>
      <c r="H157" s="429"/>
      <c r="I157" s="427"/>
      <c r="J157" s="427"/>
      <c r="K157" s="428"/>
      <c r="L157" s="427"/>
      <c r="M157" s="426"/>
      <c r="N157" s="425"/>
      <c r="O157" s="425"/>
      <c r="P157" s="425"/>
      <c r="Q157" s="425"/>
      <c r="R157" s="425"/>
      <c r="S157" s="425"/>
      <c r="T157" s="425"/>
      <c r="U157" s="425"/>
      <c r="V157" s="425"/>
      <c r="W157" s="425"/>
      <c r="X157" s="425"/>
      <c r="Y157" s="425"/>
      <c r="Z157" s="425"/>
      <c r="AA157" s="425"/>
      <c r="AB157" s="425"/>
      <c r="AC157" s="425"/>
      <c r="AD157" s="425"/>
      <c r="AE157" s="425"/>
      <c r="AF157" s="425"/>
      <c r="AG157" s="425"/>
      <c r="AH157" s="425"/>
      <c r="AI157" s="425"/>
      <c r="AJ157" s="425"/>
      <c r="AK157" s="425"/>
      <c r="AL157" s="425"/>
      <c r="AM157" s="424"/>
      <c r="AN157" s="424"/>
    </row>
    <row r="158" spans="1:40" ht="15.75">
      <c r="A158" s="432"/>
      <c r="B158" s="432"/>
      <c r="C158" s="432"/>
      <c r="D158" s="430"/>
      <c r="E158" s="430"/>
      <c r="F158" s="431"/>
      <c r="G158" s="430"/>
      <c r="H158" s="429"/>
      <c r="I158" s="427"/>
      <c r="J158" s="427"/>
      <c r="K158" s="428"/>
      <c r="L158" s="427"/>
      <c r="M158" s="426"/>
      <c r="N158" s="425"/>
      <c r="O158" s="425"/>
      <c r="P158" s="425"/>
      <c r="Q158" s="425"/>
      <c r="R158" s="425"/>
      <c r="S158" s="425"/>
      <c r="T158" s="425"/>
      <c r="U158" s="425"/>
      <c r="V158" s="425"/>
      <c r="W158" s="425"/>
      <c r="X158" s="425"/>
      <c r="Y158" s="425"/>
      <c r="Z158" s="425"/>
      <c r="AA158" s="425"/>
      <c r="AB158" s="425"/>
      <c r="AC158" s="425"/>
      <c r="AD158" s="425"/>
      <c r="AE158" s="425"/>
      <c r="AF158" s="425"/>
      <c r="AG158" s="425"/>
      <c r="AH158" s="425"/>
      <c r="AI158" s="425"/>
      <c r="AJ158" s="425"/>
      <c r="AK158" s="425"/>
      <c r="AL158" s="425"/>
      <c r="AM158" s="424"/>
      <c r="AN158" s="424"/>
    </row>
    <row r="159" spans="1:40" ht="15.75">
      <c r="A159" s="432"/>
      <c r="B159" s="432"/>
      <c r="C159" s="432"/>
      <c r="D159" s="430"/>
      <c r="E159" s="430"/>
      <c r="F159" s="431"/>
      <c r="G159" s="430"/>
      <c r="H159" s="429"/>
      <c r="I159" s="427"/>
      <c r="J159" s="427"/>
      <c r="K159" s="428"/>
      <c r="L159" s="427"/>
      <c r="M159" s="426"/>
      <c r="N159" s="425"/>
      <c r="O159" s="425"/>
      <c r="P159" s="425"/>
      <c r="Q159" s="425"/>
      <c r="R159" s="425"/>
      <c r="S159" s="425"/>
      <c r="T159" s="425"/>
      <c r="U159" s="425"/>
      <c r="V159" s="425"/>
      <c r="W159" s="425"/>
      <c r="X159" s="425"/>
      <c r="Y159" s="425"/>
      <c r="Z159" s="425"/>
      <c r="AA159" s="425"/>
      <c r="AB159" s="425"/>
      <c r="AC159" s="425"/>
      <c r="AD159" s="425"/>
      <c r="AE159" s="425"/>
      <c r="AF159" s="425"/>
      <c r="AG159" s="425"/>
      <c r="AH159" s="425"/>
      <c r="AI159" s="425"/>
      <c r="AJ159" s="425"/>
      <c r="AK159" s="425"/>
      <c r="AL159" s="425"/>
      <c r="AM159" s="424"/>
      <c r="AN159" s="424"/>
    </row>
    <row r="160" spans="1:40" ht="15.75">
      <c r="A160" s="432"/>
      <c r="B160" s="432"/>
      <c r="C160" s="432"/>
      <c r="D160" s="430"/>
      <c r="E160" s="430"/>
      <c r="F160" s="431"/>
      <c r="G160" s="430"/>
      <c r="H160" s="429"/>
      <c r="I160" s="427"/>
      <c r="J160" s="427"/>
      <c r="K160" s="428"/>
      <c r="L160" s="427"/>
      <c r="M160" s="426"/>
      <c r="N160" s="425"/>
      <c r="O160" s="425"/>
      <c r="P160" s="425"/>
      <c r="Q160" s="425"/>
      <c r="R160" s="425"/>
      <c r="S160" s="425"/>
      <c r="T160" s="425"/>
      <c r="U160" s="425"/>
      <c r="V160" s="425"/>
      <c r="W160" s="425"/>
      <c r="X160" s="425"/>
      <c r="Y160" s="425"/>
      <c r="Z160" s="425"/>
      <c r="AA160" s="425"/>
      <c r="AB160" s="425"/>
      <c r="AC160" s="425"/>
      <c r="AD160" s="425"/>
      <c r="AE160" s="425"/>
      <c r="AF160" s="425"/>
      <c r="AG160" s="425"/>
      <c r="AH160" s="425"/>
      <c r="AI160" s="425"/>
      <c r="AJ160" s="425"/>
      <c r="AK160" s="425"/>
      <c r="AL160" s="425"/>
      <c r="AM160" s="424"/>
      <c r="AN160" s="424"/>
    </row>
    <row r="161" spans="1:40" ht="15.75">
      <c r="A161" s="432"/>
      <c r="B161" s="432"/>
      <c r="C161" s="432"/>
      <c r="D161" s="430"/>
      <c r="E161" s="430"/>
      <c r="F161" s="431"/>
      <c r="G161" s="430"/>
      <c r="H161" s="429"/>
      <c r="I161" s="427"/>
      <c r="J161" s="427"/>
      <c r="K161" s="428"/>
      <c r="L161" s="427"/>
      <c r="M161" s="426"/>
      <c r="N161" s="425"/>
      <c r="O161" s="425"/>
      <c r="P161" s="425"/>
      <c r="Q161" s="425"/>
      <c r="R161" s="425"/>
      <c r="S161" s="425"/>
      <c r="T161" s="425"/>
      <c r="U161" s="425"/>
      <c r="V161" s="425"/>
      <c r="W161" s="425"/>
      <c r="X161" s="425"/>
      <c r="Y161" s="425"/>
      <c r="Z161" s="425"/>
      <c r="AA161" s="425"/>
      <c r="AB161" s="425"/>
      <c r="AC161" s="425"/>
      <c r="AD161" s="425"/>
      <c r="AE161" s="425"/>
      <c r="AF161" s="425"/>
      <c r="AG161" s="425"/>
      <c r="AH161" s="425"/>
      <c r="AI161" s="425"/>
      <c r="AJ161" s="425"/>
      <c r="AK161" s="425"/>
      <c r="AL161" s="425"/>
      <c r="AM161" s="424"/>
      <c r="AN161" s="424"/>
    </row>
    <row r="162" spans="1:40" ht="15.75">
      <c r="A162" s="432"/>
      <c r="B162" s="432"/>
      <c r="C162" s="432"/>
      <c r="D162" s="430"/>
      <c r="E162" s="430"/>
      <c r="F162" s="431"/>
      <c r="G162" s="430"/>
      <c r="H162" s="429"/>
      <c r="I162" s="427"/>
      <c r="J162" s="427"/>
      <c r="K162" s="428"/>
      <c r="L162" s="427"/>
      <c r="M162" s="426"/>
      <c r="N162" s="425"/>
      <c r="O162" s="425"/>
      <c r="P162" s="425"/>
      <c r="Q162" s="425"/>
      <c r="R162" s="425"/>
      <c r="S162" s="425"/>
      <c r="T162" s="425"/>
      <c r="U162" s="425"/>
      <c r="V162" s="425"/>
      <c r="W162" s="425"/>
      <c r="X162" s="425"/>
      <c r="Y162" s="425"/>
      <c r="Z162" s="425"/>
      <c r="AA162" s="425"/>
      <c r="AB162" s="425"/>
      <c r="AC162" s="425"/>
      <c r="AD162" s="425"/>
      <c r="AE162" s="425"/>
      <c r="AF162" s="425"/>
      <c r="AG162" s="425"/>
      <c r="AH162" s="425"/>
      <c r="AI162" s="425"/>
      <c r="AJ162" s="425"/>
      <c r="AK162" s="425"/>
      <c r="AL162" s="425"/>
      <c r="AM162" s="424"/>
      <c r="AN162" s="424"/>
    </row>
    <row r="163" spans="1:40" ht="15.75">
      <c r="A163" s="432"/>
      <c r="B163" s="432"/>
      <c r="C163" s="432"/>
      <c r="D163" s="430"/>
      <c r="E163" s="430"/>
      <c r="F163" s="431"/>
      <c r="G163" s="430"/>
      <c r="H163" s="429"/>
      <c r="I163" s="427"/>
      <c r="J163" s="427"/>
      <c r="K163" s="428"/>
      <c r="L163" s="427"/>
      <c r="M163" s="426"/>
      <c r="N163" s="425"/>
      <c r="O163" s="425"/>
      <c r="P163" s="425"/>
      <c r="Q163" s="425"/>
      <c r="R163" s="425"/>
      <c r="S163" s="425"/>
      <c r="T163" s="425"/>
      <c r="U163" s="425"/>
      <c r="V163" s="425"/>
      <c r="W163" s="425"/>
      <c r="X163" s="425"/>
      <c r="Y163" s="425"/>
      <c r="Z163" s="425"/>
      <c r="AA163" s="425"/>
      <c r="AB163" s="425"/>
      <c r="AC163" s="425"/>
      <c r="AD163" s="425"/>
      <c r="AE163" s="425"/>
      <c r="AF163" s="425"/>
      <c r="AG163" s="425"/>
      <c r="AH163" s="425"/>
      <c r="AI163" s="425"/>
      <c r="AJ163" s="425"/>
      <c r="AK163" s="425"/>
      <c r="AL163" s="425"/>
      <c r="AM163" s="424"/>
      <c r="AN163" s="424"/>
    </row>
    <row r="164" spans="1:40" ht="15.75">
      <c r="A164" s="432"/>
      <c r="B164" s="432"/>
      <c r="C164" s="432"/>
      <c r="D164" s="430"/>
      <c r="E164" s="430"/>
      <c r="F164" s="431"/>
      <c r="G164" s="430"/>
      <c r="H164" s="429"/>
      <c r="I164" s="427"/>
      <c r="J164" s="427"/>
      <c r="K164" s="428"/>
      <c r="L164" s="427"/>
      <c r="M164" s="426"/>
      <c r="N164" s="425"/>
      <c r="O164" s="425"/>
      <c r="P164" s="425"/>
      <c r="Q164" s="425"/>
      <c r="R164" s="425"/>
      <c r="S164" s="425"/>
      <c r="T164" s="425"/>
      <c r="U164" s="425"/>
      <c r="V164" s="425"/>
      <c r="W164" s="425"/>
      <c r="X164" s="425"/>
      <c r="Y164" s="425"/>
      <c r="Z164" s="425"/>
      <c r="AA164" s="425"/>
      <c r="AB164" s="425"/>
      <c r="AC164" s="425"/>
      <c r="AD164" s="425"/>
      <c r="AE164" s="425"/>
      <c r="AF164" s="425"/>
      <c r="AG164" s="425"/>
      <c r="AH164" s="425"/>
      <c r="AI164" s="425"/>
      <c r="AJ164" s="425"/>
      <c r="AK164" s="425"/>
      <c r="AL164" s="425"/>
      <c r="AM164" s="424"/>
      <c r="AN164" s="424"/>
    </row>
    <row r="165" spans="1:40" ht="15.75">
      <c r="A165" s="432"/>
      <c r="B165" s="432"/>
      <c r="C165" s="432"/>
      <c r="D165" s="430"/>
      <c r="E165" s="430"/>
      <c r="F165" s="431"/>
      <c r="G165" s="430"/>
      <c r="H165" s="429"/>
      <c r="I165" s="427"/>
      <c r="J165" s="427"/>
      <c r="K165" s="428"/>
      <c r="L165" s="427"/>
      <c r="M165" s="426"/>
      <c r="N165" s="425"/>
      <c r="O165" s="425"/>
      <c r="P165" s="425"/>
      <c r="Q165" s="425"/>
      <c r="R165" s="425"/>
      <c r="S165" s="425"/>
      <c r="T165" s="425"/>
      <c r="U165" s="425"/>
      <c r="V165" s="425"/>
      <c r="W165" s="425"/>
      <c r="X165" s="425"/>
      <c r="Y165" s="425"/>
      <c r="Z165" s="425"/>
      <c r="AA165" s="425"/>
      <c r="AB165" s="425"/>
      <c r="AC165" s="425"/>
      <c r="AD165" s="425"/>
      <c r="AE165" s="425"/>
      <c r="AF165" s="425"/>
      <c r="AG165" s="425"/>
      <c r="AH165" s="425"/>
      <c r="AI165" s="425"/>
      <c r="AJ165" s="425"/>
      <c r="AK165" s="425"/>
      <c r="AL165" s="425"/>
      <c r="AM165" s="424"/>
      <c r="AN165" s="424"/>
    </row>
    <row r="166" spans="1:40" ht="15.75">
      <c r="A166" s="432"/>
      <c r="B166" s="432"/>
      <c r="C166" s="432"/>
      <c r="D166" s="430"/>
      <c r="E166" s="430"/>
      <c r="F166" s="431"/>
      <c r="G166" s="430"/>
      <c r="H166" s="429"/>
      <c r="I166" s="427"/>
      <c r="J166" s="427"/>
      <c r="K166" s="428"/>
      <c r="L166" s="427"/>
      <c r="M166" s="426"/>
      <c r="N166" s="425"/>
      <c r="O166" s="425"/>
      <c r="P166" s="425"/>
      <c r="Q166" s="425"/>
      <c r="R166" s="425"/>
      <c r="S166" s="425"/>
      <c r="T166" s="425"/>
      <c r="U166" s="425"/>
      <c r="V166" s="425"/>
      <c r="W166" s="425"/>
      <c r="X166" s="425"/>
      <c r="Y166" s="425"/>
      <c r="Z166" s="425"/>
      <c r="AA166" s="425"/>
      <c r="AB166" s="425"/>
      <c r="AC166" s="425"/>
      <c r="AD166" s="425"/>
      <c r="AE166" s="425"/>
      <c r="AF166" s="425"/>
      <c r="AG166" s="425"/>
      <c r="AH166" s="425"/>
      <c r="AI166" s="425"/>
      <c r="AJ166" s="425"/>
      <c r="AK166" s="425"/>
      <c r="AL166" s="425"/>
      <c r="AM166" s="424"/>
      <c r="AN166" s="424"/>
    </row>
    <row r="167" spans="1:40" ht="15.75">
      <c r="A167" s="432"/>
      <c r="B167" s="432"/>
      <c r="C167" s="432"/>
      <c r="D167" s="430"/>
      <c r="E167" s="430"/>
      <c r="F167" s="431"/>
      <c r="G167" s="430"/>
      <c r="H167" s="429"/>
      <c r="I167" s="427"/>
      <c r="J167" s="427"/>
      <c r="K167" s="428"/>
      <c r="L167" s="427"/>
      <c r="M167" s="426"/>
      <c r="N167" s="425"/>
      <c r="O167" s="425"/>
      <c r="P167" s="425"/>
      <c r="Q167" s="425"/>
      <c r="R167" s="425"/>
      <c r="S167" s="425"/>
      <c r="T167" s="425"/>
      <c r="U167" s="425"/>
      <c r="V167" s="425"/>
      <c r="W167" s="425"/>
      <c r="X167" s="425"/>
      <c r="Y167" s="425"/>
      <c r="Z167" s="425"/>
      <c r="AA167" s="425"/>
      <c r="AB167" s="425"/>
      <c r="AC167" s="425"/>
      <c r="AD167" s="425"/>
      <c r="AE167" s="425"/>
      <c r="AF167" s="425"/>
      <c r="AG167" s="425"/>
      <c r="AH167" s="425"/>
      <c r="AI167" s="425"/>
      <c r="AJ167" s="425"/>
      <c r="AK167" s="425"/>
      <c r="AL167" s="425"/>
      <c r="AM167" s="424"/>
      <c r="AN167" s="424"/>
    </row>
    <row r="168" spans="1:40" ht="15.75">
      <c r="A168" s="432"/>
      <c r="B168" s="432"/>
      <c r="C168" s="432"/>
      <c r="D168" s="430"/>
      <c r="E168" s="430"/>
      <c r="F168" s="431"/>
      <c r="G168" s="430"/>
      <c r="H168" s="429"/>
      <c r="I168" s="427"/>
      <c r="J168" s="427"/>
      <c r="K168" s="428"/>
      <c r="L168" s="427"/>
      <c r="M168" s="426"/>
      <c r="N168" s="425"/>
      <c r="O168" s="425"/>
      <c r="P168" s="425"/>
      <c r="Q168" s="425"/>
      <c r="R168" s="425"/>
      <c r="S168" s="425"/>
      <c r="T168" s="425"/>
      <c r="U168" s="425"/>
      <c r="V168" s="425"/>
      <c r="W168" s="425"/>
      <c r="X168" s="425"/>
      <c r="Y168" s="425"/>
      <c r="Z168" s="425"/>
      <c r="AA168" s="425"/>
      <c r="AB168" s="425"/>
      <c r="AC168" s="425"/>
      <c r="AD168" s="425"/>
      <c r="AE168" s="425"/>
      <c r="AF168" s="425"/>
      <c r="AG168" s="425"/>
      <c r="AH168" s="425"/>
      <c r="AI168" s="425"/>
      <c r="AJ168" s="425"/>
      <c r="AK168" s="425"/>
      <c r="AL168" s="425"/>
      <c r="AM168" s="424"/>
      <c r="AN168" s="424"/>
    </row>
    <row r="169" spans="1:40" ht="15.75">
      <c r="A169" s="432"/>
      <c r="B169" s="432"/>
      <c r="C169" s="432"/>
      <c r="D169" s="430"/>
      <c r="E169" s="430"/>
      <c r="F169" s="431"/>
      <c r="G169" s="430"/>
      <c r="H169" s="429"/>
      <c r="I169" s="427"/>
      <c r="J169" s="427"/>
      <c r="K169" s="428"/>
      <c r="L169" s="427"/>
      <c r="M169" s="426"/>
      <c r="N169" s="425"/>
      <c r="O169" s="425"/>
      <c r="P169" s="425"/>
      <c r="Q169" s="425"/>
      <c r="R169" s="425"/>
      <c r="S169" s="425"/>
      <c r="T169" s="425"/>
      <c r="U169" s="425"/>
      <c r="V169" s="425"/>
      <c r="W169" s="425"/>
      <c r="X169" s="425"/>
      <c r="Y169" s="425"/>
      <c r="Z169" s="425"/>
      <c r="AA169" s="425"/>
      <c r="AB169" s="425"/>
      <c r="AC169" s="425"/>
      <c r="AD169" s="425"/>
      <c r="AE169" s="425"/>
      <c r="AF169" s="425"/>
      <c r="AG169" s="425"/>
      <c r="AH169" s="425"/>
      <c r="AI169" s="425"/>
      <c r="AJ169" s="425"/>
      <c r="AK169" s="425"/>
      <c r="AL169" s="425"/>
      <c r="AM169" s="424"/>
      <c r="AN169" s="424"/>
    </row>
    <row r="170" spans="1:40" ht="15.75">
      <c r="A170" s="432"/>
      <c r="B170" s="432"/>
      <c r="C170" s="432"/>
      <c r="D170" s="430"/>
      <c r="E170" s="430"/>
      <c r="F170" s="431"/>
      <c r="G170" s="430"/>
      <c r="H170" s="429"/>
      <c r="I170" s="427"/>
      <c r="J170" s="427"/>
      <c r="K170" s="428"/>
      <c r="L170" s="427"/>
      <c r="M170" s="426"/>
      <c r="N170" s="425"/>
      <c r="O170" s="425"/>
      <c r="P170" s="425"/>
      <c r="Q170" s="425"/>
      <c r="R170" s="425"/>
      <c r="S170" s="425"/>
      <c r="T170" s="425"/>
      <c r="U170" s="425"/>
      <c r="V170" s="425"/>
      <c r="W170" s="425"/>
      <c r="X170" s="425"/>
      <c r="Y170" s="425"/>
      <c r="Z170" s="425"/>
      <c r="AA170" s="425"/>
      <c r="AB170" s="425"/>
      <c r="AC170" s="425"/>
      <c r="AD170" s="425"/>
      <c r="AE170" s="425"/>
      <c r="AF170" s="425"/>
      <c r="AG170" s="425"/>
      <c r="AH170" s="425"/>
      <c r="AI170" s="425"/>
      <c r="AJ170" s="425"/>
      <c r="AK170" s="425"/>
      <c r="AL170" s="425"/>
      <c r="AM170" s="424"/>
      <c r="AN170" s="424"/>
    </row>
    <row r="171" spans="1:40" ht="15.75">
      <c r="A171" s="432"/>
      <c r="B171" s="432"/>
      <c r="C171" s="432"/>
      <c r="D171" s="430"/>
      <c r="E171" s="430"/>
      <c r="F171" s="431"/>
      <c r="G171" s="430"/>
      <c r="H171" s="429"/>
      <c r="I171" s="427"/>
      <c r="J171" s="427"/>
      <c r="K171" s="428"/>
      <c r="L171" s="427"/>
      <c r="M171" s="426"/>
      <c r="N171" s="425"/>
      <c r="O171" s="425"/>
      <c r="P171" s="425"/>
      <c r="Q171" s="425"/>
      <c r="R171" s="425"/>
      <c r="S171" s="425"/>
      <c r="T171" s="425"/>
      <c r="U171" s="425"/>
      <c r="V171" s="425"/>
      <c r="W171" s="425"/>
      <c r="X171" s="425"/>
      <c r="Y171" s="425"/>
      <c r="Z171" s="425"/>
      <c r="AA171" s="425"/>
      <c r="AB171" s="425"/>
      <c r="AC171" s="425"/>
      <c r="AD171" s="425"/>
      <c r="AE171" s="425"/>
      <c r="AF171" s="425"/>
      <c r="AG171" s="425"/>
      <c r="AH171" s="425"/>
      <c r="AI171" s="425"/>
      <c r="AJ171" s="425"/>
      <c r="AK171" s="425"/>
      <c r="AL171" s="425"/>
      <c r="AM171" s="424"/>
      <c r="AN171" s="424"/>
    </row>
    <row r="172" spans="1:40" ht="15.75">
      <c r="A172" s="432"/>
      <c r="B172" s="432"/>
      <c r="C172" s="432"/>
      <c r="D172" s="430"/>
      <c r="E172" s="430"/>
      <c r="F172" s="431"/>
      <c r="G172" s="430"/>
      <c r="H172" s="429"/>
      <c r="I172" s="427"/>
      <c r="J172" s="427"/>
      <c r="K172" s="428"/>
      <c r="L172" s="427"/>
      <c r="M172" s="426"/>
      <c r="N172" s="425"/>
      <c r="O172" s="425"/>
      <c r="P172" s="425"/>
      <c r="Q172" s="425"/>
      <c r="R172" s="425"/>
      <c r="S172" s="425"/>
      <c r="T172" s="425"/>
      <c r="U172" s="425"/>
      <c r="V172" s="425"/>
      <c r="W172" s="425"/>
      <c r="X172" s="425"/>
      <c r="Y172" s="425"/>
      <c r="Z172" s="425"/>
      <c r="AA172" s="425"/>
      <c r="AB172" s="425"/>
      <c r="AC172" s="425"/>
      <c r="AD172" s="425"/>
      <c r="AE172" s="425"/>
      <c r="AF172" s="425"/>
      <c r="AG172" s="425"/>
      <c r="AH172" s="425"/>
      <c r="AI172" s="425"/>
      <c r="AJ172" s="425"/>
      <c r="AK172" s="425"/>
      <c r="AL172" s="425"/>
      <c r="AM172" s="424"/>
      <c r="AN172" s="424"/>
    </row>
    <row r="173" spans="1:40" ht="15.75">
      <c r="A173" s="432"/>
      <c r="B173" s="432"/>
      <c r="C173" s="432"/>
      <c r="D173" s="430"/>
      <c r="E173" s="430"/>
      <c r="F173" s="431"/>
      <c r="G173" s="430"/>
      <c r="H173" s="429"/>
      <c r="I173" s="427"/>
      <c r="J173" s="427"/>
      <c r="K173" s="428"/>
      <c r="L173" s="427"/>
      <c r="M173" s="426"/>
      <c r="N173" s="425"/>
      <c r="O173" s="425"/>
      <c r="P173" s="425"/>
      <c r="Q173" s="425"/>
      <c r="R173" s="425"/>
      <c r="S173" s="425"/>
      <c r="T173" s="425"/>
      <c r="U173" s="425"/>
      <c r="V173" s="425"/>
      <c r="W173" s="425"/>
      <c r="X173" s="425"/>
      <c r="Y173" s="425"/>
      <c r="Z173" s="425"/>
      <c r="AA173" s="425"/>
      <c r="AB173" s="425"/>
      <c r="AC173" s="425"/>
      <c r="AD173" s="425"/>
      <c r="AE173" s="425"/>
      <c r="AF173" s="425"/>
      <c r="AG173" s="425"/>
      <c r="AH173" s="425"/>
      <c r="AI173" s="425"/>
      <c r="AJ173" s="425"/>
      <c r="AK173" s="425"/>
      <c r="AL173" s="425"/>
      <c r="AM173" s="424"/>
      <c r="AN173" s="424"/>
    </row>
    <row r="174" spans="1:40" ht="15.75">
      <c r="A174" s="432"/>
      <c r="B174" s="432"/>
      <c r="C174" s="432"/>
      <c r="D174" s="430"/>
      <c r="E174" s="430"/>
      <c r="F174" s="431"/>
      <c r="G174" s="430"/>
      <c r="H174" s="429"/>
      <c r="I174" s="427"/>
      <c r="J174" s="427"/>
      <c r="K174" s="428"/>
      <c r="L174" s="427"/>
      <c r="M174" s="426"/>
      <c r="N174" s="425"/>
      <c r="O174" s="425"/>
      <c r="P174" s="425"/>
      <c r="Q174" s="425"/>
      <c r="R174" s="425"/>
      <c r="S174" s="425"/>
      <c r="T174" s="425"/>
      <c r="U174" s="425"/>
      <c r="V174" s="425"/>
      <c r="W174" s="425"/>
      <c r="X174" s="425"/>
      <c r="Y174" s="425"/>
      <c r="Z174" s="425"/>
      <c r="AA174" s="425"/>
      <c r="AB174" s="425"/>
      <c r="AC174" s="425"/>
      <c r="AD174" s="425"/>
      <c r="AE174" s="425"/>
      <c r="AF174" s="425"/>
      <c r="AG174" s="425"/>
      <c r="AH174" s="425"/>
      <c r="AI174" s="425"/>
      <c r="AJ174" s="425"/>
      <c r="AK174" s="425"/>
      <c r="AL174" s="425"/>
      <c r="AM174" s="424"/>
      <c r="AN174" s="424"/>
    </row>
    <row r="175" spans="1:40" ht="15.75">
      <c r="A175" s="432"/>
      <c r="B175" s="432"/>
      <c r="C175" s="432"/>
      <c r="D175" s="430"/>
      <c r="E175" s="430"/>
      <c r="F175" s="431"/>
      <c r="G175" s="430"/>
      <c r="H175" s="429"/>
      <c r="I175" s="427"/>
      <c r="J175" s="427"/>
      <c r="K175" s="428"/>
      <c r="L175" s="427"/>
      <c r="M175" s="426"/>
      <c r="N175" s="425"/>
      <c r="O175" s="425"/>
      <c r="P175" s="425"/>
      <c r="Q175" s="425"/>
      <c r="R175" s="425"/>
      <c r="S175" s="425"/>
      <c r="T175" s="425"/>
      <c r="U175" s="425"/>
      <c r="V175" s="425"/>
      <c r="W175" s="425"/>
      <c r="X175" s="425"/>
      <c r="Y175" s="425"/>
      <c r="Z175" s="425"/>
      <c r="AA175" s="425"/>
      <c r="AB175" s="425"/>
      <c r="AC175" s="425"/>
      <c r="AD175" s="425"/>
      <c r="AE175" s="425"/>
      <c r="AF175" s="425"/>
      <c r="AG175" s="425"/>
      <c r="AH175" s="425"/>
      <c r="AI175" s="425"/>
      <c r="AJ175" s="425"/>
      <c r="AK175" s="425"/>
      <c r="AL175" s="425"/>
      <c r="AM175" s="424"/>
      <c r="AN175" s="424"/>
    </row>
    <row r="176" spans="1:40" ht="15.75">
      <c r="A176" s="432"/>
      <c r="B176" s="432"/>
      <c r="C176" s="432"/>
      <c r="D176" s="430"/>
      <c r="E176" s="430"/>
      <c r="F176" s="431"/>
      <c r="G176" s="430"/>
      <c r="H176" s="429"/>
      <c r="I176" s="427"/>
      <c r="J176" s="427"/>
      <c r="K176" s="428"/>
      <c r="L176" s="427"/>
      <c r="M176" s="426"/>
      <c r="N176" s="425"/>
      <c r="O176" s="425"/>
      <c r="P176" s="425"/>
      <c r="Q176" s="425"/>
      <c r="R176" s="425"/>
      <c r="S176" s="425"/>
      <c r="T176" s="425"/>
      <c r="U176" s="425"/>
      <c r="V176" s="425"/>
      <c r="W176" s="425"/>
      <c r="X176" s="425"/>
      <c r="Y176" s="425"/>
      <c r="Z176" s="425"/>
      <c r="AA176" s="425"/>
      <c r="AB176" s="425"/>
      <c r="AC176" s="425"/>
      <c r="AD176" s="425"/>
      <c r="AE176" s="425"/>
      <c r="AF176" s="425"/>
      <c r="AG176" s="425"/>
      <c r="AH176" s="425"/>
      <c r="AI176" s="425"/>
      <c r="AJ176" s="425"/>
      <c r="AK176" s="425"/>
      <c r="AL176" s="425"/>
      <c r="AM176" s="424"/>
      <c r="AN176" s="424"/>
    </row>
    <row r="177" spans="1:40" ht="15.75">
      <c r="A177" s="432"/>
      <c r="B177" s="432"/>
      <c r="C177" s="432"/>
      <c r="D177" s="430"/>
      <c r="E177" s="430"/>
      <c r="F177" s="431"/>
      <c r="G177" s="430"/>
      <c r="H177" s="429"/>
      <c r="I177" s="427"/>
      <c r="J177" s="427"/>
      <c r="K177" s="428"/>
      <c r="L177" s="427"/>
      <c r="M177" s="426"/>
      <c r="N177" s="425"/>
      <c r="O177" s="425"/>
      <c r="P177" s="425"/>
      <c r="Q177" s="425"/>
      <c r="R177" s="425"/>
      <c r="S177" s="425"/>
      <c r="T177" s="425"/>
      <c r="U177" s="425"/>
      <c r="V177" s="425"/>
      <c r="W177" s="425"/>
      <c r="X177" s="425"/>
      <c r="Y177" s="425"/>
      <c r="Z177" s="425"/>
      <c r="AA177" s="425"/>
      <c r="AB177" s="425"/>
      <c r="AC177" s="425"/>
      <c r="AD177" s="425"/>
      <c r="AE177" s="425"/>
      <c r="AF177" s="425"/>
      <c r="AG177" s="425"/>
      <c r="AH177" s="425"/>
      <c r="AI177" s="425"/>
      <c r="AJ177" s="425"/>
      <c r="AK177" s="425"/>
      <c r="AL177" s="425"/>
      <c r="AM177" s="424"/>
      <c r="AN177" s="424"/>
    </row>
    <row r="178" spans="1:40" ht="15.75">
      <c r="A178" s="432"/>
      <c r="B178" s="432"/>
      <c r="C178" s="432"/>
      <c r="D178" s="430"/>
      <c r="E178" s="430"/>
      <c r="F178" s="431"/>
      <c r="G178" s="430"/>
      <c r="H178" s="429"/>
      <c r="I178" s="427"/>
      <c r="J178" s="427"/>
      <c r="K178" s="428"/>
      <c r="L178" s="427"/>
      <c r="M178" s="426"/>
      <c r="N178" s="425"/>
      <c r="O178" s="425"/>
      <c r="P178" s="425"/>
      <c r="Q178" s="425"/>
      <c r="R178" s="425"/>
      <c r="S178" s="425"/>
      <c r="T178" s="425"/>
      <c r="U178" s="425"/>
      <c r="V178" s="425"/>
      <c r="W178" s="425"/>
      <c r="X178" s="425"/>
      <c r="Y178" s="425"/>
      <c r="Z178" s="425"/>
      <c r="AA178" s="425"/>
      <c r="AB178" s="425"/>
      <c r="AC178" s="425"/>
      <c r="AD178" s="425"/>
      <c r="AE178" s="425"/>
      <c r="AF178" s="425"/>
      <c r="AG178" s="425"/>
      <c r="AH178" s="425"/>
      <c r="AI178" s="425"/>
      <c r="AJ178" s="425"/>
      <c r="AK178" s="425"/>
      <c r="AL178" s="425"/>
      <c r="AM178" s="424"/>
      <c r="AN178" s="424"/>
    </row>
    <row r="179" spans="1:40" ht="15.75">
      <c r="A179" s="432"/>
      <c r="B179" s="432"/>
      <c r="C179" s="432"/>
      <c r="D179" s="430"/>
      <c r="E179" s="430"/>
      <c r="F179" s="431"/>
      <c r="G179" s="430"/>
      <c r="H179" s="429"/>
      <c r="I179" s="427"/>
      <c r="J179" s="427"/>
      <c r="K179" s="428"/>
      <c r="L179" s="427"/>
      <c r="M179" s="426"/>
      <c r="N179" s="425"/>
      <c r="O179" s="425"/>
      <c r="P179" s="425"/>
      <c r="Q179" s="425"/>
      <c r="R179" s="425"/>
      <c r="S179" s="425"/>
      <c r="T179" s="425"/>
      <c r="U179" s="425"/>
      <c r="V179" s="425"/>
      <c r="W179" s="425"/>
      <c r="X179" s="425"/>
      <c r="Y179" s="425"/>
      <c r="Z179" s="425"/>
      <c r="AA179" s="425"/>
      <c r="AB179" s="425"/>
      <c r="AC179" s="425"/>
      <c r="AD179" s="425"/>
      <c r="AE179" s="425"/>
      <c r="AF179" s="425"/>
      <c r="AG179" s="425"/>
      <c r="AH179" s="425"/>
      <c r="AI179" s="425"/>
      <c r="AJ179" s="425"/>
      <c r="AK179" s="425"/>
      <c r="AL179" s="425"/>
      <c r="AM179" s="424"/>
      <c r="AN179" s="424"/>
    </row>
    <row r="180" spans="1:40" ht="15.75">
      <c r="A180" s="432"/>
      <c r="B180" s="432"/>
      <c r="C180" s="432"/>
      <c r="D180" s="430"/>
      <c r="E180" s="430"/>
      <c r="F180" s="431"/>
      <c r="G180" s="430"/>
      <c r="H180" s="429"/>
      <c r="I180" s="427"/>
      <c r="J180" s="427"/>
      <c r="K180" s="428"/>
      <c r="L180" s="427"/>
      <c r="M180" s="426"/>
      <c r="N180" s="425"/>
      <c r="O180" s="425"/>
      <c r="P180" s="425"/>
      <c r="Q180" s="425"/>
      <c r="R180" s="425"/>
      <c r="S180" s="425"/>
      <c r="T180" s="425"/>
      <c r="U180" s="425"/>
      <c r="V180" s="425"/>
      <c r="W180" s="425"/>
      <c r="X180" s="425"/>
      <c r="Y180" s="425"/>
      <c r="Z180" s="425"/>
      <c r="AA180" s="425"/>
      <c r="AB180" s="425"/>
      <c r="AC180" s="425"/>
      <c r="AD180" s="425"/>
      <c r="AE180" s="425"/>
      <c r="AF180" s="425"/>
      <c r="AG180" s="425"/>
      <c r="AH180" s="425"/>
      <c r="AI180" s="425"/>
      <c r="AJ180" s="425"/>
      <c r="AK180" s="425"/>
      <c r="AL180" s="425"/>
      <c r="AM180" s="424"/>
      <c r="AN180" s="424"/>
    </row>
    <row r="181" spans="1:40" ht="15.75">
      <c r="A181" s="432"/>
      <c r="B181" s="432"/>
      <c r="C181" s="432"/>
      <c r="D181" s="430"/>
      <c r="E181" s="430"/>
      <c r="F181" s="431"/>
      <c r="G181" s="430"/>
      <c r="H181" s="429"/>
      <c r="I181" s="427"/>
      <c r="J181" s="427"/>
      <c r="K181" s="428"/>
      <c r="L181" s="427"/>
      <c r="M181" s="426"/>
      <c r="N181" s="425"/>
      <c r="O181" s="425"/>
      <c r="P181" s="425"/>
      <c r="Q181" s="425"/>
      <c r="R181" s="425"/>
      <c r="S181" s="425"/>
      <c r="T181" s="425"/>
      <c r="U181" s="425"/>
      <c r="V181" s="425"/>
      <c r="W181" s="425"/>
      <c r="X181" s="425"/>
      <c r="Y181" s="425"/>
      <c r="Z181" s="425"/>
      <c r="AA181" s="425"/>
      <c r="AB181" s="425"/>
      <c r="AC181" s="425"/>
      <c r="AD181" s="425"/>
      <c r="AE181" s="425"/>
      <c r="AF181" s="425"/>
      <c r="AG181" s="425"/>
      <c r="AH181" s="425"/>
      <c r="AI181" s="425"/>
      <c r="AJ181" s="425"/>
      <c r="AK181" s="425"/>
      <c r="AL181" s="425"/>
      <c r="AM181" s="424"/>
      <c r="AN181" s="424"/>
    </row>
    <row r="182" spans="1:40" ht="15.75">
      <c r="A182" s="432"/>
      <c r="B182" s="432"/>
      <c r="C182" s="432"/>
      <c r="D182" s="430"/>
      <c r="E182" s="430"/>
      <c r="F182" s="431"/>
      <c r="G182" s="430"/>
      <c r="H182" s="429"/>
      <c r="I182" s="427"/>
      <c r="J182" s="427"/>
      <c r="K182" s="428"/>
      <c r="L182" s="427"/>
      <c r="M182" s="426"/>
      <c r="N182" s="425"/>
      <c r="O182" s="425"/>
      <c r="P182" s="425"/>
      <c r="Q182" s="425"/>
      <c r="R182" s="425"/>
      <c r="S182" s="425"/>
      <c r="T182" s="425"/>
      <c r="U182" s="425"/>
      <c r="V182" s="425"/>
      <c r="W182" s="425"/>
      <c r="X182" s="425"/>
      <c r="Y182" s="425"/>
      <c r="Z182" s="425"/>
      <c r="AA182" s="425"/>
      <c r="AB182" s="425"/>
      <c r="AC182" s="425"/>
      <c r="AD182" s="425"/>
      <c r="AE182" s="425"/>
      <c r="AF182" s="425"/>
      <c r="AG182" s="425"/>
      <c r="AH182" s="425"/>
      <c r="AI182" s="425"/>
      <c r="AJ182" s="425"/>
      <c r="AK182" s="425"/>
      <c r="AL182" s="425"/>
      <c r="AM182" s="424"/>
      <c r="AN182" s="424"/>
    </row>
    <row r="183" spans="1:40" ht="15.75">
      <c r="A183" s="432"/>
      <c r="B183" s="432"/>
      <c r="C183" s="432"/>
      <c r="D183" s="430"/>
      <c r="E183" s="430"/>
      <c r="F183" s="431"/>
      <c r="G183" s="430"/>
      <c r="H183" s="429"/>
      <c r="I183" s="427"/>
      <c r="J183" s="427"/>
      <c r="K183" s="428"/>
      <c r="L183" s="427"/>
      <c r="M183" s="426"/>
      <c r="N183" s="425"/>
      <c r="O183" s="425"/>
      <c r="P183" s="425"/>
      <c r="Q183" s="425"/>
      <c r="R183" s="425"/>
      <c r="S183" s="425"/>
      <c r="T183" s="425"/>
      <c r="U183" s="425"/>
      <c r="V183" s="425"/>
      <c r="W183" s="425"/>
      <c r="X183" s="425"/>
      <c r="Y183" s="425"/>
      <c r="Z183" s="425"/>
      <c r="AA183" s="425"/>
      <c r="AB183" s="425"/>
      <c r="AC183" s="425"/>
      <c r="AD183" s="425"/>
      <c r="AE183" s="425"/>
      <c r="AF183" s="425"/>
      <c r="AG183" s="425"/>
      <c r="AH183" s="425"/>
      <c r="AI183" s="425"/>
      <c r="AJ183" s="425"/>
      <c r="AK183" s="425"/>
      <c r="AL183" s="425"/>
      <c r="AM183" s="424"/>
      <c r="AN183" s="424"/>
    </row>
    <row r="184" spans="1:40" ht="15.75">
      <c r="A184" s="432"/>
      <c r="B184" s="432"/>
      <c r="C184" s="432"/>
      <c r="D184" s="430"/>
      <c r="E184" s="430"/>
      <c r="F184" s="431"/>
      <c r="G184" s="430"/>
      <c r="H184" s="429"/>
      <c r="I184" s="427"/>
      <c r="J184" s="427"/>
      <c r="K184" s="428"/>
      <c r="L184" s="427"/>
      <c r="M184" s="426"/>
      <c r="N184" s="425"/>
      <c r="O184" s="425"/>
      <c r="P184" s="425"/>
      <c r="Q184" s="425"/>
      <c r="R184" s="425"/>
      <c r="S184" s="425"/>
      <c r="T184" s="425"/>
      <c r="U184" s="425"/>
      <c r="V184" s="425"/>
      <c r="W184" s="425"/>
      <c r="X184" s="425"/>
      <c r="Y184" s="425"/>
      <c r="Z184" s="425"/>
      <c r="AA184" s="425"/>
      <c r="AB184" s="425"/>
      <c r="AC184" s="425"/>
      <c r="AD184" s="425"/>
      <c r="AE184" s="425"/>
      <c r="AF184" s="425"/>
      <c r="AG184" s="425"/>
      <c r="AH184" s="425"/>
      <c r="AI184" s="425"/>
      <c r="AJ184" s="425"/>
      <c r="AK184" s="425"/>
      <c r="AL184" s="425"/>
      <c r="AM184" s="424"/>
      <c r="AN184" s="424"/>
    </row>
    <row r="185" spans="1:40" ht="15.75">
      <c r="A185" s="432"/>
      <c r="B185" s="432"/>
      <c r="C185" s="432"/>
      <c r="D185" s="430"/>
      <c r="E185" s="430"/>
      <c r="F185" s="431"/>
      <c r="G185" s="430"/>
      <c r="H185" s="429"/>
      <c r="I185" s="427"/>
      <c r="J185" s="427"/>
      <c r="K185" s="428"/>
      <c r="L185" s="427"/>
      <c r="M185" s="426"/>
      <c r="N185" s="425"/>
      <c r="O185" s="425"/>
      <c r="P185" s="425"/>
      <c r="Q185" s="425"/>
      <c r="R185" s="425"/>
      <c r="S185" s="425"/>
      <c r="T185" s="425"/>
      <c r="U185" s="425"/>
      <c r="V185" s="425"/>
      <c r="W185" s="425"/>
      <c r="X185" s="425"/>
      <c r="Y185" s="425"/>
      <c r="Z185" s="425"/>
      <c r="AA185" s="425"/>
      <c r="AB185" s="425"/>
      <c r="AC185" s="425"/>
      <c r="AD185" s="425"/>
      <c r="AE185" s="425"/>
      <c r="AF185" s="425"/>
      <c r="AG185" s="425"/>
      <c r="AH185" s="425"/>
      <c r="AI185" s="425"/>
      <c r="AJ185" s="425"/>
      <c r="AK185" s="425"/>
      <c r="AL185" s="425"/>
      <c r="AM185" s="424"/>
      <c r="AN185" s="424"/>
    </row>
    <row r="186" spans="1:40" ht="15.75">
      <c r="A186" s="432"/>
      <c r="B186" s="432"/>
      <c r="C186" s="432"/>
      <c r="D186" s="430"/>
      <c r="E186" s="430"/>
      <c r="F186" s="431"/>
      <c r="G186" s="430"/>
      <c r="H186" s="429"/>
      <c r="I186" s="427"/>
      <c r="J186" s="427"/>
      <c r="K186" s="428"/>
      <c r="L186" s="427"/>
      <c r="M186" s="426"/>
      <c r="N186" s="425"/>
      <c r="O186" s="425"/>
      <c r="P186" s="425"/>
      <c r="Q186" s="425"/>
      <c r="R186" s="425"/>
      <c r="S186" s="425"/>
      <c r="T186" s="425"/>
      <c r="U186" s="425"/>
      <c r="V186" s="425"/>
      <c r="W186" s="425"/>
      <c r="X186" s="425"/>
      <c r="Y186" s="425"/>
      <c r="Z186" s="425"/>
      <c r="AA186" s="425"/>
      <c r="AB186" s="425"/>
      <c r="AC186" s="425"/>
      <c r="AD186" s="425"/>
      <c r="AE186" s="425"/>
      <c r="AF186" s="425"/>
      <c r="AG186" s="425"/>
      <c r="AH186" s="425"/>
      <c r="AI186" s="425"/>
      <c r="AJ186" s="425"/>
      <c r="AK186" s="425"/>
      <c r="AL186" s="425"/>
      <c r="AM186" s="424"/>
      <c r="AN186" s="424"/>
    </row>
    <row r="187" spans="1:40" ht="15.75">
      <c r="A187" s="432"/>
      <c r="B187" s="432"/>
      <c r="C187" s="432"/>
      <c r="D187" s="430"/>
      <c r="E187" s="430"/>
      <c r="F187" s="431"/>
      <c r="G187" s="430"/>
      <c r="H187" s="429"/>
      <c r="I187" s="427"/>
      <c r="J187" s="427"/>
      <c r="K187" s="428"/>
      <c r="L187" s="427"/>
      <c r="M187" s="426"/>
      <c r="N187" s="425"/>
      <c r="O187" s="425"/>
      <c r="P187" s="425"/>
      <c r="Q187" s="425"/>
      <c r="R187" s="425"/>
      <c r="S187" s="425"/>
      <c r="T187" s="425"/>
      <c r="U187" s="425"/>
      <c r="V187" s="425"/>
      <c r="W187" s="425"/>
      <c r="X187" s="425"/>
      <c r="Y187" s="425"/>
      <c r="Z187" s="425"/>
      <c r="AA187" s="425"/>
      <c r="AB187" s="425"/>
      <c r="AC187" s="425"/>
      <c r="AD187" s="425"/>
      <c r="AE187" s="425"/>
      <c r="AF187" s="425"/>
      <c r="AG187" s="425"/>
      <c r="AH187" s="425"/>
      <c r="AI187" s="425"/>
      <c r="AJ187" s="425"/>
      <c r="AK187" s="425"/>
      <c r="AL187" s="425"/>
      <c r="AM187" s="424"/>
      <c r="AN187" s="424"/>
    </row>
    <row r="188" spans="1:40" ht="15.75">
      <c r="A188" s="432"/>
      <c r="B188" s="432"/>
      <c r="C188" s="432"/>
      <c r="D188" s="430"/>
      <c r="E188" s="430"/>
      <c r="F188" s="431"/>
      <c r="G188" s="430"/>
      <c r="H188" s="429"/>
      <c r="I188" s="427"/>
      <c r="J188" s="427"/>
      <c r="K188" s="428"/>
      <c r="L188" s="427"/>
      <c r="M188" s="426"/>
      <c r="N188" s="425"/>
      <c r="O188" s="425"/>
      <c r="P188" s="425"/>
      <c r="Q188" s="425"/>
      <c r="R188" s="425"/>
      <c r="S188" s="425"/>
      <c r="T188" s="425"/>
      <c r="U188" s="425"/>
      <c r="V188" s="425"/>
      <c r="W188" s="425"/>
      <c r="X188" s="425"/>
      <c r="Y188" s="425"/>
      <c r="Z188" s="425"/>
      <c r="AA188" s="425"/>
      <c r="AB188" s="425"/>
      <c r="AC188" s="425"/>
      <c r="AD188" s="425"/>
      <c r="AE188" s="425"/>
      <c r="AF188" s="425"/>
      <c r="AG188" s="425"/>
      <c r="AH188" s="425"/>
      <c r="AI188" s="425"/>
      <c r="AJ188" s="425"/>
      <c r="AK188" s="425"/>
      <c r="AL188" s="425"/>
      <c r="AM188" s="424"/>
      <c r="AN188" s="424"/>
    </row>
    <row r="189" spans="1:40" ht="15.75">
      <c r="A189" s="432"/>
      <c r="B189" s="432"/>
      <c r="C189" s="432"/>
      <c r="D189" s="430"/>
      <c r="E189" s="430"/>
      <c r="F189" s="431"/>
      <c r="G189" s="430"/>
      <c r="H189" s="429"/>
      <c r="I189" s="427"/>
      <c r="J189" s="427"/>
      <c r="K189" s="428"/>
      <c r="L189" s="427"/>
      <c r="M189" s="426"/>
      <c r="N189" s="425"/>
      <c r="O189" s="425"/>
      <c r="P189" s="425"/>
      <c r="Q189" s="425"/>
      <c r="R189" s="425"/>
      <c r="S189" s="425"/>
      <c r="T189" s="425"/>
      <c r="U189" s="425"/>
      <c r="V189" s="425"/>
      <c r="W189" s="425"/>
      <c r="X189" s="425"/>
      <c r="Y189" s="425"/>
      <c r="Z189" s="425"/>
      <c r="AA189" s="425"/>
      <c r="AB189" s="425"/>
      <c r="AC189" s="425"/>
      <c r="AD189" s="425"/>
      <c r="AE189" s="425"/>
      <c r="AF189" s="425"/>
      <c r="AG189" s="425"/>
      <c r="AH189" s="425"/>
      <c r="AI189" s="425"/>
      <c r="AJ189" s="425"/>
      <c r="AK189" s="425"/>
      <c r="AL189" s="425"/>
      <c r="AM189" s="424"/>
      <c r="AN189" s="424"/>
    </row>
    <row r="190" spans="1:40" ht="15.75">
      <c r="A190" s="432"/>
      <c r="B190" s="432"/>
      <c r="C190" s="432"/>
      <c r="D190" s="430"/>
      <c r="E190" s="430"/>
      <c r="F190" s="431"/>
      <c r="G190" s="430"/>
      <c r="H190" s="429"/>
      <c r="I190" s="427"/>
      <c r="J190" s="427"/>
      <c r="K190" s="428"/>
      <c r="L190" s="427"/>
      <c r="M190" s="426"/>
      <c r="N190" s="425"/>
      <c r="O190" s="425"/>
      <c r="P190" s="425"/>
      <c r="Q190" s="425"/>
      <c r="R190" s="425"/>
      <c r="S190" s="425"/>
      <c r="T190" s="425"/>
      <c r="U190" s="425"/>
      <c r="V190" s="425"/>
      <c r="W190" s="425"/>
      <c r="X190" s="425"/>
      <c r="Y190" s="425"/>
      <c r="Z190" s="425"/>
      <c r="AA190" s="425"/>
      <c r="AB190" s="425"/>
      <c r="AC190" s="425"/>
      <c r="AD190" s="425"/>
      <c r="AE190" s="425"/>
      <c r="AF190" s="425"/>
      <c r="AG190" s="425"/>
      <c r="AH190" s="425"/>
      <c r="AI190" s="425"/>
      <c r="AJ190" s="425"/>
      <c r="AK190" s="425"/>
      <c r="AL190" s="425"/>
      <c r="AM190" s="424"/>
      <c r="AN190" s="424"/>
    </row>
    <row r="191" spans="1:40" ht="15.75">
      <c r="A191" s="432"/>
      <c r="B191" s="432"/>
      <c r="C191" s="432"/>
      <c r="D191" s="430"/>
      <c r="E191" s="430"/>
      <c r="F191" s="431"/>
      <c r="G191" s="430"/>
      <c r="H191" s="429"/>
      <c r="I191" s="427"/>
      <c r="J191" s="427"/>
      <c r="K191" s="428"/>
      <c r="L191" s="427"/>
      <c r="M191" s="426"/>
      <c r="N191" s="425"/>
      <c r="O191" s="425"/>
      <c r="P191" s="425"/>
      <c r="Q191" s="425"/>
      <c r="R191" s="425"/>
      <c r="S191" s="425"/>
      <c r="T191" s="425"/>
      <c r="U191" s="425"/>
      <c r="V191" s="425"/>
      <c r="W191" s="425"/>
      <c r="X191" s="425"/>
      <c r="Y191" s="425"/>
      <c r="Z191" s="425"/>
      <c r="AA191" s="425"/>
      <c r="AB191" s="425"/>
      <c r="AC191" s="425"/>
      <c r="AD191" s="425"/>
      <c r="AE191" s="425"/>
      <c r="AF191" s="425"/>
      <c r="AG191" s="425"/>
      <c r="AH191" s="425"/>
      <c r="AI191" s="425"/>
      <c r="AJ191" s="425"/>
      <c r="AK191" s="425"/>
      <c r="AL191" s="425"/>
      <c r="AM191" s="424"/>
      <c r="AN191" s="424"/>
    </row>
    <row r="192" spans="1:40" ht="15.75">
      <c r="A192" s="432"/>
      <c r="B192" s="432"/>
      <c r="C192" s="432"/>
      <c r="D192" s="430"/>
      <c r="E192" s="430"/>
      <c r="F192" s="431"/>
      <c r="G192" s="430"/>
      <c r="H192" s="429"/>
      <c r="I192" s="427"/>
      <c r="J192" s="427"/>
      <c r="K192" s="428"/>
      <c r="L192" s="427"/>
      <c r="M192" s="426"/>
      <c r="N192" s="425"/>
      <c r="O192" s="425"/>
      <c r="P192" s="425"/>
      <c r="Q192" s="425"/>
      <c r="R192" s="425"/>
      <c r="S192" s="425"/>
      <c r="T192" s="425"/>
      <c r="U192" s="425"/>
      <c r="V192" s="425"/>
      <c r="W192" s="425"/>
      <c r="X192" s="425"/>
      <c r="Y192" s="425"/>
      <c r="Z192" s="425"/>
      <c r="AA192" s="425"/>
      <c r="AB192" s="425"/>
      <c r="AC192" s="425"/>
      <c r="AD192" s="425"/>
      <c r="AE192" s="425"/>
      <c r="AF192" s="425"/>
      <c r="AG192" s="425"/>
      <c r="AH192" s="425"/>
      <c r="AI192" s="425"/>
      <c r="AJ192" s="425"/>
      <c r="AK192" s="425"/>
      <c r="AL192" s="425"/>
      <c r="AM192" s="424"/>
      <c r="AN192" s="424"/>
    </row>
    <row r="193" spans="1:40" ht="15.75">
      <c r="A193" s="432"/>
      <c r="B193" s="432"/>
      <c r="C193" s="432"/>
      <c r="D193" s="430"/>
      <c r="E193" s="430"/>
      <c r="F193" s="431"/>
      <c r="G193" s="430"/>
      <c r="H193" s="429"/>
      <c r="I193" s="427"/>
      <c r="J193" s="427"/>
      <c r="K193" s="428"/>
      <c r="L193" s="427"/>
      <c r="M193" s="426"/>
      <c r="N193" s="425"/>
      <c r="O193" s="425"/>
      <c r="P193" s="425"/>
      <c r="Q193" s="425"/>
      <c r="R193" s="425"/>
      <c r="S193" s="425"/>
      <c r="T193" s="425"/>
      <c r="U193" s="425"/>
      <c r="V193" s="425"/>
      <c r="W193" s="425"/>
      <c r="X193" s="425"/>
      <c r="Y193" s="425"/>
      <c r="Z193" s="425"/>
      <c r="AA193" s="425"/>
      <c r="AB193" s="425"/>
      <c r="AC193" s="425"/>
      <c r="AD193" s="425"/>
      <c r="AE193" s="425"/>
      <c r="AF193" s="425"/>
      <c r="AG193" s="425"/>
      <c r="AH193" s="425"/>
      <c r="AI193" s="425"/>
      <c r="AJ193" s="425"/>
      <c r="AK193" s="425"/>
      <c r="AL193" s="425"/>
      <c r="AM193" s="424"/>
      <c r="AN193" s="424"/>
    </row>
    <row r="194" spans="1:40" ht="15.75">
      <c r="A194" s="432"/>
      <c r="B194" s="432"/>
      <c r="C194" s="432"/>
      <c r="D194" s="430"/>
      <c r="E194" s="430"/>
      <c r="F194" s="431"/>
      <c r="G194" s="430"/>
      <c r="H194" s="429"/>
      <c r="I194" s="427"/>
      <c r="J194" s="427"/>
      <c r="K194" s="428"/>
      <c r="L194" s="427"/>
      <c r="M194" s="426"/>
      <c r="N194" s="425"/>
      <c r="O194" s="425"/>
      <c r="P194" s="425"/>
      <c r="Q194" s="425"/>
      <c r="R194" s="425"/>
      <c r="S194" s="425"/>
      <c r="T194" s="425"/>
      <c r="U194" s="425"/>
      <c r="V194" s="425"/>
      <c r="W194" s="425"/>
      <c r="X194" s="425"/>
      <c r="Y194" s="425"/>
      <c r="Z194" s="425"/>
      <c r="AA194" s="425"/>
      <c r="AB194" s="425"/>
      <c r="AC194" s="425"/>
      <c r="AD194" s="425"/>
      <c r="AE194" s="425"/>
      <c r="AF194" s="425"/>
      <c r="AG194" s="425"/>
      <c r="AH194" s="425"/>
      <c r="AI194" s="425"/>
      <c r="AJ194" s="425"/>
      <c r="AK194" s="425"/>
      <c r="AL194" s="425"/>
      <c r="AM194" s="424"/>
      <c r="AN194" s="424"/>
    </row>
    <row r="195" spans="1:40" ht="15.75">
      <c r="A195" s="432"/>
      <c r="B195" s="432"/>
      <c r="C195" s="432"/>
      <c r="D195" s="430"/>
      <c r="E195" s="430"/>
      <c r="F195" s="431"/>
      <c r="G195" s="430"/>
      <c r="H195" s="429"/>
      <c r="I195" s="427"/>
      <c r="J195" s="427"/>
      <c r="K195" s="428"/>
      <c r="L195" s="427"/>
      <c r="M195" s="426"/>
      <c r="N195" s="425"/>
      <c r="O195" s="425"/>
      <c r="P195" s="425"/>
      <c r="Q195" s="425"/>
      <c r="R195" s="425"/>
      <c r="S195" s="425"/>
      <c r="T195" s="425"/>
      <c r="U195" s="425"/>
      <c r="V195" s="425"/>
      <c r="W195" s="425"/>
      <c r="X195" s="425"/>
      <c r="Y195" s="425"/>
      <c r="Z195" s="425"/>
      <c r="AA195" s="425"/>
      <c r="AB195" s="425"/>
      <c r="AC195" s="425"/>
      <c r="AD195" s="425"/>
      <c r="AE195" s="425"/>
      <c r="AF195" s="425"/>
      <c r="AG195" s="425"/>
      <c r="AH195" s="425"/>
      <c r="AI195" s="425"/>
      <c r="AJ195" s="425"/>
      <c r="AK195" s="425"/>
      <c r="AL195" s="425"/>
      <c r="AM195" s="424"/>
      <c r="AN195" s="424"/>
    </row>
    <row r="196" spans="1:40" ht="15.75">
      <c r="A196" s="432"/>
      <c r="B196" s="432"/>
      <c r="C196" s="432"/>
      <c r="D196" s="430"/>
      <c r="E196" s="430"/>
      <c r="F196" s="431"/>
      <c r="G196" s="430"/>
      <c r="H196" s="429"/>
      <c r="I196" s="427"/>
      <c r="J196" s="427"/>
      <c r="K196" s="428"/>
      <c r="L196" s="427"/>
      <c r="M196" s="426"/>
      <c r="N196" s="425"/>
      <c r="O196" s="425"/>
      <c r="P196" s="425"/>
      <c r="Q196" s="425"/>
      <c r="R196" s="425"/>
      <c r="S196" s="425"/>
      <c r="T196" s="425"/>
      <c r="U196" s="425"/>
      <c r="V196" s="425"/>
      <c r="W196" s="425"/>
      <c r="X196" s="425"/>
      <c r="Y196" s="425"/>
      <c r="Z196" s="425"/>
      <c r="AA196" s="425"/>
      <c r="AB196" s="425"/>
      <c r="AC196" s="425"/>
      <c r="AD196" s="425"/>
      <c r="AE196" s="425"/>
      <c r="AF196" s="425"/>
      <c r="AG196" s="425"/>
      <c r="AH196" s="425"/>
      <c r="AI196" s="425"/>
      <c r="AJ196" s="425"/>
      <c r="AK196" s="425"/>
      <c r="AL196" s="425"/>
      <c r="AM196" s="424"/>
      <c r="AN196" s="424"/>
    </row>
    <row r="197" spans="1:40" ht="15.75">
      <c r="A197" s="432"/>
      <c r="B197" s="432"/>
      <c r="C197" s="432"/>
      <c r="D197" s="430"/>
      <c r="E197" s="430"/>
      <c r="F197" s="431"/>
      <c r="G197" s="430"/>
      <c r="H197" s="429"/>
      <c r="I197" s="427"/>
      <c r="J197" s="427"/>
      <c r="K197" s="428"/>
      <c r="L197" s="427"/>
      <c r="M197" s="426"/>
      <c r="N197" s="425"/>
      <c r="O197" s="425"/>
      <c r="P197" s="425"/>
      <c r="Q197" s="425"/>
      <c r="R197" s="425"/>
      <c r="S197" s="425"/>
      <c r="T197" s="425"/>
      <c r="U197" s="425"/>
      <c r="V197" s="425"/>
      <c r="W197" s="425"/>
      <c r="X197" s="425"/>
      <c r="Y197" s="425"/>
      <c r="Z197" s="425"/>
      <c r="AA197" s="425"/>
      <c r="AB197" s="425"/>
      <c r="AC197" s="425"/>
      <c r="AD197" s="425"/>
      <c r="AE197" s="425"/>
      <c r="AF197" s="425"/>
      <c r="AG197" s="425"/>
      <c r="AH197" s="425"/>
      <c r="AI197" s="425"/>
      <c r="AJ197" s="425"/>
      <c r="AK197" s="425"/>
      <c r="AL197" s="425"/>
      <c r="AM197" s="424"/>
      <c r="AN197" s="424"/>
    </row>
    <row r="198" spans="1:40" ht="15.75">
      <c r="A198" s="432"/>
      <c r="B198" s="432"/>
      <c r="C198" s="432"/>
      <c r="D198" s="430"/>
      <c r="E198" s="430"/>
      <c r="F198" s="431"/>
      <c r="G198" s="430"/>
      <c r="H198" s="429"/>
      <c r="I198" s="427"/>
      <c r="J198" s="427"/>
      <c r="K198" s="428"/>
      <c r="L198" s="427"/>
      <c r="M198" s="426"/>
      <c r="N198" s="425"/>
      <c r="O198" s="425"/>
      <c r="P198" s="425"/>
      <c r="Q198" s="425"/>
      <c r="R198" s="425"/>
      <c r="S198" s="425"/>
      <c r="T198" s="425"/>
      <c r="U198" s="425"/>
      <c r="V198" s="425"/>
      <c r="W198" s="425"/>
      <c r="X198" s="425"/>
      <c r="Y198" s="425"/>
      <c r="Z198" s="425"/>
      <c r="AA198" s="425"/>
      <c r="AB198" s="425"/>
      <c r="AC198" s="425"/>
      <c r="AD198" s="425"/>
      <c r="AE198" s="425"/>
      <c r="AF198" s="425"/>
      <c r="AG198" s="425"/>
      <c r="AH198" s="425"/>
      <c r="AI198" s="425"/>
      <c r="AJ198" s="425"/>
      <c r="AK198" s="425"/>
      <c r="AL198" s="425"/>
      <c r="AM198" s="424"/>
      <c r="AN198" s="424"/>
    </row>
    <row r="199" spans="1:40" ht="15.75">
      <c r="A199" s="432"/>
      <c r="B199" s="432"/>
      <c r="C199" s="432"/>
      <c r="D199" s="430"/>
      <c r="E199" s="430"/>
      <c r="F199" s="431"/>
      <c r="G199" s="430"/>
      <c r="H199" s="429"/>
      <c r="I199" s="427"/>
      <c r="J199" s="427"/>
      <c r="K199" s="428"/>
      <c r="L199" s="427"/>
      <c r="M199" s="426"/>
      <c r="N199" s="425"/>
      <c r="O199" s="425"/>
      <c r="P199" s="425"/>
      <c r="Q199" s="425"/>
      <c r="R199" s="425"/>
      <c r="S199" s="425"/>
      <c r="T199" s="425"/>
      <c r="U199" s="425"/>
      <c r="V199" s="425"/>
      <c r="W199" s="425"/>
      <c r="X199" s="425"/>
      <c r="Y199" s="425"/>
      <c r="Z199" s="425"/>
      <c r="AA199" s="425"/>
      <c r="AB199" s="425"/>
      <c r="AC199" s="425"/>
      <c r="AD199" s="425"/>
      <c r="AE199" s="425"/>
      <c r="AF199" s="425"/>
      <c r="AG199" s="425"/>
      <c r="AH199" s="425"/>
      <c r="AI199" s="425"/>
      <c r="AJ199" s="425"/>
      <c r="AK199" s="425"/>
      <c r="AL199" s="425"/>
      <c r="AM199" s="424"/>
      <c r="AN199" s="424"/>
    </row>
    <row r="200" spans="1:40" ht="15.75">
      <c r="A200" s="432"/>
      <c r="B200" s="432"/>
      <c r="C200" s="432"/>
      <c r="D200" s="430"/>
      <c r="E200" s="430"/>
      <c r="F200" s="431"/>
      <c r="G200" s="430"/>
      <c r="H200" s="429"/>
      <c r="I200" s="427"/>
      <c r="J200" s="427"/>
      <c r="K200" s="428"/>
      <c r="L200" s="427"/>
      <c r="M200" s="426"/>
      <c r="N200" s="425"/>
      <c r="O200" s="425"/>
      <c r="P200" s="425"/>
      <c r="Q200" s="425"/>
      <c r="R200" s="425"/>
      <c r="S200" s="425"/>
      <c r="T200" s="425"/>
      <c r="U200" s="425"/>
      <c r="V200" s="425"/>
      <c r="W200" s="425"/>
      <c r="X200" s="425"/>
      <c r="Y200" s="425"/>
      <c r="Z200" s="425"/>
      <c r="AA200" s="425"/>
      <c r="AB200" s="425"/>
      <c r="AC200" s="425"/>
      <c r="AD200" s="425"/>
      <c r="AE200" s="425"/>
      <c r="AF200" s="425"/>
      <c r="AG200" s="425"/>
      <c r="AH200" s="425"/>
      <c r="AI200" s="425"/>
      <c r="AJ200" s="425"/>
      <c r="AK200" s="425"/>
      <c r="AL200" s="425"/>
      <c r="AM200" s="424"/>
      <c r="AN200" s="424"/>
    </row>
    <row r="201" spans="1:40" ht="15.75">
      <c r="A201" s="432"/>
      <c r="B201" s="432"/>
      <c r="C201" s="432"/>
      <c r="D201" s="430"/>
      <c r="E201" s="430"/>
      <c r="F201" s="431"/>
      <c r="G201" s="430"/>
      <c r="H201" s="429"/>
      <c r="I201" s="427"/>
      <c r="J201" s="427"/>
      <c r="K201" s="428"/>
      <c r="L201" s="427"/>
      <c r="M201" s="426"/>
      <c r="N201" s="425"/>
      <c r="O201" s="425"/>
      <c r="P201" s="425"/>
      <c r="Q201" s="425"/>
      <c r="R201" s="425"/>
      <c r="S201" s="425"/>
      <c r="T201" s="425"/>
      <c r="U201" s="425"/>
      <c r="V201" s="425"/>
      <c r="W201" s="425"/>
      <c r="X201" s="425"/>
      <c r="Y201" s="425"/>
      <c r="Z201" s="425"/>
      <c r="AA201" s="425"/>
      <c r="AB201" s="425"/>
      <c r="AC201" s="425"/>
      <c r="AD201" s="425"/>
      <c r="AE201" s="425"/>
      <c r="AF201" s="425"/>
      <c r="AG201" s="425"/>
      <c r="AH201" s="425"/>
      <c r="AI201" s="425"/>
      <c r="AJ201" s="425"/>
      <c r="AK201" s="425"/>
      <c r="AL201" s="425"/>
      <c r="AM201" s="424"/>
      <c r="AN201" s="424"/>
    </row>
    <row r="202" spans="1:40" ht="15.75">
      <c r="A202" s="432"/>
      <c r="B202" s="432"/>
      <c r="C202" s="432"/>
      <c r="D202" s="430"/>
      <c r="E202" s="430"/>
      <c r="F202" s="431"/>
      <c r="G202" s="430"/>
      <c r="H202" s="429"/>
      <c r="I202" s="427"/>
      <c r="J202" s="427"/>
      <c r="K202" s="428"/>
      <c r="L202" s="427"/>
      <c r="M202" s="426"/>
      <c r="N202" s="425"/>
      <c r="O202" s="425"/>
      <c r="P202" s="425"/>
      <c r="Q202" s="425"/>
      <c r="R202" s="425"/>
      <c r="S202" s="425"/>
      <c r="T202" s="425"/>
      <c r="U202" s="425"/>
      <c r="V202" s="425"/>
      <c r="W202" s="425"/>
      <c r="X202" s="425"/>
      <c r="Y202" s="425"/>
      <c r="Z202" s="425"/>
      <c r="AA202" s="425"/>
      <c r="AB202" s="425"/>
      <c r="AC202" s="425"/>
      <c r="AD202" s="425"/>
      <c r="AE202" s="425"/>
      <c r="AF202" s="425"/>
      <c r="AG202" s="425"/>
      <c r="AH202" s="425"/>
      <c r="AI202" s="425"/>
      <c r="AJ202" s="425"/>
      <c r="AK202" s="425"/>
      <c r="AL202" s="425"/>
      <c r="AM202" s="424"/>
      <c r="AN202" s="424"/>
    </row>
    <row r="203" spans="1:40" ht="15.75">
      <c r="A203" s="432"/>
      <c r="B203" s="432"/>
      <c r="C203" s="432"/>
      <c r="D203" s="430"/>
      <c r="E203" s="430"/>
      <c r="F203" s="431"/>
      <c r="G203" s="430"/>
      <c r="H203" s="429"/>
      <c r="I203" s="427"/>
      <c r="J203" s="427"/>
      <c r="K203" s="428"/>
      <c r="L203" s="427"/>
      <c r="M203" s="426"/>
      <c r="N203" s="425"/>
      <c r="O203" s="425"/>
      <c r="P203" s="425"/>
      <c r="Q203" s="425"/>
      <c r="R203" s="425"/>
      <c r="S203" s="425"/>
      <c r="T203" s="425"/>
      <c r="U203" s="425"/>
      <c r="V203" s="425"/>
      <c r="W203" s="425"/>
      <c r="X203" s="425"/>
      <c r="Y203" s="425"/>
      <c r="Z203" s="425"/>
      <c r="AA203" s="425"/>
      <c r="AB203" s="425"/>
      <c r="AC203" s="425"/>
      <c r="AD203" s="425"/>
      <c r="AE203" s="425"/>
      <c r="AF203" s="425"/>
      <c r="AG203" s="425"/>
      <c r="AH203" s="425"/>
      <c r="AI203" s="425"/>
      <c r="AJ203" s="425"/>
      <c r="AK203" s="425"/>
      <c r="AL203" s="425"/>
      <c r="AM203" s="424"/>
      <c r="AN203" s="424"/>
    </row>
    <row r="204" spans="1:40" ht="15.75">
      <c r="A204" s="432"/>
      <c r="B204" s="432"/>
      <c r="C204" s="432"/>
      <c r="D204" s="430"/>
      <c r="E204" s="430"/>
      <c r="F204" s="431"/>
      <c r="G204" s="430"/>
      <c r="H204" s="429"/>
      <c r="I204" s="427"/>
      <c r="J204" s="427"/>
      <c r="K204" s="428"/>
      <c r="L204" s="427"/>
      <c r="M204" s="426"/>
      <c r="N204" s="425"/>
      <c r="O204" s="425"/>
      <c r="P204" s="425"/>
      <c r="Q204" s="425"/>
      <c r="R204" s="425"/>
      <c r="S204" s="425"/>
      <c r="T204" s="425"/>
      <c r="U204" s="425"/>
      <c r="V204" s="425"/>
      <c r="W204" s="425"/>
      <c r="X204" s="425"/>
      <c r="Y204" s="425"/>
      <c r="Z204" s="425"/>
      <c r="AA204" s="425"/>
      <c r="AB204" s="425"/>
      <c r="AC204" s="425"/>
      <c r="AD204" s="425"/>
      <c r="AE204" s="425"/>
      <c r="AF204" s="425"/>
      <c r="AG204" s="425"/>
      <c r="AH204" s="425"/>
      <c r="AI204" s="425"/>
      <c r="AJ204" s="425"/>
      <c r="AK204" s="425"/>
      <c r="AL204" s="425"/>
      <c r="AM204" s="424"/>
      <c r="AN204" s="424"/>
    </row>
    <row r="205" spans="1:40" ht="15.75">
      <c r="A205" s="432"/>
      <c r="B205" s="432"/>
      <c r="C205" s="432"/>
      <c r="D205" s="430"/>
      <c r="E205" s="430"/>
      <c r="F205" s="431"/>
      <c r="G205" s="430"/>
      <c r="H205" s="429"/>
      <c r="I205" s="427"/>
      <c r="J205" s="427"/>
      <c r="K205" s="428"/>
      <c r="L205" s="427"/>
      <c r="M205" s="426"/>
      <c r="N205" s="425"/>
      <c r="O205" s="425"/>
      <c r="P205" s="425"/>
      <c r="Q205" s="425"/>
      <c r="R205" s="425"/>
      <c r="S205" s="425"/>
      <c r="T205" s="425"/>
      <c r="U205" s="425"/>
      <c r="V205" s="425"/>
      <c r="W205" s="425"/>
      <c r="X205" s="425"/>
      <c r="Y205" s="425"/>
      <c r="Z205" s="425"/>
      <c r="AA205" s="425"/>
      <c r="AB205" s="425"/>
      <c r="AC205" s="425"/>
      <c r="AD205" s="425"/>
      <c r="AE205" s="425"/>
      <c r="AF205" s="425"/>
      <c r="AG205" s="425"/>
      <c r="AH205" s="425"/>
      <c r="AI205" s="425"/>
      <c r="AJ205" s="425"/>
      <c r="AK205" s="425"/>
      <c r="AL205" s="425"/>
      <c r="AM205" s="424"/>
      <c r="AN205" s="424"/>
    </row>
    <row r="206" spans="1:40" ht="15.75">
      <c r="A206" s="432"/>
      <c r="B206" s="432"/>
      <c r="C206" s="432"/>
      <c r="D206" s="430"/>
      <c r="E206" s="430"/>
      <c r="F206" s="431"/>
      <c r="G206" s="430"/>
      <c r="H206" s="429"/>
      <c r="I206" s="427"/>
      <c r="J206" s="427"/>
      <c r="K206" s="428"/>
      <c r="L206" s="427"/>
      <c r="M206" s="426"/>
      <c r="N206" s="425"/>
      <c r="O206" s="425"/>
      <c r="P206" s="425"/>
      <c r="Q206" s="425"/>
      <c r="R206" s="425"/>
      <c r="S206" s="425"/>
      <c r="T206" s="425"/>
      <c r="U206" s="425"/>
      <c r="V206" s="425"/>
      <c r="W206" s="425"/>
      <c r="X206" s="425"/>
      <c r="Y206" s="425"/>
      <c r="Z206" s="425"/>
      <c r="AA206" s="425"/>
      <c r="AB206" s="425"/>
      <c r="AC206" s="425"/>
      <c r="AD206" s="425"/>
      <c r="AE206" s="425"/>
      <c r="AF206" s="425"/>
      <c r="AG206" s="425"/>
      <c r="AH206" s="425"/>
      <c r="AI206" s="425"/>
      <c r="AJ206" s="425"/>
      <c r="AK206" s="425"/>
      <c r="AL206" s="425"/>
      <c r="AM206" s="424"/>
      <c r="AN206" s="424"/>
    </row>
    <row r="207" spans="1:40" ht="15.75">
      <c r="A207" s="432"/>
      <c r="B207" s="432"/>
      <c r="C207" s="432"/>
      <c r="D207" s="430"/>
      <c r="E207" s="430"/>
      <c r="F207" s="431"/>
      <c r="G207" s="430"/>
      <c r="H207" s="429"/>
      <c r="I207" s="427"/>
      <c r="J207" s="427"/>
      <c r="K207" s="428"/>
      <c r="L207" s="427"/>
      <c r="M207" s="426"/>
      <c r="N207" s="425"/>
      <c r="O207" s="425"/>
      <c r="P207" s="425"/>
      <c r="Q207" s="425"/>
      <c r="R207" s="425"/>
      <c r="S207" s="425"/>
      <c r="T207" s="425"/>
      <c r="U207" s="425"/>
      <c r="V207" s="425"/>
      <c r="W207" s="425"/>
      <c r="X207" s="425"/>
      <c r="Y207" s="425"/>
      <c r="Z207" s="425"/>
      <c r="AA207" s="425"/>
      <c r="AB207" s="425"/>
      <c r="AC207" s="425"/>
      <c r="AD207" s="425"/>
      <c r="AE207" s="425"/>
      <c r="AF207" s="425"/>
      <c r="AG207" s="425"/>
      <c r="AH207" s="425"/>
      <c r="AI207" s="425"/>
      <c r="AJ207" s="425"/>
      <c r="AK207" s="425"/>
      <c r="AL207" s="425"/>
      <c r="AM207" s="424"/>
      <c r="AN207" s="424"/>
    </row>
    <row r="208" spans="1:40" ht="15.75">
      <c r="A208" s="432"/>
      <c r="B208" s="432"/>
      <c r="C208" s="432"/>
      <c r="D208" s="430"/>
      <c r="E208" s="430"/>
      <c r="F208" s="431"/>
      <c r="G208" s="430"/>
      <c r="H208" s="429"/>
      <c r="I208" s="427"/>
      <c r="J208" s="427"/>
      <c r="K208" s="428"/>
      <c r="L208" s="427"/>
      <c r="M208" s="426"/>
      <c r="N208" s="425"/>
      <c r="O208" s="425"/>
      <c r="P208" s="425"/>
      <c r="Q208" s="425"/>
      <c r="R208" s="425"/>
      <c r="S208" s="425"/>
      <c r="T208" s="425"/>
      <c r="U208" s="425"/>
      <c r="V208" s="425"/>
      <c r="W208" s="425"/>
      <c r="X208" s="425"/>
      <c r="Y208" s="425"/>
      <c r="Z208" s="425"/>
      <c r="AA208" s="425"/>
      <c r="AB208" s="425"/>
      <c r="AC208" s="425"/>
      <c r="AD208" s="425"/>
      <c r="AE208" s="425"/>
      <c r="AF208" s="425"/>
      <c r="AG208" s="425"/>
      <c r="AH208" s="425"/>
      <c r="AI208" s="425"/>
      <c r="AJ208" s="425"/>
      <c r="AK208" s="425"/>
      <c r="AL208" s="425"/>
      <c r="AM208" s="424"/>
      <c r="AN208" s="424"/>
    </row>
    <row r="209" spans="1:40" ht="15.75">
      <c r="A209" s="432"/>
      <c r="B209" s="432"/>
      <c r="C209" s="432"/>
      <c r="D209" s="430"/>
      <c r="E209" s="430"/>
      <c r="F209" s="431"/>
      <c r="G209" s="430"/>
      <c r="H209" s="429"/>
      <c r="I209" s="427"/>
      <c r="J209" s="427"/>
      <c r="K209" s="428"/>
      <c r="L209" s="427"/>
      <c r="M209" s="426"/>
      <c r="N209" s="425"/>
      <c r="O209" s="425"/>
      <c r="P209" s="425"/>
      <c r="Q209" s="425"/>
      <c r="R209" s="425"/>
      <c r="S209" s="425"/>
      <c r="T209" s="425"/>
      <c r="U209" s="425"/>
      <c r="V209" s="425"/>
      <c r="W209" s="425"/>
      <c r="X209" s="425"/>
      <c r="Y209" s="425"/>
      <c r="Z209" s="425"/>
      <c r="AA209" s="425"/>
      <c r="AB209" s="425"/>
      <c r="AC209" s="425"/>
      <c r="AD209" s="425"/>
      <c r="AE209" s="425"/>
      <c r="AF209" s="425"/>
      <c r="AG209" s="425"/>
      <c r="AH209" s="425"/>
      <c r="AI209" s="425"/>
      <c r="AJ209" s="425"/>
      <c r="AK209" s="425"/>
      <c r="AL209" s="425"/>
      <c r="AM209" s="424"/>
      <c r="AN209" s="424"/>
    </row>
    <row r="210" spans="1:40" ht="15.75">
      <c r="A210" s="432"/>
      <c r="B210" s="432"/>
      <c r="C210" s="432"/>
      <c r="D210" s="430"/>
      <c r="E210" s="430"/>
      <c r="F210" s="431"/>
      <c r="G210" s="430"/>
      <c r="H210" s="429"/>
      <c r="I210" s="427"/>
      <c r="J210" s="427"/>
      <c r="K210" s="428"/>
      <c r="L210" s="427"/>
      <c r="M210" s="426"/>
      <c r="N210" s="425"/>
      <c r="O210" s="425"/>
      <c r="P210" s="425"/>
      <c r="Q210" s="425"/>
      <c r="R210" s="425"/>
      <c r="S210" s="425"/>
      <c r="T210" s="425"/>
      <c r="U210" s="425"/>
      <c r="V210" s="425"/>
      <c r="W210" s="425"/>
      <c r="X210" s="425"/>
      <c r="Y210" s="425"/>
      <c r="Z210" s="425"/>
      <c r="AA210" s="425"/>
      <c r="AB210" s="425"/>
      <c r="AC210" s="425"/>
      <c r="AD210" s="425"/>
      <c r="AE210" s="425"/>
      <c r="AF210" s="425"/>
      <c r="AG210" s="425"/>
      <c r="AH210" s="425"/>
      <c r="AI210" s="425"/>
      <c r="AJ210" s="425"/>
      <c r="AK210" s="425"/>
      <c r="AL210" s="425"/>
      <c r="AM210" s="424"/>
      <c r="AN210" s="424"/>
    </row>
    <row r="211" spans="1:40" ht="15.75">
      <c r="A211" s="432"/>
      <c r="B211" s="432"/>
      <c r="C211" s="432"/>
      <c r="D211" s="430"/>
      <c r="E211" s="430"/>
      <c r="F211" s="431"/>
      <c r="G211" s="430"/>
      <c r="H211" s="429"/>
      <c r="I211" s="427"/>
      <c r="J211" s="427"/>
      <c r="K211" s="428"/>
      <c r="L211" s="427"/>
      <c r="M211" s="426"/>
      <c r="N211" s="425"/>
      <c r="O211" s="425"/>
      <c r="P211" s="425"/>
      <c r="Q211" s="425"/>
      <c r="R211" s="425"/>
      <c r="S211" s="425"/>
      <c r="T211" s="425"/>
      <c r="U211" s="425"/>
      <c r="V211" s="425"/>
      <c r="W211" s="425"/>
      <c r="X211" s="425"/>
      <c r="Y211" s="425"/>
      <c r="Z211" s="425"/>
      <c r="AA211" s="425"/>
      <c r="AB211" s="425"/>
      <c r="AC211" s="425"/>
      <c r="AD211" s="425"/>
      <c r="AE211" s="425"/>
      <c r="AF211" s="425"/>
      <c r="AG211" s="425"/>
      <c r="AH211" s="425"/>
      <c r="AI211" s="425"/>
      <c r="AJ211" s="425"/>
      <c r="AK211" s="425"/>
      <c r="AL211" s="425"/>
      <c r="AM211" s="424"/>
      <c r="AN211" s="424"/>
    </row>
    <row r="212" spans="1:40" ht="15.75">
      <c r="A212" s="432"/>
      <c r="B212" s="432"/>
      <c r="C212" s="432"/>
      <c r="D212" s="430"/>
      <c r="E212" s="430"/>
      <c r="F212" s="431"/>
      <c r="G212" s="430"/>
      <c r="H212" s="429"/>
      <c r="I212" s="427"/>
      <c r="J212" s="427"/>
      <c r="K212" s="428"/>
      <c r="L212" s="427"/>
      <c r="M212" s="426"/>
      <c r="N212" s="425"/>
      <c r="O212" s="425"/>
      <c r="P212" s="425"/>
      <c r="Q212" s="425"/>
      <c r="R212" s="425"/>
      <c r="S212" s="425"/>
      <c r="T212" s="425"/>
      <c r="U212" s="425"/>
      <c r="V212" s="425"/>
      <c r="W212" s="425"/>
      <c r="X212" s="425"/>
      <c r="Y212" s="425"/>
      <c r="Z212" s="425"/>
      <c r="AA212" s="425"/>
      <c r="AB212" s="425"/>
      <c r="AC212" s="425"/>
      <c r="AD212" s="425"/>
      <c r="AE212" s="425"/>
      <c r="AF212" s="425"/>
      <c r="AG212" s="425"/>
      <c r="AH212" s="425"/>
      <c r="AI212" s="425"/>
      <c r="AJ212" s="425"/>
      <c r="AK212" s="425"/>
      <c r="AL212" s="425"/>
      <c r="AM212" s="424"/>
      <c r="AN212" s="424"/>
    </row>
    <row r="213" spans="1:40" ht="15.75">
      <c r="A213" s="432"/>
      <c r="B213" s="432"/>
      <c r="C213" s="432"/>
      <c r="D213" s="430"/>
      <c r="E213" s="430"/>
      <c r="F213" s="431"/>
      <c r="G213" s="430"/>
      <c r="H213" s="429"/>
      <c r="I213" s="427"/>
      <c r="J213" s="427"/>
      <c r="K213" s="428"/>
      <c r="L213" s="427"/>
      <c r="M213" s="426"/>
      <c r="N213" s="425"/>
      <c r="O213" s="425"/>
      <c r="P213" s="425"/>
      <c r="Q213" s="425"/>
      <c r="R213" s="425"/>
      <c r="S213" s="425"/>
      <c r="T213" s="425"/>
      <c r="U213" s="425"/>
      <c r="V213" s="425"/>
      <c r="W213" s="425"/>
      <c r="X213" s="425"/>
      <c r="Y213" s="425"/>
      <c r="Z213" s="425"/>
      <c r="AA213" s="425"/>
      <c r="AB213" s="425"/>
      <c r="AC213" s="425"/>
      <c r="AD213" s="425"/>
      <c r="AE213" s="425"/>
      <c r="AF213" s="425"/>
      <c r="AG213" s="425"/>
      <c r="AH213" s="425"/>
      <c r="AI213" s="425"/>
      <c r="AJ213" s="425"/>
      <c r="AK213" s="425"/>
      <c r="AL213" s="425"/>
      <c r="AM213" s="424"/>
      <c r="AN213" s="424"/>
    </row>
    <row r="214" spans="1:40" ht="15.75">
      <c r="A214" s="432"/>
      <c r="B214" s="432"/>
      <c r="C214" s="432"/>
      <c r="D214" s="430"/>
      <c r="E214" s="430"/>
      <c r="F214" s="431"/>
      <c r="G214" s="430"/>
      <c r="H214" s="429"/>
      <c r="I214" s="427"/>
      <c r="J214" s="427"/>
      <c r="K214" s="428"/>
      <c r="L214" s="427"/>
      <c r="M214" s="426"/>
      <c r="N214" s="425"/>
      <c r="O214" s="425"/>
      <c r="P214" s="425"/>
      <c r="Q214" s="425"/>
      <c r="R214" s="425"/>
      <c r="S214" s="425"/>
      <c r="T214" s="425"/>
      <c r="U214" s="425"/>
      <c r="V214" s="425"/>
      <c r="W214" s="425"/>
      <c r="X214" s="425"/>
      <c r="Y214" s="425"/>
      <c r="Z214" s="425"/>
      <c r="AA214" s="425"/>
      <c r="AB214" s="425"/>
      <c r="AC214" s="425"/>
      <c r="AD214" s="425"/>
      <c r="AE214" s="425"/>
      <c r="AF214" s="425"/>
      <c r="AG214" s="425"/>
      <c r="AH214" s="425"/>
      <c r="AI214" s="425"/>
      <c r="AJ214" s="425"/>
      <c r="AK214" s="425"/>
      <c r="AL214" s="425"/>
      <c r="AM214" s="424"/>
      <c r="AN214" s="424"/>
    </row>
    <row r="215" spans="1:40" ht="15.75">
      <c r="A215" s="432"/>
      <c r="B215" s="432"/>
      <c r="C215" s="432"/>
      <c r="D215" s="430"/>
      <c r="E215" s="430"/>
      <c r="F215" s="431"/>
      <c r="G215" s="430"/>
      <c r="H215" s="429"/>
      <c r="I215" s="427"/>
      <c r="J215" s="427"/>
      <c r="K215" s="428"/>
      <c r="L215" s="427"/>
      <c r="M215" s="426"/>
      <c r="N215" s="425"/>
      <c r="O215" s="425"/>
      <c r="P215" s="425"/>
      <c r="Q215" s="425"/>
      <c r="R215" s="425"/>
      <c r="S215" s="425"/>
      <c r="T215" s="425"/>
      <c r="U215" s="425"/>
      <c r="V215" s="425"/>
      <c r="W215" s="425"/>
      <c r="X215" s="425"/>
      <c r="Y215" s="425"/>
      <c r="Z215" s="425"/>
      <c r="AA215" s="425"/>
      <c r="AB215" s="425"/>
      <c r="AC215" s="425"/>
      <c r="AD215" s="425"/>
      <c r="AE215" s="425"/>
      <c r="AF215" s="425"/>
      <c r="AG215" s="425"/>
      <c r="AH215" s="425"/>
      <c r="AI215" s="425"/>
      <c r="AJ215" s="425"/>
      <c r="AK215" s="425"/>
      <c r="AL215" s="425"/>
      <c r="AM215" s="424"/>
      <c r="AN215" s="424"/>
    </row>
    <row r="216" spans="1:40" ht="15.75">
      <c r="A216" s="432"/>
      <c r="B216" s="432"/>
      <c r="C216" s="432"/>
      <c r="D216" s="430"/>
      <c r="E216" s="430"/>
      <c r="F216" s="431"/>
      <c r="G216" s="430"/>
      <c r="H216" s="429"/>
      <c r="I216" s="427"/>
      <c r="J216" s="427"/>
      <c r="K216" s="428"/>
      <c r="L216" s="427"/>
      <c r="M216" s="426"/>
      <c r="N216" s="425"/>
      <c r="O216" s="425"/>
      <c r="P216" s="425"/>
      <c r="Q216" s="425"/>
      <c r="R216" s="425"/>
      <c r="S216" s="425"/>
      <c r="T216" s="425"/>
      <c r="U216" s="425"/>
      <c r="V216" s="425"/>
      <c r="W216" s="425"/>
      <c r="X216" s="425"/>
      <c r="Y216" s="425"/>
      <c r="Z216" s="425"/>
      <c r="AA216" s="425"/>
      <c r="AB216" s="425"/>
      <c r="AC216" s="425"/>
      <c r="AD216" s="425"/>
      <c r="AE216" s="425"/>
      <c r="AF216" s="425"/>
      <c r="AG216" s="425"/>
      <c r="AH216" s="425"/>
      <c r="AI216" s="425"/>
      <c r="AJ216" s="425"/>
      <c r="AK216" s="425"/>
      <c r="AL216" s="425"/>
      <c r="AM216" s="424"/>
      <c r="AN216" s="424"/>
    </row>
    <row r="217" spans="1:40" ht="15.75">
      <c r="A217" s="432"/>
      <c r="B217" s="432"/>
      <c r="C217" s="432"/>
      <c r="D217" s="430"/>
      <c r="E217" s="430"/>
      <c r="F217" s="431"/>
      <c r="G217" s="430"/>
      <c r="H217" s="429"/>
      <c r="I217" s="427"/>
      <c r="J217" s="427"/>
      <c r="K217" s="428"/>
      <c r="L217" s="427"/>
      <c r="M217" s="426"/>
      <c r="N217" s="425"/>
      <c r="O217" s="425"/>
      <c r="P217" s="425"/>
      <c r="Q217" s="425"/>
      <c r="R217" s="425"/>
      <c r="S217" s="425"/>
      <c r="T217" s="425"/>
      <c r="U217" s="425"/>
      <c r="V217" s="425"/>
      <c r="W217" s="425"/>
      <c r="X217" s="425"/>
      <c r="Y217" s="425"/>
      <c r="Z217" s="425"/>
      <c r="AA217" s="425"/>
      <c r="AB217" s="425"/>
      <c r="AC217" s="425"/>
      <c r="AD217" s="425"/>
      <c r="AE217" s="425"/>
      <c r="AF217" s="425"/>
      <c r="AG217" s="425"/>
      <c r="AH217" s="425"/>
      <c r="AI217" s="425"/>
      <c r="AJ217" s="425"/>
      <c r="AK217" s="425"/>
      <c r="AL217" s="425"/>
      <c r="AM217" s="424"/>
      <c r="AN217" s="424"/>
    </row>
    <row r="218" spans="1:40" ht="15.75">
      <c r="A218" s="432"/>
      <c r="B218" s="432"/>
      <c r="C218" s="432"/>
      <c r="D218" s="430"/>
      <c r="E218" s="430"/>
      <c r="F218" s="431"/>
      <c r="G218" s="430"/>
      <c r="H218" s="429"/>
      <c r="I218" s="427"/>
      <c r="J218" s="427"/>
      <c r="K218" s="428"/>
      <c r="L218" s="427"/>
      <c r="M218" s="426"/>
      <c r="N218" s="425"/>
      <c r="O218" s="425"/>
      <c r="P218" s="425"/>
      <c r="Q218" s="425"/>
      <c r="R218" s="425"/>
      <c r="S218" s="425"/>
      <c r="T218" s="425"/>
      <c r="U218" s="425"/>
      <c r="V218" s="425"/>
      <c r="W218" s="425"/>
      <c r="X218" s="425"/>
      <c r="Y218" s="425"/>
      <c r="Z218" s="425"/>
      <c r="AA218" s="425"/>
      <c r="AB218" s="425"/>
      <c r="AC218" s="425"/>
      <c r="AD218" s="425"/>
      <c r="AE218" s="425"/>
      <c r="AF218" s="425"/>
      <c r="AG218" s="425"/>
      <c r="AH218" s="425"/>
      <c r="AI218" s="425"/>
      <c r="AJ218" s="425"/>
      <c r="AK218" s="425"/>
      <c r="AL218" s="425"/>
      <c r="AM218" s="424"/>
      <c r="AN218" s="424"/>
    </row>
    <row r="219" spans="1:40" ht="15.75">
      <c r="A219" s="432"/>
      <c r="B219" s="432"/>
      <c r="C219" s="432"/>
      <c r="D219" s="430"/>
      <c r="E219" s="430"/>
      <c r="F219" s="431"/>
      <c r="G219" s="430"/>
      <c r="H219" s="429"/>
      <c r="I219" s="427"/>
      <c r="J219" s="427"/>
      <c r="K219" s="428"/>
      <c r="L219" s="427"/>
      <c r="M219" s="426"/>
      <c r="N219" s="425"/>
      <c r="O219" s="425"/>
      <c r="P219" s="425"/>
      <c r="Q219" s="425"/>
      <c r="R219" s="425"/>
      <c r="S219" s="425"/>
      <c r="T219" s="425"/>
      <c r="U219" s="425"/>
      <c r="V219" s="425"/>
      <c r="W219" s="425"/>
      <c r="X219" s="425"/>
      <c r="Y219" s="425"/>
      <c r="Z219" s="425"/>
      <c r="AA219" s="425"/>
      <c r="AB219" s="425"/>
      <c r="AC219" s="425"/>
      <c r="AD219" s="425"/>
      <c r="AE219" s="425"/>
      <c r="AF219" s="425"/>
      <c r="AG219" s="425"/>
      <c r="AH219" s="425"/>
      <c r="AI219" s="425"/>
      <c r="AJ219" s="425"/>
      <c r="AK219" s="425"/>
      <c r="AL219" s="425"/>
      <c r="AM219" s="424"/>
      <c r="AN219" s="424"/>
    </row>
    <row r="220" spans="1:40" ht="15.75">
      <c r="A220" s="432"/>
      <c r="B220" s="432"/>
      <c r="C220" s="432"/>
      <c r="D220" s="430"/>
      <c r="E220" s="430"/>
      <c r="F220" s="431"/>
      <c r="G220" s="430"/>
      <c r="H220" s="429"/>
      <c r="I220" s="427"/>
      <c r="J220" s="427"/>
      <c r="K220" s="428"/>
      <c r="L220" s="427"/>
      <c r="M220" s="426"/>
      <c r="N220" s="425"/>
      <c r="O220" s="425"/>
      <c r="P220" s="425"/>
      <c r="Q220" s="425"/>
      <c r="R220" s="425"/>
      <c r="S220" s="425"/>
      <c r="T220" s="425"/>
      <c r="U220" s="425"/>
      <c r="V220" s="425"/>
      <c r="W220" s="425"/>
      <c r="X220" s="425"/>
      <c r="Y220" s="425"/>
      <c r="Z220" s="425"/>
      <c r="AA220" s="425"/>
      <c r="AB220" s="425"/>
      <c r="AC220" s="425"/>
      <c r="AD220" s="425"/>
      <c r="AE220" s="425"/>
      <c r="AF220" s="425"/>
      <c r="AG220" s="425"/>
      <c r="AH220" s="425"/>
      <c r="AI220" s="425"/>
      <c r="AJ220" s="425"/>
      <c r="AK220" s="425"/>
      <c r="AL220" s="425"/>
      <c r="AM220" s="424"/>
      <c r="AN220" s="424"/>
    </row>
    <row r="221" spans="1:40" ht="15.75">
      <c r="A221" s="432"/>
      <c r="B221" s="432"/>
      <c r="C221" s="432"/>
      <c r="D221" s="430"/>
      <c r="E221" s="430"/>
      <c r="F221" s="431"/>
      <c r="G221" s="430"/>
      <c r="H221" s="429"/>
      <c r="I221" s="427"/>
      <c r="J221" s="427"/>
      <c r="K221" s="428"/>
      <c r="L221" s="427"/>
      <c r="M221" s="426"/>
      <c r="N221" s="425"/>
      <c r="O221" s="425"/>
      <c r="P221" s="425"/>
      <c r="Q221" s="425"/>
      <c r="R221" s="425"/>
      <c r="S221" s="425"/>
      <c r="T221" s="425"/>
      <c r="U221" s="425"/>
      <c r="V221" s="425"/>
      <c r="W221" s="425"/>
      <c r="X221" s="425"/>
      <c r="Y221" s="425"/>
      <c r="Z221" s="425"/>
      <c r="AA221" s="425"/>
      <c r="AB221" s="425"/>
      <c r="AC221" s="425"/>
      <c r="AD221" s="425"/>
      <c r="AE221" s="425"/>
      <c r="AF221" s="425"/>
      <c r="AG221" s="425"/>
      <c r="AH221" s="425"/>
      <c r="AI221" s="425"/>
      <c r="AJ221" s="425"/>
      <c r="AK221" s="425"/>
      <c r="AL221" s="425"/>
      <c r="AM221" s="424"/>
      <c r="AN221" s="424"/>
    </row>
    <row r="222" spans="1:40" ht="15.75">
      <c r="A222" s="432"/>
      <c r="B222" s="432"/>
      <c r="C222" s="432"/>
      <c r="D222" s="430"/>
      <c r="E222" s="430"/>
      <c r="F222" s="431"/>
      <c r="G222" s="430"/>
      <c r="H222" s="429"/>
      <c r="I222" s="427"/>
      <c r="J222" s="427"/>
      <c r="K222" s="428"/>
      <c r="L222" s="427"/>
      <c r="M222" s="426"/>
      <c r="N222" s="425"/>
      <c r="O222" s="425"/>
      <c r="P222" s="425"/>
      <c r="Q222" s="425"/>
      <c r="R222" s="425"/>
      <c r="S222" s="425"/>
      <c r="T222" s="425"/>
      <c r="U222" s="425"/>
      <c r="V222" s="425"/>
      <c r="W222" s="425"/>
      <c r="X222" s="425"/>
      <c r="Y222" s="425"/>
      <c r="Z222" s="425"/>
      <c r="AA222" s="425"/>
      <c r="AB222" s="425"/>
      <c r="AC222" s="425"/>
      <c r="AD222" s="425"/>
      <c r="AE222" s="425"/>
      <c r="AF222" s="425"/>
      <c r="AG222" s="425"/>
      <c r="AH222" s="425"/>
      <c r="AI222" s="425"/>
      <c r="AJ222" s="425"/>
      <c r="AK222" s="425"/>
      <c r="AL222" s="425"/>
      <c r="AM222" s="424"/>
      <c r="AN222" s="424"/>
    </row>
    <row r="223" spans="1:40" ht="15.75">
      <c r="A223" s="432"/>
      <c r="B223" s="432"/>
      <c r="C223" s="432"/>
      <c r="D223" s="430"/>
      <c r="E223" s="430"/>
      <c r="F223" s="431"/>
      <c r="G223" s="430"/>
      <c r="H223" s="429"/>
      <c r="I223" s="427"/>
      <c r="J223" s="427"/>
      <c r="K223" s="428"/>
      <c r="L223" s="427"/>
      <c r="M223" s="426"/>
      <c r="N223" s="425"/>
      <c r="O223" s="425"/>
      <c r="P223" s="425"/>
      <c r="Q223" s="425"/>
      <c r="R223" s="425"/>
      <c r="S223" s="425"/>
      <c r="T223" s="425"/>
      <c r="U223" s="425"/>
      <c r="V223" s="425"/>
      <c r="W223" s="425"/>
      <c r="X223" s="425"/>
      <c r="Y223" s="425"/>
      <c r="Z223" s="425"/>
      <c r="AA223" s="425"/>
      <c r="AB223" s="425"/>
      <c r="AC223" s="425"/>
      <c r="AD223" s="425"/>
      <c r="AE223" s="425"/>
      <c r="AF223" s="425"/>
      <c r="AG223" s="425"/>
      <c r="AH223" s="425"/>
      <c r="AI223" s="425"/>
      <c r="AJ223" s="425"/>
      <c r="AK223" s="425"/>
      <c r="AL223" s="425"/>
      <c r="AM223" s="424"/>
      <c r="AN223" s="424"/>
    </row>
    <row r="224" spans="1:40" ht="15.75">
      <c r="A224" s="432"/>
      <c r="B224" s="432"/>
      <c r="C224" s="432"/>
      <c r="D224" s="430"/>
      <c r="E224" s="430"/>
      <c r="F224" s="431"/>
      <c r="G224" s="430"/>
      <c r="H224" s="429"/>
      <c r="I224" s="427"/>
      <c r="J224" s="427"/>
      <c r="K224" s="428"/>
      <c r="L224" s="427"/>
      <c r="M224" s="426"/>
      <c r="N224" s="425"/>
      <c r="O224" s="425"/>
      <c r="P224" s="425"/>
      <c r="Q224" s="425"/>
      <c r="R224" s="425"/>
      <c r="S224" s="425"/>
      <c r="T224" s="425"/>
      <c r="U224" s="425"/>
      <c r="V224" s="425"/>
      <c r="W224" s="425"/>
      <c r="X224" s="425"/>
      <c r="Y224" s="425"/>
      <c r="Z224" s="425"/>
      <c r="AA224" s="425"/>
      <c r="AB224" s="425"/>
      <c r="AC224" s="425"/>
      <c r="AD224" s="425"/>
      <c r="AE224" s="425"/>
      <c r="AF224" s="425"/>
      <c r="AG224" s="425"/>
      <c r="AH224" s="425"/>
      <c r="AI224" s="425"/>
      <c r="AJ224" s="425"/>
      <c r="AK224" s="425"/>
      <c r="AL224" s="425"/>
      <c r="AM224" s="424"/>
      <c r="AN224" s="424"/>
    </row>
    <row r="225" spans="1:40" ht="15.75">
      <c r="A225" s="432"/>
      <c r="B225" s="432"/>
      <c r="C225" s="432"/>
      <c r="D225" s="430"/>
      <c r="E225" s="430"/>
      <c r="F225" s="431"/>
      <c r="G225" s="430"/>
      <c r="H225" s="429"/>
      <c r="I225" s="427"/>
      <c r="J225" s="427"/>
      <c r="K225" s="428"/>
      <c r="L225" s="427"/>
      <c r="M225" s="426"/>
      <c r="N225" s="425"/>
      <c r="O225" s="425"/>
      <c r="P225" s="425"/>
      <c r="Q225" s="425"/>
      <c r="R225" s="425"/>
      <c r="S225" s="425"/>
      <c r="T225" s="425"/>
      <c r="U225" s="425"/>
      <c r="V225" s="425"/>
      <c r="W225" s="425"/>
      <c r="X225" s="425"/>
      <c r="Y225" s="425"/>
      <c r="Z225" s="425"/>
      <c r="AA225" s="425"/>
      <c r="AB225" s="425"/>
      <c r="AC225" s="425"/>
      <c r="AD225" s="425"/>
      <c r="AE225" s="425"/>
      <c r="AF225" s="425"/>
      <c r="AG225" s="425"/>
      <c r="AH225" s="425"/>
      <c r="AI225" s="425"/>
      <c r="AJ225" s="425"/>
      <c r="AK225" s="425"/>
      <c r="AL225" s="425"/>
      <c r="AM225" s="424"/>
      <c r="AN225" s="424"/>
    </row>
    <row r="226" spans="1:40" ht="15.75">
      <c r="A226" s="432"/>
      <c r="B226" s="432"/>
      <c r="C226" s="432"/>
      <c r="D226" s="430"/>
      <c r="E226" s="430"/>
      <c r="F226" s="431"/>
      <c r="G226" s="430"/>
      <c r="H226" s="429"/>
      <c r="I226" s="427"/>
      <c r="J226" s="427"/>
      <c r="K226" s="428"/>
      <c r="L226" s="427"/>
      <c r="M226" s="426"/>
      <c r="N226" s="425"/>
      <c r="O226" s="425"/>
      <c r="P226" s="425"/>
      <c r="Q226" s="425"/>
      <c r="R226" s="425"/>
      <c r="S226" s="425"/>
      <c r="T226" s="425"/>
      <c r="U226" s="425"/>
      <c r="V226" s="425"/>
      <c r="W226" s="425"/>
      <c r="X226" s="425"/>
      <c r="Y226" s="425"/>
      <c r="Z226" s="425"/>
      <c r="AA226" s="425"/>
      <c r="AB226" s="425"/>
      <c r="AC226" s="425"/>
      <c r="AD226" s="425"/>
      <c r="AE226" s="425"/>
      <c r="AF226" s="425"/>
      <c r="AG226" s="425"/>
      <c r="AH226" s="425"/>
      <c r="AI226" s="425"/>
      <c r="AJ226" s="425"/>
      <c r="AK226" s="425"/>
      <c r="AL226" s="425"/>
      <c r="AM226" s="424"/>
      <c r="AN226" s="424"/>
    </row>
    <row r="227" spans="1:40" ht="15.75">
      <c r="A227" s="432"/>
      <c r="B227" s="432"/>
      <c r="C227" s="432"/>
      <c r="D227" s="430"/>
      <c r="E227" s="430"/>
      <c r="F227" s="431"/>
      <c r="G227" s="430"/>
      <c r="H227" s="429"/>
      <c r="I227" s="427"/>
      <c r="J227" s="427"/>
      <c r="K227" s="428"/>
      <c r="L227" s="427"/>
      <c r="M227" s="426"/>
      <c r="N227" s="425"/>
      <c r="O227" s="425"/>
      <c r="P227" s="425"/>
      <c r="Q227" s="425"/>
      <c r="R227" s="425"/>
      <c r="S227" s="425"/>
      <c r="T227" s="425"/>
      <c r="U227" s="425"/>
      <c r="V227" s="425"/>
      <c r="W227" s="425"/>
      <c r="X227" s="425"/>
      <c r="Y227" s="425"/>
      <c r="Z227" s="425"/>
      <c r="AA227" s="425"/>
      <c r="AB227" s="425"/>
      <c r="AC227" s="425"/>
      <c r="AD227" s="425"/>
      <c r="AE227" s="425"/>
      <c r="AF227" s="425"/>
      <c r="AG227" s="425"/>
      <c r="AH227" s="425"/>
      <c r="AI227" s="425"/>
      <c r="AJ227" s="425"/>
      <c r="AK227" s="425"/>
      <c r="AL227" s="425"/>
      <c r="AM227" s="424"/>
      <c r="AN227" s="424"/>
    </row>
    <row r="228" spans="1:40" ht="15.75">
      <c r="A228" s="432"/>
      <c r="B228" s="432"/>
      <c r="C228" s="432"/>
      <c r="D228" s="430"/>
      <c r="E228" s="430"/>
      <c r="F228" s="431"/>
      <c r="G228" s="430"/>
      <c r="H228" s="429"/>
      <c r="I228" s="427"/>
      <c r="J228" s="427"/>
      <c r="K228" s="428"/>
      <c r="L228" s="427"/>
      <c r="M228" s="426"/>
      <c r="N228" s="425"/>
      <c r="O228" s="425"/>
      <c r="P228" s="425"/>
      <c r="Q228" s="425"/>
      <c r="R228" s="425"/>
      <c r="S228" s="425"/>
      <c r="T228" s="425"/>
      <c r="U228" s="425"/>
      <c r="V228" s="425"/>
      <c r="W228" s="425"/>
      <c r="X228" s="425"/>
      <c r="Y228" s="425"/>
      <c r="Z228" s="425"/>
      <c r="AA228" s="425"/>
      <c r="AB228" s="425"/>
      <c r="AC228" s="425"/>
      <c r="AD228" s="425"/>
      <c r="AE228" s="425"/>
      <c r="AF228" s="425"/>
      <c r="AG228" s="425"/>
      <c r="AH228" s="425"/>
      <c r="AI228" s="425"/>
      <c r="AJ228" s="425"/>
      <c r="AK228" s="425"/>
      <c r="AL228" s="425"/>
      <c r="AM228" s="424"/>
      <c r="AN228" s="424"/>
    </row>
    <row r="229" spans="1:40" ht="15.75">
      <c r="A229" s="432"/>
      <c r="B229" s="432"/>
      <c r="C229" s="432"/>
      <c r="D229" s="430"/>
      <c r="E229" s="430"/>
      <c r="F229" s="431"/>
      <c r="G229" s="430"/>
      <c r="H229" s="429"/>
      <c r="I229" s="427"/>
      <c r="J229" s="427"/>
      <c r="K229" s="428"/>
      <c r="L229" s="427"/>
      <c r="M229" s="426"/>
      <c r="N229" s="425"/>
      <c r="O229" s="425"/>
      <c r="P229" s="425"/>
      <c r="Q229" s="425"/>
      <c r="R229" s="425"/>
      <c r="S229" s="425"/>
      <c r="T229" s="425"/>
      <c r="U229" s="425"/>
      <c r="V229" s="425"/>
      <c r="W229" s="425"/>
      <c r="X229" s="425"/>
      <c r="Y229" s="425"/>
      <c r="Z229" s="425"/>
      <c r="AA229" s="425"/>
      <c r="AB229" s="425"/>
      <c r="AC229" s="425"/>
      <c r="AD229" s="425"/>
      <c r="AE229" s="425"/>
      <c r="AF229" s="425"/>
      <c r="AG229" s="425"/>
      <c r="AH229" s="425"/>
      <c r="AI229" s="425"/>
      <c r="AJ229" s="425"/>
      <c r="AK229" s="425"/>
      <c r="AL229" s="425"/>
      <c r="AM229" s="424"/>
      <c r="AN229" s="424"/>
    </row>
    <row r="230" spans="1:40" ht="15.75">
      <c r="A230" s="432"/>
      <c r="B230" s="432"/>
      <c r="C230" s="432"/>
      <c r="D230" s="430"/>
      <c r="E230" s="430"/>
      <c r="F230" s="431"/>
      <c r="G230" s="430"/>
      <c r="H230" s="429"/>
      <c r="I230" s="427"/>
      <c r="J230" s="427"/>
      <c r="K230" s="428"/>
      <c r="L230" s="427"/>
      <c r="M230" s="426"/>
      <c r="N230" s="425"/>
      <c r="O230" s="425"/>
      <c r="P230" s="425"/>
      <c r="Q230" s="425"/>
      <c r="R230" s="425"/>
      <c r="S230" s="425"/>
      <c r="T230" s="425"/>
      <c r="U230" s="425"/>
      <c r="V230" s="425"/>
      <c r="W230" s="425"/>
      <c r="X230" s="425"/>
      <c r="Y230" s="425"/>
      <c r="Z230" s="425"/>
      <c r="AA230" s="425"/>
      <c r="AB230" s="425"/>
      <c r="AC230" s="425"/>
      <c r="AD230" s="425"/>
      <c r="AE230" s="425"/>
      <c r="AF230" s="425"/>
      <c r="AG230" s="425"/>
      <c r="AH230" s="425"/>
      <c r="AI230" s="425"/>
      <c r="AJ230" s="425"/>
      <c r="AK230" s="425"/>
      <c r="AL230" s="425"/>
      <c r="AM230" s="424"/>
      <c r="AN230" s="424"/>
    </row>
    <row r="231" spans="1:40" ht="15.75">
      <c r="A231" s="432"/>
      <c r="B231" s="432"/>
      <c r="C231" s="432"/>
      <c r="D231" s="430"/>
      <c r="E231" s="430"/>
      <c r="F231" s="431"/>
      <c r="G231" s="430"/>
      <c r="H231" s="429"/>
      <c r="I231" s="427"/>
      <c r="J231" s="427"/>
      <c r="K231" s="428"/>
      <c r="L231" s="427"/>
      <c r="M231" s="426"/>
      <c r="N231" s="425"/>
      <c r="O231" s="425"/>
      <c r="P231" s="425"/>
      <c r="Q231" s="425"/>
      <c r="R231" s="425"/>
      <c r="S231" s="425"/>
      <c r="T231" s="425"/>
      <c r="U231" s="425"/>
      <c r="V231" s="425"/>
      <c r="W231" s="425"/>
      <c r="X231" s="425"/>
      <c r="Y231" s="425"/>
      <c r="Z231" s="425"/>
      <c r="AA231" s="425"/>
      <c r="AB231" s="425"/>
      <c r="AC231" s="425"/>
      <c r="AD231" s="425"/>
      <c r="AE231" s="425"/>
      <c r="AF231" s="425"/>
      <c r="AG231" s="425"/>
      <c r="AH231" s="425"/>
      <c r="AI231" s="425"/>
      <c r="AJ231" s="425"/>
      <c r="AK231" s="425"/>
      <c r="AL231" s="425"/>
      <c r="AM231" s="424"/>
      <c r="AN231" s="424"/>
    </row>
    <row r="232" spans="1:40" ht="15.75">
      <c r="A232" s="432"/>
      <c r="B232" s="432"/>
      <c r="C232" s="432"/>
      <c r="D232" s="430"/>
      <c r="E232" s="430"/>
      <c r="F232" s="431"/>
      <c r="G232" s="430"/>
      <c r="H232" s="429"/>
      <c r="I232" s="427"/>
      <c r="J232" s="427"/>
      <c r="K232" s="428"/>
      <c r="L232" s="427"/>
      <c r="M232" s="426"/>
      <c r="N232" s="425"/>
      <c r="O232" s="425"/>
      <c r="P232" s="425"/>
      <c r="Q232" s="425"/>
      <c r="R232" s="425"/>
      <c r="S232" s="425"/>
      <c r="T232" s="425"/>
      <c r="U232" s="425"/>
      <c r="V232" s="425"/>
      <c r="W232" s="425"/>
      <c r="X232" s="425"/>
      <c r="Y232" s="425"/>
      <c r="Z232" s="425"/>
      <c r="AA232" s="425"/>
      <c r="AB232" s="425"/>
      <c r="AC232" s="425"/>
      <c r="AD232" s="425"/>
      <c r="AE232" s="425"/>
      <c r="AF232" s="425"/>
      <c r="AG232" s="425"/>
      <c r="AH232" s="425"/>
      <c r="AI232" s="425"/>
      <c r="AJ232" s="425"/>
      <c r="AK232" s="425"/>
      <c r="AL232" s="425"/>
      <c r="AM232" s="424"/>
      <c r="AN232" s="424"/>
    </row>
    <row r="233" spans="1:40" ht="15.75">
      <c r="A233" s="432"/>
      <c r="B233" s="432"/>
      <c r="C233" s="432"/>
      <c r="D233" s="430"/>
      <c r="E233" s="430"/>
      <c r="F233" s="431"/>
      <c r="G233" s="430"/>
      <c r="H233" s="429"/>
      <c r="I233" s="427"/>
      <c r="J233" s="427"/>
      <c r="K233" s="428"/>
      <c r="L233" s="427"/>
      <c r="M233" s="426"/>
      <c r="N233" s="425"/>
      <c r="O233" s="425"/>
      <c r="P233" s="425"/>
      <c r="Q233" s="425"/>
      <c r="R233" s="425"/>
      <c r="S233" s="425"/>
      <c r="T233" s="425"/>
      <c r="U233" s="425"/>
      <c r="V233" s="425"/>
      <c r="W233" s="425"/>
      <c r="X233" s="425"/>
      <c r="Y233" s="425"/>
      <c r="Z233" s="425"/>
      <c r="AA233" s="425"/>
      <c r="AB233" s="425"/>
      <c r="AC233" s="425"/>
      <c r="AD233" s="425"/>
      <c r="AE233" s="425"/>
      <c r="AF233" s="425"/>
      <c r="AG233" s="425"/>
      <c r="AH233" s="425"/>
      <c r="AI233" s="425"/>
      <c r="AJ233" s="425"/>
      <c r="AK233" s="425"/>
      <c r="AL233" s="425"/>
      <c r="AM233" s="424"/>
      <c r="AN233" s="424"/>
    </row>
    <row r="234" spans="1:40" ht="15.75">
      <c r="A234" s="432"/>
      <c r="B234" s="432"/>
      <c r="C234" s="432"/>
      <c r="D234" s="430"/>
      <c r="E234" s="430"/>
      <c r="F234" s="431"/>
      <c r="G234" s="430"/>
      <c r="H234" s="429"/>
      <c r="I234" s="427"/>
      <c r="J234" s="427"/>
      <c r="K234" s="428"/>
      <c r="L234" s="427"/>
      <c r="M234" s="426"/>
      <c r="N234" s="425"/>
      <c r="O234" s="425"/>
      <c r="P234" s="425"/>
      <c r="Q234" s="425"/>
      <c r="R234" s="425"/>
      <c r="S234" s="425"/>
      <c r="T234" s="425"/>
      <c r="U234" s="425"/>
      <c r="V234" s="425"/>
      <c r="W234" s="425"/>
      <c r="X234" s="425"/>
      <c r="Y234" s="425"/>
      <c r="Z234" s="425"/>
      <c r="AA234" s="425"/>
      <c r="AB234" s="425"/>
      <c r="AC234" s="425"/>
      <c r="AD234" s="425"/>
      <c r="AE234" s="425"/>
      <c r="AF234" s="425"/>
      <c r="AG234" s="425"/>
      <c r="AH234" s="425"/>
      <c r="AI234" s="425"/>
      <c r="AJ234" s="425"/>
      <c r="AK234" s="425"/>
      <c r="AL234" s="425"/>
      <c r="AM234" s="424"/>
      <c r="AN234" s="424"/>
    </row>
    <row r="235" spans="1:40" ht="15.75">
      <c r="A235" s="432"/>
      <c r="B235" s="432"/>
      <c r="C235" s="432"/>
      <c r="D235" s="430"/>
      <c r="E235" s="430"/>
      <c r="F235" s="431"/>
      <c r="G235" s="430"/>
      <c r="H235" s="429"/>
      <c r="I235" s="427"/>
      <c r="J235" s="427"/>
      <c r="K235" s="428"/>
      <c r="L235" s="427"/>
      <c r="M235" s="426"/>
      <c r="N235" s="425"/>
      <c r="O235" s="425"/>
      <c r="P235" s="425"/>
      <c r="Q235" s="425"/>
      <c r="R235" s="425"/>
      <c r="S235" s="425"/>
      <c r="T235" s="425"/>
      <c r="U235" s="425"/>
      <c r="V235" s="425"/>
      <c r="W235" s="425"/>
      <c r="X235" s="425"/>
      <c r="Y235" s="425"/>
      <c r="Z235" s="425"/>
      <c r="AA235" s="425"/>
      <c r="AB235" s="425"/>
      <c r="AC235" s="425"/>
      <c r="AD235" s="425"/>
      <c r="AE235" s="425"/>
      <c r="AF235" s="425"/>
      <c r="AG235" s="425"/>
      <c r="AH235" s="425"/>
      <c r="AI235" s="425"/>
      <c r="AJ235" s="425"/>
      <c r="AK235" s="425"/>
      <c r="AL235" s="425"/>
      <c r="AM235" s="424"/>
      <c r="AN235" s="424"/>
    </row>
    <row r="236" spans="1:40" ht="15.75">
      <c r="A236" s="432"/>
      <c r="B236" s="432"/>
      <c r="C236" s="432"/>
      <c r="D236" s="430"/>
      <c r="E236" s="430"/>
      <c r="F236" s="431"/>
      <c r="G236" s="430"/>
      <c r="H236" s="429"/>
      <c r="I236" s="427"/>
      <c r="J236" s="427"/>
      <c r="K236" s="428"/>
      <c r="L236" s="427"/>
      <c r="M236" s="426"/>
      <c r="N236" s="425"/>
      <c r="O236" s="425"/>
      <c r="P236" s="425"/>
      <c r="Q236" s="425"/>
      <c r="R236" s="425"/>
      <c r="S236" s="425"/>
      <c r="T236" s="425"/>
      <c r="U236" s="425"/>
      <c r="V236" s="425"/>
      <c r="W236" s="425"/>
      <c r="X236" s="425"/>
      <c r="Y236" s="425"/>
      <c r="Z236" s="425"/>
      <c r="AA236" s="425"/>
      <c r="AB236" s="425"/>
      <c r="AC236" s="425"/>
      <c r="AD236" s="425"/>
      <c r="AE236" s="425"/>
      <c r="AF236" s="425"/>
      <c r="AG236" s="425"/>
      <c r="AH236" s="425"/>
      <c r="AI236" s="425"/>
      <c r="AJ236" s="425"/>
      <c r="AK236" s="425"/>
      <c r="AL236" s="425"/>
      <c r="AM236" s="424"/>
      <c r="AN236" s="424"/>
    </row>
    <row r="237" spans="1:40" ht="15.75">
      <c r="A237" s="432"/>
      <c r="B237" s="432"/>
      <c r="C237" s="432"/>
      <c r="D237" s="430"/>
      <c r="E237" s="430"/>
      <c r="F237" s="431"/>
      <c r="G237" s="430"/>
      <c r="H237" s="429"/>
      <c r="I237" s="427"/>
      <c r="J237" s="427"/>
      <c r="K237" s="428"/>
      <c r="L237" s="427"/>
      <c r="M237" s="426"/>
      <c r="N237" s="425"/>
      <c r="O237" s="425"/>
      <c r="P237" s="425"/>
      <c r="Q237" s="425"/>
      <c r="R237" s="425"/>
      <c r="S237" s="425"/>
      <c r="T237" s="425"/>
      <c r="U237" s="425"/>
      <c r="V237" s="425"/>
      <c r="W237" s="425"/>
      <c r="X237" s="425"/>
      <c r="Y237" s="425"/>
      <c r="Z237" s="425"/>
      <c r="AA237" s="425"/>
      <c r="AB237" s="425"/>
      <c r="AC237" s="425"/>
      <c r="AD237" s="425"/>
      <c r="AE237" s="425"/>
      <c r="AF237" s="425"/>
      <c r="AG237" s="425"/>
      <c r="AH237" s="425"/>
      <c r="AI237" s="425"/>
      <c r="AJ237" s="425"/>
      <c r="AK237" s="425"/>
      <c r="AL237" s="425"/>
      <c r="AM237" s="424"/>
      <c r="AN237" s="424"/>
    </row>
    <row r="238" spans="1:40" ht="15.75">
      <c r="A238" s="432"/>
      <c r="B238" s="432"/>
      <c r="C238" s="432"/>
      <c r="D238" s="430"/>
      <c r="E238" s="430"/>
      <c r="F238" s="431"/>
      <c r="G238" s="430"/>
      <c r="H238" s="429"/>
      <c r="I238" s="427"/>
      <c r="J238" s="427"/>
      <c r="K238" s="428"/>
      <c r="L238" s="427"/>
      <c r="M238" s="426"/>
      <c r="N238" s="425"/>
      <c r="O238" s="425"/>
      <c r="P238" s="425"/>
      <c r="Q238" s="425"/>
      <c r="R238" s="425"/>
      <c r="S238" s="425"/>
      <c r="T238" s="425"/>
      <c r="U238" s="425"/>
      <c r="V238" s="425"/>
      <c r="W238" s="425"/>
      <c r="X238" s="425"/>
      <c r="Y238" s="425"/>
      <c r="Z238" s="425"/>
      <c r="AA238" s="425"/>
      <c r="AB238" s="425"/>
      <c r="AC238" s="425"/>
      <c r="AD238" s="425"/>
      <c r="AE238" s="425"/>
      <c r="AF238" s="425"/>
      <c r="AG238" s="425"/>
      <c r="AH238" s="425"/>
      <c r="AI238" s="425"/>
      <c r="AJ238" s="425"/>
      <c r="AK238" s="425"/>
      <c r="AL238" s="425"/>
      <c r="AM238" s="424"/>
      <c r="AN238" s="424"/>
    </row>
    <row r="239" spans="1:40" ht="15.75">
      <c r="A239" s="432"/>
      <c r="B239" s="432"/>
      <c r="C239" s="432"/>
      <c r="D239" s="430"/>
      <c r="E239" s="430"/>
      <c r="F239" s="431"/>
      <c r="G239" s="430"/>
      <c r="H239" s="429"/>
      <c r="I239" s="427"/>
      <c r="J239" s="427"/>
      <c r="K239" s="428"/>
      <c r="L239" s="427"/>
      <c r="M239" s="426"/>
      <c r="N239" s="425"/>
      <c r="O239" s="425"/>
      <c r="P239" s="425"/>
      <c r="Q239" s="425"/>
      <c r="R239" s="425"/>
      <c r="S239" s="425"/>
      <c r="T239" s="425"/>
      <c r="U239" s="425"/>
      <c r="V239" s="425"/>
      <c r="W239" s="425"/>
      <c r="X239" s="425"/>
      <c r="Y239" s="425"/>
      <c r="Z239" s="425"/>
      <c r="AA239" s="425"/>
      <c r="AB239" s="425"/>
      <c r="AC239" s="425"/>
      <c r="AD239" s="425"/>
      <c r="AE239" s="425"/>
      <c r="AF239" s="425"/>
      <c r="AG239" s="425"/>
      <c r="AH239" s="425"/>
      <c r="AI239" s="425"/>
      <c r="AJ239" s="425"/>
      <c r="AK239" s="425"/>
      <c r="AL239" s="425"/>
      <c r="AM239" s="424"/>
      <c r="AN239" s="424"/>
    </row>
    <row r="240" spans="1:40" ht="15.75">
      <c r="A240" s="432"/>
      <c r="B240" s="432"/>
      <c r="C240" s="432"/>
      <c r="D240" s="430"/>
      <c r="E240" s="430"/>
      <c r="F240" s="431"/>
      <c r="G240" s="430"/>
      <c r="H240" s="429"/>
      <c r="I240" s="427"/>
      <c r="J240" s="427"/>
      <c r="K240" s="428"/>
      <c r="L240" s="427"/>
      <c r="M240" s="426"/>
      <c r="N240" s="425"/>
      <c r="O240" s="425"/>
      <c r="P240" s="425"/>
      <c r="Q240" s="425"/>
      <c r="R240" s="425"/>
      <c r="S240" s="425"/>
      <c r="T240" s="425"/>
      <c r="U240" s="425"/>
      <c r="V240" s="425"/>
      <c r="W240" s="425"/>
      <c r="X240" s="425"/>
      <c r="Y240" s="425"/>
      <c r="Z240" s="425"/>
      <c r="AA240" s="425"/>
      <c r="AB240" s="425"/>
      <c r="AC240" s="425"/>
      <c r="AD240" s="425"/>
      <c r="AE240" s="425"/>
      <c r="AF240" s="425"/>
      <c r="AG240" s="425"/>
      <c r="AH240" s="425"/>
      <c r="AI240" s="425"/>
      <c r="AJ240" s="425"/>
      <c r="AK240" s="425"/>
      <c r="AL240" s="425"/>
      <c r="AM240" s="424"/>
      <c r="AN240" s="424"/>
    </row>
    <row r="241" spans="1:40" ht="15.75">
      <c r="A241" s="432"/>
      <c r="B241" s="432"/>
      <c r="C241" s="432"/>
      <c r="D241" s="430"/>
      <c r="E241" s="430"/>
      <c r="F241" s="431"/>
      <c r="G241" s="430"/>
      <c r="H241" s="429"/>
      <c r="I241" s="427"/>
      <c r="J241" s="427"/>
      <c r="K241" s="428"/>
      <c r="L241" s="427"/>
      <c r="M241" s="426"/>
      <c r="N241" s="425"/>
      <c r="O241" s="425"/>
      <c r="P241" s="425"/>
      <c r="Q241" s="425"/>
      <c r="R241" s="425"/>
      <c r="S241" s="425"/>
      <c r="T241" s="425"/>
      <c r="U241" s="425"/>
      <c r="V241" s="425"/>
      <c r="W241" s="425"/>
      <c r="X241" s="425"/>
      <c r="Y241" s="425"/>
      <c r="Z241" s="425"/>
      <c r="AA241" s="425"/>
      <c r="AB241" s="425"/>
      <c r="AC241" s="425"/>
      <c r="AD241" s="425"/>
      <c r="AE241" s="425"/>
      <c r="AF241" s="425"/>
      <c r="AG241" s="425"/>
      <c r="AH241" s="425"/>
      <c r="AI241" s="425"/>
      <c r="AJ241" s="425"/>
      <c r="AK241" s="425"/>
      <c r="AL241" s="425"/>
      <c r="AM241" s="424"/>
      <c r="AN241" s="424"/>
    </row>
    <row r="242" spans="1:40" ht="15.75">
      <c r="A242" s="432"/>
      <c r="B242" s="432"/>
      <c r="C242" s="432"/>
      <c r="D242" s="430"/>
      <c r="E242" s="430"/>
      <c r="F242" s="431"/>
      <c r="G242" s="430"/>
      <c r="H242" s="429"/>
      <c r="I242" s="427"/>
      <c r="J242" s="427"/>
      <c r="K242" s="428"/>
      <c r="L242" s="427"/>
      <c r="M242" s="426"/>
      <c r="N242" s="425"/>
      <c r="O242" s="425"/>
      <c r="P242" s="425"/>
      <c r="Q242" s="425"/>
      <c r="R242" s="425"/>
      <c r="S242" s="425"/>
      <c r="T242" s="425"/>
      <c r="U242" s="425"/>
      <c r="V242" s="425"/>
      <c r="W242" s="425"/>
      <c r="X242" s="425"/>
      <c r="Y242" s="425"/>
      <c r="Z242" s="425"/>
      <c r="AA242" s="425"/>
      <c r="AB242" s="425"/>
      <c r="AC242" s="425"/>
      <c r="AD242" s="425"/>
      <c r="AE242" s="425"/>
      <c r="AF242" s="425"/>
      <c r="AG242" s="425"/>
      <c r="AH242" s="425"/>
      <c r="AI242" s="425"/>
      <c r="AJ242" s="425"/>
      <c r="AK242" s="425"/>
      <c r="AL242" s="425"/>
      <c r="AM242" s="424"/>
      <c r="AN242" s="424"/>
    </row>
    <row r="243" spans="1:40" ht="15.75">
      <c r="A243" s="432"/>
      <c r="B243" s="432"/>
      <c r="C243" s="432"/>
      <c r="D243" s="430"/>
      <c r="E243" s="430"/>
      <c r="F243" s="431"/>
      <c r="G243" s="430"/>
      <c r="H243" s="429"/>
      <c r="I243" s="427"/>
      <c r="J243" s="427"/>
      <c r="K243" s="428"/>
      <c r="L243" s="427"/>
      <c r="M243" s="426"/>
      <c r="N243" s="425"/>
      <c r="O243" s="425"/>
      <c r="P243" s="425"/>
      <c r="Q243" s="425"/>
      <c r="R243" s="425"/>
      <c r="S243" s="425"/>
      <c r="T243" s="425"/>
      <c r="U243" s="425"/>
      <c r="V243" s="425"/>
      <c r="W243" s="425"/>
      <c r="X243" s="425"/>
      <c r="Y243" s="425"/>
      <c r="Z243" s="425"/>
      <c r="AA243" s="425"/>
      <c r="AB243" s="425"/>
      <c r="AC243" s="425"/>
      <c r="AD243" s="425"/>
      <c r="AE243" s="425"/>
      <c r="AF243" s="425"/>
      <c r="AG243" s="425"/>
      <c r="AH243" s="425"/>
      <c r="AI243" s="425"/>
      <c r="AJ243" s="425"/>
      <c r="AK243" s="425"/>
      <c r="AL243" s="425"/>
      <c r="AM243" s="424"/>
      <c r="AN243" s="424"/>
    </row>
    <row r="244" spans="1:40" ht="15.75">
      <c r="A244" s="432"/>
      <c r="B244" s="432"/>
      <c r="C244" s="432"/>
      <c r="D244" s="430"/>
      <c r="E244" s="430"/>
      <c r="F244" s="431"/>
      <c r="G244" s="430"/>
      <c r="H244" s="429"/>
      <c r="I244" s="427"/>
      <c r="J244" s="427"/>
      <c r="K244" s="428"/>
      <c r="L244" s="427"/>
      <c r="M244" s="426"/>
      <c r="N244" s="425"/>
      <c r="O244" s="425"/>
      <c r="P244" s="425"/>
      <c r="Q244" s="425"/>
      <c r="R244" s="425"/>
      <c r="S244" s="425"/>
      <c r="T244" s="425"/>
      <c r="U244" s="425"/>
      <c r="V244" s="425"/>
      <c r="W244" s="425"/>
      <c r="X244" s="425"/>
      <c r="Y244" s="425"/>
      <c r="Z244" s="425"/>
      <c r="AA244" s="425"/>
      <c r="AB244" s="425"/>
      <c r="AC244" s="425"/>
      <c r="AD244" s="425"/>
      <c r="AE244" s="425"/>
      <c r="AF244" s="425"/>
      <c r="AG244" s="425"/>
      <c r="AH244" s="425"/>
      <c r="AI244" s="425"/>
      <c r="AJ244" s="425"/>
      <c r="AK244" s="425"/>
      <c r="AL244" s="425"/>
      <c r="AM244" s="424"/>
      <c r="AN244" s="424"/>
    </row>
    <row r="245" spans="1:40" ht="15.75">
      <c r="A245" s="432"/>
      <c r="B245" s="432"/>
      <c r="C245" s="432"/>
      <c r="D245" s="430"/>
      <c r="E245" s="430"/>
      <c r="F245" s="431"/>
      <c r="G245" s="430"/>
      <c r="H245" s="429"/>
      <c r="I245" s="427"/>
      <c r="J245" s="427"/>
      <c r="K245" s="428"/>
      <c r="L245" s="427"/>
      <c r="M245" s="426"/>
      <c r="N245" s="425"/>
      <c r="O245" s="425"/>
      <c r="P245" s="425"/>
      <c r="Q245" s="425"/>
      <c r="R245" s="425"/>
      <c r="S245" s="425"/>
      <c r="T245" s="425"/>
      <c r="U245" s="425"/>
      <c r="V245" s="425"/>
      <c r="W245" s="425"/>
      <c r="X245" s="425"/>
      <c r="Y245" s="425"/>
      <c r="Z245" s="425"/>
      <c r="AA245" s="425"/>
      <c r="AB245" s="425"/>
      <c r="AC245" s="425"/>
      <c r="AD245" s="425"/>
      <c r="AE245" s="425"/>
      <c r="AF245" s="425"/>
      <c r="AG245" s="425"/>
      <c r="AH245" s="425"/>
      <c r="AI245" s="425"/>
      <c r="AJ245" s="425"/>
      <c r="AK245" s="425"/>
      <c r="AL245" s="425"/>
      <c r="AM245" s="424"/>
      <c r="AN245" s="424"/>
    </row>
    <row r="246" spans="1:40" ht="15.75">
      <c r="A246" s="432"/>
      <c r="B246" s="432"/>
      <c r="C246" s="432"/>
      <c r="D246" s="430"/>
      <c r="E246" s="430"/>
      <c r="F246" s="431"/>
      <c r="G246" s="430"/>
      <c r="H246" s="429"/>
      <c r="I246" s="427"/>
      <c r="J246" s="427"/>
      <c r="K246" s="428"/>
      <c r="L246" s="427"/>
      <c r="M246" s="426"/>
      <c r="N246" s="425"/>
      <c r="O246" s="425"/>
      <c r="P246" s="425"/>
      <c r="Q246" s="425"/>
      <c r="R246" s="425"/>
      <c r="S246" s="425"/>
      <c r="T246" s="425"/>
      <c r="U246" s="425"/>
      <c r="V246" s="425"/>
      <c r="W246" s="425"/>
      <c r="X246" s="425"/>
      <c r="Y246" s="425"/>
      <c r="Z246" s="425"/>
      <c r="AA246" s="425"/>
      <c r="AB246" s="425"/>
      <c r="AC246" s="425"/>
      <c r="AD246" s="425"/>
      <c r="AE246" s="425"/>
      <c r="AF246" s="425"/>
      <c r="AG246" s="425"/>
      <c r="AH246" s="425"/>
      <c r="AI246" s="425"/>
      <c r="AJ246" s="425"/>
      <c r="AK246" s="425"/>
      <c r="AL246" s="425"/>
      <c r="AM246" s="424"/>
      <c r="AN246" s="424"/>
    </row>
    <row r="247" spans="1:40" ht="15.75">
      <c r="A247" s="432"/>
      <c r="B247" s="432"/>
      <c r="C247" s="432"/>
      <c r="D247" s="430"/>
      <c r="E247" s="430"/>
      <c r="F247" s="431"/>
      <c r="G247" s="430"/>
      <c r="H247" s="429"/>
      <c r="I247" s="427"/>
      <c r="J247" s="427"/>
      <c r="K247" s="428"/>
      <c r="L247" s="427"/>
      <c r="M247" s="426"/>
      <c r="N247" s="425"/>
      <c r="O247" s="425"/>
      <c r="P247" s="425"/>
      <c r="Q247" s="425"/>
      <c r="R247" s="425"/>
      <c r="S247" s="425"/>
      <c r="T247" s="425"/>
      <c r="U247" s="425"/>
      <c r="V247" s="425"/>
      <c r="W247" s="425"/>
      <c r="X247" s="425"/>
      <c r="Y247" s="425"/>
      <c r="Z247" s="425"/>
      <c r="AA247" s="425"/>
      <c r="AB247" s="425"/>
      <c r="AC247" s="425"/>
      <c r="AD247" s="425"/>
      <c r="AE247" s="425"/>
      <c r="AF247" s="425"/>
      <c r="AG247" s="425"/>
      <c r="AH247" s="425"/>
      <c r="AI247" s="425"/>
      <c r="AJ247" s="425"/>
      <c r="AK247" s="425"/>
      <c r="AL247" s="425"/>
      <c r="AM247" s="424"/>
      <c r="AN247" s="424"/>
    </row>
    <row r="248" spans="1:40" ht="15.75">
      <c r="A248" s="432"/>
      <c r="B248" s="432"/>
      <c r="C248" s="432"/>
      <c r="D248" s="430"/>
      <c r="E248" s="430"/>
      <c r="F248" s="431"/>
      <c r="G248" s="430"/>
      <c r="H248" s="429"/>
      <c r="I248" s="427"/>
      <c r="J248" s="427"/>
      <c r="K248" s="428"/>
      <c r="L248" s="427"/>
      <c r="M248" s="426"/>
      <c r="N248" s="425"/>
      <c r="O248" s="425"/>
      <c r="P248" s="425"/>
      <c r="Q248" s="425"/>
      <c r="R248" s="425"/>
      <c r="S248" s="425"/>
      <c r="T248" s="425"/>
      <c r="U248" s="425"/>
      <c r="V248" s="425"/>
      <c r="W248" s="425"/>
      <c r="X248" s="425"/>
      <c r="Y248" s="425"/>
      <c r="Z248" s="425"/>
      <c r="AA248" s="425"/>
      <c r="AB248" s="425"/>
      <c r="AC248" s="425"/>
      <c r="AD248" s="425"/>
      <c r="AE248" s="425"/>
      <c r="AF248" s="425"/>
      <c r="AG248" s="425"/>
      <c r="AH248" s="425"/>
      <c r="AI248" s="425"/>
      <c r="AJ248" s="425"/>
      <c r="AK248" s="425"/>
      <c r="AL248" s="425"/>
      <c r="AM248" s="424"/>
      <c r="AN248" s="424"/>
    </row>
    <row r="249" spans="1:40" ht="15.75">
      <c r="A249" s="432"/>
      <c r="B249" s="432"/>
      <c r="C249" s="432"/>
      <c r="D249" s="430"/>
      <c r="E249" s="430"/>
      <c r="F249" s="431"/>
      <c r="G249" s="430"/>
      <c r="H249" s="429"/>
      <c r="I249" s="427"/>
      <c r="J249" s="427"/>
      <c r="K249" s="428"/>
      <c r="L249" s="427"/>
      <c r="M249" s="426"/>
      <c r="N249" s="425"/>
      <c r="O249" s="425"/>
      <c r="P249" s="425"/>
      <c r="Q249" s="425"/>
      <c r="R249" s="425"/>
      <c r="S249" s="425"/>
      <c r="T249" s="425"/>
      <c r="U249" s="425"/>
      <c r="V249" s="425"/>
      <c r="W249" s="425"/>
      <c r="X249" s="425"/>
      <c r="Y249" s="425"/>
      <c r="Z249" s="425"/>
      <c r="AA249" s="425"/>
      <c r="AB249" s="425"/>
      <c r="AC249" s="425"/>
      <c r="AD249" s="425"/>
      <c r="AE249" s="425"/>
      <c r="AF249" s="425"/>
      <c r="AG249" s="425"/>
      <c r="AH249" s="425"/>
      <c r="AI249" s="425"/>
      <c r="AJ249" s="425"/>
      <c r="AK249" s="425"/>
      <c r="AL249" s="425"/>
      <c r="AM249" s="424"/>
      <c r="AN249" s="424"/>
    </row>
    <row r="250" spans="1:40" ht="15.75">
      <c r="A250" s="432"/>
      <c r="B250" s="432"/>
      <c r="C250" s="432"/>
      <c r="D250" s="430"/>
      <c r="E250" s="430"/>
      <c r="F250" s="431"/>
      <c r="G250" s="430"/>
      <c r="H250" s="429"/>
      <c r="I250" s="427"/>
      <c r="J250" s="427"/>
      <c r="K250" s="428"/>
      <c r="L250" s="427"/>
      <c r="M250" s="426"/>
      <c r="N250" s="425"/>
      <c r="O250" s="425"/>
      <c r="P250" s="425"/>
      <c r="Q250" s="425"/>
      <c r="R250" s="425"/>
      <c r="S250" s="425"/>
      <c r="T250" s="425"/>
      <c r="U250" s="425"/>
      <c r="V250" s="425"/>
      <c r="W250" s="425"/>
      <c r="X250" s="425"/>
      <c r="Y250" s="425"/>
      <c r="Z250" s="425"/>
      <c r="AA250" s="425"/>
      <c r="AB250" s="425"/>
      <c r="AC250" s="425"/>
      <c r="AD250" s="425"/>
      <c r="AE250" s="425"/>
      <c r="AF250" s="425"/>
      <c r="AG250" s="425"/>
      <c r="AH250" s="425"/>
      <c r="AI250" s="425"/>
      <c r="AJ250" s="425"/>
      <c r="AK250" s="425"/>
      <c r="AL250" s="425"/>
      <c r="AM250" s="424"/>
      <c r="AN250" s="424"/>
    </row>
    <row r="251" spans="1:40" ht="15.75">
      <c r="A251" s="432"/>
      <c r="B251" s="432"/>
      <c r="C251" s="432"/>
      <c r="D251" s="430"/>
      <c r="E251" s="430"/>
      <c r="F251" s="431"/>
      <c r="G251" s="430"/>
      <c r="H251" s="429"/>
      <c r="I251" s="427"/>
      <c r="J251" s="427"/>
      <c r="K251" s="428"/>
      <c r="L251" s="427"/>
      <c r="M251" s="426"/>
      <c r="N251" s="425"/>
      <c r="O251" s="425"/>
      <c r="P251" s="425"/>
      <c r="Q251" s="425"/>
      <c r="R251" s="425"/>
      <c r="S251" s="425"/>
      <c r="T251" s="425"/>
      <c r="U251" s="425"/>
      <c r="V251" s="425"/>
      <c r="W251" s="425"/>
      <c r="X251" s="425"/>
      <c r="Y251" s="425"/>
      <c r="Z251" s="425"/>
      <c r="AA251" s="425"/>
      <c r="AB251" s="425"/>
      <c r="AC251" s="425"/>
      <c r="AD251" s="425"/>
      <c r="AE251" s="425"/>
      <c r="AF251" s="425"/>
      <c r="AG251" s="425"/>
      <c r="AH251" s="425"/>
      <c r="AI251" s="425"/>
      <c r="AJ251" s="425"/>
      <c r="AK251" s="425"/>
      <c r="AL251" s="425"/>
      <c r="AM251" s="424"/>
      <c r="AN251" s="424"/>
    </row>
    <row r="252" spans="1:40" ht="15.75">
      <c r="A252" s="432"/>
      <c r="B252" s="432"/>
      <c r="C252" s="432"/>
      <c r="D252" s="430"/>
      <c r="E252" s="430"/>
      <c r="F252" s="431"/>
      <c r="G252" s="430"/>
      <c r="H252" s="429"/>
      <c r="I252" s="427"/>
      <c r="J252" s="427"/>
      <c r="K252" s="428"/>
      <c r="L252" s="427"/>
      <c r="M252" s="426"/>
      <c r="N252" s="425"/>
      <c r="O252" s="425"/>
      <c r="P252" s="425"/>
      <c r="Q252" s="425"/>
      <c r="R252" s="425"/>
      <c r="S252" s="425"/>
      <c r="T252" s="425"/>
      <c r="U252" s="425"/>
      <c r="V252" s="425"/>
      <c r="W252" s="425"/>
      <c r="X252" s="425"/>
      <c r="Y252" s="425"/>
      <c r="Z252" s="425"/>
      <c r="AA252" s="425"/>
      <c r="AB252" s="425"/>
      <c r="AC252" s="425"/>
      <c r="AD252" s="425"/>
      <c r="AE252" s="425"/>
      <c r="AF252" s="425"/>
      <c r="AG252" s="425"/>
      <c r="AH252" s="425"/>
      <c r="AI252" s="425"/>
      <c r="AJ252" s="425"/>
      <c r="AK252" s="425"/>
      <c r="AL252" s="425"/>
      <c r="AM252" s="424"/>
      <c r="AN252" s="424"/>
    </row>
    <row r="253" spans="1:40" ht="15.75">
      <c r="A253" s="432"/>
      <c r="B253" s="432"/>
      <c r="C253" s="432"/>
      <c r="D253" s="430"/>
      <c r="E253" s="430"/>
      <c r="F253" s="431"/>
      <c r="G253" s="430"/>
      <c r="H253" s="429"/>
      <c r="I253" s="427"/>
      <c r="J253" s="427"/>
      <c r="K253" s="428"/>
      <c r="L253" s="427"/>
      <c r="M253" s="426"/>
      <c r="N253" s="425"/>
      <c r="O253" s="425"/>
      <c r="P253" s="425"/>
      <c r="Q253" s="425"/>
      <c r="R253" s="425"/>
      <c r="S253" s="425"/>
      <c r="T253" s="425"/>
      <c r="U253" s="425"/>
      <c r="V253" s="425"/>
      <c r="W253" s="425"/>
      <c r="X253" s="425"/>
      <c r="Y253" s="425"/>
      <c r="Z253" s="425"/>
      <c r="AA253" s="425"/>
      <c r="AB253" s="425"/>
      <c r="AC253" s="425"/>
      <c r="AD253" s="425"/>
      <c r="AE253" s="425"/>
      <c r="AF253" s="425"/>
      <c r="AG253" s="425"/>
      <c r="AH253" s="425"/>
      <c r="AI253" s="425"/>
      <c r="AJ253" s="425"/>
      <c r="AK253" s="425"/>
      <c r="AL253" s="425"/>
      <c r="AM253" s="424"/>
      <c r="AN253" s="424"/>
    </row>
    <row r="254" spans="1:40" ht="15.75">
      <c r="A254" s="432"/>
      <c r="B254" s="432"/>
      <c r="C254" s="432"/>
      <c r="D254" s="430"/>
      <c r="E254" s="430"/>
      <c r="F254" s="431"/>
      <c r="G254" s="430"/>
      <c r="H254" s="429"/>
      <c r="I254" s="427"/>
      <c r="J254" s="427"/>
      <c r="K254" s="428"/>
      <c r="L254" s="427"/>
      <c r="M254" s="426"/>
      <c r="N254" s="425"/>
      <c r="O254" s="425"/>
      <c r="P254" s="425"/>
      <c r="Q254" s="425"/>
      <c r="R254" s="425"/>
      <c r="S254" s="425"/>
      <c r="T254" s="425"/>
      <c r="U254" s="425"/>
      <c r="V254" s="425"/>
      <c r="W254" s="425"/>
      <c r="X254" s="425"/>
      <c r="Y254" s="425"/>
      <c r="Z254" s="425"/>
      <c r="AA254" s="425"/>
      <c r="AB254" s="425"/>
      <c r="AC254" s="425"/>
      <c r="AD254" s="425"/>
      <c r="AE254" s="425"/>
      <c r="AF254" s="425"/>
      <c r="AG254" s="425"/>
      <c r="AH254" s="425"/>
      <c r="AI254" s="425"/>
      <c r="AJ254" s="425"/>
      <c r="AK254" s="425"/>
      <c r="AL254" s="425"/>
      <c r="AM254" s="424"/>
      <c r="AN254" s="424"/>
    </row>
    <row r="255" spans="1:40" ht="15.75">
      <c r="A255" s="432"/>
      <c r="B255" s="432"/>
      <c r="C255" s="432"/>
      <c r="D255" s="430"/>
      <c r="E255" s="430"/>
      <c r="F255" s="431"/>
      <c r="G255" s="430"/>
      <c r="H255" s="429"/>
      <c r="I255" s="427"/>
      <c r="J255" s="427"/>
      <c r="K255" s="428"/>
      <c r="L255" s="427"/>
      <c r="M255" s="426"/>
      <c r="N255" s="425"/>
      <c r="O255" s="425"/>
      <c r="P255" s="425"/>
      <c r="Q255" s="425"/>
      <c r="R255" s="425"/>
      <c r="S255" s="425"/>
      <c r="T255" s="425"/>
      <c r="U255" s="425"/>
      <c r="V255" s="425"/>
      <c r="W255" s="425"/>
      <c r="X255" s="425"/>
      <c r="Y255" s="425"/>
      <c r="Z255" s="425"/>
      <c r="AA255" s="425"/>
      <c r="AB255" s="425"/>
      <c r="AC255" s="425"/>
      <c r="AD255" s="425"/>
      <c r="AE255" s="425"/>
      <c r="AF255" s="425"/>
      <c r="AG255" s="425"/>
      <c r="AH255" s="425"/>
      <c r="AI255" s="425"/>
      <c r="AJ255" s="425"/>
      <c r="AK255" s="425"/>
      <c r="AL255" s="425"/>
      <c r="AM255" s="424"/>
      <c r="AN255" s="424"/>
    </row>
    <row r="256" spans="1:40" ht="15.75">
      <c r="A256" s="432"/>
      <c r="B256" s="432"/>
      <c r="C256" s="432"/>
      <c r="D256" s="430"/>
      <c r="E256" s="430"/>
      <c r="F256" s="431"/>
      <c r="G256" s="430"/>
      <c r="H256" s="429"/>
      <c r="I256" s="427"/>
      <c r="J256" s="427"/>
      <c r="K256" s="428"/>
      <c r="L256" s="427"/>
      <c r="M256" s="426"/>
      <c r="N256" s="425"/>
      <c r="O256" s="425"/>
      <c r="P256" s="425"/>
      <c r="Q256" s="425"/>
      <c r="R256" s="425"/>
      <c r="S256" s="425"/>
      <c r="T256" s="425"/>
      <c r="U256" s="425"/>
      <c r="V256" s="425"/>
      <c r="W256" s="425"/>
      <c r="X256" s="425"/>
      <c r="Y256" s="425"/>
      <c r="Z256" s="425"/>
      <c r="AA256" s="425"/>
      <c r="AB256" s="425"/>
      <c r="AC256" s="425"/>
      <c r="AD256" s="425"/>
      <c r="AE256" s="425"/>
      <c r="AF256" s="425"/>
      <c r="AG256" s="425"/>
      <c r="AH256" s="425"/>
      <c r="AI256" s="425"/>
      <c r="AJ256" s="425"/>
      <c r="AK256" s="425"/>
      <c r="AL256" s="425"/>
      <c r="AM256" s="424"/>
      <c r="AN256" s="424"/>
    </row>
    <row r="257" spans="1:40" ht="15.75">
      <c r="A257" s="432"/>
      <c r="B257" s="432"/>
      <c r="C257" s="432"/>
      <c r="D257" s="430"/>
      <c r="E257" s="430"/>
      <c r="F257" s="431"/>
      <c r="G257" s="430"/>
      <c r="H257" s="429"/>
      <c r="I257" s="427"/>
      <c r="J257" s="427"/>
      <c r="K257" s="428"/>
      <c r="L257" s="427"/>
      <c r="M257" s="426"/>
      <c r="N257" s="425"/>
      <c r="O257" s="425"/>
      <c r="P257" s="425"/>
      <c r="Q257" s="425"/>
      <c r="R257" s="425"/>
      <c r="S257" s="425"/>
      <c r="T257" s="425"/>
      <c r="U257" s="425"/>
      <c r="V257" s="425"/>
      <c r="W257" s="425"/>
      <c r="X257" s="425"/>
      <c r="Y257" s="425"/>
      <c r="Z257" s="425"/>
      <c r="AA257" s="425"/>
      <c r="AB257" s="425"/>
      <c r="AC257" s="425"/>
      <c r="AD257" s="425"/>
      <c r="AE257" s="425"/>
      <c r="AF257" s="425"/>
      <c r="AG257" s="425"/>
      <c r="AH257" s="425"/>
      <c r="AI257" s="425"/>
      <c r="AJ257" s="425"/>
      <c r="AK257" s="425"/>
      <c r="AL257" s="425"/>
      <c r="AM257" s="424"/>
      <c r="AN257" s="424"/>
    </row>
    <row r="258" spans="1:40" ht="15.75">
      <c r="A258" s="432"/>
      <c r="B258" s="432"/>
      <c r="C258" s="432"/>
      <c r="D258" s="430"/>
      <c r="E258" s="430"/>
      <c r="F258" s="431"/>
      <c r="G258" s="430"/>
      <c r="H258" s="429"/>
      <c r="I258" s="427"/>
      <c r="J258" s="427"/>
      <c r="K258" s="428"/>
      <c r="L258" s="427"/>
      <c r="M258" s="426"/>
      <c r="N258" s="425"/>
      <c r="O258" s="425"/>
      <c r="P258" s="425"/>
      <c r="Q258" s="425"/>
      <c r="R258" s="425"/>
      <c r="S258" s="425"/>
      <c r="T258" s="425"/>
      <c r="U258" s="425"/>
      <c r="V258" s="425"/>
      <c r="W258" s="425"/>
      <c r="X258" s="425"/>
      <c r="Y258" s="425"/>
      <c r="Z258" s="425"/>
      <c r="AA258" s="425"/>
      <c r="AB258" s="425"/>
      <c r="AC258" s="425"/>
      <c r="AD258" s="425"/>
      <c r="AE258" s="425"/>
      <c r="AF258" s="425"/>
      <c r="AG258" s="425"/>
      <c r="AH258" s="425"/>
      <c r="AI258" s="425"/>
      <c r="AJ258" s="425"/>
      <c r="AK258" s="425"/>
      <c r="AL258" s="425"/>
      <c r="AM258" s="424"/>
      <c r="AN258" s="424"/>
    </row>
    <row r="259" spans="1:40" ht="15.75">
      <c r="A259" s="432"/>
      <c r="B259" s="432"/>
      <c r="C259" s="432"/>
      <c r="D259" s="430"/>
      <c r="E259" s="430"/>
      <c r="F259" s="431"/>
      <c r="G259" s="430"/>
      <c r="H259" s="429"/>
      <c r="I259" s="427"/>
      <c r="J259" s="427"/>
      <c r="K259" s="428"/>
      <c r="L259" s="427"/>
      <c r="M259" s="426"/>
      <c r="N259" s="425"/>
      <c r="O259" s="425"/>
      <c r="P259" s="425"/>
      <c r="Q259" s="425"/>
      <c r="R259" s="425"/>
      <c r="S259" s="425"/>
      <c r="T259" s="425"/>
      <c r="U259" s="425"/>
      <c r="V259" s="425"/>
      <c r="W259" s="425"/>
      <c r="X259" s="425"/>
      <c r="Y259" s="425"/>
      <c r="Z259" s="425"/>
      <c r="AA259" s="425"/>
      <c r="AB259" s="425"/>
      <c r="AC259" s="425"/>
      <c r="AD259" s="425"/>
      <c r="AE259" s="425"/>
      <c r="AF259" s="425"/>
      <c r="AG259" s="425"/>
      <c r="AH259" s="425"/>
      <c r="AI259" s="425"/>
      <c r="AJ259" s="425"/>
      <c r="AK259" s="425"/>
      <c r="AL259" s="425"/>
      <c r="AM259" s="424"/>
      <c r="AN259" s="424"/>
    </row>
    <row r="260" spans="1:40" ht="15.75">
      <c r="A260" s="432"/>
      <c r="B260" s="432"/>
      <c r="C260" s="432"/>
      <c r="D260" s="430"/>
      <c r="E260" s="430"/>
      <c r="F260" s="431"/>
      <c r="G260" s="430"/>
      <c r="H260" s="429"/>
      <c r="I260" s="427"/>
      <c r="J260" s="427"/>
      <c r="K260" s="428"/>
      <c r="L260" s="427"/>
      <c r="M260" s="426"/>
      <c r="N260" s="425"/>
      <c r="O260" s="425"/>
      <c r="P260" s="425"/>
      <c r="Q260" s="425"/>
      <c r="R260" s="425"/>
      <c r="S260" s="425"/>
      <c r="T260" s="425"/>
      <c r="U260" s="425"/>
      <c r="V260" s="425"/>
      <c r="W260" s="425"/>
      <c r="X260" s="425"/>
      <c r="Y260" s="425"/>
      <c r="Z260" s="425"/>
      <c r="AA260" s="425"/>
      <c r="AB260" s="425"/>
      <c r="AC260" s="425"/>
      <c r="AD260" s="425"/>
      <c r="AE260" s="425"/>
      <c r="AF260" s="425"/>
      <c r="AG260" s="425"/>
      <c r="AH260" s="425"/>
      <c r="AI260" s="425"/>
      <c r="AJ260" s="425"/>
      <c r="AK260" s="425"/>
      <c r="AL260" s="425"/>
      <c r="AM260" s="424"/>
      <c r="AN260" s="424"/>
    </row>
    <row r="261" spans="1:40" ht="15.75">
      <c r="A261" s="432"/>
      <c r="B261" s="432"/>
      <c r="C261" s="432"/>
      <c r="D261" s="430"/>
      <c r="E261" s="430"/>
      <c r="F261" s="431"/>
      <c r="G261" s="430"/>
      <c r="H261" s="429"/>
      <c r="I261" s="427"/>
      <c r="J261" s="427"/>
      <c r="K261" s="428"/>
      <c r="L261" s="427"/>
      <c r="M261" s="426"/>
      <c r="N261" s="425"/>
      <c r="O261" s="425"/>
      <c r="P261" s="425"/>
      <c r="Q261" s="425"/>
      <c r="R261" s="425"/>
      <c r="S261" s="425"/>
      <c r="T261" s="425"/>
      <c r="U261" s="425"/>
      <c r="V261" s="425"/>
      <c r="W261" s="425"/>
      <c r="X261" s="425"/>
      <c r="Y261" s="425"/>
      <c r="Z261" s="425"/>
      <c r="AA261" s="425"/>
      <c r="AB261" s="425"/>
      <c r="AC261" s="425"/>
      <c r="AD261" s="425"/>
      <c r="AE261" s="425"/>
      <c r="AF261" s="425"/>
      <c r="AG261" s="425"/>
      <c r="AH261" s="425"/>
      <c r="AI261" s="425"/>
      <c r="AJ261" s="425"/>
      <c r="AK261" s="425"/>
      <c r="AL261" s="425"/>
      <c r="AM261" s="424"/>
      <c r="AN261" s="424"/>
    </row>
    <row r="262" spans="1:40" ht="15.75">
      <c r="A262" s="432"/>
      <c r="B262" s="432"/>
      <c r="C262" s="432"/>
      <c r="D262" s="430"/>
      <c r="E262" s="430"/>
      <c r="F262" s="431"/>
      <c r="G262" s="430"/>
      <c r="H262" s="429"/>
      <c r="I262" s="427"/>
      <c r="J262" s="427"/>
      <c r="K262" s="428"/>
      <c r="L262" s="427"/>
      <c r="M262" s="426"/>
      <c r="N262" s="425"/>
      <c r="O262" s="425"/>
      <c r="P262" s="425"/>
      <c r="Q262" s="425"/>
      <c r="R262" s="425"/>
      <c r="S262" s="425"/>
      <c r="T262" s="425"/>
      <c r="U262" s="425"/>
      <c r="V262" s="425"/>
      <c r="W262" s="425"/>
      <c r="X262" s="425"/>
      <c r="Y262" s="425"/>
      <c r="Z262" s="425"/>
      <c r="AA262" s="425"/>
      <c r="AB262" s="425"/>
      <c r="AC262" s="425"/>
      <c r="AD262" s="425"/>
      <c r="AE262" s="425"/>
      <c r="AF262" s="425"/>
      <c r="AG262" s="425"/>
      <c r="AH262" s="425"/>
      <c r="AI262" s="425"/>
      <c r="AJ262" s="425"/>
      <c r="AK262" s="425"/>
      <c r="AL262" s="425"/>
      <c r="AM262" s="424"/>
      <c r="AN262" s="424"/>
    </row>
    <row r="263" spans="1:40" ht="15.75">
      <c r="A263" s="432"/>
      <c r="B263" s="432"/>
      <c r="C263" s="432"/>
      <c r="D263" s="430"/>
      <c r="E263" s="430"/>
      <c r="F263" s="431"/>
      <c r="G263" s="430"/>
      <c r="H263" s="429"/>
      <c r="I263" s="427"/>
      <c r="J263" s="427"/>
      <c r="K263" s="428"/>
      <c r="L263" s="427"/>
      <c r="M263" s="426"/>
      <c r="N263" s="425"/>
      <c r="O263" s="425"/>
      <c r="P263" s="425"/>
      <c r="Q263" s="425"/>
      <c r="R263" s="425"/>
      <c r="S263" s="425"/>
      <c r="T263" s="425"/>
      <c r="U263" s="425"/>
      <c r="V263" s="425"/>
      <c r="W263" s="425"/>
      <c r="X263" s="425"/>
      <c r="Y263" s="425"/>
      <c r="Z263" s="425"/>
      <c r="AA263" s="425"/>
      <c r="AB263" s="425"/>
      <c r="AC263" s="425"/>
      <c r="AD263" s="425"/>
      <c r="AE263" s="425"/>
      <c r="AF263" s="425"/>
      <c r="AG263" s="425"/>
      <c r="AH263" s="425"/>
      <c r="AI263" s="425"/>
      <c r="AJ263" s="425"/>
      <c r="AK263" s="425"/>
      <c r="AL263" s="425"/>
      <c r="AM263" s="424"/>
      <c r="AN263" s="424"/>
    </row>
    <row r="264" spans="1:40" ht="15.75">
      <c r="A264" s="432"/>
      <c r="B264" s="432"/>
      <c r="C264" s="432"/>
      <c r="D264" s="430"/>
      <c r="E264" s="430"/>
      <c r="F264" s="431"/>
      <c r="G264" s="430"/>
      <c r="H264" s="429"/>
      <c r="I264" s="427"/>
      <c r="J264" s="427"/>
      <c r="K264" s="428"/>
      <c r="L264" s="427"/>
      <c r="M264" s="426"/>
      <c r="N264" s="425"/>
      <c r="O264" s="425"/>
      <c r="P264" s="425"/>
      <c r="Q264" s="425"/>
      <c r="R264" s="425"/>
      <c r="S264" s="425"/>
      <c r="T264" s="425"/>
      <c r="U264" s="425"/>
      <c r="V264" s="425"/>
      <c r="W264" s="425"/>
      <c r="X264" s="425"/>
      <c r="Y264" s="425"/>
      <c r="Z264" s="425"/>
      <c r="AA264" s="425"/>
      <c r="AB264" s="425"/>
      <c r="AC264" s="425"/>
      <c r="AD264" s="425"/>
      <c r="AE264" s="425"/>
      <c r="AF264" s="425"/>
      <c r="AG264" s="425"/>
      <c r="AH264" s="425"/>
      <c r="AI264" s="425"/>
      <c r="AJ264" s="425"/>
      <c r="AK264" s="425"/>
      <c r="AL264" s="425"/>
      <c r="AM264" s="424"/>
      <c r="AN264" s="424"/>
    </row>
    <row r="265" spans="1:40" ht="15.75">
      <c r="A265" s="432"/>
      <c r="B265" s="432"/>
      <c r="C265" s="432"/>
      <c r="D265" s="430"/>
      <c r="E265" s="430"/>
      <c r="F265" s="431"/>
      <c r="G265" s="430"/>
      <c r="H265" s="429"/>
      <c r="I265" s="427"/>
      <c r="J265" s="427"/>
      <c r="K265" s="428"/>
      <c r="L265" s="427"/>
      <c r="M265" s="426"/>
      <c r="N265" s="425"/>
      <c r="O265" s="425"/>
      <c r="P265" s="425"/>
      <c r="Q265" s="425"/>
      <c r="R265" s="425"/>
      <c r="S265" s="425"/>
      <c r="T265" s="425"/>
      <c r="U265" s="425"/>
      <c r="V265" s="425"/>
      <c r="W265" s="425"/>
      <c r="X265" s="425"/>
      <c r="Y265" s="425"/>
      <c r="Z265" s="425"/>
      <c r="AA265" s="425"/>
      <c r="AB265" s="425"/>
      <c r="AC265" s="425"/>
      <c r="AD265" s="425"/>
      <c r="AE265" s="425"/>
      <c r="AF265" s="425"/>
      <c r="AG265" s="425"/>
      <c r="AH265" s="425"/>
      <c r="AI265" s="425"/>
      <c r="AJ265" s="425"/>
      <c r="AK265" s="425"/>
      <c r="AL265" s="425"/>
      <c r="AM265" s="424"/>
      <c r="AN265" s="424"/>
    </row>
    <row r="266" spans="1:40" ht="15.75">
      <c r="A266" s="432"/>
      <c r="B266" s="432"/>
      <c r="C266" s="432"/>
      <c r="D266" s="430"/>
      <c r="E266" s="430"/>
      <c r="F266" s="431"/>
      <c r="G266" s="430"/>
      <c r="H266" s="429"/>
      <c r="I266" s="427"/>
      <c r="J266" s="427"/>
      <c r="K266" s="428"/>
      <c r="L266" s="427"/>
      <c r="M266" s="426"/>
      <c r="N266" s="425"/>
      <c r="O266" s="425"/>
      <c r="P266" s="425"/>
      <c r="Q266" s="425"/>
      <c r="R266" s="425"/>
      <c r="S266" s="425"/>
      <c r="T266" s="425"/>
      <c r="U266" s="425"/>
      <c r="V266" s="425"/>
      <c r="W266" s="425"/>
      <c r="X266" s="425"/>
      <c r="Y266" s="425"/>
      <c r="Z266" s="425"/>
      <c r="AA266" s="425"/>
      <c r="AB266" s="425"/>
      <c r="AC266" s="425"/>
      <c r="AD266" s="425"/>
      <c r="AE266" s="425"/>
      <c r="AF266" s="425"/>
      <c r="AG266" s="425"/>
      <c r="AH266" s="425"/>
      <c r="AI266" s="425"/>
      <c r="AJ266" s="425"/>
      <c r="AK266" s="425"/>
      <c r="AL266" s="425"/>
      <c r="AM266" s="424"/>
      <c r="AN266" s="424"/>
    </row>
    <row r="267" spans="1:40" ht="15.75">
      <c r="A267" s="432"/>
      <c r="B267" s="432"/>
      <c r="C267" s="432"/>
      <c r="D267" s="430"/>
      <c r="E267" s="430"/>
      <c r="F267" s="431"/>
      <c r="G267" s="430"/>
      <c r="H267" s="429"/>
      <c r="I267" s="427"/>
      <c r="J267" s="427"/>
      <c r="K267" s="428"/>
      <c r="L267" s="427"/>
      <c r="M267" s="426"/>
      <c r="N267" s="425"/>
      <c r="O267" s="425"/>
      <c r="P267" s="425"/>
      <c r="Q267" s="425"/>
      <c r="R267" s="425"/>
      <c r="S267" s="425"/>
      <c r="T267" s="425"/>
      <c r="U267" s="425"/>
      <c r="V267" s="425"/>
      <c r="W267" s="425"/>
      <c r="X267" s="425"/>
      <c r="Y267" s="425"/>
      <c r="Z267" s="425"/>
      <c r="AA267" s="425"/>
      <c r="AB267" s="425"/>
      <c r="AC267" s="425"/>
      <c r="AD267" s="425"/>
      <c r="AE267" s="425"/>
      <c r="AF267" s="425"/>
      <c r="AG267" s="425"/>
      <c r="AH267" s="425"/>
      <c r="AI267" s="425"/>
      <c r="AJ267" s="425"/>
      <c r="AK267" s="425"/>
      <c r="AL267" s="425"/>
      <c r="AM267" s="424"/>
      <c r="AN267" s="424"/>
    </row>
    <row r="268" spans="1:40" ht="15.75">
      <c r="A268" s="432"/>
      <c r="B268" s="432"/>
      <c r="C268" s="432"/>
      <c r="D268" s="430"/>
      <c r="E268" s="430"/>
      <c r="F268" s="431"/>
      <c r="G268" s="430"/>
      <c r="H268" s="429"/>
      <c r="I268" s="427"/>
      <c r="J268" s="427"/>
      <c r="K268" s="428"/>
      <c r="L268" s="427"/>
      <c r="M268" s="426"/>
      <c r="N268" s="425"/>
      <c r="O268" s="425"/>
      <c r="P268" s="425"/>
      <c r="Q268" s="425"/>
      <c r="R268" s="425"/>
      <c r="S268" s="425"/>
      <c r="T268" s="425"/>
      <c r="U268" s="425"/>
      <c r="V268" s="425"/>
      <c r="W268" s="425"/>
      <c r="X268" s="425"/>
      <c r="Y268" s="425"/>
      <c r="Z268" s="425"/>
      <c r="AA268" s="425"/>
      <c r="AB268" s="425"/>
      <c r="AC268" s="425"/>
      <c r="AD268" s="425"/>
      <c r="AE268" s="425"/>
      <c r="AF268" s="425"/>
      <c r="AG268" s="425"/>
      <c r="AH268" s="425"/>
      <c r="AI268" s="425"/>
      <c r="AJ268" s="425"/>
      <c r="AK268" s="425"/>
      <c r="AL268" s="425"/>
      <c r="AM268" s="424"/>
      <c r="AN268" s="424"/>
    </row>
    <row r="269" spans="1:40" ht="15.75">
      <c r="A269" s="432"/>
      <c r="B269" s="432"/>
      <c r="C269" s="432"/>
      <c r="D269" s="430"/>
      <c r="E269" s="430"/>
      <c r="F269" s="431"/>
      <c r="G269" s="430"/>
      <c r="H269" s="429"/>
      <c r="I269" s="427"/>
      <c r="J269" s="427"/>
      <c r="K269" s="428"/>
      <c r="L269" s="427"/>
      <c r="M269" s="426"/>
      <c r="N269" s="425"/>
      <c r="O269" s="425"/>
      <c r="P269" s="425"/>
      <c r="Q269" s="425"/>
      <c r="R269" s="425"/>
      <c r="S269" s="425"/>
      <c r="T269" s="425"/>
      <c r="U269" s="425"/>
      <c r="V269" s="425"/>
      <c r="W269" s="425"/>
      <c r="X269" s="425"/>
      <c r="Y269" s="425"/>
      <c r="Z269" s="425"/>
      <c r="AA269" s="425"/>
      <c r="AB269" s="425"/>
      <c r="AC269" s="425"/>
      <c r="AD269" s="425"/>
      <c r="AE269" s="425"/>
      <c r="AF269" s="425"/>
      <c r="AG269" s="425"/>
      <c r="AH269" s="425"/>
      <c r="AI269" s="425"/>
      <c r="AJ269" s="425"/>
      <c r="AK269" s="425"/>
      <c r="AL269" s="425"/>
      <c r="AM269" s="424"/>
      <c r="AN269" s="424"/>
    </row>
    <row r="270" spans="1:40" ht="15.75">
      <c r="A270" s="432"/>
      <c r="B270" s="432"/>
      <c r="C270" s="432"/>
      <c r="D270" s="430"/>
      <c r="E270" s="430"/>
      <c r="F270" s="431"/>
      <c r="G270" s="430"/>
      <c r="H270" s="429"/>
      <c r="I270" s="427"/>
      <c r="J270" s="427"/>
      <c r="K270" s="428"/>
      <c r="L270" s="427"/>
      <c r="M270" s="426"/>
      <c r="N270" s="425"/>
      <c r="O270" s="425"/>
      <c r="P270" s="425"/>
      <c r="Q270" s="425"/>
      <c r="R270" s="425"/>
      <c r="S270" s="425"/>
      <c r="T270" s="425"/>
      <c r="U270" s="425"/>
      <c r="V270" s="425"/>
      <c r="W270" s="425"/>
      <c r="X270" s="425"/>
      <c r="Y270" s="425"/>
      <c r="Z270" s="425"/>
      <c r="AA270" s="425"/>
      <c r="AB270" s="425"/>
      <c r="AC270" s="425"/>
      <c r="AD270" s="425"/>
      <c r="AE270" s="425"/>
      <c r="AF270" s="425"/>
      <c r="AG270" s="425"/>
      <c r="AH270" s="425"/>
      <c r="AI270" s="425"/>
      <c r="AJ270" s="425"/>
      <c r="AK270" s="425"/>
      <c r="AL270" s="425"/>
      <c r="AM270" s="424"/>
      <c r="AN270" s="424"/>
    </row>
    <row r="271" spans="1:40" ht="15.75">
      <c r="A271" s="432"/>
      <c r="B271" s="432"/>
      <c r="C271" s="432"/>
      <c r="D271" s="430"/>
      <c r="E271" s="430"/>
      <c r="F271" s="431"/>
      <c r="G271" s="430"/>
      <c r="H271" s="429"/>
      <c r="I271" s="427"/>
      <c r="J271" s="427"/>
      <c r="K271" s="428"/>
      <c r="L271" s="427"/>
      <c r="M271" s="426"/>
      <c r="N271" s="425"/>
      <c r="O271" s="425"/>
      <c r="P271" s="425"/>
      <c r="Q271" s="425"/>
      <c r="R271" s="425"/>
      <c r="S271" s="425"/>
      <c r="T271" s="425"/>
      <c r="U271" s="425"/>
      <c r="V271" s="425"/>
      <c r="W271" s="425"/>
      <c r="X271" s="425"/>
      <c r="Y271" s="425"/>
      <c r="Z271" s="425"/>
      <c r="AA271" s="425"/>
      <c r="AB271" s="425"/>
      <c r="AC271" s="425"/>
      <c r="AD271" s="425"/>
      <c r="AE271" s="425"/>
      <c r="AF271" s="425"/>
      <c r="AG271" s="425"/>
      <c r="AH271" s="425"/>
      <c r="AI271" s="425"/>
      <c r="AJ271" s="425"/>
      <c r="AK271" s="425"/>
      <c r="AL271" s="425"/>
      <c r="AM271" s="424"/>
      <c r="AN271" s="424"/>
    </row>
    <row r="272" spans="1:40" ht="15.75">
      <c r="A272" s="432"/>
      <c r="B272" s="432"/>
      <c r="C272" s="432"/>
      <c r="D272" s="430"/>
      <c r="E272" s="430"/>
      <c r="F272" s="431"/>
      <c r="G272" s="430"/>
      <c r="H272" s="429"/>
      <c r="I272" s="427"/>
      <c r="J272" s="427"/>
      <c r="K272" s="428"/>
      <c r="L272" s="427"/>
      <c r="M272" s="426"/>
      <c r="N272" s="425"/>
      <c r="O272" s="425"/>
      <c r="P272" s="425"/>
      <c r="Q272" s="425"/>
      <c r="R272" s="425"/>
      <c r="S272" s="425"/>
      <c r="T272" s="425"/>
      <c r="U272" s="425"/>
      <c r="V272" s="425"/>
      <c r="W272" s="425"/>
      <c r="X272" s="425"/>
      <c r="Y272" s="425"/>
      <c r="Z272" s="425"/>
      <c r="AA272" s="425"/>
      <c r="AB272" s="425"/>
      <c r="AC272" s="425"/>
      <c r="AD272" s="425"/>
      <c r="AE272" s="425"/>
      <c r="AF272" s="425"/>
      <c r="AG272" s="425"/>
      <c r="AH272" s="425"/>
      <c r="AI272" s="425"/>
      <c r="AJ272" s="425"/>
      <c r="AK272" s="425"/>
      <c r="AL272" s="425"/>
      <c r="AM272" s="424"/>
      <c r="AN272" s="424"/>
    </row>
    <row r="273" spans="1:40" ht="15.75">
      <c r="A273" s="432"/>
      <c r="B273" s="432"/>
      <c r="C273" s="432"/>
      <c r="D273" s="430"/>
      <c r="E273" s="430"/>
      <c r="F273" s="431"/>
      <c r="G273" s="430"/>
      <c r="H273" s="429"/>
      <c r="I273" s="427"/>
      <c r="J273" s="427"/>
      <c r="K273" s="428"/>
      <c r="L273" s="427"/>
      <c r="M273" s="426"/>
      <c r="N273" s="425"/>
      <c r="O273" s="425"/>
      <c r="P273" s="425"/>
      <c r="Q273" s="425"/>
      <c r="R273" s="425"/>
      <c r="S273" s="425"/>
      <c r="T273" s="425"/>
      <c r="U273" s="425"/>
      <c r="V273" s="425"/>
      <c r="W273" s="425"/>
      <c r="X273" s="425"/>
      <c r="Y273" s="425"/>
      <c r="Z273" s="425"/>
      <c r="AA273" s="425"/>
      <c r="AB273" s="425"/>
      <c r="AC273" s="425"/>
      <c r="AD273" s="425"/>
      <c r="AE273" s="425"/>
      <c r="AF273" s="425"/>
      <c r="AG273" s="425"/>
      <c r="AH273" s="425"/>
      <c r="AI273" s="425"/>
      <c r="AJ273" s="425"/>
      <c r="AK273" s="425"/>
      <c r="AL273" s="425"/>
      <c r="AM273" s="424"/>
      <c r="AN273" s="424"/>
    </row>
    <row r="274" spans="1:40" ht="15.75">
      <c r="A274" s="432"/>
      <c r="B274" s="432"/>
      <c r="C274" s="432"/>
      <c r="D274" s="430"/>
      <c r="E274" s="430"/>
      <c r="F274" s="431"/>
      <c r="G274" s="430"/>
      <c r="H274" s="429"/>
      <c r="I274" s="427"/>
      <c r="J274" s="427"/>
      <c r="K274" s="428"/>
      <c r="L274" s="427"/>
      <c r="M274" s="426"/>
      <c r="N274" s="425"/>
      <c r="O274" s="425"/>
      <c r="P274" s="425"/>
      <c r="Q274" s="425"/>
      <c r="R274" s="425"/>
      <c r="S274" s="425"/>
      <c r="T274" s="425"/>
      <c r="U274" s="425"/>
      <c r="V274" s="425"/>
      <c r="W274" s="425"/>
      <c r="X274" s="425"/>
      <c r="Y274" s="425"/>
      <c r="Z274" s="425"/>
      <c r="AA274" s="425"/>
      <c r="AB274" s="425"/>
      <c r="AC274" s="425"/>
      <c r="AD274" s="425"/>
      <c r="AE274" s="425"/>
      <c r="AF274" s="425"/>
      <c r="AG274" s="425"/>
      <c r="AH274" s="425"/>
      <c r="AI274" s="425"/>
      <c r="AJ274" s="425"/>
      <c r="AK274" s="425"/>
      <c r="AL274" s="425"/>
      <c r="AM274" s="424"/>
      <c r="AN274" s="424"/>
    </row>
    <row r="275" spans="1:40" ht="15.75">
      <c r="A275" s="432"/>
      <c r="B275" s="432"/>
      <c r="C275" s="432"/>
      <c r="D275" s="430"/>
      <c r="E275" s="430"/>
      <c r="F275" s="431"/>
      <c r="G275" s="430"/>
      <c r="H275" s="429"/>
      <c r="I275" s="427"/>
      <c r="J275" s="427"/>
      <c r="K275" s="428"/>
      <c r="L275" s="427"/>
      <c r="M275" s="426"/>
      <c r="N275" s="425"/>
      <c r="O275" s="425"/>
      <c r="P275" s="425"/>
      <c r="Q275" s="425"/>
      <c r="R275" s="425"/>
      <c r="S275" s="425"/>
      <c r="T275" s="425"/>
      <c r="U275" s="425"/>
      <c r="V275" s="425"/>
      <c r="W275" s="425"/>
      <c r="X275" s="425"/>
      <c r="Y275" s="425"/>
      <c r="Z275" s="425"/>
      <c r="AA275" s="425"/>
      <c r="AB275" s="425"/>
      <c r="AC275" s="425"/>
      <c r="AD275" s="425"/>
      <c r="AE275" s="425"/>
      <c r="AF275" s="425"/>
      <c r="AG275" s="425"/>
      <c r="AH275" s="425"/>
      <c r="AI275" s="425"/>
      <c r="AJ275" s="425"/>
      <c r="AK275" s="425"/>
      <c r="AL275" s="425"/>
      <c r="AM275" s="424"/>
      <c r="AN275" s="424"/>
    </row>
    <row r="276" spans="1:40" ht="15.75">
      <c r="A276" s="432"/>
      <c r="B276" s="432"/>
      <c r="C276" s="432"/>
      <c r="D276" s="430"/>
      <c r="E276" s="430"/>
      <c r="F276" s="431"/>
      <c r="G276" s="430"/>
      <c r="H276" s="429"/>
      <c r="I276" s="427"/>
      <c r="J276" s="427"/>
      <c r="K276" s="428"/>
      <c r="L276" s="427"/>
      <c r="M276" s="426"/>
      <c r="N276" s="425"/>
      <c r="O276" s="425"/>
      <c r="P276" s="425"/>
      <c r="Q276" s="425"/>
      <c r="R276" s="425"/>
      <c r="S276" s="425"/>
      <c r="T276" s="425"/>
      <c r="U276" s="425"/>
      <c r="V276" s="425"/>
      <c r="W276" s="425"/>
      <c r="X276" s="425"/>
      <c r="Y276" s="425"/>
      <c r="Z276" s="425"/>
      <c r="AA276" s="425"/>
      <c r="AB276" s="425"/>
      <c r="AC276" s="425"/>
      <c r="AD276" s="425"/>
      <c r="AE276" s="425"/>
      <c r="AF276" s="425"/>
      <c r="AG276" s="425"/>
      <c r="AH276" s="425"/>
      <c r="AI276" s="425"/>
      <c r="AJ276" s="425"/>
      <c r="AK276" s="425"/>
      <c r="AL276" s="425"/>
      <c r="AM276" s="424"/>
      <c r="AN276" s="424"/>
    </row>
    <row r="277" spans="1:40" ht="15.75">
      <c r="A277" s="432"/>
      <c r="B277" s="432"/>
      <c r="C277" s="432"/>
      <c r="D277" s="430"/>
      <c r="E277" s="430"/>
      <c r="F277" s="431"/>
      <c r="G277" s="430"/>
      <c r="H277" s="429"/>
      <c r="I277" s="427"/>
      <c r="J277" s="427"/>
      <c r="K277" s="428"/>
      <c r="L277" s="427"/>
      <c r="M277" s="426"/>
      <c r="N277" s="425"/>
      <c r="O277" s="425"/>
      <c r="P277" s="425"/>
      <c r="Q277" s="425"/>
      <c r="R277" s="425"/>
      <c r="S277" s="425"/>
      <c r="T277" s="425"/>
      <c r="U277" s="425"/>
      <c r="V277" s="425"/>
      <c r="W277" s="425"/>
      <c r="X277" s="425"/>
      <c r="Y277" s="425"/>
      <c r="Z277" s="425"/>
      <c r="AA277" s="425"/>
      <c r="AB277" s="425"/>
      <c r="AC277" s="425"/>
      <c r="AD277" s="425"/>
      <c r="AE277" s="425"/>
      <c r="AF277" s="425"/>
      <c r="AG277" s="425"/>
      <c r="AH277" s="425"/>
      <c r="AI277" s="425"/>
      <c r="AJ277" s="425"/>
      <c r="AK277" s="425"/>
      <c r="AL277" s="425"/>
      <c r="AM277" s="424"/>
      <c r="AN277" s="424"/>
    </row>
    <row r="278" spans="1:40" ht="15.75">
      <c r="A278" s="432"/>
      <c r="B278" s="432"/>
      <c r="C278" s="432"/>
      <c r="D278" s="430"/>
      <c r="E278" s="430"/>
      <c r="F278" s="431"/>
      <c r="G278" s="430"/>
      <c r="H278" s="429"/>
      <c r="I278" s="427"/>
      <c r="J278" s="427"/>
      <c r="K278" s="428"/>
      <c r="L278" s="427"/>
      <c r="M278" s="426"/>
      <c r="N278" s="425"/>
      <c r="O278" s="425"/>
      <c r="P278" s="425"/>
      <c r="Q278" s="425"/>
      <c r="R278" s="425"/>
      <c r="S278" s="425"/>
      <c r="T278" s="425"/>
      <c r="U278" s="425"/>
      <c r="V278" s="425"/>
      <c r="W278" s="425"/>
      <c r="X278" s="425"/>
      <c r="Y278" s="425"/>
      <c r="Z278" s="425"/>
      <c r="AA278" s="425"/>
      <c r="AB278" s="425"/>
      <c r="AC278" s="425"/>
      <c r="AD278" s="425"/>
      <c r="AE278" s="425"/>
      <c r="AF278" s="425"/>
      <c r="AG278" s="425"/>
      <c r="AH278" s="425"/>
      <c r="AI278" s="425"/>
      <c r="AJ278" s="425"/>
      <c r="AK278" s="425"/>
      <c r="AL278" s="425"/>
      <c r="AM278" s="424"/>
      <c r="AN278" s="424"/>
    </row>
    <row r="279" spans="1:40" ht="15.75">
      <c r="A279" s="432"/>
      <c r="B279" s="432"/>
      <c r="C279" s="432"/>
      <c r="D279" s="430"/>
      <c r="E279" s="430"/>
      <c r="F279" s="431"/>
      <c r="G279" s="430"/>
      <c r="H279" s="429"/>
      <c r="I279" s="427"/>
      <c r="J279" s="427"/>
      <c r="K279" s="428"/>
      <c r="L279" s="427"/>
      <c r="M279" s="426"/>
      <c r="N279" s="425"/>
      <c r="O279" s="425"/>
      <c r="P279" s="425"/>
      <c r="Q279" s="425"/>
      <c r="R279" s="425"/>
      <c r="S279" s="425"/>
      <c r="T279" s="425"/>
      <c r="U279" s="425"/>
      <c r="V279" s="425"/>
      <c r="W279" s="425"/>
      <c r="X279" s="425"/>
      <c r="Y279" s="425"/>
      <c r="Z279" s="425"/>
      <c r="AA279" s="425"/>
      <c r="AB279" s="425"/>
      <c r="AC279" s="425"/>
      <c r="AD279" s="425"/>
      <c r="AE279" s="425"/>
      <c r="AF279" s="425"/>
      <c r="AG279" s="425"/>
      <c r="AH279" s="425"/>
      <c r="AI279" s="425"/>
      <c r="AJ279" s="425"/>
      <c r="AK279" s="425"/>
      <c r="AL279" s="425"/>
      <c r="AM279" s="424"/>
      <c r="AN279" s="424"/>
    </row>
    <row r="280" spans="1:40" ht="15.75">
      <c r="A280" s="432"/>
      <c r="B280" s="432"/>
      <c r="C280" s="432"/>
      <c r="D280" s="430"/>
      <c r="E280" s="430"/>
      <c r="F280" s="431"/>
      <c r="G280" s="430"/>
      <c r="H280" s="429"/>
      <c r="I280" s="427"/>
      <c r="J280" s="427"/>
      <c r="K280" s="428"/>
      <c r="L280" s="427"/>
      <c r="M280" s="426"/>
      <c r="N280" s="425"/>
      <c r="O280" s="425"/>
      <c r="P280" s="425"/>
      <c r="Q280" s="425"/>
      <c r="R280" s="425"/>
      <c r="S280" s="425"/>
      <c r="T280" s="425"/>
      <c r="U280" s="425"/>
      <c r="V280" s="425"/>
      <c r="W280" s="425"/>
      <c r="X280" s="425"/>
      <c r="Y280" s="425"/>
      <c r="Z280" s="425"/>
      <c r="AA280" s="425"/>
      <c r="AB280" s="425"/>
      <c r="AC280" s="425"/>
      <c r="AD280" s="425"/>
      <c r="AE280" s="425"/>
      <c r="AF280" s="425"/>
      <c r="AG280" s="425"/>
      <c r="AH280" s="425"/>
      <c r="AI280" s="425"/>
      <c r="AJ280" s="425"/>
      <c r="AK280" s="425"/>
      <c r="AL280" s="425"/>
      <c r="AM280" s="424"/>
      <c r="AN280" s="424"/>
    </row>
    <row r="281" spans="1:40" ht="15.75">
      <c r="A281" s="432"/>
      <c r="B281" s="432"/>
      <c r="C281" s="432"/>
      <c r="D281" s="430"/>
      <c r="E281" s="430"/>
      <c r="F281" s="431"/>
      <c r="G281" s="430"/>
      <c r="H281" s="429"/>
      <c r="I281" s="427"/>
      <c r="J281" s="427"/>
      <c r="K281" s="428"/>
      <c r="L281" s="427"/>
      <c r="M281" s="426"/>
      <c r="N281" s="425"/>
      <c r="O281" s="425"/>
      <c r="P281" s="425"/>
      <c r="Q281" s="425"/>
      <c r="R281" s="425"/>
      <c r="S281" s="425"/>
      <c r="T281" s="425"/>
      <c r="U281" s="425"/>
      <c r="V281" s="425"/>
      <c r="W281" s="425"/>
      <c r="X281" s="425"/>
      <c r="Y281" s="425"/>
      <c r="Z281" s="425"/>
      <c r="AA281" s="425"/>
      <c r="AB281" s="425"/>
      <c r="AC281" s="425"/>
      <c r="AD281" s="425"/>
      <c r="AE281" s="425"/>
      <c r="AF281" s="425"/>
      <c r="AG281" s="425"/>
      <c r="AH281" s="425"/>
      <c r="AI281" s="425"/>
      <c r="AJ281" s="425"/>
      <c r="AK281" s="425"/>
      <c r="AL281" s="425"/>
      <c r="AM281" s="424"/>
      <c r="AN281" s="424"/>
    </row>
    <row r="282" spans="1:40" ht="15.75">
      <c r="A282" s="432"/>
      <c r="B282" s="432"/>
      <c r="C282" s="432"/>
      <c r="D282" s="430"/>
      <c r="E282" s="430"/>
      <c r="F282" s="431"/>
      <c r="G282" s="430"/>
      <c r="H282" s="429"/>
      <c r="I282" s="427"/>
      <c r="J282" s="427"/>
      <c r="K282" s="428"/>
      <c r="L282" s="427"/>
      <c r="M282" s="426"/>
      <c r="N282" s="425"/>
      <c r="O282" s="425"/>
      <c r="P282" s="425"/>
      <c r="Q282" s="425"/>
      <c r="R282" s="425"/>
      <c r="S282" s="425"/>
      <c r="T282" s="425"/>
      <c r="U282" s="425"/>
      <c r="V282" s="425"/>
      <c r="W282" s="425"/>
      <c r="X282" s="425"/>
      <c r="Y282" s="425"/>
      <c r="Z282" s="425"/>
      <c r="AA282" s="425"/>
      <c r="AB282" s="425"/>
      <c r="AC282" s="425"/>
      <c r="AD282" s="425"/>
      <c r="AE282" s="425"/>
      <c r="AF282" s="425"/>
      <c r="AG282" s="425"/>
      <c r="AH282" s="425"/>
      <c r="AI282" s="425"/>
      <c r="AJ282" s="425"/>
      <c r="AK282" s="425"/>
      <c r="AL282" s="425"/>
      <c r="AM282" s="424"/>
      <c r="AN282" s="424"/>
    </row>
    <row r="283" spans="1:40" ht="15.75">
      <c r="A283" s="432"/>
      <c r="B283" s="432"/>
      <c r="C283" s="432"/>
      <c r="D283" s="430"/>
      <c r="E283" s="430"/>
      <c r="F283" s="431"/>
      <c r="G283" s="430"/>
      <c r="H283" s="429"/>
      <c r="I283" s="427"/>
      <c r="J283" s="427"/>
      <c r="K283" s="428"/>
      <c r="L283" s="427"/>
      <c r="M283" s="426"/>
      <c r="N283" s="425"/>
      <c r="O283" s="425"/>
      <c r="P283" s="425"/>
      <c r="Q283" s="425"/>
      <c r="R283" s="425"/>
      <c r="S283" s="425"/>
      <c r="T283" s="425"/>
      <c r="U283" s="425"/>
      <c r="V283" s="425"/>
      <c r="W283" s="425"/>
      <c r="X283" s="425"/>
      <c r="Y283" s="425"/>
      <c r="Z283" s="425"/>
      <c r="AA283" s="425"/>
      <c r="AB283" s="425"/>
      <c r="AC283" s="425"/>
      <c r="AD283" s="425"/>
      <c r="AE283" s="425"/>
      <c r="AF283" s="425"/>
      <c r="AG283" s="425"/>
      <c r="AH283" s="425"/>
      <c r="AI283" s="425"/>
      <c r="AJ283" s="425"/>
      <c r="AK283" s="425"/>
      <c r="AL283" s="425"/>
      <c r="AM283" s="424"/>
      <c r="AN283" s="424"/>
    </row>
    <row r="284" spans="1:40" ht="15.75">
      <c r="A284" s="432"/>
      <c r="B284" s="432"/>
      <c r="C284" s="432"/>
      <c r="D284" s="430"/>
      <c r="E284" s="430"/>
      <c r="F284" s="431"/>
      <c r="G284" s="430"/>
      <c r="H284" s="429"/>
      <c r="I284" s="427"/>
      <c r="J284" s="427"/>
      <c r="K284" s="428"/>
      <c r="L284" s="427"/>
      <c r="M284" s="426"/>
      <c r="N284" s="425"/>
      <c r="O284" s="425"/>
      <c r="P284" s="425"/>
      <c r="Q284" s="425"/>
      <c r="R284" s="425"/>
      <c r="S284" s="425"/>
      <c r="T284" s="425"/>
      <c r="U284" s="425"/>
      <c r="V284" s="425"/>
      <c r="W284" s="425"/>
      <c r="X284" s="425"/>
      <c r="Y284" s="425"/>
      <c r="Z284" s="425"/>
      <c r="AA284" s="425"/>
      <c r="AB284" s="425"/>
      <c r="AC284" s="425"/>
      <c r="AD284" s="425"/>
      <c r="AE284" s="425"/>
      <c r="AF284" s="425"/>
      <c r="AG284" s="425"/>
      <c r="AH284" s="425"/>
      <c r="AI284" s="425"/>
      <c r="AJ284" s="425"/>
      <c r="AK284" s="425"/>
      <c r="AL284" s="425"/>
      <c r="AM284" s="424"/>
      <c r="AN284" s="424"/>
    </row>
    <row r="285" spans="1:40" ht="15.75">
      <c r="A285" s="432"/>
      <c r="B285" s="432"/>
      <c r="C285" s="432"/>
      <c r="D285" s="430"/>
      <c r="E285" s="430"/>
      <c r="F285" s="431"/>
      <c r="G285" s="430"/>
      <c r="H285" s="429"/>
      <c r="I285" s="427"/>
      <c r="J285" s="427"/>
      <c r="K285" s="428"/>
      <c r="L285" s="427"/>
      <c r="M285" s="426"/>
      <c r="N285" s="425"/>
      <c r="O285" s="425"/>
      <c r="P285" s="425"/>
      <c r="Q285" s="425"/>
      <c r="R285" s="425"/>
      <c r="S285" s="425"/>
      <c r="T285" s="425"/>
      <c r="U285" s="425"/>
      <c r="V285" s="425"/>
      <c r="W285" s="425"/>
      <c r="X285" s="425"/>
      <c r="Y285" s="425"/>
      <c r="Z285" s="425"/>
      <c r="AA285" s="425"/>
      <c r="AB285" s="425"/>
      <c r="AC285" s="425"/>
      <c r="AD285" s="425"/>
      <c r="AE285" s="425"/>
      <c r="AF285" s="425"/>
      <c r="AG285" s="425"/>
      <c r="AH285" s="425"/>
      <c r="AI285" s="425"/>
      <c r="AJ285" s="425"/>
      <c r="AK285" s="425"/>
      <c r="AL285" s="425"/>
      <c r="AM285" s="424"/>
      <c r="AN285" s="424"/>
    </row>
    <row r="286" spans="1:40" ht="15.75">
      <c r="A286" s="432"/>
      <c r="B286" s="432"/>
      <c r="C286" s="432"/>
      <c r="D286" s="430"/>
      <c r="E286" s="430"/>
      <c r="F286" s="431"/>
      <c r="G286" s="430"/>
      <c r="H286" s="429"/>
      <c r="I286" s="427"/>
      <c r="J286" s="427"/>
      <c r="K286" s="428"/>
      <c r="L286" s="427"/>
      <c r="M286" s="426"/>
      <c r="N286" s="425"/>
      <c r="O286" s="425"/>
      <c r="P286" s="425"/>
      <c r="Q286" s="425"/>
      <c r="R286" s="425"/>
      <c r="S286" s="425"/>
      <c r="T286" s="425"/>
      <c r="U286" s="425"/>
      <c r="V286" s="425"/>
      <c r="W286" s="425"/>
      <c r="X286" s="425"/>
      <c r="Y286" s="425"/>
      <c r="Z286" s="425"/>
      <c r="AA286" s="425"/>
      <c r="AB286" s="425"/>
      <c r="AC286" s="425"/>
      <c r="AD286" s="425"/>
      <c r="AE286" s="425"/>
      <c r="AF286" s="425"/>
      <c r="AG286" s="425"/>
      <c r="AH286" s="425"/>
      <c r="AI286" s="425"/>
      <c r="AJ286" s="425"/>
      <c r="AK286" s="425"/>
      <c r="AL286" s="425"/>
      <c r="AM286" s="424"/>
      <c r="AN286" s="424"/>
    </row>
    <row r="287" spans="1:40" ht="15.75">
      <c r="A287" s="432"/>
      <c r="B287" s="432"/>
      <c r="C287" s="432"/>
      <c r="D287" s="430"/>
      <c r="E287" s="430"/>
      <c r="F287" s="431"/>
      <c r="G287" s="430"/>
      <c r="H287" s="429"/>
      <c r="I287" s="427"/>
      <c r="J287" s="427"/>
      <c r="K287" s="428"/>
      <c r="L287" s="427"/>
      <c r="M287" s="426"/>
      <c r="N287" s="425"/>
      <c r="O287" s="425"/>
      <c r="P287" s="425"/>
      <c r="Q287" s="425"/>
      <c r="R287" s="425"/>
      <c r="S287" s="425"/>
      <c r="T287" s="425"/>
      <c r="U287" s="425"/>
      <c r="V287" s="425"/>
      <c r="W287" s="425"/>
      <c r="X287" s="425"/>
      <c r="Y287" s="425"/>
      <c r="Z287" s="425"/>
      <c r="AA287" s="425"/>
      <c r="AB287" s="425"/>
      <c r="AC287" s="425"/>
      <c r="AD287" s="425"/>
      <c r="AE287" s="425"/>
      <c r="AF287" s="425"/>
      <c r="AG287" s="425"/>
      <c r="AH287" s="425"/>
      <c r="AI287" s="425"/>
      <c r="AJ287" s="425"/>
      <c r="AK287" s="425"/>
      <c r="AL287" s="425"/>
      <c r="AM287" s="424"/>
      <c r="AN287" s="424"/>
    </row>
    <row r="288" spans="1:40" ht="15.75">
      <c r="A288" s="432"/>
      <c r="B288" s="432"/>
      <c r="C288" s="432"/>
      <c r="D288" s="430"/>
      <c r="E288" s="430"/>
      <c r="F288" s="431"/>
      <c r="G288" s="430"/>
      <c r="H288" s="429"/>
      <c r="I288" s="427"/>
      <c r="J288" s="427"/>
      <c r="K288" s="428"/>
      <c r="L288" s="427"/>
      <c r="M288" s="426"/>
      <c r="N288" s="425"/>
      <c r="O288" s="425"/>
      <c r="P288" s="425"/>
      <c r="Q288" s="425"/>
      <c r="R288" s="425"/>
      <c r="S288" s="425"/>
      <c r="T288" s="425"/>
      <c r="U288" s="425"/>
      <c r="V288" s="425"/>
      <c r="W288" s="425"/>
      <c r="X288" s="425"/>
      <c r="Y288" s="425"/>
      <c r="Z288" s="425"/>
      <c r="AA288" s="425"/>
      <c r="AB288" s="425"/>
      <c r="AC288" s="425"/>
      <c r="AD288" s="425"/>
      <c r="AE288" s="425"/>
      <c r="AF288" s="425"/>
      <c r="AG288" s="425"/>
      <c r="AH288" s="425"/>
      <c r="AI288" s="425"/>
      <c r="AJ288" s="425"/>
      <c r="AK288" s="425"/>
      <c r="AL288" s="425"/>
      <c r="AM288" s="424"/>
      <c r="AN288" s="424"/>
    </row>
    <row r="289" spans="1:40" ht="15.75">
      <c r="A289" s="432"/>
      <c r="B289" s="432"/>
      <c r="C289" s="432"/>
      <c r="D289" s="430"/>
      <c r="E289" s="430"/>
      <c r="F289" s="431"/>
      <c r="G289" s="430"/>
      <c r="H289" s="429"/>
      <c r="I289" s="427"/>
      <c r="J289" s="427"/>
      <c r="K289" s="428"/>
      <c r="L289" s="427"/>
      <c r="M289" s="426"/>
      <c r="N289" s="425"/>
      <c r="O289" s="425"/>
      <c r="P289" s="425"/>
      <c r="Q289" s="425"/>
      <c r="R289" s="425"/>
      <c r="S289" s="425"/>
      <c r="T289" s="425"/>
      <c r="U289" s="425"/>
      <c r="V289" s="425"/>
      <c r="W289" s="425"/>
      <c r="X289" s="425"/>
      <c r="Y289" s="425"/>
      <c r="Z289" s="425"/>
      <c r="AA289" s="425"/>
      <c r="AB289" s="425"/>
      <c r="AC289" s="425"/>
      <c r="AD289" s="425"/>
      <c r="AE289" s="425"/>
      <c r="AF289" s="425"/>
      <c r="AG289" s="425"/>
      <c r="AH289" s="425"/>
      <c r="AI289" s="425"/>
      <c r="AJ289" s="425"/>
      <c r="AK289" s="425"/>
      <c r="AL289" s="425"/>
      <c r="AM289" s="424"/>
      <c r="AN289" s="424"/>
    </row>
    <row r="290" spans="1:40" ht="15.75">
      <c r="A290" s="432"/>
      <c r="B290" s="432"/>
      <c r="C290" s="432"/>
      <c r="D290" s="430"/>
      <c r="E290" s="430"/>
      <c r="F290" s="431"/>
      <c r="G290" s="430"/>
      <c r="H290" s="429"/>
      <c r="I290" s="427"/>
      <c r="J290" s="427"/>
      <c r="K290" s="428"/>
      <c r="L290" s="427"/>
      <c r="M290" s="426"/>
      <c r="N290" s="425"/>
      <c r="O290" s="425"/>
      <c r="P290" s="425"/>
      <c r="Q290" s="425"/>
      <c r="R290" s="425"/>
      <c r="S290" s="425"/>
      <c r="T290" s="425"/>
      <c r="U290" s="425"/>
      <c r="V290" s="425"/>
      <c r="W290" s="425"/>
      <c r="X290" s="425"/>
      <c r="Y290" s="425"/>
      <c r="Z290" s="425"/>
      <c r="AA290" s="425"/>
      <c r="AB290" s="425"/>
      <c r="AC290" s="425"/>
      <c r="AD290" s="425"/>
      <c r="AE290" s="425"/>
      <c r="AF290" s="425"/>
      <c r="AG290" s="425"/>
      <c r="AH290" s="425"/>
      <c r="AI290" s="425"/>
      <c r="AJ290" s="425"/>
      <c r="AK290" s="425"/>
      <c r="AL290" s="425"/>
      <c r="AM290" s="424"/>
      <c r="AN290" s="424"/>
    </row>
    <row r="291" spans="1:40" ht="15.75">
      <c r="A291" s="432"/>
      <c r="B291" s="432"/>
      <c r="C291" s="432"/>
      <c r="D291" s="430"/>
      <c r="E291" s="430"/>
      <c r="F291" s="431"/>
      <c r="G291" s="430"/>
      <c r="H291" s="429"/>
      <c r="I291" s="427"/>
      <c r="J291" s="427"/>
      <c r="K291" s="428"/>
      <c r="L291" s="427"/>
      <c r="M291" s="426"/>
      <c r="N291" s="425"/>
      <c r="O291" s="425"/>
      <c r="P291" s="425"/>
      <c r="Q291" s="425"/>
      <c r="R291" s="425"/>
      <c r="S291" s="425"/>
      <c r="T291" s="425"/>
      <c r="U291" s="425"/>
      <c r="V291" s="425"/>
      <c r="W291" s="425"/>
      <c r="X291" s="425"/>
      <c r="Y291" s="425"/>
      <c r="Z291" s="425"/>
      <c r="AA291" s="425"/>
      <c r="AB291" s="425"/>
      <c r="AC291" s="425"/>
      <c r="AD291" s="425"/>
      <c r="AE291" s="425"/>
      <c r="AF291" s="425"/>
      <c r="AG291" s="425"/>
      <c r="AH291" s="425"/>
      <c r="AI291" s="425"/>
      <c r="AJ291" s="425"/>
      <c r="AK291" s="425"/>
      <c r="AL291" s="425"/>
      <c r="AM291" s="424"/>
      <c r="AN291" s="424"/>
    </row>
    <row r="292" spans="1:40" ht="15.75">
      <c r="A292" s="432"/>
      <c r="B292" s="432"/>
      <c r="C292" s="432"/>
      <c r="D292" s="430"/>
      <c r="E292" s="430"/>
      <c r="F292" s="431"/>
      <c r="G292" s="430"/>
      <c r="H292" s="429"/>
      <c r="I292" s="427"/>
      <c r="J292" s="427"/>
      <c r="K292" s="428"/>
      <c r="L292" s="427"/>
      <c r="M292" s="426"/>
      <c r="N292" s="425"/>
      <c r="O292" s="425"/>
      <c r="P292" s="425"/>
      <c r="Q292" s="425"/>
      <c r="R292" s="425"/>
      <c r="S292" s="425"/>
      <c r="T292" s="425"/>
      <c r="U292" s="425"/>
      <c r="V292" s="425"/>
      <c r="W292" s="425"/>
      <c r="X292" s="425"/>
      <c r="Y292" s="425"/>
      <c r="Z292" s="425"/>
      <c r="AA292" s="425"/>
      <c r="AB292" s="425"/>
      <c r="AC292" s="425"/>
      <c r="AD292" s="425"/>
      <c r="AE292" s="425"/>
      <c r="AF292" s="425"/>
      <c r="AG292" s="425"/>
      <c r="AH292" s="425"/>
      <c r="AI292" s="425"/>
      <c r="AJ292" s="425"/>
      <c r="AK292" s="425"/>
      <c r="AL292" s="425"/>
      <c r="AM292" s="424"/>
      <c r="AN292" s="424"/>
    </row>
    <row r="293" spans="1:40" ht="15.75">
      <c r="A293" s="432"/>
      <c r="B293" s="432"/>
      <c r="C293" s="432"/>
      <c r="D293" s="430"/>
      <c r="E293" s="430"/>
      <c r="F293" s="431"/>
      <c r="G293" s="430"/>
      <c r="H293" s="429"/>
      <c r="I293" s="427"/>
      <c r="J293" s="427"/>
      <c r="K293" s="428"/>
      <c r="L293" s="427"/>
      <c r="M293" s="426"/>
      <c r="N293" s="425"/>
      <c r="O293" s="425"/>
      <c r="P293" s="425"/>
      <c r="Q293" s="425"/>
      <c r="R293" s="425"/>
      <c r="S293" s="425"/>
      <c r="T293" s="425"/>
      <c r="U293" s="425"/>
      <c r="V293" s="425"/>
      <c r="W293" s="425"/>
      <c r="X293" s="425"/>
      <c r="Y293" s="425"/>
      <c r="Z293" s="425"/>
      <c r="AA293" s="425"/>
      <c r="AB293" s="425"/>
      <c r="AC293" s="425"/>
      <c r="AD293" s="425"/>
      <c r="AE293" s="425"/>
      <c r="AF293" s="425"/>
      <c r="AG293" s="425"/>
      <c r="AH293" s="425"/>
      <c r="AI293" s="425"/>
      <c r="AJ293" s="425"/>
      <c r="AK293" s="425"/>
      <c r="AL293" s="425"/>
      <c r="AM293" s="424"/>
      <c r="AN293" s="424"/>
    </row>
    <row r="294" spans="1:40" ht="15.75">
      <c r="A294" s="432"/>
      <c r="B294" s="432"/>
      <c r="C294" s="432"/>
      <c r="D294" s="430"/>
      <c r="E294" s="430"/>
      <c r="F294" s="431"/>
      <c r="G294" s="430"/>
      <c r="H294" s="429"/>
      <c r="I294" s="427"/>
      <c r="J294" s="427"/>
      <c r="K294" s="428"/>
      <c r="L294" s="427"/>
      <c r="M294" s="426"/>
      <c r="N294" s="425"/>
      <c r="O294" s="425"/>
      <c r="P294" s="425"/>
      <c r="Q294" s="425"/>
      <c r="R294" s="425"/>
      <c r="S294" s="425"/>
      <c r="T294" s="425"/>
      <c r="U294" s="425"/>
      <c r="V294" s="425"/>
      <c r="W294" s="425"/>
      <c r="X294" s="425"/>
      <c r="Y294" s="425"/>
      <c r="Z294" s="425"/>
      <c r="AA294" s="425"/>
      <c r="AB294" s="425"/>
      <c r="AC294" s="425"/>
      <c r="AD294" s="425"/>
      <c r="AE294" s="425"/>
      <c r="AF294" s="425"/>
      <c r="AG294" s="425"/>
      <c r="AH294" s="425"/>
      <c r="AI294" s="425"/>
      <c r="AJ294" s="425"/>
      <c r="AK294" s="425"/>
      <c r="AL294" s="425"/>
      <c r="AM294" s="424"/>
      <c r="AN294" s="424"/>
    </row>
    <row r="295" spans="1:40" ht="15.75">
      <c r="A295" s="432"/>
      <c r="B295" s="432"/>
      <c r="C295" s="432"/>
      <c r="D295" s="430"/>
      <c r="E295" s="430"/>
      <c r="F295" s="431"/>
      <c r="G295" s="430"/>
      <c r="H295" s="429"/>
      <c r="I295" s="427"/>
      <c r="J295" s="427"/>
      <c r="K295" s="428"/>
      <c r="L295" s="427"/>
      <c r="M295" s="426"/>
      <c r="N295" s="425"/>
      <c r="O295" s="425"/>
      <c r="P295" s="425"/>
      <c r="Q295" s="425"/>
      <c r="R295" s="425"/>
      <c r="S295" s="425"/>
      <c r="T295" s="425"/>
      <c r="U295" s="425"/>
      <c r="V295" s="425"/>
      <c r="W295" s="425"/>
      <c r="X295" s="425"/>
      <c r="Y295" s="425"/>
      <c r="Z295" s="425"/>
      <c r="AA295" s="425"/>
      <c r="AB295" s="425"/>
      <c r="AC295" s="425"/>
      <c r="AD295" s="425"/>
      <c r="AE295" s="425"/>
      <c r="AF295" s="425"/>
      <c r="AG295" s="425"/>
      <c r="AH295" s="425"/>
      <c r="AI295" s="425"/>
      <c r="AJ295" s="425"/>
      <c r="AK295" s="425"/>
      <c r="AL295" s="425"/>
      <c r="AM295" s="424"/>
      <c r="AN295" s="424"/>
    </row>
    <row r="296" spans="1:40" ht="15.75">
      <c r="A296" s="432"/>
      <c r="B296" s="432"/>
      <c r="C296" s="432"/>
      <c r="D296" s="430"/>
      <c r="E296" s="430"/>
      <c r="F296" s="431"/>
      <c r="G296" s="430"/>
      <c r="H296" s="429"/>
      <c r="I296" s="427"/>
      <c r="J296" s="427"/>
      <c r="K296" s="428"/>
      <c r="L296" s="427"/>
      <c r="M296" s="426"/>
      <c r="N296" s="425"/>
      <c r="O296" s="425"/>
      <c r="P296" s="425"/>
      <c r="Q296" s="425"/>
      <c r="R296" s="425"/>
      <c r="S296" s="425"/>
      <c r="T296" s="425"/>
      <c r="U296" s="425"/>
      <c r="V296" s="425"/>
      <c r="W296" s="425"/>
      <c r="X296" s="425"/>
      <c r="Y296" s="425"/>
      <c r="Z296" s="425"/>
      <c r="AA296" s="425"/>
      <c r="AB296" s="425"/>
      <c r="AC296" s="425"/>
      <c r="AD296" s="425"/>
      <c r="AE296" s="425"/>
      <c r="AF296" s="425"/>
      <c r="AG296" s="425"/>
      <c r="AH296" s="425"/>
      <c r="AI296" s="425"/>
      <c r="AJ296" s="425"/>
      <c r="AK296" s="425"/>
      <c r="AL296" s="425"/>
      <c r="AM296" s="424"/>
      <c r="AN296" s="424"/>
    </row>
    <row r="297" spans="1:40" ht="15.75">
      <c r="A297" s="432"/>
      <c r="B297" s="432"/>
      <c r="C297" s="432"/>
      <c r="D297" s="430"/>
      <c r="E297" s="430"/>
      <c r="F297" s="431"/>
      <c r="G297" s="430"/>
      <c r="H297" s="429"/>
      <c r="I297" s="427"/>
      <c r="J297" s="427"/>
      <c r="K297" s="428"/>
      <c r="L297" s="427"/>
      <c r="M297" s="426"/>
      <c r="N297" s="425"/>
      <c r="O297" s="425"/>
      <c r="P297" s="425"/>
      <c r="Q297" s="425"/>
      <c r="R297" s="425"/>
      <c r="S297" s="425"/>
      <c r="T297" s="425"/>
      <c r="U297" s="425"/>
      <c r="V297" s="425"/>
      <c r="W297" s="425"/>
      <c r="X297" s="425"/>
      <c r="Y297" s="425"/>
      <c r="Z297" s="425"/>
      <c r="AA297" s="425"/>
      <c r="AB297" s="425"/>
      <c r="AC297" s="425"/>
      <c r="AD297" s="425"/>
      <c r="AE297" s="425"/>
      <c r="AF297" s="425"/>
      <c r="AG297" s="425"/>
      <c r="AH297" s="425"/>
      <c r="AI297" s="425"/>
      <c r="AJ297" s="425"/>
      <c r="AK297" s="425"/>
      <c r="AL297" s="425"/>
      <c r="AM297" s="424"/>
      <c r="AN297" s="424"/>
    </row>
    <row r="298" spans="1:40" ht="15.75">
      <c r="A298" s="432"/>
      <c r="B298" s="432"/>
      <c r="C298" s="432"/>
      <c r="D298" s="430"/>
      <c r="E298" s="430"/>
      <c r="F298" s="431"/>
      <c r="G298" s="430"/>
      <c r="H298" s="429"/>
      <c r="I298" s="427"/>
      <c r="J298" s="427"/>
      <c r="K298" s="428"/>
      <c r="L298" s="427"/>
      <c r="M298" s="426"/>
      <c r="N298" s="425"/>
      <c r="O298" s="425"/>
      <c r="P298" s="425"/>
      <c r="Q298" s="425"/>
      <c r="R298" s="425"/>
      <c r="S298" s="425"/>
      <c r="T298" s="425"/>
      <c r="U298" s="425"/>
      <c r="V298" s="425"/>
      <c r="W298" s="425"/>
      <c r="X298" s="425"/>
      <c r="Y298" s="425"/>
      <c r="Z298" s="425"/>
      <c r="AA298" s="425"/>
      <c r="AB298" s="425"/>
      <c r="AC298" s="425"/>
      <c r="AD298" s="425"/>
      <c r="AE298" s="425"/>
      <c r="AF298" s="425"/>
      <c r="AG298" s="425"/>
      <c r="AH298" s="425"/>
      <c r="AI298" s="425"/>
      <c r="AJ298" s="425"/>
      <c r="AK298" s="425"/>
      <c r="AL298" s="425"/>
      <c r="AM298" s="424"/>
      <c r="AN298" s="424"/>
    </row>
    <row r="299" spans="1:40" ht="15.75">
      <c r="A299" s="432"/>
      <c r="B299" s="432"/>
      <c r="C299" s="432"/>
      <c r="D299" s="430"/>
      <c r="E299" s="430"/>
      <c r="F299" s="431"/>
      <c r="G299" s="430"/>
      <c r="H299" s="429"/>
      <c r="I299" s="427"/>
      <c r="J299" s="427"/>
      <c r="K299" s="428"/>
      <c r="L299" s="427"/>
      <c r="M299" s="426"/>
      <c r="N299" s="425"/>
      <c r="O299" s="425"/>
      <c r="P299" s="425"/>
      <c r="Q299" s="425"/>
      <c r="R299" s="425"/>
      <c r="S299" s="425"/>
      <c r="T299" s="425"/>
      <c r="U299" s="425"/>
      <c r="V299" s="425"/>
      <c r="W299" s="425"/>
      <c r="X299" s="425"/>
      <c r="Y299" s="425"/>
      <c r="Z299" s="425"/>
      <c r="AA299" s="425"/>
      <c r="AB299" s="425"/>
      <c r="AC299" s="425"/>
      <c r="AD299" s="425"/>
      <c r="AE299" s="425"/>
      <c r="AF299" s="425"/>
      <c r="AG299" s="425"/>
      <c r="AH299" s="425"/>
      <c r="AI299" s="425"/>
      <c r="AJ299" s="425"/>
      <c r="AK299" s="425"/>
      <c r="AL299" s="425"/>
      <c r="AM299" s="424"/>
      <c r="AN299" s="424"/>
    </row>
    <row r="300" spans="1:40" ht="15.75">
      <c r="A300" s="432"/>
      <c r="B300" s="432"/>
      <c r="C300" s="432"/>
      <c r="D300" s="430"/>
      <c r="E300" s="430"/>
      <c r="F300" s="431"/>
      <c r="G300" s="430"/>
      <c r="H300" s="429"/>
      <c r="I300" s="427"/>
      <c r="J300" s="427"/>
      <c r="K300" s="428"/>
      <c r="L300" s="427"/>
      <c r="M300" s="426"/>
      <c r="N300" s="425"/>
      <c r="O300" s="425"/>
      <c r="P300" s="425"/>
      <c r="Q300" s="425"/>
      <c r="R300" s="425"/>
      <c r="S300" s="425"/>
      <c r="T300" s="425"/>
      <c r="U300" s="425"/>
      <c r="V300" s="425"/>
      <c r="W300" s="425"/>
      <c r="X300" s="425"/>
      <c r="Y300" s="425"/>
      <c r="Z300" s="425"/>
      <c r="AA300" s="425"/>
      <c r="AB300" s="425"/>
      <c r="AC300" s="425"/>
      <c r="AD300" s="425"/>
      <c r="AE300" s="425"/>
      <c r="AF300" s="425"/>
      <c r="AG300" s="425"/>
      <c r="AH300" s="425"/>
      <c r="AI300" s="425"/>
      <c r="AJ300" s="425"/>
      <c r="AK300" s="425"/>
      <c r="AL300" s="425"/>
      <c r="AM300" s="424"/>
      <c r="AN300" s="424"/>
    </row>
    <row r="301" spans="1:40" ht="15.75">
      <c r="A301" s="432"/>
      <c r="B301" s="432"/>
      <c r="C301" s="432"/>
      <c r="D301" s="430"/>
      <c r="E301" s="430"/>
      <c r="F301" s="431"/>
      <c r="G301" s="430"/>
      <c r="H301" s="429"/>
      <c r="I301" s="427"/>
      <c r="J301" s="427"/>
      <c r="K301" s="428"/>
      <c r="L301" s="427"/>
      <c r="M301" s="426"/>
      <c r="N301" s="425"/>
      <c r="O301" s="425"/>
      <c r="P301" s="425"/>
      <c r="Q301" s="425"/>
      <c r="R301" s="425"/>
      <c r="S301" s="425"/>
      <c r="T301" s="425"/>
      <c r="U301" s="425"/>
      <c r="V301" s="425"/>
      <c r="W301" s="425"/>
      <c r="X301" s="425"/>
      <c r="Y301" s="425"/>
      <c r="Z301" s="425"/>
      <c r="AA301" s="425"/>
      <c r="AB301" s="425"/>
      <c r="AC301" s="425"/>
      <c r="AD301" s="425"/>
      <c r="AE301" s="425"/>
      <c r="AF301" s="425"/>
      <c r="AG301" s="425"/>
      <c r="AH301" s="425"/>
      <c r="AI301" s="425"/>
      <c r="AJ301" s="425"/>
      <c r="AK301" s="425"/>
      <c r="AL301" s="425"/>
      <c r="AM301" s="424"/>
      <c r="AN301" s="424"/>
    </row>
    <row r="302" spans="1:40" ht="15.75">
      <c r="A302" s="432"/>
      <c r="B302" s="432"/>
      <c r="C302" s="432"/>
      <c r="D302" s="430"/>
      <c r="E302" s="430"/>
      <c r="F302" s="431"/>
      <c r="G302" s="430"/>
      <c r="H302" s="429"/>
      <c r="I302" s="427"/>
      <c r="J302" s="427"/>
      <c r="K302" s="428"/>
      <c r="L302" s="427"/>
      <c r="M302" s="426"/>
      <c r="N302" s="425"/>
      <c r="O302" s="425"/>
      <c r="P302" s="425"/>
      <c r="Q302" s="425"/>
      <c r="R302" s="425"/>
      <c r="S302" s="425"/>
      <c r="T302" s="425"/>
      <c r="U302" s="425"/>
      <c r="V302" s="425"/>
      <c r="W302" s="425"/>
      <c r="X302" s="425"/>
      <c r="Y302" s="425"/>
      <c r="Z302" s="425"/>
      <c r="AA302" s="425"/>
      <c r="AB302" s="425"/>
      <c r="AC302" s="425"/>
      <c r="AD302" s="425"/>
      <c r="AE302" s="425"/>
      <c r="AF302" s="425"/>
      <c r="AG302" s="425"/>
      <c r="AH302" s="425"/>
      <c r="AI302" s="425"/>
      <c r="AJ302" s="425"/>
      <c r="AK302" s="425"/>
      <c r="AL302" s="425"/>
      <c r="AM302" s="424"/>
      <c r="AN302" s="424"/>
    </row>
    <row r="303" spans="1:40" ht="15.75">
      <c r="A303" s="432"/>
      <c r="B303" s="432"/>
      <c r="C303" s="432"/>
      <c r="D303" s="430"/>
      <c r="E303" s="430"/>
      <c r="F303" s="431"/>
      <c r="G303" s="430"/>
      <c r="H303" s="429"/>
      <c r="I303" s="427"/>
      <c r="J303" s="427"/>
      <c r="K303" s="428"/>
      <c r="L303" s="427"/>
      <c r="M303" s="426"/>
      <c r="N303" s="425"/>
      <c r="O303" s="425"/>
      <c r="P303" s="425"/>
      <c r="Q303" s="425"/>
      <c r="R303" s="425"/>
      <c r="S303" s="425"/>
      <c r="T303" s="425"/>
      <c r="U303" s="425"/>
      <c r="V303" s="425"/>
      <c r="W303" s="425"/>
      <c r="X303" s="425"/>
      <c r="Y303" s="425"/>
      <c r="Z303" s="425"/>
      <c r="AA303" s="425"/>
      <c r="AB303" s="425"/>
      <c r="AC303" s="425"/>
      <c r="AD303" s="425"/>
      <c r="AE303" s="425"/>
      <c r="AF303" s="425"/>
      <c r="AG303" s="425"/>
      <c r="AH303" s="425"/>
      <c r="AI303" s="425"/>
      <c r="AJ303" s="425"/>
      <c r="AK303" s="425"/>
      <c r="AL303" s="425"/>
      <c r="AM303" s="424"/>
      <c r="AN303" s="424"/>
    </row>
    <row r="304" spans="1:40" ht="15.75">
      <c r="A304" s="432"/>
      <c r="B304" s="432"/>
      <c r="C304" s="432"/>
      <c r="D304" s="430"/>
      <c r="E304" s="430"/>
      <c r="F304" s="431"/>
      <c r="G304" s="430"/>
      <c r="H304" s="429"/>
      <c r="I304" s="427"/>
      <c r="J304" s="427"/>
      <c r="K304" s="428"/>
      <c r="L304" s="427"/>
      <c r="M304" s="426"/>
      <c r="N304" s="425"/>
      <c r="O304" s="425"/>
      <c r="P304" s="425"/>
      <c r="Q304" s="425"/>
      <c r="R304" s="425"/>
      <c r="S304" s="425"/>
      <c r="T304" s="425"/>
      <c r="U304" s="425"/>
      <c r="V304" s="425"/>
      <c r="W304" s="425"/>
      <c r="X304" s="425"/>
      <c r="Y304" s="425"/>
      <c r="Z304" s="425"/>
      <c r="AA304" s="425"/>
      <c r="AB304" s="425"/>
      <c r="AC304" s="425"/>
      <c r="AD304" s="425"/>
      <c r="AE304" s="425"/>
      <c r="AF304" s="425"/>
      <c r="AG304" s="425"/>
      <c r="AH304" s="425"/>
      <c r="AI304" s="425"/>
      <c r="AJ304" s="425"/>
      <c r="AK304" s="425"/>
      <c r="AL304" s="425"/>
      <c r="AM304" s="424"/>
      <c r="AN304" s="424"/>
    </row>
    <row r="305" spans="1:40" ht="15.75">
      <c r="A305" s="432"/>
      <c r="B305" s="432"/>
      <c r="C305" s="432"/>
      <c r="D305" s="430"/>
      <c r="E305" s="430"/>
      <c r="F305" s="431"/>
      <c r="G305" s="430"/>
      <c r="H305" s="429"/>
      <c r="I305" s="427"/>
      <c r="J305" s="427"/>
      <c r="K305" s="428"/>
      <c r="L305" s="427"/>
      <c r="M305" s="426"/>
      <c r="N305" s="425"/>
      <c r="O305" s="425"/>
      <c r="P305" s="425"/>
      <c r="Q305" s="425"/>
      <c r="R305" s="425"/>
      <c r="S305" s="425"/>
      <c r="T305" s="425"/>
      <c r="U305" s="425"/>
      <c r="V305" s="425"/>
      <c r="W305" s="425"/>
      <c r="X305" s="425"/>
      <c r="Y305" s="425"/>
      <c r="Z305" s="425"/>
      <c r="AA305" s="425"/>
      <c r="AB305" s="425"/>
      <c r="AC305" s="425"/>
      <c r="AD305" s="425"/>
      <c r="AE305" s="425"/>
      <c r="AF305" s="425"/>
      <c r="AG305" s="425"/>
      <c r="AH305" s="425"/>
      <c r="AI305" s="425"/>
      <c r="AJ305" s="425"/>
      <c r="AK305" s="425"/>
      <c r="AL305" s="425"/>
      <c r="AM305" s="424"/>
      <c r="AN305" s="424"/>
    </row>
    <row r="306" spans="1:40" ht="15.75">
      <c r="A306" s="432"/>
      <c r="B306" s="432"/>
      <c r="C306" s="432"/>
      <c r="D306" s="430"/>
      <c r="E306" s="430"/>
      <c r="F306" s="431"/>
      <c r="G306" s="430"/>
      <c r="H306" s="429"/>
      <c r="I306" s="427"/>
      <c r="J306" s="427"/>
      <c r="K306" s="428"/>
      <c r="L306" s="427"/>
      <c r="M306" s="426"/>
      <c r="N306" s="425"/>
      <c r="O306" s="425"/>
      <c r="P306" s="425"/>
      <c r="Q306" s="425"/>
      <c r="R306" s="425"/>
      <c r="S306" s="425"/>
      <c r="T306" s="425"/>
      <c r="U306" s="425"/>
      <c r="V306" s="425"/>
      <c r="W306" s="425"/>
      <c r="X306" s="425"/>
      <c r="Y306" s="425"/>
      <c r="Z306" s="425"/>
      <c r="AA306" s="425"/>
      <c r="AB306" s="425"/>
      <c r="AC306" s="425"/>
      <c r="AD306" s="425"/>
      <c r="AE306" s="425"/>
      <c r="AF306" s="425"/>
      <c r="AG306" s="425"/>
      <c r="AH306" s="425"/>
      <c r="AI306" s="425"/>
      <c r="AJ306" s="425"/>
      <c r="AK306" s="425"/>
      <c r="AL306" s="425"/>
      <c r="AM306" s="424"/>
      <c r="AN306" s="424"/>
    </row>
    <row r="307" spans="1:40" ht="15.75">
      <c r="A307" s="432"/>
      <c r="B307" s="432"/>
      <c r="C307" s="432"/>
      <c r="D307" s="430"/>
      <c r="E307" s="430"/>
      <c r="F307" s="431"/>
      <c r="G307" s="430"/>
      <c r="H307" s="429"/>
      <c r="I307" s="427"/>
      <c r="J307" s="427"/>
      <c r="K307" s="428"/>
      <c r="L307" s="427"/>
      <c r="M307" s="426"/>
      <c r="N307" s="425"/>
      <c r="O307" s="425"/>
      <c r="P307" s="425"/>
      <c r="Q307" s="425"/>
      <c r="R307" s="425"/>
      <c r="S307" s="425"/>
      <c r="T307" s="425"/>
      <c r="U307" s="425"/>
      <c r="V307" s="425"/>
      <c r="W307" s="425"/>
      <c r="X307" s="425"/>
      <c r="Y307" s="425"/>
      <c r="Z307" s="425"/>
      <c r="AA307" s="425"/>
      <c r="AB307" s="425"/>
      <c r="AC307" s="425"/>
      <c r="AD307" s="425"/>
      <c r="AE307" s="425"/>
      <c r="AF307" s="425"/>
      <c r="AG307" s="425"/>
      <c r="AH307" s="425"/>
      <c r="AI307" s="425"/>
      <c r="AJ307" s="425"/>
      <c r="AK307" s="425"/>
      <c r="AL307" s="425"/>
      <c r="AM307" s="424"/>
      <c r="AN307" s="424"/>
    </row>
    <row r="308" spans="1:40" ht="15.75">
      <c r="A308" s="432"/>
      <c r="B308" s="432"/>
      <c r="C308" s="432"/>
      <c r="D308" s="430"/>
      <c r="E308" s="430"/>
      <c r="F308" s="431"/>
      <c r="G308" s="430"/>
      <c r="H308" s="429"/>
      <c r="I308" s="427"/>
      <c r="J308" s="427"/>
      <c r="K308" s="428"/>
      <c r="L308" s="427"/>
      <c r="M308" s="426"/>
      <c r="N308" s="425"/>
      <c r="O308" s="425"/>
      <c r="P308" s="425"/>
      <c r="Q308" s="425"/>
      <c r="R308" s="425"/>
      <c r="S308" s="425"/>
      <c r="T308" s="425"/>
      <c r="U308" s="425"/>
      <c r="V308" s="425"/>
      <c r="W308" s="425"/>
      <c r="X308" s="425"/>
      <c r="Y308" s="425"/>
      <c r="Z308" s="425"/>
      <c r="AA308" s="425"/>
      <c r="AB308" s="425"/>
      <c r="AC308" s="425"/>
      <c r="AD308" s="425"/>
      <c r="AE308" s="425"/>
      <c r="AF308" s="425"/>
      <c r="AG308" s="425"/>
      <c r="AH308" s="425"/>
      <c r="AI308" s="425"/>
      <c r="AJ308" s="425"/>
      <c r="AK308" s="425"/>
      <c r="AL308" s="425"/>
      <c r="AM308" s="424"/>
      <c r="AN308" s="424"/>
    </row>
    <row r="309" spans="1:40" ht="15.75">
      <c r="A309" s="432"/>
      <c r="B309" s="432"/>
      <c r="C309" s="432"/>
      <c r="D309" s="430"/>
      <c r="E309" s="430"/>
      <c r="F309" s="431"/>
      <c r="G309" s="430"/>
      <c r="H309" s="429"/>
      <c r="I309" s="427"/>
      <c r="J309" s="427"/>
      <c r="K309" s="428"/>
      <c r="L309" s="427"/>
      <c r="M309" s="426"/>
      <c r="N309" s="425"/>
      <c r="O309" s="425"/>
      <c r="P309" s="425"/>
      <c r="Q309" s="425"/>
      <c r="R309" s="425"/>
      <c r="S309" s="425"/>
      <c r="T309" s="425"/>
      <c r="U309" s="425"/>
      <c r="V309" s="425"/>
      <c r="W309" s="425"/>
      <c r="X309" s="425"/>
      <c r="Y309" s="425"/>
      <c r="Z309" s="425"/>
      <c r="AA309" s="425"/>
      <c r="AB309" s="425"/>
      <c r="AC309" s="425"/>
      <c r="AD309" s="425"/>
      <c r="AE309" s="425"/>
      <c r="AF309" s="425"/>
      <c r="AG309" s="425"/>
      <c r="AH309" s="425"/>
      <c r="AI309" s="425"/>
      <c r="AJ309" s="425"/>
      <c r="AK309" s="425"/>
      <c r="AL309" s="425"/>
      <c r="AM309" s="424"/>
      <c r="AN309" s="424"/>
    </row>
    <row r="310" spans="1:40" ht="15.75">
      <c r="A310" s="432"/>
      <c r="B310" s="432"/>
      <c r="C310" s="432"/>
      <c r="D310" s="430"/>
      <c r="E310" s="430"/>
      <c r="F310" s="431"/>
      <c r="G310" s="430"/>
      <c r="H310" s="429"/>
      <c r="I310" s="427"/>
      <c r="J310" s="427"/>
      <c r="K310" s="428"/>
      <c r="L310" s="427"/>
      <c r="M310" s="426"/>
      <c r="N310" s="425"/>
      <c r="O310" s="425"/>
      <c r="P310" s="425"/>
      <c r="Q310" s="425"/>
      <c r="R310" s="425"/>
      <c r="S310" s="425"/>
      <c r="T310" s="425"/>
      <c r="U310" s="425"/>
      <c r="V310" s="425"/>
      <c r="W310" s="425"/>
      <c r="X310" s="425"/>
      <c r="Y310" s="425"/>
      <c r="Z310" s="425"/>
      <c r="AA310" s="425"/>
      <c r="AB310" s="425"/>
      <c r="AC310" s="425"/>
      <c r="AD310" s="425"/>
      <c r="AE310" s="425"/>
      <c r="AF310" s="425"/>
      <c r="AG310" s="425"/>
      <c r="AH310" s="425"/>
      <c r="AI310" s="425"/>
      <c r="AJ310" s="425"/>
      <c r="AK310" s="425"/>
      <c r="AL310" s="425"/>
      <c r="AM310" s="424"/>
      <c r="AN310" s="424"/>
    </row>
    <row r="311" spans="1:40" ht="15.75">
      <c r="A311" s="432"/>
      <c r="B311" s="432"/>
      <c r="C311" s="432"/>
      <c r="D311" s="430"/>
      <c r="E311" s="430"/>
      <c r="F311" s="431"/>
      <c r="G311" s="430"/>
      <c r="H311" s="429"/>
      <c r="I311" s="427"/>
      <c r="J311" s="427"/>
      <c r="K311" s="428"/>
      <c r="L311" s="427"/>
      <c r="M311" s="426"/>
      <c r="N311" s="425"/>
      <c r="O311" s="425"/>
      <c r="P311" s="425"/>
      <c r="Q311" s="425"/>
      <c r="R311" s="425"/>
      <c r="S311" s="425"/>
      <c r="T311" s="425"/>
      <c r="U311" s="425"/>
      <c r="V311" s="425"/>
      <c r="W311" s="425"/>
      <c r="X311" s="425"/>
      <c r="Y311" s="425"/>
      <c r="Z311" s="425"/>
      <c r="AA311" s="425"/>
      <c r="AB311" s="425"/>
      <c r="AC311" s="425"/>
      <c r="AD311" s="425"/>
      <c r="AE311" s="425"/>
      <c r="AF311" s="425"/>
      <c r="AG311" s="425"/>
      <c r="AH311" s="425"/>
      <c r="AI311" s="425"/>
      <c r="AJ311" s="425"/>
      <c r="AK311" s="425"/>
      <c r="AL311" s="425"/>
      <c r="AM311" s="424"/>
      <c r="AN311" s="424"/>
    </row>
    <row r="312" spans="1:40" ht="15.75">
      <c r="A312" s="432"/>
      <c r="B312" s="432"/>
      <c r="C312" s="432"/>
      <c r="D312" s="430"/>
      <c r="E312" s="430"/>
      <c r="F312" s="431"/>
      <c r="G312" s="430"/>
      <c r="H312" s="429"/>
      <c r="I312" s="427"/>
      <c r="J312" s="427"/>
      <c r="K312" s="428"/>
      <c r="L312" s="427"/>
      <c r="M312" s="426"/>
      <c r="N312" s="425"/>
      <c r="O312" s="425"/>
      <c r="P312" s="425"/>
      <c r="Q312" s="425"/>
      <c r="R312" s="425"/>
      <c r="S312" s="425"/>
      <c r="T312" s="425"/>
      <c r="U312" s="425"/>
      <c r="V312" s="425"/>
      <c r="W312" s="425"/>
      <c r="X312" s="425"/>
      <c r="Y312" s="425"/>
      <c r="Z312" s="425"/>
      <c r="AA312" s="425"/>
      <c r="AB312" s="425"/>
      <c r="AC312" s="425"/>
      <c r="AD312" s="425"/>
      <c r="AE312" s="425"/>
      <c r="AF312" s="425"/>
      <c r="AG312" s="425"/>
      <c r="AH312" s="425"/>
      <c r="AI312" s="425"/>
      <c r="AJ312" s="425"/>
      <c r="AK312" s="425"/>
      <c r="AL312" s="425"/>
      <c r="AM312" s="424"/>
      <c r="AN312" s="424"/>
    </row>
    <row r="313" spans="1:40" ht="15.75">
      <c r="A313" s="432"/>
      <c r="B313" s="432"/>
      <c r="C313" s="432"/>
      <c r="D313" s="430"/>
      <c r="E313" s="430"/>
      <c r="F313" s="431"/>
      <c r="G313" s="430"/>
      <c r="H313" s="429"/>
      <c r="I313" s="427"/>
      <c r="J313" s="427"/>
      <c r="K313" s="428"/>
      <c r="L313" s="427"/>
      <c r="M313" s="426"/>
      <c r="N313" s="425"/>
      <c r="O313" s="425"/>
      <c r="P313" s="425"/>
      <c r="Q313" s="425"/>
      <c r="R313" s="425"/>
      <c r="S313" s="425"/>
      <c r="T313" s="425"/>
      <c r="U313" s="425"/>
      <c r="V313" s="425"/>
      <c r="W313" s="425"/>
      <c r="X313" s="425"/>
      <c r="Y313" s="425"/>
      <c r="Z313" s="425"/>
      <c r="AA313" s="425"/>
      <c r="AB313" s="425"/>
      <c r="AC313" s="425"/>
      <c r="AD313" s="425"/>
      <c r="AE313" s="425"/>
      <c r="AF313" s="425"/>
      <c r="AG313" s="425"/>
      <c r="AH313" s="425"/>
      <c r="AI313" s="425"/>
      <c r="AJ313" s="425"/>
      <c r="AK313" s="425"/>
      <c r="AL313" s="425"/>
      <c r="AM313" s="424"/>
      <c r="AN313" s="424"/>
    </row>
    <row r="314" spans="1:40" ht="15.75">
      <c r="A314" s="432"/>
      <c r="B314" s="432"/>
      <c r="C314" s="432"/>
      <c r="D314" s="430"/>
      <c r="E314" s="430"/>
      <c r="F314" s="431"/>
      <c r="G314" s="430"/>
      <c r="H314" s="429"/>
      <c r="I314" s="427"/>
      <c r="J314" s="427"/>
      <c r="K314" s="428"/>
      <c r="L314" s="427"/>
      <c r="M314" s="426"/>
      <c r="N314" s="425"/>
      <c r="O314" s="425"/>
      <c r="P314" s="425"/>
      <c r="Q314" s="425"/>
      <c r="R314" s="425"/>
      <c r="S314" s="425"/>
      <c r="T314" s="425"/>
      <c r="U314" s="425"/>
      <c r="V314" s="425"/>
      <c r="W314" s="425"/>
      <c r="X314" s="425"/>
      <c r="Y314" s="425"/>
      <c r="Z314" s="425"/>
      <c r="AA314" s="425"/>
      <c r="AB314" s="425"/>
      <c r="AC314" s="425"/>
      <c r="AD314" s="425"/>
      <c r="AE314" s="425"/>
      <c r="AF314" s="425"/>
      <c r="AG314" s="425"/>
      <c r="AH314" s="425"/>
      <c r="AI314" s="425"/>
      <c r="AJ314" s="425"/>
      <c r="AK314" s="425"/>
      <c r="AL314" s="425"/>
      <c r="AM314" s="424"/>
      <c r="AN314" s="424"/>
    </row>
    <row r="315" spans="1:40" ht="15.75">
      <c r="A315" s="432"/>
      <c r="B315" s="432"/>
      <c r="C315" s="432"/>
      <c r="D315" s="430"/>
      <c r="E315" s="430"/>
      <c r="F315" s="431"/>
      <c r="G315" s="430"/>
      <c r="H315" s="429"/>
      <c r="I315" s="427"/>
      <c r="J315" s="427"/>
      <c r="K315" s="428"/>
      <c r="L315" s="427"/>
      <c r="M315" s="426"/>
      <c r="N315" s="425"/>
      <c r="O315" s="425"/>
      <c r="P315" s="425"/>
      <c r="Q315" s="425"/>
      <c r="R315" s="425"/>
      <c r="S315" s="425"/>
      <c r="T315" s="425"/>
      <c r="U315" s="425"/>
      <c r="V315" s="425"/>
      <c r="W315" s="425"/>
      <c r="X315" s="425"/>
      <c r="Y315" s="425"/>
      <c r="Z315" s="425"/>
      <c r="AA315" s="425"/>
      <c r="AB315" s="425"/>
      <c r="AC315" s="425"/>
      <c r="AD315" s="425"/>
      <c r="AE315" s="425"/>
      <c r="AF315" s="425"/>
      <c r="AG315" s="425"/>
      <c r="AH315" s="425"/>
      <c r="AI315" s="425"/>
      <c r="AJ315" s="425"/>
      <c r="AK315" s="425"/>
      <c r="AL315" s="425"/>
      <c r="AM315" s="424"/>
      <c r="AN315" s="424"/>
    </row>
    <row r="316" spans="1:40" ht="15.75">
      <c r="A316" s="432"/>
      <c r="B316" s="432"/>
      <c r="C316" s="432"/>
      <c r="D316" s="430"/>
      <c r="E316" s="430"/>
      <c r="F316" s="431"/>
      <c r="G316" s="430"/>
      <c r="H316" s="429"/>
      <c r="I316" s="427"/>
      <c r="J316" s="427"/>
      <c r="K316" s="428"/>
      <c r="L316" s="427"/>
      <c r="M316" s="426"/>
      <c r="N316" s="425"/>
      <c r="O316" s="425"/>
      <c r="P316" s="425"/>
      <c r="Q316" s="425"/>
      <c r="R316" s="425"/>
      <c r="S316" s="425"/>
      <c r="T316" s="425"/>
      <c r="U316" s="425"/>
      <c r="V316" s="425"/>
      <c r="W316" s="425"/>
      <c r="X316" s="425"/>
      <c r="Y316" s="425"/>
      <c r="Z316" s="425"/>
      <c r="AA316" s="425"/>
      <c r="AB316" s="425"/>
      <c r="AC316" s="425"/>
      <c r="AD316" s="425"/>
      <c r="AE316" s="425"/>
      <c r="AF316" s="425"/>
      <c r="AG316" s="425"/>
      <c r="AH316" s="425"/>
      <c r="AI316" s="425"/>
      <c r="AJ316" s="425"/>
      <c r="AK316" s="425"/>
      <c r="AL316" s="425"/>
      <c r="AM316" s="424"/>
      <c r="AN316" s="424"/>
    </row>
    <row r="317" spans="1:40" ht="15.75">
      <c r="A317" s="432"/>
      <c r="B317" s="432"/>
      <c r="C317" s="432"/>
      <c r="D317" s="430"/>
      <c r="E317" s="430"/>
      <c r="F317" s="431"/>
      <c r="G317" s="430"/>
      <c r="H317" s="429"/>
      <c r="I317" s="427"/>
      <c r="J317" s="427"/>
      <c r="K317" s="428"/>
      <c r="L317" s="427"/>
      <c r="M317" s="426"/>
      <c r="N317" s="425"/>
      <c r="O317" s="425"/>
      <c r="P317" s="425"/>
      <c r="Q317" s="425"/>
      <c r="R317" s="425"/>
      <c r="S317" s="425"/>
      <c r="T317" s="425"/>
      <c r="U317" s="425"/>
      <c r="V317" s="425"/>
      <c r="W317" s="425"/>
      <c r="X317" s="425"/>
      <c r="Y317" s="425"/>
      <c r="Z317" s="425"/>
      <c r="AA317" s="425"/>
      <c r="AB317" s="425"/>
      <c r="AC317" s="425"/>
      <c r="AD317" s="425"/>
      <c r="AE317" s="425"/>
      <c r="AF317" s="425"/>
      <c r="AG317" s="425"/>
      <c r="AH317" s="425"/>
      <c r="AI317" s="425"/>
      <c r="AJ317" s="425"/>
      <c r="AK317" s="425"/>
      <c r="AL317" s="425"/>
      <c r="AM317" s="424"/>
      <c r="AN317" s="424"/>
    </row>
    <row r="318" spans="1:40" ht="15.75">
      <c r="A318" s="432"/>
      <c r="B318" s="432"/>
      <c r="C318" s="432"/>
      <c r="D318" s="430"/>
      <c r="E318" s="430"/>
      <c r="F318" s="431"/>
      <c r="G318" s="430"/>
      <c r="H318" s="429"/>
      <c r="I318" s="427"/>
      <c r="J318" s="427"/>
      <c r="K318" s="428"/>
      <c r="L318" s="427"/>
      <c r="M318" s="426"/>
      <c r="N318" s="425"/>
      <c r="O318" s="425"/>
      <c r="P318" s="425"/>
      <c r="Q318" s="425"/>
      <c r="R318" s="425"/>
      <c r="S318" s="425"/>
      <c r="T318" s="425"/>
      <c r="U318" s="425"/>
      <c r="V318" s="425"/>
      <c r="W318" s="425"/>
      <c r="X318" s="425"/>
      <c r="Y318" s="425"/>
      <c r="Z318" s="425"/>
      <c r="AA318" s="425"/>
      <c r="AB318" s="425"/>
      <c r="AC318" s="425"/>
      <c r="AD318" s="425"/>
      <c r="AE318" s="425"/>
      <c r="AF318" s="425"/>
      <c r="AG318" s="425"/>
      <c r="AH318" s="425"/>
      <c r="AI318" s="425"/>
      <c r="AJ318" s="425"/>
      <c r="AK318" s="425"/>
      <c r="AL318" s="425"/>
      <c r="AM318" s="424"/>
      <c r="AN318" s="424"/>
    </row>
    <row r="319" spans="1:40" ht="15.75">
      <c r="A319" s="432"/>
      <c r="B319" s="432"/>
      <c r="C319" s="432"/>
      <c r="D319" s="430"/>
      <c r="E319" s="430"/>
      <c r="F319" s="431"/>
      <c r="G319" s="430"/>
      <c r="H319" s="429"/>
      <c r="I319" s="427"/>
      <c r="J319" s="427"/>
      <c r="K319" s="428"/>
      <c r="L319" s="427"/>
      <c r="M319" s="426"/>
      <c r="N319" s="425"/>
      <c r="O319" s="425"/>
      <c r="P319" s="425"/>
      <c r="Q319" s="425"/>
      <c r="R319" s="425"/>
      <c r="S319" s="425"/>
      <c r="T319" s="425"/>
      <c r="U319" s="425"/>
      <c r="V319" s="425"/>
      <c r="W319" s="425"/>
      <c r="X319" s="425"/>
      <c r="Y319" s="425"/>
      <c r="Z319" s="425"/>
      <c r="AA319" s="425"/>
      <c r="AB319" s="425"/>
      <c r="AC319" s="425"/>
      <c r="AD319" s="425"/>
      <c r="AE319" s="425"/>
      <c r="AF319" s="425"/>
      <c r="AG319" s="425"/>
      <c r="AH319" s="425"/>
      <c r="AI319" s="425"/>
      <c r="AJ319" s="425"/>
      <c r="AK319" s="425"/>
      <c r="AL319" s="425"/>
      <c r="AM319" s="424"/>
      <c r="AN319" s="424"/>
    </row>
    <row r="320" spans="1:40" ht="15.75">
      <c r="A320" s="432"/>
      <c r="B320" s="432"/>
      <c r="C320" s="432"/>
      <c r="D320" s="430"/>
      <c r="E320" s="430"/>
      <c r="F320" s="431"/>
      <c r="G320" s="430"/>
      <c r="H320" s="429"/>
      <c r="I320" s="427"/>
      <c r="J320" s="427"/>
      <c r="K320" s="428"/>
      <c r="L320" s="427"/>
      <c r="M320" s="426"/>
      <c r="N320" s="425"/>
      <c r="O320" s="425"/>
      <c r="P320" s="425"/>
      <c r="Q320" s="425"/>
      <c r="R320" s="425"/>
      <c r="S320" s="425"/>
      <c r="T320" s="425"/>
      <c r="U320" s="425"/>
      <c r="V320" s="425"/>
      <c r="W320" s="425"/>
      <c r="X320" s="425"/>
      <c r="Y320" s="425"/>
      <c r="Z320" s="425"/>
      <c r="AA320" s="425"/>
      <c r="AB320" s="425"/>
      <c r="AC320" s="425"/>
      <c r="AD320" s="425"/>
      <c r="AE320" s="425"/>
      <c r="AF320" s="425"/>
      <c r="AG320" s="425"/>
      <c r="AH320" s="425"/>
      <c r="AI320" s="425"/>
      <c r="AJ320" s="425"/>
      <c r="AK320" s="425"/>
      <c r="AL320" s="425"/>
      <c r="AM320" s="424"/>
      <c r="AN320" s="424"/>
    </row>
    <row r="321" spans="1:40" ht="15.75">
      <c r="A321" s="432"/>
      <c r="B321" s="432"/>
      <c r="C321" s="432"/>
      <c r="D321" s="430"/>
      <c r="E321" s="430"/>
      <c r="F321" s="431"/>
      <c r="G321" s="430"/>
      <c r="H321" s="429"/>
      <c r="I321" s="427"/>
      <c r="J321" s="427"/>
      <c r="K321" s="428"/>
      <c r="L321" s="427"/>
      <c r="M321" s="426"/>
      <c r="N321" s="425"/>
      <c r="O321" s="425"/>
      <c r="P321" s="425"/>
      <c r="Q321" s="425"/>
      <c r="R321" s="425"/>
      <c r="S321" s="425"/>
      <c r="T321" s="425"/>
      <c r="U321" s="425"/>
      <c r="V321" s="425"/>
      <c r="W321" s="425"/>
      <c r="X321" s="425"/>
      <c r="Y321" s="425"/>
      <c r="Z321" s="425"/>
      <c r="AA321" s="425"/>
      <c r="AB321" s="425"/>
      <c r="AC321" s="425"/>
      <c r="AD321" s="425"/>
      <c r="AE321" s="425"/>
      <c r="AF321" s="425"/>
      <c r="AG321" s="425"/>
      <c r="AH321" s="425"/>
      <c r="AI321" s="425"/>
      <c r="AJ321" s="425"/>
      <c r="AK321" s="425"/>
      <c r="AL321" s="425"/>
      <c r="AM321" s="424"/>
      <c r="AN321" s="424"/>
    </row>
    <row r="322" spans="1:40" ht="15.75">
      <c r="A322" s="432"/>
      <c r="B322" s="432"/>
      <c r="C322" s="432"/>
      <c r="D322" s="430"/>
      <c r="E322" s="430"/>
      <c r="F322" s="431"/>
      <c r="G322" s="430"/>
      <c r="H322" s="429"/>
      <c r="I322" s="427"/>
      <c r="J322" s="427"/>
      <c r="K322" s="428"/>
      <c r="L322" s="427"/>
      <c r="M322" s="426"/>
      <c r="N322" s="425"/>
      <c r="O322" s="425"/>
      <c r="P322" s="425"/>
      <c r="Q322" s="425"/>
      <c r="R322" s="425"/>
      <c r="S322" s="425"/>
      <c r="T322" s="425"/>
      <c r="U322" s="425"/>
      <c r="V322" s="425"/>
      <c r="W322" s="425"/>
      <c r="X322" s="425"/>
      <c r="Y322" s="425"/>
      <c r="Z322" s="425"/>
      <c r="AA322" s="425"/>
      <c r="AB322" s="425"/>
      <c r="AC322" s="425"/>
      <c r="AD322" s="425"/>
      <c r="AE322" s="425"/>
      <c r="AF322" s="425"/>
      <c r="AG322" s="425"/>
      <c r="AH322" s="425"/>
      <c r="AI322" s="425"/>
      <c r="AJ322" s="425"/>
      <c r="AK322" s="425"/>
      <c r="AL322" s="425"/>
      <c r="AM322" s="424"/>
      <c r="AN322" s="424"/>
    </row>
    <row r="323" spans="1:40" ht="15.75">
      <c r="A323" s="432"/>
      <c r="B323" s="432"/>
      <c r="C323" s="432"/>
      <c r="D323" s="430"/>
      <c r="E323" s="430"/>
      <c r="F323" s="431"/>
      <c r="G323" s="430"/>
      <c r="H323" s="429"/>
      <c r="I323" s="427"/>
      <c r="J323" s="427"/>
      <c r="K323" s="428"/>
      <c r="L323" s="427"/>
      <c r="M323" s="426"/>
      <c r="N323" s="425"/>
      <c r="O323" s="425"/>
      <c r="P323" s="425"/>
      <c r="Q323" s="425"/>
      <c r="R323" s="425"/>
      <c r="S323" s="425"/>
      <c r="T323" s="425"/>
      <c r="U323" s="425"/>
      <c r="V323" s="425"/>
      <c r="W323" s="425"/>
      <c r="X323" s="425"/>
      <c r="Y323" s="425"/>
      <c r="Z323" s="425"/>
      <c r="AA323" s="425"/>
      <c r="AB323" s="425"/>
      <c r="AC323" s="425"/>
      <c r="AD323" s="425"/>
      <c r="AE323" s="425"/>
      <c r="AF323" s="425"/>
      <c r="AG323" s="425"/>
      <c r="AH323" s="425"/>
      <c r="AI323" s="425"/>
      <c r="AJ323" s="425"/>
      <c r="AK323" s="425"/>
      <c r="AL323" s="425"/>
      <c r="AM323" s="424"/>
      <c r="AN323" s="424"/>
    </row>
    <row r="324" spans="1:40" ht="15.75">
      <c r="A324" s="432"/>
      <c r="B324" s="432"/>
      <c r="C324" s="432"/>
      <c r="D324" s="430"/>
      <c r="E324" s="430"/>
      <c r="F324" s="431"/>
      <c r="G324" s="430"/>
      <c r="H324" s="429"/>
      <c r="I324" s="427"/>
      <c r="J324" s="427"/>
      <c r="K324" s="428"/>
      <c r="L324" s="427"/>
      <c r="M324" s="426"/>
      <c r="N324" s="425"/>
      <c r="O324" s="425"/>
      <c r="P324" s="425"/>
      <c r="Q324" s="425"/>
      <c r="R324" s="425"/>
      <c r="S324" s="425"/>
      <c r="T324" s="425"/>
      <c r="U324" s="425"/>
      <c r="V324" s="425"/>
      <c r="W324" s="425"/>
      <c r="X324" s="425"/>
      <c r="Y324" s="425"/>
      <c r="Z324" s="425"/>
      <c r="AA324" s="425"/>
      <c r="AB324" s="425"/>
      <c r="AC324" s="425"/>
      <c r="AD324" s="425"/>
      <c r="AE324" s="425"/>
      <c r="AF324" s="425"/>
      <c r="AG324" s="425"/>
      <c r="AH324" s="425"/>
      <c r="AI324" s="425"/>
      <c r="AJ324" s="425"/>
      <c r="AK324" s="425"/>
      <c r="AL324" s="425"/>
      <c r="AM324" s="424"/>
      <c r="AN324" s="424"/>
    </row>
    <row r="325" spans="1:40" ht="15.75">
      <c r="A325" s="432"/>
      <c r="B325" s="432"/>
      <c r="C325" s="432"/>
      <c r="D325" s="430"/>
      <c r="E325" s="430"/>
      <c r="F325" s="431"/>
      <c r="G325" s="430"/>
      <c r="H325" s="429"/>
      <c r="I325" s="427"/>
      <c r="J325" s="427"/>
      <c r="K325" s="428"/>
      <c r="L325" s="427"/>
      <c r="M325" s="426"/>
      <c r="N325" s="425"/>
      <c r="O325" s="425"/>
      <c r="P325" s="425"/>
      <c r="Q325" s="425"/>
      <c r="R325" s="425"/>
      <c r="S325" s="425"/>
      <c r="T325" s="425"/>
      <c r="U325" s="425"/>
      <c r="V325" s="425"/>
      <c r="W325" s="425"/>
      <c r="X325" s="425"/>
      <c r="Y325" s="425"/>
      <c r="Z325" s="425"/>
      <c r="AA325" s="425"/>
      <c r="AB325" s="425"/>
      <c r="AC325" s="425"/>
      <c r="AD325" s="425"/>
      <c r="AE325" s="425"/>
      <c r="AF325" s="425"/>
      <c r="AG325" s="425"/>
      <c r="AH325" s="425"/>
      <c r="AI325" s="425"/>
      <c r="AJ325" s="425"/>
      <c r="AK325" s="425"/>
      <c r="AL325" s="425"/>
      <c r="AM325" s="424"/>
      <c r="AN325" s="424"/>
    </row>
    <row r="326" spans="1:40" ht="15.75">
      <c r="A326" s="432"/>
      <c r="B326" s="432"/>
      <c r="C326" s="432"/>
      <c r="D326" s="430"/>
      <c r="E326" s="430"/>
      <c r="F326" s="431"/>
      <c r="G326" s="430"/>
      <c r="H326" s="429"/>
      <c r="I326" s="427"/>
      <c r="J326" s="427"/>
      <c r="K326" s="428"/>
      <c r="L326" s="427"/>
      <c r="M326" s="426"/>
      <c r="N326" s="425"/>
      <c r="O326" s="425"/>
      <c r="P326" s="425"/>
      <c r="Q326" s="425"/>
      <c r="R326" s="425"/>
      <c r="S326" s="425"/>
      <c r="T326" s="425"/>
      <c r="U326" s="425"/>
      <c r="V326" s="425"/>
      <c r="W326" s="425"/>
      <c r="X326" s="425"/>
      <c r="Y326" s="425"/>
      <c r="Z326" s="425"/>
      <c r="AA326" s="425"/>
      <c r="AB326" s="425"/>
      <c r="AC326" s="425"/>
      <c r="AD326" s="425"/>
      <c r="AE326" s="425"/>
      <c r="AF326" s="425"/>
      <c r="AG326" s="425"/>
      <c r="AH326" s="425"/>
      <c r="AI326" s="425"/>
      <c r="AJ326" s="425"/>
      <c r="AK326" s="425"/>
      <c r="AL326" s="425"/>
      <c r="AM326" s="424"/>
      <c r="AN326" s="424"/>
    </row>
    <row r="327" spans="1:40" ht="15.75">
      <c r="A327" s="432"/>
      <c r="B327" s="432"/>
      <c r="C327" s="432"/>
      <c r="D327" s="430"/>
      <c r="E327" s="430"/>
      <c r="F327" s="431"/>
      <c r="G327" s="430"/>
      <c r="H327" s="429"/>
      <c r="I327" s="427"/>
      <c r="J327" s="427"/>
      <c r="K327" s="428"/>
      <c r="L327" s="427"/>
      <c r="M327" s="426"/>
      <c r="N327" s="425"/>
      <c r="O327" s="425"/>
      <c r="P327" s="425"/>
      <c r="Q327" s="425"/>
      <c r="R327" s="425"/>
      <c r="S327" s="425"/>
      <c r="T327" s="425"/>
      <c r="U327" s="425"/>
      <c r="V327" s="425"/>
      <c r="W327" s="425"/>
      <c r="X327" s="425"/>
      <c r="Y327" s="425"/>
      <c r="Z327" s="425"/>
      <c r="AA327" s="425"/>
      <c r="AB327" s="425"/>
      <c r="AC327" s="425"/>
      <c r="AD327" s="425"/>
      <c r="AE327" s="425"/>
      <c r="AF327" s="425"/>
      <c r="AG327" s="425"/>
      <c r="AH327" s="425"/>
      <c r="AI327" s="425"/>
      <c r="AJ327" s="425"/>
      <c r="AK327" s="425"/>
      <c r="AL327" s="425"/>
      <c r="AM327" s="424"/>
      <c r="AN327" s="424"/>
    </row>
    <row r="328" spans="1:40" ht="15.75">
      <c r="A328" s="432"/>
      <c r="B328" s="432"/>
      <c r="C328" s="432"/>
      <c r="D328" s="430"/>
      <c r="E328" s="430"/>
      <c r="F328" s="431"/>
      <c r="G328" s="430"/>
      <c r="H328" s="429"/>
      <c r="I328" s="427"/>
      <c r="J328" s="427"/>
      <c r="K328" s="428"/>
      <c r="L328" s="427"/>
      <c r="M328" s="426"/>
      <c r="N328" s="425"/>
      <c r="O328" s="425"/>
      <c r="P328" s="425"/>
      <c r="Q328" s="425"/>
      <c r="R328" s="425"/>
      <c r="S328" s="425"/>
      <c r="T328" s="425"/>
      <c r="U328" s="425"/>
      <c r="V328" s="425"/>
      <c r="W328" s="425"/>
      <c r="X328" s="425"/>
      <c r="Y328" s="425"/>
      <c r="Z328" s="425"/>
      <c r="AA328" s="425"/>
      <c r="AB328" s="425"/>
      <c r="AC328" s="425"/>
      <c r="AD328" s="425"/>
      <c r="AE328" s="425"/>
      <c r="AF328" s="425"/>
      <c r="AG328" s="425"/>
      <c r="AH328" s="425"/>
      <c r="AI328" s="425"/>
      <c r="AJ328" s="425"/>
      <c r="AK328" s="425"/>
      <c r="AL328" s="425"/>
      <c r="AM328" s="424"/>
      <c r="AN328" s="424"/>
    </row>
    <row r="329" spans="1:40" ht="15.75">
      <c r="A329" s="432"/>
      <c r="B329" s="432"/>
      <c r="C329" s="432"/>
      <c r="D329" s="430"/>
      <c r="E329" s="430"/>
      <c r="F329" s="431"/>
      <c r="G329" s="430"/>
      <c r="H329" s="429"/>
      <c r="I329" s="427"/>
      <c r="J329" s="427"/>
      <c r="K329" s="428"/>
      <c r="L329" s="427"/>
      <c r="M329" s="426"/>
      <c r="N329" s="425"/>
      <c r="O329" s="425"/>
      <c r="P329" s="425"/>
      <c r="Q329" s="425"/>
      <c r="R329" s="425"/>
      <c r="S329" s="425"/>
      <c r="T329" s="425"/>
      <c r="U329" s="425"/>
      <c r="V329" s="425"/>
      <c r="W329" s="425"/>
      <c r="X329" s="425"/>
      <c r="Y329" s="425"/>
      <c r="Z329" s="425"/>
      <c r="AA329" s="425"/>
      <c r="AB329" s="425"/>
      <c r="AC329" s="425"/>
      <c r="AD329" s="425"/>
      <c r="AE329" s="425"/>
      <c r="AF329" s="425"/>
      <c r="AG329" s="425"/>
      <c r="AH329" s="425"/>
      <c r="AI329" s="425"/>
      <c r="AJ329" s="425"/>
      <c r="AK329" s="425"/>
      <c r="AL329" s="425"/>
      <c r="AM329" s="424"/>
      <c r="AN329" s="424"/>
    </row>
    <row r="330" spans="1:40" ht="15.75">
      <c r="A330" s="432"/>
      <c r="B330" s="432"/>
      <c r="C330" s="432"/>
      <c r="D330" s="430"/>
      <c r="E330" s="430"/>
      <c r="F330" s="431"/>
      <c r="G330" s="430"/>
      <c r="H330" s="429"/>
      <c r="I330" s="427"/>
      <c r="J330" s="427"/>
      <c r="K330" s="428"/>
      <c r="L330" s="427"/>
      <c r="M330" s="426"/>
      <c r="N330" s="425"/>
      <c r="O330" s="425"/>
      <c r="P330" s="425"/>
      <c r="Q330" s="425"/>
      <c r="R330" s="425"/>
      <c r="S330" s="425"/>
      <c r="T330" s="425"/>
      <c r="U330" s="425"/>
      <c r="V330" s="425"/>
      <c r="W330" s="425"/>
      <c r="X330" s="425"/>
      <c r="Y330" s="425"/>
      <c r="Z330" s="425"/>
      <c r="AA330" s="425"/>
      <c r="AB330" s="425"/>
      <c r="AC330" s="425"/>
      <c r="AD330" s="425"/>
      <c r="AE330" s="425"/>
      <c r="AF330" s="425"/>
      <c r="AG330" s="425"/>
      <c r="AH330" s="425"/>
      <c r="AI330" s="425"/>
      <c r="AJ330" s="425"/>
      <c r="AK330" s="425"/>
      <c r="AL330" s="425"/>
      <c r="AM330" s="424"/>
      <c r="AN330" s="424"/>
    </row>
    <row r="331" spans="1:40" ht="15.75">
      <c r="A331" s="432"/>
      <c r="B331" s="432"/>
      <c r="C331" s="432"/>
      <c r="D331" s="430"/>
      <c r="E331" s="430"/>
      <c r="F331" s="431"/>
      <c r="G331" s="430"/>
      <c r="H331" s="429"/>
      <c r="I331" s="427"/>
      <c r="J331" s="427"/>
      <c r="K331" s="428"/>
      <c r="L331" s="427"/>
      <c r="M331" s="426"/>
      <c r="N331" s="425"/>
      <c r="O331" s="425"/>
      <c r="P331" s="425"/>
      <c r="Q331" s="425"/>
      <c r="R331" s="425"/>
      <c r="S331" s="425"/>
      <c r="T331" s="425"/>
      <c r="U331" s="425"/>
      <c r="V331" s="425"/>
      <c r="W331" s="425"/>
      <c r="X331" s="425"/>
      <c r="Y331" s="425"/>
      <c r="Z331" s="425"/>
      <c r="AA331" s="425"/>
      <c r="AB331" s="425"/>
      <c r="AC331" s="425"/>
      <c r="AD331" s="425"/>
      <c r="AE331" s="425"/>
      <c r="AF331" s="425"/>
      <c r="AG331" s="425"/>
      <c r="AH331" s="425"/>
      <c r="AI331" s="425"/>
      <c r="AJ331" s="425"/>
      <c r="AK331" s="425"/>
      <c r="AL331" s="425"/>
      <c r="AM331" s="424"/>
      <c r="AN331" s="424"/>
    </row>
    <row r="332" spans="1:40" ht="15.75">
      <c r="A332" s="432"/>
      <c r="B332" s="432"/>
      <c r="C332" s="432"/>
      <c r="D332" s="430"/>
      <c r="E332" s="430"/>
      <c r="F332" s="431"/>
      <c r="G332" s="430"/>
      <c r="H332" s="429"/>
      <c r="I332" s="427"/>
      <c r="J332" s="427"/>
      <c r="K332" s="428"/>
      <c r="L332" s="427"/>
      <c r="M332" s="426"/>
      <c r="N332" s="425"/>
      <c r="O332" s="425"/>
      <c r="P332" s="425"/>
      <c r="Q332" s="425"/>
      <c r="R332" s="425"/>
      <c r="S332" s="425"/>
      <c r="T332" s="425"/>
      <c r="U332" s="425"/>
      <c r="V332" s="425"/>
      <c r="W332" s="425"/>
      <c r="X332" s="425"/>
      <c r="Y332" s="425"/>
      <c r="Z332" s="425"/>
      <c r="AA332" s="425"/>
      <c r="AB332" s="425"/>
      <c r="AC332" s="425"/>
      <c r="AD332" s="425"/>
      <c r="AE332" s="425"/>
      <c r="AF332" s="425"/>
      <c r="AG332" s="425"/>
      <c r="AH332" s="425"/>
      <c r="AI332" s="425"/>
      <c r="AJ332" s="425"/>
      <c r="AK332" s="425"/>
      <c r="AL332" s="425"/>
      <c r="AM332" s="424"/>
      <c r="AN332" s="424"/>
    </row>
    <row r="333" spans="1:40" ht="15.75">
      <c r="A333" s="432"/>
      <c r="B333" s="432"/>
      <c r="C333" s="432"/>
      <c r="D333" s="430"/>
      <c r="E333" s="430"/>
      <c r="F333" s="431"/>
      <c r="G333" s="430"/>
      <c r="H333" s="429"/>
      <c r="I333" s="427"/>
      <c r="J333" s="427"/>
      <c r="K333" s="428"/>
      <c r="L333" s="427"/>
      <c r="M333" s="426"/>
      <c r="N333" s="425"/>
      <c r="O333" s="425"/>
      <c r="P333" s="425"/>
      <c r="Q333" s="425"/>
      <c r="R333" s="425"/>
      <c r="S333" s="425"/>
      <c r="T333" s="425"/>
      <c r="U333" s="425"/>
      <c r="V333" s="425"/>
      <c r="W333" s="425"/>
      <c r="X333" s="425"/>
      <c r="Y333" s="425"/>
      <c r="Z333" s="425"/>
      <c r="AA333" s="425"/>
      <c r="AB333" s="425"/>
      <c r="AC333" s="425"/>
      <c r="AD333" s="425"/>
      <c r="AE333" s="425"/>
      <c r="AF333" s="425"/>
      <c r="AG333" s="425"/>
      <c r="AH333" s="425"/>
      <c r="AI333" s="425"/>
      <c r="AJ333" s="425"/>
      <c r="AK333" s="425"/>
      <c r="AL333" s="425"/>
      <c r="AM333" s="424"/>
      <c r="AN333" s="424"/>
    </row>
    <row r="334" spans="1:40" ht="15.75">
      <c r="A334" s="432"/>
      <c r="B334" s="432"/>
      <c r="C334" s="432"/>
      <c r="D334" s="430"/>
      <c r="E334" s="430"/>
      <c r="F334" s="431"/>
      <c r="G334" s="430"/>
      <c r="H334" s="429"/>
      <c r="I334" s="427"/>
      <c r="J334" s="427"/>
      <c r="K334" s="428"/>
      <c r="L334" s="427"/>
      <c r="M334" s="426"/>
      <c r="N334" s="425"/>
      <c r="O334" s="425"/>
      <c r="P334" s="425"/>
      <c r="Q334" s="425"/>
      <c r="R334" s="425"/>
      <c r="S334" s="425"/>
      <c r="T334" s="425"/>
      <c r="U334" s="425"/>
      <c r="V334" s="425"/>
      <c r="W334" s="425"/>
      <c r="X334" s="425"/>
      <c r="Y334" s="425"/>
      <c r="Z334" s="425"/>
      <c r="AA334" s="425"/>
      <c r="AB334" s="425"/>
      <c r="AC334" s="425"/>
      <c r="AD334" s="425"/>
      <c r="AE334" s="425"/>
      <c r="AF334" s="425"/>
      <c r="AG334" s="425"/>
      <c r="AH334" s="425"/>
      <c r="AI334" s="425"/>
      <c r="AJ334" s="425"/>
      <c r="AK334" s="425"/>
      <c r="AL334" s="425"/>
      <c r="AM334" s="424"/>
      <c r="AN334" s="424"/>
    </row>
    <row r="335" spans="1:40" ht="15.75">
      <c r="A335" s="432"/>
      <c r="B335" s="432"/>
      <c r="C335" s="432"/>
      <c r="D335" s="430"/>
      <c r="E335" s="430"/>
      <c r="F335" s="431"/>
      <c r="G335" s="430"/>
      <c r="H335" s="429"/>
      <c r="I335" s="427"/>
      <c r="J335" s="427"/>
      <c r="K335" s="428"/>
      <c r="L335" s="427"/>
      <c r="M335" s="426"/>
      <c r="N335" s="425"/>
      <c r="O335" s="425"/>
      <c r="P335" s="425"/>
      <c r="Q335" s="425"/>
      <c r="R335" s="425"/>
      <c r="S335" s="425"/>
      <c r="T335" s="425"/>
      <c r="U335" s="425"/>
      <c r="V335" s="425"/>
      <c r="W335" s="425"/>
      <c r="X335" s="425"/>
      <c r="Y335" s="425"/>
      <c r="Z335" s="425"/>
      <c r="AA335" s="425"/>
      <c r="AB335" s="425"/>
      <c r="AC335" s="425"/>
      <c r="AD335" s="425"/>
      <c r="AE335" s="425"/>
      <c r="AF335" s="425"/>
      <c r="AG335" s="425"/>
      <c r="AH335" s="425"/>
      <c r="AI335" s="425"/>
      <c r="AJ335" s="425"/>
      <c r="AK335" s="425"/>
      <c r="AL335" s="425"/>
      <c r="AM335" s="424"/>
      <c r="AN335" s="424"/>
    </row>
    <row r="336" spans="1:40" ht="15.75">
      <c r="A336" s="432"/>
      <c r="B336" s="432"/>
      <c r="C336" s="432"/>
      <c r="D336" s="430"/>
      <c r="E336" s="430"/>
      <c r="F336" s="431"/>
      <c r="G336" s="430"/>
      <c r="H336" s="429"/>
      <c r="I336" s="427"/>
      <c r="J336" s="427"/>
      <c r="K336" s="428"/>
      <c r="L336" s="427"/>
      <c r="M336" s="426"/>
      <c r="N336" s="425"/>
      <c r="O336" s="425"/>
      <c r="P336" s="425"/>
      <c r="Q336" s="425"/>
      <c r="R336" s="425"/>
      <c r="S336" s="425"/>
      <c r="T336" s="425"/>
      <c r="U336" s="425"/>
      <c r="V336" s="425"/>
      <c r="W336" s="425"/>
      <c r="X336" s="425"/>
      <c r="Y336" s="425"/>
      <c r="Z336" s="425"/>
      <c r="AA336" s="425"/>
      <c r="AB336" s="425"/>
      <c r="AC336" s="425"/>
      <c r="AD336" s="425"/>
      <c r="AE336" s="425"/>
      <c r="AF336" s="425"/>
      <c r="AG336" s="425"/>
      <c r="AH336" s="425"/>
      <c r="AI336" s="425"/>
      <c r="AJ336" s="425"/>
      <c r="AK336" s="425"/>
      <c r="AL336" s="425"/>
      <c r="AM336" s="424"/>
      <c r="AN336" s="424"/>
    </row>
    <row r="337" spans="1:40" ht="15.75">
      <c r="A337" s="432"/>
      <c r="B337" s="432"/>
      <c r="C337" s="432"/>
      <c r="D337" s="430"/>
      <c r="E337" s="430"/>
      <c r="F337" s="431"/>
      <c r="G337" s="430"/>
      <c r="H337" s="429"/>
      <c r="I337" s="427"/>
      <c r="J337" s="427"/>
      <c r="K337" s="428"/>
      <c r="L337" s="427"/>
      <c r="M337" s="426"/>
      <c r="N337" s="425"/>
      <c r="O337" s="425"/>
      <c r="P337" s="425"/>
      <c r="Q337" s="425"/>
      <c r="R337" s="425"/>
      <c r="S337" s="425"/>
      <c r="T337" s="425"/>
      <c r="U337" s="425"/>
      <c r="V337" s="425"/>
      <c r="W337" s="425"/>
      <c r="X337" s="425"/>
      <c r="Y337" s="425"/>
      <c r="Z337" s="425"/>
      <c r="AA337" s="425"/>
      <c r="AB337" s="425"/>
      <c r="AC337" s="425"/>
      <c r="AD337" s="425"/>
      <c r="AE337" s="425"/>
      <c r="AF337" s="425"/>
      <c r="AG337" s="425"/>
      <c r="AH337" s="425"/>
      <c r="AI337" s="425"/>
      <c r="AJ337" s="425"/>
      <c r="AK337" s="425"/>
      <c r="AL337" s="425"/>
      <c r="AM337" s="424"/>
      <c r="AN337" s="424"/>
    </row>
    <row r="338" spans="1:40" ht="15.75">
      <c r="A338" s="432"/>
      <c r="B338" s="432"/>
      <c r="C338" s="432"/>
      <c r="D338" s="430"/>
      <c r="E338" s="430"/>
      <c r="F338" s="431"/>
      <c r="G338" s="430"/>
      <c r="H338" s="429"/>
      <c r="I338" s="427"/>
      <c r="J338" s="427"/>
      <c r="K338" s="428"/>
      <c r="L338" s="427"/>
      <c r="M338" s="426"/>
      <c r="N338" s="425"/>
      <c r="O338" s="425"/>
      <c r="P338" s="425"/>
      <c r="Q338" s="425"/>
      <c r="R338" s="425"/>
      <c r="S338" s="425"/>
      <c r="T338" s="425"/>
      <c r="U338" s="425"/>
      <c r="V338" s="425"/>
      <c r="W338" s="425"/>
      <c r="X338" s="425"/>
      <c r="Y338" s="425"/>
      <c r="Z338" s="425"/>
      <c r="AA338" s="425"/>
      <c r="AB338" s="425"/>
      <c r="AC338" s="425"/>
      <c r="AD338" s="425"/>
      <c r="AE338" s="425"/>
      <c r="AF338" s="425"/>
      <c r="AG338" s="425"/>
      <c r="AH338" s="425"/>
      <c r="AI338" s="425"/>
      <c r="AJ338" s="425"/>
      <c r="AK338" s="425"/>
      <c r="AL338" s="425"/>
      <c r="AM338" s="424"/>
      <c r="AN338" s="424"/>
    </row>
    <row r="339" spans="1:40" ht="15.75">
      <c r="A339" s="432"/>
      <c r="B339" s="432"/>
      <c r="C339" s="432"/>
      <c r="D339" s="430"/>
      <c r="E339" s="430"/>
      <c r="F339" s="431"/>
      <c r="G339" s="430"/>
      <c r="H339" s="429"/>
      <c r="I339" s="427"/>
      <c r="J339" s="427"/>
      <c r="K339" s="428"/>
      <c r="L339" s="427"/>
      <c r="M339" s="426"/>
      <c r="N339" s="425"/>
      <c r="O339" s="425"/>
      <c r="P339" s="425"/>
      <c r="Q339" s="425"/>
      <c r="R339" s="425"/>
      <c r="S339" s="425"/>
      <c r="T339" s="425"/>
      <c r="U339" s="425"/>
      <c r="V339" s="425"/>
      <c r="W339" s="425"/>
      <c r="X339" s="425"/>
      <c r="Y339" s="425"/>
      <c r="Z339" s="425"/>
      <c r="AA339" s="425"/>
      <c r="AB339" s="425"/>
      <c r="AC339" s="425"/>
      <c r="AD339" s="425"/>
      <c r="AE339" s="425"/>
      <c r="AF339" s="425"/>
      <c r="AG339" s="425"/>
      <c r="AH339" s="425"/>
      <c r="AI339" s="425"/>
      <c r="AJ339" s="425"/>
      <c r="AK339" s="425"/>
      <c r="AL339" s="425"/>
      <c r="AM339" s="424"/>
      <c r="AN339" s="424"/>
    </row>
    <row r="340" spans="1:40" ht="15.75">
      <c r="A340" s="432"/>
      <c r="B340" s="432"/>
      <c r="C340" s="432"/>
      <c r="D340" s="430"/>
      <c r="E340" s="430"/>
      <c r="F340" s="431"/>
      <c r="G340" s="430"/>
      <c r="H340" s="429"/>
      <c r="I340" s="427"/>
      <c r="J340" s="427"/>
      <c r="K340" s="428"/>
      <c r="L340" s="427"/>
      <c r="M340" s="426"/>
      <c r="N340" s="425"/>
      <c r="O340" s="425"/>
      <c r="P340" s="425"/>
      <c r="Q340" s="425"/>
      <c r="R340" s="425"/>
      <c r="S340" s="425"/>
      <c r="T340" s="425"/>
      <c r="U340" s="425"/>
      <c r="V340" s="425"/>
      <c r="W340" s="425"/>
      <c r="X340" s="425"/>
      <c r="Y340" s="425"/>
      <c r="Z340" s="425"/>
      <c r="AA340" s="425"/>
      <c r="AB340" s="425"/>
      <c r="AC340" s="425"/>
      <c r="AD340" s="425"/>
      <c r="AE340" s="425"/>
      <c r="AF340" s="425"/>
      <c r="AG340" s="425"/>
      <c r="AH340" s="425"/>
      <c r="AI340" s="425"/>
      <c r="AJ340" s="425"/>
      <c r="AK340" s="425"/>
      <c r="AL340" s="425"/>
      <c r="AM340" s="424"/>
      <c r="AN340" s="424"/>
    </row>
    <row r="341" spans="1:40" ht="15.75">
      <c r="A341" s="432"/>
      <c r="B341" s="432"/>
      <c r="C341" s="432"/>
      <c r="D341" s="430"/>
      <c r="E341" s="430"/>
      <c r="F341" s="431"/>
      <c r="G341" s="430"/>
      <c r="H341" s="429"/>
      <c r="I341" s="427"/>
      <c r="J341" s="427"/>
      <c r="K341" s="428"/>
      <c r="L341" s="427"/>
      <c r="M341" s="426"/>
      <c r="N341" s="425"/>
      <c r="O341" s="425"/>
      <c r="P341" s="425"/>
      <c r="Q341" s="425"/>
      <c r="R341" s="425"/>
      <c r="S341" s="425"/>
      <c r="T341" s="425"/>
      <c r="U341" s="425"/>
      <c r="V341" s="425"/>
      <c r="W341" s="425"/>
      <c r="X341" s="425"/>
      <c r="Y341" s="425"/>
      <c r="Z341" s="425"/>
      <c r="AA341" s="425"/>
      <c r="AB341" s="425"/>
      <c r="AC341" s="425"/>
      <c r="AD341" s="425"/>
      <c r="AE341" s="425"/>
      <c r="AF341" s="425"/>
      <c r="AG341" s="425"/>
      <c r="AH341" s="425"/>
      <c r="AI341" s="425"/>
      <c r="AJ341" s="425"/>
      <c r="AK341" s="425"/>
      <c r="AL341" s="425"/>
      <c r="AM341" s="424"/>
      <c r="AN341" s="424"/>
    </row>
    <row r="342" spans="1:40" ht="15.75">
      <c r="A342" s="432"/>
      <c r="B342" s="432"/>
      <c r="C342" s="432"/>
      <c r="D342" s="430"/>
      <c r="E342" s="430"/>
      <c r="F342" s="431"/>
      <c r="G342" s="430"/>
      <c r="H342" s="429"/>
      <c r="I342" s="427"/>
      <c r="J342" s="427"/>
      <c r="K342" s="428"/>
      <c r="L342" s="427"/>
      <c r="M342" s="426"/>
      <c r="N342" s="425"/>
      <c r="O342" s="425"/>
      <c r="P342" s="425"/>
      <c r="Q342" s="425"/>
      <c r="R342" s="425"/>
      <c r="S342" s="425"/>
      <c r="T342" s="425"/>
      <c r="U342" s="425"/>
      <c r="V342" s="425"/>
      <c r="W342" s="425"/>
      <c r="X342" s="425"/>
      <c r="Y342" s="425"/>
      <c r="Z342" s="425"/>
      <c r="AA342" s="425"/>
      <c r="AB342" s="425"/>
      <c r="AC342" s="425"/>
      <c r="AD342" s="425"/>
      <c r="AE342" s="425"/>
      <c r="AF342" s="425"/>
      <c r="AG342" s="425"/>
      <c r="AH342" s="425"/>
      <c r="AI342" s="425"/>
      <c r="AJ342" s="425"/>
      <c r="AK342" s="425"/>
      <c r="AL342" s="425"/>
      <c r="AM342" s="424"/>
      <c r="AN342" s="424"/>
    </row>
    <row r="343" spans="1:40" ht="15.75">
      <c r="A343" s="432"/>
      <c r="B343" s="432"/>
      <c r="C343" s="432"/>
      <c r="D343" s="430"/>
      <c r="E343" s="430"/>
      <c r="F343" s="431"/>
      <c r="G343" s="430"/>
      <c r="H343" s="429"/>
      <c r="I343" s="427"/>
      <c r="J343" s="427"/>
      <c r="K343" s="428"/>
      <c r="L343" s="427"/>
      <c r="M343" s="426"/>
      <c r="N343" s="425"/>
      <c r="O343" s="425"/>
      <c r="P343" s="425"/>
      <c r="Q343" s="425"/>
      <c r="R343" s="425"/>
      <c r="S343" s="425"/>
      <c r="T343" s="425"/>
      <c r="U343" s="425"/>
      <c r="V343" s="425"/>
      <c r="W343" s="425"/>
      <c r="X343" s="425"/>
      <c r="Y343" s="425"/>
      <c r="Z343" s="425"/>
      <c r="AA343" s="425"/>
      <c r="AB343" s="425"/>
      <c r="AC343" s="425"/>
      <c r="AD343" s="425"/>
      <c r="AE343" s="425"/>
      <c r="AF343" s="425"/>
      <c r="AG343" s="425"/>
      <c r="AH343" s="425"/>
      <c r="AI343" s="425"/>
      <c r="AJ343" s="425"/>
      <c r="AK343" s="425"/>
      <c r="AL343" s="425"/>
      <c r="AM343" s="424"/>
      <c r="AN343" s="424"/>
    </row>
    <row r="344" spans="1:40" ht="15.75">
      <c r="A344" s="432"/>
      <c r="B344" s="432"/>
      <c r="C344" s="432"/>
      <c r="D344" s="430"/>
      <c r="E344" s="430"/>
      <c r="F344" s="431"/>
      <c r="G344" s="430"/>
      <c r="H344" s="429"/>
      <c r="I344" s="427"/>
      <c r="J344" s="427"/>
      <c r="K344" s="428"/>
      <c r="L344" s="427"/>
      <c r="M344" s="426"/>
      <c r="N344" s="425"/>
      <c r="O344" s="425"/>
      <c r="P344" s="425"/>
      <c r="Q344" s="425"/>
      <c r="R344" s="425"/>
      <c r="S344" s="425"/>
      <c r="T344" s="425"/>
      <c r="U344" s="425"/>
      <c r="V344" s="425"/>
      <c r="W344" s="425"/>
      <c r="X344" s="425"/>
      <c r="Y344" s="425"/>
      <c r="Z344" s="425"/>
      <c r="AA344" s="425"/>
      <c r="AB344" s="425"/>
      <c r="AC344" s="425"/>
      <c r="AD344" s="425"/>
      <c r="AE344" s="425"/>
      <c r="AF344" s="425"/>
      <c r="AG344" s="425"/>
      <c r="AH344" s="425"/>
      <c r="AI344" s="425"/>
      <c r="AJ344" s="425"/>
      <c r="AK344" s="425"/>
      <c r="AL344" s="425"/>
      <c r="AM344" s="424"/>
      <c r="AN344" s="424"/>
    </row>
    <row r="345" spans="1:40" ht="15.75">
      <c r="A345" s="432"/>
      <c r="B345" s="432"/>
      <c r="C345" s="432"/>
      <c r="D345" s="430"/>
      <c r="E345" s="430"/>
      <c r="F345" s="431"/>
      <c r="G345" s="430"/>
      <c r="H345" s="429"/>
      <c r="I345" s="427"/>
      <c r="J345" s="427"/>
      <c r="K345" s="428"/>
      <c r="L345" s="427"/>
      <c r="M345" s="426"/>
      <c r="N345" s="425"/>
      <c r="O345" s="425"/>
      <c r="P345" s="425"/>
      <c r="Q345" s="425"/>
      <c r="R345" s="425"/>
      <c r="S345" s="425"/>
      <c r="T345" s="425"/>
      <c r="U345" s="425"/>
      <c r="V345" s="425"/>
      <c r="W345" s="425"/>
      <c r="X345" s="425"/>
      <c r="Y345" s="425"/>
      <c r="Z345" s="425"/>
      <c r="AA345" s="425"/>
      <c r="AB345" s="425"/>
      <c r="AC345" s="425"/>
      <c r="AD345" s="425"/>
      <c r="AE345" s="425"/>
      <c r="AF345" s="425"/>
      <c r="AG345" s="425"/>
      <c r="AH345" s="425"/>
      <c r="AI345" s="425"/>
      <c r="AJ345" s="425"/>
      <c r="AK345" s="425"/>
      <c r="AL345" s="425"/>
      <c r="AM345" s="424"/>
      <c r="AN345" s="424"/>
    </row>
    <row r="346" spans="1:40" ht="15.75">
      <c r="A346" s="432"/>
      <c r="B346" s="432"/>
      <c r="C346" s="432"/>
      <c r="D346" s="430"/>
      <c r="E346" s="430"/>
      <c r="F346" s="431"/>
      <c r="G346" s="430"/>
      <c r="H346" s="429"/>
      <c r="I346" s="427"/>
      <c r="J346" s="427"/>
      <c r="K346" s="428"/>
      <c r="L346" s="427"/>
      <c r="M346" s="426"/>
      <c r="N346" s="425"/>
      <c r="O346" s="425"/>
      <c r="P346" s="425"/>
      <c r="Q346" s="425"/>
      <c r="R346" s="425"/>
      <c r="S346" s="425"/>
      <c r="T346" s="425"/>
      <c r="U346" s="425"/>
      <c r="V346" s="425"/>
      <c r="W346" s="425"/>
      <c r="X346" s="425"/>
      <c r="Y346" s="425"/>
      <c r="Z346" s="425"/>
      <c r="AA346" s="425"/>
      <c r="AB346" s="425"/>
      <c r="AC346" s="425"/>
      <c r="AD346" s="425"/>
      <c r="AE346" s="425"/>
      <c r="AF346" s="425"/>
      <c r="AG346" s="425"/>
      <c r="AH346" s="425"/>
      <c r="AI346" s="425"/>
      <c r="AJ346" s="425"/>
      <c r="AK346" s="425"/>
      <c r="AL346" s="425"/>
      <c r="AM346" s="424"/>
      <c r="AN346" s="424"/>
    </row>
    <row r="347" spans="1:40" ht="15.75">
      <c r="A347" s="432"/>
      <c r="B347" s="432"/>
      <c r="C347" s="432"/>
      <c r="D347" s="430"/>
      <c r="E347" s="430"/>
      <c r="F347" s="431"/>
      <c r="G347" s="430"/>
      <c r="H347" s="429"/>
      <c r="I347" s="427"/>
      <c r="J347" s="427"/>
      <c r="K347" s="428"/>
      <c r="L347" s="427"/>
      <c r="M347" s="426"/>
      <c r="N347" s="425"/>
      <c r="O347" s="425"/>
      <c r="P347" s="425"/>
      <c r="Q347" s="425"/>
      <c r="R347" s="425"/>
      <c r="S347" s="425"/>
      <c r="T347" s="425"/>
      <c r="U347" s="425"/>
      <c r="V347" s="425"/>
      <c r="W347" s="425"/>
      <c r="X347" s="425"/>
      <c r="Y347" s="425"/>
      <c r="Z347" s="425"/>
      <c r="AA347" s="425"/>
      <c r="AB347" s="425"/>
      <c r="AC347" s="425"/>
      <c r="AD347" s="425"/>
      <c r="AE347" s="425"/>
      <c r="AF347" s="425"/>
      <c r="AG347" s="425"/>
      <c r="AH347" s="425"/>
      <c r="AI347" s="425"/>
      <c r="AJ347" s="425"/>
      <c r="AK347" s="425"/>
      <c r="AL347" s="425"/>
      <c r="AM347" s="424"/>
      <c r="AN347" s="424"/>
    </row>
    <row r="348" spans="1:40" ht="15.75">
      <c r="A348" s="432"/>
      <c r="B348" s="432"/>
      <c r="C348" s="432"/>
      <c r="D348" s="430"/>
      <c r="E348" s="430"/>
      <c r="F348" s="431"/>
      <c r="G348" s="430"/>
      <c r="H348" s="429"/>
      <c r="I348" s="427"/>
      <c r="J348" s="427"/>
      <c r="K348" s="428"/>
      <c r="L348" s="427"/>
      <c r="M348" s="426"/>
      <c r="N348" s="425"/>
      <c r="O348" s="425"/>
      <c r="P348" s="425"/>
      <c r="Q348" s="425"/>
      <c r="R348" s="425"/>
      <c r="S348" s="425"/>
      <c r="T348" s="425"/>
      <c r="U348" s="425"/>
      <c r="V348" s="425"/>
      <c r="W348" s="425"/>
      <c r="X348" s="425"/>
      <c r="Y348" s="425"/>
      <c r="Z348" s="425"/>
      <c r="AA348" s="425"/>
      <c r="AB348" s="425"/>
      <c r="AC348" s="425"/>
      <c r="AD348" s="425"/>
      <c r="AE348" s="425"/>
      <c r="AF348" s="425"/>
      <c r="AG348" s="425"/>
      <c r="AH348" s="425"/>
      <c r="AI348" s="425"/>
      <c r="AJ348" s="425"/>
      <c r="AK348" s="425"/>
      <c r="AL348" s="425"/>
      <c r="AM348" s="424"/>
      <c r="AN348" s="424"/>
    </row>
    <row r="349" spans="1:40" ht="15.75">
      <c r="A349" s="432"/>
      <c r="B349" s="432"/>
      <c r="C349" s="432"/>
      <c r="D349" s="430"/>
      <c r="E349" s="430"/>
      <c r="F349" s="431"/>
      <c r="G349" s="430"/>
      <c r="H349" s="429"/>
      <c r="I349" s="427"/>
      <c r="J349" s="427"/>
      <c r="K349" s="428"/>
      <c r="L349" s="427"/>
      <c r="M349" s="426"/>
      <c r="N349" s="425"/>
      <c r="O349" s="425"/>
      <c r="P349" s="425"/>
      <c r="Q349" s="425"/>
      <c r="R349" s="425"/>
      <c r="S349" s="425"/>
      <c r="T349" s="425"/>
      <c r="U349" s="425"/>
      <c r="V349" s="425"/>
      <c r="W349" s="425"/>
      <c r="X349" s="425"/>
      <c r="Y349" s="425"/>
      <c r="Z349" s="425"/>
      <c r="AA349" s="425"/>
      <c r="AB349" s="425"/>
      <c r="AC349" s="425"/>
      <c r="AD349" s="425"/>
      <c r="AE349" s="425"/>
      <c r="AF349" s="425"/>
      <c r="AG349" s="425"/>
      <c r="AH349" s="425"/>
      <c r="AI349" s="425"/>
      <c r="AJ349" s="425"/>
      <c r="AK349" s="425"/>
      <c r="AL349" s="425"/>
      <c r="AM349" s="424"/>
      <c r="AN349" s="424"/>
    </row>
    <row r="350" spans="1:40" ht="15.75">
      <c r="A350" s="432"/>
      <c r="B350" s="432"/>
      <c r="C350" s="432"/>
      <c r="D350" s="430"/>
      <c r="E350" s="430"/>
      <c r="F350" s="431"/>
      <c r="G350" s="430"/>
      <c r="H350" s="429"/>
      <c r="I350" s="427"/>
      <c r="J350" s="427"/>
      <c r="K350" s="428"/>
      <c r="L350" s="427"/>
      <c r="M350" s="426"/>
      <c r="N350" s="425"/>
      <c r="O350" s="425"/>
      <c r="P350" s="425"/>
      <c r="Q350" s="425"/>
      <c r="R350" s="425"/>
      <c r="S350" s="425"/>
      <c r="T350" s="425"/>
      <c r="U350" s="425"/>
      <c r="V350" s="425"/>
      <c r="W350" s="425"/>
      <c r="X350" s="425"/>
      <c r="Y350" s="425"/>
      <c r="Z350" s="425"/>
      <c r="AA350" s="425"/>
      <c r="AB350" s="425"/>
      <c r="AC350" s="425"/>
      <c r="AD350" s="425"/>
      <c r="AE350" s="425"/>
      <c r="AF350" s="425"/>
      <c r="AG350" s="425"/>
      <c r="AH350" s="425"/>
      <c r="AI350" s="425"/>
      <c r="AJ350" s="425"/>
      <c r="AK350" s="425"/>
      <c r="AL350" s="425"/>
      <c r="AM350" s="424"/>
      <c r="AN350" s="424"/>
    </row>
    <row r="351" spans="1:40" ht="15.75">
      <c r="A351" s="432"/>
      <c r="B351" s="432"/>
      <c r="C351" s="432"/>
      <c r="D351" s="430"/>
      <c r="E351" s="430"/>
      <c r="F351" s="431"/>
      <c r="G351" s="430"/>
      <c r="H351" s="429"/>
      <c r="I351" s="427"/>
      <c r="J351" s="427"/>
      <c r="K351" s="428"/>
      <c r="L351" s="427"/>
      <c r="M351" s="426"/>
      <c r="N351" s="425"/>
      <c r="O351" s="425"/>
      <c r="P351" s="425"/>
      <c r="Q351" s="425"/>
      <c r="R351" s="425"/>
      <c r="S351" s="425"/>
      <c r="T351" s="425"/>
      <c r="U351" s="425"/>
      <c r="V351" s="425"/>
      <c r="W351" s="425"/>
      <c r="X351" s="425"/>
      <c r="Y351" s="425"/>
      <c r="Z351" s="425"/>
      <c r="AA351" s="425"/>
      <c r="AB351" s="425"/>
      <c r="AC351" s="425"/>
      <c r="AD351" s="425"/>
      <c r="AE351" s="425"/>
      <c r="AF351" s="425"/>
      <c r="AG351" s="425"/>
      <c r="AH351" s="425"/>
      <c r="AI351" s="425"/>
      <c r="AJ351" s="425"/>
      <c r="AK351" s="425"/>
      <c r="AL351" s="425"/>
      <c r="AM351" s="424"/>
      <c r="AN351" s="424"/>
    </row>
    <row r="352" spans="1:40" ht="15.75">
      <c r="A352" s="432"/>
      <c r="B352" s="432"/>
      <c r="C352" s="432"/>
      <c r="D352" s="430"/>
      <c r="E352" s="430"/>
      <c r="F352" s="431"/>
      <c r="G352" s="430"/>
      <c r="H352" s="429"/>
      <c r="I352" s="427"/>
      <c r="J352" s="427"/>
      <c r="K352" s="428"/>
      <c r="L352" s="427"/>
      <c r="M352" s="426"/>
      <c r="N352" s="425"/>
      <c r="O352" s="425"/>
      <c r="P352" s="425"/>
      <c r="Q352" s="425"/>
      <c r="R352" s="425"/>
      <c r="S352" s="425"/>
      <c r="T352" s="425"/>
      <c r="U352" s="425"/>
      <c r="V352" s="425"/>
      <c r="W352" s="425"/>
      <c r="X352" s="425"/>
      <c r="Y352" s="425"/>
      <c r="Z352" s="425"/>
      <c r="AA352" s="425"/>
      <c r="AB352" s="425"/>
      <c r="AC352" s="425"/>
      <c r="AD352" s="425"/>
      <c r="AE352" s="425"/>
      <c r="AF352" s="425"/>
      <c r="AG352" s="425"/>
      <c r="AH352" s="425"/>
      <c r="AI352" s="425"/>
      <c r="AJ352" s="425"/>
      <c r="AK352" s="425"/>
      <c r="AL352" s="425"/>
      <c r="AM352" s="424"/>
      <c r="AN352" s="424"/>
    </row>
    <row r="353" spans="1:40" ht="15.75">
      <c r="A353" s="432"/>
      <c r="B353" s="432"/>
      <c r="C353" s="432"/>
      <c r="D353" s="430"/>
      <c r="E353" s="430"/>
      <c r="F353" s="431"/>
      <c r="G353" s="430"/>
      <c r="H353" s="429"/>
      <c r="I353" s="427"/>
      <c r="J353" s="427"/>
      <c r="K353" s="428"/>
      <c r="L353" s="427"/>
      <c r="M353" s="426"/>
      <c r="N353" s="425"/>
      <c r="O353" s="425"/>
      <c r="P353" s="425"/>
      <c r="Q353" s="425"/>
      <c r="R353" s="425"/>
      <c r="S353" s="425"/>
      <c r="T353" s="425"/>
      <c r="U353" s="425"/>
      <c r="V353" s="425"/>
      <c r="W353" s="425"/>
      <c r="X353" s="425"/>
      <c r="Y353" s="425"/>
      <c r="Z353" s="425"/>
      <c r="AA353" s="425"/>
      <c r="AB353" s="425"/>
      <c r="AC353" s="425"/>
      <c r="AD353" s="425"/>
      <c r="AE353" s="425"/>
      <c r="AF353" s="425"/>
      <c r="AG353" s="425"/>
      <c r="AH353" s="425"/>
      <c r="AI353" s="425"/>
      <c r="AJ353" s="425"/>
      <c r="AK353" s="425"/>
      <c r="AL353" s="425"/>
      <c r="AM353" s="424"/>
      <c r="AN353" s="424"/>
    </row>
    <row r="354" spans="1:40" ht="15.75">
      <c r="A354" s="432"/>
      <c r="B354" s="432"/>
      <c r="C354" s="432"/>
      <c r="D354" s="430"/>
      <c r="E354" s="430"/>
      <c r="F354" s="431"/>
      <c r="G354" s="430"/>
      <c r="H354" s="429"/>
      <c r="I354" s="427"/>
      <c r="J354" s="427"/>
      <c r="K354" s="428"/>
      <c r="L354" s="427"/>
      <c r="M354" s="426"/>
      <c r="N354" s="425"/>
      <c r="O354" s="425"/>
      <c r="P354" s="425"/>
      <c r="Q354" s="425"/>
      <c r="R354" s="425"/>
      <c r="S354" s="425"/>
      <c r="T354" s="425"/>
      <c r="U354" s="425"/>
      <c r="V354" s="425"/>
      <c r="W354" s="425"/>
      <c r="X354" s="425"/>
      <c r="Y354" s="425"/>
      <c r="Z354" s="425"/>
      <c r="AA354" s="425"/>
      <c r="AB354" s="425"/>
      <c r="AC354" s="425"/>
      <c r="AD354" s="425"/>
      <c r="AE354" s="425"/>
      <c r="AF354" s="425"/>
      <c r="AG354" s="425"/>
      <c r="AH354" s="425"/>
      <c r="AI354" s="425"/>
      <c r="AJ354" s="425"/>
      <c r="AK354" s="425"/>
      <c r="AL354" s="425"/>
      <c r="AM354" s="424"/>
      <c r="AN354" s="424"/>
    </row>
    <row r="355" spans="1:40" ht="15.75">
      <c r="A355" s="432"/>
      <c r="B355" s="432"/>
      <c r="C355" s="432"/>
      <c r="D355" s="430"/>
      <c r="E355" s="430"/>
      <c r="F355" s="431"/>
      <c r="G355" s="430"/>
      <c r="H355" s="429"/>
      <c r="I355" s="427"/>
      <c r="J355" s="427"/>
      <c r="K355" s="428"/>
      <c r="L355" s="427"/>
      <c r="M355" s="426"/>
      <c r="N355" s="425"/>
      <c r="O355" s="425"/>
      <c r="P355" s="425"/>
      <c r="Q355" s="425"/>
      <c r="R355" s="425"/>
      <c r="S355" s="425"/>
      <c r="T355" s="425"/>
      <c r="U355" s="425"/>
      <c r="V355" s="425"/>
      <c r="W355" s="425"/>
      <c r="X355" s="425"/>
      <c r="Y355" s="425"/>
      <c r="Z355" s="425"/>
      <c r="AA355" s="425"/>
      <c r="AB355" s="425"/>
      <c r="AC355" s="425"/>
      <c r="AD355" s="425"/>
      <c r="AE355" s="425"/>
      <c r="AF355" s="425"/>
      <c r="AG355" s="425"/>
      <c r="AH355" s="425"/>
      <c r="AI355" s="425"/>
      <c r="AJ355" s="425"/>
      <c r="AK355" s="425"/>
      <c r="AL355" s="425"/>
      <c r="AM355" s="424"/>
      <c r="AN355" s="424"/>
    </row>
    <row r="356" spans="1:40" ht="15.75">
      <c r="A356" s="432"/>
      <c r="B356" s="432"/>
      <c r="C356" s="432"/>
      <c r="D356" s="430"/>
      <c r="E356" s="430"/>
      <c r="F356" s="431"/>
      <c r="G356" s="430"/>
      <c r="H356" s="429"/>
      <c r="I356" s="427"/>
      <c r="J356" s="427"/>
      <c r="K356" s="428"/>
      <c r="L356" s="427"/>
      <c r="M356" s="426"/>
      <c r="N356" s="425"/>
      <c r="O356" s="425"/>
      <c r="P356" s="425"/>
      <c r="Q356" s="425"/>
      <c r="R356" s="425"/>
      <c r="S356" s="425"/>
      <c r="T356" s="425"/>
      <c r="U356" s="425"/>
      <c r="V356" s="425"/>
      <c r="W356" s="425"/>
      <c r="X356" s="425"/>
      <c r="Y356" s="425"/>
      <c r="Z356" s="425"/>
      <c r="AA356" s="425"/>
      <c r="AB356" s="425"/>
      <c r="AC356" s="425"/>
      <c r="AD356" s="425"/>
      <c r="AE356" s="425"/>
      <c r="AF356" s="425"/>
      <c r="AG356" s="425"/>
      <c r="AH356" s="425"/>
      <c r="AI356" s="425"/>
      <c r="AJ356" s="425"/>
      <c r="AK356" s="425"/>
      <c r="AL356" s="425"/>
      <c r="AM356" s="424"/>
      <c r="AN356" s="424"/>
    </row>
    <row r="357" spans="1:40" ht="15.75">
      <c r="A357" s="432"/>
      <c r="B357" s="432"/>
      <c r="C357" s="432"/>
      <c r="D357" s="430"/>
      <c r="E357" s="430"/>
      <c r="F357" s="431"/>
      <c r="G357" s="430"/>
      <c r="H357" s="429"/>
      <c r="I357" s="427"/>
      <c r="J357" s="427"/>
      <c r="K357" s="428"/>
      <c r="L357" s="427"/>
      <c r="M357" s="426"/>
      <c r="N357" s="425"/>
      <c r="O357" s="425"/>
      <c r="P357" s="425"/>
      <c r="Q357" s="425"/>
      <c r="R357" s="425"/>
      <c r="S357" s="425"/>
      <c r="T357" s="425"/>
      <c r="U357" s="425"/>
      <c r="V357" s="425"/>
      <c r="W357" s="425"/>
      <c r="X357" s="425"/>
      <c r="Y357" s="425"/>
      <c r="Z357" s="425"/>
      <c r="AA357" s="425"/>
      <c r="AB357" s="425"/>
      <c r="AC357" s="425"/>
      <c r="AD357" s="425"/>
      <c r="AE357" s="425"/>
      <c r="AF357" s="425"/>
      <c r="AG357" s="425"/>
      <c r="AH357" s="425"/>
      <c r="AI357" s="425"/>
      <c r="AJ357" s="425"/>
      <c r="AK357" s="425"/>
      <c r="AL357" s="425"/>
      <c r="AM357" s="424"/>
      <c r="AN357" s="424"/>
    </row>
    <row r="358" spans="1:40" ht="15.75">
      <c r="A358" s="432"/>
      <c r="B358" s="432"/>
      <c r="C358" s="432"/>
      <c r="D358" s="430"/>
      <c r="E358" s="430"/>
      <c r="F358" s="431"/>
      <c r="G358" s="430"/>
      <c r="H358" s="429"/>
      <c r="I358" s="427"/>
      <c r="J358" s="427"/>
      <c r="K358" s="428"/>
      <c r="L358" s="427"/>
      <c r="M358" s="426"/>
      <c r="N358" s="425"/>
      <c r="O358" s="425"/>
      <c r="P358" s="425"/>
      <c r="Q358" s="425"/>
      <c r="R358" s="425"/>
      <c r="S358" s="425"/>
      <c r="T358" s="425"/>
      <c r="U358" s="425"/>
      <c r="V358" s="425"/>
      <c r="W358" s="425"/>
      <c r="X358" s="425"/>
      <c r="Y358" s="425"/>
      <c r="Z358" s="425"/>
      <c r="AA358" s="425"/>
      <c r="AB358" s="425"/>
      <c r="AC358" s="425"/>
      <c r="AD358" s="425"/>
      <c r="AE358" s="425"/>
      <c r="AF358" s="425"/>
      <c r="AG358" s="425"/>
      <c r="AH358" s="425"/>
      <c r="AI358" s="425"/>
      <c r="AJ358" s="425"/>
      <c r="AK358" s="425"/>
      <c r="AL358" s="425"/>
      <c r="AM358" s="424"/>
      <c r="AN358" s="424"/>
    </row>
    <row r="359" spans="1:40" ht="15.75">
      <c r="A359" s="432"/>
      <c r="B359" s="432"/>
      <c r="C359" s="432"/>
      <c r="D359" s="430"/>
      <c r="E359" s="430"/>
      <c r="F359" s="431"/>
      <c r="G359" s="430"/>
      <c r="H359" s="429"/>
      <c r="I359" s="427"/>
      <c r="J359" s="427"/>
      <c r="K359" s="428"/>
      <c r="L359" s="427"/>
      <c r="M359" s="426"/>
      <c r="N359" s="425"/>
      <c r="O359" s="425"/>
      <c r="P359" s="425"/>
      <c r="Q359" s="425"/>
      <c r="R359" s="425"/>
      <c r="S359" s="425"/>
      <c r="T359" s="425"/>
      <c r="U359" s="425"/>
      <c r="V359" s="425"/>
      <c r="W359" s="425"/>
      <c r="X359" s="425"/>
      <c r="Y359" s="425"/>
      <c r="Z359" s="425"/>
      <c r="AA359" s="425"/>
      <c r="AB359" s="425"/>
      <c r="AC359" s="425"/>
      <c r="AD359" s="425"/>
      <c r="AE359" s="425"/>
      <c r="AF359" s="425"/>
      <c r="AG359" s="425"/>
      <c r="AH359" s="425"/>
      <c r="AI359" s="425"/>
      <c r="AJ359" s="425"/>
      <c r="AK359" s="425"/>
      <c r="AL359" s="425"/>
      <c r="AM359" s="424"/>
      <c r="AN359" s="424"/>
    </row>
    <row r="360" spans="1:40" ht="15.75">
      <c r="A360" s="432"/>
      <c r="B360" s="432"/>
      <c r="C360" s="432"/>
      <c r="D360" s="430"/>
      <c r="E360" s="430"/>
      <c r="F360" s="431"/>
      <c r="G360" s="430"/>
      <c r="H360" s="429"/>
      <c r="I360" s="427"/>
      <c r="J360" s="427"/>
      <c r="K360" s="428"/>
      <c r="L360" s="427"/>
      <c r="M360" s="426"/>
      <c r="N360" s="425"/>
      <c r="O360" s="425"/>
      <c r="P360" s="425"/>
      <c r="Q360" s="425"/>
      <c r="R360" s="425"/>
      <c r="S360" s="425"/>
      <c r="T360" s="425"/>
      <c r="U360" s="425"/>
      <c r="V360" s="425"/>
      <c r="W360" s="425"/>
      <c r="X360" s="425"/>
      <c r="Y360" s="425"/>
      <c r="Z360" s="425"/>
      <c r="AA360" s="425"/>
      <c r="AB360" s="425"/>
      <c r="AC360" s="425"/>
      <c r="AD360" s="425"/>
      <c r="AE360" s="425"/>
      <c r="AF360" s="425"/>
      <c r="AG360" s="425"/>
      <c r="AH360" s="425"/>
      <c r="AI360" s="425"/>
      <c r="AJ360" s="425"/>
      <c r="AK360" s="425"/>
      <c r="AL360" s="425"/>
      <c r="AM360" s="424"/>
      <c r="AN360" s="424"/>
    </row>
    <row r="361" spans="1:40" ht="15.75">
      <c r="A361" s="432"/>
      <c r="B361" s="432"/>
      <c r="C361" s="432"/>
      <c r="D361" s="430"/>
      <c r="E361" s="430"/>
      <c r="F361" s="431"/>
      <c r="G361" s="430"/>
      <c r="H361" s="429"/>
      <c r="I361" s="427"/>
      <c r="J361" s="427"/>
      <c r="K361" s="428"/>
      <c r="L361" s="427"/>
      <c r="M361" s="426"/>
      <c r="N361" s="425"/>
      <c r="O361" s="425"/>
      <c r="P361" s="425"/>
      <c r="Q361" s="425"/>
      <c r="R361" s="425"/>
      <c r="S361" s="425"/>
      <c r="T361" s="425"/>
      <c r="U361" s="425"/>
      <c r="V361" s="425"/>
      <c r="W361" s="425"/>
      <c r="X361" s="425"/>
      <c r="Y361" s="425"/>
      <c r="Z361" s="425"/>
      <c r="AA361" s="425"/>
      <c r="AB361" s="425"/>
      <c r="AC361" s="425"/>
      <c r="AD361" s="425"/>
      <c r="AE361" s="425"/>
      <c r="AF361" s="425"/>
      <c r="AG361" s="425"/>
      <c r="AH361" s="425"/>
      <c r="AI361" s="425"/>
      <c r="AJ361" s="425"/>
      <c r="AK361" s="425"/>
      <c r="AL361" s="425"/>
      <c r="AM361" s="424"/>
      <c r="AN361" s="424"/>
    </row>
    <row r="362" spans="1:40" ht="15.75">
      <c r="A362" s="432"/>
      <c r="B362" s="432"/>
      <c r="C362" s="432"/>
      <c r="D362" s="430"/>
      <c r="E362" s="430"/>
      <c r="F362" s="431"/>
      <c r="G362" s="430"/>
      <c r="H362" s="429"/>
      <c r="I362" s="427"/>
      <c r="J362" s="427"/>
      <c r="K362" s="428"/>
      <c r="L362" s="427"/>
      <c r="M362" s="426"/>
      <c r="N362" s="425"/>
      <c r="O362" s="425"/>
      <c r="P362" s="425"/>
      <c r="Q362" s="425"/>
      <c r="R362" s="425"/>
      <c r="S362" s="425"/>
      <c r="T362" s="425"/>
      <c r="U362" s="425"/>
      <c r="V362" s="425"/>
      <c r="W362" s="425"/>
      <c r="X362" s="425"/>
      <c r="Y362" s="425"/>
      <c r="Z362" s="425"/>
      <c r="AA362" s="425"/>
      <c r="AB362" s="425"/>
      <c r="AC362" s="425"/>
      <c r="AD362" s="425"/>
      <c r="AE362" s="425"/>
      <c r="AF362" s="425"/>
      <c r="AG362" s="425"/>
      <c r="AH362" s="425"/>
      <c r="AI362" s="425"/>
      <c r="AJ362" s="425"/>
      <c r="AK362" s="425"/>
      <c r="AL362" s="425"/>
      <c r="AM362" s="424"/>
      <c r="AN362" s="424"/>
    </row>
    <row r="363" spans="1:40" ht="15.75">
      <c r="A363" s="432"/>
      <c r="B363" s="432"/>
      <c r="C363" s="432"/>
      <c r="D363" s="430"/>
      <c r="E363" s="430"/>
      <c r="F363" s="431"/>
      <c r="G363" s="430"/>
      <c r="H363" s="429"/>
      <c r="I363" s="427"/>
      <c r="J363" s="427"/>
      <c r="K363" s="428"/>
      <c r="L363" s="427"/>
      <c r="M363" s="426"/>
      <c r="N363" s="425"/>
      <c r="O363" s="425"/>
      <c r="P363" s="425"/>
      <c r="Q363" s="425"/>
      <c r="R363" s="425"/>
      <c r="S363" s="425"/>
      <c r="T363" s="425"/>
      <c r="U363" s="425"/>
      <c r="V363" s="425"/>
      <c r="W363" s="425"/>
      <c r="X363" s="425"/>
      <c r="Y363" s="425"/>
      <c r="Z363" s="425"/>
      <c r="AA363" s="425"/>
      <c r="AB363" s="425"/>
      <c r="AC363" s="425"/>
      <c r="AD363" s="425"/>
      <c r="AE363" s="425"/>
      <c r="AF363" s="425"/>
      <c r="AG363" s="425"/>
      <c r="AH363" s="425"/>
      <c r="AI363" s="425"/>
      <c r="AJ363" s="425"/>
      <c r="AK363" s="425"/>
      <c r="AL363" s="425"/>
      <c r="AM363" s="424"/>
      <c r="AN363" s="424"/>
    </row>
    <row r="364" spans="1:40" ht="15.75">
      <c r="A364" s="432"/>
      <c r="B364" s="432"/>
      <c r="C364" s="432"/>
      <c r="D364" s="430"/>
      <c r="E364" s="430"/>
      <c r="F364" s="431"/>
      <c r="G364" s="430"/>
      <c r="H364" s="429"/>
      <c r="I364" s="427"/>
      <c r="J364" s="427"/>
      <c r="K364" s="428"/>
      <c r="L364" s="427"/>
      <c r="M364" s="426"/>
      <c r="N364" s="425"/>
      <c r="O364" s="425"/>
      <c r="P364" s="425"/>
      <c r="Q364" s="425"/>
      <c r="R364" s="425"/>
      <c r="S364" s="425"/>
      <c r="T364" s="425"/>
      <c r="U364" s="425"/>
      <c r="V364" s="425"/>
      <c r="W364" s="425"/>
      <c r="X364" s="425"/>
      <c r="Y364" s="425"/>
      <c r="Z364" s="425"/>
      <c r="AA364" s="425"/>
      <c r="AB364" s="425"/>
      <c r="AC364" s="425"/>
      <c r="AD364" s="425"/>
      <c r="AE364" s="425"/>
      <c r="AF364" s="425"/>
      <c r="AG364" s="425"/>
      <c r="AH364" s="425"/>
      <c r="AI364" s="425"/>
      <c r="AJ364" s="425"/>
      <c r="AK364" s="425"/>
      <c r="AL364" s="425"/>
      <c r="AM364" s="424"/>
      <c r="AN364" s="424"/>
    </row>
    <row r="365" spans="1:40" ht="15.75">
      <c r="A365" s="432"/>
      <c r="B365" s="432"/>
      <c r="C365" s="432"/>
      <c r="D365" s="430"/>
      <c r="E365" s="430"/>
      <c r="F365" s="431"/>
      <c r="G365" s="430"/>
      <c r="H365" s="429"/>
      <c r="I365" s="427"/>
      <c r="J365" s="427"/>
      <c r="K365" s="428"/>
      <c r="L365" s="427"/>
      <c r="M365" s="426"/>
      <c r="N365" s="425"/>
      <c r="O365" s="425"/>
      <c r="P365" s="425"/>
      <c r="Q365" s="425"/>
      <c r="R365" s="425"/>
      <c r="S365" s="425"/>
      <c r="T365" s="425"/>
      <c r="U365" s="425"/>
      <c r="V365" s="425"/>
      <c r="W365" s="425"/>
      <c r="X365" s="425"/>
      <c r="Y365" s="425"/>
      <c r="Z365" s="425"/>
      <c r="AA365" s="425"/>
      <c r="AB365" s="425"/>
      <c r="AC365" s="425"/>
      <c r="AD365" s="425"/>
      <c r="AE365" s="425"/>
      <c r="AF365" s="425"/>
      <c r="AG365" s="425"/>
      <c r="AH365" s="425"/>
      <c r="AI365" s="425"/>
      <c r="AJ365" s="425"/>
      <c r="AK365" s="425"/>
      <c r="AL365" s="425"/>
      <c r="AM365" s="424"/>
      <c r="AN365" s="424"/>
    </row>
    <row r="366" spans="1:40" ht="15.75">
      <c r="A366" s="432"/>
      <c r="B366" s="432"/>
      <c r="C366" s="432"/>
      <c r="D366" s="430"/>
      <c r="E366" s="430"/>
      <c r="F366" s="431"/>
      <c r="G366" s="430"/>
      <c r="H366" s="429"/>
      <c r="I366" s="427"/>
      <c r="J366" s="427"/>
      <c r="K366" s="428"/>
      <c r="L366" s="427"/>
      <c r="M366" s="426"/>
      <c r="N366" s="425"/>
      <c r="O366" s="425"/>
      <c r="P366" s="425"/>
      <c r="Q366" s="425"/>
      <c r="R366" s="425"/>
      <c r="S366" s="425"/>
      <c r="T366" s="425"/>
      <c r="U366" s="425"/>
      <c r="V366" s="425"/>
      <c r="W366" s="425"/>
      <c r="X366" s="425"/>
      <c r="Y366" s="425"/>
      <c r="Z366" s="425"/>
      <c r="AA366" s="425"/>
      <c r="AB366" s="425"/>
      <c r="AC366" s="425"/>
      <c r="AD366" s="425"/>
      <c r="AE366" s="425"/>
      <c r="AF366" s="425"/>
      <c r="AG366" s="425"/>
      <c r="AH366" s="425"/>
      <c r="AI366" s="425"/>
      <c r="AJ366" s="425"/>
      <c r="AK366" s="425"/>
      <c r="AL366" s="425"/>
      <c r="AM366" s="424"/>
      <c r="AN366" s="424"/>
    </row>
    <row r="367" spans="1:40" ht="15.75">
      <c r="A367" s="432"/>
      <c r="B367" s="432"/>
      <c r="C367" s="432"/>
      <c r="D367" s="430"/>
      <c r="E367" s="430"/>
      <c r="F367" s="431"/>
      <c r="G367" s="430"/>
      <c r="H367" s="429"/>
      <c r="I367" s="427"/>
      <c r="J367" s="427"/>
      <c r="K367" s="428"/>
      <c r="L367" s="427"/>
      <c r="M367" s="426"/>
      <c r="N367" s="425"/>
      <c r="O367" s="425"/>
      <c r="P367" s="425"/>
      <c r="Q367" s="425"/>
      <c r="R367" s="425"/>
      <c r="S367" s="425"/>
      <c r="T367" s="425"/>
      <c r="U367" s="425"/>
      <c r="V367" s="425"/>
      <c r="W367" s="425"/>
      <c r="X367" s="425"/>
      <c r="Y367" s="425"/>
      <c r="Z367" s="425"/>
      <c r="AA367" s="425"/>
      <c r="AB367" s="425"/>
      <c r="AC367" s="425"/>
      <c r="AD367" s="425"/>
      <c r="AE367" s="425"/>
      <c r="AF367" s="425"/>
      <c r="AG367" s="425"/>
      <c r="AH367" s="425"/>
      <c r="AI367" s="425"/>
      <c r="AJ367" s="425"/>
      <c r="AK367" s="425"/>
      <c r="AL367" s="425"/>
      <c r="AM367" s="424"/>
      <c r="AN367" s="424"/>
    </row>
    <row r="368" spans="1:40" ht="15.75">
      <c r="A368" s="432"/>
      <c r="B368" s="432"/>
      <c r="C368" s="432"/>
      <c r="D368" s="430"/>
      <c r="E368" s="430"/>
      <c r="F368" s="431"/>
      <c r="G368" s="430"/>
      <c r="H368" s="429"/>
      <c r="I368" s="427"/>
      <c r="J368" s="427"/>
      <c r="K368" s="428"/>
      <c r="L368" s="427"/>
      <c r="M368" s="426"/>
      <c r="N368" s="425"/>
      <c r="O368" s="425"/>
      <c r="P368" s="425"/>
      <c r="Q368" s="425"/>
      <c r="R368" s="425"/>
      <c r="S368" s="425"/>
      <c r="T368" s="425"/>
      <c r="U368" s="425"/>
      <c r="V368" s="425"/>
      <c r="W368" s="425"/>
      <c r="X368" s="425"/>
      <c r="Y368" s="425"/>
      <c r="Z368" s="425"/>
      <c r="AA368" s="425"/>
      <c r="AB368" s="425"/>
      <c r="AC368" s="425"/>
      <c r="AD368" s="425"/>
      <c r="AE368" s="425"/>
      <c r="AF368" s="425"/>
      <c r="AG368" s="425"/>
      <c r="AH368" s="425"/>
      <c r="AI368" s="425"/>
      <c r="AJ368" s="425"/>
      <c r="AK368" s="425"/>
      <c r="AL368" s="425"/>
      <c r="AM368" s="424"/>
      <c r="AN368" s="424"/>
    </row>
    <row r="369" spans="1:40" ht="15.75">
      <c r="A369" s="432"/>
      <c r="B369" s="432"/>
      <c r="C369" s="432"/>
      <c r="D369" s="430"/>
      <c r="E369" s="430"/>
      <c r="F369" s="431"/>
      <c r="G369" s="430"/>
      <c r="H369" s="429"/>
      <c r="I369" s="427"/>
      <c r="J369" s="427"/>
      <c r="K369" s="428"/>
      <c r="L369" s="427"/>
      <c r="M369" s="426"/>
      <c r="N369" s="425"/>
      <c r="O369" s="425"/>
      <c r="P369" s="425"/>
      <c r="Q369" s="425"/>
      <c r="R369" s="425"/>
      <c r="S369" s="425"/>
      <c r="T369" s="425"/>
      <c r="U369" s="425"/>
      <c r="V369" s="425"/>
      <c r="W369" s="425"/>
      <c r="X369" s="425"/>
      <c r="Y369" s="425"/>
      <c r="Z369" s="425"/>
      <c r="AA369" s="425"/>
      <c r="AB369" s="425"/>
      <c r="AC369" s="425"/>
      <c r="AD369" s="425"/>
      <c r="AE369" s="425"/>
      <c r="AF369" s="425"/>
      <c r="AG369" s="425"/>
      <c r="AH369" s="425"/>
      <c r="AI369" s="425"/>
      <c r="AJ369" s="425"/>
      <c r="AK369" s="425"/>
      <c r="AL369" s="425"/>
      <c r="AM369" s="424"/>
      <c r="AN369" s="424"/>
    </row>
    <row r="370" spans="1:40" ht="15.75">
      <c r="A370" s="432"/>
      <c r="B370" s="432"/>
      <c r="C370" s="432"/>
      <c r="D370" s="430"/>
      <c r="E370" s="430"/>
      <c r="F370" s="431"/>
      <c r="G370" s="430"/>
      <c r="H370" s="429"/>
      <c r="I370" s="427"/>
      <c r="J370" s="427"/>
      <c r="K370" s="428"/>
      <c r="L370" s="427"/>
      <c r="M370" s="426"/>
      <c r="N370" s="425"/>
      <c r="O370" s="425"/>
      <c r="P370" s="425"/>
      <c r="Q370" s="425"/>
      <c r="R370" s="425"/>
      <c r="S370" s="425"/>
      <c r="T370" s="425"/>
      <c r="U370" s="425"/>
      <c r="V370" s="425"/>
      <c r="W370" s="425"/>
      <c r="X370" s="425"/>
      <c r="Y370" s="425"/>
      <c r="Z370" s="425"/>
      <c r="AA370" s="425"/>
      <c r="AB370" s="425"/>
      <c r="AC370" s="425"/>
      <c r="AD370" s="425"/>
      <c r="AE370" s="425"/>
      <c r="AF370" s="425"/>
      <c r="AG370" s="425"/>
      <c r="AH370" s="425"/>
      <c r="AI370" s="425"/>
      <c r="AJ370" s="425"/>
      <c r="AK370" s="425"/>
      <c r="AL370" s="425"/>
      <c r="AM370" s="424"/>
      <c r="AN370" s="424"/>
    </row>
    <row r="371" spans="1:40" ht="15.75">
      <c r="A371" s="432"/>
      <c r="B371" s="432"/>
      <c r="C371" s="432"/>
      <c r="D371" s="430"/>
      <c r="E371" s="430"/>
      <c r="F371" s="431"/>
      <c r="G371" s="430"/>
      <c r="H371" s="429"/>
      <c r="I371" s="427"/>
      <c r="J371" s="427"/>
      <c r="K371" s="428"/>
      <c r="L371" s="427"/>
      <c r="M371" s="426"/>
      <c r="N371" s="425"/>
      <c r="O371" s="425"/>
      <c r="P371" s="425"/>
      <c r="Q371" s="425"/>
      <c r="R371" s="425"/>
      <c r="S371" s="425"/>
      <c r="T371" s="425"/>
      <c r="U371" s="425"/>
      <c r="V371" s="425"/>
      <c r="W371" s="425"/>
      <c r="X371" s="425"/>
      <c r="Y371" s="425"/>
      <c r="Z371" s="425"/>
      <c r="AA371" s="425"/>
      <c r="AB371" s="425"/>
      <c r="AC371" s="425"/>
      <c r="AD371" s="425"/>
      <c r="AE371" s="425"/>
      <c r="AF371" s="425"/>
      <c r="AG371" s="425"/>
      <c r="AH371" s="425"/>
      <c r="AI371" s="425"/>
      <c r="AJ371" s="425"/>
      <c r="AK371" s="425"/>
      <c r="AL371" s="425"/>
      <c r="AM371" s="424"/>
      <c r="AN371" s="424"/>
    </row>
    <row r="372" spans="1:40" ht="15.75">
      <c r="A372" s="432"/>
      <c r="B372" s="432"/>
      <c r="C372" s="432"/>
      <c r="D372" s="430"/>
      <c r="E372" s="430"/>
      <c r="F372" s="431"/>
      <c r="G372" s="430"/>
      <c r="H372" s="429"/>
      <c r="I372" s="427"/>
      <c r="J372" s="427"/>
      <c r="K372" s="428"/>
      <c r="L372" s="427"/>
      <c r="M372" s="426"/>
      <c r="N372" s="425"/>
      <c r="O372" s="425"/>
      <c r="P372" s="425"/>
      <c r="Q372" s="425"/>
      <c r="R372" s="425"/>
      <c r="S372" s="425"/>
      <c r="T372" s="425"/>
      <c r="U372" s="425"/>
      <c r="V372" s="425"/>
      <c r="W372" s="425"/>
      <c r="X372" s="425"/>
      <c r="Y372" s="425"/>
      <c r="Z372" s="425"/>
      <c r="AA372" s="425"/>
      <c r="AB372" s="425"/>
      <c r="AC372" s="425"/>
      <c r="AD372" s="425"/>
      <c r="AE372" s="425"/>
      <c r="AF372" s="425"/>
      <c r="AG372" s="425"/>
      <c r="AH372" s="425"/>
      <c r="AI372" s="425"/>
      <c r="AJ372" s="425"/>
      <c r="AK372" s="425"/>
      <c r="AL372" s="425"/>
      <c r="AM372" s="424"/>
      <c r="AN372" s="424"/>
    </row>
    <row r="373" spans="1:40" ht="15.75">
      <c r="A373" s="432"/>
      <c r="B373" s="432"/>
      <c r="C373" s="432"/>
      <c r="D373" s="430"/>
      <c r="E373" s="430"/>
      <c r="F373" s="431"/>
      <c r="G373" s="430"/>
      <c r="H373" s="429"/>
      <c r="I373" s="427"/>
      <c r="J373" s="427"/>
      <c r="K373" s="428"/>
      <c r="L373" s="427"/>
      <c r="M373" s="426"/>
      <c r="N373" s="425"/>
      <c r="O373" s="425"/>
      <c r="P373" s="425"/>
      <c r="Q373" s="425"/>
      <c r="R373" s="425"/>
      <c r="S373" s="425"/>
      <c r="T373" s="425"/>
      <c r="U373" s="425"/>
      <c r="V373" s="425"/>
      <c r="W373" s="425"/>
      <c r="X373" s="425"/>
      <c r="Y373" s="425"/>
      <c r="Z373" s="425"/>
      <c r="AA373" s="425"/>
      <c r="AB373" s="425"/>
      <c r="AC373" s="425"/>
      <c r="AD373" s="425"/>
      <c r="AE373" s="425"/>
      <c r="AF373" s="425"/>
      <c r="AG373" s="425"/>
      <c r="AH373" s="425"/>
      <c r="AI373" s="425"/>
      <c r="AJ373" s="425"/>
      <c r="AK373" s="425"/>
      <c r="AL373" s="425"/>
      <c r="AM373" s="424"/>
      <c r="AN373" s="424"/>
    </row>
    <row r="374" spans="1:40" ht="15.75">
      <c r="A374" s="432"/>
      <c r="B374" s="432"/>
      <c r="C374" s="432"/>
      <c r="D374" s="430"/>
      <c r="E374" s="430"/>
      <c r="F374" s="431"/>
      <c r="G374" s="430"/>
      <c r="H374" s="429"/>
      <c r="I374" s="427"/>
      <c r="J374" s="427"/>
      <c r="K374" s="428"/>
      <c r="L374" s="427"/>
      <c r="M374" s="426"/>
      <c r="N374" s="425"/>
      <c r="O374" s="425"/>
      <c r="P374" s="425"/>
      <c r="Q374" s="425"/>
      <c r="R374" s="425"/>
      <c r="S374" s="425"/>
      <c r="T374" s="425"/>
      <c r="U374" s="425"/>
      <c r="V374" s="425"/>
      <c r="W374" s="425"/>
      <c r="X374" s="425"/>
      <c r="Y374" s="425"/>
      <c r="Z374" s="425"/>
      <c r="AA374" s="425"/>
      <c r="AB374" s="425"/>
      <c r="AC374" s="425"/>
      <c r="AD374" s="425"/>
      <c r="AE374" s="425"/>
      <c r="AF374" s="425"/>
      <c r="AG374" s="425"/>
      <c r="AH374" s="425"/>
      <c r="AI374" s="425"/>
      <c r="AJ374" s="425"/>
      <c r="AK374" s="425"/>
      <c r="AL374" s="425"/>
      <c r="AM374" s="424"/>
      <c r="AN374" s="424"/>
    </row>
    <row r="375" spans="1:40" ht="15.75">
      <c r="A375" s="432"/>
      <c r="B375" s="432"/>
      <c r="C375" s="432"/>
      <c r="D375" s="430"/>
      <c r="E375" s="430"/>
      <c r="F375" s="431"/>
      <c r="G375" s="430"/>
      <c r="H375" s="429"/>
      <c r="I375" s="427"/>
      <c r="J375" s="427"/>
      <c r="K375" s="428"/>
      <c r="L375" s="427"/>
      <c r="M375" s="426"/>
      <c r="N375" s="425"/>
      <c r="O375" s="425"/>
      <c r="P375" s="425"/>
      <c r="Q375" s="425"/>
      <c r="R375" s="425"/>
      <c r="S375" s="425"/>
      <c r="T375" s="425"/>
      <c r="U375" s="425"/>
      <c r="V375" s="425"/>
      <c r="W375" s="425"/>
      <c r="X375" s="425"/>
      <c r="Y375" s="425"/>
      <c r="Z375" s="425"/>
      <c r="AA375" s="425"/>
      <c r="AB375" s="425"/>
      <c r="AC375" s="425"/>
      <c r="AD375" s="425"/>
      <c r="AE375" s="425"/>
      <c r="AF375" s="425"/>
      <c r="AG375" s="425"/>
      <c r="AH375" s="425"/>
      <c r="AI375" s="425"/>
      <c r="AJ375" s="425"/>
      <c r="AK375" s="425"/>
      <c r="AL375" s="425"/>
      <c r="AM375" s="424"/>
      <c r="AN375" s="424"/>
    </row>
    <row r="376" spans="1:40" ht="15.75">
      <c r="A376" s="432"/>
      <c r="B376" s="432"/>
      <c r="C376" s="432"/>
      <c r="D376" s="430"/>
      <c r="E376" s="430"/>
      <c r="F376" s="431"/>
      <c r="G376" s="430"/>
      <c r="H376" s="429"/>
      <c r="I376" s="427"/>
      <c r="J376" s="427"/>
      <c r="K376" s="428"/>
      <c r="L376" s="427"/>
      <c r="M376" s="426"/>
      <c r="N376" s="425"/>
      <c r="O376" s="425"/>
      <c r="P376" s="425"/>
      <c r="Q376" s="425"/>
      <c r="R376" s="425"/>
      <c r="S376" s="425"/>
      <c r="T376" s="425"/>
      <c r="U376" s="425"/>
      <c r="V376" s="425"/>
      <c r="W376" s="425"/>
      <c r="X376" s="425"/>
      <c r="Y376" s="425"/>
      <c r="Z376" s="425"/>
      <c r="AA376" s="425"/>
      <c r="AB376" s="425"/>
      <c r="AC376" s="425"/>
      <c r="AD376" s="425"/>
      <c r="AE376" s="425"/>
      <c r="AF376" s="425"/>
      <c r="AG376" s="425"/>
      <c r="AH376" s="425"/>
      <c r="AI376" s="425"/>
      <c r="AJ376" s="425"/>
      <c r="AK376" s="425"/>
      <c r="AL376" s="425"/>
      <c r="AM376" s="424"/>
      <c r="AN376" s="424"/>
    </row>
    <row r="377" spans="1:40" ht="15.75">
      <c r="A377" s="432"/>
      <c r="B377" s="432"/>
      <c r="C377" s="432"/>
      <c r="D377" s="430"/>
      <c r="E377" s="430"/>
      <c r="F377" s="431"/>
      <c r="G377" s="430"/>
      <c r="H377" s="429"/>
      <c r="I377" s="427"/>
      <c r="J377" s="427"/>
      <c r="K377" s="428"/>
      <c r="L377" s="427"/>
      <c r="M377" s="426"/>
      <c r="N377" s="425"/>
      <c r="O377" s="425"/>
      <c r="P377" s="425"/>
      <c r="Q377" s="425"/>
      <c r="R377" s="425"/>
      <c r="S377" s="425"/>
      <c r="T377" s="425"/>
      <c r="U377" s="425"/>
      <c r="V377" s="425"/>
      <c r="W377" s="425"/>
      <c r="X377" s="425"/>
      <c r="Y377" s="425"/>
      <c r="Z377" s="425"/>
      <c r="AA377" s="425"/>
      <c r="AB377" s="425"/>
      <c r="AC377" s="425"/>
      <c r="AD377" s="425"/>
      <c r="AE377" s="425"/>
      <c r="AF377" s="425"/>
      <c r="AG377" s="425"/>
      <c r="AH377" s="425"/>
      <c r="AI377" s="425"/>
      <c r="AJ377" s="425"/>
      <c r="AK377" s="425"/>
      <c r="AL377" s="425"/>
      <c r="AM377" s="424"/>
      <c r="AN377" s="424"/>
    </row>
    <row r="378" spans="1:40" ht="15.75">
      <c r="A378" s="432"/>
      <c r="B378" s="432"/>
      <c r="C378" s="432"/>
      <c r="D378" s="430"/>
      <c r="E378" s="430"/>
      <c r="F378" s="431"/>
      <c r="G378" s="430"/>
      <c r="H378" s="429"/>
      <c r="I378" s="427"/>
      <c r="J378" s="427"/>
      <c r="K378" s="428"/>
      <c r="L378" s="427"/>
      <c r="M378" s="426"/>
      <c r="N378" s="425"/>
      <c r="O378" s="425"/>
      <c r="P378" s="425"/>
      <c r="Q378" s="425"/>
      <c r="R378" s="425"/>
      <c r="S378" s="425"/>
      <c r="T378" s="425"/>
      <c r="U378" s="425"/>
      <c r="V378" s="425"/>
      <c r="W378" s="425"/>
      <c r="X378" s="425"/>
      <c r="Y378" s="425"/>
      <c r="Z378" s="425"/>
      <c r="AA378" s="425"/>
      <c r="AB378" s="425"/>
      <c r="AC378" s="425"/>
      <c r="AD378" s="425"/>
      <c r="AE378" s="425"/>
      <c r="AF378" s="425"/>
      <c r="AG378" s="425"/>
      <c r="AH378" s="425"/>
      <c r="AI378" s="425"/>
      <c r="AJ378" s="425"/>
      <c r="AK378" s="425"/>
      <c r="AL378" s="425"/>
      <c r="AM378" s="424"/>
      <c r="AN378" s="424"/>
    </row>
    <row r="379" spans="1:40" ht="15.75">
      <c r="A379" s="432"/>
      <c r="B379" s="432"/>
      <c r="C379" s="432"/>
      <c r="D379" s="430"/>
      <c r="E379" s="430"/>
      <c r="F379" s="431"/>
      <c r="G379" s="430"/>
      <c r="H379" s="429"/>
      <c r="I379" s="427"/>
      <c r="J379" s="427"/>
      <c r="K379" s="428"/>
      <c r="L379" s="427"/>
      <c r="M379" s="426"/>
      <c r="N379" s="425"/>
      <c r="O379" s="425"/>
      <c r="P379" s="425"/>
      <c r="Q379" s="425"/>
      <c r="R379" s="425"/>
      <c r="S379" s="425"/>
      <c r="T379" s="425"/>
      <c r="U379" s="425"/>
      <c r="V379" s="425"/>
      <c r="W379" s="425"/>
      <c r="X379" s="425"/>
      <c r="Y379" s="425"/>
      <c r="Z379" s="425"/>
      <c r="AA379" s="425"/>
      <c r="AB379" s="425"/>
      <c r="AC379" s="425"/>
      <c r="AD379" s="425"/>
      <c r="AE379" s="425"/>
      <c r="AF379" s="425"/>
      <c r="AG379" s="425"/>
      <c r="AH379" s="425"/>
      <c r="AI379" s="425"/>
      <c r="AJ379" s="425"/>
      <c r="AK379" s="425"/>
      <c r="AL379" s="425"/>
      <c r="AM379" s="424"/>
      <c r="AN379" s="424"/>
    </row>
    <row r="380" spans="1:40" ht="15.75">
      <c r="A380" s="432"/>
      <c r="B380" s="432"/>
      <c r="C380" s="432"/>
      <c r="D380" s="430"/>
      <c r="E380" s="430"/>
      <c r="F380" s="431"/>
      <c r="G380" s="430"/>
      <c r="H380" s="429"/>
      <c r="I380" s="427"/>
      <c r="J380" s="427"/>
      <c r="K380" s="428"/>
      <c r="L380" s="427"/>
      <c r="M380" s="426"/>
      <c r="N380" s="425"/>
      <c r="O380" s="425"/>
      <c r="P380" s="425"/>
      <c r="Q380" s="425"/>
      <c r="R380" s="425"/>
      <c r="S380" s="425"/>
      <c r="T380" s="425"/>
      <c r="U380" s="425"/>
      <c r="V380" s="425"/>
      <c r="W380" s="425"/>
      <c r="X380" s="425"/>
      <c r="Y380" s="425"/>
      <c r="Z380" s="425"/>
      <c r="AA380" s="425"/>
      <c r="AB380" s="425"/>
      <c r="AC380" s="425"/>
      <c r="AD380" s="425"/>
      <c r="AE380" s="425"/>
      <c r="AF380" s="425"/>
      <c r="AG380" s="425"/>
      <c r="AH380" s="425"/>
      <c r="AI380" s="425"/>
      <c r="AJ380" s="425"/>
      <c r="AK380" s="425"/>
      <c r="AL380" s="425"/>
      <c r="AM380" s="424"/>
      <c r="AN380" s="424"/>
    </row>
    <row r="381" spans="1:40" ht="15.75">
      <c r="A381" s="432"/>
      <c r="B381" s="432"/>
      <c r="C381" s="432"/>
      <c r="D381" s="430"/>
      <c r="E381" s="430"/>
      <c r="F381" s="431"/>
      <c r="G381" s="430"/>
      <c r="H381" s="429"/>
      <c r="I381" s="427"/>
      <c r="J381" s="427"/>
      <c r="K381" s="428"/>
      <c r="L381" s="427"/>
      <c r="M381" s="426"/>
      <c r="N381" s="425"/>
      <c r="O381" s="425"/>
      <c r="P381" s="425"/>
      <c r="Q381" s="425"/>
      <c r="R381" s="425"/>
      <c r="S381" s="425"/>
      <c r="T381" s="425"/>
      <c r="U381" s="425"/>
      <c r="V381" s="425"/>
      <c r="W381" s="425"/>
      <c r="X381" s="425"/>
      <c r="Y381" s="425"/>
      <c r="Z381" s="425"/>
      <c r="AA381" s="425"/>
      <c r="AB381" s="425"/>
      <c r="AC381" s="425"/>
      <c r="AD381" s="425"/>
      <c r="AE381" s="425"/>
      <c r="AF381" s="425"/>
      <c r="AG381" s="425"/>
      <c r="AH381" s="425"/>
      <c r="AI381" s="425"/>
      <c r="AJ381" s="425"/>
      <c r="AK381" s="425"/>
      <c r="AL381" s="425"/>
      <c r="AM381" s="424"/>
      <c r="AN381" s="424"/>
    </row>
    <row r="382" spans="1:40" ht="15.75">
      <c r="A382" s="432"/>
      <c r="B382" s="432"/>
      <c r="C382" s="432"/>
      <c r="D382" s="430"/>
      <c r="E382" s="430"/>
      <c r="F382" s="431"/>
      <c r="G382" s="430"/>
      <c r="H382" s="429"/>
      <c r="I382" s="427"/>
      <c r="J382" s="427"/>
      <c r="K382" s="428"/>
      <c r="L382" s="427"/>
      <c r="M382" s="426"/>
      <c r="N382" s="425"/>
      <c r="O382" s="425"/>
      <c r="P382" s="425"/>
      <c r="Q382" s="425"/>
      <c r="R382" s="425"/>
      <c r="S382" s="425"/>
      <c r="T382" s="425"/>
      <c r="U382" s="425"/>
      <c r="V382" s="425"/>
      <c r="W382" s="425"/>
      <c r="X382" s="425"/>
      <c r="Y382" s="425"/>
      <c r="Z382" s="425"/>
      <c r="AA382" s="425"/>
      <c r="AB382" s="425"/>
      <c r="AC382" s="425"/>
      <c r="AD382" s="425"/>
      <c r="AE382" s="425"/>
      <c r="AF382" s="425"/>
      <c r="AG382" s="425"/>
      <c r="AH382" s="425"/>
      <c r="AI382" s="425"/>
      <c r="AJ382" s="425"/>
      <c r="AK382" s="425"/>
      <c r="AL382" s="425"/>
      <c r="AM382" s="424"/>
      <c r="AN382" s="424"/>
    </row>
    <row r="383" spans="1:40" ht="15.75">
      <c r="A383" s="432"/>
      <c r="B383" s="432"/>
      <c r="C383" s="432"/>
      <c r="D383" s="430"/>
      <c r="E383" s="430"/>
      <c r="F383" s="431"/>
      <c r="G383" s="430"/>
      <c r="H383" s="429"/>
      <c r="I383" s="427"/>
      <c r="J383" s="427"/>
      <c r="K383" s="428"/>
      <c r="L383" s="427"/>
      <c r="M383" s="426"/>
      <c r="N383" s="425"/>
      <c r="O383" s="425"/>
      <c r="P383" s="425"/>
      <c r="Q383" s="425"/>
      <c r="R383" s="425"/>
      <c r="S383" s="425"/>
      <c r="T383" s="425"/>
      <c r="U383" s="425"/>
      <c r="V383" s="425"/>
      <c r="W383" s="425"/>
      <c r="X383" s="425"/>
      <c r="Y383" s="425"/>
      <c r="Z383" s="425"/>
      <c r="AA383" s="425"/>
      <c r="AB383" s="425"/>
      <c r="AC383" s="425"/>
      <c r="AD383" s="425"/>
      <c r="AE383" s="425"/>
      <c r="AF383" s="425"/>
      <c r="AG383" s="425"/>
      <c r="AH383" s="425"/>
      <c r="AI383" s="425"/>
      <c r="AJ383" s="425"/>
      <c r="AK383" s="425"/>
      <c r="AL383" s="425"/>
      <c r="AM383" s="424"/>
      <c r="AN383" s="424"/>
    </row>
    <row r="384" spans="1:40" ht="15.75">
      <c r="A384" s="432"/>
      <c r="B384" s="432"/>
      <c r="C384" s="432"/>
      <c r="D384" s="430"/>
      <c r="E384" s="430"/>
      <c r="F384" s="431"/>
      <c r="G384" s="430"/>
      <c r="H384" s="429"/>
      <c r="I384" s="427"/>
      <c r="J384" s="427"/>
      <c r="K384" s="428"/>
      <c r="L384" s="427"/>
      <c r="M384" s="426"/>
      <c r="N384" s="425"/>
      <c r="O384" s="425"/>
      <c r="P384" s="425"/>
      <c r="Q384" s="425"/>
      <c r="R384" s="425"/>
      <c r="S384" s="425"/>
      <c r="T384" s="425"/>
      <c r="U384" s="425"/>
      <c r="V384" s="425"/>
      <c r="W384" s="425"/>
      <c r="X384" s="425"/>
      <c r="Y384" s="425"/>
      <c r="Z384" s="425"/>
      <c r="AA384" s="425"/>
      <c r="AB384" s="425"/>
      <c r="AC384" s="425"/>
      <c r="AD384" s="425"/>
      <c r="AE384" s="425"/>
      <c r="AF384" s="425"/>
      <c r="AG384" s="425"/>
      <c r="AH384" s="425"/>
      <c r="AI384" s="425"/>
      <c r="AJ384" s="425"/>
      <c r="AK384" s="425"/>
      <c r="AL384" s="425"/>
      <c r="AM384" s="424"/>
      <c r="AN384" s="424"/>
    </row>
    <row r="385" spans="1:40" ht="15.75">
      <c r="A385" s="432"/>
      <c r="B385" s="432"/>
      <c r="C385" s="432"/>
      <c r="D385" s="430"/>
      <c r="E385" s="430"/>
      <c r="F385" s="431"/>
      <c r="G385" s="430"/>
      <c r="H385" s="429"/>
      <c r="I385" s="427"/>
      <c r="J385" s="427"/>
      <c r="K385" s="428"/>
      <c r="L385" s="427"/>
      <c r="M385" s="426"/>
      <c r="N385" s="425"/>
      <c r="O385" s="425"/>
      <c r="P385" s="425"/>
      <c r="Q385" s="425"/>
      <c r="R385" s="425"/>
      <c r="S385" s="425"/>
      <c r="T385" s="425"/>
      <c r="U385" s="425"/>
      <c r="V385" s="425"/>
      <c r="W385" s="425"/>
      <c r="X385" s="425"/>
      <c r="Y385" s="425"/>
      <c r="Z385" s="425"/>
      <c r="AA385" s="425"/>
      <c r="AB385" s="425"/>
      <c r="AC385" s="425"/>
      <c r="AD385" s="425"/>
      <c r="AE385" s="425"/>
      <c r="AF385" s="425"/>
      <c r="AG385" s="425"/>
      <c r="AH385" s="425"/>
      <c r="AI385" s="425"/>
      <c r="AJ385" s="425"/>
      <c r="AK385" s="425"/>
      <c r="AL385" s="425"/>
      <c r="AM385" s="424"/>
      <c r="AN385" s="424"/>
    </row>
    <row r="386" spans="1:40" ht="15.75">
      <c r="A386" s="432"/>
      <c r="B386" s="432"/>
      <c r="C386" s="432"/>
      <c r="D386" s="430"/>
      <c r="E386" s="430"/>
      <c r="F386" s="431"/>
      <c r="G386" s="430"/>
      <c r="H386" s="429"/>
      <c r="I386" s="427"/>
      <c r="J386" s="427"/>
      <c r="K386" s="428"/>
      <c r="L386" s="427"/>
      <c r="M386" s="426"/>
      <c r="N386" s="425"/>
      <c r="O386" s="425"/>
      <c r="P386" s="425"/>
      <c r="Q386" s="425"/>
      <c r="R386" s="425"/>
      <c r="S386" s="425"/>
      <c r="T386" s="425"/>
      <c r="U386" s="425"/>
      <c r="V386" s="425"/>
      <c r="W386" s="425"/>
      <c r="X386" s="425"/>
      <c r="Y386" s="425"/>
      <c r="Z386" s="425"/>
      <c r="AA386" s="425"/>
      <c r="AB386" s="425"/>
      <c r="AC386" s="425"/>
      <c r="AD386" s="425"/>
      <c r="AE386" s="425"/>
      <c r="AF386" s="425"/>
      <c r="AG386" s="425"/>
      <c r="AH386" s="425"/>
      <c r="AI386" s="425"/>
      <c r="AJ386" s="425"/>
      <c r="AK386" s="425"/>
      <c r="AL386" s="425"/>
      <c r="AM386" s="424"/>
      <c r="AN386" s="424"/>
    </row>
    <row r="387" spans="1:40" ht="15.75">
      <c r="A387" s="432"/>
      <c r="B387" s="432"/>
      <c r="C387" s="432"/>
      <c r="D387" s="430"/>
      <c r="E387" s="430"/>
      <c r="F387" s="431"/>
      <c r="G387" s="430"/>
      <c r="H387" s="429"/>
      <c r="I387" s="427"/>
      <c r="J387" s="427"/>
      <c r="K387" s="428"/>
      <c r="L387" s="427"/>
      <c r="M387" s="426"/>
      <c r="N387" s="425"/>
      <c r="O387" s="425"/>
      <c r="P387" s="425"/>
      <c r="Q387" s="425"/>
      <c r="R387" s="425"/>
      <c r="S387" s="425"/>
      <c r="T387" s="425"/>
      <c r="U387" s="425"/>
      <c r="V387" s="425"/>
      <c r="W387" s="425"/>
      <c r="X387" s="425"/>
      <c r="Y387" s="425"/>
      <c r="Z387" s="425"/>
      <c r="AA387" s="425"/>
      <c r="AB387" s="425"/>
      <c r="AC387" s="425"/>
      <c r="AD387" s="425"/>
      <c r="AE387" s="425"/>
      <c r="AF387" s="425"/>
      <c r="AG387" s="425"/>
      <c r="AH387" s="425"/>
      <c r="AI387" s="425"/>
      <c r="AJ387" s="425"/>
      <c r="AK387" s="425"/>
      <c r="AL387" s="425"/>
      <c r="AM387" s="424"/>
      <c r="AN387" s="424"/>
    </row>
    <row r="388" spans="1:40" ht="15.75">
      <c r="A388" s="432"/>
      <c r="B388" s="432"/>
      <c r="C388" s="432"/>
      <c r="D388" s="430"/>
      <c r="E388" s="430"/>
      <c r="F388" s="431"/>
      <c r="G388" s="430"/>
      <c r="H388" s="429"/>
      <c r="I388" s="427"/>
      <c r="J388" s="427"/>
      <c r="K388" s="428"/>
      <c r="L388" s="427"/>
      <c r="M388" s="426"/>
      <c r="N388" s="425"/>
      <c r="O388" s="425"/>
      <c r="P388" s="425"/>
      <c r="Q388" s="425"/>
      <c r="R388" s="425"/>
      <c r="S388" s="425"/>
      <c r="T388" s="425"/>
      <c r="U388" s="425"/>
      <c r="V388" s="425"/>
      <c r="W388" s="425"/>
      <c r="X388" s="425"/>
      <c r="Y388" s="425"/>
      <c r="Z388" s="425"/>
      <c r="AA388" s="425"/>
      <c r="AB388" s="425"/>
      <c r="AC388" s="425"/>
      <c r="AD388" s="425"/>
      <c r="AE388" s="425"/>
      <c r="AF388" s="425"/>
      <c r="AG388" s="425"/>
      <c r="AH388" s="425"/>
      <c r="AI388" s="425"/>
      <c r="AJ388" s="425"/>
      <c r="AK388" s="425"/>
      <c r="AL388" s="425"/>
      <c r="AM388" s="424"/>
      <c r="AN388" s="424"/>
    </row>
    <row r="389" spans="1:40" ht="15.75">
      <c r="A389" s="432"/>
      <c r="B389" s="432"/>
      <c r="C389" s="432"/>
      <c r="D389" s="430"/>
      <c r="E389" s="430"/>
      <c r="F389" s="431"/>
      <c r="G389" s="430"/>
      <c r="H389" s="429"/>
      <c r="I389" s="427"/>
      <c r="J389" s="427"/>
      <c r="K389" s="428"/>
      <c r="L389" s="427"/>
      <c r="M389" s="426"/>
      <c r="N389" s="425"/>
      <c r="O389" s="425"/>
      <c r="P389" s="425"/>
      <c r="Q389" s="425"/>
      <c r="R389" s="425"/>
      <c r="S389" s="425"/>
      <c r="T389" s="425"/>
      <c r="U389" s="425"/>
      <c r="V389" s="425"/>
      <c r="W389" s="425"/>
      <c r="X389" s="425"/>
      <c r="Y389" s="425"/>
      <c r="Z389" s="425"/>
      <c r="AA389" s="425"/>
      <c r="AB389" s="425"/>
      <c r="AC389" s="425"/>
      <c r="AD389" s="425"/>
      <c r="AE389" s="425"/>
      <c r="AF389" s="425"/>
      <c r="AG389" s="425"/>
      <c r="AH389" s="425"/>
      <c r="AI389" s="425"/>
      <c r="AJ389" s="425"/>
      <c r="AK389" s="425"/>
      <c r="AL389" s="425"/>
      <c r="AM389" s="424"/>
      <c r="AN389" s="424"/>
    </row>
    <row r="390" spans="1:40" ht="15.75">
      <c r="A390" s="432"/>
      <c r="B390" s="432"/>
      <c r="C390" s="432"/>
      <c r="D390" s="430"/>
      <c r="E390" s="430"/>
      <c r="F390" s="431"/>
      <c r="G390" s="430"/>
      <c r="H390" s="429"/>
      <c r="I390" s="427"/>
      <c r="J390" s="427"/>
      <c r="K390" s="428"/>
      <c r="L390" s="427"/>
      <c r="M390" s="426"/>
      <c r="N390" s="425"/>
      <c r="O390" s="425"/>
      <c r="P390" s="425"/>
      <c r="Q390" s="425"/>
      <c r="R390" s="425"/>
      <c r="S390" s="425"/>
      <c r="T390" s="425"/>
      <c r="U390" s="425"/>
      <c r="V390" s="425"/>
      <c r="W390" s="425"/>
      <c r="X390" s="425"/>
      <c r="Y390" s="425"/>
      <c r="Z390" s="425"/>
      <c r="AA390" s="425"/>
      <c r="AB390" s="425"/>
      <c r="AC390" s="425"/>
      <c r="AD390" s="425"/>
      <c r="AE390" s="425"/>
      <c r="AF390" s="425"/>
      <c r="AG390" s="425"/>
      <c r="AH390" s="425"/>
      <c r="AI390" s="425"/>
      <c r="AJ390" s="425"/>
      <c r="AK390" s="425"/>
      <c r="AL390" s="425"/>
      <c r="AM390" s="424"/>
      <c r="AN390" s="424"/>
    </row>
    <row r="391" spans="1:40" ht="15.75">
      <c r="A391" s="432"/>
      <c r="B391" s="432"/>
      <c r="C391" s="432"/>
      <c r="D391" s="430"/>
      <c r="E391" s="430"/>
      <c r="F391" s="431"/>
      <c r="G391" s="430"/>
      <c r="H391" s="429"/>
      <c r="I391" s="427"/>
      <c r="J391" s="427"/>
      <c r="K391" s="428"/>
      <c r="L391" s="427"/>
      <c r="M391" s="426"/>
      <c r="N391" s="425"/>
      <c r="O391" s="425"/>
      <c r="P391" s="425"/>
      <c r="Q391" s="425"/>
      <c r="R391" s="425"/>
      <c r="S391" s="425"/>
      <c r="T391" s="425"/>
      <c r="U391" s="425"/>
      <c r="V391" s="425"/>
      <c r="W391" s="425"/>
      <c r="X391" s="425"/>
      <c r="Y391" s="425"/>
      <c r="Z391" s="425"/>
      <c r="AA391" s="425"/>
      <c r="AB391" s="425"/>
      <c r="AC391" s="425"/>
      <c r="AD391" s="425"/>
      <c r="AE391" s="425"/>
      <c r="AF391" s="425"/>
      <c r="AG391" s="425"/>
      <c r="AH391" s="425"/>
      <c r="AI391" s="425"/>
      <c r="AJ391" s="425"/>
      <c r="AK391" s="425"/>
      <c r="AL391" s="425"/>
      <c r="AM391" s="424"/>
      <c r="AN391" s="424"/>
    </row>
    <row r="392" spans="1:40" ht="15.75">
      <c r="A392" s="432"/>
      <c r="B392" s="432"/>
      <c r="C392" s="432"/>
      <c r="D392" s="430"/>
      <c r="E392" s="430"/>
      <c r="F392" s="431"/>
      <c r="G392" s="430"/>
      <c r="H392" s="429"/>
      <c r="I392" s="427"/>
      <c r="J392" s="427"/>
      <c r="K392" s="428"/>
      <c r="L392" s="427"/>
      <c r="M392" s="426"/>
      <c r="N392" s="425"/>
      <c r="O392" s="425"/>
      <c r="P392" s="425"/>
      <c r="Q392" s="425"/>
      <c r="R392" s="425"/>
      <c r="S392" s="425"/>
      <c r="T392" s="425"/>
      <c r="U392" s="425"/>
      <c r="V392" s="425"/>
      <c r="W392" s="425"/>
      <c r="X392" s="425"/>
      <c r="Y392" s="425"/>
      <c r="Z392" s="425"/>
      <c r="AA392" s="425"/>
      <c r="AB392" s="425"/>
      <c r="AC392" s="425"/>
      <c r="AD392" s="425"/>
      <c r="AE392" s="425"/>
      <c r="AF392" s="425"/>
      <c r="AG392" s="425"/>
      <c r="AH392" s="425"/>
      <c r="AI392" s="425"/>
      <c r="AJ392" s="425"/>
      <c r="AK392" s="425"/>
      <c r="AL392" s="425"/>
      <c r="AM392" s="424"/>
      <c r="AN392" s="424"/>
    </row>
    <row r="393" spans="1:40" ht="15.75">
      <c r="A393" s="432"/>
      <c r="B393" s="432"/>
      <c r="C393" s="432"/>
      <c r="D393" s="430"/>
      <c r="E393" s="430"/>
      <c r="F393" s="431"/>
      <c r="G393" s="430"/>
      <c r="H393" s="429"/>
      <c r="I393" s="427"/>
      <c r="J393" s="427"/>
      <c r="K393" s="428"/>
      <c r="L393" s="427"/>
      <c r="M393" s="426"/>
      <c r="N393" s="425"/>
      <c r="O393" s="425"/>
      <c r="P393" s="425"/>
      <c r="Q393" s="425"/>
      <c r="R393" s="425"/>
      <c r="S393" s="425"/>
      <c r="T393" s="425"/>
      <c r="U393" s="425"/>
      <c r="V393" s="425"/>
      <c r="W393" s="425"/>
      <c r="X393" s="425"/>
      <c r="Y393" s="425"/>
      <c r="Z393" s="425"/>
      <c r="AA393" s="425"/>
      <c r="AB393" s="425"/>
      <c r="AC393" s="425"/>
      <c r="AD393" s="425"/>
      <c r="AE393" s="425"/>
      <c r="AF393" s="425"/>
      <c r="AG393" s="425"/>
      <c r="AH393" s="425"/>
      <c r="AI393" s="425"/>
      <c r="AJ393" s="425"/>
      <c r="AK393" s="425"/>
      <c r="AL393" s="425"/>
      <c r="AM393" s="424"/>
      <c r="AN393" s="424"/>
    </row>
    <row r="394" spans="1:40" ht="15.75">
      <c r="A394" s="432"/>
      <c r="B394" s="432"/>
      <c r="C394" s="432"/>
      <c r="D394" s="430"/>
      <c r="E394" s="430"/>
      <c r="F394" s="431"/>
      <c r="G394" s="430"/>
      <c r="H394" s="429"/>
      <c r="I394" s="427"/>
      <c r="J394" s="427"/>
      <c r="K394" s="428"/>
      <c r="L394" s="427"/>
      <c r="M394" s="426"/>
      <c r="N394" s="425"/>
      <c r="O394" s="425"/>
      <c r="P394" s="425"/>
      <c r="Q394" s="425"/>
      <c r="R394" s="425"/>
      <c r="S394" s="425"/>
      <c r="T394" s="425"/>
      <c r="U394" s="425"/>
      <c r="V394" s="425"/>
      <c r="W394" s="425"/>
      <c r="X394" s="425"/>
      <c r="Y394" s="425"/>
      <c r="Z394" s="425"/>
      <c r="AA394" s="425"/>
      <c r="AB394" s="425"/>
      <c r="AC394" s="425"/>
      <c r="AD394" s="425"/>
      <c r="AE394" s="425"/>
      <c r="AF394" s="425"/>
      <c r="AG394" s="425"/>
      <c r="AH394" s="425"/>
      <c r="AI394" s="425"/>
      <c r="AJ394" s="425"/>
      <c r="AK394" s="425"/>
      <c r="AL394" s="425"/>
      <c r="AM394" s="424"/>
      <c r="AN394" s="424"/>
    </row>
    <row r="395" spans="1:40" ht="15.75">
      <c r="A395" s="432"/>
      <c r="B395" s="432"/>
      <c r="C395" s="432"/>
      <c r="D395" s="430"/>
      <c r="E395" s="430"/>
      <c r="F395" s="431"/>
      <c r="G395" s="430"/>
      <c r="H395" s="429"/>
      <c r="I395" s="427"/>
      <c r="J395" s="427"/>
      <c r="K395" s="428"/>
      <c r="L395" s="427"/>
      <c r="M395" s="426"/>
      <c r="N395" s="425"/>
      <c r="O395" s="425"/>
      <c r="P395" s="425"/>
      <c r="Q395" s="425"/>
      <c r="R395" s="425"/>
      <c r="S395" s="425"/>
      <c r="T395" s="425"/>
      <c r="U395" s="425"/>
      <c r="V395" s="425"/>
      <c r="W395" s="425"/>
      <c r="X395" s="425"/>
      <c r="Y395" s="425"/>
      <c r="Z395" s="425"/>
      <c r="AA395" s="425"/>
      <c r="AB395" s="425"/>
      <c r="AC395" s="425"/>
      <c r="AD395" s="425"/>
      <c r="AE395" s="425"/>
      <c r="AF395" s="425"/>
      <c r="AG395" s="425"/>
      <c r="AH395" s="425"/>
      <c r="AI395" s="425"/>
      <c r="AJ395" s="425"/>
      <c r="AK395" s="425"/>
      <c r="AL395" s="425"/>
      <c r="AM395" s="424"/>
      <c r="AN395" s="424"/>
    </row>
    <row r="396" spans="1:40" ht="15.75">
      <c r="A396" s="432"/>
      <c r="B396" s="432"/>
      <c r="C396" s="432"/>
      <c r="D396" s="430"/>
      <c r="E396" s="430"/>
      <c r="F396" s="431"/>
      <c r="G396" s="430"/>
      <c r="H396" s="429"/>
      <c r="I396" s="427"/>
      <c r="J396" s="427"/>
      <c r="K396" s="428"/>
      <c r="L396" s="427"/>
      <c r="M396" s="426"/>
      <c r="N396" s="425"/>
      <c r="O396" s="425"/>
      <c r="P396" s="425"/>
      <c r="Q396" s="425"/>
      <c r="R396" s="425"/>
      <c r="S396" s="425"/>
      <c r="T396" s="425"/>
      <c r="U396" s="425"/>
      <c r="V396" s="425"/>
      <c r="W396" s="425"/>
      <c r="X396" s="425"/>
      <c r="Y396" s="425"/>
      <c r="Z396" s="425"/>
      <c r="AA396" s="425"/>
      <c r="AB396" s="425"/>
      <c r="AC396" s="425"/>
      <c r="AD396" s="425"/>
      <c r="AE396" s="425"/>
      <c r="AF396" s="425"/>
      <c r="AG396" s="425"/>
      <c r="AH396" s="425"/>
      <c r="AI396" s="425"/>
      <c r="AJ396" s="425"/>
      <c r="AK396" s="425"/>
      <c r="AL396" s="425"/>
      <c r="AM396" s="424"/>
      <c r="AN396" s="424"/>
    </row>
    <row r="397" spans="1:40" ht="15.75">
      <c r="A397" s="432"/>
      <c r="B397" s="432"/>
      <c r="C397" s="432"/>
      <c r="D397" s="430"/>
      <c r="E397" s="430"/>
      <c r="F397" s="431"/>
      <c r="G397" s="430"/>
      <c r="H397" s="429"/>
      <c r="I397" s="427"/>
      <c r="J397" s="427"/>
      <c r="K397" s="428"/>
      <c r="L397" s="427"/>
      <c r="M397" s="426"/>
      <c r="N397" s="425"/>
      <c r="O397" s="425"/>
      <c r="P397" s="425"/>
      <c r="Q397" s="425"/>
      <c r="R397" s="425"/>
      <c r="S397" s="425"/>
      <c r="T397" s="425"/>
      <c r="U397" s="425"/>
      <c r="V397" s="425"/>
      <c r="W397" s="425"/>
      <c r="X397" s="425"/>
      <c r="Y397" s="425"/>
      <c r="Z397" s="425"/>
      <c r="AA397" s="425"/>
      <c r="AB397" s="425"/>
      <c r="AC397" s="425"/>
      <c r="AD397" s="425"/>
      <c r="AE397" s="425"/>
      <c r="AF397" s="425"/>
      <c r="AG397" s="425"/>
      <c r="AH397" s="425"/>
      <c r="AI397" s="425"/>
      <c r="AJ397" s="425"/>
      <c r="AK397" s="425"/>
      <c r="AL397" s="425"/>
      <c r="AM397" s="424"/>
      <c r="AN397" s="424"/>
    </row>
    <row r="398" spans="1:40" ht="15.75">
      <c r="A398" s="432"/>
      <c r="B398" s="432"/>
      <c r="C398" s="432"/>
      <c r="D398" s="430"/>
      <c r="E398" s="430"/>
      <c r="F398" s="431"/>
      <c r="G398" s="430"/>
      <c r="H398" s="429"/>
      <c r="I398" s="427"/>
      <c r="J398" s="427"/>
      <c r="K398" s="428"/>
      <c r="L398" s="427"/>
      <c r="M398" s="426"/>
      <c r="N398" s="425"/>
      <c r="O398" s="425"/>
      <c r="P398" s="425"/>
      <c r="Q398" s="425"/>
      <c r="R398" s="425"/>
      <c r="S398" s="425"/>
      <c r="T398" s="425"/>
      <c r="U398" s="425"/>
      <c r="V398" s="425"/>
      <c r="W398" s="425"/>
      <c r="X398" s="425"/>
      <c r="Y398" s="425"/>
      <c r="Z398" s="425"/>
      <c r="AA398" s="425"/>
      <c r="AB398" s="425"/>
      <c r="AC398" s="425"/>
      <c r="AD398" s="425"/>
      <c r="AE398" s="425"/>
      <c r="AF398" s="425"/>
      <c r="AG398" s="425"/>
      <c r="AH398" s="425"/>
      <c r="AI398" s="425"/>
      <c r="AJ398" s="425"/>
      <c r="AK398" s="425"/>
      <c r="AL398" s="425"/>
      <c r="AM398" s="424"/>
      <c r="AN398" s="424"/>
    </row>
    <row r="399" spans="1:40" ht="15.75">
      <c r="A399" s="432"/>
      <c r="B399" s="432"/>
      <c r="C399" s="432"/>
      <c r="D399" s="430"/>
      <c r="E399" s="430"/>
      <c r="F399" s="431"/>
      <c r="G399" s="430"/>
      <c r="H399" s="429"/>
      <c r="I399" s="427"/>
      <c r="J399" s="427"/>
      <c r="K399" s="428"/>
      <c r="L399" s="427"/>
      <c r="M399" s="426"/>
      <c r="N399" s="425"/>
      <c r="O399" s="425"/>
      <c r="P399" s="425"/>
      <c r="Q399" s="425"/>
      <c r="R399" s="425"/>
      <c r="S399" s="425"/>
      <c r="T399" s="425"/>
      <c r="U399" s="425"/>
      <c r="V399" s="425"/>
      <c r="W399" s="425"/>
      <c r="X399" s="425"/>
      <c r="Y399" s="425"/>
      <c r="Z399" s="425"/>
      <c r="AA399" s="425"/>
      <c r="AB399" s="425"/>
      <c r="AC399" s="425"/>
      <c r="AD399" s="425"/>
      <c r="AE399" s="425"/>
      <c r="AF399" s="425"/>
      <c r="AG399" s="425"/>
      <c r="AH399" s="425"/>
      <c r="AI399" s="425"/>
      <c r="AJ399" s="425"/>
      <c r="AK399" s="425"/>
      <c r="AL399" s="425"/>
      <c r="AM399" s="424"/>
      <c r="AN399" s="424"/>
    </row>
    <row r="400" spans="1:40" ht="15.75">
      <c r="A400" s="432"/>
      <c r="B400" s="432"/>
      <c r="C400" s="432"/>
      <c r="D400" s="430"/>
      <c r="E400" s="430"/>
      <c r="F400" s="431"/>
      <c r="G400" s="430"/>
      <c r="H400" s="429"/>
      <c r="I400" s="427"/>
      <c r="J400" s="427"/>
      <c r="K400" s="428"/>
      <c r="L400" s="427"/>
      <c r="M400" s="426"/>
      <c r="N400" s="425"/>
      <c r="O400" s="425"/>
      <c r="P400" s="425"/>
      <c r="Q400" s="425"/>
      <c r="R400" s="425"/>
      <c r="S400" s="425"/>
      <c r="T400" s="425"/>
      <c r="U400" s="425"/>
      <c r="V400" s="425"/>
      <c r="W400" s="425"/>
      <c r="X400" s="425"/>
      <c r="Y400" s="425"/>
      <c r="Z400" s="425"/>
      <c r="AA400" s="425"/>
      <c r="AB400" s="425"/>
      <c r="AC400" s="425"/>
      <c r="AD400" s="425"/>
      <c r="AE400" s="425"/>
      <c r="AF400" s="425"/>
      <c r="AG400" s="425"/>
      <c r="AH400" s="425"/>
      <c r="AI400" s="425"/>
      <c r="AJ400" s="425"/>
      <c r="AK400" s="425"/>
      <c r="AL400" s="425"/>
      <c r="AM400" s="424"/>
      <c r="AN400" s="424"/>
    </row>
    <row r="401" spans="1:40" ht="15.75">
      <c r="A401" s="432"/>
      <c r="B401" s="432"/>
      <c r="C401" s="432"/>
      <c r="D401" s="430"/>
      <c r="E401" s="430"/>
      <c r="F401" s="431"/>
      <c r="G401" s="430"/>
      <c r="H401" s="429"/>
      <c r="I401" s="427"/>
      <c r="J401" s="427"/>
      <c r="K401" s="428"/>
      <c r="L401" s="427"/>
      <c r="M401" s="426"/>
      <c r="N401" s="425"/>
      <c r="O401" s="425"/>
      <c r="P401" s="425"/>
      <c r="Q401" s="425"/>
      <c r="R401" s="425"/>
      <c r="S401" s="425"/>
      <c r="T401" s="425"/>
      <c r="U401" s="425"/>
      <c r="V401" s="425"/>
      <c r="W401" s="425"/>
      <c r="X401" s="425"/>
      <c r="Y401" s="425"/>
      <c r="Z401" s="425"/>
      <c r="AA401" s="425"/>
      <c r="AB401" s="425"/>
      <c r="AC401" s="425"/>
      <c r="AD401" s="425"/>
      <c r="AE401" s="425"/>
      <c r="AF401" s="425"/>
      <c r="AG401" s="425"/>
      <c r="AH401" s="425"/>
      <c r="AI401" s="425"/>
      <c r="AJ401" s="425"/>
      <c r="AK401" s="425"/>
      <c r="AL401" s="425"/>
      <c r="AM401" s="424"/>
      <c r="AN401" s="424"/>
    </row>
    <row r="402" spans="1:40" ht="15.75">
      <c r="A402" s="432"/>
      <c r="B402" s="432"/>
      <c r="C402" s="432"/>
      <c r="D402" s="430"/>
      <c r="E402" s="430"/>
      <c r="F402" s="431"/>
      <c r="G402" s="430"/>
      <c r="H402" s="429"/>
      <c r="I402" s="427"/>
      <c r="J402" s="427"/>
      <c r="K402" s="428"/>
      <c r="L402" s="427"/>
      <c r="M402" s="426"/>
      <c r="N402" s="425"/>
      <c r="O402" s="425"/>
      <c r="P402" s="425"/>
      <c r="Q402" s="425"/>
      <c r="R402" s="425"/>
      <c r="S402" s="425"/>
      <c r="T402" s="425"/>
      <c r="U402" s="425"/>
      <c r="V402" s="425"/>
      <c r="W402" s="425"/>
      <c r="X402" s="425"/>
      <c r="Y402" s="425"/>
      <c r="Z402" s="425"/>
      <c r="AA402" s="425"/>
      <c r="AB402" s="425"/>
      <c r="AC402" s="425"/>
      <c r="AD402" s="425"/>
      <c r="AE402" s="425"/>
      <c r="AF402" s="425"/>
      <c r="AG402" s="425"/>
      <c r="AH402" s="425"/>
      <c r="AI402" s="425"/>
      <c r="AJ402" s="425"/>
      <c r="AK402" s="425"/>
      <c r="AL402" s="425"/>
      <c r="AM402" s="424"/>
      <c r="AN402" s="424"/>
    </row>
    <row r="403" spans="1:40" ht="15.75">
      <c r="A403" s="432"/>
      <c r="B403" s="432"/>
      <c r="C403" s="432"/>
      <c r="D403" s="430"/>
      <c r="E403" s="430"/>
      <c r="F403" s="431"/>
      <c r="G403" s="430"/>
      <c r="H403" s="429"/>
      <c r="I403" s="427"/>
      <c r="J403" s="427"/>
      <c r="K403" s="428"/>
      <c r="L403" s="427"/>
      <c r="M403" s="426"/>
      <c r="N403" s="425"/>
      <c r="O403" s="425"/>
      <c r="P403" s="425"/>
      <c r="Q403" s="425"/>
      <c r="R403" s="425"/>
      <c r="S403" s="425"/>
      <c r="T403" s="425"/>
      <c r="U403" s="425"/>
      <c r="V403" s="425"/>
      <c r="W403" s="425"/>
      <c r="X403" s="425"/>
      <c r="Y403" s="425"/>
      <c r="Z403" s="425"/>
      <c r="AA403" s="425"/>
      <c r="AB403" s="425"/>
      <c r="AC403" s="425"/>
      <c r="AD403" s="425"/>
      <c r="AE403" s="425"/>
      <c r="AF403" s="425"/>
      <c r="AG403" s="425"/>
      <c r="AH403" s="425"/>
      <c r="AI403" s="425"/>
      <c r="AJ403" s="425"/>
      <c r="AK403" s="425"/>
      <c r="AL403" s="425"/>
      <c r="AM403" s="424"/>
      <c r="AN403" s="424"/>
    </row>
    <row r="404" spans="1:40" ht="15.75">
      <c r="A404" s="432"/>
      <c r="B404" s="432"/>
      <c r="C404" s="432"/>
      <c r="D404" s="430"/>
      <c r="E404" s="430"/>
      <c r="F404" s="431"/>
      <c r="G404" s="430"/>
      <c r="H404" s="429"/>
      <c r="I404" s="427"/>
      <c r="J404" s="427"/>
      <c r="K404" s="428"/>
      <c r="L404" s="427"/>
      <c r="M404" s="426"/>
      <c r="N404" s="425"/>
      <c r="O404" s="425"/>
      <c r="P404" s="425"/>
      <c r="Q404" s="425"/>
      <c r="R404" s="425"/>
      <c r="S404" s="425"/>
      <c r="T404" s="425"/>
      <c r="U404" s="425"/>
      <c r="V404" s="425"/>
      <c r="W404" s="425"/>
      <c r="X404" s="425"/>
      <c r="Y404" s="425"/>
      <c r="Z404" s="425"/>
      <c r="AA404" s="425"/>
      <c r="AB404" s="425"/>
      <c r="AC404" s="425"/>
      <c r="AD404" s="425"/>
      <c r="AE404" s="425"/>
      <c r="AF404" s="425"/>
      <c r="AG404" s="425"/>
      <c r="AH404" s="425"/>
      <c r="AI404" s="425"/>
      <c r="AJ404" s="425"/>
      <c r="AK404" s="425"/>
      <c r="AL404" s="425"/>
      <c r="AM404" s="424"/>
      <c r="AN404" s="424"/>
    </row>
    <row r="405" spans="1:40" ht="15.75">
      <c r="A405" s="432"/>
      <c r="B405" s="432"/>
      <c r="C405" s="432"/>
      <c r="D405" s="430"/>
      <c r="E405" s="430"/>
      <c r="F405" s="431"/>
      <c r="G405" s="430"/>
      <c r="H405" s="429"/>
      <c r="I405" s="427"/>
      <c r="J405" s="427"/>
      <c r="K405" s="428"/>
      <c r="L405" s="427"/>
      <c r="M405" s="426"/>
      <c r="N405" s="425"/>
      <c r="O405" s="425"/>
      <c r="P405" s="425"/>
      <c r="Q405" s="425"/>
      <c r="R405" s="425"/>
      <c r="S405" s="425"/>
      <c r="T405" s="425"/>
      <c r="U405" s="425"/>
      <c r="V405" s="425"/>
      <c r="W405" s="425"/>
      <c r="X405" s="425"/>
      <c r="Y405" s="425"/>
      <c r="Z405" s="425"/>
      <c r="AA405" s="425"/>
      <c r="AB405" s="425"/>
      <c r="AC405" s="425"/>
      <c r="AD405" s="425"/>
      <c r="AE405" s="425"/>
      <c r="AF405" s="425"/>
      <c r="AG405" s="425"/>
      <c r="AH405" s="425"/>
      <c r="AI405" s="425"/>
      <c r="AJ405" s="425"/>
      <c r="AK405" s="425"/>
      <c r="AL405" s="425"/>
      <c r="AM405" s="424"/>
      <c r="AN405" s="424"/>
    </row>
    <row r="406" spans="1:40" ht="15.75">
      <c r="A406" s="432"/>
      <c r="B406" s="432"/>
      <c r="C406" s="432"/>
      <c r="D406" s="430"/>
      <c r="E406" s="430"/>
      <c r="F406" s="431"/>
      <c r="G406" s="430"/>
      <c r="H406" s="429"/>
      <c r="I406" s="427"/>
      <c r="J406" s="427"/>
      <c r="K406" s="428"/>
      <c r="L406" s="427"/>
      <c r="M406" s="426"/>
      <c r="N406" s="425"/>
      <c r="O406" s="425"/>
      <c r="P406" s="425"/>
      <c r="Q406" s="425"/>
      <c r="R406" s="425"/>
      <c r="S406" s="425"/>
      <c r="T406" s="425"/>
      <c r="U406" s="425"/>
      <c r="V406" s="425"/>
      <c r="W406" s="425"/>
      <c r="X406" s="425"/>
      <c r="Y406" s="425"/>
      <c r="Z406" s="425"/>
      <c r="AA406" s="425"/>
      <c r="AB406" s="425"/>
      <c r="AC406" s="425"/>
      <c r="AD406" s="425"/>
      <c r="AE406" s="425"/>
      <c r="AF406" s="425"/>
      <c r="AG406" s="425"/>
      <c r="AH406" s="425"/>
      <c r="AI406" s="425"/>
      <c r="AJ406" s="425"/>
      <c r="AK406" s="425"/>
      <c r="AL406" s="425"/>
      <c r="AM406" s="424"/>
      <c r="AN406" s="424"/>
    </row>
    <row r="407" spans="1:40" ht="15.75">
      <c r="A407" s="432"/>
      <c r="B407" s="432"/>
      <c r="C407" s="432"/>
      <c r="D407" s="430"/>
      <c r="E407" s="430"/>
      <c r="F407" s="431"/>
      <c r="G407" s="430"/>
      <c r="H407" s="429"/>
      <c r="I407" s="427"/>
      <c r="J407" s="427"/>
      <c r="K407" s="428"/>
      <c r="L407" s="427"/>
      <c r="M407" s="426"/>
      <c r="N407" s="425"/>
      <c r="O407" s="425"/>
      <c r="P407" s="425"/>
      <c r="Q407" s="425"/>
      <c r="R407" s="425"/>
      <c r="S407" s="425"/>
      <c r="T407" s="425"/>
      <c r="U407" s="425"/>
      <c r="V407" s="425"/>
      <c r="W407" s="425"/>
      <c r="X407" s="425"/>
      <c r="Y407" s="425"/>
      <c r="Z407" s="425"/>
      <c r="AA407" s="425"/>
      <c r="AB407" s="425"/>
      <c r="AC407" s="425"/>
      <c r="AD407" s="425"/>
      <c r="AE407" s="425"/>
      <c r="AF407" s="425"/>
      <c r="AG407" s="425"/>
      <c r="AH407" s="425"/>
      <c r="AI407" s="425"/>
      <c r="AJ407" s="425"/>
      <c r="AK407" s="425"/>
      <c r="AL407" s="425"/>
      <c r="AM407" s="424"/>
      <c r="AN407" s="424"/>
    </row>
    <row r="408" spans="1:40" ht="15.75">
      <c r="A408" s="432"/>
      <c r="B408" s="432"/>
      <c r="C408" s="432"/>
      <c r="D408" s="430"/>
      <c r="E408" s="430"/>
      <c r="F408" s="431"/>
      <c r="G408" s="430"/>
      <c r="H408" s="429"/>
      <c r="I408" s="427"/>
      <c r="J408" s="427"/>
      <c r="K408" s="428"/>
      <c r="L408" s="427"/>
      <c r="M408" s="426"/>
      <c r="N408" s="425"/>
      <c r="O408" s="425"/>
      <c r="P408" s="425"/>
      <c r="Q408" s="425"/>
      <c r="R408" s="425"/>
      <c r="S408" s="425"/>
      <c r="T408" s="425"/>
      <c r="U408" s="425"/>
      <c r="V408" s="425"/>
      <c r="W408" s="425"/>
      <c r="X408" s="425"/>
      <c r="Y408" s="425"/>
      <c r="Z408" s="425"/>
      <c r="AA408" s="425"/>
      <c r="AB408" s="425"/>
      <c r="AC408" s="425"/>
      <c r="AD408" s="425"/>
      <c r="AE408" s="425"/>
      <c r="AF408" s="425"/>
      <c r="AG408" s="425"/>
      <c r="AH408" s="425"/>
      <c r="AI408" s="425"/>
      <c r="AJ408" s="425"/>
      <c r="AK408" s="425"/>
      <c r="AL408" s="425"/>
      <c r="AM408" s="424"/>
      <c r="AN408" s="424"/>
    </row>
    <row r="409" spans="1:40" ht="15.75">
      <c r="A409" s="432"/>
      <c r="B409" s="432"/>
      <c r="C409" s="432"/>
      <c r="D409" s="430"/>
      <c r="E409" s="430"/>
      <c r="F409" s="431"/>
      <c r="G409" s="430"/>
      <c r="H409" s="429"/>
      <c r="I409" s="427"/>
      <c r="J409" s="427"/>
      <c r="K409" s="428"/>
      <c r="L409" s="427"/>
      <c r="M409" s="426"/>
      <c r="N409" s="425"/>
      <c r="O409" s="425"/>
      <c r="P409" s="425"/>
      <c r="Q409" s="425"/>
      <c r="R409" s="425"/>
      <c r="S409" s="425"/>
      <c r="T409" s="425"/>
      <c r="U409" s="425"/>
      <c r="V409" s="425"/>
      <c r="W409" s="425"/>
      <c r="X409" s="425"/>
      <c r="Y409" s="425"/>
      <c r="Z409" s="425"/>
      <c r="AA409" s="425"/>
      <c r="AB409" s="425"/>
      <c r="AC409" s="425"/>
      <c r="AD409" s="425"/>
      <c r="AE409" s="425"/>
      <c r="AF409" s="425"/>
      <c r="AG409" s="425"/>
      <c r="AH409" s="425"/>
      <c r="AI409" s="425"/>
      <c r="AJ409" s="425"/>
      <c r="AK409" s="425"/>
      <c r="AL409" s="425"/>
      <c r="AM409" s="424"/>
      <c r="AN409" s="424"/>
    </row>
    <row r="410" spans="1:40" ht="15.75">
      <c r="A410" s="432"/>
      <c r="B410" s="432"/>
      <c r="C410" s="432"/>
      <c r="D410" s="430"/>
      <c r="E410" s="430"/>
      <c r="F410" s="431"/>
      <c r="G410" s="430"/>
      <c r="H410" s="429"/>
      <c r="I410" s="427"/>
      <c r="J410" s="427"/>
      <c r="K410" s="428"/>
      <c r="L410" s="427"/>
      <c r="M410" s="426"/>
      <c r="N410" s="425"/>
      <c r="O410" s="425"/>
      <c r="P410" s="425"/>
      <c r="Q410" s="425"/>
      <c r="R410" s="425"/>
      <c r="S410" s="425"/>
      <c r="T410" s="425"/>
      <c r="U410" s="425"/>
      <c r="V410" s="425"/>
      <c r="W410" s="425"/>
      <c r="X410" s="425"/>
      <c r="Y410" s="425"/>
      <c r="Z410" s="425"/>
      <c r="AA410" s="425"/>
      <c r="AB410" s="425"/>
      <c r="AC410" s="425"/>
      <c r="AD410" s="425"/>
      <c r="AE410" s="425"/>
      <c r="AF410" s="425"/>
      <c r="AG410" s="425"/>
      <c r="AH410" s="425"/>
      <c r="AI410" s="425"/>
      <c r="AJ410" s="425"/>
      <c r="AK410" s="425"/>
      <c r="AL410" s="425"/>
      <c r="AM410" s="424"/>
      <c r="AN410" s="424"/>
    </row>
    <row r="411" spans="1:40" ht="15.75">
      <c r="A411" s="432"/>
      <c r="B411" s="432"/>
      <c r="C411" s="432"/>
      <c r="D411" s="430"/>
      <c r="E411" s="430"/>
      <c r="F411" s="431"/>
      <c r="G411" s="430"/>
      <c r="H411" s="429"/>
      <c r="I411" s="427"/>
      <c r="J411" s="427"/>
      <c r="K411" s="428"/>
      <c r="L411" s="427"/>
      <c r="M411" s="426"/>
      <c r="N411" s="425"/>
      <c r="O411" s="425"/>
      <c r="P411" s="425"/>
      <c r="Q411" s="425"/>
      <c r="R411" s="425"/>
      <c r="S411" s="425"/>
      <c r="T411" s="425"/>
      <c r="U411" s="425"/>
      <c r="V411" s="425"/>
      <c r="W411" s="425"/>
      <c r="X411" s="425"/>
      <c r="Y411" s="425"/>
      <c r="Z411" s="425"/>
      <c r="AA411" s="425"/>
      <c r="AB411" s="425"/>
      <c r="AC411" s="425"/>
      <c r="AD411" s="425"/>
      <c r="AE411" s="425"/>
      <c r="AF411" s="425"/>
      <c r="AG411" s="425"/>
      <c r="AH411" s="425"/>
      <c r="AI411" s="425"/>
      <c r="AJ411" s="425"/>
      <c r="AK411" s="425"/>
      <c r="AL411" s="425"/>
      <c r="AM411" s="424"/>
      <c r="AN411" s="424"/>
    </row>
    <row r="412" spans="1:40" ht="15.75">
      <c r="A412" s="432"/>
      <c r="B412" s="432"/>
      <c r="C412" s="432"/>
      <c r="D412" s="430"/>
      <c r="E412" s="430"/>
      <c r="F412" s="431"/>
      <c r="G412" s="430"/>
      <c r="H412" s="429"/>
      <c r="I412" s="427"/>
      <c r="J412" s="427"/>
      <c r="K412" s="428"/>
      <c r="L412" s="427"/>
      <c r="M412" s="426"/>
      <c r="N412" s="425"/>
      <c r="O412" s="425"/>
      <c r="P412" s="425"/>
      <c r="Q412" s="425"/>
      <c r="R412" s="425"/>
      <c r="S412" s="425"/>
      <c r="T412" s="425"/>
      <c r="U412" s="425"/>
      <c r="V412" s="425"/>
      <c r="W412" s="425"/>
      <c r="X412" s="425"/>
      <c r="Y412" s="425"/>
      <c r="Z412" s="425"/>
      <c r="AA412" s="425"/>
      <c r="AB412" s="425"/>
      <c r="AC412" s="425"/>
      <c r="AD412" s="425"/>
      <c r="AE412" s="425"/>
      <c r="AF412" s="425"/>
      <c r="AG412" s="425"/>
      <c r="AH412" s="425"/>
      <c r="AI412" s="425"/>
      <c r="AJ412" s="425"/>
      <c r="AK412" s="425"/>
      <c r="AL412" s="425"/>
      <c r="AM412" s="424"/>
      <c r="AN412" s="424"/>
    </row>
    <row r="413" spans="1:40" ht="15.75">
      <c r="A413" s="432"/>
      <c r="B413" s="432"/>
      <c r="C413" s="432"/>
      <c r="D413" s="430"/>
      <c r="E413" s="430"/>
      <c r="F413" s="431"/>
      <c r="G413" s="430"/>
      <c r="H413" s="429"/>
      <c r="I413" s="427"/>
      <c r="J413" s="427"/>
      <c r="K413" s="428"/>
      <c r="L413" s="427"/>
      <c r="M413" s="426"/>
      <c r="N413" s="425"/>
      <c r="O413" s="425"/>
      <c r="P413" s="425"/>
      <c r="Q413" s="425"/>
      <c r="R413" s="425"/>
      <c r="S413" s="425"/>
      <c r="T413" s="425"/>
      <c r="U413" s="425"/>
      <c r="V413" s="425"/>
      <c r="W413" s="425"/>
      <c r="X413" s="425"/>
      <c r="Y413" s="425"/>
      <c r="Z413" s="425"/>
      <c r="AA413" s="425"/>
      <c r="AB413" s="425"/>
      <c r="AC413" s="425"/>
      <c r="AD413" s="425"/>
      <c r="AE413" s="425"/>
      <c r="AF413" s="425"/>
      <c r="AG413" s="425"/>
      <c r="AH413" s="425"/>
      <c r="AI413" s="425"/>
      <c r="AJ413" s="425"/>
      <c r="AK413" s="425"/>
      <c r="AL413" s="425"/>
      <c r="AM413" s="424"/>
      <c r="AN413" s="424"/>
    </row>
    <row r="414" spans="1:40" ht="15.75">
      <c r="A414" s="432"/>
      <c r="B414" s="432"/>
      <c r="C414" s="432"/>
      <c r="D414" s="430"/>
      <c r="E414" s="430"/>
      <c r="F414" s="431"/>
      <c r="G414" s="430"/>
      <c r="H414" s="429"/>
      <c r="I414" s="427"/>
      <c r="J414" s="427"/>
      <c r="K414" s="428"/>
      <c r="L414" s="427"/>
      <c r="M414" s="426"/>
      <c r="N414" s="425"/>
      <c r="O414" s="425"/>
      <c r="P414" s="425"/>
      <c r="Q414" s="425"/>
      <c r="R414" s="425"/>
      <c r="S414" s="425"/>
      <c r="T414" s="425"/>
      <c r="U414" s="425"/>
      <c r="V414" s="425"/>
      <c r="W414" s="425"/>
      <c r="X414" s="425"/>
      <c r="Y414" s="425"/>
      <c r="Z414" s="425"/>
      <c r="AA414" s="425"/>
      <c r="AB414" s="425"/>
      <c r="AC414" s="425"/>
      <c r="AD414" s="425"/>
      <c r="AE414" s="425"/>
      <c r="AF414" s="425"/>
      <c r="AG414" s="425"/>
      <c r="AH414" s="425"/>
      <c r="AI414" s="425"/>
      <c r="AJ414" s="425"/>
      <c r="AK414" s="425"/>
      <c r="AL414" s="425"/>
      <c r="AM414" s="424"/>
      <c r="AN414" s="424"/>
    </row>
    <row r="415" spans="1:40" ht="15.75">
      <c r="A415" s="432"/>
      <c r="B415" s="432"/>
      <c r="C415" s="432"/>
      <c r="D415" s="430"/>
      <c r="E415" s="430"/>
      <c r="F415" s="431"/>
      <c r="G415" s="430"/>
      <c r="H415" s="429"/>
      <c r="I415" s="427"/>
      <c r="J415" s="427"/>
      <c r="K415" s="428"/>
      <c r="L415" s="427"/>
      <c r="M415" s="426"/>
      <c r="N415" s="425"/>
      <c r="O415" s="425"/>
      <c r="P415" s="425"/>
      <c r="Q415" s="425"/>
      <c r="R415" s="425"/>
      <c r="S415" s="425"/>
      <c r="T415" s="425"/>
      <c r="U415" s="425"/>
      <c r="V415" s="425"/>
      <c r="W415" s="425"/>
      <c r="X415" s="425"/>
      <c r="Y415" s="425"/>
      <c r="Z415" s="425"/>
      <c r="AA415" s="425"/>
      <c r="AB415" s="425"/>
      <c r="AC415" s="425"/>
      <c r="AD415" s="425"/>
      <c r="AE415" s="425"/>
      <c r="AF415" s="425"/>
      <c r="AG415" s="425"/>
      <c r="AH415" s="425"/>
      <c r="AI415" s="425"/>
      <c r="AJ415" s="425"/>
      <c r="AK415" s="425"/>
      <c r="AL415" s="425"/>
      <c r="AM415" s="424"/>
      <c r="AN415" s="424"/>
    </row>
    <row r="416" spans="1:40" ht="15.75">
      <c r="A416" s="432"/>
      <c r="B416" s="432"/>
      <c r="C416" s="432"/>
      <c r="D416" s="430"/>
      <c r="E416" s="430"/>
      <c r="F416" s="431"/>
      <c r="G416" s="430"/>
      <c r="H416" s="429"/>
      <c r="I416" s="427"/>
      <c r="J416" s="427"/>
      <c r="K416" s="428"/>
      <c r="L416" s="427"/>
      <c r="M416" s="426"/>
      <c r="N416" s="425"/>
      <c r="O416" s="425"/>
      <c r="P416" s="425"/>
      <c r="Q416" s="425"/>
      <c r="R416" s="425"/>
      <c r="S416" s="425"/>
      <c r="T416" s="425"/>
      <c r="U416" s="425"/>
      <c r="V416" s="425"/>
      <c r="W416" s="425"/>
      <c r="X416" s="425"/>
      <c r="Y416" s="425"/>
      <c r="Z416" s="425"/>
      <c r="AA416" s="425"/>
      <c r="AB416" s="425"/>
      <c r="AC416" s="425"/>
      <c r="AD416" s="425"/>
      <c r="AE416" s="425"/>
      <c r="AF416" s="425"/>
      <c r="AG416" s="425"/>
      <c r="AH416" s="425"/>
      <c r="AI416" s="425"/>
      <c r="AJ416" s="425"/>
      <c r="AK416" s="425"/>
      <c r="AL416" s="425"/>
      <c r="AM416" s="424"/>
      <c r="AN416" s="424"/>
    </row>
    <row r="417" spans="1:40" ht="15.75">
      <c r="A417" s="432"/>
      <c r="B417" s="432"/>
      <c r="C417" s="432"/>
      <c r="D417" s="430"/>
      <c r="E417" s="430"/>
      <c r="F417" s="431"/>
      <c r="G417" s="430"/>
      <c r="H417" s="429"/>
      <c r="I417" s="427"/>
      <c r="J417" s="427"/>
      <c r="K417" s="428"/>
      <c r="L417" s="427"/>
      <c r="M417" s="426"/>
      <c r="N417" s="425"/>
      <c r="O417" s="425"/>
      <c r="P417" s="425"/>
      <c r="Q417" s="425"/>
      <c r="R417" s="425"/>
      <c r="S417" s="425"/>
      <c r="T417" s="425"/>
      <c r="U417" s="425"/>
      <c r="V417" s="425"/>
      <c r="W417" s="425"/>
      <c r="X417" s="425"/>
      <c r="Y417" s="425"/>
      <c r="Z417" s="425"/>
      <c r="AA417" s="425"/>
      <c r="AB417" s="425"/>
      <c r="AC417" s="425"/>
      <c r="AD417" s="425"/>
      <c r="AE417" s="425"/>
      <c r="AF417" s="425"/>
      <c r="AG417" s="425"/>
      <c r="AH417" s="425"/>
      <c r="AI417" s="425"/>
      <c r="AJ417" s="425"/>
      <c r="AK417" s="425"/>
      <c r="AL417" s="425"/>
      <c r="AM417" s="424"/>
      <c r="AN417" s="424"/>
    </row>
    <row r="418" spans="1:40" ht="15.75">
      <c r="A418" s="432"/>
      <c r="B418" s="432"/>
      <c r="C418" s="432"/>
      <c r="D418" s="430"/>
      <c r="E418" s="430"/>
      <c r="F418" s="431"/>
      <c r="G418" s="430"/>
      <c r="H418" s="429"/>
      <c r="I418" s="427"/>
      <c r="J418" s="427"/>
      <c r="K418" s="428"/>
      <c r="L418" s="427"/>
      <c r="M418" s="426"/>
      <c r="N418" s="425"/>
      <c r="O418" s="425"/>
      <c r="P418" s="425"/>
      <c r="Q418" s="425"/>
      <c r="R418" s="425"/>
      <c r="S418" s="425"/>
      <c r="T418" s="425"/>
      <c r="U418" s="425"/>
      <c r="V418" s="425"/>
      <c r="W418" s="425"/>
      <c r="X418" s="425"/>
      <c r="Y418" s="425"/>
      <c r="Z418" s="425"/>
      <c r="AA418" s="425"/>
      <c r="AB418" s="425"/>
      <c r="AC418" s="425"/>
      <c r="AD418" s="425"/>
      <c r="AE418" s="425"/>
      <c r="AF418" s="425"/>
      <c r="AG418" s="425"/>
      <c r="AH418" s="425"/>
      <c r="AI418" s="425"/>
      <c r="AJ418" s="425"/>
      <c r="AK418" s="425"/>
      <c r="AL418" s="425"/>
      <c r="AM418" s="424"/>
      <c r="AN418" s="424"/>
    </row>
    <row r="419" spans="1:40" ht="15.75">
      <c r="A419" s="432"/>
      <c r="B419" s="432"/>
      <c r="C419" s="432"/>
      <c r="D419" s="430"/>
      <c r="E419" s="430"/>
      <c r="F419" s="431"/>
      <c r="G419" s="430"/>
      <c r="H419" s="429"/>
      <c r="I419" s="427"/>
      <c r="J419" s="427"/>
      <c r="K419" s="428"/>
      <c r="L419" s="427"/>
      <c r="M419" s="426"/>
      <c r="N419" s="425"/>
      <c r="O419" s="425"/>
      <c r="P419" s="425"/>
      <c r="Q419" s="425"/>
      <c r="R419" s="425"/>
      <c r="S419" s="425"/>
      <c r="T419" s="425"/>
      <c r="U419" s="425"/>
      <c r="V419" s="425"/>
      <c r="W419" s="425"/>
      <c r="X419" s="425"/>
      <c r="Y419" s="425"/>
      <c r="Z419" s="425"/>
      <c r="AA419" s="425"/>
      <c r="AB419" s="425"/>
      <c r="AC419" s="425"/>
      <c r="AD419" s="425"/>
      <c r="AE419" s="425"/>
      <c r="AF419" s="425"/>
      <c r="AG419" s="425"/>
      <c r="AH419" s="425"/>
      <c r="AI419" s="425"/>
      <c r="AJ419" s="425"/>
      <c r="AK419" s="425"/>
      <c r="AL419" s="425"/>
      <c r="AM419" s="424"/>
      <c r="AN419" s="424"/>
    </row>
    <row r="420" spans="1:40" ht="15.75">
      <c r="A420" s="432"/>
      <c r="B420" s="432"/>
      <c r="C420" s="432"/>
      <c r="D420" s="430"/>
      <c r="E420" s="430"/>
      <c r="F420" s="431"/>
      <c r="G420" s="430"/>
      <c r="H420" s="429"/>
      <c r="I420" s="427"/>
      <c r="J420" s="427"/>
      <c r="K420" s="428"/>
      <c r="L420" s="427"/>
      <c r="M420" s="426"/>
      <c r="N420" s="425"/>
      <c r="O420" s="425"/>
      <c r="P420" s="425"/>
      <c r="Q420" s="425"/>
      <c r="R420" s="425"/>
      <c r="S420" s="425"/>
      <c r="T420" s="425"/>
      <c r="U420" s="425"/>
      <c r="V420" s="425"/>
      <c r="W420" s="425"/>
      <c r="X420" s="425"/>
      <c r="Y420" s="425"/>
      <c r="Z420" s="425"/>
      <c r="AA420" s="425"/>
      <c r="AB420" s="425"/>
      <c r="AC420" s="425"/>
      <c r="AD420" s="425"/>
      <c r="AE420" s="425"/>
      <c r="AF420" s="425"/>
      <c r="AG420" s="425"/>
      <c r="AH420" s="425"/>
      <c r="AI420" s="425"/>
      <c r="AJ420" s="425"/>
      <c r="AK420" s="425"/>
      <c r="AL420" s="425"/>
      <c r="AM420" s="424"/>
      <c r="AN420" s="424"/>
    </row>
    <row r="421" spans="1:40" ht="15.75">
      <c r="A421" s="432"/>
      <c r="B421" s="432"/>
      <c r="C421" s="432"/>
      <c r="D421" s="430"/>
      <c r="E421" s="430"/>
      <c r="F421" s="431"/>
      <c r="G421" s="430"/>
      <c r="H421" s="429"/>
      <c r="I421" s="427"/>
      <c r="J421" s="427"/>
      <c r="K421" s="428"/>
      <c r="L421" s="427"/>
      <c r="M421" s="426"/>
      <c r="N421" s="425"/>
      <c r="O421" s="425"/>
      <c r="P421" s="425"/>
      <c r="Q421" s="425"/>
      <c r="R421" s="425"/>
      <c r="S421" s="425"/>
      <c r="T421" s="425"/>
      <c r="U421" s="425"/>
      <c r="V421" s="425"/>
      <c r="W421" s="425"/>
      <c r="X421" s="425"/>
      <c r="Y421" s="425"/>
      <c r="Z421" s="425"/>
      <c r="AA421" s="425"/>
      <c r="AB421" s="425"/>
      <c r="AC421" s="425"/>
      <c r="AD421" s="425"/>
      <c r="AE421" s="425"/>
      <c r="AF421" s="425"/>
      <c r="AG421" s="425"/>
      <c r="AH421" s="425"/>
      <c r="AI421" s="425"/>
      <c r="AJ421" s="425"/>
      <c r="AK421" s="425"/>
      <c r="AL421" s="425"/>
      <c r="AM421" s="424"/>
      <c r="AN421" s="424"/>
    </row>
    <row r="422" spans="1:40" ht="15.75">
      <c r="A422" s="432"/>
      <c r="B422" s="432"/>
      <c r="C422" s="432"/>
      <c r="D422" s="430"/>
      <c r="E422" s="430"/>
      <c r="F422" s="431"/>
      <c r="G422" s="430"/>
      <c r="H422" s="429"/>
      <c r="I422" s="427"/>
      <c r="J422" s="427"/>
      <c r="K422" s="428"/>
      <c r="L422" s="427"/>
      <c r="M422" s="426"/>
      <c r="N422" s="425"/>
      <c r="O422" s="425"/>
      <c r="P422" s="425"/>
      <c r="Q422" s="425"/>
      <c r="R422" s="425"/>
      <c r="S422" s="425"/>
      <c r="T422" s="425"/>
      <c r="U422" s="425"/>
      <c r="V422" s="425"/>
      <c r="W422" s="425"/>
      <c r="X422" s="425"/>
      <c r="Y422" s="425"/>
      <c r="Z422" s="425"/>
      <c r="AA422" s="425"/>
      <c r="AB422" s="425"/>
      <c r="AC422" s="425"/>
      <c r="AD422" s="425"/>
      <c r="AE422" s="425"/>
      <c r="AF422" s="425"/>
      <c r="AG422" s="425"/>
      <c r="AH422" s="425"/>
      <c r="AI422" s="425"/>
      <c r="AJ422" s="425"/>
      <c r="AK422" s="425"/>
      <c r="AL422" s="425"/>
      <c r="AM422" s="424"/>
      <c r="AN422" s="424"/>
    </row>
    <row r="423" spans="1:40" ht="15.75">
      <c r="A423" s="432"/>
      <c r="B423" s="432"/>
      <c r="C423" s="432"/>
      <c r="D423" s="430"/>
      <c r="E423" s="430"/>
      <c r="F423" s="431"/>
      <c r="G423" s="430"/>
      <c r="H423" s="429"/>
      <c r="I423" s="427"/>
      <c r="J423" s="427"/>
      <c r="K423" s="428"/>
      <c r="L423" s="427"/>
      <c r="M423" s="426"/>
      <c r="N423" s="425"/>
      <c r="O423" s="425"/>
      <c r="P423" s="425"/>
      <c r="Q423" s="425"/>
      <c r="R423" s="425"/>
      <c r="S423" s="425"/>
      <c r="T423" s="425"/>
      <c r="U423" s="425"/>
      <c r="V423" s="425"/>
      <c r="W423" s="425"/>
      <c r="X423" s="425"/>
      <c r="Y423" s="425"/>
      <c r="Z423" s="425"/>
      <c r="AA423" s="425"/>
      <c r="AB423" s="425"/>
      <c r="AC423" s="425"/>
      <c r="AD423" s="425"/>
      <c r="AE423" s="425"/>
      <c r="AF423" s="425"/>
      <c r="AG423" s="425"/>
      <c r="AH423" s="425"/>
      <c r="AI423" s="425"/>
      <c r="AJ423" s="425"/>
      <c r="AK423" s="425"/>
      <c r="AL423" s="425"/>
      <c r="AM423" s="424"/>
      <c r="AN423" s="424"/>
    </row>
    <row r="424" spans="1:40" ht="15.75">
      <c r="A424" s="432"/>
      <c r="B424" s="432"/>
      <c r="C424" s="432"/>
      <c r="D424" s="430"/>
      <c r="E424" s="430"/>
      <c r="F424" s="431"/>
      <c r="G424" s="430"/>
      <c r="H424" s="429"/>
      <c r="I424" s="427"/>
      <c r="J424" s="427"/>
      <c r="K424" s="428"/>
      <c r="L424" s="427"/>
      <c r="M424" s="426"/>
      <c r="N424" s="425"/>
      <c r="O424" s="425"/>
      <c r="P424" s="425"/>
      <c r="Q424" s="425"/>
      <c r="R424" s="425"/>
      <c r="S424" s="425"/>
      <c r="T424" s="425"/>
      <c r="U424" s="425"/>
      <c r="V424" s="425"/>
      <c r="W424" s="425"/>
      <c r="X424" s="425"/>
      <c r="Y424" s="425"/>
      <c r="Z424" s="425"/>
      <c r="AA424" s="425"/>
      <c r="AB424" s="425"/>
      <c r="AC424" s="425"/>
      <c r="AD424" s="425"/>
      <c r="AE424" s="425"/>
      <c r="AF424" s="425"/>
      <c r="AG424" s="425"/>
      <c r="AH424" s="425"/>
      <c r="AI424" s="425"/>
      <c r="AJ424" s="425"/>
      <c r="AK424" s="425"/>
      <c r="AL424" s="425"/>
      <c r="AM424" s="424"/>
      <c r="AN424" s="424"/>
    </row>
    <row r="425" spans="1:40" ht="15.75">
      <c r="A425" s="432"/>
      <c r="B425" s="432"/>
      <c r="C425" s="432"/>
      <c r="D425" s="430"/>
      <c r="E425" s="430"/>
      <c r="F425" s="431"/>
      <c r="G425" s="430"/>
      <c r="H425" s="429"/>
      <c r="I425" s="427"/>
      <c r="J425" s="427"/>
      <c r="K425" s="428"/>
      <c r="L425" s="427"/>
      <c r="M425" s="426"/>
      <c r="N425" s="425"/>
      <c r="O425" s="425"/>
      <c r="P425" s="425"/>
      <c r="Q425" s="425"/>
      <c r="R425" s="425"/>
      <c r="S425" s="425"/>
      <c r="T425" s="425"/>
      <c r="U425" s="425"/>
      <c r="V425" s="425"/>
      <c r="W425" s="425"/>
      <c r="X425" s="425"/>
      <c r="Y425" s="425"/>
      <c r="Z425" s="425"/>
      <c r="AA425" s="425"/>
      <c r="AB425" s="425"/>
      <c r="AC425" s="425"/>
      <c r="AD425" s="425"/>
      <c r="AE425" s="425"/>
      <c r="AF425" s="425"/>
      <c r="AG425" s="425"/>
      <c r="AH425" s="425"/>
      <c r="AI425" s="425"/>
      <c r="AJ425" s="425"/>
      <c r="AK425" s="425"/>
      <c r="AL425" s="425"/>
      <c r="AM425" s="424"/>
      <c r="AN425" s="424"/>
    </row>
    <row r="426" spans="1:40" ht="15.75">
      <c r="A426" s="432"/>
      <c r="B426" s="432"/>
      <c r="C426" s="432"/>
      <c r="D426" s="430"/>
      <c r="E426" s="430"/>
      <c r="F426" s="431"/>
      <c r="G426" s="430"/>
      <c r="H426" s="429"/>
      <c r="I426" s="427"/>
      <c r="J426" s="427"/>
      <c r="K426" s="428"/>
      <c r="L426" s="427"/>
      <c r="M426" s="426"/>
      <c r="N426" s="425"/>
      <c r="O426" s="425"/>
      <c r="P426" s="425"/>
      <c r="Q426" s="425"/>
      <c r="R426" s="425"/>
      <c r="S426" s="425"/>
      <c r="T426" s="425"/>
      <c r="U426" s="425"/>
      <c r="V426" s="425"/>
      <c r="W426" s="425"/>
      <c r="X426" s="425"/>
      <c r="Y426" s="425"/>
      <c r="Z426" s="425"/>
      <c r="AA426" s="425"/>
      <c r="AB426" s="425"/>
      <c r="AC426" s="425"/>
      <c r="AD426" s="425"/>
      <c r="AE426" s="425"/>
      <c r="AF426" s="425"/>
      <c r="AG426" s="425"/>
      <c r="AH426" s="425"/>
      <c r="AI426" s="425"/>
      <c r="AJ426" s="425"/>
      <c r="AK426" s="425"/>
      <c r="AL426" s="425"/>
      <c r="AM426" s="424"/>
      <c r="AN426" s="424"/>
    </row>
    <row r="427" spans="1:40" ht="15.75">
      <c r="A427" s="432"/>
      <c r="B427" s="432"/>
      <c r="C427" s="432"/>
      <c r="D427" s="430"/>
      <c r="E427" s="430"/>
      <c r="F427" s="431"/>
      <c r="G427" s="430"/>
      <c r="H427" s="429"/>
      <c r="I427" s="427"/>
      <c r="J427" s="427"/>
      <c r="K427" s="428"/>
      <c r="L427" s="427"/>
      <c r="M427" s="426"/>
      <c r="N427" s="425"/>
      <c r="O427" s="425"/>
      <c r="P427" s="425"/>
      <c r="Q427" s="425"/>
      <c r="R427" s="425"/>
      <c r="S427" s="425"/>
      <c r="T427" s="425"/>
      <c r="U427" s="425"/>
      <c r="V427" s="425"/>
      <c r="W427" s="425"/>
      <c r="X427" s="425"/>
      <c r="Y427" s="425"/>
      <c r="Z427" s="425"/>
      <c r="AA427" s="425"/>
      <c r="AB427" s="425"/>
      <c r="AC427" s="425"/>
      <c r="AD427" s="425"/>
      <c r="AE427" s="425"/>
      <c r="AF427" s="425"/>
      <c r="AG427" s="425"/>
      <c r="AH427" s="425"/>
      <c r="AI427" s="425"/>
      <c r="AJ427" s="425"/>
      <c r="AK427" s="425"/>
      <c r="AL427" s="425"/>
      <c r="AM427" s="424"/>
      <c r="AN427" s="424"/>
    </row>
    <row r="428" spans="1:40" ht="15.75">
      <c r="A428" s="432"/>
      <c r="B428" s="432"/>
      <c r="C428" s="432"/>
      <c r="D428" s="430"/>
      <c r="E428" s="430"/>
      <c r="F428" s="431"/>
      <c r="G428" s="430"/>
      <c r="H428" s="429"/>
      <c r="I428" s="427"/>
      <c r="J428" s="427"/>
      <c r="K428" s="428"/>
      <c r="L428" s="427"/>
      <c r="M428" s="426"/>
      <c r="N428" s="425"/>
      <c r="O428" s="425"/>
      <c r="P428" s="425"/>
      <c r="Q428" s="425"/>
      <c r="R428" s="425"/>
      <c r="S428" s="425"/>
      <c r="T428" s="425"/>
      <c r="U428" s="425"/>
      <c r="V428" s="425"/>
      <c r="W428" s="425"/>
      <c r="X428" s="425"/>
      <c r="Y428" s="425"/>
      <c r="Z428" s="425"/>
      <c r="AA428" s="425"/>
      <c r="AB428" s="425"/>
      <c r="AC428" s="425"/>
      <c r="AD428" s="425"/>
      <c r="AE428" s="425"/>
      <c r="AF428" s="425"/>
      <c r="AG428" s="425"/>
      <c r="AH428" s="425"/>
      <c r="AI428" s="425"/>
      <c r="AJ428" s="425"/>
      <c r="AK428" s="425"/>
      <c r="AL428" s="425"/>
      <c r="AM428" s="424"/>
      <c r="AN428" s="424"/>
    </row>
    <row r="429" spans="1:40" ht="15.75">
      <c r="A429" s="432"/>
      <c r="B429" s="432"/>
      <c r="C429" s="432"/>
      <c r="D429" s="430"/>
      <c r="E429" s="430"/>
      <c r="F429" s="431"/>
      <c r="G429" s="430"/>
      <c r="H429" s="429"/>
      <c r="I429" s="427"/>
      <c r="J429" s="427"/>
      <c r="K429" s="428"/>
      <c r="L429" s="427"/>
      <c r="M429" s="426"/>
      <c r="N429" s="425"/>
      <c r="O429" s="425"/>
      <c r="P429" s="425"/>
      <c r="Q429" s="425"/>
      <c r="R429" s="425"/>
      <c r="S429" s="425"/>
      <c r="T429" s="425"/>
      <c r="U429" s="425"/>
      <c r="V429" s="425"/>
      <c r="W429" s="425"/>
      <c r="X429" s="425"/>
      <c r="Y429" s="425"/>
      <c r="Z429" s="425"/>
      <c r="AA429" s="425"/>
      <c r="AB429" s="425"/>
      <c r="AC429" s="425"/>
      <c r="AD429" s="425"/>
      <c r="AE429" s="425"/>
      <c r="AF429" s="425"/>
      <c r="AG429" s="425"/>
      <c r="AH429" s="425"/>
      <c r="AI429" s="425"/>
      <c r="AJ429" s="425"/>
      <c r="AK429" s="425"/>
      <c r="AL429" s="425"/>
      <c r="AM429" s="424"/>
      <c r="AN429" s="424"/>
    </row>
    <row r="430" spans="1:40" ht="15.75">
      <c r="A430" s="432"/>
      <c r="B430" s="432"/>
      <c r="C430" s="432"/>
      <c r="D430" s="430"/>
      <c r="E430" s="430"/>
      <c r="F430" s="431"/>
      <c r="G430" s="430"/>
      <c r="H430" s="429"/>
      <c r="I430" s="427"/>
      <c r="J430" s="427"/>
      <c r="K430" s="428"/>
      <c r="L430" s="427"/>
      <c r="M430" s="426"/>
      <c r="N430" s="425"/>
      <c r="O430" s="425"/>
      <c r="P430" s="425"/>
      <c r="Q430" s="425"/>
      <c r="R430" s="425"/>
      <c r="S430" s="425"/>
      <c r="T430" s="425"/>
      <c r="U430" s="425"/>
      <c r="V430" s="425"/>
      <c r="W430" s="425"/>
      <c r="X430" s="425"/>
      <c r="Y430" s="425"/>
      <c r="Z430" s="425"/>
      <c r="AA430" s="425"/>
      <c r="AB430" s="425"/>
      <c r="AC430" s="425"/>
      <c r="AD430" s="425"/>
      <c r="AE430" s="425"/>
      <c r="AF430" s="425"/>
      <c r="AG430" s="425"/>
      <c r="AH430" s="425"/>
      <c r="AI430" s="425"/>
      <c r="AJ430" s="425"/>
      <c r="AK430" s="425"/>
      <c r="AL430" s="425"/>
      <c r="AM430" s="424"/>
      <c r="AN430" s="424"/>
    </row>
    <row r="431" spans="1:40" ht="15.75">
      <c r="A431" s="432"/>
      <c r="B431" s="432"/>
      <c r="C431" s="432"/>
      <c r="D431" s="430"/>
      <c r="E431" s="430"/>
      <c r="F431" s="431"/>
      <c r="G431" s="430"/>
      <c r="H431" s="429"/>
      <c r="I431" s="427"/>
      <c r="J431" s="427"/>
      <c r="K431" s="428"/>
      <c r="L431" s="427"/>
      <c r="M431" s="426"/>
      <c r="N431" s="425"/>
      <c r="O431" s="425"/>
      <c r="P431" s="425"/>
      <c r="Q431" s="425"/>
      <c r="R431" s="425"/>
      <c r="S431" s="425"/>
      <c r="T431" s="425"/>
      <c r="U431" s="425"/>
      <c r="V431" s="425"/>
      <c r="W431" s="425"/>
      <c r="X431" s="425"/>
      <c r="Y431" s="425"/>
      <c r="Z431" s="425"/>
      <c r="AA431" s="425"/>
      <c r="AB431" s="425"/>
      <c r="AC431" s="425"/>
      <c r="AD431" s="425"/>
      <c r="AE431" s="425"/>
      <c r="AF431" s="425"/>
      <c r="AG431" s="425"/>
      <c r="AH431" s="425"/>
      <c r="AI431" s="425"/>
      <c r="AJ431" s="425"/>
      <c r="AK431" s="425"/>
      <c r="AL431" s="425"/>
      <c r="AM431" s="424"/>
      <c r="AN431" s="424"/>
    </row>
    <row r="432" spans="1:40" ht="15.75">
      <c r="A432" s="432"/>
      <c r="B432" s="432"/>
      <c r="C432" s="432"/>
      <c r="D432" s="430"/>
      <c r="E432" s="430"/>
      <c r="F432" s="431"/>
      <c r="G432" s="430"/>
      <c r="H432" s="429"/>
      <c r="I432" s="427"/>
      <c r="J432" s="427"/>
      <c r="K432" s="428"/>
      <c r="L432" s="427"/>
      <c r="M432" s="426"/>
      <c r="N432" s="425"/>
      <c r="O432" s="425"/>
      <c r="P432" s="425"/>
      <c r="Q432" s="425"/>
      <c r="R432" s="425"/>
      <c r="S432" s="425"/>
      <c r="T432" s="425"/>
      <c r="U432" s="425"/>
      <c r="V432" s="425"/>
      <c r="W432" s="425"/>
      <c r="X432" s="425"/>
      <c r="Y432" s="425"/>
      <c r="Z432" s="425"/>
      <c r="AA432" s="425"/>
      <c r="AB432" s="425"/>
      <c r="AC432" s="425"/>
      <c r="AD432" s="425"/>
      <c r="AE432" s="425"/>
      <c r="AF432" s="425"/>
      <c r="AG432" s="425"/>
      <c r="AH432" s="425"/>
      <c r="AI432" s="425"/>
      <c r="AJ432" s="425"/>
      <c r="AK432" s="425"/>
      <c r="AL432" s="425"/>
      <c r="AM432" s="424"/>
      <c r="AN432" s="424"/>
    </row>
    <row r="433" spans="1:40" ht="15.75">
      <c r="A433" s="432"/>
      <c r="B433" s="432"/>
      <c r="C433" s="432"/>
      <c r="D433" s="430"/>
      <c r="E433" s="430"/>
      <c r="F433" s="431"/>
      <c r="G433" s="430"/>
      <c r="H433" s="429"/>
      <c r="I433" s="427"/>
      <c r="J433" s="427"/>
      <c r="K433" s="428"/>
      <c r="L433" s="427"/>
      <c r="M433" s="426"/>
      <c r="N433" s="425"/>
      <c r="O433" s="425"/>
      <c r="P433" s="425"/>
      <c r="Q433" s="425"/>
      <c r="R433" s="425"/>
      <c r="S433" s="425"/>
      <c r="T433" s="425"/>
      <c r="U433" s="425"/>
      <c r="V433" s="425"/>
      <c r="W433" s="425"/>
      <c r="X433" s="425"/>
      <c r="Y433" s="425"/>
      <c r="Z433" s="425"/>
      <c r="AA433" s="425"/>
      <c r="AB433" s="425"/>
      <c r="AC433" s="425"/>
      <c r="AD433" s="425"/>
      <c r="AE433" s="425"/>
      <c r="AF433" s="425"/>
      <c r="AG433" s="425"/>
      <c r="AH433" s="425"/>
      <c r="AI433" s="425"/>
      <c r="AJ433" s="425"/>
      <c r="AK433" s="425"/>
      <c r="AL433" s="425"/>
      <c r="AM433" s="424"/>
      <c r="AN433" s="424"/>
    </row>
    <row r="434" spans="1:40" ht="15.75">
      <c r="A434" s="432"/>
      <c r="B434" s="432"/>
      <c r="C434" s="432"/>
      <c r="D434" s="430"/>
      <c r="E434" s="430"/>
      <c r="F434" s="431"/>
      <c r="G434" s="430"/>
      <c r="H434" s="429"/>
      <c r="I434" s="427"/>
      <c r="J434" s="427"/>
      <c r="K434" s="428"/>
      <c r="L434" s="427"/>
      <c r="M434" s="426"/>
      <c r="N434" s="425"/>
      <c r="O434" s="425"/>
      <c r="P434" s="425"/>
      <c r="Q434" s="425"/>
      <c r="R434" s="425"/>
      <c r="S434" s="425"/>
      <c r="T434" s="425"/>
      <c r="U434" s="425"/>
      <c r="V434" s="425"/>
      <c r="W434" s="425"/>
      <c r="X434" s="425"/>
      <c r="Y434" s="425"/>
      <c r="Z434" s="425"/>
      <c r="AA434" s="425"/>
      <c r="AB434" s="425"/>
      <c r="AC434" s="425"/>
      <c r="AD434" s="425"/>
      <c r="AE434" s="425"/>
      <c r="AF434" s="425"/>
      <c r="AG434" s="425"/>
      <c r="AH434" s="425"/>
      <c r="AI434" s="425"/>
      <c r="AJ434" s="425"/>
      <c r="AK434" s="425"/>
      <c r="AL434" s="425"/>
      <c r="AM434" s="424"/>
      <c r="AN434" s="424"/>
    </row>
    <row r="435" spans="1:40" ht="15.75">
      <c r="A435" s="432"/>
      <c r="B435" s="432"/>
      <c r="C435" s="432"/>
      <c r="D435" s="430"/>
      <c r="E435" s="430"/>
      <c r="F435" s="431"/>
      <c r="G435" s="430"/>
      <c r="H435" s="429"/>
      <c r="I435" s="427"/>
      <c r="J435" s="427"/>
      <c r="K435" s="428"/>
      <c r="L435" s="427"/>
      <c r="M435" s="426"/>
      <c r="N435" s="425"/>
      <c r="O435" s="425"/>
      <c r="P435" s="425"/>
      <c r="Q435" s="425"/>
      <c r="R435" s="425"/>
      <c r="S435" s="425"/>
      <c r="T435" s="425"/>
      <c r="U435" s="425"/>
      <c r="V435" s="425"/>
      <c r="W435" s="425"/>
      <c r="X435" s="425"/>
      <c r="Y435" s="425"/>
      <c r="Z435" s="425"/>
      <c r="AA435" s="425"/>
      <c r="AB435" s="425"/>
      <c r="AC435" s="425"/>
      <c r="AD435" s="425"/>
      <c r="AE435" s="425"/>
      <c r="AF435" s="425"/>
      <c r="AG435" s="425"/>
      <c r="AH435" s="425"/>
      <c r="AI435" s="425"/>
      <c r="AJ435" s="425"/>
      <c r="AK435" s="425"/>
      <c r="AL435" s="425"/>
      <c r="AM435" s="424"/>
      <c r="AN435" s="424"/>
    </row>
    <row r="436" spans="1:40" ht="15.75">
      <c r="A436" s="432"/>
      <c r="B436" s="432"/>
      <c r="C436" s="432"/>
      <c r="D436" s="430"/>
      <c r="E436" s="430"/>
      <c r="F436" s="431"/>
      <c r="G436" s="430"/>
      <c r="H436" s="429"/>
      <c r="I436" s="427"/>
      <c r="J436" s="427"/>
      <c r="K436" s="428"/>
      <c r="L436" s="427"/>
      <c r="M436" s="426"/>
      <c r="N436" s="425"/>
      <c r="O436" s="425"/>
      <c r="P436" s="425"/>
      <c r="Q436" s="425"/>
      <c r="R436" s="425"/>
      <c r="S436" s="425"/>
      <c r="T436" s="425"/>
      <c r="U436" s="425"/>
      <c r="V436" s="425"/>
      <c r="W436" s="425"/>
      <c r="X436" s="425"/>
      <c r="Y436" s="425"/>
      <c r="Z436" s="425"/>
      <c r="AA436" s="425"/>
      <c r="AB436" s="425"/>
      <c r="AC436" s="425"/>
      <c r="AD436" s="425"/>
      <c r="AE436" s="425"/>
      <c r="AF436" s="425"/>
      <c r="AG436" s="425"/>
      <c r="AH436" s="425"/>
      <c r="AI436" s="425"/>
      <c r="AJ436" s="425"/>
      <c r="AK436" s="425"/>
      <c r="AL436" s="425"/>
      <c r="AM436" s="424"/>
      <c r="AN436" s="424"/>
    </row>
    <row r="437" spans="1:40" ht="15.75">
      <c r="A437" s="432"/>
      <c r="B437" s="432"/>
      <c r="C437" s="432"/>
      <c r="D437" s="430"/>
      <c r="E437" s="430"/>
      <c r="F437" s="431"/>
      <c r="G437" s="430"/>
      <c r="H437" s="429"/>
      <c r="I437" s="427"/>
      <c r="J437" s="427"/>
      <c r="K437" s="428"/>
      <c r="L437" s="427"/>
      <c r="M437" s="426"/>
      <c r="N437" s="425"/>
      <c r="O437" s="425"/>
      <c r="P437" s="425"/>
      <c r="Q437" s="425"/>
      <c r="R437" s="425"/>
      <c r="S437" s="425"/>
      <c r="T437" s="425"/>
      <c r="U437" s="425"/>
      <c r="V437" s="425"/>
      <c r="W437" s="425"/>
      <c r="X437" s="425"/>
      <c r="Y437" s="425"/>
      <c r="Z437" s="425"/>
      <c r="AA437" s="425"/>
      <c r="AB437" s="425"/>
      <c r="AC437" s="425"/>
      <c r="AD437" s="425"/>
      <c r="AE437" s="425"/>
      <c r="AF437" s="425"/>
      <c r="AG437" s="425"/>
      <c r="AH437" s="425"/>
      <c r="AI437" s="425"/>
      <c r="AJ437" s="425"/>
      <c r="AK437" s="425"/>
      <c r="AL437" s="425"/>
      <c r="AM437" s="424"/>
      <c r="AN437" s="424"/>
    </row>
    <row r="438" spans="1:40" ht="15.75">
      <c r="A438" s="432"/>
      <c r="B438" s="432"/>
      <c r="C438" s="432"/>
      <c r="D438" s="430"/>
      <c r="E438" s="430"/>
      <c r="F438" s="431"/>
      <c r="G438" s="430"/>
      <c r="H438" s="429"/>
      <c r="I438" s="427"/>
      <c r="J438" s="427"/>
      <c r="K438" s="428"/>
      <c r="L438" s="427"/>
      <c r="M438" s="426"/>
      <c r="N438" s="425"/>
      <c r="O438" s="425"/>
      <c r="P438" s="425"/>
      <c r="Q438" s="425"/>
      <c r="R438" s="425"/>
      <c r="S438" s="425"/>
      <c r="T438" s="425"/>
      <c r="U438" s="425"/>
      <c r="V438" s="425"/>
      <c r="W438" s="425"/>
      <c r="X438" s="425"/>
      <c r="Y438" s="425"/>
      <c r="Z438" s="425"/>
      <c r="AA438" s="425"/>
      <c r="AB438" s="425"/>
      <c r="AC438" s="425"/>
      <c r="AD438" s="425"/>
      <c r="AE438" s="425"/>
      <c r="AF438" s="425"/>
      <c r="AG438" s="425"/>
      <c r="AH438" s="425"/>
      <c r="AI438" s="425"/>
      <c r="AJ438" s="425"/>
      <c r="AK438" s="425"/>
      <c r="AL438" s="425"/>
      <c r="AM438" s="424"/>
      <c r="AN438" s="424"/>
    </row>
    <row r="439" spans="1:40" ht="15.75">
      <c r="A439" s="432"/>
      <c r="B439" s="432"/>
      <c r="C439" s="432"/>
      <c r="D439" s="430"/>
      <c r="E439" s="430"/>
      <c r="F439" s="431"/>
      <c r="G439" s="430"/>
      <c r="H439" s="429"/>
      <c r="I439" s="427"/>
      <c r="J439" s="427"/>
      <c r="K439" s="428"/>
      <c r="L439" s="427"/>
      <c r="M439" s="426"/>
      <c r="N439" s="425"/>
      <c r="O439" s="425"/>
      <c r="P439" s="425"/>
      <c r="Q439" s="425"/>
      <c r="R439" s="425"/>
      <c r="S439" s="425"/>
      <c r="T439" s="425"/>
      <c r="U439" s="425"/>
      <c r="V439" s="425"/>
      <c r="W439" s="425"/>
      <c r="X439" s="425"/>
      <c r="Y439" s="425"/>
      <c r="Z439" s="425"/>
      <c r="AA439" s="425"/>
      <c r="AB439" s="425"/>
      <c r="AC439" s="425"/>
      <c r="AD439" s="425"/>
      <c r="AE439" s="425"/>
      <c r="AF439" s="425"/>
      <c r="AG439" s="425"/>
      <c r="AH439" s="425"/>
      <c r="AI439" s="425"/>
      <c r="AJ439" s="425"/>
      <c r="AK439" s="425"/>
      <c r="AL439" s="425"/>
      <c r="AM439" s="424"/>
      <c r="AN439" s="424"/>
    </row>
    <row r="440" spans="1:40" ht="15.75">
      <c r="A440" s="432"/>
      <c r="B440" s="432"/>
      <c r="C440" s="432"/>
      <c r="D440" s="430"/>
      <c r="E440" s="430"/>
      <c r="F440" s="431"/>
      <c r="G440" s="430"/>
      <c r="H440" s="429"/>
      <c r="I440" s="427"/>
      <c r="J440" s="427"/>
      <c r="K440" s="428"/>
      <c r="L440" s="427"/>
      <c r="M440" s="426"/>
      <c r="N440" s="425"/>
      <c r="O440" s="425"/>
      <c r="P440" s="425"/>
      <c r="Q440" s="425"/>
      <c r="R440" s="425"/>
      <c r="S440" s="425"/>
      <c r="T440" s="425"/>
      <c r="U440" s="425"/>
      <c r="V440" s="425"/>
      <c r="W440" s="425"/>
      <c r="X440" s="425"/>
      <c r="Y440" s="425"/>
      <c r="Z440" s="425"/>
      <c r="AA440" s="425"/>
      <c r="AB440" s="425"/>
      <c r="AC440" s="425"/>
      <c r="AD440" s="425"/>
      <c r="AE440" s="425"/>
      <c r="AF440" s="425"/>
      <c r="AG440" s="425"/>
      <c r="AH440" s="425"/>
      <c r="AI440" s="425"/>
      <c r="AJ440" s="425"/>
      <c r="AK440" s="425"/>
      <c r="AL440" s="425"/>
      <c r="AM440" s="424"/>
      <c r="AN440" s="424"/>
    </row>
    <row r="441" spans="1:40" ht="15.75">
      <c r="A441" s="432"/>
      <c r="B441" s="432"/>
      <c r="C441" s="432"/>
      <c r="D441" s="430"/>
      <c r="E441" s="430"/>
      <c r="F441" s="431"/>
      <c r="G441" s="430"/>
      <c r="H441" s="429"/>
      <c r="I441" s="427"/>
      <c r="J441" s="427"/>
      <c r="K441" s="428"/>
      <c r="L441" s="427"/>
      <c r="M441" s="426"/>
      <c r="N441" s="425"/>
      <c r="O441" s="425"/>
      <c r="P441" s="425"/>
      <c r="Q441" s="425"/>
      <c r="R441" s="425"/>
      <c r="S441" s="425"/>
      <c r="T441" s="425"/>
      <c r="U441" s="425"/>
      <c r="V441" s="425"/>
      <c r="W441" s="425"/>
      <c r="X441" s="425"/>
      <c r="Y441" s="425"/>
      <c r="Z441" s="425"/>
      <c r="AA441" s="425"/>
      <c r="AB441" s="425"/>
      <c r="AC441" s="425"/>
      <c r="AD441" s="425"/>
      <c r="AE441" s="425"/>
      <c r="AF441" s="425"/>
      <c r="AG441" s="425"/>
      <c r="AH441" s="425"/>
      <c r="AI441" s="425"/>
      <c r="AJ441" s="425"/>
      <c r="AK441" s="425"/>
      <c r="AL441" s="425"/>
      <c r="AM441" s="424"/>
      <c r="AN441" s="424"/>
    </row>
    <row r="442" spans="1:40" ht="15.75">
      <c r="A442" s="432"/>
      <c r="B442" s="432"/>
      <c r="C442" s="432"/>
      <c r="D442" s="430"/>
      <c r="E442" s="430"/>
      <c r="F442" s="431"/>
      <c r="G442" s="430"/>
      <c r="H442" s="429"/>
      <c r="I442" s="427"/>
      <c r="J442" s="427"/>
      <c r="K442" s="428"/>
      <c r="L442" s="427"/>
      <c r="M442" s="426"/>
      <c r="N442" s="425"/>
      <c r="O442" s="425"/>
      <c r="P442" s="425"/>
      <c r="Q442" s="425"/>
      <c r="R442" s="425"/>
      <c r="S442" s="425"/>
      <c r="T442" s="425"/>
      <c r="U442" s="425"/>
      <c r="V442" s="425"/>
      <c r="W442" s="425"/>
      <c r="X442" s="425"/>
      <c r="Y442" s="425"/>
      <c r="Z442" s="425"/>
      <c r="AA442" s="425"/>
      <c r="AB442" s="425"/>
      <c r="AC442" s="425"/>
      <c r="AD442" s="425"/>
      <c r="AE442" s="425"/>
      <c r="AF442" s="425"/>
      <c r="AG442" s="425"/>
      <c r="AH442" s="425"/>
      <c r="AI442" s="425"/>
      <c r="AJ442" s="425"/>
      <c r="AK442" s="425"/>
      <c r="AL442" s="425"/>
      <c r="AM442" s="424"/>
      <c r="AN442" s="424"/>
    </row>
    <row r="443" spans="1:40" ht="15.75">
      <c r="A443" s="432"/>
      <c r="B443" s="432"/>
      <c r="C443" s="432"/>
      <c r="D443" s="430"/>
      <c r="E443" s="430"/>
      <c r="F443" s="431"/>
      <c r="G443" s="430"/>
      <c r="H443" s="429"/>
      <c r="I443" s="427"/>
      <c r="J443" s="427"/>
      <c r="K443" s="428"/>
      <c r="L443" s="427"/>
      <c r="M443" s="426"/>
      <c r="N443" s="425"/>
      <c r="O443" s="425"/>
      <c r="P443" s="425"/>
      <c r="Q443" s="425"/>
      <c r="R443" s="425"/>
      <c r="S443" s="425"/>
      <c r="T443" s="425"/>
      <c r="U443" s="425"/>
      <c r="V443" s="425"/>
      <c r="W443" s="425"/>
      <c r="X443" s="425"/>
      <c r="Y443" s="425"/>
      <c r="Z443" s="425"/>
      <c r="AA443" s="425"/>
      <c r="AB443" s="425"/>
      <c r="AC443" s="425"/>
      <c r="AD443" s="425"/>
      <c r="AE443" s="425"/>
      <c r="AF443" s="425"/>
      <c r="AG443" s="425"/>
      <c r="AH443" s="425"/>
      <c r="AI443" s="425"/>
      <c r="AJ443" s="425"/>
      <c r="AK443" s="425"/>
      <c r="AL443" s="425"/>
      <c r="AM443" s="424"/>
      <c r="AN443" s="424"/>
    </row>
    <row r="444" spans="1:40" ht="15.75">
      <c r="A444" s="432"/>
      <c r="B444" s="432"/>
      <c r="C444" s="432"/>
      <c r="D444" s="430"/>
      <c r="E444" s="430"/>
      <c r="F444" s="431"/>
      <c r="G444" s="430"/>
      <c r="H444" s="429"/>
      <c r="I444" s="427"/>
      <c r="J444" s="427"/>
      <c r="K444" s="428"/>
      <c r="L444" s="427"/>
      <c r="M444" s="426"/>
      <c r="N444" s="425"/>
      <c r="O444" s="425"/>
      <c r="P444" s="425"/>
      <c r="Q444" s="425"/>
      <c r="R444" s="425"/>
      <c r="S444" s="425"/>
      <c r="T444" s="425"/>
      <c r="U444" s="425"/>
      <c r="V444" s="425"/>
      <c r="W444" s="425"/>
      <c r="X444" s="425"/>
      <c r="Y444" s="425"/>
      <c r="Z444" s="425"/>
      <c r="AA444" s="425"/>
      <c r="AB444" s="425"/>
      <c r="AC444" s="425"/>
      <c r="AD444" s="425"/>
      <c r="AE444" s="425"/>
      <c r="AF444" s="425"/>
      <c r="AG444" s="425"/>
      <c r="AH444" s="425"/>
      <c r="AI444" s="425"/>
      <c r="AJ444" s="425"/>
      <c r="AK444" s="425"/>
      <c r="AL444" s="425"/>
      <c r="AM444" s="424"/>
      <c r="AN444" s="424"/>
    </row>
    <row r="445" spans="1:40" ht="15.75">
      <c r="A445" s="432"/>
      <c r="B445" s="432"/>
      <c r="C445" s="432"/>
      <c r="D445" s="430"/>
      <c r="E445" s="430"/>
      <c r="F445" s="431"/>
      <c r="G445" s="430"/>
      <c r="H445" s="429"/>
      <c r="I445" s="427"/>
      <c r="J445" s="427"/>
      <c r="K445" s="428"/>
      <c r="L445" s="427"/>
      <c r="M445" s="426"/>
      <c r="N445" s="425"/>
      <c r="O445" s="425"/>
      <c r="P445" s="425"/>
      <c r="Q445" s="425"/>
      <c r="R445" s="425"/>
      <c r="S445" s="425"/>
      <c r="T445" s="425"/>
      <c r="U445" s="425"/>
      <c r="V445" s="425"/>
      <c r="W445" s="425"/>
      <c r="X445" s="425"/>
      <c r="Y445" s="425"/>
      <c r="Z445" s="425"/>
      <c r="AA445" s="425"/>
      <c r="AB445" s="425"/>
      <c r="AC445" s="425"/>
      <c r="AD445" s="425"/>
      <c r="AE445" s="425"/>
      <c r="AF445" s="425"/>
      <c r="AG445" s="425"/>
      <c r="AH445" s="425"/>
      <c r="AI445" s="425"/>
      <c r="AJ445" s="425"/>
      <c r="AK445" s="425"/>
      <c r="AL445" s="425"/>
      <c r="AM445" s="424"/>
      <c r="AN445" s="424"/>
    </row>
    <row r="446" spans="1:40" ht="15.75">
      <c r="A446" s="432"/>
      <c r="B446" s="432"/>
      <c r="C446" s="432"/>
      <c r="D446" s="430"/>
      <c r="E446" s="430"/>
      <c r="F446" s="431"/>
      <c r="G446" s="430"/>
      <c r="H446" s="429"/>
      <c r="I446" s="427"/>
      <c r="J446" s="427"/>
      <c r="K446" s="428"/>
      <c r="L446" s="427"/>
      <c r="M446" s="426"/>
      <c r="N446" s="425"/>
      <c r="O446" s="425"/>
      <c r="P446" s="425"/>
      <c r="Q446" s="425"/>
      <c r="R446" s="425"/>
      <c r="S446" s="425"/>
      <c r="T446" s="425"/>
      <c r="U446" s="425"/>
      <c r="V446" s="425"/>
      <c r="W446" s="425"/>
      <c r="X446" s="425"/>
      <c r="Y446" s="425"/>
      <c r="Z446" s="425"/>
      <c r="AA446" s="425"/>
      <c r="AB446" s="425"/>
      <c r="AC446" s="425"/>
      <c r="AD446" s="425"/>
      <c r="AE446" s="425"/>
      <c r="AF446" s="425"/>
      <c r="AG446" s="425"/>
      <c r="AH446" s="425"/>
      <c r="AI446" s="425"/>
      <c r="AJ446" s="425"/>
      <c r="AK446" s="425"/>
      <c r="AL446" s="425"/>
      <c r="AM446" s="424"/>
      <c r="AN446" s="424"/>
    </row>
    <row r="447" spans="1:40" ht="15.75">
      <c r="A447" s="432"/>
      <c r="B447" s="432"/>
      <c r="C447" s="432"/>
      <c r="D447" s="430"/>
      <c r="E447" s="430"/>
      <c r="F447" s="431"/>
      <c r="G447" s="430"/>
      <c r="H447" s="429"/>
      <c r="I447" s="427"/>
      <c r="J447" s="427"/>
      <c r="K447" s="428"/>
      <c r="L447" s="427"/>
      <c r="M447" s="426"/>
      <c r="N447" s="425"/>
      <c r="O447" s="425"/>
      <c r="P447" s="425"/>
      <c r="Q447" s="425"/>
      <c r="R447" s="425"/>
      <c r="S447" s="425"/>
      <c r="T447" s="425"/>
      <c r="U447" s="425"/>
      <c r="V447" s="425"/>
      <c r="W447" s="425"/>
      <c r="X447" s="425"/>
      <c r="Y447" s="425"/>
      <c r="Z447" s="425"/>
      <c r="AA447" s="425"/>
      <c r="AB447" s="425"/>
      <c r="AC447" s="425"/>
      <c r="AD447" s="425"/>
      <c r="AE447" s="425"/>
      <c r="AF447" s="425"/>
      <c r="AG447" s="425"/>
      <c r="AH447" s="425"/>
      <c r="AI447" s="425"/>
      <c r="AJ447" s="425"/>
      <c r="AK447" s="425"/>
      <c r="AL447" s="425"/>
      <c r="AM447" s="424"/>
      <c r="AN447" s="424"/>
    </row>
    <row r="448" spans="1:40" ht="15.75">
      <c r="A448" s="432"/>
      <c r="B448" s="432"/>
      <c r="C448" s="432"/>
      <c r="D448" s="430"/>
      <c r="E448" s="430"/>
      <c r="F448" s="431"/>
      <c r="G448" s="430"/>
      <c r="H448" s="429"/>
      <c r="I448" s="427"/>
      <c r="J448" s="427"/>
      <c r="K448" s="428"/>
      <c r="L448" s="427"/>
      <c r="M448" s="426"/>
      <c r="N448" s="425"/>
      <c r="O448" s="425"/>
      <c r="P448" s="425"/>
      <c r="Q448" s="425"/>
      <c r="R448" s="425"/>
      <c r="S448" s="425"/>
      <c r="T448" s="425"/>
      <c r="U448" s="425"/>
      <c r="V448" s="425"/>
      <c r="W448" s="425"/>
      <c r="X448" s="425"/>
      <c r="Y448" s="425"/>
      <c r="Z448" s="425"/>
      <c r="AA448" s="425"/>
      <c r="AB448" s="425"/>
      <c r="AC448" s="425"/>
      <c r="AD448" s="425"/>
      <c r="AE448" s="425"/>
      <c r="AF448" s="425"/>
      <c r="AG448" s="425"/>
      <c r="AH448" s="425"/>
      <c r="AI448" s="425"/>
      <c r="AJ448" s="425"/>
      <c r="AK448" s="425"/>
      <c r="AL448" s="425"/>
      <c r="AM448" s="424"/>
      <c r="AN448" s="424"/>
    </row>
    <row r="449" spans="1:40" ht="15.75">
      <c r="A449" s="432"/>
      <c r="B449" s="432"/>
      <c r="C449" s="432"/>
      <c r="D449" s="430"/>
      <c r="E449" s="430"/>
      <c r="F449" s="431"/>
      <c r="G449" s="430"/>
      <c r="H449" s="429"/>
      <c r="I449" s="427"/>
      <c r="J449" s="427"/>
      <c r="K449" s="428"/>
      <c r="L449" s="427"/>
      <c r="M449" s="426"/>
      <c r="N449" s="425"/>
      <c r="O449" s="425"/>
      <c r="P449" s="425"/>
      <c r="Q449" s="425"/>
      <c r="R449" s="425"/>
      <c r="S449" s="425"/>
      <c r="T449" s="425"/>
      <c r="U449" s="425"/>
      <c r="V449" s="425"/>
      <c r="W449" s="425"/>
      <c r="X449" s="425"/>
      <c r="Y449" s="425"/>
      <c r="Z449" s="425"/>
      <c r="AA449" s="425"/>
      <c r="AB449" s="425"/>
      <c r="AC449" s="425"/>
      <c r="AD449" s="425"/>
      <c r="AE449" s="425"/>
      <c r="AF449" s="425"/>
      <c r="AG449" s="425"/>
      <c r="AH449" s="425"/>
      <c r="AI449" s="425"/>
      <c r="AJ449" s="425"/>
      <c r="AK449" s="425"/>
      <c r="AL449" s="425"/>
      <c r="AM449" s="424"/>
      <c r="AN449" s="424"/>
    </row>
    <row r="450" spans="1:40" ht="15.75">
      <c r="A450" s="432"/>
      <c r="B450" s="432"/>
      <c r="C450" s="432"/>
      <c r="D450" s="430"/>
      <c r="E450" s="430"/>
      <c r="F450" s="431"/>
      <c r="G450" s="430"/>
      <c r="H450" s="429"/>
      <c r="I450" s="427"/>
      <c r="J450" s="427"/>
      <c r="K450" s="428"/>
      <c r="L450" s="427"/>
      <c r="M450" s="426"/>
      <c r="N450" s="425"/>
      <c r="O450" s="425"/>
      <c r="P450" s="425"/>
      <c r="Q450" s="425"/>
      <c r="R450" s="425"/>
      <c r="S450" s="425"/>
      <c r="T450" s="425"/>
      <c r="U450" s="425"/>
      <c r="V450" s="425"/>
      <c r="W450" s="425"/>
      <c r="X450" s="425"/>
      <c r="Y450" s="425"/>
      <c r="Z450" s="425"/>
      <c r="AA450" s="425"/>
      <c r="AB450" s="425"/>
      <c r="AC450" s="425"/>
      <c r="AD450" s="425"/>
      <c r="AE450" s="425"/>
      <c r="AF450" s="425"/>
      <c r="AG450" s="425"/>
      <c r="AH450" s="425"/>
      <c r="AI450" s="425"/>
      <c r="AJ450" s="425"/>
      <c r="AK450" s="425"/>
      <c r="AL450" s="425"/>
      <c r="AM450" s="424"/>
      <c r="AN450" s="424"/>
    </row>
    <row r="451" spans="1:40" ht="15.75">
      <c r="A451" s="432"/>
      <c r="B451" s="432"/>
      <c r="C451" s="432"/>
      <c r="D451" s="430"/>
      <c r="E451" s="430"/>
      <c r="F451" s="431"/>
      <c r="G451" s="430"/>
      <c r="H451" s="429"/>
      <c r="I451" s="427"/>
      <c r="J451" s="427"/>
      <c r="K451" s="428"/>
      <c r="L451" s="427"/>
      <c r="M451" s="426"/>
      <c r="N451" s="425"/>
      <c r="O451" s="425"/>
      <c r="P451" s="425"/>
      <c r="Q451" s="425"/>
      <c r="R451" s="425"/>
      <c r="S451" s="425"/>
      <c r="T451" s="425"/>
      <c r="U451" s="425"/>
      <c r="V451" s="425"/>
      <c r="W451" s="425"/>
      <c r="X451" s="425"/>
      <c r="Y451" s="425"/>
      <c r="Z451" s="425"/>
      <c r="AA451" s="425"/>
      <c r="AB451" s="425"/>
      <c r="AC451" s="425"/>
      <c r="AD451" s="425"/>
      <c r="AE451" s="425"/>
      <c r="AF451" s="425"/>
      <c r="AG451" s="425"/>
      <c r="AH451" s="425"/>
      <c r="AI451" s="425"/>
      <c r="AJ451" s="425"/>
      <c r="AK451" s="425"/>
      <c r="AL451" s="425"/>
      <c r="AM451" s="424"/>
      <c r="AN451" s="424"/>
    </row>
    <row r="452" spans="1:40" ht="15.75">
      <c r="A452" s="432"/>
      <c r="B452" s="432"/>
      <c r="C452" s="432"/>
      <c r="D452" s="430"/>
      <c r="E452" s="430"/>
      <c r="F452" s="431"/>
      <c r="G452" s="430"/>
      <c r="H452" s="429"/>
      <c r="I452" s="427"/>
      <c r="J452" s="427"/>
      <c r="K452" s="428"/>
      <c r="L452" s="427"/>
      <c r="M452" s="426"/>
      <c r="N452" s="425"/>
      <c r="O452" s="425"/>
      <c r="P452" s="425"/>
      <c r="Q452" s="425"/>
      <c r="R452" s="425"/>
      <c r="S452" s="425"/>
      <c r="T452" s="425"/>
      <c r="U452" s="425"/>
      <c r="V452" s="425"/>
      <c r="W452" s="425"/>
      <c r="X452" s="425"/>
      <c r="Y452" s="425"/>
      <c r="Z452" s="425"/>
      <c r="AA452" s="425"/>
      <c r="AB452" s="425"/>
      <c r="AC452" s="425"/>
      <c r="AD452" s="425"/>
      <c r="AE452" s="425"/>
      <c r="AF452" s="425"/>
      <c r="AG452" s="425"/>
      <c r="AH452" s="425"/>
      <c r="AI452" s="425"/>
      <c r="AJ452" s="425"/>
      <c r="AK452" s="425"/>
      <c r="AL452" s="425"/>
      <c r="AM452" s="424"/>
      <c r="AN452" s="424"/>
    </row>
    <row r="453" spans="1:40" ht="15.75">
      <c r="A453" s="432"/>
      <c r="B453" s="432"/>
      <c r="C453" s="432"/>
      <c r="D453" s="430"/>
      <c r="E453" s="430"/>
      <c r="F453" s="431"/>
      <c r="G453" s="430"/>
      <c r="H453" s="429"/>
      <c r="I453" s="427"/>
      <c r="J453" s="427"/>
      <c r="K453" s="428"/>
      <c r="L453" s="427"/>
      <c r="M453" s="426"/>
      <c r="N453" s="425"/>
      <c r="O453" s="425"/>
      <c r="P453" s="425"/>
      <c r="Q453" s="425"/>
      <c r="R453" s="425"/>
      <c r="S453" s="425"/>
      <c r="T453" s="425"/>
      <c r="U453" s="425"/>
      <c r="V453" s="425"/>
      <c r="W453" s="425"/>
      <c r="X453" s="425"/>
      <c r="Y453" s="425"/>
      <c r="Z453" s="425"/>
      <c r="AA453" s="425"/>
      <c r="AB453" s="425"/>
      <c r="AC453" s="425"/>
      <c r="AD453" s="425"/>
      <c r="AE453" s="425"/>
      <c r="AF453" s="425"/>
      <c r="AG453" s="425"/>
      <c r="AH453" s="425"/>
      <c r="AI453" s="425"/>
      <c r="AJ453" s="425"/>
      <c r="AK453" s="425"/>
      <c r="AL453" s="425"/>
      <c r="AM453" s="424"/>
      <c r="AN453" s="424"/>
    </row>
    <row r="454" spans="1:40" ht="15.75">
      <c r="A454" s="432"/>
      <c r="B454" s="432"/>
      <c r="C454" s="432"/>
      <c r="D454" s="430"/>
      <c r="E454" s="430"/>
      <c r="F454" s="431"/>
      <c r="G454" s="430"/>
      <c r="H454" s="429"/>
      <c r="I454" s="427"/>
      <c r="J454" s="427"/>
      <c r="K454" s="428"/>
      <c r="L454" s="427"/>
      <c r="M454" s="426"/>
      <c r="N454" s="425"/>
      <c r="O454" s="425"/>
      <c r="P454" s="425"/>
      <c r="Q454" s="425"/>
      <c r="R454" s="425"/>
      <c r="S454" s="425"/>
      <c r="T454" s="425"/>
      <c r="U454" s="425"/>
      <c r="V454" s="425"/>
      <c r="W454" s="425"/>
      <c r="X454" s="425"/>
      <c r="Y454" s="425"/>
      <c r="Z454" s="425"/>
      <c r="AA454" s="425"/>
      <c r="AB454" s="425"/>
      <c r="AC454" s="425"/>
      <c r="AD454" s="425"/>
      <c r="AE454" s="425"/>
      <c r="AF454" s="425"/>
      <c r="AG454" s="425"/>
      <c r="AH454" s="425"/>
      <c r="AI454" s="425"/>
      <c r="AJ454" s="425"/>
      <c r="AK454" s="425"/>
      <c r="AL454" s="425"/>
      <c r="AM454" s="424"/>
      <c r="AN454" s="424"/>
    </row>
    <row r="455" spans="1:40" ht="15.75">
      <c r="A455" s="432"/>
      <c r="B455" s="432"/>
      <c r="C455" s="432"/>
      <c r="D455" s="430"/>
      <c r="E455" s="430"/>
      <c r="F455" s="431"/>
      <c r="G455" s="430"/>
      <c r="H455" s="429"/>
      <c r="I455" s="427"/>
      <c r="J455" s="427"/>
      <c r="K455" s="428"/>
      <c r="L455" s="427"/>
      <c r="M455" s="426"/>
      <c r="N455" s="425"/>
      <c r="O455" s="425"/>
      <c r="P455" s="425"/>
      <c r="Q455" s="425"/>
      <c r="R455" s="425"/>
      <c r="S455" s="425"/>
      <c r="T455" s="425"/>
      <c r="U455" s="425"/>
      <c r="V455" s="425"/>
      <c r="W455" s="425"/>
      <c r="X455" s="425"/>
      <c r="Y455" s="425"/>
      <c r="Z455" s="425"/>
      <c r="AA455" s="425"/>
      <c r="AB455" s="425"/>
      <c r="AC455" s="425"/>
      <c r="AD455" s="425"/>
      <c r="AE455" s="425"/>
      <c r="AF455" s="425"/>
      <c r="AG455" s="425"/>
      <c r="AH455" s="425"/>
      <c r="AI455" s="425"/>
      <c r="AJ455" s="425"/>
      <c r="AK455" s="425"/>
      <c r="AL455" s="425"/>
      <c r="AM455" s="424"/>
      <c r="AN455" s="424"/>
    </row>
    <row r="456" spans="1:40" ht="15.75">
      <c r="A456" s="432"/>
      <c r="B456" s="432"/>
      <c r="C456" s="432"/>
      <c r="D456" s="430"/>
      <c r="E456" s="430"/>
      <c r="F456" s="431"/>
      <c r="G456" s="430"/>
      <c r="H456" s="429"/>
      <c r="I456" s="427"/>
      <c r="J456" s="427"/>
      <c r="K456" s="428"/>
      <c r="L456" s="427"/>
      <c r="M456" s="426"/>
      <c r="N456" s="425"/>
      <c r="O456" s="425"/>
      <c r="P456" s="425"/>
      <c r="Q456" s="425"/>
      <c r="R456" s="425"/>
      <c r="S456" s="425"/>
      <c r="T456" s="425"/>
      <c r="U456" s="425"/>
      <c r="V456" s="425"/>
      <c r="W456" s="425"/>
      <c r="X456" s="425"/>
      <c r="Y456" s="425"/>
      <c r="Z456" s="425"/>
      <c r="AA456" s="425"/>
      <c r="AB456" s="425"/>
      <c r="AC456" s="425"/>
      <c r="AD456" s="425"/>
      <c r="AE456" s="425"/>
      <c r="AF456" s="425"/>
      <c r="AG456" s="425"/>
      <c r="AH456" s="425"/>
      <c r="AI456" s="425"/>
      <c r="AJ456" s="425"/>
      <c r="AK456" s="425"/>
      <c r="AL456" s="425"/>
      <c r="AM456" s="424"/>
      <c r="AN456" s="424"/>
    </row>
    <row r="457" spans="1:40" ht="15.75">
      <c r="A457" s="432"/>
      <c r="B457" s="432"/>
      <c r="C457" s="432"/>
      <c r="D457" s="430"/>
      <c r="E457" s="430"/>
      <c r="F457" s="431"/>
      <c r="G457" s="430"/>
      <c r="H457" s="429"/>
      <c r="I457" s="427"/>
      <c r="J457" s="427"/>
      <c r="K457" s="428"/>
      <c r="L457" s="427"/>
      <c r="M457" s="426"/>
      <c r="N457" s="425"/>
      <c r="O457" s="425"/>
      <c r="P457" s="425"/>
      <c r="Q457" s="425"/>
      <c r="R457" s="425"/>
      <c r="S457" s="425"/>
      <c r="T457" s="425"/>
      <c r="U457" s="425"/>
      <c r="V457" s="425"/>
      <c r="W457" s="425"/>
      <c r="X457" s="425"/>
      <c r="Y457" s="425"/>
      <c r="Z457" s="425"/>
      <c r="AA457" s="425"/>
      <c r="AB457" s="425"/>
      <c r="AC457" s="425"/>
      <c r="AD457" s="425"/>
      <c r="AE457" s="425"/>
      <c r="AF457" s="425"/>
      <c r="AG457" s="425"/>
      <c r="AH457" s="425"/>
      <c r="AI457" s="425"/>
      <c r="AJ457" s="425"/>
      <c r="AK457" s="425"/>
      <c r="AL457" s="425"/>
      <c r="AM457" s="424"/>
      <c r="AN457" s="424"/>
    </row>
    <row r="458" spans="1:40" ht="15.75">
      <c r="A458" s="432"/>
      <c r="B458" s="432"/>
      <c r="C458" s="432"/>
      <c r="D458" s="430"/>
      <c r="E458" s="430"/>
      <c r="F458" s="431"/>
      <c r="G458" s="430"/>
      <c r="H458" s="429"/>
      <c r="I458" s="427"/>
      <c r="J458" s="427"/>
      <c r="K458" s="428"/>
      <c r="L458" s="427"/>
      <c r="M458" s="426"/>
      <c r="N458" s="425"/>
      <c r="O458" s="425"/>
      <c r="P458" s="425"/>
      <c r="Q458" s="425"/>
      <c r="R458" s="425"/>
      <c r="S458" s="425"/>
      <c r="T458" s="425"/>
      <c r="U458" s="425"/>
      <c r="V458" s="425"/>
      <c r="W458" s="425"/>
      <c r="X458" s="425"/>
      <c r="Y458" s="425"/>
      <c r="Z458" s="425"/>
      <c r="AA458" s="425"/>
      <c r="AB458" s="425"/>
      <c r="AC458" s="425"/>
      <c r="AD458" s="425"/>
      <c r="AE458" s="425"/>
      <c r="AF458" s="425"/>
      <c r="AG458" s="425"/>
      <c r="AH458" s="425"/>
      <c r="AI458" s="425"/>
      <c r="AJ458" s="425"/>
      <c r="AK458" s="425"/>
      <c r="AL458" s="425"/>
      <c r="AM458" s="424"/>
      <c r="AN458" s="424"/>
    </row>
    <row r="459" spans="1:40" ht="15.75">
      <c r="A459" s="432"/>
      <c r="B459" s="432"/>
      <c r="C459" s="432"/>
      <c r="D459" s="430"/>
      <c r="E459" s="430"/>
      <c r="F459" s="431"/>
      <c r="G459" s="430"/>
      <c r="H459" s="429"/>
      <c r="I459" s="427"/>
      <c r="J459" s="427"/>
      <c r="K459" s="428"/>
      <c r="L459" s="427"/>
      <c r="M459" s="426"/>
      <c r="N459" s="425"/>
      <c r="O459" s="425"/>
      <c r="P459" s="425"/>
      <c r="Q459" s="425"/>
      <c r="R459" s="425"/>
      <c r="S459" s="425"/>
      <c r="T459" s="425"/>
      <c r="U459" s="425"/>
      <c r="V459" s="425"/>
      <c r="W459" s="425"/>
      <c r="X459" s="425"/>
      <c r="Y459" s="425"/>
      <c r="Z459" s="425"/>
      <c r="AA459" s="425"/>
      <c r="AB459" s="425"/>
      <c r="AC459" s="425"/>
      <c r="AD459" s="425"/>
      <c r="AE459" s="425"/>
      <c r="AF459" s="425"/>
      <c r="AG459" s="425"/>
      <c r="AH459" s="425"/>
      <c r="AI459" s="425"/>
      <c r="AJ459" s="425"/>
      <c r="AK459" s="425"/>
      <c r="AL459" s="425"/>
      <c r="AM459" s="424"/>
      <c r="AN459" s="424"/>
    </row>
    <row r="460" spans="1:40" ht="15.75">
      <c r="A460" s="432"/>
      <c r="B460" s="432"/>
      <c r="C460" s="432"/>
      <c r="D460" s="430"/>
      <c r="E460" s="430"/>
      <c r="F460" s="431"/>
      <c r="G460" s="430"/>
      <c r="H460" s="429"/>
      <c r="I460" s="427"/>
      <c r="J460" s="427"/>
      <c r="K460" s="428"/>
      <c r="L460" s="427"/>
      <c r="M460" s="426"/>
      <c r="N460" s="425"/>
      <c r="O460" s="425"/>
      <c r="P460" s="425"/>
      <c r="Q460" s="425"/>
      <c r="R460" s="425"/>
      <c r="S460" s="425"/>
      <c r="T460" s="425"/>
      <c r="U460" s="425"/>
      <c r="V460" s="425"/>
      <c r="W460" s="425"/>
      <c r="X460" s="425"/>
      <c r="Y460" s="425"/>
      <c r="Z460" s="425"/>
      <c r="AA460" s="425"/>
      <c r="AB460" s="425"/>
      <c r="AC460" s="425"/>
      <c r="AD460" s="425"/>
      <c r="AE460" s="425"/>
      <c r="AF460" s="425"/>
      <c r="AG460" s="425"/>
      <c r="AH460" s="425"/>
      <c r="AI460" s="425"/>
      <c r="AJ460" s="425"/>
      <c r="AK460" s="425"/>
      <c r="AL460" s="425"/>
      <c r="AM460" s="424"/>
      <c r="AN460" s="424"/>
    </row>
    <row r="461" spans="1:40" ht="15.75">
      <c r="A461" s="432"/>
      <c r="B461" s="432"/>
      <c r="C461" s="432"/>
      <c r="D461" s="430"/>
      <c r="E461" s="430"/>
      <c r="F461" s="431"/>
      <c r="G461" s="430"/>
      <c r="H461" s="429"/>
      <c r="I461" s="427"/>
      <c r="J461" s="427"/>
      <c r="K461" s="428"/>
      <c r="L461" s="427"/>
      <c r="M461" s="426"/>
      <c r="N461" s="425"/>
      <c r="O461" s="425"/>
      <c r="P461" s="425"/>
      <c r="Q461" s="425"/>
      <c r="R461" s="425"/>
      <c r="S461" s="425"/>
      <c r="T461" s="425"/>
      <c r="U461" s="425"/>
      <c r="V461" s="425"/>
      <c r="W461" s="425"/>
      <c r="X461" s="425"/>
      <c r="Y461" s="425"/>
      <c r="Z461" s="425"/>
      <c r="AA461" s="425"/>
      <c r="AB461" s="425"/>
      <c r="AC461" s="425"/>
      <c r="AD461" s="425"/>
      <c r="AE461" s="425"/>
      <c r="AF461" s="425"/>
      <c r="AG461" s="425"/>
      <c r="AH461" s="425"/>
      <c r="AI461" s="425"/>
      <c r="AJ461" s="425"/>
      <c r="AK461" s="425"/>
      <c r="AL461" s="425"/>
      <c r="AM461" s="424"/>
      <c r="AN461" s="424"/>
    </row>
    <row r="462" spans="1:40" ht="15.75">
      <c r="A462" s="432"/>
      <c r="B462" s="432"/>
      <c r="C462" s="432"/>
      <c r="D462" s="430"/>
      <c r="E462" s="430"/>
      <c r="F462" s="431"/>
      <c r="G462" s="430"/>
      <c r="H462" s="429"/>
      <c r="I462" s="427"/>
      <c r="J462" s="427"/>
      <c r="K462" s="428"/>
      <c r="L462" s="427"/>
      <c r="M462" s="426"/>
      <c r="N462" s="425"/>
      <c r="O462" s="425"/>
      <c r="P462" s="425"/>
      <c r="Q462" s="425"/>
      <c r="R462" s="425"/>
      <c r="S462" s="425"/>
      <c r="T462" s="425"/>
      <c r="U462" s="425"/>
      <c r="V462" s="425"/>
      <c r="W462" s="425"/>
      <c r="X462" s="425"/>
      <c r="Y462" s="425"/>
      <c r="Z462" s="425"/>
      <c r="AA462" s="425"/>
      <c r="AB462" s="425"/>
      <c r="AC462" s="425"/>
      <c r="AD462" s="425"/>
      <c r="AE462" s="425"/>
      <c r="AF462" s="425"/>
      <c r="AG462" s="425"/>
      <c r="AH462" s="425"/>
      <c r="AI462" s="425"/>
      <c r="AJ462" s="425"/>
      <c r="AK462" s="425"/>
      <c r="AL462" s="425"/>
      <c r="AM462" s="424"/>
      <c r="AN462" s="424"/>
    </row>
    <row r="463" spans="1:40" ht="15.75">
      <c r="A463" s="432"/>
      <c r="B463" s="432"/>
      <c r="C463" s="432"/>
      <c r="D463" s="430"/>
      <c r="E463" s="430"/>
      <c r="F463" s="431"/>
      <c r="G463" s="430"/>
      <c r="H463" s="429"/>
      <c r="I463" s="427"/>
      <c r="J463" s="427"/>
      <c r="K463" s="428"/>
      <c r="L463" s="427"/>
      <c r="M463" s="426"/>
      <c r="N463" s="425"/>
      <c r="O463" s="425"/>
      <c r="P463" s="425"/>
      <c r="Q463" s="425"/>
      <c r="R463" s="425"/>
      <c r="S463" s="425"/>
      <c r="T463" s="425"/>
      <c r="U463" s="425"/>
      <c r="V463" s="425"/>
      <c r="W463" s="425"/>
      <c r="X463" s="425"/>
      <c r="Y463" s="425"/>
      <c r="Z463" s="425"/>
      <c r="AA463" s="425"/>
      <c r="AB463" s="425"/>
      <c r="AC463" s="425"/>
      <c r="AD463" s="425"/>
      <c r="AE463" s="425"/>
      <c r="AF463" s="425"/>
      <c r="AG463" s="425"/>
      <c r="AH463" s="425"/>
      <c r="AI463" s="425"/>
      <c r="AJ463" s="425"/>
      <c r="AK463" s="425"/>
      <c r="AL463" s="425"/>
      <c r="AM463" s="424"/>
      <c r="AN463" s="424"/>
    </row>
    <row r="464" spans="1:40" ht="15.75">
      <c r="A464" s="432"/>
      <c r="B464" s="432"/>
      <c r="C464" s="432"/>
      <c r="D464" s="430"/>
      <c r="E464" s="430"/>
      <c r="F464" s="431"/>
      <c r="G464" s="430"/>
      <c r="H464" s="429"/>
      <c r="I464" s="427"/>
      <c r="J464" s="427"/>
      <c r="K464" s="428"/>
      <c r="L464" s="427"/>
      <c r="M464" s="426"/>
      <c r="N464" s="425"/>
      <c r="O464" s="425"/>
      <c r="P464" s="425"/>
      <c r="Q464" s="425"/>
      <c r="R464" s="425"/>
      <c r="S464" s="425"/>
      <c r="T464" s="425"/>
      <c r="U464" s="425"/>
      <c r="V464" s="425"/>
      <c r="W464" s="425"/>
      <c r="X464" s="425"/>
      <c r="Y464" s="425"/>
      <c r="Z464" s="425"/>
      <c r="AA464" s="425"/>
      <c r="AB464" s="425"/>
      <c r="AC464" s="425"/>
      <c r="AD464" s="425"/>
      <c r="AE464" s="425"/>
      <c r="AF464" s="425"/>
      <c r="AG464" s="425"/>
      <c r="AH464" s="425"/>
      <c r="AI464" s="425"/>
      <c r="AJ464" s="425"/>
      <c r="AK464" s="425"/>
      <c r="AL464" s="425"/>
      <c r="AM464" s="424"/>
      <c r="AN464" s="424"/>
    </row>
    <row r="465" spans="1:40" ht="15.75">
      <c r="A465" s="432"/>
      <c r="B465" s="432"/>
      <c r="C465" s="432"/>
      <c r="D465" s="430"/>
      <c r="E465" s="430"/>
      <c r="F465" s="431"/>
      <c r="G465" s="430"/>
      <c r="H465" s="429"/>
      <c r="I465" s="427"/>
      <c r="J465" s="427"/>
      <c r="K465" s="428"/>
      <c r="L465" s="427"/>
      <c r="M465" s="426"/>
      <c r="N465" s="425"/>
      <c r="O465" s="425"/>
      <c r="P465" s="425"/>
      <c r="Q465" s="425"/>
      <c r="R465" s="425"/>
      <c r="S465" s="425"/>
      <c r="T465" s="425"/>
      <c r="U465" s="425"/>
      <c r="V465" s="425"/>
      <c r="W465" s="425"/>
      <c r="X465" s="425"/>
      <c r="Y465" s="425"/>
      <c r="Z465" s="425"/>
      <c r="AA465" s="425"/>
      <c r="AB465" s="425"/>
      <c r="AC465" s="425"/>
      <c r="AD465" s="425"/>
      <c r="AE465" s="425"/>
      <c r="AF465" s="425"/>
      <c r="AG465" s="425"/>
      <c r="AH465" s="425"/>
      <c r="AI465" s="425"/>
      <c r="AJ465" s="425"/>
      <c r="AK465" s="425"/>
      <c r="AL465" s="425"/>
      <c r="AM465" s="424"/>
      <c r="AN465" s="424"/>
    </row>
    <row r="466" spans="1:40" ht="15.75">
      <c r="A466" s="432"/>
      <c r="B466" s="432"/>
      <c r="C466" s="432"/>
      <c r="D466" s="430"/>
      <c r="E466" s="430"/>
      <c r="F466" s="431"/>
      <c r="G466" s="430"/>
      <c r="H466" s="429"/>
      <c r="I466" s="427"/>
      <c r="J466" s="427"/>
      <c r="K466" s="428"/>
      <c r="L466" s="427"/>
      <c r="M466" s="426"/>
      <c r="N466" s="425"/>
      <c r="O466" s="425"/>
      <c r="P466" s="425"/>
      <c r="Q466" s="425"/>
      <c r="R466" s="425"/>
      <c r="S466" s="425"/>
      <c r="T466" s="425"/>
      <c r="U466" s="425"/>
      <c r="V466" s="425"/>
      <c r="W466" s="425"/>
      <c r="X466" s="425"/>
      <c r="Y466" s="425"/>
      <c r="Z466" s="425"/>
      <c r="AA466" s="425"/>
      <c r="AB466" s="425"/>
      <c r="AC466" s="425"/>
      <c r="AD466" s="425"/>
      <c r="AE466" s="425"/>
      <c r="AF466" s="425"/>
      <c r="AG466" s="425"/>
      <c r="AH466" s="425"/>
      <c r="AI466" s="425"/>
      <c r="AJ466" s="425"/>
      <c r="AK466" s="425"/>
      <c r="AL466" s="425"/>
      <c r="AM466" s="424"/>
      <c r="AN466" s="424"/>
    </row>
    <row r="467" spans="1:40" ht="15.75">
      <c r="A467" s="432"/>
      <c r="B467" s="432"/>
      <c r="C467" s="432"/>
      <c r="D467" s="430"/>
      <c r="E467" s="430"/>
      <c r="F467" s="431"/>
      <c r="G467" s="430"/>
      <c r="H467" s="429"/>
      <c r="I467" s="427"/>
      <c r="J467" s="427"/>
      <c r="K467" s="428"/>
      <c r="L467" s="427"/>
      <c r="M467" s="426"/>
      <c r="N467" s="425"/>
      <c r="O467" s="425"/>
      <c r="P467" s="425"/>
      <c r="Q467" s="425"/>
      <c r="R467" s="425"/>
      <c r="S467" s="425"/>
      <c r="T467" s="425"/>
      <c r="U467" s="425"/>
      <c r="V467" s="425"/>
      <c r="W467" s="425"/>
      <c r="X467" s="425"/>
      <c r="Y467" s="425"/>
      <c r="Z467" s="425"/>
      <c r="AA467" s="425"/>
      <c r="AB467" s="425"/>
      <c r="AC467" s="425"/>
      <c r="AD467" s="425"/>
      <c r="AE467" s="425"/>
      <c r="AF467" s="425"/>
      <c r="AG467" s="425"/>
      <c r="AH467" s="425"/>
      <c r="AI467" s="425"/>
      <c r="AJ467" s="425"/>
      <c r="AK467" s="425"/>
      <c r="AL467" s="425"/>
      <c r="AM467" s="424"/>
      <c r="AN467" s="424"/>
    </row>
    <row r="468" spans="1:40" ht="15.75">
      <c r="A468" s="432"/>
      <c r="B468" s="432"/>
      <c r="C468" s="432"/>
      <c r="D468" s="430"/>
      <c r="E468" s="430"/>
      <c r="F468" s="431"/>
      <c r="G468" s="430"/>
      <c r="H468" s="429"/>
      <c r="I468" s="427"/>
      <c r="J468" s="427"/>
      <c r="K468" s="428"/>
      <c r="L468" s="427"/>
      <c r="M468" s="426"/>
      <c r="N468" s="425"/>
      <c r="O468" s="425"/>
      <c r="P468" s="425"/>
      <c r="Q468" s="425"/>
      <c r="R468" s="425"/>
      <c r="S468" s="425"/>
      <c r="T468" s="425"/>
      <c r="U468" s="425"/>
      <c r="V468" s="425"/>
      <c r="W468" s="425"/>
      <c r="X468" s="425"/>
      <c r="Y468" s="425"/>
      <c r="Z468" s="425"/>
      <c r="AA468" s="425"/>
      <c r="AB468" s="425"/>
      <c r="AC468" s="425"/>
      <c r="AD468" s="425"/>
      <c r="AE468" s="425"/>
      <c r="AF468" s="425"/>
      <c r="AG468" s="425"/>
      <c r="AH468" s="425"/>
      <c r="AI468" s="425"/>
      <c r="AJ468" s="425"/>
      <c r="AK468" s="425"/>
      <c r="AL468" s="425"/>
      <c r="AM468" s="424"/>
      <c r="AN468" s="424"/>
    </row>
    <row r="469" spans="1:40" ht="15.75">
      <c r="A469" s="432"/>
      <c r="B469" s="432"/>
      <c r="C469" s="432"/>
      <c r="D469" s="430"/>
      <c r="E469" s="430"/>
      <c r="F469" s="431"/>
      <c r="G469" s="430"/>
      <c r="H469" s="429"/>
      <c r="I469" s="427"/>
      <c r="J469" s="427"/>
      <c r="K469" s="428"/>
      <c r="L469" s="427"/>
      <c r="M469" s="426"/>
      <c r="N469" s="425"/>
      <c r="O469" s="425"/>
      <c r="P469" s="425"/>
      <c r="Q469" s="425"/>
      <c r="R469" s="425"/>
      <c r="S469" s="425"/>
      <c r="T469" s="425"/>
      <c r="U469" s="425"/>
      <c r="V469" s="425"/>
      <c r="W469" s="425"/>
      <c r="X469" s="425"/>
      <c r="Y469" s="425"/>
      <c r="Z469" s="425"/>
      <c r="AA469" s="425"/>
      <c r="AB469" s="425"/>
      <c r="AC469" s="425"/>
      <c r="AD469" s="425"/>
      <c r="AE469" s="425"/>
      <c r="AF469" s="425"/>
      <c r="AG469" s="425"/>
      <c r="AH469" s="425"/>
      <c r="AI469" s="425"/>
      <c r="AJ469" s="425"/>
      <c r="AK469" s="425"/>
      <c r="AL469" s="425"/>
      <c r="AM469" s="424"/>
      <c r="AN469" s="424"/>
    </row>
    <row r="470" spans="1:40" ht="15.75">
      <c r="A470" s="432"/>
      <c r="B470" s="432"/>
      <c r="C470" s="432"/>
      <c r="D470" s="430"/>
      <c r="E470" s="430"/>
      <c r="F470" s="431"/>
      <c r="G470" s="430"/>
      <c r="H470" s="429"/>
      <c r="I470" s="427"/>
      <c r="J470" s="427"/>
      <c r="K470" s="428"/>
      <c r="L470" s="427"/>
      <c r="M470" s="426"/>
      <c r="N470" s="425"/>
      <c r="O470" s="425"/>
      <c r="P470" s="425"/>
      <c r="Q470" s="425"/>
      <c r="R470" s="425"/>
      <c r="S470" s="425"/>
      <c r="T470" s="425"/>
      <c r="U470" s="425"/>
      <c r="V470" s="425"/>
      <c r="W470" s="425"/>
      <c r="X470" s="425"/>
      <c r="Y470" s="425"/>
      <c r="Z470" s="425"/>
      <c r="AA470" s="425"/>
      <c r="AB470" s="425"/>
      <c r="AC470" s="425"/>
      <c r="AD470" s="425"/>
      <c r="AE470" s="425"/>
      <c r="AF470" s="425"/>
      <c r="AG470" s="425"/>
      <c r="AH470" s="425"/>
      <c r="AI470" s="425"/>
      <c r="AJ470" s="425"/>
      <c r="AK470" s="425"/>
      <c r="AL470" s="425"/>
      <c r="AM470" s="424"/>
      <c r="AN470" s="424"/>
    </row>
    <row r="471" spans="1:40" ht="15.75">
      <c r="A471" s="432"/>
      <c r="B471" s="432"/>
      <c r="C471" s="432"/>
      <c r="D471" s="430"/>
      <c r="E471" s="430"/>
      <c r="F471" s="431"/>
      <c r="G471" s="430"/>
      <c r="H471" s="429"/>
      <c r="I471" s="427"/>
      <c r="J471" s="427"/>
      <c r="K471" s="428"/>
      <c r="L471" s="427"/>
      <c r="M471" s="426"/>
      <c r="N471" s="425"/>
      <c r="O471" s="425"/>
      <c r="P471" s="425"/>
      <c r="Q471" s="425"/>
      <c r="R471" s="425"/>
      <c r="S471" s="425"/>
      <c r="T471" s="425"/>
      <c r="U471" s="425"/>
      <c r="V471" s="425"/>
      <c r="W471" s="425"/>
      <c r="X471" s="425"/>
      <c r="Y471" s="425"/>
      <c r="Z471" s="425"/>
      <c r="AA471" s="425"/>
      <c r="AB471" s="425"/>
      <c r="AC471" s="425"/>
      <c r="AD471" s="425"/>
      <c r="AE471" s="425"/>
      <c r="AF471" s="425"/>
      <c r="AG471" s="425"/>
      <c r="AH471" s="425"/>
      <c r="AI471" s="425"/>
      <c r="AJ471" s="425"/>
      <c r="AK471" s="425"/>
      <c r="AL471" s="425"/>
      <c r="AM471" s="424"/>
      <c r="AN471" s="424"/>
    </row>
    <row r="472" spans="1:40" ht="15.75">
      <c r="A472" s="432"/>
      <c r="B472" s="432"/>
      <c r="C472" s="432"/>
      <c r="D472" s="430"/>
      <c r="E472" s="430"/>
      <c r="F472" s="431"/>
      <c r="G472" s="430"/>
      <c r="H472" s="429"/>
      <c r="I472" s="427"/>
      <c r="J472" s="427"/>
      <c r="K472" s="428"/>
      <c r="L472" s="427"/>
      <c r="M472" s="426"/>
      <c r="N472" s="425"/>
      <c r="O472" s="425"/>
      <c r="P472" s="425"/>
      <c r="Q472" s="425"/>
      <c r="R472" s="425"/>
      <c r="S472" s="425"/>
      <c r="T472" s="425"/>
      <c r="U472" s="425"/>
      <c r="V472" s="425"/>
      <c r="W472" s="425"/>
      <c r="X472" s="425"/>
      <c r="Y472" s="425"/>
      <c r="Z472" s="425"/>
      <c r="AA472" s="425"/>
      <c r="AB472" s="425"/>
      <c r="AC472" s="425"/>
      <c r="AD472" s="425"/>
      <c r="AE472" s="425"/>
      <c r="AF472" s="425"/>
      <c r="AG472" s="425"/>
      <c r="AH472" s="425"/>
      <c r="AI472" s="425"/>
      <c r="AJ472" s="425"/>
      <c r="AK472" s="425"/>
      <c r="AL472" s="425"/>
      <c r="AM472" s="424"/>
      <c r="AN472" s="424"/>
    </row>
    <row r="473" spans="1:40" ht="15.75">
      <c r="A473" s="432"/>
      <c r="B473" s="432"/>
      <c r="C473" s="432"/>
      <c r="D473" s="430"/>
      <c r="E473" s="430"/>
      <c r="F473" s="431"/>
      <c r="G473" s="430"/>
      <c r="H473" s="429"/>
      <c r="I473" s="427"/>
      <c r="J473" s="427"/>
      <c r="K473" s="428"/>
      <c r="L473" s="427"/>
      <c r="M473" s="426"/>
      <c r="N473" s="425"/>
      <c r="O473" s="425"/>
      <c r="P473" s="425"/>
      <c r="Q473" s="425"/>
      <c r="R473" s="425"/>
      <c r="S473" s="425"/>
      <c r="T473" s="425"/>
      <c r="U473" s="425"/>
      <c r="V473" s="425"/>
      <c r="W473" s="425"/>
      <c r="X473" s="425"/>
      <c r="Y473" s="425"/>
      <c r="Z473" s="425"/>
      <c r="AA473" s="425"/>
      <c r="AB473" s="425"/>
      <c r="AC473" s="425"/>
      <c r="AD473" s="425"/>
      <c r="AE473" s="425"/>
      <c r="AF473" s="425"/>
      <c r="AG473" s="425"/>
      <c r="AH473" s="425"/>
      <c r="AI473" s="425"/>
      <c r="AJ473" s="425"/>
      <c r="AK473" s="425"/>
      <c r="AL473" s="425"/>
      <c r="AM473" s="424"/>
      <c r="AN473" s="424"/>
    </row>
    <row r="474" spans="1:40" ht="15.75">
      <c r="A474" s="432"/>
      <c r="B474" s="432"/>
      <c r="C474" s="432"/>
      <c r="D474" s="430"/>
      <c r="E474" s="430"/>
      <c r="F474" s="431"/>
      <c r="G474" s="430"/>
      <c r="H474" s="429"/>
      <c r="I474" s="427"/>
      <c r="J474" s="427"/>
      <c r="K474" s="428"/>
      <c r="L474" s="427"/>
      <c r="M474" s="426"/>
      <c r="N474" s="425"/>
      <c r="O474" s="425"/>
      <c r="P474" s="425"/>
      <c r="Q474" s="425"/>
      <c r="R474" s="425"/>
      <c r="S474" s="425"/>
      <c r="T474" s="425"/>
      <c r="U474" s="425"/>
      <c r="V474" s="425"/>
      <c r="W474" s="425"/>
      <c r="X474" s="425"/>
      <c r="Y474" s="425"/>
      <c r="Z474" s="425"/>
      <c r="AA474" s="425"/>
      <c r="AB474" s="425"/>
      <c r="AC474" s="425"/>
      <c r="AD474" s="425"/>
      <c r="AE474" s="425"/>
      <c r="AF474" s="425"/>
      <c r="AG474" s="425"/>
      <c r="AH474" s="425"/>
      <c r="AI474" s="425"/>
      <c r="AJ474" s="425"/>
      <c r="AK474" s="425"/>
      <c r="AL474" s="425"/>
      <c r="AM474" s="424"/>
      <c r="AN474" s="424"/>
    </row>
    <row r="475" spans="1:40" ht="15.75">
      <c r="A475" s="432"/>
      <c r="B475" s="432"/>
      <c r="C475" s="432"/>
      <c r="D475" s="430"/>
      <c r="E475" s="430"/>
      <c r="F475" s="431"/>
      <c r="G475" s="430"/>
      <c r="H475" s="429"/>
      <c r="I475" s="427"/>
      <c r="J475" s="427"/>
      <c r="K475" s="428"/>
      <c r="L475" s="427"/>
      <c r="M475" s="426"/>
      <c r="N475" s="425"/>
      <c r="O475" s="425"/>
      <c r="P475" s="425"/>
      <c r="Q475" s="425"/>
      <c r="R475" s="425"/>
      <c r="S475" s="425"/>
      <c r="T475" s="425"/>
      <c r="U475" s="425"/>
      <c r="V475" s="425"/>
      <c r="W475" s="425"/>
      <c r="X475" s="425"/>
      <c r="Y475" s="425"/>
      <c r="Z475" s="425"/>
      <c r="AA475" s="425"/>
      <c r="AB475" s="425"/>
      <c r="AC475" s="425"/>
      <c r="AD475" s="425"/>
      <c r="AE475" s="425"/>
      <c r="AF475" s="425"/>
      <c r="AG475" s="425"/>
      <c r="AH475" s="425"/>
      <c r="AI475" s="425"/>
      <c r="AJ475" s="425"/>
      <c r="AK475" s="425"/>
      <c r="AL475" s="425"/>
      <c r="AM475" s="424"/>
      <c r="AN475" s="424"/>
    </row>
    <row r="476" spans="1:40" ht="15.75">
      <c r="A476" s="432"/>
      <c r="B476" s="432"/>
      <c r="C476" s="432"/>
      <c r="D476" s="430"/>
      <c r="E476" s="430"/>
      <c r="F476" s="431"/>
      <c r="G476" s="430"/>
      <c r="H476" s="429"/>
      <c r="I476" s="427"/>
      <c r="J476" s="427"/>
      <c r="K476" s="428"/>
      <c r="L476" s="427"/>
      <c r="M476" s="426"/>
      <c r="N476" s="425"/>
      <c r="O476" s="425"/>
      <c r="P476" s="425"/>
      <c r="Q476" s="425"/>
      <c r="R476" s="425"/>
      <c r="S476" s="425"/>
      <c r="T476" s="425"/>
      <c r="U476" s="425"/>
      <c r="V476" s="425"/>
      <c r="W476" s="425"/>
      <c r="X476" s="425"/>
      <c r="Y476" s="425"/>
      <c r="Z476" s="425"/>
      <c r="AA476" s="425"/>
      <c r="AB476" s="425"/>
      <c r="AC476" s="425"/>
      <c r="AD476" s="425"/>
      <c r="AE476" s="425"/>
      <c r="AF476" s="425"/>
      <c r="AG476" s="425"/>
      <c r="AH476" s="425"/>
      <c r="AI476" s="425"/>
      <c r="AJ476" s="425"/>
      <c r="AK476" s="425"/>
      <c r="AL476" s="425"/>
      <c r="AM476" s="424"/>
      <c r="AN476" s="424"/>
    </row>
    <row r="477" spans="1:40" ht="15.75">
      <c r="A477" s="432"/>
      <c r="B477" s="432"/>
      <c r="C477" s="432"/>
      <c r="D477" s="430"/>
      <c r="E477" s="430"/>
      <c r="F477" s="431"/>
      <c r="G477" s="430"/>
      <c r="H477" s="429"/>
      <c r="I477" s="427"/>
      <c r="J477" s="427"/>
      <c r="K477" s="428"/>
      <c r="L477" s="427"/>
      <c r="M477" s="426"/>
      <c r="N477" s="425"/>
      <c r="O477" s="425"/>
      <c r="P477" s="425"/>
      <c r="Q477" s="425"/>
      <c r="R477" s="425"/>
      <c r="S477" s="425"/>
      <c r="T477" s="425"/>
      <c r="U477" s="425"/>
      <c r="V477" s="425"/>
      <c r="W477" s="425"/>
      <c r="X477" s="425"/>
      <c r="Y477" s="425"/>
      <c r="Z477" s="425"/>
      <c r="AA477" s="425"/>
      <c r="AB477" s="425"/>
      <c r="AC477" s="425"/>
      <c r="AD477" s="425"/>
      <c r="AE477" s="425"/>
      <c r="AF477" s="425"/>
      <c r="AG477" s="425"/>
      <c r="AH477" s="425"/>
      <c r="AI477" s="425"/>
      <c r="AJ477" s="425"/>
      <c r="AK477" s="425"/>
      <c r="AL477" s="425"/>
      <c r="AM477" s="424"/>
      <c r="AN477" s="424"/>
    </row>
    <row r="478" spans="1:40" ht="15.75">
      <c r="A478" s="432"/>
      <c r="B478" s="432"/>
      <c r="C478" s="432"/>
      <c r="D478" s="430"/>
      <c r="E478" s="430"/>
      <c r="F478" s="431"/>
      <c r="G478" s="430"/>
      <c r="H478" s="429"/>
      <c r="I478" s="427"/>
      <c r="J478" s="427"/>
      <c r="K478" s="428"/>
      <c r="L478" s="427"/>
      <c r="M478" s="426"/>
      <c r="N478" s="425"/>
      <c r="O478" s="425"/>
      <c r="P478" s="425"/>
      <c r="Q478" s="425"/>
      <c r="R478" s="425"/>
      <c r="S478" s="425"/>
      <c r="T478" s="425"/>
      <c r="U478" s="425"/>
      <c r="V478" s="425"/>
      <c r="W478" s="425"/>
      <c r="X478" s="425"/>
      <c r="Y478" s="425"/>
      <c r="Z478" s="425"/>
      <c r="AA478" s="425"/>
      <c r="AB478" s="425"/>
      <c r="AC478" s="425"/>
      <c r="AD478" s="425"/>
      <c r="AE478" s="425"/>
      <c r="AF478" s="425"/>
      <c r="AG478" s="425"/>
      <c r="AH478" s="425"/>
      <c r="AI478" s="425"/>
      <c r="AJ478" s="425"/>
      <c r="AK478" s="425"/>
      <c r="AL478" s="425"/>
      <c r="AM478" s="424"/>
      <c r="AN478" s="424"/>
    </row>
    <row r="479" spans="1:40" ht="15.75">
      <c r="A479" s="432"/>
      <c r="B479" s="432"/>
      <c r="C479" s="432"/>
      <c r="D479" s="430"/>
      <c r="E479" s="430"/>
      <c r="F479" s="431"/>
      <c r="G479" s="430"/>
      <c r="H479" s="429"/>
      <c r="I479" s="427"/>
      <c r="J479" s="427"/>
      <c r="K479" s="428"/>
      <c r="L479" s="427"/>
      <c r="M479" s="426"/>
      <c r="N479" s="425"/>
      <c r="O479" s="425"/>
      <c r="P479" s="425"/>
      <c r="Q479" s="425"/>
      <c r="R479" s="425"/>
      <c r="S479" s="425"/>
      <c r="T479" s="425"/>
      <c r="U479" s="425"/>
      <c r="V479" s="425"/>
      <c r="W479" s="425"/>
      <c r="X479" s="425"/>
      <c r="Y479" s="425"/>
      <c r="Z479" s="425"/>
      <c r="AA479" s="425"/>
      <c r="AB479" s="425"/>
      <c r="AC479" s="425"/>
      <c r="AD479" s="425"/>
      <c r="AE479" s="425"/>
      <c r="AF479" s="425"/>
      <c r="AG479" s="425"/>
      <c r="AH479" s="425"/>
      <c r="AI479" s="425"/>
      <c r="AJ479" s="425"/>
      <c r="AK479" s="425"/>
      <c r="AL479" s="425"/>
      <c r="AM479" s="424"/>
      <c r="AN479" s="424"/>
    </row>
    <row r="480" spans="1:40" ht="15.75">
      <c r="A480" s="432"/>
      <c r="B480" s="432"/>
      <c r="C480" s="432"/>
      <c r="D480" s="430"/>
      <c r="E480" s="430"/>
      <c r="F480" s="431"/>
      <c r="G480" s="430"/>
      <c r="H480" s="429"/>
      <c r="I480" s="427"/>
      <c r="J480" s="427"/>
      <c r="K480" s="428"/>
      <c r="L480" s="427"/>
      <c r="M480" s="426"/>
      <c r="N480" s="425"/>
      <c r="O480" s="425"/>
      <c r="P480" s="425"/>
      <c r="Q480" s="425"/>
      <c r="R480" s="425"/>
      <c r="S480" s="425"/>
      <c r="T480" s="425"/>
      <c r="U480" s="425"/>
      <c r="V480" s="425"/>
      <c r="W480" s="425"/>
      <c r="X480" s="425"/>
      <c r="Y480" s="425"/>
      <c r="Z480" s="425"/>
      <c r="AA480" s="425"/>
      <c r="AB480" s="425"/>
      <c r="AC480" s="425"/>
      <c r="AD480" s="425"/>
      <c r="AE480" s="425"/>
      <c r="AF480" s="425"/>
      <c r="AG480" s="425"/>
      <c r="AH480" s="425"/>
      <c r="AI480" s="425"/>
      <c r="AJ480" s="425"/>
      <c r="AK480" s="425"/>
      <c r="AL480" s="425"/>
      <c r="AM480" s="424"/>
      <c r="AN480" s="424"/>
    </row>
  </sheetData>
  <mergeCells count="2">
    <mergeCell ref="A2:G2"/>
    <mergeCell ref="H2:L2"/>
  </mergeCells>
  <pageMargins left="0.75" right="0.75" top="1" bottom="1" header="0.5" footer="0.5"/>
  <pageSetup paperSize="9" orientation="portrait" verticalDpi="0" r:id="rId1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>
  <dimension ref="A1:AU7"/>
  <sheetViews>
    <sheetView workbookViewId="0"/>
  </sheetViews>
  <sheetFormatPr defaultColWidth="12.5703125" defaultRowHeight="15" customHeight="1" outlineLevelRow="1"/>
  <cols>
    <col min="1" max="1" width="5.140625" style="476" customWidth="1"/>
    <col min="2" max="2" width="12" style="476" bestFit="1" customWidth="1"/>
    <col min="3" max="3" width="15" style="476" customWidth="1"/>
    <col min="4" max="4" width="43.5703125" style="476" bestFit="1" customWidth="1"/>
    <col min="5" max="5" width="5.5703125" style="476" hidden="1" customWidth="1"/>
    <col min="6" max="6" width="20.140625" style="476" hidden="1" customWidth="1"/>
    <col min="7" max="7" width="34" style="476" hidden="1" customWidth="1"/>
    <col min="8" max="8" width="11.28515625" style="476" hidden="1" customWidth="1"/>
    <col min="9" max="9" width="31.140625" style="476" hidden="1" customWidth="1"/>
    <col min="10" max="10" width="9.5703125" style="477" hidden="1" customWidth="1"/>
    <col min="11" max="11" width="4.28515625" style="477" bestFit="1" customWidth="1"/>
    <col min="12" max="12" width="9" style="476" hidden="1" customWidth="1"/>
    <col min="13" max="14" width="10.140625" style="477" bestFit="1" customWidth="1"/>
    <col min="15" max="15" width="6.42578125" style="477" customWidth="1"/>
    <col min="16" max="16" width="10" style="476" hidden="1" customWidth="1"/>
    <col min="17" max="17" width="9.7109375" style="477" hidden="1" customWidth="1"/>
    <col min="18" max="18" width="13.42578125" style="476" hidden="1" customWidth="1"/>
    <col min="19" max="19" width="9" style="479" hidden="1" customWidth="1"/>
    <col min="20" max="20" width="12.42578125" style="477" customWidth="1"/>
    <col min="21" max="21" width="10.140625" style="477" bestFit="1" customWidth="1"/>
    <col min="22" max="23" width="10" style="477" customWidth="1"/>
    <col min="24" max="24" width="9" style="477" bestFit="1" customWidth="1"/>
    <col min="25" max="25" width="9" style="476" hidden="1" customWidth="1"/>
    <col min="26" max="27" width="10.140625" style="477" bestFit="1" customWidth="1"/>
    <col min="28" max="28" width="5.7109375" style="477" bestFit="1" customWidth="1"/>
    <col min="29" max="29" width="10" style="476" hidden="1" customWidth="1"/>
    <col min="30" max="30" width="9.7109375" style="476" bestFit="1" customWidth="1"/>
    <col min="31" max="31" width="13.42578125" style="476" hidden="1" customWidth="1"/>
    <col min="32" max="32" width="9" style="479" hidden="1" customWidth="1"/>
    <col min="33" max="33" width="14" style="477" customWidth="1"/>
    <col min="34" max="34" width="9" style="477" bestFit="1" customWidth="1"/>
    <col min="35" max="35" width="9" style="477" hidden="1" customWidth="1"/>
    <col min="36" max="36" width="10.28515625" style="478" customWidth="1"/>
    <col min="37" max="37" width="10.42578125" style="478" customWidth="1"/>
    <col min="38" max="38" width="8.85546875" style="477" bestFit="1" customWidth="1"/>
    <col min="39" max="39" width="9" style="477" customWidth="1"/>
    <col min="40" max="40" width="11.140625" style="477" bestFit="1" customWidth="1"/>
    <col min="41" max="41" width="12.5703125" style="477" customWidth="1"/>
    <col min="42" max="42" width="21.5703125" style="477" bestFit="1" customWidth="1"/>
    <col min="43" max="16384" width="12.5703125" style="476"/>
  </cols>
  <sheetData>
    <row r="1" spans="1:47" s="544" customFormat="1" ht="57" thickBot="1">
      <c r="A1" s="563" t="s">
        <v>2639</v>
      </c>
      <c r="B1" s="562" t="s">
        <v>232</v>
      </c>
      <c r="C1" s="562" t="s">
        <v>231</v>
      </c>
      <c r="D1" s="561" t="s">
        <v>2889</v>
      </c>
      <c r="E1" s="555" t="s">
        <v>2644</v>
      </c>
      <c r="F1" s="555" t="s">
        <v>3220</v>
      </c>
      <c r="G1" s="555" t="s">
        <v>3466</v>
      </c>
      <c r="H1" s="555" t="s">
        <v>2643</v>
      </c>
      <c r="I1" s="555" t="s">
        <v>2645</v>
      </c>
      <c r="J1" s="556" t="s">
        <v>3465</v>
      </c>
      <c r="K1" s="548" t="s">
        <v>2636</v>
      </c>
      <c r="L1" s="560" t="s">
        <v>8</v>
      </c>
      <c r="M1" s="550" t="s">
        <v>31</v>
      </c>
      <c r="N1" s="550" t="s">
        <v>118</v>
      </c>
      <c r="O1" s="550" t="s">
        <v>3464</v>
      </c>
      <c r="P1" s="559" t="s">
        <v>3457</v>
      </c>
      <c r="Q1" s="550" t="s">
        <v>3463</v>
      </c>
      <c r="R1" s="559" t="s">
        <v>3455</v>
      </c>
      <c r="S1" s="558"/>
      <c r="T1" s="550" t="s">
        <v>3462</v>
      </c>
      <c r="U1" s="550" t="s">
        <v>3461</v>
      </c>
      <c r="V1" s="550" t="s">
        <v>3460</v>
      </c>
      <c r="W1" s="557" t="s">
        <v>3459</v>
      </c>
      <c r="X1" s="556" t="s">
        <v>3450</v>
      </c>
      <c r="Y1" s="555" t="s">
        <v>8</v>
      </c>
      <c r="Z1" s="554" t="s">
        <v>31</v>
      </c>
      <c r="AA1" s="547" t="s">
        <v>118</v>
      </c>
      <c r="AB1" s="547" t="s">
        <v>3458</v>
      </c>
      <c r="AC1" s="553" t="s">
        <v>3457</v>
      </c>
      <c r="AD1" s="553" t="s">
        <v>3456</v>
      </c>
      <c r="AE1" s="553" t="s">
        <v>3455</v>
      </c>
      <c r="AF1" s="552"/>
      <c r="AG1" s="547" t="s">
        <v>3454</v>
      </c>
      <c r="AH1" s="551" t="s">
        <v>3453</v>
      </c>
      <c r="AI1" s="551"/>
      <c r="AJ1" s="550" t="s">
        <v>3452</v>
      </c>
      <c r="AK1" s="549" t="s">
        <v>3451</v>
      </c>
      <c r="AL1" s="548" t="s">
        <v>3450</v>
      </c>
      <c r="AM1" s="547" t="s">
        <v>3449</v>
      </c>
      <c r="AN1" s="546" t="s">
        <v>3448</v>
      </c>
      <c r="AO1" s="545" t="s">
        <v>3447</v>
      </c>
      <c r="AP1" s="556"/>
      <c r="AQ1" s="11" t="s">
        <v>165</v>
      </c>
      <c r="AR1" s="11" t="s">
        <v>196</v>
      </c>
      <c r="AS1" s="11" t="s">
        <v>162</v>
      </c>
      <c r="AT1" s="11" t="s">
        <v>163</v>
      </c>
      <c r="AU1" s="11" t="s">
        <v>79</v>
      </c>
    </row>
    <row r="2" spans="1:47" ht="15" customHeight="1" outlineLevel="1">
      <c r="A2" s="522" t="s">
        <v>80</v>
      </c>
      <c r="B2" s="519" t="s">
        <v>386</v>
      </c>
      <c r="C2" s="519" t="s">
        <v>385</v>
      </c>
      <c r="D2" s="521" t="s">
        <v>388</v>
      </c>
      <c r="E2" s="520">
        <v>1984</v>
      </c>
      <c r="F2" s="519" t="s">
        <v>387</v>
      </c>
      <c r="G2" s="519" t="s">
        <v>3436</v>
      </c>
      <c r="H2" s="519">
        <v>692917526</v>
      </c>
      <c r="I2" s="519" t="s">
        <v>2666</v>
      </c>
      <c r="J2" s="518" t="s">
        <v>3361</v>
      </c>
      <c r="K2" s="533">
        <v>1</v>
      </c>
      <c r="L2" s="532">
        <v>0.41666666666666669</v>
      </c>
      <c r="M2" s="514">
        <v>0.66427083333333337</v>
      </c>
      <c r="N2" s="513">
        <f t="shared" ref="N2:N7" si="0">M2-L2</f>
        <v>0.24760416666666668</v>
      </c>
      <c r="O2" s="512"/>
      <c r="P2" s="511">
        <v>4.1666666666666664E-2</v>
      </c>
      <c r="Q2" s="513">
        <f t="shared" ref="Q2:Q7" si="1">O2*P2</f>
        <v>0</v>
      </c>
      <c r="R2" s="511">
        <v>0.75</v>
      </c>
      <c r="S2" s="510">
        <f t="shared" ref="S2:S7" si="2">IF(M2&gt;R2,M2-R2,0)</f>
        <v>0</v>
      </c>
      <c r="T2" s="509">
        <f t="shared" ref="T2:T7" si="3">S2*5</f>
        <v>0</v>
      </c>
      <c r="U2" s="508">
        <f t="shared" ref="U2:U7" si="4">IF(M2,N2+Q2+T2,"")</f>
        <v>0.24760416666666668</v>
      </c>
      <c r="V2" s="507">
        <v>1</v>
      </c>
      <c r="W2" s="506">
        <v>1</v>
      </c>
      <c r="X2" s="543">
        <v>100</v>
      </c>
      <c r="Y2" s="515">
        <v>0.375</v>
      </c>
      <c r="Z2" s="514">
        <v>0.51736111111111105</v>
      </c>
      <c r="AA2" s="513">
        <f t="shared" ref="AA2:AA7" si="5">Z2-Y2</f>
        <v>0.14236111111111105</v>
      </c>
      <c r="AB2" s="512"/>
      <c r="AC2" s="511">
        <v>4.1666666666666664E-2</v>
      </c>
      <c r="AD2" s="511">
        <f t="shared" ref="AD2:AD7" si="6">AB2*AC2</f>
        <v>0</v>
      </c>
      <c r="AE2" s="511">
        <v>0.60416666666666663</v>
      </c>
      <c r="AF2" s="510">
        <f t="shared" ref="AF2:AF7" si="7">IF(Z2&gt;AE2,Z2-AE2,0)</f>
        <v>0</v>
      </c>
      <c r="AG2" s="541">
        <f t="shared" ref="AG2:AG7" si="8">AF2*5</f>
        <v>0</v>
      </c>
      <c r="AH2" s="508">
        <f t="shared" ref="AH2:AH7" si="9">IF(Z2,AA2+AD2+AG2,"")</f>
        <v>0.14236111111111105</v>
      </c>
      <c r="AI2" s="508"/>
      <c r="AJ2" s="507">
        <v>11</v>
      </c>
      <c r="AK2" s="529">
        <v>10</v>
      </c>
      <c r="AL2" s="505">
        <v>83</v>
      </c>
      <c r="AM2" s="504">
        <f t="shared" ref="AM2:AM7" si="10">U2+AH2</f>
        <v>0.38996527777777773</v>
      </c>
      <c r="AN2" s="503">
        <v>6</v>
      </c>
      <c r="AO2" s="502">
        <v>20</v>
      </c>
      <c r="AP2" s="566" t="str">
        <f>C2&amp;" "&amp;B2</f>
        <v>Wojciechowski Adam</v>
      </c>
      <c r="AQ2" s="11"/>
      <c r="AR2" s="11">
        <v>100</v>
      </c>
      <c r="AS2" s="80"/>
      <c r="AT2" s="11"/>
      <c r="AU2" s="11"/>
    </row>
    <row r="3" spans="1:47" ht="15" customHeight="1" outlineLevel="1">
      <c r="A3" s="501" t="s">
        <v>0</v>
      </c>
      <c r="B3" s="564" t="s">
        <v>119</v>
      </c>
      <c r="C3" s="564" t="s">
        <v>7</v>
      </c>
      <c r="D3" s="500" t="s">
        <v>2853</v>
      </c>
      <c r="E3" s="499">
        <v>1976</v>
      </c>
      <c r="F3" s="498" t="s">
        <v>2914</v>
      </c>
      <c r="G3" s="498" t="s">
        <v>3446</v>
      </c>
      <c r="H3" s="498">
        <v>603676040</v>
      </c>
      <c r="I3" s="498" t="s">
        <v>3445</v>
      </c>
      <c r="J3" s="497" t="s">
        <v>3361</v>
      </c>
      <c r="K3" s="496">
        <v>30</v>
      </c>
      <c r="L3" s="495">
        <v>0.41666666666666669</v>
      </c>
      <c r="M3" s="492">
        <v>0.73402777777777783</v>
      </c>
      <c r="N3" s="491">
        <f t="shared" si="0"/>
        <v>0.31736111111111115</v>
      </c>
      <c r="O3" s="490"/>
      <c r="P3" s="489">
        <v>4.1666666666666664E-2</v>
      </c>
      <c r="Q3" s="494">
        <f t="shared" si="1"/>
        <v>0</v>
      </c>
      <c r="R3" s="489">
        <v>0.75</v>
      </c>
      <c r="S3" s="488">
        <f t="shared" si="2"/>
        <v>0</v>
      </c>
      <c r="T3" s="487">
        <f t="shared" si="3"/>
        <v>0</v>
      </c>
      <c r="U3" s="486">
        <f t="shared" si="4"/>
        <v>0.31736111111111115</v>
      </c>
      <c r="V3" s="485">
        <v>11</v>
      </c>
      <c r="W3" s="484">
        <v>1</v>
      </c>
      <c r="X3" s="480">
        <v>100</v>
      </c>
      <c r="Y3" s="493">
        <v>0.375</v>
      </c>
      <c r="Z3" s="492">
        <v>0.56319444444444444</v>
      </c>
      <c r="AA3" s="491">
        <f t="shared" si="5"/>
        <v>0.18819444444444444</v>
      </c>
      <c r="AB3" s="490"/>
      <c r="AC3" s="489">
        <v>4.1666666666666664E-2</v>
      </c>
      <c r="AD3" s="489">
        <f t="shared" si="6"/>
        <v>0</v>
      </c>
      <c r="AE3" s="489">
        <v>0.60416666666666663</v>
      </c>
      <c r="AF3" s="488">
        <f t="shared" si="7"/>
        <v>0</v>
      </c>
      <c r="AG3" s="487">
        <f t="shared" si="8"/>
        <v>0</v>
      </c>
      <c r="AH3" s="486">
        <f t="shared" si="9"/>
        <v>0.18819444444444444</v>
      </c>
      <c r="AI3" s="486"/>
      <c r="AJ3" s="485">
        <v>1</v>
      </c>
      <c r="AK3" s="523">
        <v>1</v>
      </c>
      <c r="AL3" s="483">
        <f>X3</f>
        <v>100</v>
      </c>
      <c r="AM3" s="482">
        <f t="shared" si="10"/>
        <v>0.50555555555555554</v>
      </c>
      <c r="AN3" s="481">
        <v>1</v>
      </c>
      <c r="AO3" s="480">
        <v>25</v>
      </c>
      <c r="AP3" s="566" t="str">
        <f t="shared" ref="AP3:AP7" si="11">C3&amp;" "&amp;B3</f>
        <v>Gruziel Magdalena</v>
      </c>
      <c r="AQ3" s="11">
        <v>100</v>
      </c>
      <c r="AR3" s="476">
        <f t="shared" ref="AR3" si="12">AR2*IF(AU3&lt;1,AU3,IF(AT3&lt;1,AT3,IF(AS3&lt;1,AS3,1)))</f>
        <v>77.135989010989007</v>
      </c>
      <c r="AS3" s="80">
        <f t="shared" ref="AS3:AS7" si="13">AM2/AM3</f>
        <v>0.77135989010989003</v>
      </c>
      <c r="AT3" s="11">
        <v>1</v>
      </c>
      <c r="AU3" s="11">
        <v>1</v>
      </c>
    </row>
    <row r="4" spans="1:47" ht="15" customHeight="1" outlineLevel="1">
      <c r="A4" s="501" t="s">
        <v>0</v>
      </c>
      <c r="B4" s="498" t="s">
        <v>3172</v>
      </c>
      <c r="C4" s="498" t="s">
        <v>2456</v>
      </c>
      <c r="D4" s="500" t="s">
        <v>2460</v>
      </c>
      <c r="E4" s="499">
        <v>1982</v>
      </c>
      <c r="F4" s="498" t="s">
        <v>2654</v>
      </c>
      <c r="G4" s="498" t="s">
        <v>3384</v>
      </c>
      <c r="H4" s="498">
        <v>508113609</v>
      </c>
      <c r="I4" s="498" t="s">
        <v>2655</v>
      </c>
      <c r="J4" s="497" t="s">
        <v>3361</v>
      </c>
      <c r="K4" s="496">
        <v>15</v>
      </c>
      <c r="L4" s="495">
        <v>0.41666666666666669</v>
      </c>
      <c r="M4" s="492">
        <v>0.75405092592592593</v>
      </c>
      <c r="N4" s="491">
        <f t="shared" si="0"/>
        <v>0.33738425925925924</v>
      </c>
      <c r="O4" s="490">
        <v>7</v>
      </c>
      <c r="P4" s="489">
        <v>4.1666666666666664E-2</v>
      </c>
      <c r="Q4" s="494">
        <f t="shared" si="1"/>
        <v>0.29166666666666663</v>
      </c>
      <c r="R4" s="489">
        <v>0.75</v>
      </c>
      <c r="S4" s="488">
        <f t="shared" si="2"/>
        <v>4.05092592592593E-3</v>
      </c>
      <c r="T4" s="487">
        <f t="shared" si="3"/>
        <v>2.025462962962965E-2</v>
      </c>
      <c r="U4" s="486">
        <f t="shared" si="4"/>
        <v>0.64930555555555547</v>
      </c>
      <c r="V4" s="485">
        <v>34</v>
      </c>
      <c r="W4" s="484">
        <v>3</v>
      </c>
      <c r="X4" s="480">
        <v>92</v>
      </c>
      <c r="Y4" s="493">
        <v>0.375</v>
      </c>
      <c r="Z4" s="524">
        <v>0.58750000000000002</v>
      </c>
      <c r="AA4" s="491">
        <f t="shared" si="5"/>
        <v>0.21250000000000002</v>
      </c>
      <c r="AB4" s="490">
        <v>2</v>
      </c>
      <c r="AC4" s="489">
        <v>4.1666666666666664E-2</v>
      </c>
      <c r="AD4" s="489">
        <f t="shared" si="6"/>
        <v>8.3333333333333329E-2</v>
      </c>
      <c r="AE4" s="489">
        <v>0.60416666666666663</v>
      </c>
      <c r="AF4" s="488">
        <f t="shared" si="7"/>
        <v>0</v>
      </c>
      <c r="AG4" s="487">
        <f t="shared" si="8"/>
        <v>0</v>
      </c>
      <c r="AH4" s="486">
        <f t="shared" si="9"/>
        <v>0.29583333333333334</v>
      </c>
      <c r="AI4" s="486"/>
      <c r="AJ4" s="485">
        <v>3</v>
      </c>
      <c r="AK4" s="523">
        <v>3</v>
      </c>
      <c r="AL4" s="483">
        <f>X4</f>
        <v>92</v>
      </c>
      <c r="AM4" s="482">
        <f t="shared" si="10"/>
        <v>0.94513888888888875</v>
      </c>
      <c r="AN4" s="481">
        <v>2</v>
      </c>
      <c r="AO4" s="480">
        <v>24</v>
      </c>
      <c r="AP4" s="566" t="str">
        <f t="shared" si="11"/>
        <v>Czarny Basia</v>
      </c>
      <c r="AQ4" s="11">
        <f t="shared" ref="AQ4:AQ7" si="14">AQ3*IF(AU4&lt;1,AU4,IF(AT4&lt;1,AT4,IF(AS4&lt;1,AS4,1)))</f>
        <v>53.490080822924327</v>
      </c>
      <c r="AR4" s="476">
        <f>AR3*IF(AU4&lt;1,AU4,IF(AT4&lt;1,AT4,IF(AS4&lt;1,AS4,1)))</f>
        <v>41.260102865540048</v>
      </c>
      <c r="AS4" s="80">
        <f t="shared" si="13"/>
        <v>0.53490080822924324</v>
      </c>
      <c r="AT4" s="11">
        <v>1</v>
      </c>
      <c r="AU4" s="11">
        <v>1</v>
      </c>
    </row>
    <row r="5" spans="1:47" ht="15" customHeight="1" outlineLevel="1">
      <c r="A5" s="501" t="s">
        <v>0</v>
      </c>
      <c r="B5" s="498" t="s">
        <v>3107</v>
      </c>
      <c r="C5" s="498" t="s">
        <v>3106</v>
      </c>
      <c r="D5" s="500" t="s">
        <v>2946</v>
      </c>
      <c r="E5" s="499">
        <v>1977</v>
      </c>
      <c r="F5" s="498" t="s">
        <v>555</v>
      </c>
      <c r="G5" s="498" t="s">
        <v>3444</v>
      </c>
      <c r="H5" s="498">
        <v>502993842</v>
      </c>
      <c r="I5" s="498" t="s">
        <v>3443</v>
      </c>
      <c r="J5" s="497" t="s">
        <v>3361</v>
      </c>
      <c r="K5" s="496">
        <v>20</v>
      </c>
      <c r="L5" s="495">
        <v>0.41666666666666669</v>
      </c>
      <c r="M5" s="492">
        <v>0.73750000000000004</v>
      </c>
      <c r="N5" s="491">
        <f t="shared" si="0"/>
        <v>0.32083333333333336</v>
      </c>
      <c r="O5" s="490">
        <v>7</v>
      </c>
      <c r="P5" s="489">
        <v>4.1666666666666664E-2</v>
      </c>
      <c r="Q5" s="494">
        <f t="shared" si="1"/>
        <v>0.29166666666666663</v>
      </c>
      <c r="R5" s="489">
        <v>0.75</v>
      </c>
      <c r="S5" s="488">
        <f t="shared" si="2"/>
        <v>0</v>
      </c>
      <c r="T5" s="487">
        <f t="shared" si="3"/>
        <v>0</v>
      </c>
      <c r="U5" s="486">
        <f t="shared" si="4"/>
        <v>0.61250000000000004</v>
      </c>
      <c r="V5" s="485">
        <v>33</v>
      </c>
      <c r="W5" s="484">
        <v>2</v>
      </c>
      <c r="X5" s="480">
        <v>96</v>
      </c>
      <c r="Y5" s="493">
        <v>0.375</v>
      </c>
      <c r="Z5" s="524">
        <v>0.60902777777777783</v>
      </c>
      <c r="AA5" s="491">
        <f t="shared" si="5"/>
        <v>0.23402777777777783</v>
      </c>
      <c r="AB5" s="490">
        <v>3</v>
      </c>
      <c r="AC5" s="489">
        <v>4.1666666666666664E-2</v>
      </c>
      <c r="AD5" s="489">
        <f t="shared" si="6"/>
        <v>0.125</v>
      </c>
      <c r="AE5" s="489">
        <v>0.60416666666666663</v>
      </c>
      <c r="AF5" s="488">
        <f t="shared" si="7"/>
        <v>4.8611111111112049E-3</v>
      </c>
      <c r="AG5" s="487">
        <f t="shared" si="8"/>
        <v>2.4305555555556024E-2</v>
      </c>
      <c r="AH5" s="486">
        <f t="shared" si="9"/>
        <v>0.38333333333333386</v>
      </c>
      <c r="AI5" s="486"/>
      <c r="AJ5" s="485">
        <v>4</v>
      </c>
      <c r="AK5" s="523">
        <v>4</v>
      </c>
      <c r="AL5" s="483">
        <f>X5</f>
        <v>96</v>
      </c>
      <c r="AM5" s="482">
        <f t="shared" si="10"/>
        <v>0.9958333333333339</v>
      </c>
      <c r="AN5" s="481">
        <v>3</v>
      </c>
      <c r="AO5" s="480">
        <v>23</v>
      </c>
      <c r="AP5" s="566" t="str">
        <f t="shared" si="11"/>
        <v>Nowińska Renata</v>
      </c>
      <c r="AQ5" s="11">
        <f t="shared" si="14"/>
        <v>50.767085076708476</v>
      </c>
      <c r="AR5" s="476">
        <f t="shared" ref="AR5:AR7" si="15">AR4*IF(AU5&lt;1,AU5,IF(AT5&lt;1,AT5,IF(AS5&lt;1,AS5,1)))</f>
        <v>39.159693165969294</v>
      </c>
      <c r="AS5" s="80">
        <f t="shared" si="13"/>
        <v>0.94909344490934378</v>
      </c>
      <c r="AT5" s="11">
        <v>1</v>
      </c>
      <c r="AU5" s="11">
        <v>1</v>
      </c>
    </row>
    <row r="6" spans="1:47" ht="15" customHeight="1" outlineLevel="1" thickBot="1">
      <c r="A6" s="501" t="s">
        <v>0</v>
      </c>
      <c r="B6" s="498" t="s">
        <v>1287</v>
      </c>
      <c r="C6" s="498" t="s">
        <v>2945</v>
      </c>
      <c r="D6" s="500" t="s">
        <v>2946</v>
      </c>
      <c r="E6" s="499">
        <v>1983</v>
      </c>
      <c r="F6" s="498" t="s">
        <v>555</v>
      </c>
      <c r="G6" s="498" t="s">
        <v>3395</v>
      </c>
      <c r="H6" s="498">
        <v>660174621</v>
      </c>
      <c r="I6" s="498" t="s">
        <v>3442</v>
      </c>
      <c r="J6" s="497" t="s">
        <v>3361</v>
      </c>
      <c r="K6" s="496">
        <v>21</v>
      </c>
      <c r="L6" s="495">
        <v>0.41666666666666669</v>
      </c>
      <c r="M6" s="492">
        <v>0.73750000000000004</v>
      </c>
      <c r="N6" s="494">
        <f t="shared" si="0"/>
        <v>0.32083333333333336</v>
      </c>
      <c r="O6" s="490">
        <v>8</v>
      </c>
      <c r="P6" s="489">
        <v>4.1666666666666664E-2</v>
      </c>
      <c r="Q6" s="494">
        <f t="shared" si="1"/>
        <v>0.33333333333333331</v>
      </c>
      <c r="R6" s="489">
        <v>0.75</v>
      </c>
      <c r="S6" s="488">
        <f t="shared" si="2"/>
        <v>0</v>
      </c>
      <c r="T6" s="487">
        <f t="shared" si="3"/>
        <v>0</v>
      </c>
      <c r="U6" s="486">
        <f t="shared" si="4"/>
        <v>0.65416666666666667</v>
      </c>
      <c r="V6" s="485">
        <v>36</v>
      </c>
      <c r="W6" s="484">
        <v>4</v>
      </c>
      <c r="X6" s="480">
        <v>90</v>
      </c>
      <c r="Y6" s="493">
        <v>0.375</v>
      </c>
      <c r="Z6" s="524">
        <v>0.60902777777777783</v>
      </c>
      <c r="AA6" s="494">
        <f t="shared" si="5"/>
        <v>0.23402777777777783</v>
      </c>
      <c r="AB6" s="490">
        <v>3</v>
      </c>
      <c r="AC6" s="489">
        <v>4.1666666666666664E-2</v>
      </c>
      <c r="AD6" s="489">
        <f t="shared" si="6"/>
        <v>0.125</v>
      </c>
      <c r="AE6" s="489">
        <v>0.60416666666666663</v>
      </c>
      <c r="AF6" s="488">
        <f t="shared" si="7"/>
        <v>4.8611111111112049E-3</v>
      </c>
      <c r="AG6" s="487">
        <f t="shared" si="8"/>
        <v>2.4305555555556024E-2</v>
      </c>
      <c r="AH6" s="486">
        <f t="shared" si="9"/>
        <v>0.38333333333333386</v>
      </c>
      <c r="AI6" s="486"/>
      <c r="AJ6" s="485">
        <v>5</v>
      </c>
      <c r="AK6" s="523">
        <v>5</v>
      </c>
      <c r="AL6" s="483">
        <f>X6</f>
        <v>90</v>
      </c>
      <c r="AM6" s="482">
        <f t="shared" si="10"/>
        <v>1.0375000000000005</v>
      </c>
      <c r="AN6" s="481">
        <v>4</v>
      </c>
      <c r="AO6" s="480">
        <v>22</v>
      </c>
      <c r="AP6" s="566" t="str">
        <f t="shared" si="11"/>
        <v>Rychlik Anna</v>
      </c>
      <c r="AQ6" s="11">
        <f t="shared" si="14"/>
        <v>48.728246318607738</v>
      </c>
      <c r="AR6" s="476">
        <f t="shared" si="15"/>
        <v>37.58701472556892</v>
      </c>
      <c r="AS6" s="80">
        <f t="shared" si="13"/>
        <v>0.95983935742971893</v>
      </c>
      <c r="AT6" s="11">
        <v>1</v>
      </c>
      <c r="AU6" s="11">
        <v>1</v>
      </c>
    </row>
    <row r="7" spans="1:47" ht="15" customHeight="1" outlineLevel="1">
      <c r="A7" s="522" t="s">
        <v>0</v>
      </c>
      <c r="B7" s="519" t="s">
        <v>3441</v>
      </c>
      <c r="C7" s="519" t="s">
        <v>3440</v>
      </c>
      <c r="D7" s="521" t="s">
        <v>3439</v>
      </c>
      <c r="E7" s="520">
        <v>1975</v>
      </c>
      <c r="F7" s="519" t="s">
        <v>555</v>
      </c>
      <c r="G7" s="519" t="s">
        <v>3438</v>
      </c>
      <c r="H7" s="519">
        <v>669561710</v>
      </c>
      <c r="I7" s="519" t="s">
        <v>3437</v>
      </c>
      <c r="J7" s="518" t="s">
        <v>3361</v>
      </c>
      <c r="K7" s="517">
        <v>31</v>
      </c>
      <c r="L7" s="516">
        <v>0.41666666666666669</v>
      </c>
      <c r="M7" s="514">
        <v>0.74820601851851853</v>
      </c>
      <c r="N7" s="542">
        <f t="shared" si="0"/>
        <v>0.33153935185185185</v>
      </c>
      <c r="O7" s="512">
        <v>11</v>
      </c>
      <c r="P7" s="511">
        <v>4.1666666666666664E-2</v>
      </c>
      <c r="Q7" s="513">
        <f t="shared" si="1"/>
        <v>0.45833333333333331</v>
      </c>
      <c r="R7" s="511">
        <v>0.75</v>
      </c>
      <c r="S7" s="510">
        <f t="shared" si="2"/>
        <v>0</v>
      </c>
      <c r="T7" s="509">
        <f t="shared" si="3"/>
        <v>0</v>
      </c>
      <c r="U7" s="508">
        <f t="shared" si="4"/>
        <v>0.78987268518518516</v>
      </c>
      <c r="V7" s="507">
        <v>46</v>
      </c>
      <c r="W7" s="506">
        <v>5</v>
      </c>
      <c r="X7" s="502">
        <v>88</v>
      </c>
      <c r="Y7" s="515">
        <v>0.375</v>
      </c>
      <c r="Z7" s="565">
        <v>0.5854166666666667</v>
      </c>
      <c r="AA7" s="542">
        <f t="shared" si="5"/>
        <v>0.2104166666666667</v>
      </c>
      <c r="AB7" s="512">
        <v>3</v>
      </c>
      <c r="AC7" s="511">
        <v>4.1666666666666664E-2</v>
      </c>
      <c r="AD7" s="511">
        <f t="shared" si="6"/>
        <v>0.125</v>
      </c>
      <c r="AE7" s="511">
        <v>0.60416666666666663</v>
      </c>
      <c r="AF7" s="510">
        <f t="shared" si="7"/>
        <v>0</v>
      </c>
      <c r="AG7" s="509">
        <f t="shared" si="8"/>
        <v>0</v>
      </c>
      <c r="AH7" s="508">
        <f t="shared" si="9"/>
        <v>0.3354166666666667</v>
      </c>
      <c r="AI7" s="508"/>
      <c r="AJ7" s="507">
        <v>9</v>
      </c>
      <c r="AK7" s="506">
        <v>8</v>
      </c>
      <c r="AL7" s="505">
        <v>85</v>
      </c>
      <c r="AM7" s="504">
        <f t="shared" si="10"/>
        <v>1.1252893518518519</v>
      </c>
      <c r="AN7" s="503">
        <v>5</v>
      </c>
      <c r="AO7" s="502">
        <v>21</v>
      </c>
      <c r="AP7" s="566" t="str">
        <f t="shared" si="11"/>
        <v>Głowacka Maja</v>
      </c>
      <c r="AQ7" s="11">
        <f t="shared" si="14"/>
        <v>44.92671637953201</v>
      </c>
      <c r="AR7" s="476">
        <f t="shared" si="15"/>
        <v>34.654667009514007</v>
      </c>
      <c r="AS7" s="80">
        <f t="shared" si="13"/>
        <v>0.92198508614039643</v>
      </c>
      <c r="AT7" s="11">
        <v>1</v>
      </c>
      <c r="AU7" s="11">
        <v>1</v>
      </c>
    </row>
  </sheetData>
  <sheetProtection selectLockedCells="1" selectUnlockedCells="1"/>
  <sortState ref="A2:AO38">
    <sortCondition ref="AM2:AM38"/>
  </sortState>
  <pageMargins left="0" right="0" top="0" bottom="0" header="0" footer="0"/>
  <pageSetup paperSize="8" scale="79" firstPageNumber="0" orientation="landscape" horizontalDpi="300" verticalDpi="300" r:id="rId1"/>
  <headerFooter alignWithMargins="0"/>
  <colBreaks count="1" manualBreakCount="1">
    <brk id="42" max="1048575" man="1"/>
  </colBreaks>
</worksheet>
</file>

<file path=xl/worksheets/sheet5.xml><?xml version="1.0" encoding="utf-8"?>
<worksheet xmlns="http://schemas.openxmlformats.org/spreadsheetml/2006/main" xmlns:r="http://schemas.openxmlformats.org/officeDocument/2006/relationships">
  <dimension ref="A1:AS19"/>
  <sheetViews>
    <sheetView workbookViewId="0">
      <selection sqref="A1:K2"/>
    </sheetView>
  </sheetViews>
  <sheetFormatPr defaultRowHeight="12.75"/>
  <cols>
    <col min="1" max="4" width="8.5703125" customWidth="1"/>
    <col min="5" max="5" width="20" customWidth="1"/>
    <col min="6" max="6" width="12.85546875" customWidth="1"/>
    <col min="7" max="7" width="8.5703125" customWidth="1"/>
    <col min="8" max="8" width="17.140625" customWidth="1"/>
    <col min="9" max="9" width="28.5703125" customWidth="1"/>
    <col min="10" max="12" width="8.5703125" customWidth="1"/>
    <col min="13" max="13" width="10" customWidth="1"/>
    <col min="14" max="34" width="6.42578125" customWidth="1"/>
    <col min="35" max="35" width="9.28515625" customWidth="1"/>
    <col min="36" max="36" width="12.28515625"/>
    <col min="37" max="37" width="22.85546875" bestFit="1" customWidth="1"/>
  </cols>
  <sheetData>
    <row r="1" spans="1:45" ht="12.75" customHeight="1">
      <c r="A1" s="651" t="s">
        <v>203</v>
      </c>
      <c r="B1" s="651"/>
      <c r="C1" s="651"/>
      <c r="D1" s="651"/>
      <c r="E1" s="651"/>
      <c r="F1" s="651"/>
      <c r="G1" s="651"/>
      <c r="H1" s="651"/>
      <c r="I1" s="651"/>
      <c r="J1" s="651"/>
      <c r="K1" s="651"/>
      <c r="L1" s="24"/>
      <c r="M1" s="25"/>
      <c r="N1" s="25"/>
      <c r="O1" s="652" t="s">
        <v>204</v>
      </c>
      <c r="P1" s="652"/>
      <c r="Q1" s="652"/>
      <c r="R1" s="652"/>
      <c r="S1" s="652"/>
      <c r="T1" s="652"/>
      <c r="U1" s="652"/>
      <c r="V1" s="652"/>
      <c r="W1" s="652"/>
      <c r="X1" s="652"/>
      <c r="Y1" s="652"/>
      <c r="Z1" s="652"/>
      <c r="AA1" s="652"/>
      <c r="AB1" s="652"/>
      <c r="AC1" s="652"/>
      <c r="AD1" s="652"/>
      <c r="AE1" s="652"/>
      <c r="AF1" s="652"/>
      <c r="AG1" s="652"/>
      <c r="AH1" s="652"/>
      <c r="AI1" s="652"/>
      <c r="AJ1" s="649" t="s">
        <v>205</v>
      </c>
    </row>
    <row r="2" spans="1:45" ht="75.75">
      <c r="A2" s="651"/>
      <c r="B2" s="651"/>
      <c r="C2" s="651"/>
      <c r="D2" s="651"/>
      <c r="E2" s="651"/>
      <c r="F2" s="651"/>
      <c r="G2" s="651"/>
      <c r="H2" s="651"/>
      <c r="I2" s="651"/>
      <c r="J2" s="651"/>
      <c r="K2" s="651"/>
      <c r="L2" s="26"/>
      <c r="M2" s="25"/>
      <c r="N2" s="25"/>
      <c r="O2" s="27" t="s">
        <v>206</v>
      </c>
      <c r="P2" s="28" t="s">
        <v>207</v>
      </c>
      <c r="Q2" s="28" t="s">
        <v>208</v>
      </c>
      <c r="R2" s="28" t="s">
        <v>209</v>
      </c>
      <c r="S2" s="28" t="s">
        <v>210</v>
      </c>
      <c r="T2" s="28" t="s">
        <v>211</v>
      </c>
      <c r="U2" s="28" t="s">
        <v>212</v>
      </c>
      <c r="V2" s="28" t="s">
        <v>213</v>
      </c>
      <c r="W2" s="28" t="s">
        <v>214</v>
      </c>
      <c r="X2" s="28" t="s">
        <v>215</v>
      </c>
      <c r="Y2" s="28" t="s">
        <v>216</v>
      </c>
      <c r="Z2" s="28" t="s">
        <v>217</v>
      </c>
      <c r="AA2" s="28" t="s">
        <v>218</v>
      </c>
      <c r="AB2" s="27" t="s">
        <v>219</v>
      </c>
      <c r="AC2" s="27" t="s">
        <v>220</v>
      </c>
      <c r="AD2" s="28" t="s">
        <v>221</v>
      </c>
      <c r="AE2" s="28" t="s">
        <v>222</v>
      </c>
      <c r="AF2" s="28" t="s">
        <v>223</v>
      </c>
      <c r="AG2" s="28" t="s">
        <v>224</v>
      </c>
      <c r="AH2" s="28" t="s">
        <v>225</v>
      </c>
      <c r="AI2" s="27" t="s">
        <v>226</v>
      </c>
      <c r="AJ2" s="649"/>
    </row>
    <row r="3" spans="1:45" ht="15">
      <c r="A3" s="650" t="s">
        <v>227</v>
      </c>
      <c r="B3" s="650" t="s">
        <v>228</v>
      </c>
      <c r="C3" s="650" t="s">
        <v>229</v>
      </c>
      <c r="D3" s="650" t="s">
        <v>230</v>
      </c>
      <c r="E3" s="650" t="s">
        <v>231</v>
      </c>
      <c r="F3" s="650" t="s">
        <v>232</v>
      </c>
      <c r="G3" s="650" t="s">
        <v>233</v>
      </c>
      <c r="H3" s="650" t="s">
        <v>234</v>
      </c>
      <c r="I3" s="650" t="s">
        <v>235</v>
      </c>
      <c r="J3" s="650" t="s">
        <v>236</v>
      </c>
      <c r="K3" s="650"/>
      <c r="L3" s="650"/>
      <c r="M3" s="650"/>
      <c r="N3" s="650"/>
      <c r="O3" s="29" t="s">
        <v>237</v>
      </c>
      <c r="P3" s="29" t="s">
        <v>238</v>
      </c>
      <c r="Q3" s="29" t="s">
        <v>239</v>
      </c>
      <c r="R3" s="29" t="s">
        <v>240</v>
      </c>
      <c r="S3" s="29" t="s">
        <v>241</v>
      </c>
      <c r="T3" s="29" t="s">
        <v>242</v>
      </c>
      <c r="U3" s="29" t="s">
        <v>243</v>
      </c>
      <c r="V3" s="29" t="s">
        <v>244</v>
      </c>
      <c r="W3" s="29" t="s">
        <v>245</v>
      </c>
      <c r="X3" s="29" t="s">
        <v>246</v>
      </c>
      <c r="Y3" s="29" t="s">
        <v>247</v>
      </c>
      <c r="Z3" s="29" t="s">
        <v>248</v>
      </c>
      <c r="AA3" s="29" t="s">
        <v>249</v>
      </c>
      <c r="AB3" s="29" t="s">
        <v>250</v>
      </c>
      <c r="AC3" s="29" t="s">
        <v>251</v>
      </c>
      <c r="AD3" s="29" t="s">
        <v>252</v>
      </c>
      <c r="AE3" s="29" t="s">
        <v>253</v>
      </c>
      <c r="AF3" s="29" t="s">
        <v>254</v>
      </c>
      <c r="AG3" s="29" t="s">
        <v>255</v>
      </c>
      <c r="AH3" s="29" t="s">
        <v>256</v>
      </c>
      <c r="AI3" s="29" t="s">
        <v>257</v>
      </c>
      <c r="AJ3" s="649"/>
    </row>
    <row r="4" spans="1:45" ht="30">
      <c r="A4" s="650"/>
      <c r="B4" s="650"/>
      <c r="C4" s="650"/>
      <c r="D4" s="650"/>
      <c r="E4" s="650"/>
      <c r="F4" s="650"/>
      <c r="G4" s="650"/>
      <c r="H4" s="650"/>
      <c r="I4" s="650"/>
      <c r="J4" s="30" t="s">
        <v>258</v>
      </c>
      <c r="K4" s="30" t="s">
        <v>259</v>
      </c>
      <c r="L4" s="30" t="s">
        <v>260</v>
      </c>
      <c r="M4" s="30" t="s">
        <v>118</v>
      </c>
      <c r="N4" s="30" t="s">
        <v>261</v>
      </c>
      <c r="O4" s="29" t="s">
        <v>262</v>
      </c>
      <c r="P4" s="29" t="s">
        <v>262</v>
      </c>
      <c r="Q4" s="29" t="s">
        <v>262</v>
      </c>
      <c r="R4" s="29" t="s">
        <v>262</v>
      </c>
      <c r="S4" s="29" t="s">
        <v>263</v>
      </c>
      <c r="T4" s="29" t="s">
        <v>263</v>
      </c>
      <c r="U4" s="29" t="s">
        <v>263</v>
      </c>
      <c r="V4" s="29" t="s">
        <v>263</v>
      </c>
      <c r="W4" s="29" t="s">
        <v>264</v>
      </c>
      <c r="X4" s="29" t="s">
        <v>264</v>
      </c>
      <c r="Y4" s="29" t="s">
        <v>264</v>
      </c>
      <c r="Z4" s="29" t="s">
        <v>264</v>
      </c>
      <c r="AA4" s="29" t="s">
        <v>265</v>
      </c>
      <c r="AB4" s="29" t="s">
        <v>265</v>
      </c>
      <c r="AC4" s="29" t="s">
        <v>265</v>
      </c>
      <c r="AD4" s="29" t="s">
        <v>265</v>
      </c>
      <c r="AE4" s="29" t="s">
        <v>266</v>
      </c>
      <c r="AF4" s="29" t="s">
        <v>266</v>
      </c>
      <c r="AG4" s="29" t="s">
        <v>266</v>
      </c>
      <c r="AH4" s="29" t="s">
        <v>266</v>
      </c>
      <c r="AI4" s="29" t="s">
        <v>267</v>
      </c>
      <c r="AJ4" s="649"/>
      <c r="AK4" s="11"/>
      <c r="AL4" s="11"/>
      <c r="AM4" s="11"/>
      <c r="AN4" s="11" t="s">
        <v>165</v>
      </c>
      <c r="AO4" s="11" t="s">
        <v>196</v>
      </c>
      <c r="AP4" s="11" t="s">
        <v>162</v>
      </c>
      <c r="AQ4" s="11" t="s">
        <v>163</v>
      </c>
      <c r="AR4" s="11" t="s">
        <v>79</v>
      </c>
      <c r="AS4" s="11" t="s">
        <v>164</v>
      </c>
    </row>
    <row r="5" spans="1:45">
      <c r="A5" s="49">
        <v>1</v>
      </c>
      <c r="B5" s="49">
        <v>1</v>
      </c>
      <c r="C5" s="32"/>
      <c r="D5" s="49">
        <v>1002</v>
      </c>
      <c r="E5" s="49" t="s">
        <v>268</v>
      </c>
      <c r="F5" s="49" t="s">
        <v>91</v>
      </c>
      <c r="G5" s="49">
        <v>1969</v>
      </c>
      <c r="H5" s="49" t="s">
        <v>92</v>
      </c>
      <c r="I5" s="49" t="s">
        <v>269</v>
      </c>
      <c r="J5" s="49">
        <v>60</v>
      </c>
      <c r="K5" s="49">
        <v>20</v>
      </c>
      <c r="L5" s="49">
        <v>60</v>
      </c>
      <c r="M5" s="49" t="s">
        <v>270</v>
      </c>
      <c r="N5" s="49">
        <v>0</v>
      </c>
      <c r="O5" s="49" t="s">
        <v>271</v>
      </c>
      <c r="P5" s="49" t="s">
        <v>272</v>
      </c>
      <c r="Q5" s="49" t="s">
        <v>273</v>
      </c>
      <c r="R5" s="49" t="s">
        <v>274</v>
      </c>
      <c r="S5" s="49" t="s">
        <v>275</v>
      </c>
      <c r="T5" s="49" t="s">
        <v>276</v>
      </c>
      <c r="U5" s="49" t="s">
        <v>277</v>
      </c>
      <c r="V5" s="49" t="s">
        <v>278</v>
      </c>
      <c r="W5" s="49" t="s">
        <v>279</v>
      </c>
      <c r="X5" s="49" t="s">
        <v>280</v>
      </c>
      <c r="Y5" s="49" t="s">
        <v>281</v>
      </c>
      <c r="Z5" s="49" t="s">
        <v>282</v>
      </c>
      <c r="AA5" s="49" t="s">
        <v>283</v>
      </c>
      <c r="AB5" s="49" t="s">
        <v>284</v>
      </c>
      <c r="AC5" s="49" t="s">
        <v>285</v>
      </c>
      <c r="AD5" s="49" t="s">
        <v>286</v>
      </c>
      <c r="AE5" s="49" t="s">
        <v>287</v>
      </c>
      <c r="AF5" s="49" t="s">
        <v>288</v>
      </c>
      <c r="AG5" s="49" t="s">
        <v>289</v>
      </c>
      <c r="AH5" s="49" t="s">
        <v>290</v>
      </c>
      <c r="AI5" s="49" t="s">
        <v>291</v>
      </c>
      <c r="AJ5" s="33" t="s">
        <v>115</v>
      </c>
      <c r="AK5" s="11"/>
      <c r="AL5" s="11"/>
      <c r="AM5" s="11"/>
      <c r="AN5" s="11"/>
      <c r="AO5" s="11">
        <v>100</v>
      </c>
      <c r="AP5" s="11"/>
      <c r="AQ5" s="11"/>
      <c r="AR5" s="11"/>
      <c r="AS5" s="11"/>
    </row>
    <row r="6" spans="1:45">
      <c r="A6" s="34">
        <v>62</v>
      </c>
      <c r="B6" s="35"/>
      <c r="C6" s="34">
        <v>1</v>
      </c>
      <c r="D6" s="34">
        <v>1056</v>
      </c>
      <c r="E6" s="34" t="s">
        <v>884</v>
      </c>
      <c r="F6" s="34" t="s">
        <v>123</v>
      </c>
      <c r="G6" s="34">
        <v>1973</v>
      </c>
      <c r="H6" s="34" t="s">
        <v>885</v>
      </c>
      <c r="I6" s="35"/>
      <c r="J6" s="34">
        <v>40</v>
      </c>
      <c r="K6" s="34">
        <v>13</v>
      </c>
      <c r="L6" s="34">
        <v>40</v>
      </c>
      <c r="M6" s="34" t="s">
        <v>886</v>
      </c>
      <c r="N6" s="34">
        <v>0</v>
      </c>
      <c r="O6" s="34" t="s">
        <v>887</v>
      </c>
      <c r="P6" s="34" t="s">
        <v>888</v>
      </c>
      <c r="Q6" s="35"/>
      <c r="R6" s="35"/>
      <c r="S6" s="34" t="s">
        <v>889</v>
      </c>
      <c r="T6" s="34" t="s">
        <v>890</v>
      </c>
      <c r="U6" s="34" t="s">
        <v>481</v>
      </c>
      <c r="V6" s="35"/>
      <c r="W6" s="35"/>
      <c r="X6" s="34" t="s">
        <v>891</v>
      </c>
      <c r="Y6" s="34" t="s">
        <v>500</v>
      </c>
      <c r="Z6" s="35"/>
      <c r="AA6" s="34" t="s">
        <v>545</v>
      </c>
      <c r="AB6" s="34" t="s">
        <v>544</v>
      </c>
      <c r="AC6" s="34" t="s">
        <v>469</v>
      </c>
      <c r="AD6" s="34" t="s">
        <v>445</v>
      </c>
      <c r="AE6" s="34" t="s">
        <v>892</v>
      </c>
      <c r="AF6" s="34" t="s">
        <v>893</v>
      </c>
      <c r="AG6" s="35"/>
      <c r="AH6" s="35"/>
      <c r="AI6" s="34" t="s">
        <v>553</v>
      </c>
      <c r="AJ6" s="36"/>
      <c r="AK6" s="11" t="str">
        <f>E6&amp;" "&amp;F6</f>
        <v>Kosiorek Małgorzata</v>
      </c>
      <c r="AL6" s="11">
        <f>I6</f>
        <v>0</v>
      </c>
      <c r="AM6" s="11" t="str">
        <f>H6</f>
        <v>Ełk</v>
      </c>
      <c r="AN6" s="11">
        <v>100</v>
      </c>
      <c r="AO6" s="11">
        <f>MAX(AO5*IF(AR6&lt;1,AR6,IF(AS6&lt;1,AS6,IF(AP6&lt;1,AP6,1))),0)</f>
        <v>66.666666666666657</v>
      </c>
      <c r="AP6" s="11">
        <f>M5/M6</f>
        <v>0.94270589683614425</v>
      </c>
      <c r="AQ6" s="11">
        <f>K6/K5</f>
        <v>0.65</v>
      </c>
      <c r="AR6" s="11">
        <f>J6/J5</f>
        <v>0.66666666666666663</v>
      </c>
      <c r="AS6" s="11">
        <f>(K6/K5)^0.2</f>
        <v>0.91745056261049807</v>
      </c>
    </row>
    <row r="7" spans="1:45">
      <c r="A7" s="34">
        <v>66</v>
      </c>
      <c r="B7" s="35"/>
      <c r="C7" s="34">
        <v>2</v>
      </c>
      <c r="D7" s="34">
        <v>1119</v>
      </c>
      <c r="E7" s="34" t="s">
        <v>29</v>
      </c>
      <c r="F7" s="34" t="s">
        <v>121</v>
      </c>
      <c r="G7" s="34">
        <v>1980</v>
      </c>
      <c r="H7" s="34" t="s">
        <v>122</v>
      </c>
      <c r="I7" s="35"/>
      <c r="J7" s="34">
        <v>39</v>
      </c>
      <c r="K7" s="34">
        <v>11</v>
      </c>
      <c r="L7" s="34">
        <v>39</v>
      </c>
      <c r="M7" s="34" t="s">
        <v>1230</v>
      </c>
      <c r="N7" s="34">
        <v>0</v>
      </c>
      <c r="O7" s="35"/>
      <c r="P7" s="35"/>
      <c r="Q7" s="35"/>
      <c r="R7" s="35"/>
      <c r="S7" s="34" t="s">
        <v>902</v>
      </c>
      <c r="T7" s="35"/>
      <c r="U7" s="34" t="s">
        <v>276</v>
      </c>
      <c r="V7" s="34" t="s">
        <v>430</v>
      </c>
      <c r="W7" s="35"/>
      <c r="X7" s="34" t="s">
        <v>1231</v>
      </c>
      <c r="Y7" s="34" t="s">
        <v>903</v>
      </c>
      <c r="Z7" s="35"/>
      <c r="AA7" s="34" t="s">
        <v>403</v>
      </c>
      <c r="AB7" s="35"/>
      <c r="AC7" s="34" t="s">
        <v>788</v>
      </c>
      <c r="AD7" s="34" t="s">
        <v>495</v>
      </c>
      <c r="AE7" s="34" t="s">
        <v>904</v>
      </c>
      <c r="AF7" s="34" t="s">
        <v>836</v>
      </c>
      <c r="AG7" s="35"/>
      <c r="AH7" s="34" t="s">
        <v>461</v>
      </c>
      <c r="AI7" s="34" t="s">
        <v>440</v>
      </c>
      <c r="AJ7" s="36"/>
      <c r="AK7" s="11" t="str">
        <f t="shared" ref="AK7" si="0">E7&amp;" "&amp;F7</f>
        <v>Cecuła Marzena</v>
      </c>
      <c r="AL7" s="11">
        <f t="shared" ref="AL7" si="1">I7</f>
        <v>0</v>
      </c>
      <c r="AM7" s="11" t="str">
        <f t="shared" ref="AM7" si="2">H7</f>
        <v>Wierzenica</v>
      </c>
      <c r="AN7" s="11">
        <f>MAX(AN6*IF(AR7&lt;1,AR7,IF(AS7&lt;1,AS7,IF(AP7&lt;1,AP7,1))),0)</f>
        <v>97.5</v>
      </c>
      <c r="AO7" s="11">
        <f>MAX(AO6*IF(AR7&lt;1,AR7,IF(AS7&lt;1,AS7,IF(AP7&lt;1,AP7,1))),0)</f>
        <v>64.999999999999986</v>
      </c>
      <c r="AP7" s="11">
        <f>M6/M7</f>
        <v>0.96562135945412619</v>
      </c>
      <c r="AQ7" s="11">
        <f>K7/K6</f>
        <v>0.84615384615384615</v>
      </c>
      <c r="AR7" s="11">
        <f>J7/J6</f>
        <v>0.97499999999999998</v>
      </c>
      <c r="AS7" s="11">
        <f>(K7/K6)^0.2</f>
        <v>0.96714116000060635</v>
      </c>
    </row>
    <row r="8" spans="1:45">
      <c r="A8" s="34">
        <v>68</v>
      </c>
      <c r="B8" s="35"/>
      <c r="C8" s="34">
        <v>3</v>
      </c>
      <c r="D8" s="34">
        <v>1114</v>
      </c>
      <c r="E8" s="34" t="s">
        <v>7</v>
      </c>
      <c r="F8" s="34" t="s">
        <v>119</v>
      </c>
      <c r="G8" s="34">
        <v>1976</v>
      </c>
      <c r="H8" s="34" t="s">
        <v>47</v>
      </c>
      <c r="I8" s="34" t="s">
        <v>1232</v>
      </c>
      <c r="J8" s="34">
        <v>38</v>
      </c>
      <c r="K8" s="34">
        <v>16</v>
      </c>
      <c r="L8" s="34">
        <v>50</v>
      </c>
      <c r="M8" s="34" t="s">
        <v>1233</v>
      </c>
      <c r="N8" s="34">
        <v>12</v>
      </c>
      <c r="O8" s="34" t="s">
        <v>738</v>
      </c>
      <c r="P8" s="35"/>
      <c r="Q8" s="34" t="s">
        <v>671</v>
      </c>
      <c r="R8" s="34" t="s">
        <v>777</v>
      </c>
      <c r="S8" s="34" t="s">
        <v>291</v>
      </c>
      <c r="T8" s="35"/>
      <c r="U8" s="34" t="s">
        <v>437</v>
      </c>
      <c r="V8" s="34" t="s">
        <v>650</v>
      </c>
      <c r="W8" s="34" t="s">
        <v>418</v>
      </c>
      <c r="X8" s="35"/>
      <c r="Y8" s="34" t="s">
        <v>779</v>
      </c>
      <c r="Z8" s="34" t="s">
        <v>466</v>
      </c>
      <c r="AA8" s="34" t="s">
        <v>636</v>
      </c>
      <c r="AB8" s="34" t="s">
        <v>617</v>
      </c>
      <c r="AC8" s="34" t="s">
        <v>468</v>
      </c>
      <c r="AD8" s="35"/>
      <c r="AE8" s="34" t="s">
        <v>839</v>
      </c>
      <c r="AF8" s="34" t="s">
        <v>297</v>
      </c>
      <c r="AG8" s="34" t="s">
        <v>1041</v>
      </c>
      <c r="AH8" s="34" t="s">
        <v>1234</v>
      </c>
      <c r="AI8" s="34" t="s">
        <v>1235</v>
      </c>
      <c r="AJ8" s="36"/>
      <c r="AK8" s="11" t="str">
        <f t="shared" ref="AK8:AK19" si="3">E8&amp;" "&amp;F8</f>
        <v>Gruziel Magdalena</v>
      </c>
      <c r="AL8" s="11" t="str">
        <f t="shared" ref="AL8:AL19" si="4">I8</f>
        <v>Team360</v>
      </c>
      <c r="AM8" s="11" t="str">
        <f t="shared" ref="AM8:AM19" si="5">H8</f>
        <v>Warszawa</v>
      </c>
      <c r="AN8" s="11">
        <f t="shared" ref="AN8:AN19" si="6">MAX(AN7*IF(AR8&lt;1,AR8,IF(AS8&lt;1,AS8,IF(AP8&lt;1,AP8,1))),0)</f>
        <v>95</v>
      </c>
      <c r="AO8" s="11">
        <f t="shared" ref="AO8:AO19" si="7">MAX(AO7*IF(AR8&lt;1,AR8,IF(AS8&lt;1,AS8,IF(AP8&lt;1,AP8,1))),0)</f>
        <v>63.333333333333321</v>
      </c>
      <c r="AP8" s="11">
        <f t="shared" ref="AP8:AP19" si="8">M7/M8</f>
        <v>0.95806569176802858</v>
      </c>
      <c r="AQ8" s="11">
        <f t="shared" ref="AQ8:AQ19" si="9">K8/K7</f>
        <v>1.4545454545454546</v>
      </c>
      <c r="AR8" s="11">
        <f t="shared" ref="AR8:AR19" si="10">J8/J7</f>
        <v>0.97435897435897434</v>
      </c>
      <c r="AS8" s="11">
        <f t="shared" ref="AS8:AS19" si="11">(K8/K7)^0.2</f>
        <v>1.0778180677127258</v>
      </c>
    </row>
    <row r="9" spans="1:45">
      <c r="A9" s="31">
        <v>71</v>
      </c>
      <c r="B9" s="32"/>
      <c r="C9" s="31">
        <v>4</v>
      </c>
      <c r="D9" s="31">
        <v>1124</v>
      </c>
      <c r="E9" s="31" t="s">
        <v>832</v>
      </c>
      <c r="F9" s="31" t="s">
        <v>1236</v>
      </c>
      <c r="G9" s="31">
        <v>1969</v>
      </c>
      <c r="H9" s="31" t="s">
        <v>45</v>
      </c>
      <c r="I9" s="31" t="s">
        <v>833</v>
      </c>
      <c r="J9" s="31">
        <v>38</v>
      </c>
      <c r="K9" s="31">
        <v>11</v>
      </c>
      <c r="L9" s="31">
        <v>38</v>
      </c>
      <c r="M9" s="31" t="s">
        <v>1237</v>
      </c>
      <c r="N9" s="31">
        <v>0</v>
      </c>
      <c r="O9" s="32"/>
      <c r="P9" s="32"/>
      <c r="Q9" s="32"/>
      <c r="R9" s="31" t="s">
        <v>1099</v>
      </c>
      <c r="S9" s="32"/>
      <c r="T9" s="32"/>
      <c r="U9" s="32"/>
      <c r="V9" s="31" t="s">
        <v>1029</v>
      </c>
      <c r="W9" s="31" t="s">
        <v>588</v>
      </c>
      <c r="X9" s="31" t="s">
        <v>1020</v>
      </c>
      <c r="Y9" s="31" t="s">
        <v>450</v>
      </c>
      <c r="Z9" s="31" t="s">
        <v>955</v>
      </c>
      <c r="AA9" s="32"/>
      <c r="AB9" s="31" t="s">
        <v>394</v>
      </c>
      <c r="AC9" s="31" t="s">
        <v>1238</v>
      </c>
      <c r="AD9" s="32"/>
      <c r="AE9" s="32"/>
      <c r="AF9" s="31" t="s">
        <v>1078</v>
      </c>
      <c r="AG9" s="31" t="s">
        <v>586</v>
      </c>
      <c r="AH9" s="31" t="s">
        <v>627</v>
      </c>
      <c r="AI9" s="31" t="s">
        <v>540</v>
      </c>
      <c r="AJ9" s="33"/>
      <c r="AK9" s="11" t="str">
        <f t="shared" si="3"/>
        <v>Stanek Asia</v>
      </c>
      <c r="AL9" s="11" t="str">
        <f t="shared" si="4"/>
        <v>RUDY KOT</v>
      </c>
      <c r="AM9" s="11" t="str">
        <f t="shared" si="5"/>
        <v>Szczecin</v>
      </c>
      <c r="AN9" s="11">
        <f t="shared" si="6"/>
        <v>88.141034972259007</v>
      </c>
      <c r="AO9" s="11">
        <f t="shared" si="7"/>
        <v>58.760689981505998</v>
      </c>
      <c r="AP9" s="11">
        <f t="shared" si="8"/>
        <v>1.0535637149028081</v>
      </c>
      <c r="AQ9" s="11">
        <f t="shared" si="9"/>
        <v>0.6875</v>
      </c>
      <c r="AR9" s="11">
        <f t="shared" si="10"/>
        <v>1</v>
      </c>
      <c r="AS9" s="11">
        <f t="shared" si="11"/>
        <v>0.92780036812904221</v>
      </c>
    </row>
    <row r="10" spans="1:45">
      <c r="A10" s="34">
        <v>92</v>
      </c>
      <c r="B10" s="35"/>
      <c r="C10" s="34">
        <v>5</v>
      </c>
      <c r="D10" s="34">
        <v>1060</v>
      </c>
      <c r="E10" s="34" t="s">
        <v>1239</v>
      </c>
      <c r="F10" s="34" t="s">
        <v>1240</v>
      </c>
      <c r="G10" s="34">
        <v>1978</v>
      </c>
      <c r="H10" s="34" t="s">
        <v>1023</v>
      </c>
      <c r="I10" s="34" t="s">
        <v>1031</v>
      </c>
      <c r="J10" s="34">
        <v>33</v>
      </c>
      <c r="K10" s="34">
        <v>10</v>
      </c>
      <c r="L10" s="34">
        <v>33</v>
      </c>
      <c r="M10" s="34" t="s">
        <v>1241</v>
      </c>
      <c r="N10" s="34">
        <v>0</v>
      </c>
      <c r="O10" s="35"/>
      <c r="P10" s="35"/>
      <c r="Q10" s="35"/>
      <c r="R10" s="34" t="s">
        <v>412</v>
      </c>
      <c r="S10" s="35"/>
      <c r="T10" s="35"/>
      <c r="U10" s="35"/>
      <c r="V10" s="34" t="s">
        <v>800</v>
      </c>
      <c r="W10" s="34" t="s">
        <v>1025</v>
      </c>
      <c r="X10" s="34" t="s">
        <v>786</v>
      </c>
      <c r="Y10" s="34" t="s">
        <v>436</v>
      </c>
      <c r="Z10" s="34" t="s">
        <v>1004</v>
      </c>
      <c r="AA10" s="35"/>
      <c r="AB10" s="35"/>
      <c r="AC10" s="34" t="s">
        <v>662</v>
      </c>
      <c r="AD10" s="34" t="s">
        <v>517</v>
      </c>
      <c r="AE10" s="35"/>
      <c r="AF10" s="35"/>
      <c r="AG10" s="34" t="s">
        <v>1242</v>
      </c>
      <c r="AH10" s="34" t="s">
        <v>1034</v>
      </c>
      <c r="AI10" s="34" t="s">
        <v>440</v>
      </c>
      <c r="AJ10" s="36"/>
      <c r="AK10" s="11" t="str">
        <f t="shared" si="3"/>
        <v>Lipińska Katarzyna</v>
      </c>
      <c r="AL10" s="11" t="str">
        <f t="shared" si="4"/>
        <v>Jedziemy z przytulasem ? !</v>
      </c>
      <c r="AM10" s="11" t="str">
        <f t="shared" si="5"/>
        <v>Koszalin</v>
      </c>
      <c r="AN10" s="11">
        <f t="shared" si="6"/>
        <v>76.543530370645982</v>
      </c>
      <c r="AO10" s="11">
        <f t="shared" si="7"/>
        <v>51.029020247097314</v>
      </c>
      <c r="AP10" s="11">
        <f t="shared" si="8"/>
        <v>0.99032725717137615</v>
      </c>
      <c r="AQ10" s="11">
        <f t="shared" si="9"/>
        <v>0.90909090909090906</v>
      </c>
      <c r="AR10" s="11">
        <f t="shared" si="10"/>
        <v>0.86842105263157898</v>
      </c>
      <c r="AS10" s="11">
        <f t="shared" si="11"/>
        <v>0.98111849572626431</v>
      </c>
    </row>
    <row r="11" spans="1:45">
      <c r="A11" s="34">
        <v>106</v>
      </c>
      <c r="B11" s="35"/>
      <c r="C11" s="34">
        <v>6</v>
      </c>
      <c r="D11" s="34">
        <v>1138</v>
      </c>
      <c r="E11" s="34" t="s">
        <v>1243</v>
      </c>
      <c r="F11" s="34" t="s">
        <v>1244</v>
      </c>
      <c r="G11" s="34">
        <v>1982</v>
      </c>
      <c r="H11" s="34" t="s">
        <v>1072</v>
      </c>
      <c r="I11" s="35"/>
      <c r="J11" s="34">
        <v>31</v>
      </c>
      <c r="K11" s="34">
        <v>10</v>
      </c>
      <c r="L11" s="34">
        <v>31</v>
      </c>
      <c r="M11" s="34" t="s">
        <v>1245</v>
      </c>
      <c r="N11" s="34">
        <v>0</v>
      </c>
      <c r="O11" s="34" t="s">
        <v>335</v>
      </c>
      <c r="P11" s="35"/>
      <c r="Q11" s="34" t="s">
        <v>413</v>
      </c>
      <c r="R11" s="35"/>
      <c r="S11" s="35"/>
      <c r="T11" s="35"/>
      <c r="U11" s="34" t="s">
        <v>638</v>
      </c>
      <c r="V11" s="34" t="s">
        <v>543</v>
      </c>
      <c r="W11" s="35"/>
      <c r="X11" s="35"/>
      <c r="Y11" s="34" t="s">
        <v>691</v>
      </c>
      <c r="Z11" s="35"/>
      <c r="AA11" s="35"/>
      <c r="AB11" s="34" t="s">
        <v>1020</v>
      </c>
      <c r="AC11" s="34" t="s">
        <v>503</v>
      </c>
      <c r="AD11" s="34" t="s">
        <v>851</v>
      </c>
      <c r="AE11" s="34" t="s">
        <v>1069</v>
      </c>
      <c r="AF11" s="35"/>
      <c r="AG11" s="34" t="s">
        <v>877</v>
      </c>
      <c r="AH11" s="35"/>
      <c r="AI11" s="34" t="s">
        <v>1070</v>
      </c>
      <c r="AJ11" s="36"/>
      <c r="AK11" s="11" t="str">
        <f t="shared" si="3"/>
        <v>Kołodziej Ewa</v>
      </c>
      <c r="AL11" s="11">
        <f t="shared" si="4"/>
        <v>0</v>
      </c>
      <c r="AM11" s="11" t="str">
        <f t="shared" si="5"/>
        <v>Wiktorów</v>
      </c>
      <c r="AN11" s="11">
        <f t="shared" si="6"/>
        <v>71.904528530000775</v>
      </c>
      <c r="AO11" s="11">
        <f t="shared" si="7"/>
        <v>47.936352353333845</v>
      </c>
      <c r="AP11" s="11">
        <f t="shared" si="8"/>
        <v>0.97962842242503256</v>
      </c>
      <c r="AQ11" s="11">
        <f t="shared" si="9"/>
        <v>1</v>
      </c>
      <c r="AR11" s="11">
        <f t="shared" si="10"/>
        <v>0.93939393939393945</v>
      </c>
      <c r="AS11" s="11">
        <f t="shared" si="11"/>
        <v>1</v>
      </c>
    </row>
    <row r="12" spans="1:45">
      <c r="A12" s="34">
        <v>112</v>
      </c>
      <c r="B12" s="35"/>
      <c r="C12" s="34">
        <v>7</v>
      </c>
      <c r="D12" s="34">
        <v>1166</v>
      </c>
      <c r="E12" s="34" t="s">
        <v>1246</v>
      </c>
      <c r="F12" s="34" t="s">
        <v>1247</v>
      </c>
      <c r="G12" s="34">
        <v>2004</v>
      </c>
      <c r="H12" s="34" t="s">
        <v>92</v>
      </c>
      <c r="I12" s="35"/>
      <c r="J12" s="34">
        <v>30</v>
      </c>
      <c r="K12" s="34">
        <v>9</v>
      </c>
      <c r="L12" s="34">
        <v>30</v>
      </c>
      <c r="M12" s="34" t="s">
        <v>1248</v>
      </c>
      <c r="N12" s="34">
        <v>0</v>
      </c>
      <c r="O12" s="35"/>
      <c r="P12" s="35"/>
      <c r="Q12" s="35"/>
      <c r="R12" s="35"/>
      <c r="S12" s="34" t="s">
        <v>1249</v>
      </c>
      <c r="T12" s="34" t="s">
        <v>322</v>
      </c>
      <c r="U12" s="34" t="s">
        <v>515</v>
      </c>
      <c r="V12" s="35"/>
      <c r="W12" s="35"/>
      <c r="X12" s="35"/>
      <c r="Y12" s="34" t="s">
        <v>310</v>
      </c>
      <c r="Z12" s="35"/>
      <c r="AA12" s="34" t="s">
        <v>492</v>
      </c>
      <c r="AB12" s="34" t="s">
        <v>629</v>
      </c>
      <c r="AC12" s="34" t="s">
        <v>429</v>
      </c>
      <c r="AD12" s="34" t="s">
        <v>415</v>
      </c>
      <c r="AE12" s="34" t="s">
        <v>444</v>
      </c>
      <c r="AF12" s="35"/>
      <c r="AG12" s="35"/>
      <c r="AH12" s="35"/>
      <c r="AI12" s="34" t="s">
        <v>822</v>
      </c>
      <c r="AJ12" s="36"/>
      <c r="AK12" s="11" t="str">
        <f t="shared" si="3"/>
        <v>Gołębiewska Emilia</v>
      </c>
      <c r="AL12" s="11">
        <f t="shared" si="4"/>
        <v>0</v>
      </c>
      <c r="AM12" s="11" t="str">
        <f t="shared" si="5"/>
        <v>Gdynia</v>
      </c>
      <c r="AN12" s="11">
        <f t="shared" si="6"/>
        <v>69.585027609678178</v>
      </c>
      <c r="AO12" s="11">
        <f t="shared" si="7"/>
        <v>46.390018406452107</v>
      </c>
      <c r="AP12" s="11">
        <f t="shared" si="8"/>
        <v>1.0383406662476431</v>
      </c>
      <c r="AQ12" s="11">
        <f t="shared" si="9"/>
        <v>0.9</v>
      </c>
      <c r="AR12" s="11">
        <f t="shared" si="10"/>
        <v>0.967741935483871</v>
      </c>
      <c r="AS12" s="11">
        <f t="shared" si="11"/>
        <v>0.9791483623609768</v>
      </c>
    </row>
    <row r="13" spans="1:45">
      <c r="A13" s="31">
        <v>129</v>
      </c>
      <c r="B13" s="32"/>
      <c r="C13" s="31">
        <v>8</v>
      </c>
      <c r="D13" s="31">
        <v>1159</v>
      </c>
      <c r="E13" s="31" t="s">
        <v>1250</v>
      </c>
      <c r="F13" s="31" t="s">
        <v>1251</v>
      </c>
      <c r="G13" s="31">
        <v>1979</v>
      </c>
      <c r="H13" s="31" t="s">
        <v>57</v>
      </c>
      <c r="I13" s="32"/>
      <c r="J13" s="31">
        <v>20</v>
      </c>
      <c r="K13" s="31">
        <v>7</v>
      </c>
      <c r="L13" s="31">
        <v>20</v>
      </c>
      <c r="M13" s="31" t="s">
        <v>1252</v>
      </c>
      <c r="N13" s="31">
        <v>0</v>
      </c>
      <c r="O13" s="32"/>
      <c r="P13" s="31" t="s">
        <v>335</v>
      </c>
      <c r="Q13" s="32"/>
      <c r="R13" s="32"/>
      <c r="S13" s="32"/>
      <c r="T13" s="31" t="s">
        <v>909</v>
      </c>
      <c r="U13" s="31" t="s">
        <v>640</v>
      </c>
      <c r="V13" s="32"/>
      <c r="W13" s="32"/>
      <c r="X13" s="32"/>
      <c r="Y13" s="31" t="s">
        <v>778</v>
      </c>
      <c r="Z13" s="32"/>
      <c r="AA13" s="32"/>
      <c r="AB13" s="31" t="s">
        <v>750</v>
      </c>
      <c r="AC13" s="31" t="s">
        <v>668</v>
      </c>
      <c r="AD13" s="31" t="s">
        <v>399</v>
      </c>
      <c r="AE13" s="32"/>
      <c r="AF13" s="32"/>
      <c r="AG13" s="32"/>
      <c r="AH13" s="32"/>
      <c r="AI13" s="31" t="s">
        <v>430</v>
      </c>
      <c r="AJ13" s="33"/>
      <c r="AK13" s="11" t="str">
        <f t="shared" si="3"/>
        <v>Wilkowska Dorota</v>
      </c>
      <c r="AL13" s="11">
        <f t="shared" si="4"/>
        <v>0</v>
      </c>
      <c r="AM13" s="11" t="str">
        <f t="shared" si="5"/>
        <v>Gdańsk</v>
      </c>
      <c r="AN13" s="11">
        <f t="shared" si="6"/>
        <v>46.390018406452114</v>
      </c>
      <c r="AO13" s="11">
        <f t="shared" si="7"/>
        <v>30.926678937634737</v>
      </c>
      <c r="AP13" s="11">
        <f t="shared" si="8"/>
        <v>1.102858056947851</v>
      </c>
      <c r="AQ13" s="11">
        <f t="shared" si="9"/>
        <v>0.77777777777777779</v>
      </c>
      <c r="AR13" s="11">
        <f t="shared" si="10"/>
        <v>0.66666666666666663</v>
      </c>
      <c r="AS13" s="11">
        <f t="shared" si="11"/>
        <v>0.95097939279558963</v>
      </c>
    </row>
    <row r="14" spans="1:45">
      <c r="A14" s="34">
        <v>130</v>
      </c>
      <c r="B14" s="35"/>
      <c r="C14" s="34">
        <v>9</v>
      </c>
      <c r="D14" s="34">
        <v>1065</v>
      </c>
      <c r="E14" s="34" t="s">
        <v>1253</v>
      </c>
      <c r="F14" s="34" t="s">
        <v>1254</v>
      </c>
      <c r="G14" s="34">
        <v>1979</v>
      </c>
      <c r="H14" s="34" t="s">
        <v>57</v>
      </c>
      <c r="I14" s="34" t="s">
        <v>1255</v>
      </c>
      <c r="J14" s="34">
        <v>20</v>
      </c>
      <c r="K14" s="34">
        <v>7</v>
      </c>
      <c r="L14" s="34">
        <v>20</v>
      </c>
      <c r="M14" s="34" t="s">
        <v>1256</v>
      </c>
      <c r="N14" s="34">
        <v>0</v>
      </c>
      <c r="O14" s="35"/>
      <c r="P14" s="34" t="s">
        <v>335</v>
      </c>
      <c r="Q14" s="35"/>
      <c r="R14" s="35"/>
      <c r="S14" s="35"/>
      <c r="T14" s="34" t="s">
        <v>909</v>
      </c>
      <c r="U14" s="34" t="s">
        <v>462</v>
      </c>
      <c r="V14" s="35"/>
      <c r="W14" s="35"/>
      <c r="X14" s="35"/>
      <c r="Y14" s="34" t="s">
        <v>503</v>
      </c>
      <c r="Z14" s="35"/>
      <c r="AA14" s="35"/>
      <c r="AB14" s="34" t="s">
        <v>750</v>
      </c>
      <c r="AC14" s="34" t="s">
        <v>668</v>
      </c>
      <c r="AD14" s="34" t="s">
        <v>399</v>
      </c>
      <c r="AE14" s="35"/>
      <c r="AF14" s="35"/>
      <c r="AG14" s="35"/>
      <c r="AH14" s="35"/>
      <c r="AI14" s="34" t="s">
        <v>430</v>
      </c>
      <c r="AJ14" s="36"/>
      <c r="AK14" s="11" t="str">
        <f t="shared" si="3"/>
        <v>Pawlik-Flisikowska Marta</v>
      </c>
      <c r="AL14" s="11" t="str">
        <f t="shared" si="4"/>
        <v>bikeowetrasy.pl</v>
      </c>
      <c r="AM14" s="11" t="str">
        <f t="shared" si="5"/>
        <v>Gdańsk</v>
      </c>
      <c r="AN14" s="11">
        <f t="shared" si="6"/>
        <v>46.373945534213</v>
      </c>
      <c r="AO14" s="11">
        <f t="shared" si="7"/>
        <v>30.915963689475326</v>
      </c>
      <c r="AP14" s="11">
        <f t="shared" si="8"/>
        <v>0.99965352735801283</v>
      </c>
      <c r="AQ14" s="11">
        <f t="shared" si="9"/>
        <v>1</v>
      </c>
      <c r="AR14" s="11">
        <f t="shared" si="10"/>
        <v>1</v>
      </c>
      <c r="AS14" s="11">
        <f t="shared" si="11"/>
        <v>1</v>
      </c>
    </row>
    <row r="15" spans="1:45">
      <c r="A15" s="31">
        <v>131</v>
      </c>
      <c r="B15" s="32"/>
      <c r="C15" s="31">
        <v>10</v>
      </c>
      <c r="D15" s="31">
        <v>1076</v>
      </c>
      <c r="E15" s="31" t="s">
        <v>1257</v>
      </c>
      <c r="F15" s="31" t="s">
        <v>1258</v>
      </c>
      <c r="G15" s="31">
        <v>1983</v>
      </c>
      <c r="H15" s="31" t="s">
        <v>1259</v>
      </c>
      <c r="I15" s="31" t="s">
        <v>1260</v>
      </c>
      <c r="J15" s="31">
        <v>20</v>
      </c>
      <c r="K15" s="31">
        <v>7</v>
      </c>
      <c r="L15" s="31">
        <v>20</v>
      </c>
      <c r="M15" s="31" t="s">
        <v>1261</v>
      </c>
      <c r="N15" s="31">
        <v>0</v>
      </c>
      <c r="O15" s="32"/>
      <c r="P15" s="31" t="s">
        <v>1118</v>
      </c>
      <c r="Q15" s="32"/>
      <c r="R15" s="32"/>
      <c r="S15" s="32"/>
      <c r="T15" s="31" t="s">
        <v>909</v>
      </c>
      <c r="U15" s="31" t="s">
        <v>462</v>
      </c>
      <c r="V15" s="32"/>
      <c r="W15" s="32"/>
      <c r="X15" s="32"/>
      <c r="Y15" s="31" t="s">
        <v>503</v>
      </c>
      <c r="Z15" s="32"/>
      <c r="AA15" s="32"/>
      <c r="AB15" s="31" t="s">
        <v>750</v>
      </c>
      <c r="AC15" s="31" t="s">
        <v>668</v>
      </c>
      <c r="AD15" s="31" t="s">
        <v>399</v>
      </c>
      <c r="AE15" s="32"/>
      <c r="AF15" s="32"/>
      <c r="AG15" s="32"/>
      <c r="AH15" s="32"/>
      <c r="AI15" s="31" t="s">
        <v>430</v>
      </c>
      <c r="AJ15" s="33"/>
      <c r="AK15" s="11" t="str">
        <f t="shared" si="3"/>
        <v>Piwowarska Elwira</v>
      </c>
      <c r="AL15" s="11" t="str">
        <f t="shared" si="4"/>
        <v>M&amp;E</v>
      </c>
      <c r="AM15" s="11" t="str">
        <f t="shared" si="5"/>
        <v>Kolbudy</v>
      </c>
      <c r="AN15" s="11">
        <f t="shared" si="6"/>
        <v>46.367766625518463</v>
      </c>
      <c r="AO15" s="11">
        <f t="shared" si="7"/>
        <v>30.911844417012301</v>
      </c>
      <c r="AP15" s="11">
        <f t="shared" si="8"/>
        <v>0.99986675904706057</v>
      </c>
      <c r="AQ15" s="11">
        <f t="shared" si="9"/>
        <v>1</v>
      </c>
      <c r="AR15" s="11">
        <f t="shared" si="10"/>
        <v>1</v>
      </c>
      <c r="AS15" s="11">
        <f t="shared" si="11"/>
        <v>1</v>
      </c>
    </row>
    <row r="16" spans="1:45">
      <c r="A16" s="31">
        <v>133</v>
      </c>
      <c r="B16" s="32"/>
      <c r="C16" s="31">
        <v>11</v>
      </c>
      <c r="D16" s="31">
        <v>1071</v>
      </c>
      <c r="E16" s="31" t="s">
        <v>1262</v>
      </c>
      <c r="F16" s="31" t="s">
        <v>1263</v>
      </c>
      <c r="G16" s="31">
        <v>1971</v>
      </c>
      <c r="H16" s="31" t="s">
        <v>57</v>
      </c>
      <c r="I16" s="32"/>
      <c r="J16" s="31">
        <v>19</v>
      </c>
      <c r="K16" s="31">
        <v>6</v>
      </c>
      <c r="L16" s="31">
        <v>19</v>
      </c>
      <c r="M16" s="31" t="s">
        <v>1264</v>
      </c>
      <c r="N16" s="31">
        <v>0</v>
      </c>
      <c r="O16" s="32"/>
      <c r="P16" s="32"/>
      <c r="Q16" s="31" t="s">
        <v>408</v>
      </c>
      <c r="R16" s="32"/>
      <c r="S16" s="32"/>
      <c r="T16" s="32"/>
      <c r="U16" s="32"/>
      <c r="V16" s="31" t="s">
        <v>566</v>
      </c>
      <c r="W16" s="31" t="s">
        <v>656</v>
      </c>
      <c r="X16" s="32"/>
      <c r="Y16" s="32"/>
      <c r="Z16" s="32"/>
      <c r="AA16" s="32"/>
      <c r="AB16" s="31" t="s">
        <v>797</v>
      </c>
      <c r="AC16" s="31" t="s">
        <v>1157</v>
      </c>
      <c r="AD16" s="32"/>
      <c r="AE16" s="32"/>
      <c r="AF16" s="32"/>
      <c r="AG16" s="31" t="s">
        <v>675</v>
      </c>
      <c r="AH16" s="32"/>
      <c r="AI16" s="31" t="s">
        <v>707</v>
      </c>
      <c r="AJ16" s="33"/>
      <c r="AK16" s="11" t="str">
        <f t="shared" si="3"/>
        <v>Kaczmarczyk Iwona</v>
      </c>
      <c r="AL16" s="11">
        <f t="shared" si="4"/>
        <v>0</v>
      </c>
      <c r="AM16" s="11" t="str">
        <f t="shared" si="5"/>
        <v>Gdańsk</v>
      </c>
      <c r="AN16" s="11">
        <f t="shared" si="6"/>
        <v>44.049378294242537</v>
      </c>
      <c r="AO16" s="11">
        <f t="shared" si="7"/>
        <v>29.366252196161685</v>
      </c>
      <c r="AP16" s="11">
        <f t="shared" si="8"/>
        <v>0.88136787467411992</v>
      </c>
      <c r="AQ16" s="11">
        <f t="shared" si="9"/>
        <v>0.8571428571428571</v>
      </c>
      <c r="AR16" s="11">
        <f t="shared" si="10"/>
        <v>0.95</v>
      </c>
      <c r="AS16" s="11">
        <f t="shared" si="11"/>
        <v>0.96964026609557907</v>
      </c>
    </row>
    <row r="17" spans="1:45">
      <c r="A17" s="31">
        <v>139</v>
      </c>
      <c r="B17" s="32"/>
      <c r="C17" s="31">
        <v>12</v>
      </c>
      <c r="D17" s="31">
        <v>1141</v>
      </c>
      <c r="E17" s="31" t="s">
        <v>1265</v>
      </c>
      <c r="F17" s="31" t="s">
        <v>119</v>
      </c>
      <c r="G17" s="31">
        <v>1970</v>
      </c>
      <c r="H17" s="31" t="s">
        <v>1266</v>
      </c>
      <c r="I17" s="32"/>
      <c r="J17" s="31">
        <v>11</v>
      </c>
      <c r="K17" s="31">
        <v>8</v>
      </c>
      <c r="L17" s="31">
        <v>26</v>
      </c>
      <c r="M17" s="31" t="s">
        <v>944</v>
      </c>
      <c r="N17" s="31">
        <v>15</v>
      </c>
      <c r="O17" s="32"/>
      <c r="P17" s="32"/>
      <c r="Q17" s="32"/>
      <c r="R17" s="31" t="s">
        <v>1074</v>
      </c>
      <c r="S17" s="32"/>
      <c r="T17" s="32"/>
      <c r="U17" s="31" t="s">
        <v>875</v>
      </c>
      <c r="V17" s="31" t="s">
        <v>675</v>
      </c>
      <c r="W17" s="32"/>
      <c r="X17" s="32"/>
      <c r="Y17" s="32"/>
      <c r="Z17" s="31" t="s">
        <v>453</v>
      </c>
      <c r="AA17" s="32"/>
      <c r="AB17" s="31" t="s">
        <v>668</v>
      </c>
      <c r="AC17" s="31" t="s">
        <v>1060</v>
      </c>
      <c r="AD17" s="32"/>
      <c r="AE17" s="32"/>
      <c r="AF17" s="31" t="s">
        <v>1267</v>
      </c>
      <c r="AG17" s="32"/>
      <c r="AH17" s="31" t="s">
        <v>409</v>
      </c>
      <c r="AI17" s="31" t="s">
        <v>949</v>
      </c>
      <c r="AJ17" s="33"/>
      <c r="AK17" s="11" t="str">
        <f t="shared" si="3"/>
        <v>Marcinkowska Magdalena</v>
      </c>
      <c r="AL17" s="11">
        <f t="shared" si="4"/>
        <v>0</v>
      </c>
      <c r="AM17" s="11" t="str">
        <f t="shared" si="5"/>
        <v>Pobiedziska</v>
      </c>
      <c r="AN17" s="11">
        <f t="shared" si="6"/>
        <v>25.502271644035154</v>
      </c>
      <c r="AO17" s="11">
        <f t="shared" si="7"/>
        <v>17.001514429356767</v>
      </c>
      <c r="AP17" s="11">
        <f t="shared" si="8"/>
        <v>0.96594673079540805</v>
      </c>
      <c r="AQ17" s="11">
        <f t="shared" si="9"/>
        <v>1.3333333333333333</v>
      </c>
      <c r="AR17" s="11">
        <f t="shared" si="10"/>
        <v>0.57894736842105265</v>
      </c>
      <c r="AS17" s="11">
        <f t="shared" si="11"/>
        <v>1.0592238410488122</v>
      </c>
    </row>
    <row r="18" spans="1:45">
      <c r="A18" s="34">
        <v>150</v>
      </c>
      <c r="B18" s="35"/>
      <c r="C18" s="34">
        <v>13</v>
      </c>
      <c r="D18" s="34">
        <v>1116</v>
      </c>
      <c r="E18" s="34" t="s">
        <v>1268</v>
      </c>
      <c r="F18" s="34" t="s">
        <v>1269</v>
      </c>
      <c r="G18" s="34">
        <v>1983</v>
      </c>
      <c r="H18" s="34" t="s">
        <v>57</v>
      </c>
      <c r="I18" s="35"/>
      <c r="J18" s="34">
        <v>2</v>
      </c>
      <c r="K18" s="34">
        <v>8</v>
      </c>
      <c r="L18" s="34">
        <v>25</v>
      </c>
      <c r="M18" s="34" t="s">
        <v>1270</v>
      </c>
      <c r="N18" s="34">
        <v>23</v>
      </c>
      <c r="O18" s="35"/>
      <c r="P18" s="35"/>
      <c r="Q18" s="35"/>
      <c r="R18" s="35"/>
      <c r="S18" s="35"/>
      <c r="T18" s="34" t="s">
        <v>362</v>
      </c>
      <c r="U18" s="35"/>
      <c r="V18" s="34" t="s">
        <v>474</v>
      </c>
      <c r="W18" s="34" t="s">
        <v>806</v>
      </c>
      <c r="X18" s="35"/>
      <c r="Y18" s="34" t="s">
        <v>759</v>
      </c>
      <c r="Z18" s="34" t="s">
        <v>738</v>
      </c>
      <c r="AA18" s="35"/>
      <c r="AB18" s="34" t="s">
        <v>681</v>
      </c>
      <c r="AC18" s="34" t="s">
        <v>613</v>
      </c>
      <c r="AD18" s="34" t="s">
        <v>1137</v>
      </c>
      <c r="AE18" s="35"/>
      <c r="AF18" s="35"/>
      <c r="AG18" s="35"/>
      <c r="AH18" s="35"/>
      <c r="AI18" s="34" t="s">
        <v>1200</v>
      </c>
      <c r="AJ18" s="37"/>
      <c r="AK18" s="11" t="str">
        <f t="shared" si="3"/>
        <v>Mociewicz Agnieszka</v>
      </c>
      <c r="AL18" s="11">
        <f t="shared" si="4"/>
        <v>0</v>
      </c>
      <c r="AM18" s="11" t="str">
        <f t="shared" si="5"/>
        <v>Gdańsk</v>
      </c>
      <c r="AN18" s="11">
        <f t="shared" si="6"/>
        <v>4.6367766625518465</v>
      </c>
      <c r="AO18" s="11">
        <f t="shared" si="7"/>
        <v>3.0911844417012304</v>
      </c>
      <c r="AP18" s="11">
        <f t="shared" si="8"/>
        <v>0.98944958247283854</v>
      </c>
      <c r="AQ18" s="11">
        <f t="shared" si="9"/>
        <v>1</v>
      </c>
      <c r="AR18" s="11">
        <f t="shared" si="10"/>
        <v>0.18181818181818182</v>
      </c>
      <c r="AS18" s="11">
        <f t="shared" si="11"/>
        <v>1</v>
      </c>
    </row>
    <row r="19" spans="1:45">
      <c r="A19" s="31">
        <v>151</v>
      </c>
      <c r="B19" s="32"/>
      <c r="C19" s="31">
        <v>14</v>
      </c>
      <c r="D19" s="31">
        <v>1092</v>
      </c>
      <c r="E19" s="31" t="s">
        <v>1271</v>
      </c>
      <c r="F19" s="31" t="s">
        <v>1272</v>
      </c>
      <c r="G19" s="31">
        <v>1980</v>
      </c>
      <c r="H19" s="31" t="s">
        <v>57</v>
      </c>
      <c r="I19" s="32"/>
      <c r="J19" s="31">
        <v>2</v>
      </c>
      <c r="K19" s="31">
        <v>5</v>
      </c>
      <c r="L19" s="31">
        <v>16</v>
      </c>
      <c r="M19" s="31" t="s">
        <v>1273</v>
      </c>
      <c r="N19" s="31">
        <v>14</v>
      </c>
      <c r="O19" s="32"/>
      <c r="P19" s="32"/>
      <c r="Q19" s="32"/>
      <c r="R19" s="32"/>
      <c r="S19" s="32"/>
      <c r="T19" s="31" t="s">
        <v>477</v>
      </c>
      <c r="U19" s="32"/>
      <c r="V19" s="31" t="s">
        <v>1274</v>
      </c>
      <c r="W19" s="31" t="s">
        <v>962</v>
      </c>
      <c r="X19" s="32"/>
      <c r="Y19" s="32"/>
      <c r="Z19" s="32"/>
      <c r="AA19" s="32"/>
      <c r="AB19" s="31" t="s">
        <v>955</v>
      </c>
      <c r="AC19" s="32"/>
      <c r="AD19" s="32"/>
      <c r="AE19" s="32"/>
      <c r="AF19" s="32"/>
      <c r="AG19" s="31" t="s">
        <v>335</v>
      </c>
      <c r="AH19" s="32"/>
      <c r="AI19" s="31" t="s">
        <v>1127</v>
      </c>
      <c r="AJ19" s="33"/>
      <c r="AK19" s="11" t="str">
        <f t="shared" si="3"/>
        <v>Lasocka Elżbieta</v>
      </c>
      <c r="AL19" s="11">
        <f t="shared" si="4"/>
        <v>0</v>
      </c>
      <c r="AM19" s="11" t="str">
        <f t="shared" si="5"/>
        <v>Gdańsk</v>
      </c>
      <c r="AN19" s="11">
        <f t="shared" si="6"/>
        <v>4.2207748046343152</v>
      </c>
      <c r="AO19" s="11">
        <f t="shared" si="7"/>
        <v>2.8138498697562095</v>
      </c>
      <c r="AP19" s="11">
        <f t="shared" si="8"/>
        <v>1.012592626267218</v>
      </c>
      <c r="AQ19" s="11">
        <f t="shared" si="9"/>
        <v>0.625</v>
      </c>
      <c r="AR19" s="11">
        <f t="shared" si="10"/>
        <v>1</v>
      </c>
      <c r="AS19" s="11">
        <f t="shared" si="11"/>
        <v>0.91028210151304012</v>
      </c>
    </row>
  </sheetData>
  <mergeCells count="13">
    <mergeCell ref="AJ1:AJ4"/>
    <mergeCell ref="A3:A4"/>
    <mergeCell ref="B3:B4"/>
    <mergeCell ref="C3:C4"/>
    <mergeCell ref="D3:D4"/>
    <mergeCell ref="E3:E4"/>
    <mergeCell ref="F3:F4"/>
    <mergeCell ref="G3:G4"/>
    <mergeCell ref="H3:H4"/>
    <mergeCell ref="I3:I4"/>
    <mergeCell ref="J3:N3"/>
    <mergeCell ref="A1:K2"/>
    <mergeCell ref="O1:AI1"/>
  </mergeCells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:AU33"/>
  <sheetViews>
    <sheetView workbookViewId="0"/>
  </sheetViews>
  <sheetFormatPr defaultColWidth="12.5703125" defaultRowHeight="15" customHeight="1" outlineLevelRow="1"/>
  <cols>
    <col min="1" max="1" width="5.140625" style="476" customWidth="1"/>
    <col min="2" max="2" width="12" style="476" bestFit="1" customWidth="1"/>
    <col min="3" max="3" width="15" style="476" customWidth="1"/>
    <col min="4" max="4" width="43.5703125" style="476" bestFit="1" customWidth="1"/>
    <col min="5" max="5" width="5.5703125" style="476" hidden="1" customWidth="1"/>
    <col min="6" max="6" width="20.140625" style="476" hidden="1" customWidth="1"/>
    <col min="7" max="7" width="34" style="476" hidden="1" customWidth="1"/>
    <col min="8" max="8" width="11.28515625" style="476" hidden="1" customWidth="1"/>
    <col min="9" max="9" width="31.140625" style="476" hidden="1" customWidth="1"/>
    <col min="10" max="10" width="9.5703125" style="477" hidden="1" customWidth="1"/>
    <col min="11" max="11" width="4.28515625" style="477" bestFit="1" customWidth="1"/>
    <col min="12" max="12" width="9" style="476" hidden="1" customWidth="1"/>
    <col min="13" max="14" width="10.140625" style="477" bestFit="1" customWidth="1"/>
    <col min="15" max="15" width="6.42578125" style="477" customWidth="1"/>
    <col min="16" max="16" width="10" style="476" hidden="1" customWidth="1"/>
    <col min="17" max="17" width="9.7109375" style="477" hidden="1" customWidth="1"/>
    <col min="18" max="18" width="13.42578125" style="476" hidden="1" customWidth="1"/>
    <col min="19" max="19" width="9" style="479" hidden="1" customWidth="1"/>
    <col min="20" max="20" width="12.42578125" style="477" customWidth="1"/>
    <col min="21" max="21" width="10.140625" style="477" bestFit="1" customWidth="1"/>
    <col min="22" max="23" width="10" style="477" customWidth="1"/>
    <col min="24" max="24" width="9" style="477" bestFit="1" customWidth="1"/>
    <col min="25" max="25" width="9" style="476" hidden="1" customWidth="1"/>
    <col min="26" max="27" width="10.140625" style="477" bestFit="1" customWidth="1"/>
    <col min="28" max="28" width="5.7109375" style="477" bestFit="1" customWidth="1"/>
    <col min="29" max="29" width="10" style="476" hidden="1" customWidth="1"/>
    <col min="30" max="30" width="9.7109375" style="476" bestFit="1" customWidth="1"/>
    <col min="31" max="31" width="13.42578125" style="476" hidden="1" customWidth="1"/>
    <col min="32" max="32" width="9" style="479" hidden="1" customWidth="1"/>
    <col min="33" max="33" width="14" style="477" customWidth="1"/>
    <col min="34" max="34" width="9" style="477" bestFit="1" customWidth="1"/>
    <col min="35" max="35" width="9" style="477" hidden="1" customWidth="1"/>
    <col min="36" max="36" width="10.28515625" style="478" customWidth="1"/>
    <col min="37" max="37" width="10.42578125" style="478" customWidth="1"/>
    <col min="38" max="38" width="8.85546875" style="477" bestFit="1" customWidth="1"/>
    <col min="39" max="39" width="9" style="477" customWidth="1"/>
    <col min="40" max="40" width="11.140625" style="477" bestFit="1" customWidth="1"/>
    <col min="41" max="41" width="12.5703125" style="477" customWidth="1"/>
    <col min="42" max="42" width="21.5703125" style="477" bestFit="1" customWidth="1"/>
    <col min="43" max="43" width="12.5703125" style="476"/>
    <col min="44" max="44" width="19.140625" style="476" bestFit="1" customWidth="1"/>
    <col min="45" max="16384" width="12.5703125" style="476"/>
  </cols>
  <sheetData>
    <row r="1" spans="1:47" s="544" customFormat="1" ht="57" thickBot="1">
      <c r="A1" s="563" t="s">
        <v>2639</v>
      </c>
      <c r="B1" s="562" t="s">
        <v>232</v>
      </c>
      <c r="C1" s="562" t="s">
        <v>231</v>
      </c>
      <c r="D1" s="561" t="s">
        <v>2889</v>
      </c>
      <c r="E1" s="555" t="s">
        <v>2644</v>
      </c>
      <c r="F1" s="555" t="s">
        <v>3220</v>
      </c>
      <c r="G1" s="555" t="s">
        <v>3466</v>
      </c>
      <c r="H1" s="555" t="s">
        <v>2643</v>
      </c>
      <c r="I1" s="555" t="s">
        <v>2645</v>
      </c>
      <c r="J1" s="556" t="s">
        <v>3465</v>
      </c>
      <c r="K1" s="548" t="s">
        <v>2636</v>
      </c>
      <c r="L1" s="560" t="s">
        <v>8</v>
      </c>
      <c r="M1" s="550" t="s">
        <v>31</v>
      </c>
      <c r="N1" s="550" t="s">
        <v>118</v>
      </c>
      <c r="O1" s="550" t="s">
        <v>3464</v>
      </c>
      <c r="P1" s="559" t="s">
        <v>3457</v>
      </c>
      <c r="Q1" s="550" t="s">
        <v>3463</v>
      </c>
      <c r="R1" s="559" t="s">
        <v>3455</v>
      </c>
      <c r="S1" s="558"/>
      <c r="T1" s="550" t="s">
        <v>3462</v>
      </c>
      <c r="U1" s="550" t="s">
        <v>3461</v>
      </c>
      <c r="V1" s="550" t="s">
        <v>3460</v>
      </c>
      <c r="W1" s="557" t="s">
        <v>3459</v>
      </c>
      <c r="X1" s="556" t="s">
        <v>3450</v>
      </c>
      <c r="Y1" s="555" t="s">
        <v>8</v>
      </c>
      <c r="Z1" s="554" t="s">
        <v>31</v>
      </c>
      <c r="AA1" s="547" t="s">
        <v>118</v>
      </c>
      <c r="AB1" s="547" t="s">
        <v>3458</v>
      </c>
      <c r="AC1" s="553" t="s">
        <v>3457</v>
      </c>
      <c r="AD1" s="553" t="s">
        <v>3456</v>
      </c>
      <c r="AE1" s="553" t="s">
        <v>3455</v>
      </c>
      <c r="AF1" s="552"/>
      <c r="AG1" s="547" t="s">
        <v>3454</v>
      </c>
      <c r="AH1" s="551" t="s">
        <v>3453</v>
      </c>
      <c r="AI1" s="551"/>
      <c r="AJ1" s="550" t="s">
        <v>3452</v>
      </c>
      <c r="AK1" s="549" t="s">
        <v>3451</v>
      </c>
      <c r="AL1" s="548" t="s">
        <v>3450</v>
      </c>
      <c r="AM1" s="547" t="s">
        <v>3449</v>
      </c>
      <c r="AN1" s="546" t="s">
        <v>3448</v>
      </c>
      <c r="AO1" s="545" t="s">
        <v>3447</v>
      </c>
      <c r="AP1" s="556"/>
      <c r="AQ1" s="11" t="s">
        <v>165</v>
      </c>
      <c r="AR1" s="11" t="s">
        <v>196</v>
      </c>
      <c r="AS1" s="11" t="s">
        <v>162</v>
      </c>
      <c r="AT1" s="11" t="s">
        <v>163</v>
      </c>
      <c r="AU1" s="11" t="s">
        <v>79</v>
      </c>
    </row>
    <row r="2" spans="1:47" ht="15" customHeight="1" outlineLevel="1">
      <c r="A2" s="522" t="s">
        <v>80</v>
      </c>
      <c r="B2" s="519" t="s">
        <v>386</v>
      </c>
      <c r="C2" s="519" t="s">
        <v>385</v>
      </c>
      <c r="D2" s="521" t="s">
        <v>388</v>
      </c>
      <c r="E2" s="520">
        <v>1984</v>
      </c>
      <c r="F2" s="519" t="s">
        <v>387</v>
      </c>
      <c r="G2" s="519" t="s">
        <v>3436</v>
      </c>
      <c r="H2" s="519">
        <v>692917526</v>
      </c>
      <c r="I2" s="519" t="s">
        <v>2666</v>
      </c>
      <c r="J2" s="518" t="s">
        <v>3361</v>
      </c>
      <c r="K2" s="533">
        <v>1</v>
      </c>
      <c r="L2" s="532">
        <v>0.41666666666666669</v>
      </c>
      <c r="M2" s="514">
        <v>0.66427083333333337</v>
      </c>
      <c r="N2" s="513">
        <f t="shared" ref="N2:N33" si="0">M2-L2</f>
        <v>0.24760416666666668</v>
      </c>
      <c r="O2" s="512"/>
      <c r="P2" s="511">
        <v>4.1666666666666664E-2</v>
      </c>
      <c r="Q2" s="513">
        <f t="shared" ref="Q2:Q33" si="1">O2*P2</f>
        <v>0</v>
      </c>
      <c r="R2" s="511">
        <v>0.75</v>
      </c>
      <c r="S2" s="510">
        <f t="shared" ref="S2:S33" si="2">IF(M2&gt;R2,M2-R2,0)</f>
        <v>0</v>
      </c>
      <c r="T2" s="509">
        <f t="shared" ref="T2:T33" si="3">S2*5</f>
        <v>0</v>
      </c>
      <c r="U2" s="508">
        <f t="shared" ref="U2:U33" si="4">IF(M2,N2+Q2+T2,"")</f>
        <v>0.24760416666666668</v>
      </c>
      <c r="V2" s="507">
        <v>1</v>
      </c>
      <c r="W2" s="506">
        <v>1</v>
      </c>
      <c r="X2" s="543">
        <v>100</v>
      </c>
      <c r="Y2" s="515">
        <v>0.375</v>
      </c>
      <c r="Z2" s="514">
        <v>0.51736111111111105</v>
      </c>
      <c r="AA2" s="513">
        <f t="shared" ref="AA2:AA33" si="5">Z2-Y2</f>
        <v>0.14236111111111105</v>
      </c>
      <c r="AB2" s="512"/>
      <c r="AC2" s="511">
        <v>4.1666666666666664E-2</v>
      </c>
      <c r="AD2" s="511">
        <f t="shared" ref="AD2:AD33" si="6">AB2*AC2</f>
        <v>0</v>
      </c>
      <c r="AE2" s="511">
        <v>0.60416666666666663</v>
      </c>
      <c r="AF2" s="510">
        <f t="shared" ref="AF2:AF33" si="7">IF(Z2&gt;AE2,Z2-AE2,0)</f>
        <v>0</v>
      </c>
      <c r="AG2" s="541">
        <f t="shared" ref="AG2:AG33" si="8">AF2*5</f>
        <v>0</v>
      </c>
      <c r="AH2" s="508">
        <f t="shared" ref="AH2:AH33" si="9">IF(Z2,AA2+AD2+AG2,"")</f>
        <v>0.14236111111111105</v>
      </c>
      <c r="AI2" s="508"/>
      <c r="AJ2" s="507">
        <v>11</v>
      </c>
      <c r="AK2" s="529">
        <v>10</v>
      </c>
      <c r="AL2" s="505">
        <v>83</v>
      </c>
      <c r="AM2" s="504">
        <f t="shared" ref="AM2:AM33" si="10">U2+AH2</f>
        <v>0.38996527777777773</v>
      </c>
      <c r="AN2" s="503">
        <v>6</v>
      </c>
      <c r="AO2" s="502">
        <v>20</v>
      </c>
      <c r="AP2" s="566" t="str">
        <f>C2&amp;" "&amp;B2</f>
        <v>Wojciechowski Adam</v>
      </c>
      <c r="AQ2" s="11">
        <v>100</v>
      </c>
      <c r="AR2" s="11" t="str">
        <f>VLOOKUP(AP2,'PPM M'!A:A,1,0)</f>
        <v>Wojciechowski Adam</v>
      </c>
      <c r="AS2" s="80"/>
      <c r="AT2" s="11"/>
      <c r="AU2" s="11"/>
    </row>
    <row r="3" spans="1:47" ht="15" customHeight="1" outlineLevel="1">
      <c r="A3" s="501" t="s">
        <v>80</v>
      </c>
      <c r="B3" s="498" t="s">
        <v>107</v>
      </c>
      <c r="C3" s="498" t="s">
        <v>114</v>
      </c>
      <c r="D3" s="500" t="s">
        <v>115</v>
      </c>
      <c r="E3" s="499">
        <v>1972</v>
      </c>
      <c r="F3" s="498" t="s">
        <v>92</v>
      </c>
      <c r="G3" s="498" t="s">
        <v>3435</v>
      </c>
      <c r="H3" s="498">
        <v>691775590</v>
      </c>
      <c r="I3" s="498" t="s">
        <v>3434</v>
      </c>
      <c r="J3" s="497" t="s">
        <v>3361</v>
      </c>
      <c r="K3" s="496">
        <v>10</v>
      </c>
      <c r="L3" s="495">
        <v>0.41666666666666669</v>
      </c>
      <c r="M3" s="492">
        <v>0.7050925925925926</v>
      </c>
      <c r="N3" s="494">
        <f t="shared" si="0"/>
        <v>0.28842592592592592</v>
      </c>
      <c r="O3" s="490"/>
      <c r="P3" s="489">
        <v>4.1666666666666664E-2</v>
      </c>
      <c r="Q3" s="494">
        <f t="shared" si="1"/>
        <v>0</v>
      </c>
      <c r="R3" s="489">
        <v>0.75</v>
      </c>
      <c r="S3" s="488">
        <f t="shared" si="2"/>
        <v>0</v>
      </c>
      <c r="T3" s="487">
        <f t="shared" si="3"/>
        <v>0</v>
      </c>
      <c r="U3" s="486">
        <f t="shared" si="4"/>
        <v>0.28842592592592592</v>
      </c>
      <c r="V3" s="485">
        <v>3</v>
      </c>
      <c r="W3" s="484">
        <v>3</v>
      </c>
      <c r="X3" s="540">
        <v>92</v>
      </c>
      <c r="Y3" s="493">
        <v>0.375</v>
      </c>
      <c r="Z3" s="492">
        <v>0.53680555555555554</v>
      </c>
      <c r="AA3" s="494">
        <f t="shared" si="5"/>
        <v>0.16180555555555554</v>
      </c>
      <c r="AB3" s="490"/>
      <c r="AC3" s="489">
        <v>4.1666666666666664E-2</v>
      </c>
      <c r="AD3" s="489">
        <f t="shared" si="6"/>
        <v>0</v>
      </c>
      <c r="AE3" s="489">
        <v>0.60416666666666663</v>
      </c>
      <c r="AF3" s="488">
        <f t="shared" si="7"/>
        <v>0</v>
      </c>
      <c r="AG3" s="539">
        <f t="shared" si="8"/>
        <v>0</v>
      </c>
      <c r="AH3" s="486">
        <f t="shared" si="9"/>
        <v>0.16180555555555554</v>
      </c>
      <c r="AI3" s="486"/>
      <c r="AJ3" s="485">
        <v>10</v>
      </c>
      <c r="AK3" s="523">
        <v>9</v>
      </c>
      <c r="AL3" s="483">
        <v>84</v>
      </c>
      <c r="AM3" s="482">
        <f t="shared" si="10"/>
        <v>0.45023148148148145</v>
      </c>
      <c r="AN3" s="481">
        <v>7</v>
      </c>
      <c r="AO3" s="480">
        <v>19</v>
      </c>
      <c r="AP3" s="566" t="str">
        <f t="shared" ref="AP3:AP33" si="11">C3&amp;" "&amp;B3</f>
        <v>Bober Bartłomiej</v>
      </c>
      <c r="AQ3" s="11">
        <f>AQ2*IF(AU3&lt;1,AU3,IF(AT3&lt;1,AT3,IF(AS3&lt;1,AS3,1)))</f>
        <v>86.614395886889454</v>
      </c>
      <c r="AR3" s="11" t="str">
        <f>VLOOKUP(AP3,'PPM M'!A:A,1,0)</f>
        <v>Bober Bartłomiej</v>
      </c>
      <c r="AS3" s="80">
        <f>AM2/AM3</f>
        <v>0.8661439588688945</v>
      </c>
      <c r="AT3" s="11">
        <v>1</v>
      </c>
      <c r="AU3" s="11">
        <v>1</v>
      </c>
    </row>
    <row r="4" spans="1:47" ht="15" customHeight="1" outlineLevel="1">
      <c r="A4" s="501" t="s">
        <v>80</v>
      </c>
      <c r="B4" s="498" t="s">
        <v>2452</v>
      </c>
      <c r="C4" s="498" t="s">
        <v>2451</v>
      </c>
      <c r="D4" s="500" t="s">
        <v>2599</v>
      </c>
      <c r="E4" s="499">
        <v>1984</v>
      </c>
      <c r="F4" s="498" t="s">
        <v>425</v>
      </c>
      <c r="G4" s="498" t="s">
        <v>3433</v>
      </c>
      <c r="H4" s="498">
        <v>507792376</v>
      </c>
      <c r="I4" s="498" t="s">
        <v>2675</v>
      </c>
      <c r="J4" s="497" t="s">
        <v>3361</v>
      </c>
      <c r="K4" s="496">
        <v>19</v>
      </c>
      <c r="L4" s="495">
        <v>0.41666666666666669</v>
      </c>
      <c r="M4" s="492">
        <v>0.70972222222222225</v>
      </c>
      <c r="N4" s="494">
        <f t="shared" si="0"/>
        <v>0.29305555555555557</v>
      </c>
      <c r="O4" s="490"/>
      <c r="P4" s="489">
        <v>4.1666666666666664E-2</v>
      </c>
      <c r="Q4" s="494">
        <f t="shared" si="1"/>
        <v>0</v>
      </c>
      <c r="R4" s="489">
        <v>0.75</v>
      </c>
      <c r="S4" s="488">
        <f t="shared" si="2"/>
        <v>0</v>
      </c>
      <c r="T4" s="487">
        <f t="shared" si="3"/>
        <v>0</v>
      </c>
      <c r="U4" s="486">
        <f t="shared" si="4"/>
        <v>0.29305555555555557</v>
      </c>
      <c r="V4" s="485">
        <v>4</v>
      </c>
      <c r="W4" s="484">
        <v>4</v>
      </c>
      <c r="X4" s="540">
        <v>90</v>
      </c>
      <c r="Y4" s="493">
        <v>0.375</v>
      </c>
      <c r="Z4" s="492">
        <v>0.53680555555555554</v>
      </c>
      <c r="AA4" s="494">
        <f t="shared" si="5"/>
        <v>0.16180555555555554</v>
      </c>
      <c r="AB4" s="490"/>
      <c r="AC4" s="489">
        <v>4.1666666666666664E-2</v>
      </c>
      <c r="AD4" s="489">
        <f t="shared" si="6"/>
        <v>0</v>
      </c>
      <c r="AE4" s="489">
        <v>0.60416666666666663</v>
      </c>
      <c r="AF4" s="488">
        <f t="shared" si="7"/>
        <v>0</v>
      </c>
      <c r="AG4" s="539">
        <f t="shared" si="8"/>
        <v>0</v>
      </c>
      <c r="AH4" s="486">
        <f t="shared" si="9"/>
        <v>0.16180555555555554</v>
      </c>
      <c r="AI4" s="486"/>
      <c r="AJ4" s="485">
        <v>12</v>
      </c>
      <c r="AK4" s="523">
        <v>11</v>
      </c>
      <c r="AL4" s="483">
        <v>82</v>
      </c>
      <c r="AM4" s="482">
        <f t="shared" si="10"/>
        <v>0.4548611111111111</v>
      </c>
      <c r="AN4" s="481">
        <v>8</v>
      </c>
      <c r="AO4" s="480">
        <v>18</v>
      </c>
      <c r="AP4" s="566" t="str">
        <f t="shared" si="11"/>
        <v>Wieczorek Jarek</v>
      </c>
      <c r="AQ4" s="11">
        <f t="shared" ref="AQ4:AQ10" si="12">AQ3*IF(AU4&lt;1,AU4,IF(AT4&lt;1,AT4,IF(AS4&lt;1,AS4,1)))</f>
        <v>85.732824427480907</v>
      </c>
      <c r="AR4" s="11" t="str">
        <f>VLOOKUP(AP4,'PPM M'!A:A,1,0)</f>
        <v>Wieczorek Jarek</v>
      </c>
      <c r="AS4" s="80">
        <f t="shared" ref="AS4:AS10" si="13">AM3/AM4</f>
        <v>0.98982188295165385</v>
      </c>
      <c r="AT4" s="11">
        <v>1</v>
      </c>
      <c r="AU4" s="11">
        <v>1</v>
      </c>
    </row>
    <row r="5" spans="1:47" ht="15" customHeight="1" outlineLevel="1">
      <c r="A5" s="501" t="s">
        <v>80</v>
      </c>
      <c r="B5" s="498" t="s">
        <v>60</v>
      </c>
      <c r="C5" s="498" t="s">
        <v>2060</v>
      </c>
      <c r="D5" s="500"/>
      <c r="E5" s="499">
        <v>1969</v>
      </c>
      <c r="F5" s="498" t="s">
        <v>425</v>
      </c>
      <c r="G5" s="498" t="s">
        <v>3432</v>
      </c>
      <c r="H5" s="498">
        <v>605448999</v>
      </c>
      <c r="I5" s="498" t="s">
        <v>2693</v>
      </c>
      <c r="J5" s="497" t="s">
        <v>3361</v>
      </c>
      <c r="K5" s="496">
        <v>57</v>
      </c>
      <c r="L5" s="495">
        <v>0.41666666666666669</v>
      </c>
      <c r="M5" s="492">
        <v>0.70972222222222225</v>
      </c>
      <c r="N5" s="494">
        <f t="shared" si="0"/>
        <v>0.29305555555555557</v>
      </c>
      <c r="O5" s="490"/>
      <c r="P5" s="489">
        <v>4.1666666666666664E-2</v>
      </c>
      <c r="Q5" s="494">
        <f t="shared" si="1"/>
        <v>0</v>
      </c>
      <c r="R5" s="489">
        <v>0.75</v>
      </c>
      <c r="S5" s="488">
        <f t="shared" si="2"/>
        <v>0</v>
      </c>
      <c r="T5" s="487">
        <f t="shared" si="3"/>
        <v>0</v>
      </c>
      <c r="U5" s="486">
        <f t="shared" si="4"/>
        <v>0.29305555555555557</v>
      </c>
      <c r="V5" s="485">
        <v>5</v>
      </c>
      <c r="W5" s="484">
        <v>5</v>
      </c>
      <c r="X5" s="540">
        <v>88</v>
      </c>
      <c r="Y5" s="493">
        <v>0.375</v>
      </c>
      <c r="Z5" s="492">
        <v>0.53680555555555554</v>
      </c>
      <c r="AA5" s="494">
        <f t="shared" si="5"/>
        <v>0.16180555555555554</v>
      </c>
      <c r="AB5" s="490"/>
      <c r="AC5" s="489">
        <v>4.1666666666666664E-2</v>
      </c>
      <c r="AD5" s="489">
        <f t="shared" si="6"/>
        <v>0</v>
      </c>
      <c r="AE5" s="489">
        <v>0.60416666666666663</v>
      </c>
      <c r="AF5" s="488">
        <f t="shared" si="7"/>
        <v>0</v>
      </c>
      <c r="AG5" s="539">
        <f t="shared" si="8"/>
        <v>0</v>
      </c>
      <c r="AH5" s="486">
        <f t="shared" si="9"/>
        <v>0.16180555555555554</v>
      </c>
      <c r="AI5" s="486"/>
      <c r="AJ5" s="485">
        <v>13</v>
      </c>
      <c r="AK5" s="523">
        <v>2</v>
      </c>
      <c r="AL5" s="483">
        <v>96</v>
      </c>
      <c r="AM5" s="482">
        <f t="shared" si="10"/>
        <v>0.4548611111111111</v>
      </c>
      <c r="AN5" s="481">
        <v>1</v>
      </c>
      <c r="AO5" s="480">
        <v>25</v>
      </c>
      <c r="AP5" s="566" t="str">
        <f t="shared" si="11"/>
        <v>Szawdzin Krzysztof</v>
      </c>
      <c r="AQ5" s="11">
        <f t="shared" si="12"/>
        <v>85.732824427480907</v>
      </c>
      <c r="AR5" s="11" t="str">
        <f>VLOOKUP(AP5,'PPM M'!A:A,1,0)</f>
        <v>Szawdzin Krzysztof</v>
      </c>
      <c r="AS5" s="80">
        <f t="shared" si="13"/>
        <v>1</v>
      </c>
      <c r="AT5" s="11">
        <v>1</v>
      </c>
      <c r="AU5" s="11">
        <v>1</v>
      </c>
    </row>
    <row r="6" spans="1:47" ht="15" customHeight="1" outlineLevel="1" thickBot="1">
      <c r="A6" s="501" t="s">
        <v>80</v>
      </c>
      <c r="B6" s="498" t="s">
        <v>526</v>
      </c>
      <c r="C6" s="498" t="s">
        <v>2609</v>
      </c>
      <c r="D6" s="500" t="s">
        <v>2509</v>
      </c>
      <c r="E6" s="499">
        <v>1980</v>
      </c>
      <c r="F6" s="498" t="s">
        <v>2654</v>
      </c>
      <c r="G6" s="498" t="s">
        <v>3431</v>
      </c>
      <c r="H6" s="498">
        <v>606378953</v>
      </c>
      <c r="I6" s="498" t="s">
        <v>2696</v>
      </c>
      <c r="J6" s="497" t="s">
        <v>3361</v>
      </c>
      <c r="K6" s="496">
        <v>8</v>
      </c>
      <c r="L6" s="495">
        <v>0.41666666666666669</v>
      </c>
      <c r="M6" s="492">
        <v>0.71930555555555553</v>
      </c>
      <c r="N6" s="494">
        <f t="shared" si="0"/>
        <v>0.30263888888888885</v>
      </c>
      <c r="O6" s="490"/>
      <c r="P6" s="489">
        <v>4.1666666666666664E-2</v>
      </c>
      <c r="Q6" s="494">
        <f t="shared" si="1"/>
        <v>0</v>
      </c>
      <c r="R6" s="489">
        <v>0.75</v>
      </c>
      <c r="S6" s="488">
        <f t="shared" si="2"/>
        <v>0</v>
      </c>
      <c r="T6" s="487">
        <f t="shared" si="3"/>
        <v>0</v>
      </c>
      <c r="U6" s="486">
        <f t="shared" si="4"/>
        <v>0.30263888888888885</v>
      </c>
      <c r="V6" s="485">
        <v>6</v>
      </c>
      <c r="W6" s="484">
        <v>6</v>
      </c>
      <c r="X6" s="540">
        <v>87</v>
      </c>
      <c r="Y6" s="493">
        <v>0.375</v>
      </c>
      <c r="Z6" s="492">
        <v>0.54791666666666672</v>
      </c>
      <c r="AA6" s="494">
        <f t="shared" si="5"/>
        <v>0.17291666666666672</v>
      </c>
      <c r="AB6" s="490"/>
      <c r="AC6" s="489">
        <v>4.1666666666666664E-2</v>
      </c>
      <c r="AD6" s="489">
        <f t="shared" si="6"/>
        <v>0</v>
      </c>
      <c r="AE6" s="489">
        <v>0.60416666666666663</v>
      </c>
      <c r="AF6" s="488">
        <f t="shared" si="7"/>
        <v>0</v>
      </c>
      <c r="AG6" s="539">
        <f t="shared" si="8"/>
        <v>0</v>
      </c>
      <c r="AH6" s="486">
        <f t="shared" si="9"/>
        <v>0.17291666666666672</v>
      </c>
      <c r="AI6" s="486"/>
      <c r="AJ6" s="485">
        <v>15</v>
      </c>
      <c r="AK6" s="523">
        <v>1</v>
      </c>
      <c r="AL6" s="483">
        <f>X6</f>
        <v>87</v>
      </c>
      <c r="AM6" s="482">
        <f t="shared" si="10"/>
        <v>0.47555555555555556</v>
      </c>
      <c r="AN6" s="481">
        <v>1</v>
      </c>
      <c r="AO6" s="480">
        <v>25</v>
      </c>
      <c r="AP6" s="566" t="str">
        <f t="shared" si="11"/>
        <v>Adamczyk Bartosz</v>
      </c>
      <c r="AQ6" s="11">
        <f t="shared" si="12"/>
        <v>82.002044392523359</v>
      </c>
      <c r="AR6" s="11" t="str">
        <f>VLOOKUP(AP6,'PPM M'!A:A,1,0)</f>
        <v>Adamczyk Bartosz</v>
      </c>
      <c r="AS6" s="80">
        <f t="shared" si="13"/>
        <v>0.95648364485981308</v>
      </c>
      <c r="AT6" s="11">
        <v>1</v>
      </c>
      <c r="AU6" s="11">
        <v>1</v>
      </c>
    </row>
    <row r="7" spans="1:47" ht="15" customHeight="1" outlineLevel="1">
      <c r="A7" s="538" t="s">
        <v>80</v>
      </c>
      <c r="B7" s="535" t="s">
        <v>578</v>
      </c>
      <c r="C7" s="535" t="s">
        <v>602</v>
      </c>
      <c r="D7" s="537"/>
      <c r="E7" s="536">
        <v>1982</v>
      </c>
      <c r="F7" s="535" t="s">
        <v>3430</v>
      </c>
      <c r="G7" s="535" t="s">
        <v>3429</v>
      </c>
      <c r="H7" s="535">
        <v>509959334</v>
      </c>
      <c r="I7" s="535" t="s">
        <v>3428</v>
      </c>
      <c r="J7" s="534" t="s">
        <v>3361</v>
      </c>
      <c r="K7" s="533">
        <v>39</v>
      </c>
      <c r="L7" s="532">
        <v>0.41666666666666669</v>
      </c>
      <c r="M7" s="514">
        <v>0.72031250000000002</v>
      </c>
      <c r="N7" s="542">
        <f t="shared" si="0"/>
        <v>0.30364583333333334</v>
      </c>
      <c r="O7" s="512"/>
      <c r="P7" s="511">
        <v>4.1666666666666664E-2</v>
      </c>
      <c r="Q7" s="513">
        <f t="shared" si="1"/>
        <v>0</v>
      </c>
      <c r="R7" s="511">
        <v>0.75</v>
      </c>
      <c r="S7" s="510">
        <f t="shared" si="2"/>
        <v>0</v>
      </c>
      <c r="T7" s="509">
        <f t="shared" si="3"/>
        <v>0</v>
      </c>
      <c r="U7" s="508">
        <f t="shared" si="4"/>
        <v>0.30364583333333334</v>
      </c>
      <c r="V7" s="507">
        <v>7</v>
      </c>
      <c r="W7" s="506">
        <v>7</v>
      </c>
      <c r="X7" s="531">
        <v>86</v>
      </c>
      <c r="Y7" s="530">
        <v>0.375</v>
      </c>
      <c r="Z7" s="565">
        <v>0.5541666666666667</v>
      </c>
      <c r="AA7" s="542">
        <f t="shared" si="5"/>
        <v>0.1791666666666667</v>
      </c>
      <c r="AB7" s="512"/>
      <c r="AC7" s="511">
        <v>4.1666666666666664E-2</v>
      </c>
      <c r="AD7" s="511">
        <f t="shared" si="6"/>
        <v>0</v>
      </c>
      <c r="AE7" s="511">
        <v>0.60416666666666663</v>
      </c>
      <c r="AF7" s="510">
        <f t="shared" si="7"/>
        <v>0</v>
      </c>
      <c r="AG7" s="509">
        <f t="shared" si="8"/>
        <v>0</v>
      </c>
      <c r="AH7" s="508">
        <f t="shared" si="9"/>
        <v>0.1791666666666667</v>
      </c>
      <c r="AI7" s="508"/>
      <c r="AJ7" s="507">
        <v>14</v>
      </c>
      <c r="AK7" s="529">
        <v>12</v>
      </c>
      <c r="AL7" s="528">
        <v>81</v>
      </c>
      <c r="AM7" s="504">
        <f t="shared" si="10"/>
        <v>0.48281250000000003</v>
      </c>
      <c r="AN7" s="503">
        <v>9</v>
      </c>
      <c r="AO7" s="502">
        <v>17</v>
      </c>
      <c r="AP7" s="566" t="str">
        <f t="shared" si="11"/>
        <v>Zadworny Tomasz</v>
      </c>
      <c r="AQ7" s="11">
        <f t="shared" si="12"/>
        <v>80.769507371449109</v>
      </c>
      <c r="AR7" s="11" t="str">
        <f>VLOOKUP(AP7,'PPM M'!A:A,1,0)</f>
        <v>Zadworny Tomasz</v>
      </c>
      <c r="AS7" s="80">
        <f t="shared" si="13"/>
        <v>0.98496943545487226</v>
      </c>
      <c r="AT7" s="11">
        <v>1</v>
      </c>
      <c r="AU7" s="11">
        <v>1</v>
      </c>
    </row>
    <row r="8" spans="1:47" ht="15" customHeight="1" outlineLevel="1">
      <c r="A8" s="501" t="s">
        <v>80</v>
      </c>
      <c r="B8" s="498" t="s">
        <v>1113</v>
      </c>
      <c r="C8" s="498" t="s">
        <v>3242</v>
      </c>
      <c r="D8" s="500" t="s">
        <v>2706</v>
      </c>
      <c r="E8" s="499">
        <v>1984</v>
      </c>
      <c r="F8" s="498" t="s">
        <v>2654</v>
      </c>
      <c r="G8" s="498" t="s">
        <v>3427</v>
      </c>
      <c r="H8" s="498">
        <v>604282510</v>
      </c>
      <c r="I8" s="498" t="s">
        <v>2709</v>
      </c>
      <c r="J8" s="497" t="s">
        <v>3361</v>
      </c>
      <c r="K8" s="496">
        <v>29</v>
      </c>
      <c r="L8" s="495">
        <v>0.41666666666666669</v>
      </c>
      <c r="M8" s="492">
        <v>0.72876157407407405</v>
      </c>
      <c r="N8" s="491">
        <f t="shared" si="0"/>
        <v>0.31209490740740736</v>
      </c>
      <c r="O8" s="490"/>
      <c r="P8" s="489">
        <v>4.1666666666666664E-2</v>
      </c>
      <c r="Q8" s="494">
        <f t="shared" si="1"/>
        <v>0</v>
      </c>
      <c r="R8" s="489">
        <v>0.75</v>
      </c>
      <c r="S8" s="488">
        <f t="shared" si="2"/>
        <v>0</v>
      </c>
      <c r="T8" s="487">
        <f t="shared" si="3"/>
        <v>0</v>
      </c>
      <c r="U8" s="486">
        <f t="shared" si="4"/>
        <v>0.31209490740740736</v>
      </c>
      <c r="V8" s="485">
        <v>9</v>
      </c>
      <c r="W8" s="484">
        <v>8</v>
      </c>
      <c r="X8" s="480">
        <v>85</v>
      </c>
      <c r="Y8" s="493">
        <v>0.375</v>
      </c>
      <c r="Z8" s="492">
        <v>0.54791666666666672</v>
      </c>
      <c r="AA8" s="491">
        <f t="shared" si="5"/>
        <v>0.17291666666666672</v>
      </c>
      <c r="AB8" s="490"/>
      <c r="AC8" s="489">
        <v>4.1666666666666664E-2</v>
      </c>
      <c r="AD8" s="489">
        <f t="shared" si="6"/>
        <v>0</v>
      </c>
      <c r="AE8" s="489">
        <v>0.60416666666666663</v>
      </c>
      <c r="AF8" s="488">
        <f t="shared" si="7"/>
        <v>0</v>
      </c>
      <c r="AG8" s="487">
        <f t="shared" si="8"/>
        <v>0</v>
      </c>
      <c r="AH8" s="486">
        <f t="shared" si="9"/>
        <v>0.17291666666666672</v>
      </c>
      <c r="AI8" s="486"/>
      <c r="AJ8" s="485">
        <v>16</v>
      </c>
      <c r="AK8" s="523">
        <v>13</v>
      </c>
      <c r="AL8" s="483">
        <v>80</v>
      </c>
      <c r="AM8" s="482">
        <f t="shared" si="10"/>
        <v>0.48501157407407408</v>
      </c>
      <c r="AN8" s="481">
        <v>10</v>
      </c>
      <c r="AO8" s="480">
        <v>16</v>
      </c>
      <c r="AP8" s="566" t="str">
        <f t="shared" si="11"/>
        <v>Kot Maciej</v>
      </c>
      <c r="AQ8" s="11">
        <f t="shared" si="12"/>
        <v>80.403293163107023</v>
      </c>
      <c r="AR8" s="11" t="str">
        <f>VLOOKUP(AP8,'PPM M'!A:A,1,0)</f>
        <v>Kot Maciej</v>
      </c>
      <c r="AS8" s="80">
        <f t="shared" si="13"/>
        <v>0.9954659348526429</v>
      </c>
      <c r="AT8" s="11">
        <v>1</v>
      </c>
      <c r="AU8" s="11">
        <v>1</v>
      </c>
    </row>
    <row r="9" spans="1:47" ht="15" customHeight="1" outlineLevel="1">
      <c r="A9" s="501" t="s">
        <v>80</v>
      </c>
      <c r="B9" s="498" t="s">
        <v>442</v>
      </c>
      <c r="C9" s="498" t="s">
        <v>441</v>
      </c>
      <c r="D9" s="500"/>
      <c r="E9" s="499">
        <v>1986</v>
      </c>
      <c r="F9" s="498" t="s">
        <v>425</v>
      </c>
      <c r="G9" s="498" t="s">
        <v>3426</v>
      </c>
      <c r="H9" s="498">
        <v>889253632</v>
      </c>
      <c r="I9" s="498" t="s">
        <v>3425</v>
      </c>
      <c r="J9" s="497" t="s">
        <v>3361</v>
      </c>
      <c r="K9" s="496">
        <v>26</v>
      </c>
      <c r="L9" s="495">
        <v>0.41666666666666669</v>
      </c>
      <c r="M9" s="492">
        <v>0.72876157407407405</v>
      </c>
      <c r="N9" s="491">
        <f t="shared" si="0"/>
        <v>0.31209490740740736</v>
      </c>
      <c r="O9" s="490"/>
      <c r="P9" s="489">
        <v>4.1666666666666664E-2</v>
      </c>
      <c r="Q9" s="494">
        <f t="shared" si="1"/>
        <v>0</v>
      </c>
      <c r="R9" s="489">
        <v>0.75</v>
      </c>
      <c r="S9" s="488">
        <f t="shared" si="2"/>
        <v>0</v>
      </c>
      <c r="T9" s="487">
        <f t="shared" si="3"/>
        <v>0</v>
      </c>
      <c r="U9" s="486">
        <f t="shared" si="4"/>
        <v>0.31209490740740736</v>
      </c>
      <c r="V9" s="485">
        <v>10</v>
      </c>
      <c r="W9" s="484">
        <v>9</v>
      </c>
      <c r="X9" s="480">
        <v>84</v>
      </c>
      <c r="Y9" s="493">
        <v>0.375</v>
      </c>
      <c r="Z9" s="492">
        <v>0.55486111111111114</v>
      </c>
      <c r="AA9" s="491">
        <f t="shared" si="5"/>
        <v>0.17986111111111114</v>
      </c>
      <c r="AB9" s="490"/>
      <c r="AC9" s="489">
        <v>4.1666666666666664E-2</v>
      </c>
      <c r="AD9" s="489">
        <f t="shared" si="6"/>
        <v>0</v>
      </c>
      <c r="AE9" s="489">
        <v>0.60416666666666663</v>
      </c>
      <c r="AF9" s="488">
        <f t="shared" si="7"/>
        <v>0</v>
      </c>
      <c r="AG9" s="487">
        <f t="shared" si="8"/>
        <v>0</v>
      </c>
      <c r="AH9" s="486">
        <f t="shared" si="9"/>
        <v>0.17986111111111114</v>
      </c>
      <c r="AI9" s="486"/>
      <c r="AJ9" s="485">
        <v>21</v>
      </c>
      <c r="AK9" s="523">
        <v>18</v>
      </c>
      <c r="AL9" s="483">
        <v>75</v>
      </c>
      <c r="AM9" s="482">
        <f t="shared" si="10"/>
        <v>0.4919560185185185</v>
      </c>
      <c r="AN9" s="481">
        <v>11</v>
      </c>
      <c r="AO9" s="480">
        <v>15</v>
      </c>
      <c r="AP9" s="566" t="str">
        <f t="shared" si="11"/>
        <v>Mirowski Łukasz</v>
      </c>
      <c r="AQ9" s="11">
        <f t="shared" si="12"/>
        <v>79.268321373955999</v>
      </c>
      <c r="AR9" s="11" t="str">
        <f>VLOOKUP(AP9,'PPM M'!A:A,1,0)</f>
        <v>Mirowski Łukasz</v>
      </c>
      <c r="AS9" s="80">
        <f t="shared" si="13"/>
        <v>0.98588401364545353</v>
      </c>
      <c r="AT9" s="11">
        <v>1</v>
      </c>
      <c r="AU9" s="11">
        <v>1</v>
      </c>
    </row>
    <row r="10" spans="1:47" ht="15" customHeight="1" outlineLevel="1">
      <c r="A10" s="501" t="s">
        <v>2724</v>
      </c>
      <c r="B10" s="498" t="s">
        <v>48</v>
      </c>
      <c r="C10" s="498" t="s">
        <v>2734</v>
      </c>
      <c r="D10" s="500" t="s">
        <v>2725</v>
      </c>
      <c r="E10" s="499">
        <v>1990</v>
      </c>
      <c r="F10" s="498" t="s">
        <v>2727</v>
      </c>
      <c r="G10" s="498" t="s">
        <v>3367</v>
      </c>
      <c r="H10" s="498">
        <v>512684303</v>
      </c>
      <c r="I10" s="498" t="s">
        <v>2728</v>
      </c>
      <c r="J10" s="497" t="s">
        <v>3361</v>
      </c>
      <c r="K10" s="496">
        <v>6</v>
      </c>
      <c r="L10" s="495">
        <v>0.41666666666666669</v>
      </c>
      <c r="M10" s="492">
        <v>0.72828703703703701</v>
      </c>
      <c r="N10" s="494">
        <f t="shared" si="0"/>
        <v>0.31162037037037033</v>
      </c>
      <c r="O10" s="490"/>
      <c r="P10" s="489">
        <v>4.1666666666666664E-2</v>
      </c>
      <c r="Q10" s="494">
        <f t="shared" si="1"/>
        <v>0</v>
      </c>
      <c r="R10" s="489">
        <v>0.75</v>
      </c>
      <c r="S10" s="488">
        <f t="shared" si="2"/>
        <v>0</v>
      </c>
      <c r="T10" s="487">
        <f t="shared" si="3"/>
        <v>0</v>
      </c>
      <c r="U10" s="486">
        <f t="shared" si="4"/>
        <v>0.31162037037037033</v>
      </c>
      <c r="V10" s="485">
        <v>8</v>
      </c>
      <c r="W10" s="484">
        <v>1</v>
      </c>
      <c r="X10" s="480">
        <v>100</v>
      </c>
      <c r="Y10" s="493">
        <v>0.375</v>
      </c>
      <c r="Z10" s="492">
        <v>0.55555555555555558</v>
      </c>
      <c r="AA10" s="494">
        <f t="shared" si="5"/>
        <v>0.18055555555555558</v>
      </c>
      <c r="AB10" s="490"/>
      <c r="AC10" s="489">
        <v>4.1666666666666664E-2</v>
      </c>
      <c r="AD10" s="489">
        <f t="shared" si="6"/>
        <v>0</v>
      </c>
      <c r="AE10" s="489">
        <v>0.60416666666666663</v>
      </c>
      <c r="AF10" s="488">
        <f t="shared" si="7"/>
        <v>0</v>
      </c>
      <c r="AG10" s="487">
        <f t="shared" si="8"/>
        <v>0</v>
      </c>
      <c r="AH10" s="486">
        <f t="shared" si="9"/>
        <v>0.18055555555555558</v>
      </c>
      <c r="AI10" s="486"/>
      <c r="AJ10" s="485">
        <v>34</v>
      </c>
      <c r="AK10" s="523">
        <v>3</v>
      </c>
      <c r="AL10" s="483">
        <v>92</v>
      </c>
      <c r="AM10" s="482">
        <f t="shared" si="10"/>
        <v>0.49217592592592591</v>
      </c>
      <c r="AN10" s="481">
        <v>5</v>
      </c>
      <c r="AO10" s="480">
        <v>21</v>
      </c>
      <c r="AP10" s="566" t="str">
        <f t="shared" si="11"/>
        <v>Słomka Paweł</v>
      </c>
      <c r="AQ10" s="11">
        <f t="shared" si="12"/>
        <v>79.23290377198758</v>
      </c>
      <c r="AR10" s="11" t="str">
        <f>VLOOKUP(AP10,'PPM M'!A:A,1,0)</f>
        <v>Słomka Paweł</v>
      </c>
      <c r="AS10" s="80">
        <f t="shared" si="13"/>
        <v>0.99955319349073468</v>
      </c>
      <c r="AT10" s="11">
        <v>1</v>
      </c>
      <c r="AU10" s="11">
        <v>1</v>
      </c>
    </row>
    <row r="11" spans="1:47" ht="15" customHeight="1" outlineLevel="1">
      <c r="A11" s="501" t="s">
        <v>80</v>
      </c>
      <c r="B11" s="498" t="s">
        <v>52</v>
      </c>
      <c r="C11" s="498" t="s">
        <v>62</v>
      </c>
      <c r="D11" s="500" t="s">
        <v>63</v>
      </c>
      <c r="E11" s="499">
        <v>1969</v>
      </c>
      <c r="F11" s="498" t="s">
        <v>47</v>
      </c>
      <c r="G11" s="498" t="s">
        <v>3424</v>
      </c>
      <c r="H11" s="498">
        <v>600206173</v>
      </c>
      <c r="I11" s="498" t="s">
        <v>2681</v>
      </c>
      <c r="J11" s="497" t="s">
        <v>3361</v>
      </c>
      <c r="K11" s="496">
        <v>34</v>
      </c>
      <c r="L11" s="495">
        <v>0.41666666666666669</v>
      </c>
      <c r="M11" s="492">
        <v>0.73935185185185182</v>
      </c>
      <c r="N11" s="494">
        <f t="shared" si="0"/>
        <v>0.32268518518518513</v>
      </c>
      <c r="O11" s="490"/>
      <c r="P11" s="489">
        <v>4.1666666666666664E-2</v>
      </c>
      <c r="Q11" s="494">
        <f t="shared" si="1"/>
        <v>0</v>
      </c>
      <c r="R11" s="489">
        <v>0.75</v>
      </c>
      <c r="S11" s="488">
        <f t="shared" si="2"/>
        <v>0</v>
      </c>
      <c r="T11" s="487">
        <f t="shared" si="3"/>
        <v>0</v>
      </c>
      <c r="U11" s="486">
        <f t="shared" si="4"/>
        <v>0.32268518518518513</v>
      </c>
      <c r="V11" s="485">
        <v>13</v>
      </c>
      <c r="W11" s="484">
        <v>11</v>
      </c>
      <c r="X11" s="480">
        <v>82</v>
      </c>
      <c r="Y11" s="493">
        <v>0.375</v>
      </c>
      <c r="Z11" s="527">
        <v>0.55833333333333335</v>
      </c>
      <c r="AA11" s="494">
        <f t="shared" si="5"/>
        <v>0.18333333333333335</v>
      </c>
      <c r="AB11" s="490"/>
      <c r="AC11" s="489">
        <v>4.1666666666666664E-2</v>
      </c>
      <c r="AD11" s="489">
        <f t="shared" si="6"/>
        <v>0</v>
      </c>
      <c r="AE11" s="489">
        <v>0.60416666666666663</v>
      </c>
      <c r="AF11" s="488">
        <f t="shared" si="7"/>
        <v>0</v>
      </c>
      <c r="AG11" s="487">
        <f t="shared" si="8"/>
        <v>0</v>
      </c>
      <c r="AH11" s="486">
        <f t="shared" si="9"/>
        <v>0.18333333333333335</v>
      </c>
      <c r="AI11" s="486"/>
      <c r="AJ11" s="485">
        <v>20</v>
      </c>
      <c r="AK11" s="523">
        <v>17</v>
      </c>
      <c r="AL11" s="483">
        <v>76</v>
      </c>
      <c r="AM11" s="482">
        <f t="shared" si="10"/>
        <v>0.50601851851851842</v>
      </c>
      <c r="AN11" s="481">
        <v>12</v>
      </c>
      <c r="AO11" s="480">
        <v>14</v>
      </c>
      <c r="AP11" s="566" t="str">
        <f t="shared" si="11"/>
        <v>Witkowski Marcin</v>
      </c>
      <c r="AQ11" s="11">
        <f t="shared" ref="AQ11:AQ33" si="14">AQ10*IF(AU11&lt;1,AU11,IF(AT11&lt;1,AT11,IF(AS11&lt;1,AS11,1)))</f>
        <v>77.065416285452883</v>
      </c>
      <c r="AR11" s="11" t="str">
        <f>VLOOKUP(AP11,'PPM M'!A:A,1,0)</f>
        <v>Witkowski Marcin</v>
      </c>
      <c r="AS11" s="80">
        <f t="shared" ref="AS11:AS33" si="15">AM10/AM11</f>
        <v>0.97264409881061309</v>
      </c>
      <c r="AT11" s="11">
        <v>1</v>
      </c>
      <c r="AU11" s="11">
        <v>1</v>
      </c>
    </row>
    <row r="12" spans="1:47" ht="15" customHeight="1" outlineLevel="1">
      <c r="A12" s="501" t="s">
        <v>80</v>
      </c>
      <c r="B12" s="498" t="s">
        <v>578</v>
      </c>
      <c r="C12" s="498" t="s">
        <v>3183</v>
      </c>
      <c r="D12" s="500" t="s">
        <v>2686</v>
      </c>
      <c r="E12" s="499">
        <v>1972</v>
      </c>
      <c r="F12" s="498" t="s">
        <v>2687</v>
      </c>
      <c r="G12" s="498" t="s">
        <v>3423</v>
      </c>
      <c r="H12" s="498">
        <v>507984718</v>
      </c>
      <c r="I12" s="498" t="s">
        <v>2688</v>
      </c>
      <c r="J12" s="497" t="s">
        <v>3361</v>
      </c>
      <c r="K12" s="496">
        <v>47</v>
      </c>
      <c r="L12" s="495">
        <v>0.41666666666666669</v>
      </c>
      <c r="M12" s="492">
        <v>0.73541666666666661</v>
      </c>
      <c r="N12" s="491">
        <f t="shared" si="0"/>
        <v>0.31874999999999992</v>
      </c>
      <c r="O12" s="490"/>
      <c r="P12" s="489">
        <v>4.1666666666666664E-2</v>
      </c>
      <c r="Q12" s="494">
        <f t="shared" si="1"/>
        <v>0</v>
      </c>
      <c r="R12" s="489">
        <v>0.75</v>
      </c>
      <c r="S12" s="488">
        <f t="shared" si="2"/>
        <v>0</v>
      </c>
      <c r="T12" s="487">
        <f t="shared" si="3"/>
        <v>0</v>
      </c>
      <c r="U12" s="486">
        <f t="shared" si="4"/>
        <v>0.31874999999999992</v>
      </c>
      <c r="V12" s="485">
        <v>12</v>
      </c>
      <c r="W12" s="484">
        <v>10</v>
      </c>
      <c r="X12" s="480">
        <v>83</v>
      </c>
      <c r="Y12" s="493">
        <v>0.375</v>
      </c>
      <c r="Z12" s="492">
        <v>0.56319444444444444</v>
      </c>
      <c r="AA12" s="491">
        <f t="shared" si="5"/>
        <v>0.18819444444444444</v>
      </c>
      <c r="AB12" s="490"/>
      <c r="AC12" s="489">
        <v>4.1666666666666664E-2</v>
      </c>
      <c r="AD12" s="489">
        <f t="shared" si="6"/>
        <v>0</v>
      </c>
      <c r="AE12" s="489">
        <v>0.60416666666666663</v>
      </c>
      <c r="AF12" s="488">
        <f t="shared" si="7"/>
        <v>0</v>
      </c>
      <c r="AG12" s="487">
        <f t="shared" si="8"/>
        <v>0</v>
      </c>
      <c r="AH12" s="486">
        <f t="shared" si="9"/>
        <v>0.18819444444444444</v>
      </c>
      <c r="AI12" s="486"/>
      <c r="AJ12" s="485">
        <v>17</v>
      </c>
      <c r="AK12" s="523">
        <v>14</v>
      </c>
      <c r="AL12" s="483">
        <v>79</v>
      </c>
      <c r="AM12" s="482">
        <f t="shared" si="10"/>
        <v>0.50694444444444442</v>
      </c>
      <c r="AN12" s="481">
        <v>13</v>
      </c>
      <c r="AO12" s="480">
        <v>13</v>
      </c>
      <c r="AP12" s="566" t="str">
        <f t="shared" si="11"/>
        <v>Bergier Tomasz</v>
      </c>
      <c r="AQ12" s="11">
        <f t="shared" si="14"/>
        <v>76.924657534246563</v>
      </c>
      <c r="AR12" s="11" t="str">
        <f>VLOOKUP(AP12,'PPM M'!A:A,1,0)</f>
        <v>Bergier Tomasz</v>
      </c>
      <c r="AS12" s="80">
        <f t="shared" si="15"/>
        <v>0.99817351598173498</v>
      </c>
      <c r="AT12" s="11">
        <v>1</v>
      </c>
      <c r="AU12" s="11">
        <v>1</v>
      </c>
    </row>
    <row r="13" spans="1:47" ht="15" customHeight="1" outlineLevel="1">
      <c r="A13" s="501" t="s">
        <v>80</v>
      </c>
      <c r="B13" s="498" t="s">
        <v>55</v>
      </c>
      <c r="C13" s="498" t="s">
        <v>3422</v>
      </c>
      <c r="D13" s="500"/>
      <c r="E13" s="499">
        <v>1982</v>
      </c>
      <c r="F13" s="498" t="s">
        <v>3421</v>
      </c>
      <c r="G13" s="498" t="s">
        <v>3420</v>
      </c>
      <c r="H13" s="498">
        <v>508437719</v>
      </c>
      <c r="I13" s="498" t="s">
        <v>3419</v>
      </c>
      <c r="J13" s="497" t="s">
        <v>3361</v>
      </c>
      <c r="K13" s="496">
        <v>3</v>
      </c>
      <c r="L13" s="495">
        <v>0.41666666666666669</v>
      </c>
      <c r="M13" s="492">
        <v>0.74703703703703705</v>
      </c>
      <c r="N13" s="491">
        <f t="shared" si="0"/>
        <v>0.33037037037037037</v>
      </c>
      <c r="O13" s="490"/>
      <c r="P13" s="489">
        <v>4.1666666666666664E-2</v>
      </c>
      <c r="Q13" s="494">
        <f t="shared" si="1"/>
        <v>0</v>
      </c>
      <c r="R13" s="489">
        <v>0.75</v>
      </c>
      <c r="S13" s="488">
        <f t="shared" si="2"/>
        <v>0</v>
      </c>
      <c r="T13" s="487">
        <f t="shared" si="3"/>
        <v>0</v>
      </c>
      <c r="U13" s="486">
        <f t="shared" si="4"/>
        <v>0.33037037037037037</v>
      </c>
      <c r="V13" s="485">
        <v>14</v>
      </c>
      <c r="W13" s="484">
        <v>12</v>
      </c>
      <c r="X13" s="480">
        <v>81</v>
      </c>
      <c r="Y13" s="493">
        <v>0.375</v>
      </c>
      <c r="Z13" s="492">
        <v>0.56874999999999998</v>
      </c>
      <c r="AA13" s="491">
        <f t="shared" si="5"/>
        <v>0.19374999999999998</v>
      </c>
      <c r="AB13" s="490"/>
      <c r="AC13" s="489">
        <v>4.1666666666666664E-2</v>
      </c>
      <c r="AD13" s="489">
        <f t="shared" si="6"/>
        <v>0</v>
      </c>
      <c r="AE13" s="489">
        <v>0.60416666666666663</v>
      </c>
      <c r="AF13" s="488">
        <f t="shared" si="7"/>
        <v>0</v>
      </c>
      <c r="AG13" s="487">
        <f t="shared" si="8"/>
        <v>0</v>
      </c>
      <c r="AH13" s="486">
        <f t="shared" si="9"/>
        <v>0.19374999999999998</v>
      </c>
      <c r="AI13" s="486"/>
      <c r="AJ13" s="485">
        <v>6</v>
      </c>
      <c r="AK13" s="523">
        <v>6</v>
      </c>
      <c r="AL13" s="483">
        <v>87</v>
      </c>
      <c r="AM13" s="482">
        <f t="shared" si="10"/>
        <v>0.52412037037037029</v>
      </c>
      <c r="AN13" s="481">
        <v>14</v>
      </c>
      <c r="AO13" s="480">
        <v>12</v>
      </c>
      <c r="AP13" s="566" t="str">
        <f t="shared" si="11"/>
        <v>Korpula Grzegorz</v>
      </c>
      <c r="AQ13" s="11">
        <f t="shared" si="14"/>
        <v>74.403762918470093</v>
      </c>
      <c r="AR13" s="11" t="str">
        <f>VLOOKUP(AP13,'PPM M'!A:A,1,0)</f>
        <v>Korpula Grzegorz</v>
      </c>
      <c r="AS13" s="80">
        <f t="shared" si="15"/>
        <v>0.96722904337072702</v>
      </c>
      <c r="AT13" s="11">
        <v>1</v>
      </c>
      <c r="AU13" s="11">
        <v>1</v>
      </c>
    </row>
    <row r="14" spans="1:47" ht="15" customHeight="1" outlineLevel="1">
      <c r="A14" s="501" t="s">
        <v>80</v>
      </c>
      <c r="B14" s="498" t="s">
        <v>90</v>
      </c>
      <c r="C14" s="498" t="s">
        <v>1</v>
      </c>
      <c r="D14" s="500" t="s">
        <v>2</v>
      </c>
      <c r="E14" s="499">
        <v>1971</v>
      </c>
      <c r="F14" s="498" t="s">
        <v>101</v>
      </c>
      <c r="G14" s="498" t="s">
        <v>3418</v>
      </c>
      <c r="H14" s="498">
        <v>510068312</v>
      </c>
      <c r="I14" s="498" t="s">
        <v>2699</v>
      </c>
      <c r="J14" s="497" t="s">
        <v>3361</v>
      </c>
      <c r="K14" s="496">
        <v>13</v>
      </c>
      <c r="L14" s="495">
        <v>0.41666666666666669</v>
      </c>
      <c r="M14" s="492">
        <v>0.72620370370370368</v>
      </c>
      <c r="N14" s="491">
        <f t="shared" si="0"/>
        <v>0.309537037037037</v>
      </c>
      <c r="O14" s="490">
        <v>1</v>
      </c>
      <c r="P14" s="489">
        <v>4.1666666666666664E-2</v>
      </c>
      <c r="Q14" s="494">
        <f t="shared" si="1"/>
        <v>4.1666666666666664E-2</v>
      </c>
      <c r="R14" s="489">
        <v>0.75</v>
      </c>
      <c r="S14" s="488">
        <f t="shared" si="2"/>
        <v>0</v>
      </c>
      <c r="T14" s="487">
        <f t="shared" si="3"/>
        <v>0</v>
      </c>
      <c r="U14" s="486">
        <f t="shared" si="4"/>
        <v>0.35120370370370368</v>
      </c>
      <c r="V14" s="485">
        <v>15</v>
      </c>
      <c r="W14" s="484">
        <v>13</v>
      </c>
      <c r="X14" s="480">
        <v>80</v>
      </c>
      <c r="Y14" s="493">
        <v>0.375</v>
      </c>
      <c r="Z14" s="492">
        <v>0.56736111111111109</v>
      </c>
      <c r="AA14" s="491">
        <f t="shared" si="5"/>
        <v>0.19236111111111109</v>
      </c>
      <c r="AB14" s="490"/>
      <c r="AC14" s="489">
        <v>4.1666666666666664E-2</v>
      </c>
      <c r="AD14" s="489">
        <f t="shared" si="6"/>
        <v>0</v>
      </c>
      <c r="AE14" s="489">
        <v>0.60416666666666663</v>
      </c>
      <c r="AF14" s="488">
        <f t="shared" si="7"/>
        <v>0</v>
      </c>
      <c r="AG14" s="487">
        <f t="shared" si="8"/>
        <v>0</v>
      </c>
      <c r="AH14" s="486">
        <f t="shared" si="9"/>
        <v>0.19236111111111109</v>
      </c>
      <c r="AI14" s="486"/>
      <c r="AJ14" s="485">
        <v>7</v>
      </c>
      <c r="AK14" s="523">
        <v>1</v>
      </c>
      <c r="AL14" s="483">
        <v>100</v>
      </c>
      <c r="AM14" s="482">
        <f t="shared" si="10"/>
        <v>0.54356481481481478</v>
      </c>
      <c r="AN14" s="481">
        <v>2</v>
      </c>
      <c r="AO14" s="480">
        <v>24</v>
      </c>
      <c r="AP14" s="566" t="str">
        <f t="shared" si="11"/>
        <v>Kawecki Dariusz</v>
      </c>
      <c r="AQ14" s="11">
        <f t="shared" si="14"/>
        <v>71.742185503790125</v>
      </c>
      <c r="AR14" s="11" t="str">
        <f>VLOOKUP(AP14,'PPM M'!A:A,1,0)</f>
        <v>Kawecki Dariusz</v>
      </c>
      <c r="AS14" s="80">
        <f t="shared" si="15"/>
        <v>0.96422791925730333</v>
      </c>
      <c r="AT14" s="11">
        <v>1</v>
      </c>
      <c r="AU14" s="11">
        <v>1</v>
      </c>
    </row>
    <row r="15" spans="1:47" ht="15" customHeight="1" outlineLevel="1">
      <c r="A15" s="501" t="s">
        <v>80</v>
      </c>
      <c r="B15" s="498" t="s">
        <v>46</v>
      </c>
      <c r="C15" s="498" t="s">
        <v>3304</v>
      </c>
      <c r="D15" s="500" t="s">
        <v>3297</v>
      </c>
      <c r="E15" s="499">
        <v>1977</v>
      </c>
      <c r="F15" s="498" t="s">
        <v>2654</v>
      </c>
      <c r="G15" s="498" t="s">
        <v>3417</v>
      </c>
      <c r="H15" s="498">
        <v>501647647</v>
      </c>
      <c r="I15" s="498" t="s">
        <v>3416</v>
      </c>
      <c r="J15" s="497" t="s">
        <v>3361</v>
      </c>
      <c r="K15" s="496">
        <v>44</v>
      </c>
      <c r="L15" s="495">
        <v>0.41666666666666669</v>
      </c>
      <c r="M15" s="492">
        <v>0.74276620370370372</v>
      </c>
      <c r="N15" s="491">
        <f t="shared" si="0"/>
        <v>0.32609953703703703</v>
      </c>
      <c r="O15" s="490">
        <v>1</v>
      </c>
      <c r="P15" s="489">
        <v>4.1666666666666664E-2</v>
      </c>
      <c r="Q15" s="494">
        <f t="shared" si="1"/>
        <v>4.1666666666666664E-2</v>
      </c>
      <c r="R15" s="489">
        <v>0.75</v>
      </c>
      <c r="S15" s="488">
        <f t="shared" si="2"/>
        <v>0</v>
      </c>
      <c r="T15" s="487">
        <f t="shared" si="3"/>
        <v>0</v>
      </c>
      <c r="U15" s="486">
        <f t="shared" si="4"/>
        <v>0.36776620370370372</v>
      </c>
      <c r="V15" s="485">
        <v>16</v>
      </c>
      <c r="W15" s="484">
        <v>14</v>
      </c>
      <c r="X15" s="480">
        <v>79</v>
      </c>
      <c r="Y15" s="493">
        <v>0.375</v>
      </c>
      <c r="Z15" s="492">
        <v>0.56319444444444444</v>
      </c>
      <c r="AA15" s="491">
        <f t="shared" si="5"/>
        <v>0.18819444444444444</v>
      </c>
      <c r="AB15" s="490"/>
      <c r="AC15" s="489">
        <v>4.1666666666666664E-2</v>
      </c>
      <c r="AD15" s="489">
        <f t="shared" si="6"/>
        <v>0</v>
      </c>
      <c r="AE15" s="489">
        <v>0.60416666666666663</v>
      </c>
      <c r="AF15" s="488">
        <f t="shared" si="7"/>
        <v>0</v>
      </c>
      <c r="AG15" s="487">
        <f t="shared" si="8"/>
        <v>0</v>
      </c>
      <c r="AH15" s="486">
        <f t="shared" si="9"/>
        <v>0.18819444444444444</v>
      </c>
      <c r="AI15" s="486"/>
      <c r="AJ15" s="485">
        <v>19</v>
      </c>
      <c r="AK15" s="523">
        <v>16</v>
      </c>
      <c r="AL15" s="483">
        <v>77</v>
      </c>
      <c r="AM15" s="482">
        <f t="shared" si="10"/>
        <v>0.55596064814814816</v>
      </c>
      <c r="AN15" s="481">
        <v>15</v>
      </c>
      <c r="AO15" s="480">
        <v>11</v>
      </c>
      <c r="AP15" s="566" t="str">
        <f t="shared" si="11"/>
        <v>Jaśkiewicz Piotr</v>
      </c>
      <c r="AQ15" s="11">
        <f t="shared" si="14"/>
        <v>70.142604350994048</v>
      </c>
      <c r="AR15" s="11" t="str">
        <f>VLOOKUP(AP15,'PPM M'!A:A,1,0)</f>
        <v>Jaśkiewicz Piotr</v>
      </c>
      <c r="AS15" s="80">
        <f t="shared" si="15"/>
        <v>0.97770375767669404</v>
      </c>
      <c r="AT15" s="11">
        <v>1</v>
      </c>
      <c r="AU15" s="11">
        <v>1</v>
      </c>
    </row>
    <row r="16" spans="1:47" ht="15" customHeight="1" outlineLevel="1">
      <c r="A16" s="501" t="s">
        <v>80</v>
      </c>
      <c r="B16" s="498" t="s">
        <v>69</v>
      </c>
      <c r="C16" s="498" t="s">
        <v>3415</v>
      </c>
      <c r="D16" s="500" t="s">
        <v>2520</v>
      </c>
      <c r="E16" s="499">
        <v>1976</v>
      </c>
      <c r="F16" s="498" t="s">
        <v>2654</v>
      </c>
      <c r="G16" s="498" t="s">
        <v>3414</v>
      </c>
      <c r="H16" s="498">
        <v>601998957</v>
      </c>
      <c r="I16" s="498" t="s">
        <v>3413</v>
      </c>
      <c r="J16" s="497" t="s">
        <v>3361</v>
      </c>
      <c r="K16" s="496">
        <v>5</v>
      </c>
      <c r="L16" s="495">
        <v>0.41666666666666669</v>
      </c>
      <c r="M16" s="492">
        <v>0.73715277777777777</v>
      </c>
      <c r="N16" s="494">
        <f t="shared" si="0"/>
        <v>0.32048611111111108</v>
      </c>
      <c r="O16" s="490">
        <v>2</v>
      </c>
      <c r="P16" s="489">
        <v>4.1666666666666664E-2</v>
      </c>
      <c r="Q16" s="494">
        <f t="shared" si="1"/>
        <v>8.3333333333333329E-2</v>
      </c>
      <c r="R16" s="489">
        <v>0.75</v>
      </c>
      <c r="S16" s="488">
        <f t="shared" si="2"/>
        <v>0</v>
      </c>
      <c r="T16" s="487">
        <f t="shared" si="3"/>
        <v>0</v>
      </c>
      <c r="U16" s="486">
        <f t="shared" si="4"/>
        <v>0.4038194444444444</v>
      </c>
      <c r="V16" s="485">
        <v>20</v>
      </c>
      <c r="W16" s="484">
        <v>17</v>
      </c>
      <c r="X16" s="480">
        <v>76</v>
      </c>
      <c r="Y16" s="493">
        <v>0.375</v>
      </c>
      <c r="Z16" s="492">
        <v>0.53680555555555554</v>
      </c>
      <c r="AA16" s="494">
        <f t="shared" si="5"/>
        <v>0.16180555555555554</v>
      </c>
      <c r="AB16" s="490"/>
      <c r="AC16" s="489">
        <v>4.1666666666666664E-2</v>
      </c>
      <c r="AD16" s="489">
        <f t="shared" si="6"/>
        <v>0</v>
      </c>
      <c r="AE16" s="489">
        <v>0.60416666666666663</v>
      </c>
      <c r="AF16" s="488">
        <f t="shared" si="7"/>
        <v>0</v>
      </c>
      <c r="AG16" s="487">
        <f t="shared" si="8"/>
        <v>0</v>
      </c>
      <c r="AH16" s="486">
        <f t="shared" si="9"/>
        <v>0.16180555555555554</v>
      </c>
      <c r="AI16" s="486"/>
      <c r="AJ16" s="485">
        <v>25</v>
      </c>
      <c r="AK16" s="523">
        <v>22</v>
      </c>
      <c r="AL16" s="483">
        <v>71</v>
      </c>
      <c r="AM16" s="482">
        <f t="shared" si="10"/>
        <v>0.56562499999999993</v>
      </c>
      <c r="AN16" s="481">
        <v>16</v>
      </c>
      <c r="AO16" s="480">
        <v>10</v>
      </c>
      <c r="AP16" s="566" t="str">
        <f t="shared" si="11"/>
        <v>Łopata Andrzej</v>
      </c>
      <c r="AQ16" s="11">
        <f t="shared" si="14"/>
        <v>68.944137507673418</v>
      </c>
      <c r="AR16" s="11" t="str">
        <f>VLOOKUP(AP16,'PPM M'!A:A,1,0)</f>
        <v>Łopata Andrzej</v>
      </c>
      <c r="AS16" s="80">
        <f t="shared" si="15"/>
        <v>0.98291385307959911</v>
      </c>
      <c r="AT16" s="11">
        <v>1</v>
      </c>
      <c r="AU16" s="11">
        <v>1</v>
      </c>
    </row>
    <row r="17" spans="1:47" ht="15" customHeight="1" outlineLevel="1">
      <c r="A17" s="501" t="s">
        <v>2724</v>
      </c>
      <c r="B17" s="498" t="s">
        <v>50</v>
      </c>
      <c r="C17" s="498" t="s">
        <v>3366</v>
      </c>
      <c r="D17" s="500" t="s">
        <v>3365</v>
      </c>
      <c r="E17" s="499">
        <v>1992</v>
      </c>
      <c r="F17" s="498" t="s">
        <v>3364</v>
      </c>
      <c r="G17" s="498" t="s">
        <v>3363</v>
      </c>
      <c r="H17" s="498">
        <v>692870064</v>
      </c>
      <c r="I17" s="498" t="s">
        <v>3362</v>
      </c>
      <c r="J17" s="497" t="s">
        <v>3361</v>
      </c>
      <c r="K17" s="496">
        <v>18</v>
      </c>
      <c r="L17" s="495">
        <v>0.41666666666666669</v>
      </c>
      <c r="M17" s="492">
        <v>0.73697916666666663</v>
      </c>
      <c r="N17" s="491">
        <f t="shared" si="0"/>
        <v>0.32031249999999994</v>
      </c>
      <c r="O17" s="490">
        <v>2</v>
      </c>
      <c r="P17" s="489">
        <v>4.1666666666666664E-2</v>
      </c>
      <c r="Q17" s="494">
        <f t="shared" si="1"/>
        <v>8.3333333333333329E-2</v>
      </c>
      <c r="R17" s="489">
        <v>0.75</v>
      </c>
      <c r="S17" s="488">
        <f t="shared" si="2"/>
        <v>0</v>
      </c>
      <c r="T17" s="487">
        <f t="shared" si="3"/>
        <v>0</v>
      </c>
      <c r="U17" s="486">
        <f t="shared" si="4"/>
        <v>0.40364583333333326</v>
      </c>
      <c r="V17" s="485">
        <v>19</v>
      </c>
      <c r="W17" s="484">
        <v>2</v>
      </c>
      <c r="X17" s="480">
        <v>96</v>
      </c>
      <c r="Y17" s="493">
        <v>0.375</v>
      </c>
      <c r="Z17" s="492">
        <v>0.53749999999999998</v>
      </c>
      <c r="AA17" s="491">
        <f t="shared" si="5"/>
        <v>0.16249999999999998</v>
      </c>
      <c r="AB17" s="490"/>
      <c r="AC17" s="489">
        <v>4.1666666666666664E-2</v>
      </c>
      <c r="AD17" s="489">
        <f t="shared" si="6"/>
        <v>0</v>
      </c>
      <c r="AE17" s="489">
        <v>0.60416666666666663</v>
      </c>
      <c r="AF17" s="488">
        <f t="shared" si="7"/>
        <v>0</v>
      </c>
      <c r="AG17" s="487">
        <f t="shared" si="8"/>
        <v>0</v>
      </c>
      <c r="AH17" s="486">
        <f t="shared" si="9"/>
        <v>0.16249999999999998</v>
      </c>
      <c r="AI17" s="486"/>
      <c r="AJ17" s="485">
        <v>44</v>
      </c>
      <c r="AK17" s="523">
        <v>35</v>
      </c>
      <c r="AL17" s="483">
        <v>58</v>
      </c>
      <c r="AM17" s="482">
        <f t="shared" si="10"/>
        <v>0.56614583333333324</v>
      </c>
      <c r="AN17" s="481">
        <v>30</v>
      </c>
      <c r="AO17" s="480">
        <v>1</v>
      </c>
      <c r="AP17" s="566" t="str">
        <f t="shared" si="11"/>
        <v>Brzoskwinia Wojciech</v>
      </c>
      <c r="AQ17" s="11">
        <f t="shared" si="14"/>
        <v>68.880711438209133</v>
      </c>
      <c r="AR17" s="11" t="str">
        <f>VLOOKUP(AP17,'PPM M'!A:A,1,0)</f>
        <v>Brzoskwinia Wojciech</v>
      </c>
      <c r="AS17" s="80">
        <f t="shared" si="15"/>
        <v>0.99908003679852808</v>
      </c>
      <c r="AT17" s="11">
        <v>1</v>
      </c>
      <c r="AU17" s="11">
        <v>1</v>
      </c>
    </row>
    <row r="18" spans="1:47" ht="15" customHeight="1" outlineLevel="1">
      <c r="A18" s="501" t="s">
        <v>80</v>
      </c>
      <c r="B18" s="498" t="s">
        <v>84</v>
      </c>
      <c r="C18" s="498" t="s">
        <v>3314</v>
      </c>
      <c r="D18" s="500"/>
      <c r="E18" s="499">
        <v>1983</v>
      </c>
      <c r="F18" s="498" t="s">
        <v>3236</v>
      </c>
      <c r="G18" s="498" t="s">
        <v>3412</v>
      </c>
      <c r="H18" s="498">
        <v>796602322</v>
      </c>
      <c r="I18" s="498" t="s">
        <v>2720</v>
      </c>
      <c r="J18" s="497" t="s">
        <v>3361</v>
      </c>
      <c r="K18" s="496">
        <v>28</v>
      </c>
      <c r="L18" s="495">
        <v>0.41666666666666669</v>
      </c>
      <c r="M18" s="492">
        <v>0.72905092592592591</v>
      </c>
      <c r="N18" s="494">
        <f t="shared" si="0"/>
        <v>0.31238425925925922</v>
      </c>
      <c r="O18" s="490">
        <v>2</v>
      </c>
      <c r="P18" s="489">
        <v>4.1666666666666664E-2</v>
      </c>
      <c r="Q18" s="494">
        <f t="shared" si="1"/>
        <v>8.3333333333333329E-2</v>
      </c>
      <c r="R18" s="489">
        <v>0.75</v>
      </c>
      <c r="S18" s="488">
        <f t="shared" si="2"/>
        <v>0</v>
      </c>
      <c r="T18" s="487">
        <f t="shared" si="3"/>
        <v>0</v>
      </c>
      <c r="U18" s="486">
        <f t="shared" si="4"/>
        <v>0.39571759259259254</v>
      </c>
      <c r="V18" s="485">
        <v>17</v>
      </c>
      <c r="W18" s="484">
        <v>15</v>
      </c>
      <c r="X18" s="480">
        <v>78</v>
      </c>
      <c r="Y18" s="493">
        <v>0.375</v>
      </c>
      <c r="Z18" s="492">
        <v>0.56597222222222221</v>
      </c>
      <c r="AA18" s="494">
        <f t="shared" si="5"/>
        <v>0.19097222222222221</v>
      </c>
      <c r="AB18" s="490"/>
      <c r="AC18" s="489">
        <v>4.1666666666666664E-2</v>
      </c>
      <c r="AD18" s="489">
        <f t="shared" si="6"/>
        <v>0</v>
      </c>
      <c r="AE18" s="489">
        <v>0.60416666666666663</v>
      </c>
      <c r="AF18" s="488">
        <f t="shared" si="7"/>
        <v>0</v>
      </c>
      <c r="AG18" s="487">
        <f t="shared" si="8"/>
        <v>0</v>
      </c>
      <c r="AH18" s="486">
        <f t="shared" si="9"/>
        <v>0.19097222222222221</v>
      </c>
      <c r="AI18" s="486"/>
      <c r="AJ18" s="485">
        <v>8</v>
      </c>
      <c r="AK18" s="523">
        <v>7</v>
      </c>
      <c r="AL18" s="483">
        <v>86</v>
      </c>
      <c r="AM18" s="482">
        <f t="shared" si="10"/>
        <v>0.58668981481481475</v>
      </c>
      <c r="AN18" s="481">
        <v>17</v>
      </c>
      <c r="AO18" s="480">
        <v>9</v>
      </c>
      <c r="AP18" s="566" t="str">
        <f t="shared" si="11"/>
        <v>Musioł Radosław</v>
      </c>
      <c r="AQ18" s="11">
        <f t="shared" si="14"/>
        <v>66.468731505227851</v>
      </c>
      <c r="AR18" s="11" t="str">
        <f>VLOOKUP(AP18,'PPM M'!A:A,1,0)</f>
        <v>Musioł Radosław</v>
      </c>
      <c r="AS18" s="80">
        <f t="shared" si="15"/>
        <v>0.96498323140658904</v>
      </c>
      <c r="AT18" s="11">
        <v>1</v>
      </c>
      <c r="AU18" s="11">
        <v>1</v>
      </c>
    </row>
    <row r="19" spans="1:47" ht="15" customHeight="1" outlineLevel="1">
      <c r="A19" s="501" t="s">
        <v>80</v>
      </c>
      <c r="B19" s="498" t="s">
        <v>102</v>
      </c>
      <c r="C19" s="498" t="s">
        <v>3411</v>
      </c>
      <c r="D19" s="500" t="s">
        <v>3410</v>
      </c>
      <c r="E19" s="499">
        <v>1982</v>
      </c>
      <c r="F19" s="498" t="s">
        <v>3409</v>
      </c>
      <c r="G19" s="498" t="s">
        <v>3408</v>
      </c>
      <c r="H19" s="498">
        <v>784767033</v>
      </c>
      <c r="I19" s="498" t="s">
        <v>3407</v>
      </c>
      <c r="J19" s="497" t="s">
        <v>3361</v>
      </c>
      <c r="K19" s="496">
        <v>36</v>
      </c>
      <c r="L19" s="495">
        <v>0.41666666666666669</v>
      </c>
      <c r="M19" s="492">
        <v>0.73645833333333333</v>
      </c>
      <c r="N19" s="491">
        <f t="shared" si="0"/>
        <v>0.31979166666666664</v>
      </c>
      <c r="O19" s="490">
        <v>2</v>
      </c>
      <c r="P19" s="489">
        <v>4.1666666666666664E-2</v>
      </c>
      <c r="Q19" s="494">
        <f t="shared" si="1"/>
        <v>8.3333333333333329E-2</v>
      </c>
      <c r="R19" s="489">
        <v>0.75</v>
      </c>
      <c r="S19" s="488">
        <f t="shared" si="2"/>
        <v>0</v>
      </c>
      <c r="T19" s="487">
        <f t="shared" si="3"/>
        <v>0</v>
      </c>
      <c r="U19" s="486">
        <f t="shared" si="4"/>
        <v>0.40312499999999996</v>
      </c>
      <c r="V19" s="485">
        <v>18</v>
      </c>
      <c r="W19" s="484">
        <v>16</v>
      </c>
      <c r="X19" s="480">
        <v>77</v>
      </c>
      <c r="Y19" s="493">
        <v>0.375</v>
      </c>
      <c r="Z19" s="527">
        <v>0.57777777777777783</v>
      </c>
      <c r="AA19" s="491">
        <f t="shared" si="5"/>
        <v>0.20277777777777783</v>
      </c>
      <c r="AB19" s="490"/>
      <c r="AC19" s="489">
        <v>4.1666666666666664E-2</v>
      </c>
      <c r="AD19" s="489">
        <f t="shared" si="6"/>
        <v>0</v>
      </c>
      <c r="AE19" s="489">
        <v>0.60416666666666663</v>
      </c>
      <c r="AF19" s="488">
        <f t="shared" si="7"/>
        <v>0</v>
      </c>
      <c r="AG19" s="487">
        <f t="shared" si="8"/>
        <v>0</v>
      </c>
      <c r="AH19" s="486">
        <f t="shared" si="9"/>
        <v>0.20277777777777783</v>
      </c>
      <c r="AI19" s="486"/>
      <c r="AJ19" s="485">
        <v>22</v>
      </c>
      <c r="AK19" s="523">
        <v>19</v>
      </c>
      <c r="AL19" s="483">
        <v>74</v>
      </c>
      <c r="AM19" s="482">
        <f t="shared" si="10"/>
        <v>0.60590277777777779</v>
      </c>
      <c r="AN19" s="481">
        <v>18</v>
      </c>
      <c r="AO19" s="480">
        <v>8</v>
      </c>
      <c r="AP19" s="566" t="str">
        <f t="shared" si="11"/>
        <v>Opioła Mariusz</v>
      </c>
      <c r="AQ19" s="11">
        <f t="shared" si="14"/>
        <v>64.361031518624628</v>
      </c>
      <c r="AR19" s="11" t="str">
        <f>VLOOKUP(AP19,'PPM M'!A:A,1,0)</f>
        <v>Opioła Mariusz</v>
      </c>
      <c r="AS19" s="80">
        <f t="shared" si="15"/>
        <v>0.96829035339063985</v>
      </c>
      <c r="AT19" s="11">
        <v>1</v>
      </c>
      <c r="AU19" s="11">
        <v>1</v>
      </c>
    </row>
    <row r="20" spans="1:47" ht="15" customHeight="1" outlineLevel="1">
      <c r="A20" s="501" t="s">
        <v>80</v>
      </c>
      <c r="B20" s="498" t="s">
        <v>60</v>
      </c>
      <c r="C20" s="498" t="s">
        <v>3406</v>
      </c>
      <c r="D20" s="500" t="s">
        <v>3405</v>
      </c>
      <c r="E20" s="499">
        <v>1976</v>
      </c>
      <c r="F20" s="498" t="s">
        <v>3404</v>
      </c>
      <c r="G20" s="498" t="s">
        <v>3403</v>
      </c>
      <c r="H20" s="498">
        <v>697147107</v>
      </c>
      <c r="I20" s="498" t="s">
        <v>3402</v>
      </c>
      <c r="J20" s="497" t="s">
        <v>3361</v>
      </c>
      <c r="K20" s="496">
        <v>24</v>
      </c>
      <c r="L20" s="495">
        <v>0.41666666666666669</v>
      </c>
      <c r="M20" s="492">
        <v>0.7319444444444444</v>
      </c>
      <c r="N20" s="491">
        <f t="shared" si="0"/>
        <v>0.31527777777777771</v>
      </c>
      <c r="O20" s="490">
        <v>3</v>
      </c>
      <c r="P20" s="489">
        <v>4.1666666666666664E-2</v>
      </c>
      <c r="Q20" s="494">
        <f t="shared" si="1"/>
        <v>0.125</v>
      </c>
      <c r="R20" s="489">
        <v>0.75</v>
      </c>
      <c r="S20" s="488">
        <f t="shared" si="2"/>
        <v>0</v>
      </c>
      <c r="T20" s="487">
        <f t="shared" si="3"/>
        <v>0</v>
      </c>
      <c r="U20" s="486">
        <f t="shared" si="4"/>
        <v>0.44027777777777771</v>
      </c>
      <c r="V20" s="485">
        <v>26</v>
      </c>
      <c r="W20" s="484">
        <v>23</v>
      </c>
      <c r="X20" s="480">
        <v>70</v>
      </c>
      <c r="Y20" s="493">
        <v>0.375</v>
      </c>
      <c r="Z20" s="492">
        <v>0.54166666666666663</v>
      </c>
      <c r="AA20" s="491">
        <f t="shared" si="5"/>
        <v>0.16666666666666663</v>
      </c>
      <c r="AB20" s="490"/>
      <c r="AC20" s="489">
        <v>4.1666666666666664E-2</v>
      </c>
      <c r="AD20" s="489">
        <f t="shared" si="6"/>
        <v>0</v>
      </c>
      <c r="AE20" s="489">
        <v>0.60416666666666663</v>
      </c>
      <c r="AF20" s="488">
        <f t="shared" si="7"/>
        <v>0</v>
      </c>
      <c r="AG20" s="487">
        <f t="shared" si="8"/>
        <v>0</v>
      </c>
      <c r="AH20" s="486">
        <f t="shared" si="9"/>
        <v>0.16666666666666663</v>
      </c>
      <c r="AI20" s="486"/>
      <c r="AJ20" s="485">
        <v>23</v>
      </c>
      <c r="AK20" s="523">
        <v>20</v>
      </c>
      <c r="AL20" s="483">
        <v>73</v>
      </c>
      <c r="AM20" s="482">
        <f t="shared" si="10"/>
        <v>0.60694444444444429</v>
      </c>
      <c r="AN20" s="481">
        <v>19</v>
      </c>
      <c r="AO20" s="480">
        <v>7</v>
      </c>
      <c r="AP20" s="566" t="str">
        <f t="shared" si="11"/>
        <v>Niedośpiał Krzysztof</v>
      </c>
      <c r="AQ20" s="11">
        <f t="shared" si="14"/>
        <v>64.250572082379861</v>
      </c>
      <c r="AR20" s="11" t="str">
        <f>VLOOKUP(AP20,'PPM M'!A:A,1,0)</f>
        <v>Niedośpiał Krzysztof</v>
      </c>
      <c r="AS20" s="80">
        <f t="shared" si="15"/>
        <v>0.99828375286041215</v>
      </c>
      <c r="AT20" s="11">
        <v>1</v>
      </c>
      <c r="AU20" s="11">
        <v>1</v>
      </c>
    </row>
    <row r="21" spans="1:47" ht="15" customHeight="1" outlineLevel="1">
      <c r="A21" s="501" t="s">
        <v>80</v>
      </c>
      <c r="B21" s="498" t="s">
        <v>386</v>
      </c>
      <c r="C21" s="498" t="s">
        <v>1893</v>
      </c>
      <c r="D21" s="500" t="s">
        <v>3401</v>
      </c>
      <c r="E21" s="499">
        <v>1974</v>
      </c>
      <c r="F21" s="498" t="s">
        <v>2654</v>
      </c>
      <c r="G21" s="498" t="s">
        <v>3400</v>
      </c>
      <c r="H21" s="498">
        <v>693107751</v>
      </c>
      <c r="I21" s="498" t="s">
        <v>3399</v>
      </c>
      <c r="J21" s="497" t="s">
        <v>3361</v>
      </c>
      <c r="K21" s="496">
        <v>2</v>
      </c>
      <c r="L21" s="495">
        <v>0.41666666666666669</v>
      </c>
      <c r="M21" s="492">
        <v>0.74641203703703696</v>
      </c>
      <c r="N21" s="491">
        <f t="shared" si="0"/>
        <v>0.32974537037037027</v>
      </c>
      <c r="O21" s="490">
        <v>2</v>
      </c>
      <c r="P21" s="489">
        <v>4.1666666666666664E-2</v>
      </c>
      <c r="Q21" s="494">
        <f t="shared" si="1"/>
        <v>8.3333333333333329E-2</v>
      </c>
      <c r="R21" s="489">
        <v>0.75</v>
      </c>
      <c r="S21" s="488">
        <f t="shared" si="2"/>
        <v>0</v>
      </c>
      <c r="T21" s="487">
        <f t="shared" si="3"/>
        <v>0</v>
      </c>
      <c r="U21" s="486">
        <f t="shared" si="4"/>
        <v>0.41307870370370359</v>
      </c>
      <c r="V21" s="485">
        <v>21</v>
      </c>
      <c r="W21" s="484">
        <v>18</v>
      </c>
      <c r="X21" s="480">
        <v>75</v>
      </c>
      <c r="Y21" s="493">
        <v>0.375</v>
      </c>
      <c r="Z21" s="492">
        <v>0.57152777777777775</v>
      </c>
      <c r="AA21" s="491">
        <f t="shared" si="5"/>
        <v>0.19652777777777775</v>
      </c>
      <c r="AB21" s="490"/>
      <c r="AC21" s="489">
        <v>4.1666666666666664E-2</v>
      </c>
      <c r="AD21" s="489">
        <f t="shared" si="6"/>
        <v>0</v>
      </c>
      <c r="AE21" s="489">
        <v>0.60416666666666663</v>
      </c>
      <c r="AF21" s="488">
        <f t="shared" si="7"/>
        <v>0</v>
      </c>
      <c r="AG21" s="487">
        <f t="shared" si="8"/>
        <v>0</v>
      </c>
      <c r="AH21" s="486">
        <f t="shared" si="9"/>
        <v>0.19652777777777775</v>
      </c>
      <c r="AI21" s="486"/>
      <c r="AJ21" s="485">
        <v>18</v>
      </c>
      <c r="AK21" s="523">
        <v>15</v>
      </c>
      <c r="AL21" s="483">
        <v>78</v>
      </c>
      <c r="AM21" s="482">
        <f t="shared" si="10"/>
        <v>0.60960648148148133</v>
      </c>
      <c r="AN21" s="481">
        <v>20</v>
      </c>
      <c r="AO21" s="480">
        <v>6</v>
      </c>
      <c r="AP21" s="566" t="str">
        <f t="shared" si="11"/>
        <v>Nawrocki Adam</v>
      </c>
      <c r="AQ21" s="11">
        <f t="shared" si="14"/>
        <v>63.970001898614008</v>
      </c>
      <c r="AR21" s="11" t="str">
        <f>VLOOKUP(AP21,'PPM M'!A:A,1,0)</f>
        <v>Nawrocki Adam</v>
      </c>
      <c r="AS21" s="80">
        <f t="shared" si="15"/>
        <v>0.99563318777292575</v>
      </c>
      <c r="AT21" s="11">
        <v>1</v>
      </c>
      <c r="AU21" s="11">
        <v>1</v>
      </c>
    </row>
    <row r="22" spans="1:47" ht="15" customHeight="1" outlineLevel="1">
      <c r="A22" s="501" t="s">
        <v>80</v>
      </c>
      <c r="B22" s="498" t="s">
        <v>59</v>
      </c>
      <c r="C22" s="498" t="s">
        <v>1893</v>
      </c>
      <c r="D22" s="500"/>
      <c r="E22" s="499">
        <v>1973</v>
      </c>
      <c r="F22" s="498" t="s">
        <v>3398</v>
      </c>
      <c r="G22" s="498" t="s">
        <v>3397</v>
      </c>
      <c r="H22" s="498">
        <v>693356560</v>
      </c>
      <c r="I22" s="498" t="s">
        <v>3396</v>
      </c>
      <c r="J22" s="497" t="s">
        <v>3361</v>
      </c>
      <c r="K22" s="496">
        <v>16</v>
      </c>
      <c r="L22" s="495">
        <v>0.41666666666666669</v>
      </c>
      <c r="M22" s="492">
        <v>0.74641203703703696</v>
      </c>
      <c r="N22" s="491">
        <f t="shared" si="0"/>
        <v>0.32974537037037027</v>
      </c>
      <c r="O22" s="490">
        <v>2</v>
      </c>
      <c r="P22" s="489">
        <v>4.1666666666666664E-2</v>
      </c>
      <c r="Q22" s="494">
        <f t="shared" si="1"/>
        <v>8.3333333333333329E-2</v>
      </c>
      <c r="R22" s="489">
        <v>0.75</v>
      </c>
      <c r="S22" s="488">
        <f t="shared" si="2"/>
        <v>0</v>
      </c>
      <c r="T22" s="487">
        <f t="shared" si="3"/>
        <v>0</v>
      </c>
      <c r="U22" s="486">
        <f t="shared" si="4"/>
        <v>0.41307870370370359</v>
      </c>
      <c r="V22" s="485">
        <v>22</v>
      </c>
      <c r="W22" s="484">
        <v>19</v>
      </c>
      <c r="X22" s="480">
        <v>74</v>
      </c>
      <c r="Y22" s="493">
        <v>0.375</v>
      </c>
      <c r="Z22" s="492">
        <v>0.57152777777777775</v>
      </c>
      <c r="AA22" s="491">
        <f t="shared" si="5"/>
        <v>0.19652777777777775</v>
      </c>
      <c r="AB22" s="490"/>
      <c r="AC22" s="489">
        <v>4.1666666666666664E-2</v>
      </c>
      <c r="AD22" s="489">
        <f t="shared" si="6"/>
        <v>0</v>
      </c>
      <c r="AE22" s="489">
        <v>0.60416666666666663</v>
      </c>
      <c r="AF22" s="488">
        <f t="shared" si="7"/>
        <v>0</v>
      </c>
      <c r="AG22" s="487">
        <f t="shared" si="8"/>
        <v>0</v>
      </c>
      <c r="AH22" s="486">
        <f t="shared" si="9"/>
        <v>0.19652777777777775</v>
      </c>
      <c r="AI22" s="486"/>
      <c r="AJ22" s="485">
        <v>26</v>
      </c>
      <c r="AK22" s="523">
        <v>23</v>
      </c>
      <c r="AL22" s="483">
        <v>70</v>
      </c>
      <c r="AM22" s="482">
        <f t="shared" si="10"/>
        <v>0.60960648148148133</v>
      </c>
      <c r="AN22" s="481">
        <v>21</v>
      </c>
      <c r="AO22" s="480">
        <v>5</v>
      </c>
      <c r="AP22" s="566" t="str">
        <f t="shared" si="11"/>
        <v>Nawrocki Jacek</v>
      </c>
      <c r="AQ22" s="11">
        <f t="shared" si="14"/>
        <v>63.970001898614008</v>
      </c>
      <c r="AR22" s="11" t="str">
        <f>VLOOKUP(AP22,'PPM M'!A:A,1,0)</f>
        <v>Nawrocki Jacek</v>
      </c>
      <c r="AS22" s="80">
        <f t="shared" si="15"/>
        <v>1</v>
      </c>
      <c r="AT22" s="11">
        <v>1</v>
      </c>
      <c r="AU22" s="11">
        <v>1</v>
      </c>
    </row>
    <row r="23" spans="1:47" ht="15" customHeight="1" outlineLevel="1">
      <c r="A23" s="501" t="s">
        <v>80</v>
      </c>
      <c r="B23" s="498" t="s">
        <v>472</v>
      </c>
      <c r="C23" s="498" t="s">
        <v>2945</v>
      </c>
      <c r="D23" s="500" t="s">
        <v>2946</v>
      </c>
      <c r="E23" s="499">
        <v>1978</v>
      </c>
      <c r="F23" s="498" t="s">
        <v>555</v>
      </c>
      <c r="G23" s="498" t="s">
        <v>3395</v>
      </c>
      <c r="H23" s="498">
        <v>501963505</v>
      </c>
      <c r="I23" s="498" t="s">
        <v>3394</v>
      </c>
      <c r="J23" s="497" t="s">
        <v>3361</v>
      </c>
      <c r="K23" s="496">
        <v>22</v>
      </c>
      <c r="L23" s="495">
        <v>0.41666666666666669</v>
      </c>
      <c r="M23" s="492">
        <v>0.74739583333333337</v>
      </c>
      <c r="N23" s="491">
        <f t="shared" si="0"/>
        <v>0.33072916666666669</v>
      </c>
      <c r="O23" s="490">
        <v>3</v>
      </c>
      <c r="P23" s="489">
        <v>4.1666666666666664E-2</v>
      </c>
      <c r="Q23" s="494">
        <f t="shared" si="1"/>
        <v>0.125</v>
      </c>
      <c r="R23" s="489">
        <v>0.75</v>
      </c>
      <c r="S23" s="488">
        <f t="shared" si="2"/>
        <v>0</v>
      </c>
      <c r="T23" s="487">
        <f t="shared" si="3"/>
        <v>0</v>
      </c>
      <c r="U23" s="486">
        <f t="shared" si="4"/>
        <v>0.45572916666666669</v>
      </c>
      <c r="V23" s="485">
        <v>27</v>
      </c>
      <c r="W23" s="484">
        <v>24</v>
      </c>
      <c r="X23" s="480">
        <v>69</v>
      </c>
      <c r="Y23" s="493">
        <v>0.375</v>
      </c>
      <c r="Z23" s="492">
        <v>0.56388888888888888</v>
      </c>
      <c r="AA23" s="491">
        <f t="shared" si="5"/>
        <v>0.18888888888888888</v>
      </c>
      <c r="AB23" s="490"/>
      <c r="AC23" s="489">
        <v>4.1666666666666664E-2</v>
      </c>
      <c r="AD23" s="489">
        <f t="shared" si="6"/>
        <v>0</v>
      </c>
      <c r="AE23" s="489">
        <v>0.60416666666666663</v>
      </c>
      <c r="AF23" s="488">
        <f t="shared" si="7"/>
        <v>0</v>
      </c>
      <c r="AG23" s="487">
        <f t="shared" si="8"/>
        <v>0</v>
      </c>
      <c r="AH23" s="486">
        <f t="shared" si="9"/>
        <v>0.18888888888888888</v>
      </c>
      <c r="AI23" s="486"/>
      <c r="AJ23" s="485">
        <v>27</v>
      </c>
      <c r="AK23" s="523">
        <v>24</v>
      </c>
      <c r="AL23" s="483">
        <v>69</v>
      </c>
      <c r="AM23" s="482">
        <f t="shared" si="10"/>
        <v>0.64461805555555562</v>
      </c>
      <c r="AN23" s="481">
        <v>22</v>
      </c>
      <c r="AO23" s="480">
        <v>4</v>
      </c>
      <c r="AP23" s="566" t="str">
        <f t="shared" si="11"/>
        <v>Rychlik Michał</v>
      </c>
      <c r="AQ23" s="11">
        <f t="shared" si="14"/>
        <v>60.495556154053297</v>
      </c>
      <c r="AR23" s="11" t="str">
        <f>VLOOKUP(AP23,'PPM M'!A:A,1,0)</f>
        <v>Rychlik Michał</v>
      </c>
      <c r="AS23" s="80">
        <f t="shared" si="15"/>
        <v>0.94568632731843039</v>
      </c>
      <c r="AT23" s="11">
        <v>1</v>
      </c>
      <c r="AU23" s="11">
        <v>1</v>
      </c>
    </row>
    <row r="24" spans="1:47" ht="15" customHeight="1" outlineLevel="1">
      <c r="A24" s="525" t="s">
        <v>80</v>
      </c>
      <c r="B24" s="498" t="s">
        <v>522</v>
      </c>
      <c r="C24" s="498" t="s">
        <v>3393</v>
      </c>
      <c r="D24" s="500" t="s">
        <v>3390</v>
      </c>
      <c r="E24" s="499">
        <v>1976</v>
      </c>
      <c r="F24" s="498" t="s">
        <v>3378</v>
      </c>
      <c r="G24" s="498" t="s">
        <v>3392</v>
      </c>
      <c r="H24" s="498">
        <v>604573198</v>
      </c>
      <c r="I24" s="498" t="s">
        <v>3391</v>
      </c>
      <c r="J24" s="497" t="s">
        <v>3361</v>
      </c>
      <c r="K24" s="496">
        <v>14</v>
      </c>
      <c r="L24" s="495">
        <v>0.41666666666666669</v>
      </c>
      <c r="M24" s="492">
        <v>0.74513888888888891</v>
      </c>
      <c r="N24" s="491">
        <f t="shared" si="0"/>
        <v>0.32847222222222222</v>
      </c>
      <c r="O24" s="490">
        <v>4</v>
      </c>
      <c r="P24" s="489">
        <v>4.1666666666666664E-2</v>
      </c>
      <c r="Q24" s="494">
        <f t="shared" si="1"/>
        <v>0.16666666666666666</v>
      </c>
      <c r="R24" s="489">
        <v>0.75</v>
      </c>
      <c r="S24" s="488">
        <f t="shared" si="2"/>
        <v>0</v>
      </c>
      <c r="T24" s="487">
        <f t="shared" si="3"/>
        <v>0</v>
      </c>
      <c r="U24" s="486">
        <f t="shared" si="4"/>
        <v>0.49513888888888891</v>
      </c>
      <c r="V24" s="485">
        <v>28</v>
      </c>
      <c r="W24" s="484">
        <v>25</v>
      </c>
      <c r="X24" s="480">
        <v>68</v>
      </c>
      <c r="Y24" s="493">
        <v>0.375</v>
      </c>
      <c r="Z24" s="492">
        <v>0.6020833333333333</v>
      </c>
      <c r="AA24" s="491">
        <f t="shared" si="5"/>
        <v>0.2270833333333333</v>
      </c>
      <c r="AB24" s="490"/>
      <c r="AC24" s="489">
        <v>4.1666666666666664E-2</v>
      </c>
      <c r="AD24" s="489">
        <f t="shared" si="6"/>
        <v>0</v>
      </c>
      <c r="AE24" s="489">
        <v>0.60416666666666663</v>
      </c>
      <c r="AF24" s="488">
        <f t="shared" si="7"/>
        <v>0</v>
      </c>
      <c r="AG24" s="487">
        <f t="shared" si="8"/>
        <v>0</v>
      </c>
      <c r="AH24" s="486">
        <f t="shared" si="9"/>
        <v>0.2270833333333333</v>
      </c>
      <c r="AI24" s="486"/>
      <c r="AJ24" s="485">
        <v>24</v>
      </c>
      <c r="AK24" s="523">
        <v>21</v>
      </c>
      <c r="AL24" s="483">
        <v>72</v>
      </c>
      <c r="AM24" s="482">
        <f t="shared" si="10"/>
        <v>0.72222222222222221</v>
      </c>
      <c r="AN24" s="481">
        <v>23</v>
      </c>
      <c r="AO24" s="480">
        <v>3</v>
      </c>
      <c r="AP24" s="566" t="str">
        <f t="shared" si="11"/>
        <v>Węgrzycki Rafał</v>
      </c>
      <c r="AQ24" s="11">
        <f t="shared" si="14"/>
        <v>53.995192307692285</v>
      </c>
      <c r="AR24" s="11" t="str">
        <f>VLOOKUP(AP24,'PPM M'!A:A,1,0)</f>
        <v>Węgrzycki Rafał</v>
      </c>
      <c r="AS24" s="80">
        <f t="shared" si="15"/>
        <v>0.89254807692307703</v>
      </c>
      <c r="AT24" s="11">
        <v>1</v>
      </c>
      <c r="AU24" s="11">
        <v>1</v>
      </c>
    </row>
    <row r="25" spans="1:47" ht="15" customHeight="1" outlineLevel="1">
      <c r="A25" s="525" t="s">
        <v>80</v>
      </c>
      <c r="B25" s="498" t="s">
        <v>1765</v>
      </c>
      <c r="C25" s="498" t="s">
        <v>1058</v>
      </c>
      <c r="D25" s="500" t="s">
        <v>3390</v>
      </c>
      <c r="E25" s="499">
        <v>1976</v>
      </c>
      <c r="F25" s="498" t="s">
        <v>3389</v>
      </c>
      <c r="G25" s="498" t="s">
        <v>3388</v>
      </c>
      <c r="H25" s="498">
        <v>501966095</v>
      </c>
      <c r="I25" s="498" t="s">
        <v>3387</v>
      </c>
      <c r="J25" s="497" t="s">
        <v>3361</v>
      </c>
      <c r="K25" s="496">
        <v>45</v>
      </c>
      <c r="L25" s="495">
        <v>0.41666666666666669</v>
      </c>
      <c r="M25" s="492">
        <v>0.74513888888888891</v>
      </c>
      <c r="N25" s="491">
        <f t="shared" si="0"/>
        <v>0.32847222222222222</v>
      </c>
      <c r="O25" s="490">
        <v>4</v>
      </c>
      <c r="P25" s="489">
        <v>4.1666666666666664E-2</v>
      </c>
      <c r="Q25" s="494">
        <f t="shared" si="1"/>
        <v>0.16666666666666666</v>
      </c>
      <c r="R25" s="489">
        <v>0.75</v>
      </c>
      <c r="S25" s="488">
        <f t="shared" si="2"/>
        <v>0</v>
      </c>
      <c r="T25" s="487">
        <f t="shared" si="3"/>
        <v>0</v>
      </c>
      <c r="U25" s="486">
        <f t="shared" si="4"/>
        <v>0.49513888888888891</v>
      </c>
      <c r="V25" s="485">
        <v>29</v>
      </c>
      <c r="W25" s="484">
        <v>26</v>
      </c>
      <c r="X25" s="480">
        <v>67</v>
      </c>
      <c r="Y25" s="493">
        <v>0.375</v>
      </c>
      <c r="Z25" s="492">
        <v>0.6020833333333333</v>
      </c>
      <c r="AA25" s="491">
        <f t="shared" si="5"/>
        <v>0.2270833333333333</v>
      </c>
      <c r="AB25" s="490"/>
      <c r="AC25" s="489">
        <v>4.1666666666666664E-2</v>
      </c>
      <c r="AD25" s="489">
        <f t="shared" si="6"/>
        <v>0</v>
      </c>
      <c r="AE25" s="489">
        <v>0.60416666666666663</v>
      </c>
      <c r="AF25" s="488">
        <f t="shared" si="7"/>
        <v>0</v>
      </c>
      <c r="AG25" s="487">
        <f t="shared" si="8"/>
        <v>0</v>
      </c>
      <c r="AH25" s="486">
        <f t="shared" si="9"/>
        <v>0.2270833333333333</v>
      </c>
      <c r="AI25" s="486"/>
      <c r="AJ25" s="485">
        <v>30</v>
      </c>
      <c r="AK25" s="523">
        <v>2</v>
      </c>
      <c r="AL25" s="483">
        <v>96</v>
      </c>
      <c r="AM25" s="482">
        <f t="shared" si="10"/>
        <v>0.72222222222222221</v>
      </c>
      <c r="AN25" s="481">
        <v>2</v>
      </c>
      <c r="AO25" s="480">
        <v>24</v>
      </c>
      <c r="AP25" s="566" t="str">
        <f t="shared" si="11"/>
        <v>Stępień Eryk</v>
      </c>
      <c r="AQ25" s="11">
        <f t="shared" si="14"/>
        <v>53.995192307692285</v>
      </c>
      <c r="AR25" s="11" t="str">
        <f>VLOOKUP(AP25,'PPM M'!A:A,1,0)</f>
        <v>Stępień Eryk</v>
      </c>
      <c r="AS25" s="80">
        <f t="shared" si="15"/>
        <v>1</v>
      </c>
      <c r="AT25" s="11">
        <v>1</v>
      </c>
      <c r="AU25" s="11">
        <v>1</v>
      </c>
    </row>
    <row r="26" spans="1:47" ht="15" customHeight="1" outlineLevel="1">
      <c r="A26" s="501" t="s">
        <v>80</v>
      </c>
      <c r="B26" s="498" t="s">
        <v>82</v>
      </c>
      <c r="C26" s="498" t="s">
        <v>3253</v>
      </c>
      <c r="D26" s="500" t="s">
        <v>3207</v>
      </c>
      <c r="E26" s="499">
        <v>1973</v>
      </c>
      <c r="F26" s="498" t="s">
        <v>2923</v>
      </c>
      <c r="G26" s="498" t="s">
        <v>3386</v>
      </c>
      <c r="H26" s="498">
        <v>793579844</v>
      </c>
      <c r="I26" s="498" t="s">
        <v>3385</v>
      </c>
      <c r="J26" s="497" t="s">
        <v>3361</v>
      </c>
      <c r="K26" s="496">
        <v>12</v>
      </c>
      <c r="L26" s="495">
        <v>0.41666666666666669</v>
      </c>
      <c r="M26" s="492">
        <v>0.76284722222222223</v>
      </c>
      <c r="N26" s="491">
        <f t="shared" si="0"/>
        <v>0.34618055555555555</v>
      </c>
      <c r="O26" s="490">
        <v>3</v>
      </c>
      <c r="P26" s="489">
        <v>4.1666666666666664E-2</v>
      </c>
      <c r="Q26" s="494">
        <f t="shared" si="1"/>
        <v>0.125</v>
      </c>
      <c r="R26" s="489">
        <v>0.75</v>
      </c>
      <c r="S26" s="488">
        <f t="shared" si="2"/>
        <v>1.2847222222222232E-2</v>
      </c>
      <c r="T26" s="487">
        <f t="shared" si="3"/>
        <v>6.423611111111116E-2</v>
      </c>
      <c r="U26" s="486">
        <f t="shared" si="4"/>
        <v>0.53541666666666665</v>
      </c>
      <c r="V26" s="485">
        <v>31</v>
      </c>
      <c r="W26" s="484">
        <v>28</v>
      </c>
      <c r="X26" s="480">
        <v>65</v>
      </c>
      <c r="Y26" s="493">
        <v>0.375</v>
      </c>
      <c r="Z26" s="492">
        <v>0.57430555555555551</v>
      </c>
      <c r="AA26" s="491">
        <f t="shared" si="5"/>
        <v>0.19930555555555551</v>
      </c>
      <c r="AB26" s="490"/>
      <c r="AC26" s="489">
        <v>4.1666666666666664E-2</v>
      </c>
      <c r="AD26" s="489">
        <f t="shared" si="6"/>
        <v>0</v>
      </c>
      <c r="AE26" s="489">
        <v>0.60416666666666663</v>
      </c>
      <c r="AF26" s="488">
        <f t="shared" si="7"/>
        <v>0</v>
      </c>
      <c r="AG26" s="487">
        <f t="shared" si="8"/>
        <v>0</v>
      </c>
      <c r="AH26" s="486">
        <f t="shared" si="9"/>
        <v>0.19930555555555551</v>
      </c>
      <c r="AI26" s="486"/>
      <c r="AJ26" s="485">
        <v>31</v>
      </c>
      <c r="AK26" s="523">
        <v>27</v>
      </c>
      <c r="AL26" s="483">
        <v>66</v>
      </c>
      <c r="AM26" s="482">
        <f t="shared" si="10"/>
        <v>0.73472222222222217</v>
      </c>
      <c r="AN26" s="481">
        <v>24</v>
      </c>
      <c r="AO26" s="480">
        <v>2</v>
      </c>
      <c r="AP26" s="566" t="str">
        <f t="shared" si="11"/>
        <v>Staszewski Daniel</v>
      </c>
      <c r="AQ26" s="11">
        <f t="shared" si="14"/>
        <v>53.076559546313781</v>
      </c>
      <c r="AR26" s="11" t="str">
        <f>VLOOKUP(AP26,'PPM M'!A:A,1,0)</f>
        <v>Staszewski Daniel</v>
      </c>
      <c r="AS26" s="80">
        <f t="shared" si="15"/>
        <v>0.98298676748582237</v>
      </c>
      <c r="AT26" s="11">
        <v>1</v>
      </c>
      <c r="AU26" s="11">
        <v>1</v>
      </c>
    </row>
    <row r="27" spans="1:47" ht="15" customHeight="1" outlineLevel="1">
      <c r="A27" s="501" t="s">
        <v>80</v>
      </c>
      <c r="B27" s="498" t="s">
        <v>55</v>
      </c>
      <c r="C27" s="498" t="s">
        <v>2456</v>
      </c>
      <c r="D27" s="500" t="s">
        <v>2460</v>
      </c>
      <c r="E27" s="499">
        <v>1984</v>
      </c>
      <c r="F27" s="498" t="s">
        <v>2654</v>
      </c>
      <c r="G27" s="498" t="s">
        <v>3384</v>
      </c>
      <c r="H27" s="498">
        <v>602623029</v>
      </c>
      <c r="I27" s="498" t="s">
        <v>2703</v>
      </c>
      <c r="J27" s="497" t="s">
        <v>3361</v>
      </c>
      <c r="K27" s="496">
        <v>17</v>
      </c>
      <c r="L27" s="495">
        <v>0.41666666666666669</v>
      </c>
      <c r="M27" s="492">
        <v>0.75405092592592593</v>
      </c>
      <c r="N27" s="491">
        <f t="shared" si="0"/>
        <v>0.33738425925925924</v>
      </c>
      <c r="O27" s="490">
        <v>7</v>
      </c>
      <c r="P27" s="489">
        <v>4.1666666666666664E-2</v>
      </c>
      <c r="Q27" s="494">
        <f t="shared" si="1"/>
        <v>0.29166666666666663</v>
      </c>
      <c r="R27" s="489">
        <v>0.75</v>
      </c>
      <c r="S27" s="488">
        <f t="shared" si="2"/>
        <v>4.05092592592593E-3</v>
      </c>
      <c r="T27" s="487">
        <f t="shared" si="3"/>
        <v>2.025462962962965E-2</v>
      </c>
      <c r="U27" s="486">
        <f t="shared" si="4"/>
        <v>0.64930555555555547</v>
      </c>
      <c r="V27" s="485">
        <v>35</v>
      </c>
      <c r="W27" s="484">
        <v>30</v>
      </c>
      <c r="X27" s="480">
        <v>63</v>
      </c>
      <c r="Y27" s="493">
        <v>0.375</v>
      </c>
      <c r="Z27" s="524">
        <v>0.58750000000000002</v>
      </c>
      <c r="AA27" s="491">
        <f t="shared" si="5"/>
        <v>0.21250000000000002</v>
      </c>
      <c r="AB27" s="490">
        <v>2</v>
      </c>
      <c r="AC27" s="489">
        <v>4.1666666666666664E-2</v>
      </c>
      <c r="AD27" s="489">
        <f t="shared" si="6"/>
        <v>8.3333333333333329E-2</v>
      </c>
      <c r="AE27" s="489">
        <v>0.60416666666666663</v>
      </c>
      <c r="AF27" s="488">
        <f t="shared" si="7"/>
        <v>0</v>
      </c>
      <c r="AG27" s="487">
        <f t="shared" si="8"/>
        <v>0</v>
      </c>
      <c r="AH27" s="486">
        <f t="shared" si="9"/>
        <v>0.29583333333333334</v>
      </c>
      <c r="AI27" s="486"/>
      <c r="AJ27" s="485">
        <v>36</v>
      </c>
      <c r="AK27" s="523">
        <v>4</v>
      </c>
      <c r="AL27" s="483">
        <v>90</v>
      </c>
      <c r="AM27" s="482">
        <f t="shared" si="10"/>
        <v>0.94513888888888875</v>
      </c>
      <c r="AN27" s="481">
        <v>3</v>
      </c>
      <c r="AO27" s="480">
        <v>23</v>
      </c>
      <c r="AP27" s="566" t="str">
        <f t="shared" si="11"/>
        <v>Czarny Grzegorz</v>
      </c>
      <c r="AQ27" s="11">
        <f t="shared" si="14"/>
        <v>41.260102865540034</v>
      </c>
      <c r="AR27" s="11" t="str">
        <f>VLOOKUP(AP27,'PPM M'!A:A,1,0)</f>
        <v>Czarny Grzegorz</v>
      </c>
      <c r="AS27" s="80">
        <f t="shared" si="15"/>
        <v>0.77736958119030131</v>
      </c>
      <c r="AT27" s="11">
        <v>1</v>
      </c>
      <c r="AU27" s="11">
        <v>1</v>
      </c>
    </row>
    <row r="28" spans="1:47" ht="15" customHeight="1" outlineLevel="1">
      <c r="A28" s="501" t="s">
        <v>80</v>
      </c>
      <c r="B28" s="498" t="s">
        <v>526</v>
      </c>
      <c r="C28" s="498" t="s">
        <v>3383</v>
      </c>
      <c r="D28" s="500" t="s">
        <v>3382</v>
      </c>
      <c r="E28" s="499">
        <v>1981</v>
      </c>
      <c r="F28" s="498" t="s">
        <v>555</v>
      </c>
      <c r="G28" s="498" t="s">
        <v>3381</v>
      </c>
      <c r="H28" s="498">
        <v>606409159</v>
      </c>
      <c r="I28" s="498" t="s">
        <v>3380</v>
      </c>
      <c r="J28" s="497" t="s">
        <v>3361</v>
      </c>
      <c r="K28" s="496">
        <v>9</v>
      </c>
      <c r="L28" s="495">
        <v>0.41666666666666669</v>
      </c>
      <c r="M28" s="492">
        <v>0.74716435185185182</v>
      </c>
      <c r="N28" s="491">
        <f t="shared" si="0"/>
        <v>0.33049768518518513</v>
      </c>
      <c r="O28" s="490">
        <v>11</v>
      </c>
      <c r="P28" s="489">
        <v>4.1666666666666664E-2</v>
      </c>
      <c r="Q28" s="494">
        <f t="shared" si="1"/>
        <v>0.45833333333333331</v>
      </c>
      <c r="R28" s="489">
        <v>0.75</v>
      </c>
      <c r="S28" s="488">
        <f t="shared" si="2"/>
        <v>0</v>
      </c>
      <c r="T28" s="487">
        <f t="shared" si="3"/>
        <v>0</v>
      </c>
      <c r="U28" s="486">
        <f t="shared" si="4"/>
        <v>0.78883101851851845</v>
      </c>
      <c r="V28" s="485">
        <v>45</v>
      </c>
      <c r="W28" s="484">
        <v>37</v>
      </c>
      <c r="X28" s="480">
        <v>56</v>
      </c>
      <c r="Y28" s="493">
        <v>0.375</v>
      </c>
      <c r="Z28" s="524">
        <v>0.6020833333333333</v>
      </c>
      <c r="AA28" s="491">
        <f t="shared" si="5"/>
        <v>0.2270833333333333</v>
      </c>
      <c r="AB28" s="490"/>
      <c r="AC28" s="489">
        <v>4.1666666666666664E-2</v>
      </c>
      <c r="AD28" s="489">
        <f t="shared" si="6"/>
        <v>0</v>
      </c>
      <c r="AE28" s="489">
        <v>0.60416666666666663</v>
      </c>
      <c r="AF28" s="488">
        <f t="shared" si="7"/>
        <v>0</v>
      </c>
      <c r="AG28" s="487">
        <f t="shared" si="8"/>
        <v>0</v>
      </c>
      <c r="AH28" s="486">
        <f t="shared" si="9"/>
        <v>0.2270833333333333</v>
      </c>
      <c r="AI28" s="486"/>
      <c r="AJ28" s="485">
        <v>28</v>
      </c>
      <c r="AK28" s="523">
        <v>25</v>
      </c>
      <c r="AL28" s="483">
        <v>68</v>
      </c>
      <c r="AM28" s="482">
        <f t="shared" si="10"/>
        <v>1.0159143518518516</v>
      </c>
      <c r="AN28" s="481">
        <v>25</v>
      </c>
      <c r="AO28" s="480">
        <v>1</v>
      </c>
      <c r="AP28" s="566" t="str">
        <f t="shared" si="11"/>
        <v>Tylkowski Bartosz</v>
      </c>
      <c r="AQ28" s="11">
        <f t="shared" si="14"/>
        <v>38.38564511535175</v>
      </c>
      <c r="AR28" s="11" t="str">
        <f>VLOOKUP(AP28,'PPM M'!A:A,1,0)</f>
        <v>Tylkowski Bartosz</v>
      </c>
      <c r="AS28" s="80">
        <f t="shared" si="15"/>
        <v>0.93033323839362014</v>
      </c>
      <c r="AT28" s="11">
        <v>1</v>
      </c>
      <c r="AU28" s="11">
        <v>1</v>
      </c>
    </row>
    <row r="29" spans="1:47" ht="15" customHeight="1" outlineLevel="1">
      <c r="A29" s="501" t="s">
        <v>80</v>
      </c>
      <c r="B29" s="498" t="s">
        <v>1572</v>
      </c>
      <c r="C29" s="498" t="s">
        <v>3379</v>
      </c>
      <c r="D29" s="500"/>
      <c r="E29" s="499">
        <v>1988</v>
      </c>
      <c r="F29" s="498" t="s">
        <v>3378</v>
      </c>
      <c r="G29" s="498" t="s">
        <v>3377</v>
      </c>
      <c r="H29" s="498">
        <v>696511401</v>
      </c>
      <c r="I29" s="498" t="s">
        <v>3376</v>
      </c>
      <c r="J29" s="497" t="s">
        <v>3361</v>
      </c>
      <c r="K29" s="496">
        <v>7</v>
      </c>
      <c r="L29" s="495">
        <v>0.41666666666666669</v>
      </c>
      <c r="M29" s="492">
        <v>0.76064814814814818</v>
      </c>
      <c r="N29" s="491">
        <f t="shared" si="0"/>
        <v>0.3439814814814815</v>
      </c>
      <c r="O29" s="490">
        <v>7</v>
      </c>
      <c r="P29" s="489">
        <v>4.1666666666666664E-2</v>
      </c>
      <c r="Q29" s="494">
        <f t="shared" si="1"/>
        <v>0.29166666666666663</v>
      </c>
      <c r="R29" s="489">
        <v>0.75</v>
      </c>
      <c r="S29" s="488">
        <f t="shared" si="2"/>
        <v>1.0648148148148184E-2</v>
      </c>
      <c r="T29" s="487">
        <f t="shared" si="3"/>
        <v>5.3240740740740922E-2</v>
      </c>
      <c r="U29" s="486">
        <f t="shared" si="4"/>
        <v>0.68888888888888911</v>
      </c>
      <c r="V29" s="485">
        <v>40</v>
      </c>
      <c r="W29" s="484">
        <v>33</v>
      </c>
      <c r="X29" s="480">
        <v>60</v>
      </c>
      <c r="Y29" s="493">
        <v>0.375</v>
      </c>
      <c r="Z29" s="524">
        <v>0.5854166666666667</v>
      </c>
      <c r="AA29" s="491">
        <f t="shared" si="5"/>
        <v>0.2104166666666667</v>
      </c>
      <c r="AB29" s="490">
        <v>3</v>
      </c>
      <c r="AC29" s="489">
        <v>4.1666666666666664E-2</v>
      </c>
      <c r="AD29" s="489">
        <f t="shared" si="6"/>
        <v>0.125</v>
      </c>
      <c r="AE29" s="489">
        <v>0.60416666666666663</v>
      </c>
      <c r="AF29" s="488">
        <f t="shared" si="7"/>
        <v>0</v>
      </c>
      <c r="AG29" s="487">
        <f t="shared" si="8"/>
        <v>0</v>
      </c>
      <c r="AH29" s="486">
        <f t="shared" si="9"/>
        <v>0.3354166666666667</v>
      </c>
      <c r="AI29" s="486"/>
      <c r="AJ29" s="485">
        <v>35</v>
      </c>
      <c r="AK29" s="523">
        <v>30</v>
      </c>
      <c r="AL29" s="483">
        <v>63</v>
      </c>
      <c r="AM29" s="482">
        <f t="shared" si="10"/>
        <v>1.0243055555555558</v>
      </c>
      <c r="AN29" s="481">
        <v>26</v>
      </c>
      <c r="AO29" s="480">
        <v>1</v>
      </c>
      <c r="AP29" s="566" t="str">
        <f t="shared" si="11"/>
        <v>Piekoszewski Kamil</v>
      </c>
      <c r="AQ29" s="11">
        <f t="shared" si="14"/>
        <v>38.071186440677948</v>
      </c>
      <c r="AR29" s="11" t="str">
        <f>VLOOKUP(AP29,'PPM M'!A:A,1,0)</f>
        <v>Piekoszewski Kamil</v>
      </c>
      <c r="AS29" s="80">
        <f t="shared" si="15"/>
        <v>0.99180790960451937</v>
      </c>
      <c r="AT29" s="11">
        <v>1</v>
      </c>
      <c r="AU29" s="11">
        <v>1</v>
      </c>
    </row>
    <row r="30" spans="1:47" ht="15" customHeight="1" outlineLevel="1">
      <c r="A30" s="501" t="s">
        <v>80</v>
      </c>
      <c r="B30" s="498" t="s">
        <v>64</v>
      </c>
      <c r="C30" s="498" t="s">
        <v>2041</v>
      </c>
      <c r="D30" s="500" t="s">
        <v>2004</v>
      </c>
      <c r="E30" s="499">
        <v>1978</v>
      </c>
      <c r="F30" s="498" t="s">
        <v>2654</v>
      </c>
      <c r="G30" s="498" t="s">
        <v>3375</v>
      </c>
      <c r="H30" s="498">
        <v>602369159</v>
      </c>
      <c r="I30" s="498" t="s">
        <v>3374</v>
      </c>
      <c r="J30" s="497" t="s">
        <v>3361</v>
      </c>
      <c r="K30" s="496">
        <v>43</v>
      </c>
      <c r="L30" s="495">
        <v>0.41666666666666669</v>
      </c>
      <c r="M30" s="492">
        <v>0.49027777777777776</v>
      </c>
      <c r="N30" s="494">
        <f t="shared" si="0"/>
        <v>7.3611111111111072E-2</v>
      </c>
      <c r="O30" s="490">
        <v>17</v>
      </c>
      <c r="P30" s="489">
        <v>4.1666666666666664E-2</v>
      </c>
      <c r="Q30" s="494">
        <f t="shared" si="1"/>
        <v>0.70833333333333326</v>
      </c>
      <c r="R30" s="489">
        <v>0.75</v>
      </c>
      <c r="S30" s="488">
        <f t="shared" si="2"/>
        <v>0</v>
      </c>
      <c r="T30" s="487">
        <f t="shared" si="3"/>
        <v>0</v>
      </c>
      <c r="U30" s="486">
        <f t="shared" si="4"/>
        <v>0.78194444444444433</v>
      </c>
      <c r="V30" s="485">
        <v>44</v>
      </c>
      <c r="W30" s="484">
        <v>36</v>
      </c>
      <c r="X30" s="480">
        <v>57</v>
      </c>
      <c r="Y30" s="493">
        <v>0.375</v>
      </c>
      <c r="Z30" s="526">
        <v>0.61111111111111105</v>
      </c>
      <c r="AA30" s="491">
        <f t="shared" si="5"/>
        <v>0.23611111111111105</v>
      </c>
      <c r="AB30" s="490">
        <v>1</v>
      </c>
      <c r="AC30" s="489">
        <v>4.1666666666666664E-2</v>
      </c>
      <c r="AD30" s="489">
        <f t="shared" si="6"/>
        <v>4.1666666666666664E-2</v>
      </c>
      <c r="AE30" s="489">
        <v>0.60416666666666696</v>
      </c>
      <c r="AF30" s="488">
        <f t="shared" si="7"/>
        <v>6.9444444444440867E-3</v>
      </c>
      <c r="AG30" s="487">
        <f t="shared" si="8"/>
        <v>3.4722222222220434E-2</v>
      </c>
      <c r="AH30" s="486">
        <f t="shared" si="9"/>
        <v>0.31249999999999817</v>
      </c>
      <c r="AI30" s="486"/>
      <c r="AJ30" s="485">
        <v>37</v>
      </c>
      <c r="AK30" s="523">
        <v>5</v>
      </c>
      <c r="AL30" s="483">
        <v>88</v>
      </c>
      <c r="AM30" s="482">
        <f t="shared" si="10"/>
        <v>1.0944444444444426</v>
      </c>
      <c r="AN30" s="481">
        <v>4</v>
      </c>
      <c r="AO30" s="480">
        <v>22</v>
      </c>
      <c r="AP30" s="566" t="str">
        <f t="shared" si="11"/>
        <v>Baster Przemysław</v>
      </c>
      <c r="AQ30" s="11">
        <f t="shared" si="14"/>
        <v>35.631345177665025</v>
      </c>
      <c r="AR30" s="11" t="str">
        <f>VLOOKUP(AP30,'PPM M'!A:A,1,0)</f>
        <v>Baster Przemysław</v>
      </c>
      <c r="AS30" s="80">
        <f t="shared" si="15"/>
        <v>0.93591370558375819</v>
      </c>
      <c r="AT30" s="11">
        <v>1</v>
      </c>
      <c r="AU30" s="11">
        <v>1</v>
      </c>
    </row>
    <row r="31" spans="1:47" ht="15" customHeight="1" outlineLevel="1">
      <c r="A31" s="525" t="s">
        <v>80</v>
      </c>
      <c r="B31" s="498" t="s">
        <v>522</v>
      </c>
      <c r="C31" s="498" t="s">
        <v>1873</v>
      </c>
      <c r="D31" s="500" t="s">
        <v>1875</v>
      </c>
      <c r="E31" s="499">
        <v>2000</v>
      </c>
      <c r="F31" s="498" t="s">
        <v>1874</v>
      </c>
      <c r="G31" s="498" t="s">
        <v>3373</v>
      </c>
      <c r="H31" s="498">
        <v>601332475</v>
      </c>
      <c r="I31" s="498" t="s">
        <v>3372</v>
      </c>
      <c r="J31" s="497" t="s">
        <v>3361</v>
      </c>
      <c r="K31" s="496">
        <v>4</v>
      </c>
      <c r="L31" s="495">
        <v>0.41666666666666669</v>
      </c>
      <c r="M31" s="492">
        <v>0.75260416666666663</v>
      </c>
      <c r="N31" s="491">
        <f t="shared" si="0"/>
        <v>0.33593749999999994</v>
      </c>
      <c r="O31" s="490">
        <v>9</v>
      </c>
      <c r="P31" s="489">
        <v>4.1666666666666664E-2</v>
      </c>
      <c r="Q31" s="494">
        <f t="shared" si="1"/>
        <v>0.375</v>
      </c>
      <c r="R31" s="489">
        <v>0.75</v>
      </c>
      <c r="S31" s="488">
        <f t="shared" si="2"/>
        <v>2.6041666666666297E-3</v>
      </c>
      <c r="T31" s="487">
        <f t="shared" si="3"/>
        <v>1.3020833333333148E-2</v>
      </c>
      <c r="U31" s="486">
        <f t="shared" si="4"/>
        <v>0.72395833333333315</v>
      </c>
      <c r="V31" s="485">
        <v>41</v>
      </c>
      <c r="W31" s="484">
        <v>34</v>
      </c>
      <c r="X31" s="480">
        <v>59</v>
      </c>
      <c r="Y31" s="493">
        <v>0.375</v>
      </c>
      <c r="Z31" s="524">
        <v>0.59236111111111112</v>
      </c>
      <c r="AA31" s="491">
        <f t="shared" si="5"/>
        <v>0.21736111111111112</v>
      </c>
      <c r="AB31" s="490">
        <v>4</v>
      </c>
      <c r="AC31" s="489">
        <v>4.1666666666666664E-2</v>
      </c>
      <c r="AD31" s="489">
        <f t="shared" si="6"/>
        <v>0.16666666666666666</v>
      </c>
      <c r="AE31" s="489">
        <v>0.60416666666666663</v>
      </c>
      <c r="AF31" s="488">
        <f t="shared" si="7"/>
        <v>0</v>
      </c>
      <c r="AG31" s="487">
        <f t="shared" si="8"/>
        <v>0</v>
      </c>
      <c r="AH31" s="486">
        <f t="shared" si="9"/>
        <v>0.38402777777777775</v>
      </c>
      <c r="AI31" s="486"/>
      <c r="AJ31" s="485">
        <v>33</v>
      </c>
      <c r="AK31" s="523">
        <v>29</v>
      </c>
      <c r="AL31" s="483">
        <v>64</v>
      </c>
      <c r="AM31" s="482">
        <f t="shared" si="10"/>
        <v>1.1079861111111109</v>
      </c>
      <c r="AN31" s="481">
        <v>27</v>
      </c>
      <c r="AO31" s="480">
        <v>1</v>
      </c>
      <c r="AP31" s="566" t="str">
        <f t="shared" si="11"/>
        <v>Czubalski Rafał</v>
      </c>
      <c r="AQ31" s="11">
        <f t="shared" si="14"/>
        <v>35.195863365716072</v>
      </c>
      <c r="AR31" s="11" t="str">
        <f>VLOOKUP(AP31,'PPM M'!A:A,1,0)</f>
        <v>Czubalski Rafał</v>
      </c>
      <c r="AS31" s="80">
        <f t="shared" si="15"/>
        <v>0.98777812597931536</v>
      </c>
      <c r="AT31" s="11">
        <v>1</v>
      </c>
      <c r="AU31" s="11">
        <v>1</v>
      </c>
    </row>
    <row r="32" spans="1:47" ht="15" customHeight="1" outlineLevel="1">
      <c r="A32" s="501" t="s">
        <v>80</v>
      </c>
      <c r="B32" s="498" t="s">
        <v>69</v>
      </c>
      <c r="C32" s="498" t="s">
        <v>1873</v>
      </c>
      <c r="D32" s="500" t="s">
        <v>1875</v>
      </c>
      <c r="E32" s="499">
        <v>1967</v>
      </c>
      <c r="F32" s="498" t="s">
        <v>1874</v>
      </c>
      <c r="G32" s="498" t="s">
        <v>3373</v>
      </c>
      <c r="H32" s="498">
        <v>601332475</v>
      </c>
      <c r="I32" s="498" t="s">
        <v>3372</v>
      </c>
      <c r="J32" s="497" t="s">
        <v>3361</v>
      </c>
      <c r="K32" s="496">
        <v>46</v>
      </c>
      <c r="L32" s="495">
        <v>0.41666666666666669</v>
      </c>
      <c r="M32" s="492">
        <v>0.75260416666666663</v>
      </c>
      <c r="N32" s="491">
        <f t="shared" si="0"/>
        <v>0.33593749999999994</v>
      </c>
      <c r="O32" s="490">
        <v>9</v>
      </c>
      <c r="P32" s="489">
        <v>4.1666666666666664E-2</v>
      </c>
      <c r="Q32" s="494">
        <f t="shared" si="1"/>
        <v>0.375</v>
      </c>
      <c r="R32" s="489">
        <v>0.75</v>
      </c>
      <c r="S32" s="488">
        <f t="shared" si="2"/>
        <v>2.6041666666666297E-3</v>
      </c>
      <c r="T32" s="487">
        <f t="shared" si="3"/>
        <v>1.3020833333333148E-2</v>
      </c>
      <c r="U32" s="486">
        <f t="shared" si="4"/>
        <v>0.72395833333333315</v>
      </c>
      <c r="V32" s="485">
        <v>42</v>
      </c>
      <c r="W32" s="484">
        <v>35</v>
      </c>
      <c r="X32" s="480">
        <v>58</v>
      </c>
      <c r="Y32" s="493">
        <v>0.375</v>
      </c>
      <c r="Z32" s="524">
        <v>0.59236111111111112</v>
      </c>
      <c r="AA32" s="491">
        <f t="shared" si="5"/>
        <v>0.21736111111111112</v>
      </c>
      <c r="AB32" s="490">
        <v>4</v>
      </c>
      <c r="AC32" s="489">
        <v>4.1666666666666664E-2</v>
      </c>
      <c r="AD32" s="489">
        <f t="shared" si="6"/>
        <v>0.16666666666666666</v>
      </c>
      <c r="AE32" s="489">
        <v>0.60416666666666663</v>
      </c>
      <c r="AF32" s="488">
        <f t="shared" si="7"/>
        <v>0</v>
      </c>
      <c r="AG32" s="487">
        <f t="shared" si="8"/>
        <v>0</v>
      </c>
      <c r="AH32" s="486">
        <f t="shared" si="9"/>
        <v>0.38402777777777775</v>
      </c>
      <c r="AI32" s="486"/>
      <c r="AJ32" s="485">
        <v>38</v>
      </c>
      <c r="AK32" s="523">
        <v>31</v>
      </c>
      <c r="AL32" s="483">
        <v>62</v>
      </c>
      <c r="AM32" s="482">
        <f t="shared" si="10"/>
        <v>1.1079861111111109</v>
      </c>
      <c r="AN32" s="481">
        <v>28</v>
      </c>
      <c r="AO32" s="480">
        <v>1</v>
      </c>
      <c r="AP32" s="566" t="str">
        <f t="shared" si="11"/>
        <v>Czubalski Andrzej</v>
      </c>
      <c r="AQ32" s="11">
        <f t="shared" si="14"/>
        <v>35.195863365716072</v>
      </c>
      <c r="AR32" s="11" t="str">
        <f>VLOOKUP(AP32,'PPM M'!A:A,1,0)</f>
        <v>Czubalski Andrzej</v>
      </c>
      <c r="AS32" s="80">
        <f t="shared" si="15"/>
        <v>1</v>
      </c>
      <c r="AT32" s="11">
        <v>1</v>
      </c>
      <c r="AU32" s="11">
        <v>1</v>
      </c>
    </row>
    <row r="33" spans="1:47" ht="15" customHeight="1" outlineLevel="1">
      <c r="A33" s="501" t="s">
        <v>80</v>
      </c>
      <c r="B33" s="498" t="s">
        <v>50</v>
      </c>
      <c r="C33" s="498" t="s">
        <v>3371</v>
      </c>
      <c r="D33" s="500" t="s">
        <v>3370</v>
      </c>
      <c r="E33" s="499">
        <v>1981</v>
      </c>
      <c r="F33" s="498" t="s">
        <v>2654</v>
      </c>
      <c r="G33" s="498" t="s">
        <v>3369</v>
      </c>
      <c r="H33" s="498">
        <v>601096654</v>
      </c>
      <c r="I33" s="498" t="s">
        <v>3368</v>
      </c>
      <c r="J33" s="497" t="s">
        <v>3361</v>
      </c>
      <c r="K33" s="496">
        <v>48</v>
      </c>
      <c r="L33" s="495">
        <v>0.41666666666666669</v>
      </c>
      <c r="M33" s="492">
        <v>0.7211805555555556</v>
      </c>
      <c r="N33" s="491">
        <f t="shared" si="0"/>
        <v>0.30451388888888892</v>
      </c>
      <c r="O33" s="490">
        <v>9</v>
      </c>
      <c r="P33" s="489">
        <v>4.1666666666666664E-2</v>
      </c>
      <c r="Q33" s="494">
        <f t="shared" si="1"/>
        <v>0.375</v>
      </c>
      <c r="R33" s="489">
        <v>0.75</v>
      </c>
      <c r="S33" s="488">
        <f t="shared" si="2"/>
        <v>0</v>
      </c>
      <c r="T33" s="487">
        <f t="shared" si="3"/>
        <v>0</v>
      </c>
      <c r="U33" s="486">
        <f t="shared" si="4"/>
        <v>0.67951388888888897</v>
      </c>
      <c r="V33" s="485">
        <v>38</v>
      </c>
      <c r="W33" s="484">
        <v>32</v>
      </c>
      <c r="X33" s="480">
        <v>61</v>
      </c>
      <c r="Y33" s="493">
        <v>0.375</v>
      </c>
      <c r="Z33" s="492">
        <v>0.59791666666666665</v>
      </c>
      <c r="AA33" s="491">
        <f t="shared" si="5"/>
        <v>0.22291666666666665</v>
      </c>
      <c r="AB33" s="490">
        <v>6</v>
      </c>
      <c r="AC33" s="489">
        <v>4.1666666666666664E-2</v>
      </c>
      <c r="AD33" s="489">
        <f t="shared" si="6"/>
        <v>0.25</v>
      </c>
      <c r="AE33" s="489">
        <v>0.60416666666666663</v>
      </c>
      <c r="AF33" s="488">
        <f t="shared" si="7"/>
        <v>0</v>
      </c>
      <c r="AG33" s="487">
        <f t="shared" si="8"/>
        <v>0</v>
      </c>
      <c r="AH33" s="486">
        <f t="shared" si="9"/>
        <v>0.47291666666666665</v>
      </c>
      <c r="AI33" s="486"/>
      <c r="AJ33" s="485">
        <v>39</v>
      </c>
      <c r="AK33" s="484">
        <v>32</v>
      </c>
      <c r="AL33" s="483">
        <v>61</v>
      </c>
      <c r="AM33" s="482">
        <f t="shared" si="10"/>
        <v>1.1524305555555556</v>
      </c>
      <c r="AN33" s="481">
        <v>29</v>
      </c>
      <c r="AO33" s="480">
        <v>1</v>
      </c>
      <c r="AP33" s="566" t="str">
        <f t="shared" si="11"/>
        <v>Leś Wojciech</v>
      </c>
      <c r="AQ33" s="11">
        <f t="shared" si="14"/>
        <v>33.83850557396805</v>
      </c>
      <c r="AR33" s="11" t="str">
        <f>VLOOKUP(AP33,'PPM M'!A:A,1,0)</f>
        <v>Leś Wojciech</v>
      </c>
      <c r="AS33" s="80">
        <f t="shared" si="15"/>
        <v>0.96143416691774608</v>
      </c>
      <c r="AT33" s="11">
        <v>1</v>
      </c>
      <c r="AU33" s="11">
        <v>1</v>
      </c>
    </row>
  </sheetData>
  <sheetProtection selectLockedCells="1" selectUnlockedCells="1"/>
  <pageMargins left="0" right="0" top="0" bottom="0" header="0" footer="0"/>
  <pageSetup paperSize="8" scale="79" firstPageNumber="0" orientation="landscape" horizontalDpi="300" verticalDpi="300" r:id="rId1"/>
  <headerFooter alignWithMargins="0"/>
  <colBreaks count="1" manualBreakCount="1">
    <brk id="42" max="1048575" man="1"/>
  </colBreaks>
</worksheet>
</file>

<file path=xl/worksheets/sheet51.xml><?xml version="1.0" encoding="utf-8"?>
<worksheet xmlns="http://schemas.openxmlformats.org/spreadsheetml/2006/main" xmlns:r="http://schemas.openxmlformats.org/officeDocument/2006/relationships">
  <dimension ref="A1:AV57"/>
  <sheetViews>
    <sheetView workbookViewId="0">
      <selection sqref="A1:K2"/>
    </sheetView>
  </sheetViews>
  <sheetFormatPr defaultColWidth="12.28515625" defaultRowHeight="15"/>
  <cols>
    <col min="1" max="1" width="8.5703125" style="568" customWidth="1"/>
    <col min="2" max="4" width="8.5703125" style="567" customWidth="1"/>
    <col min="5" max="5" width="20" style="567" customWidth="1"/>
    <col min="6" max="6" width="12.85546875" style="567" customWidth="1"/>
    <col min="7" max="7" width="8.5703125" style="567" customWidth="1"/>
    <col min="8" max="8" width="21.140625" style="567" customWidth="1"/>
    <col min="9" max="9" width="34.85546875" style="567" customWidth="1"/>
    <col min="10" max="12" width="8.5703125" style="567" customWidth="1"/>
    <col min="13" max="13" width="10" style="567" customWidth="1"/>
    <col min="14" max="34" width="6.42578125" style="567" customWidth="1"/>
    <col min="35" max="35" width="9.28515625" style="567" customWidth="1"/>
    <col min="36" max="36" width="12.28515625" style="567"/>
    <col min="37" max="37" width="20.7109375" style="567" bestFit="1" customWidth="1"/>
    <col min="38" max="16384" width="12.28515625" style="567"/>
  </cols>
  <sheetData>
    <row r="1" spans="1:46" ht="15.6" customHeight="1">
      <c r="A1" s="697" t="s">
        <v>3615</v>
      </c>
      <c r="B1" s="697"/>
      <c r="C1" s="697"/>
      <c r="D1" s="697"/>
      <c r="E1" s="697"/>
      <c r="F1" s="697"/>
      <c r="G1" s="697"/>
      <c r="H1" s="697"/>
      <c r="I1" s="697"/>
      <c r="J1" s="697"/>
      <c r="K1" s="697"/>
      <c r="L1" s="594"/>
      <c r="M1" s="592"/>
      <c r="N1" s="592"/>
      <c r="O1" s="698" t="s">
        <v>3614</v>
      </c>
      <c r="P1" s="698"/>
      <c r="Q1" s="698"/>
      <c r="R1" s="698"/>
      <c r="S1" s="698"/>
      <c r="T1" s="698"/>
      <c r="U1" s="698"/>
      <c r="V1" s="698"/>
      <c r="W1" s="698"/>
      <c r="X1" s="698"/>
      <c r="Y1" s="698"/>
      <c r="Z1" s="698"/>
      <c r="AA1" s="698"/>
      <c r="AB1" s="698"/>
      <c r="AC1" s="698"/>
      <c r="AD1" s="698"/>
      <c r="AE1" s="698"/>
      <c r="AF1" s="698"/>
      <c r="AG1" s="698"/>
      <c r="AH1" s="698"/>
      <c r="AI1" s="698"/>
      <c r="AJ1" s="699" t="s">
        <v>205</v>
      </c>
    </row>
    <row r="2" spans="1:46" ht="87.75" customHeight="1">
      <c r="A2" s="697"/>
      <c r="B2" s="697"/>
      <c r="C2" s="697"/>
      <c r="D2" s="697"/>
      <c r="E2" s="697"/>
      <c r="F2" s="697"/>
      <c r="G2" s="697"/>
      <c r="H2" s="697"/>
      <c r="I2" s="697"/>
      <c r="J2" s="697"/>
      <c r="K2" s="697"/>
      <c r="L2" s="593"/>
      <c r="M2" s="592"/>
      <c r="N2" s="592"/>
      <c r="O2" s="590" t="s">
        <v>3613</v>
      </c>
      <c r="P2" s="591" t="s">
        <v>3612</v>
      </c>
      <c r="Q2" s="591" t="s">
        <v>3611</v>
      </c>
      <c r="R2" s="591" t="s">
        <v>3610</v>
      </c>
      <c r="S2" s="590" t="s">
        <v>3609</v>
      </c>
      <c r="T2" s="591" t="s">
        <v>3608</v>
      </c>
      <c r="U2" s="591" t="s">
        <v>3607</v>
      </c>
      <c r="V2" s="591" t="s">
        <v>3606</v>
      </c>
      <c r="W2" s="590" t="s">
        <v>3605</v>
      </c>
      <c r="X2" s="591" t="s">
        <v>3604</v>
      </c>
      <c r="Y2" s="591" t="s">
        <v>3603</v>
      </c>
      <c r="Z2" s="591" t="s">
        <v>3602</v>
      </c>
      <c r="AA2" s="591" t="s">
        <v>3601</v>
      </c>
      <c r="AB2" s="590" t="s">
        <v>3600</v>
      </c>
      <c r="AC2" s="590" t="s">
        <v>3599</v>
      </c>
      <c r="AD2" s="591" t="s">
        <v>3598</v>
      </c>
      <c r="AE2" s="591" t="s">
        <v>3597</v>
      </c>
      <c r="AF2" s="591" t="s">
        <v>3596</v>
      </c>
      <c r="AG2" s="591" t="s">
        <v>3595</v>
      </c>
      <c r="AH2" s="591" t="s">
        <v>3594</v>
      </c>
      <c r="AI2" s="590" t="s">
        <v>3593</v>
      </c>
      <c r="AJ2" s="699"/>
    </row>
    <row r="3" spans="1:46">
      <c r="A3" s="700" t="s">
        <v>227</v>
      </c>
      <c r="B3" s="700" t="s">
        <v>228</v>
      </c>
      <c r="C3" s="700" t="s">
        <v>229</v>
      </c>
      <c r="D3" s="700" t="s">
        <v>230</v>
      </c>
      <c r="E3" s="700" t="s">
        <v>231</v>
      </c>
      <c r="F3" s="700" t="s">
        <v>232</v>
      </c>
      <c r="G3" s="700" t="s">
        <v>233</v>
      </c>
      <c r="H3" s="700" t="s">
        <v>234</v>
      </c>
      <c r="I3" s="700" t="s">
        <v>235</v>
      </c>
      <c r="J3" s="700" t="s">
        <v>236</v>
      </c>
      <c r="K3" s="700"/>
      <c r="L3" s="700"/>
      <c r="M3" s="700"/>
      <c r="N3" s="700"/>
      <c r="O3" s="588" t="s">
        <v>237</v>
      </c>
      <c r="P3" s="588" t="s">
        <v>238</v>
      </c>
      <c r="Q3" s="588" t="s">
        <v>239</v>
      </c>
      <c r="R3" s="588" t="s">
        <v>240</v>
      </c>
      <c r="S3" s="588" t="s">
        <v>241</v>
      </c>
      <c r="T3" s="588" t="s">
        <v>242</v>
      </c>
      <c r="U3" s="588" t="s">
        <v>243</v>
      </c>
      <c r="V3" s="588" t="s">
        <v>244</v>
      </c>
      <c r="W3" s="588" t="s">
        <v>245</v>
      </c>
      <c r="X3" s="588" t="s">
        <v>246</v>
      </c>
      <c r="Y3" s="588" t="s">
        <v>247</v>
      </c>
      <c r="Z3" s="588" t="s">
        <v>248</v>
      </c>
      <c r="AA3" s="588" t="s">
        <v>249</v>
      </c>
      <c r="AB3" s="588" t="s">
        <v>250</v>
      </c>
      <c r="AC3" s="588" t="s">
        <v>251</v>
      </c>
      <c r="AD3" s="588" t="s">
        <v>252</v>
      </c>
      <c r="AE3" s="588" t="s">
        <v>253</v>
      </c>
      <c r="AF3" s="588" t="s">
        <v>254</v>
      </c>
      <c r="AG3" s="588" t="s">
        <v>255</v>
      </c>
      <c r="AH3" s="588" t="s">
        <v>256</v>
      </c>
      <c r="AI3" s="588" t="s">
        <v>257</v>
      </c>
      <c r="AJ3" s="699"/>
      <c r="AK3" s="11"/>
      <c r="AL3" s="11"/>
      <c r="AM3" s="11"/>
      <c r="AN3" s="11" t="s">
        <v>165</v>
      </c>
      <c r="AO3" s="11" t="s">
        <v>196</v>
      </c>
      <c r="AP3" s="11" t="s">
        <v>162</v>
      </c>
      <c r="AQ3" s="11" t="s">
        <v>163</v>
      </c>
      <c r="AR3" s="11" t="s">
        <v>79</v>
      </c>
      <c r="AS3" s="11" t="s">
        <v>164</v>
      </c>
    </row>
    <row r="4" spans="1:46" ht="30">
      <c r="A4" s="700"/>
      <c r="B4" s="700"/>
      <c r="C4" s="700"/>
      <c r="D4" s="700"/>
      <c r="E4" s="700"/>
      <c r="F4" s="700"/>
      <c r="G4" s="700"/>
      <c r="H4" s="700"/>
      <c r="I4" s="700"/>
      <c r="J4" s="589" t="s">
        <v>258</v>
      </c>
      <c r="K4" s="589" t="s">
        <v>259</v>
      </c>
      <c r="L4" s="589" t="s">
        <v>260</v>
      </c>
      <c r="M4" s="589" t="s">
        <v>118</v>
      </c>
      <c r="N4" s="589" t="s">
        <v>261</v>
      </c>
      <c r="O4" s="588" t="s">
        <v>262</v>
      </c>
      <c r="P4" s="588" t="s">
        <v>262</v>
      </c>
      <c r="Q4" s="588" t="s">
        <v>262</v>
      </c>
      <c r="R4" s="588" t="s">
        <v>262</v>
      </c>
      <c r="S4" s="588" t="s">
        <v>263</v>
      </c>
      <c r="T4" s="588" t="s">
        <v>263</v>
      </c>
      <c r="U4" s="588" t="s">
        <v>263</v>
      </c>
      <c r="V4" s="588" t="s">
        <v>263</v>
      </c>
      <c r="W4" s="588" t="s">
        <v>264</v>
      </c>
      <c r="X4" s="588" t="s">
        <v>264</v>
      </c>
      <c r="Y4" s="588" t="s">
        <v>264</v>
      </c>
      <c r="Z4" s="588" t="s">
        <v>264</v>
      </c>
      <c r="AA4" s="588" t="s">
        <v>265</v>
      </c>
      <c r="AB4" s="588" t="s">
        <v>265</v>
      </c>
      <c r="AC4" s="588" t="s">
        <v>265</v>
      </c>
      <c r="AD4" s="588" t="s">
        <v>265</v>
      </c>
      <c r="AE4" s="588" t="s">
        <v>266</v>
      </c>
      <c r="AF4" s="588" t="s">
        <v>266</v>
      </c>
      <c r="AG4" s="588" t="s">
        <v>266</v>
      </c>
      <c r="AH4" s="588" t="s">
        <v>266</v>
      </c>
      <c r="AI4" s="588" t="s">
        <v>267</v>
      </c>
      <c r="AJ4" s="699"/>
      <c r="AK4" s="11"/>
      <c r="AL4" s="11"/>
      <c r="AM4" s="11"/>
      <c r="AN4" s="11"/>
      <c r="AO4" s="11"/>
      <c r="AP4" s="11"/>
      <c r="AQ4" s="11"/>
      <c r="AR4" s="11"/>
      <c r="AS4" s="11"/>
    </row>
    <row r="5" spans="1:46" ht="15" customHeight="1">
      <c r="A5" s="577">
        <v>1</v>
      </c>
      <c r="B5" s="577">
        <v>1</v>
      </c>
      <c r="C5" s="575"/>
      <c r="D5" s="577">
        <v>1050</v>
      </c>
      <c r="E5" s="577" t="s">
        <v>81</v>
      </c>
      <c r="F5" s="577" t="s">
        <v>82</v>
      </c>
      <c r="G5" s="577">
        <v>1982</v>
      </c>
      <c r="H5" s="577" t="s">
        <v>45</v>
      </c>
      <c r="I5" s="577" t="s">
        <v>83</v>
      </c>
      <c r="J5" s="577">
        <v>60</v>
      </c>
      <c r="K5" s="577">
        <v>20</v>
      </c>
      <c r="L5" s="577">
        <v>60</v>
      </c>
      <c r="M5" s="583">
        <v>0.44447916666666665</v>
      </c>
      <c r="N5" s="577">
        <v>0</v>
      </c>
      <c r="O5" s="581">
        <v>0.3527777777777778</v>
      </c>
      <c r="P5" s="581">
        <v>0.41388888888888886</v>
      </c>
      <c r="Q5" s="581">
        <v>0.68402777777777779</v>
      </c>
      <c r="R5" s="581">
        <v>0.63472222222222219</v>
      </c>
      <c r="S5" s="581">
        <v>0.36736111111111114</v>
      </c>
      <c r="T5" s="581">
        <v>0.48125000000000001</v>
      </c>
      <c r="U5" s="581">
        <v>0.31736111111111109</v>
      </c>
      <c r="V5" s="581">
        <v>0.58750000000000002</v>
      </c>
      <c r="W5" s="581">
        <v>0.33333333333333331</v>
      </c>
      <c r="X5" s="581">
        <v>0.49861111111111112</v>
      </c>
      <c r="Y5" s="581">
        <v>0.7055555555555556</v>
      </c>
      <c r="Z5" s="581">
        <v>0.43819444444444444</v>
      </c>
      <c r="AA5" s="581">
        <v>0.52777777777777779</v>
      </c>
      <c r="AB5" s="581">
        <v>0.55972222222222223</v>
      </c>
      <c r="AC5" s="581">
        <v>0.28402777777777777</v>
      </c>
      <c r="AD5" s="581">
        <v>0.45833333333333331</v>
      </c>
      <c r="AE5" s="581">
        <v>0.66180555555555554</v>
      </c>
      <c r="AF5" s="581">
        <v>0.3840277777777778</v>
      </c>
      <c r="AG5" s="581">
        <v>0.3</v>
      </c>
      <c r="AH5" s="581">
        <v>0.6069444444444444</v>
      </c>
      <c r="AI5" s="581">
        <v>0.71527777777777779</v>
      </c>
      <c r="AJ5" s="587" t="s">
        <v>115</v>
      </c>
      <c r="AK5" s="11" t="str">
        <f>E5&amp;" "&amp;F5</f>
        <v>Śmieja Daniel</v>
      </c>
      <c r="AL5" s="11"/>
      <c r="AM5" s="11"/>
      <c r="AN5" s="11"/>
      <c r="AO5" s="11">
        <v>100</v>
      </c>
      <c r="AP5" s="11"/>
      <c r="AQ5" s="11"/>
      <c r="AR5" s="11"/>
      <c r="AS5" s="11"/>
    </row>
    <row r="6" spans="1:46" s="571" customFormat="1" ht="15" customHeight="1">
      <c r="A6" s="574">
        <v>58</v>
      </c>
      <c r="B6" s="573"/>
      <c r="C6" s="574">
        <v>1</v>
      </c>
      <c r="D6" s="574">
        <v>1099</v>
      </c>
      <c r="E6" s="574" t="s">
        <v>29</v>
      </c>
      <c r="F6" s="574" t="s">
        <v>121</v>
      </c>
      <c r="G6" s="574">
        <v>1980</v>
      </c>
      <c r="H6" s="574" t="s">
        <v>122</v>
      </c>
      <c r="I6" s="573"/>
      <c r="J6" s="574">
        <v>48</v>
      </c>
      <c r="K6" s="574">
        <v>14</v>
      </c>
      <c r="L6" s="574">
        <v>48</v>
      </c>
      <c r="M6" s="582">
        <v>0.47393518518518518</v>
      </c>
      <c r="N6" s="574">
        <v>0</v>
      </c>
      <c r="O6" s="578"/>
      <c r="P6" s="578"/>
      <c r="Q6" s="578"/>
      <c r="R6" s="578"/>
      <c r="S6" s="579">
        <v>0.43819444444444444</v>
      </c>
      <c r="T6" s="579">
        <v>0.4861111111111111</v>
      </c>
      <c r="U6" s="579">
        <v>0.33680555555555558</v>
      </c>
      <c r="V6" s="579">
        <v>0.55000000000000004</v>
      </c>
      <c r="W6" s="579">
        <v>0.36805555555555558</v>
      </c>
      <c r="X6" s="579">
        <v>0.46250000000000002</v>
      </c>
      <c r="Y6" s="579">
        <v>0.73055555555555551</v>
      </c>
      <c r="Z6" s="578"/>
      <c r="AA6" s="579">
        <v>0.7006944444444444</v>
      </c>
      <c r="AB6" s="579">
        <v>0.62638888888888888</v>
      </c>
      <c r="AC6" s="579">
        <v>0.28888888888888886</v>
      </c>
      <c r="AD6" s="579">
        <v>0.51180555555555551</v>
      </c>
      <c r="AE6" s="578"/>
      <c r="AF6" s="579">
        <v>0.41041666666666665</v>
      </c>
      <c r="AG6" s="579">
        <v>0.31527777777777777</v>
      </c>
      <c r="AH6" s="579">
        <v>0.58611111111111114</v>
      </c>
      <c r="AI6" s="579">
        <v>0.74444444444444446</v>
      </c>
      <c r="AJ6" s="586"/>
      <c r="AK6" s="11" t="str">
        <f t="shared" ref="AK6:AK8" si="0">E6&amp;" "&amp;F6</f>
        <v>Cecuła Marzena</v>
      </c>
      <c r="AL6" s="11">
        <f t="shared" ref="AL6:AL8" si="1">I6</f>
        <v>0</v>
      </c>
      <c r="AM6" s="11" t="str">
        <f t="shared" ref="AM6:AM8" si="2">H6</f>
        <v>Wierzenica</v>
      </c>
      <c r="AN6" s="11">
        <v>100</v>
      </c>
      <c r="AO6" s="11">
        <f t="shared" ref="AO6" si="3">MAX(AO5*IF(AR6&lt;1,AR6,IF(AS6&lt;1,AS6,IF(AP6&lt;1,AP6,1))),0)</f>
        <v>80</v>
      </c>
      <c r="AP6" s="11">
        <f t="shared" ref="AP6" si="4">M5/M6</f>
        <v>0.93784800234443677</v>
      </c>
      <c r="AQ6" s="11">
        <f t="shared" ref="AQ6" si="5">K6/K5</f>
        <v>0.7</v>
      </c>
      <c r="AR6" s="11">
        <f t="shared" ref="AR6" si="6">J6/J5</f>
        <v>0.8</v>
      </c>
      <c r="AS6" s="11">
        <f t="shared" ref="AS6" si="7">(K6/K5)^0.2</f>
        <v>0.93114991509483769</v>
      </c>
    </row>
    <row r="7" spans="1:46" ht="15" customHeight="1">
      <c r="A7" s="577">
        <v>63</v>
      </c>
      <c r="B7" s="575"/>
      <c r="C7" s="577">
        <v>2</v>
      </c>
      <c r="D7" s="577">
        <v>1004</v>
      </c>
      <c r="E7" s="577" t="s">
        <v>2457</v>
      </c>
      <c r="F7" s="577" t="s">
        <v>1342</v>
      </c>
      <c r="G7" s="577">
        <v>1969</v>
      </c>
      <c r="H7" s="577" t="s">
        <v>3560</v>
      </c>
      <c r="I7" s="575"/>
      <c r="J7" s="577">
        <v>47</v>
      </c>
      <c r="K7" s="577">
        <v>13</v>
      </c>
      <c r="L7" s="577">
        <v>47</v>
      </c>
      <c r="M7" s="583">
        <v>0.47442129629629631</v>
      </c>
      <c r="N7" s="577">
        <v>0</v>
      </c>
      <c r="O7" s="580"/>
      <c r="P7" s="580"/>
      <c r="Q7" s="580"/>
      <c r="R7" s="580"/>
      <c r="S7" s="580"/>
      <c r="T7" s="581">
        <v>0.57708333333333328</v>
      </c>
      <c r="U7" s="580"/>
      <c r="V7" s="581">
        <v>0.4826388888888889</v>
      </c>
      <c r="W7" s="581">
        <v>0.7006944444444444</v>
      </c>
      <c r="X7" s="581">
        <v>0.60486111111111107</v>
      </c>
      <c r="Y7" s="581">
        <v>0.29097222222222224</v>
      </c>
      <c r="Z7" s="581">
        <v>0.51944444444444449</v>
      </c>
      <c r="AA7" s="581">
        <v>0.36527777777777776</v>
      </c>
      <c r="AB7" s="581">
        <v>0.40625</v>
      </c>
      <c r="AC7" s="581">
        <v>0.73263888888888884</v>
      </c>
      <c r="AD7" s="581">
        <v>0.54374999999999996</v>
      </c>
      <c r="AE7" s="581">
        <v>0.3215277777777778</v>
      </c>
      <c r="AF7" s="581">
        <v>0.65625</v>
      </c>
      <c r="AG7" s="580"/>
      <c r="AH7" s="581">
        <v>0.44583333333333336</v>
      </c>
      <c r="AI7" s="581">
        <v>0.74513888888888891</v>
      </c>
      <c r="AJ7" s="587"/>
      <c r="AK7" s="11" t="str">
        <f t="shared" si="0"/>
        <v>Nieścioruk Barbara</v>
      </c>
      <c r="AL7" s="11">
        <f t="shared" si="1"/>
        <v>0</v>
      </c>
      <c r="AM7" s="11" t="str">
        <f t="shared" si="2"/>
        <v>Cichostów</v>
      </c>
      <c r="AN7" s="11">
        <f t="shared" ref="AN7:AN24" si="8">MAX(AN6*IF(AR7&lt;1,AR7,IF(AS7&lt;1,AS7,IF(AP7&lt;1,AP7,1))),0)</f>
        <v>97.916666666666657</v>
      </c>
      <c r="AO7" s="11">
        <f t="shared" ref="AO7:AO24" si="9">MAX(AO6*IF(AR7&lt;1,AR7,IF(AS7&lt;1,AS7,IF(AP7&lt;1,AP7,1))),0)</f>
        <v>78.333333333333329</v>
      </c>
      <c r="AP7" s="11">
        <f t="shared" ref="AP7:AP25" si="10">M6/M7</f>
        <v>0.99897535984386432</v>
      </c>
      <c r="AQ7" s="11">
        <f t="shared" ref="AQ7:AQ25" si="11">K7/K6</f>
        <v>0.9285714285714286</v>
      </c>
      <c r="AR7" s="11">
        <f t="shared" ref="AR7:AR25" si="12">J7/J6</f>
        <v>0.97916666666666663</v>
      </c>
      <c r="AS7" s="11">
        <f t="shared" ref="AS7:AS25" si="13">(K7/K6)^0.2</f>
        <v>0.98528770473770133</v>
      </c>
      <c r="AT7" s="571"/>
    </row>
    <row r="8" spans="1:46" s="571" customFormat="1" ht="15" customHeight="1">
      <c r="A8" s="574">
        <v>74</v>
      </c>
      <c r="B8" s="573"/>
      <c r="C8" s="574">
        <v>3</v>
      </c>
      <c r="D8" s="574">
        <v>1067</v>
      </c>
      <c r="E8" s="574" t="s">
        <v>2918</v>
      </c>
      <c r="F8" s="574" t="s">
        <v>1269</v>
      </c>
      <c r="G8" s="574">
        <v>1977</v>
      </c>
      <c r="H8" s="574" t="s">
        <v>2920</v>
      </c>
      <c r="I8" s="574" t="s">
        <v>3557</v>
      </c>
      <c r="J8" s="574">
        <v>45</v>
      </c>
      <c r="K8" s="574">
        <v>15</v>
      </c>
      <c r="L8" s="574">
        <v>45</v>
      </c>
      <c r="M8" s="582">
        <v>0.47015046296296298</v>
      </c>
      <c r="N8" s="574">
        <v>0</v>
      </c>
      <c r="O8" s="578"/>
      <c r="P8" s="579">
        <v>0.50624999999999998</v>
      </c>
      <c r="Q8" s="578"/>
      <c r="R8" s="579">
        <v>0.66527777777777775</v>
      </c>
      <c r="S8" s="579">
        <v>0.38263888888888886</v>
      </c>
      <c r="T8" s="579">
        <v>0.45</v>
      </c>
      <c r="U8" s="579">
        <v>0.32916666666666666</v>
      </c>
      <c r="V8" s="579">
        <v>0.58333333333333337</v>
      </c>
      <c r="W8" s="579">
        <v>0.35555555555555557</v>
      </c>
      <c r="X8" s="579">
        <v>0.43055555555555558</v>
      </c>
      <c r="Y8" s="579">
        <v>0.7270833333333333</v>
      </c>
      <c r="Z8" s="579">
        <v>0.53611111111111109</v>
      </c>
      <c r="AA8" s="578"/>
      <c r="AB8" s="578"/>
      <c r="AC8" s="579">
        <v>0.28611111111111109</v>
      </c>
      <c r="AD8" s="579">
        <v>0.47361111111111109</v>
      </c>
      <c r="AE8" s="578"/>
      <c r="AF8" s="579">
        <v>0.40416666666666667</v>
      </c>
      <c r="AG8" s="579">
        <v>0.30555555555555558</v>
      </c>
      <c r="AH8" s="579">
        <v>0.61805555555555558</v>
      </c>
      <c r="AI8" s="579">
        <v>0.74097222222222225</v>
      </c>
      <c r="AJ8" s="586"/>
      <c r="AK8" s="11" t="str">
        <f t="shared" si="0"/>
        <v>Biolik Agnieszka</v>
      </c>
      <c r="AL8" s="11" t="str">
        <f t="shared" si="1"/>
        <v>Trackcourse.com</v>
      </c>
      <c r="AM8" s="11" t="str">
        <f t="shared" si="2"/>
        <v>Zgorzała</v>
      </c>
      <c r="AN8" s="11">
        <f t="shared" si="8"/>
        <v>93.75</v>
      </c>
      <c r="AO8" s="11">
        <f t="shared" si="9"/>
        <v>75</v>
      </c>
      <c r="AP8" s="11">
        <f t="shared" si="10"/>
        <v>1.0090839713448709</v>
      </c>
      <c r="AQ8" s="11">
        <f t="shared" si="11"/>
        <v>1.1538461538461537</v>
      </c>
      <c r="AR8" s="11">
        <f t="shared" si="12"/>
        <v>0.95744680851063835</v>
      </c>
      <c r="AS8" s="11">
        <f t="shared" si="13"/>
        <v>1.0290336610711879</v>
      </c>
    </row>
    <row r="9" spans="1:46" s="571" customFormat="1" ht="15" customHeight="1">
      <c r="A9" s="574">
        <v>98</v>
      </c>
      <c r="B9" s="573"/>
      <c r="C9" s="574">
        <v>4</v>
      </c>
      <c r="D9" s="574">
        <v>1041</v>
      </c>
      <c r="E9" s="574" t="s">
        <v>1308</v>
      </c>
      <c r="F9" s="574" t="s">
        <v>1293</v>
      </c>
      <c r="G9" s="574">
        <v>1988</v>
      </c>
      <c r="H9" s="574" t="s">
        <v>85</v>
      </c>
      <c r="I9" s="574" t="s">
        <v>580</v>
      </c>
      <c r="J9" s="574">
        <v>43</v>
      </c>
      <c r="K9" s="574">
        <v>13</v>
      </c>
      <c r="L9" s="574">
        <v>43</v>
      </c>
      <c r="M9" s="582">
        <v>0.47105324074074073</v>
      </c>
      <c r="N9" s="574">
        <v>0</v>
      </c>
      <c r="O9" s="578"/>
      <c r="P9" s="578"/>
      <c r="Q9" s="579">
        <v>0.68194444444444446</v>
      </c>
      <c r="R9" s="578"/>
      <c r="S9" s="579">
        <v>0.41111111111111109</v>
      </c>
      <c r="T9" s="579">
        <v>0.51388888888888884</v>
      </c>
      <c r="U9" s="579">
        <v>0.33680555555555558</v>
      </c>
      <c r="V9" s="578"/>
      <c r="W9" s="579">
        <v>0.36388888888888887</v>
      </c>
      <c r="X9" s="579">
        <v>0.48472222222222222</v>
      </c>
      <c r="Y9" s="579">
        <v>0.7270833333333333</v>
      </c>
      <c r="Z9" s="578"/>
      <c r="AA9" s="579">
        <v>0.6</v>
      </c>
      <c r="AB9" s="579">
        <v>0.55208333333333337</v>
      </c>
      <c r="AC9" s="579">
        <v>0.28749999999999998</v>
      </c>
      <c r="AD9" s="578"/>
      <c r="AE9" s="579">
        <v>0.63263888888888886</v>
      </c>
      <c r="AF9" s="579">
        <v>0.4465277777777778</v>
      </c>
      <c r="AG9" s="579">
        <v>0.3125</v>
      </c>
      <c r="AH9" s="578"/>
      <c r="AI9" s="579">
        <v>0.7416666666666667</v>
      </c>
      <c r="AJ9" s="586"/>
      <c r="AK9" s="11" t="str">
        <f t="shared" ref="AK9:AK17" si="14">E9&amp;" "&amp;F9</f>
        <v>Konieczna Joanna</v>
      </c>
      <c r="AL9" s="11" t="str">
        <f t="shared" ref="AL9:AL17" si="15">I9</f>
        <v>Grupa Rowerowa Lipka</v>
      </c>
      <c r="AM9" s="11" t="str">
        <f t="shared" ref="AM9:AM17" si="16">H9</f>
        <v>Poznań</v>
      </c>
      <c r="AN9" s="11">
        <f t="shared" si="8"/>
        <v>89.583333333333343</v>
      </c>
      <c r="AO9" s="11">
        <f t="shared" si="9"/>
        <v>71.666666666666671</v>
      </c>
      <c r="AP9" s="11">
        <f t="shared" si="10"/>
        <v>0.99808349099486482</v>
      </c>
      <c r="AQ9" s="11">
        <f t="shared" si="11"/>
        <v>0.8666666666666667</v>
      </c>
      <c r="AR9" s="11">
        <f t="shared" si="12"/>
        <v>0.9555555555555556</v>
      </c>
      <c r="AS9" s="11">
        <f t="shared" si="13"/>
        <v>0.9717855089006856</v>
      </c>
    </row>
    <row r="10" spans="1:46" ht="15" customHeight="1">
      <c r="A10" s="577">
        <v>99</v>
      </c>
      <c r="B10" s="575"/>
      <c r="C10" s="577">
        <v>5</v>
      </c>
      <c r="D10" s="577">
        <v>1043</v>
      </c>
      <c r="E10" s="577" t="s">
        <v>1308</v>
      </c>
      <c r="F10" s="577" t="s">
        <v>1311</v>
      </c>
      <c r="G10" s="577">
        <v>1959</v>
      </c>
      <c r="H10" s="577" t="s">
        <v>579</v>
      </c>
      <c r="I10" s="577" t="s">
        <v>580</v>
      </c>
      <c r="J10" s="577">
        <v>43</v>
      </c>
      <c r="K10" s="577">
        <v>13</v>
      </c>
      <c r="L10" s="577">
        <v>43</v>
      </c>
      <c r="M10" s="583">
        <v>0.47114583333333332</v>
      </c>
      <c r="N10" s="577">
        <v>0</v>
      </c>
      <c r="O10" s="580"/>
      <c r="P10" s="580"/>
      <c r="Q10" s="581">
        <v>0.68194444444444446</v>
      </c>
      <c r="R10" s="580"/>
      <c r="S10" s="581">
        <v>0.41111111111111109</v>
      </c>
      <c r="T10" s="581">
        <v>0.51388888888888884</v>
      </c>
      <c r="U10" s="581">
        <v>0.33680555555555558</v>
      </c>
      <c r="V10" s="580"/>
      <c r="W10" s="581">
        <v>0.36388888888888887</v>
      </c>
      <c r="X10" s="581">
        <v>0.48472222222222222</v>
      </c>
      <c r="Y10" s="581">
        <v>0.7270833333333333</v>
      </c>
      <c r="Z10" s="580"/>
      <c r="AA10" s="581">
        <v>0.6</v>
      </c>
      <c r="AB10" s="581">
        <v>0.55208333333333337</v>
      </c>
      <c r="AC10" s="581">
        <v>0.28749999999999998</v>
      </c>
      <c r="AD10" s="580"/>
      <c r="AE10" s="581">
        <v>0.63263888888888886</v>
      </c>
      <c r="AF10" s="581">
        <v>0.4465277777777778</v>
      </c>
      <c r="AG10" s="581">
        <v>0.3125</v>
      </c>
      <c r="AH10" s="580"/>
      <c r="AI10" s="581">
        <v>0.7416666666666667</v>
      </c>
      <c r="AJ10" s="587"/>
      <c r="AK10" s="11" t="str">
        <f t="shared" si="14"/>
        <v>Konieczna Krystyna</v>
      </c>
      <c r="AL10" s="11" t="str">
        <f t="shared" si="15"/>
        <v>Grupa Rowerowa Lipka</v>
      </c>
      <c r="AM10" s="11" t="str">
        <f t="shared" si="16"/>
        <v>Lipka</v>
      </c>
      <c r="AN10" s="11">
        <f t="shared" si="8"/>
        <v>89.56572784369601</v>
      </c>
      <c r="AO10" s="11">
        <f t="shared" si="9"/>
        <v>71.652582274956814</v>
      </c>
      <c r="AP10" s="11">
        <f t="shared" si="10"/>
        <v>0.99980347360404842</v>
      </c>
      <c r="AQ10" s="11">
        <f t="shared" si="11"/>
        <v>1</v>
      </c>
      <c r="AR10" s="11">
        <f t="shared" si="12"/>
        <v>1</v>
      </c>
      <c r="AS10" s="11">
        <f t="shared" si="13"/>
        <v>1</v>
      </c>
      <c r="AT10" s="571"/>
    </row>
    <row r="11" spans="1:46" ht="15" customHeight="1">
      <c r="A11" s="577">
        <v>105</v>
      </c>
      <c r="B11" s="575"/>
      <c r="C11" s="577">
        <v>6</v>
      </c>
      <c r="D11" s="577">
        <v>1104</v>
      </c>
      <c r="E11" s="577" t="s">
        <v>832</v>
      </c>
      <c r="F11" s="577" t="s">
        <v>1236</v>
      </c>
      <c r="G11" s="577">
        <v>1969</v>
      </c>
      <c r="H11" s="577" t="s">
        <v>45</v>
      </c>
      <c r="I11" s="577" t="s">
        <v>833</v>
      </c>
      <c r="J11" s="577">
        <v>43</v>
      </c>
      <c r="K11" s="577">
        <v>12</v>
      </c>
      <c r="L11" s="577">
        <v>43</v>
      </c>
      <c r="M11" s="583">
        <v>0.48641203703703706</v>
      </c>
      <c r="N11" s="577">
        <v>0</v>
      </c>
      <c r="O11" s="580"/>
      <c r="P11" s="580"/>
      <c r="Q11" s="580"/>
      <c r="R11" s="580"/>
      <c r="S11" s="581">
        <v>0.41111111111111109</v>
      </c>
      <c r="T11" s="580"/>
      <c r="U11" s="581">
        <v>0.33680555555555558</v>
      </c>
      <c r="V11" s="581">
        <v>0.5854166666666667</v>
      </c>
      <c r="W11" s="581">
        <v>0.36388888888888887</v>
      </c>
      <c r="X11" s="580"/>
      <c r="Y11" s="580"/>
      <c r="Z11" s="581">
        <v>0.53333333333333333</v>
      </c>
      <c r="AA11" s="581">
        <v>0.72569444444444442</v>
      </c>
      <c r="AB11" s="581">
        <v>0.65833333333333333</v>
      </c>
      <c r="AC11" s="581">
        <v>0.28611111111111109</v>
      </c>
      <c r="AD11" s="581">
        <v>0.49583333333333335</v>
      </c>
      <c r="AE11" s="580"/>
      <c r="AF11" s="581">
        <v>0.44513888888888886</v>
      </c>
      <c r="AG11" s="581">
        <v>0.30694444444444446</v>
      </c>
      <c r="AH11" s="581">
        <v>0.6166666666666667</v>
      </c>
      <c r="AI11" s="581">
        <v>0.75694444444444442</v>
      </c>
      <c r="AJ11" s="587"/>
      <c r="AK11" s="11" t="str">
        <f t="shared" si="14"/>
        <v>Stanek Asia</v>
      </c>
      <c r="AL11" s="11" t="str">
        <f t="shared" si="15"/>
        <v>RUDY KOT</v>
      </c>
      <c r="AM11" s="11" t="str">
        <f t="shared" si="16"/>
        <v>Szczecin</v>
      </c>
      <c r="AN11" s="11">
        <f t="shared" si="8"/>
        <v>88.143326829116873</v>
      </c>
      <c r="AO11" s="11">
        <f t="shared" si="9"/>
        <v>70.514661463293507</v>
      </c>
      <c r="AP11" s="11">
        <f t="shared" si="10"/>
        <v>0.9686146671108361</v>
      </c>
      <c r="AQ11" s="11">
        <f t="shared" si="11"/>
        <v>0.92307692307692313</v>
      </c>
      <c r="AR11" s="11">
        <f t="shared" si="12"/>
        <v>1</v>
      </c>
      <c r="AS11" s="11">
        <f t="shared" si="13"/>
        <v>0.98411891413352426</v>
      </c>
      <c r="AT11" s="571"/>
    </row>
    <row r="12" spans="1:46" ht="15" customHeight="1">
      <c r="A12" s="577">
        <v>133</v>
      </c>
      <c r="B12" s="575"/>
      <c r="C12" s="577">
        <v>7</v>
      </c>
      <c r="D12" s="577">
        <v>1145</v>
      </c>
      <c r="E12" s="577" t="s">
        <v>1250</v>
      </c>
      <c r="F12" s="577" t="s">
        <v>1251</v>
      </c>
      <c r="G12" s="577">
        <v>1979</v>
      </c>
      <c r="H12" s="577" t="s">
        <v>57</v>
      </c>
      <c r="I12" s="575"/>
      <c r="J12" s="577">
        <v>34</v>
      </c>
      <c r="K12" s="577">
        <v>8</v>
      </c>
      <c r="L12" s="577">
        <v>34</v>
      </c>
      <c r="M12" s="583">
        <v>0.45502314814814815</v>
      </c>
      <c r="N12" s="577">
        <v>0</v>
      </c>
      <c r="O12" s="580"/>
      <c r="P12" s="580"/>
      <c r="Q12" s="580"/>
      <c r="R12" s="580"/>
      <c r="S12" s="580"/>
      <c r="T12" s="580"/>
      <c r="U12" s="580"/>
      <c r="V12" s="580"/>
      <c r="W12" s="580"/>
      <c r="X12" s="580"/>
      <c r="Y12" s="581">
        <v>0.28819444444444442</v>
      </c>
      <c r="Z12" s="580"/>
      <c r="AA12" s="581">
        <v>0.36527777777777776</v>
      </c>
      <c r="AB12" s="581">
        <v>0.41388888888888886</v>
      </c>
      <c r="AC12" s="581">
        <v>0.70972222222222225</v>
      </c>
      <c r="AD12" s="581">
        <v>0.56319444444444444</v>
      </c>
      <c r="AE12" s="581">
        <v>0.32083333333333336</v>
      </c>
      <c r="AF12" s="581">
        <v>0.63194444444444442</v>
      </c>
      <c r="AG12" s="580"/>
      <c r="AH12" s="581">
        <v>0.48472222222222222</v>
      </c>
      <c r="AI12" s="581">
        <v>0.72569444444444442</v>
      </c>
      <c r="AJ12" s="587"/>
      <c r="AK12" s="11" t="str">
        <f t="shared" si="14"/>
        <v>Wilkowska Dorota</v>
      </c>
      <c r="AL12" s="11">
        <f t="shared" si="15"/>
        <v>0</v>
      </c>
      <c r="AM12" s="11" t="str">
        <f t="shared" si="16"/>
        <v>Gdańsk</v>
      </c>
      <c r="AN12" s="11">
        <f t="shared" si="8"/>
        <v>69.694723539301705</v>
      </c>
      <c r="AO12" s="11">
        <f t="shared" si="9"/>
        <v>55.755778831441376</v>
      </c>
      <c r="AP12" s="11">
        <f t="shared" si="10"/>
        <v>1.068983059469909</v>
      </c>
      <c r="AQ12" s="11">
        <f t="shared" si="11"/>
        <v>0.66666666666666663</v>
      </c>
      <c r="AR12" s="11">
        <f t="shared" si="12"/>
        <v>0.79069767441860461</v>
      </c>
      <c r="AS12" s="11">
        <f t="shared" si="13"/>
        <v>0.92210791148172777</v>
      </c>
      <c r="AT12" s="571"/>
    </row>
    <row r="13" spans="1:46" ht="15" customHeight="1">
      <c r="A13" s="577">
        <v>135</v>
      </c>
      <c r="B13" s="575"/>
      <c r="C13" s="577">
        <v>8</v>
      </c>
      <c r="D13" s="577">
        <v>1101</v>
      </c>
      <c r="E13" s="577" t="s">
        <v>3514</v>
      </c>
      <c r="F13" s="577" t="s">
        <v>1296</v>
      </c>
      <c r="G13" s="577">
        <v>1977</v>
      </c>
      <c r="H13" s="577" t="s">
        <v>927</v>
      </c>
      <c r="I13" s="575"/>
      <c r="J13" s="577">
        <v>33</v>
      </c>
      <c r="K13" s="577">
        <v>10</v>
      </c>
      <c r="L13" s="577">
        <v>33</v>
      </c>
      <c r="M13" s="583">
        <v>0.46726851851851853</v>
      </c>
      <c r="N13" s="577">
        <v>0</v>
      </c>
      <c r="O13" s="580"/>
      <c r="P13" s="580"/>
      <c r="Q13" s="581">
        <v>0.39444444444444443</v>
      </c>
      <c r="R13" s="580"/>
      <c r="S13" s="580"/>
      <c r="T13" s="581">
        <v>0.65416666666666667</v>
      </c>
      <c r="U13" s="581">
        <v>0.31597222222222221</v>
      </c>
      <c r="V13" s="580"/>
      <c r="W13" s="580"/>
      <c r="X13" s="581">
        <v>0.69444444444444442</v>
      </c>
      <c r="Y13" s="581">
        <v>0.43055555555555558</v>
      </c>
      <c r="Z13" s="580"/>
      <c r="AA13" s="581">
        <v>0.53611111111111109</v>
      </c>
      <c r="AB13" s="581">
        <v>0.59444444444444444</v>
      </c>
      <c r="AC13" s="581">
        <v>0.29097222222222224</v>
      </c>
      <c r="AD13" s="580"/>
      <c r="AE13" s="581">
        <v>0.4861111111111111</v>
      </c>
      <c r="AF13" s="580"/>
      <c r="AG13" s="581">
        <v>0.35069444444444442</v>
      </c>
      <c r="AH13" s="580"/>
      <c r="AI13" s="581">
        <v>0.73750000000000004</v>
      </c>
      <c r="AJ13" s="587"/>
      <c r="AK13" s="11" t="str">
        <f t="shared" si="14"/>
        <v>Cyra Monika</v>
      </c>
      <c r="AL13" s="11">
        <f t="shared" si="15"/>
        <v>0</v>
      </c>
      <c r="AM13" s="11" t="str">
        <f t="shared" si="16"/>
        <v>Kościerzyna</v>
      </c>
      <c r="AN13" s="11">
        <f t="shared" si="8"/>
        <v>67.644878729322244</v>
      </c>
      <c r="AO13" s="11">
        <f t="shared" si="9"/>
        <v>54.115902983457808</v>
      </c>
      <c r="AP13" s="11">
        <f t="shared" si="10"/>
        <v>0.97379371841870599</v>
      </c>
      <c r="AQ13" s="11">
        <f t="shared" si="11"/>
        <v>1.25</v>
      </c>
      <c r="AR13" s="11">
        <f t="shared" si="12"/>
        <v>0.97058823529411764</v>
      </c>
      <c r="AS13" s="11">
        <f t="shared" si="13"/>
        <v>1.0456395525912732</v>
      </c>
      <c r="AT13" s="571"/>
    </row>
    <row r="14" spans="1:46" s="571" customFormat="1" ht="15" customHeight="1">
      <c r="A14" s="574">
        <v>136</v>
      </c>
      <c r="B14" s="573"/>
      <c r="C14" s="574">
        <v>9</v>
      </c>
      <c r="D14" s="574">
        <v>1035</v>
      </c>
      <c r="E14" s="574" t="s">
        <v>3513</v>
      </c>
      <c r="F14" s="574" t="s">
        <v>1287</v>
      </c>
      <c r="G14" s="574">
        <v>1968</v>
      </c>
      <c r="H14" s="574" t="s">
        <v>927</v>
      </c>
      <c r="I14" s="573"/>
      <c r="J14" s="574">
        <v>33</v>
      </c>
      <c r="K14" s="574">
        <v>10</v>
      </c>
      <c r="L14" s="574">
        <v>33</v>
      </c>
      <c r="M14" s="582">
        <v>0.46730324074074076</v>
      </c>
      <c r="N14" s="574">
        <v>0</v>
      </c>
      <c r="O14" s="578"/>
      <c r="P14" s="578"/>
      <c r="Q14" s="579">
        <v>0.39444444444444443</v>
      </c>
      <c r="R14" s="578"/>
      <c r="S14" s="578"/>
      <c r="T14" s="579">
        <v>0.65486111111111112</v>
      </c>
      <c r="U14" s="579">
        <v>0.31666666666666665</v>
      </c>
      <c r="V14" s="578"/>
      <c r="W14" s="578"/>
      <c r="X14" s="579">
        <v>0.69513888888888886</v>
      </c>
      <c r="Y14" s="579">
        <v>0.43055555555555558</v>
      </c>
      <c r="Z14" s="578"/>
      <c r="AA14" s="579">
        <v>0.53402777777777777</v>
      </c>
      <c r="AB14" s="579">
        <v>0.59444444444444444</v>
      </c>
      <c r="AC14" s="579">
        <v>0.29097222222222224</v>
      </c>
      <c r="AD14" s="578"/>
      <c r="AE14" s="579">
        <v>0.4861111111111111</v>
      </c>
      <c r="AF14" s="578"/>
      <c r="AG14" s="579">
        <v>0.35069444444444442</v>
      </c>
      <c r="AH14" s="578"/>
      <c r="AI14" s="579">
        <v>0.73750000000000004</v>
      </c>
      <c r="AJ14" s="586"/>
      <c r="AK14" s="11" t="str">
        <f t="shared" si="14"/>
        <v>Wirkus Anna</v>
      </c>
      <c r="AL14" s="11">
        <f t="shared" si="15"/>
        <v>0</v>
      </c>
      <c r="AM14" s="11" t="str">
        <f t="shared" si="16"/>
        <v>Kościerzyna</v>
      </c>
      <c r="AN14" s="11">
        <f t="shared" si="8"/>
        <v>67.639852484463091</v>
      </c>
      <c r="AO14" s="11">
        <f t="shared" si="9"/>
        <v>54.111881987570492</v>
      </c>
      <c r="AP14" s="11">
        <f t="shared" si="10"/>
        <v>0.9999256965944272</v>
      </c>
      <c r="AQ14" s="11">
        <f t="shared" si="11"/>
        <v>1</v>
      </c>
      <c r="AR14" s="11">
        <f t="shared" si="12"/>
        <v>1</v>
      </c>
      <c r="AS14" s="11">
        <f t="shared" si="13"/>
        <v>1</v>
      </c>
    </row>
    <row r="15" spans="1:46" ht="15" customHeight="1">
      <c r="A15" s="577">
        <v>139</v>
      </c>
      <c r="B15" s="575"/>
      <c r="C15" s="577">
        <v>10</v>
      </c>
      <c r="D15" s="577">
        <v>1010</v>
      </c>
      <c r="E15" s="577" t="s">
        <v>1330</v>
      </c>
      <c r="F15" s="577" t="s">
        <v>1331</v>
      </c>
      <c r="G15" s="577">
        <v>1995</v>
      </c>
      <c r="H15" s="577" t="s">
        <v>555</v>
      </c>
      <c r="I15" s="575"/>
      <c r="J15" s="577">
        <v>33</v>
      </c>
      <c r="K15" s="577">
        <v>10</v>
      </c>
      <c r="L15" s="577">
        <v>33</v>
      </c>
      <c r="M15" s="583">
        <v>0.49530092592592595</v>
      </c>
      <c r="N15" s="577">
        <v>0</v>
      </c>
      <c r="O15" s="580"/>
      <c r="P15" s="580"/>
      <c r="Q15" s="580"/>
      <c r="R15" s="580"/>
      <c r="S15" s="581">
        <v>0.50624999999999998</v>
      </c>
      <c r="T15" s="581">
        <v>0.57222222222222219</v>
      </c>
      <c r="U15" s="581">
        <v>0.37152777777777779</v>
      </c>
      <c r="V15" s="580"/>
      <c r="W15" s="581">
        <v>0.40486111111111112</v>
      </c>
      <c r="X15" s="581">
        <v>0.5444444444444444</v>
      </c>
      <c r="Y15" s="581">
        <v>0.75138888888888888</v>
      </c>
      <c r="Z15" s="580"/>
      <c r="AA15" s="580"/>
      <c r="AB15" s="581">
        <v>0.63749999999999996</v>
      </c>
      <c r="AC15" s="581">
        <v>0.2902777777777778</v>
      </c>
      <c r="AD15" s="580"/>
      <c r="AE15" s="580"/>
      <c r="AF15" s="581">
        <v>0.47222222222222221</v>
      </c>
      <c r="AG15" s="581">
        <v>0.32847222222222222</v>
      </c>
      <c r="AH15" s="580"/>
      <c r="AI15" s="581">
        <v>0.76597222222222228</v>
      </c>
      <c r="AJ15" s="587"/>
      <c r="AK15" s="11" t="str">
        <f t="shared" si="14"/>
        <v>Krauze Wioleta</v>
      </c>
      <c r="AL15" s="11">
        <f t="shared" si="15"/>
        <v>0</v>
      </c>
      <c r="AM15" s="11" t="str">
        <f t="shared" si="16"/>
        <v>Łódź</v>
      </c>
      <c r="AN15" s="11">
        <f t="shared" si="8"/>
        <v>63.816400524844539</v>
      </c>
      <c r="AO15" s="11">
        <f t="shared" si="9"/>
        <v>51.053120419875654</v>
      </c>
      <c r="AP15" s="11">
        <f t="shared" si="10"/>
        <v>0.94347338411926907</v>
      </c>
      <c r="AQ15" s="11">
        <f t="shared" si="11"/>
        <v>1</v>
      </c>
      <c r="AR15" s="11">
        <f t="shared" si="12"/>
        <v>1</v>
      </c>
      <c r="AS15" s="11">
        <f t="shared" si="13"/>
        <v>1</v>
      </c>
      <c r="AT15" s="571"/>
    </row>
    <row r="16" spans="1:46" s="571" customFormat="1" ht="15" customHeight="1">
      <c r="A16" s="574">
        <v>140</v>
      </c>
      <c r="B16" s="573"/>
      <c r="C16" s="574">
        <v>11</v>
      </c>
      <c r="D16" s="574">
        <v>1123</v>
      </c>
      <c r="E16" s="574" t="s">
        <v>1257</v>
      </c>
      <c r="F16" s="574" t="s">
        <v>1258</v>
      </c>
      <c r="G16" s="574">
        <v>1983</v>
      </c>
      <c r="H16" s="574" t="s">
        <v>1259</v>
      </c>
      <c r="I16" s="574" t="s">
        <v>3510</v>
      </c>
      <c r="J16" s="574">
        <v>33</v>
      </c>
      <c r="K16" s="574">
        <v>9</v>
      </c>
      <c r="L16" s="574">
        <v>33</v>
      </c>
      <c r="M16" s="582">
        <v>0.4707175925925926</v>
      </c>
      <c r="N16" s="574">
        <v>0</v>
      </c>
      <c r="O16" s="578"/>
      <c r="P16" s="578"/>
      <c r="Q16" s="578"/>
      <c r="R16" s="578"/>
      <c r="S16" s="578"/>
      <c r="T16" s="578"/>
      <c r="U16" s="579">
        <v>0.34791666666666665</v>
      </c>
      <c r="V16" s="578"/>
      <c r="W16" s="579">
        <v>0.38819444444444445</v>
      </c>
      <c r="X16" s="579">
        <v>0.60763888888888884</v>
      </c>
      <c r="Y16" s="579">
        <v>0.71666666666666667</v>
      </c>
      <c r="Z16" s="578"/>
      <c r="AA16" s="579">
        <v>0.69236111111111109</v>
      </c>
      <c r="AB16" s="578"/>
      <c r="AC16" s="579">
        <v>0.29166666666666669</v>
      </c>
      <c r="AD16" s="579">
        <v>0.52430555555555558</v>
      </c>
      <c r="AE16" s="578"/>
      <c r="AF16" s="579">
        <v>0.46597222222222223</v>
      </c>
      <c r="AG16" s="579">
        <v>0.31597222222222221</v>
      </c>
      <c r="AH16" s="578"/>
      <c r="AI16" s="579">
        <v>0.74097222222222225</v>
      </c>
      <c r="AJ16" s="586"/>
      <c r="AK16" s="11" t="str">
        <f t="shared" si="14"/>
        <v>Piwowarska Elwira</v>
      </c>
      <c r="AL16" s="11" t="str">
        <f t="shared" si="15"/>
        <v>Psujka</v>
      </c>
      <c r="AM16" s="11" t="str">
        <f t="shared" si="16"/>
        <v>Kolbudy</v>
      </c>
      <c r="AN16" s="11">
        <f t="shared" si="8"/>
        <v>62.485724065673708</v>
      </c>
      <c r="AO16" s="11">
        <f t="shared" si="9"/>
        <v>49.98857925253899</v>
      </c>
      <c r="AP16" s="11">
        <f t="shared" si="10"/>
        <v>1.0522252274403738</v>
      </c>
      <c r="AQ16" s="11">
        <f t="shared" si="11"/>
        <v>0.9</v>
      </c>
      <c r="AR16" s="11">
        <f t="shared" si="12"/>
        <v>1</v>
      </c>
      <c r="AS16" s="11">
        <f t="shared" si="13"/>
        <v>0.9791483623609768</v>
      </c>
    </row>
    <row r="17" spans="1:48" ht="15" customHeight="1">
      <c r="A17" s="577">
        <v>141</v>
      </c>
      <c r="B17" s="575"/>
      <c r="C17" s="577">
        <v>12</v>
      </c>
      <c r="D17" s="577">
        <v>1121</v>
      </c>
      <c r="E17" s="577" t="s">
        <v>1253</v>
      </c>
      <c r="F17" s="577" t="s">
        <v>1254</v>
      </c>
      <c r="G17" s="577">
        <v>1979</v>
      </c>
      <c r="H17" s="577" t="s">
        <v>57</v>
      </c>
      <c r="I17" s="577" t="s">
        <v>3509</v>
      </c>
      <c r="J17" s="577">
        <v>33</v>
      </c>
      <c r="K17" s="577">
        <v>9</v>
      </c>
      <c r="L17" s="577">
        <v>33</v>
      </c>
      <c r="M17" s="583">
        <v>0.47072916666666664</v>
      </c>
      <c r="N17" s="577">
        <v>0</v>
      </c>
      <c r="O17" s="580"/>
      <c r="P17" s="580"/>
      <c r="Q17" s="580"/>
      <c r="R17" s="580"/>
      <c r="S17" s="580"/>
      <c r="T17" s="580"/>
      <c r="U17" s="581">
        <v>0.34791666666666665</v>
      </c>
      <c r="V17" s="580"/>
      <c r="W17" s="581">
        <v>0.38819444444444445</v>
      </c>
      <c r="X17" s="581">
        <v>0.60763888888888884</v>
      </c>
      <c r="Y17" s="581">
        <v>0.7270833333333333</v>
      </c>
      <c r="Z17" s="580"/>
      <c r="AA17" s="581">
        <v>0.69236111111111109</v>
      </c>
      <c r="AB17" s="580"/>
      <c r="AC17" s="581">
        <v>0.29097222222222224</v>
      </c>
      <c r="AD17" s="581">
        <v>0.53472222222222221</v>
      </c>
      <c r="AE17" s="580"/>
      <c r="AF17" s="581">
        <v>0.46597222222222223</v>
      </c>
      <c r="AG17" s="581">
        <v>0.31597222222222221</v>
      </c>
      <c r="AH17" s="580"/>
      <c r="AI17" s="581">
        <v>0.74097222222222225</v>
      </c>
      <c r="AJ17" s="587"/>
      <c r="AK17" s="11" t="str">
        <f t="shared" si="14"/>
        <v>Pawlik-Flisikowska Marta</v>
      </c>
      <c r="AL17" s="11" t="str">
        <f t="shared" si="15"/>
        <v>fiu-bździu</v>
      </c>
      <c r="AM17" s="11" t="str">
        <f t="shared" si="16"/>
        <v>Gdańsk</v>
      </c>
      <c r="AN17" s="11">
        <f t="shared" si="8"/>
        <v>62.484187695186982</v>
      </c>
      <c r="AO17" s="11">
        <f t="shared" si="9"/>
        <v>49.98735015614961</v>
      </c>
      <c r="AP17" s="11">
        <f t="shared" si="10"/>
        <v>0.99997541245604982</v>
      </c>
      <c r="AQ17" s="11">
        <f t="shared" si="11"/>
        <v>1</v>
      </c>
      <c r="AR17" s="11">
        <f t="shared" si="12"/>
        <v>1</v>
      </c>
      <c r="AS17" s="11">
        <f t="shared" si="13"/>
        <v>1</v>
      </c>
      <c r="AT17" s="571"/>
    </row>
    <row r="18" spans="1:48" ht="15" customHeight="1">
      <c r="A18" s="577">
        <v>143</v>
      </c>
      <c r="B18" s="575"/>
      <c r="C18" s="577">
        <v>13</v>
      </c>
      <c r="D18" s="577">
        <v>1076</v>
      </c>
      <c r="E18" s="577" t="s">
        <v>1341</v>
      </c>
      <c r="F18" s="577" t="s">
        <v>1342</v>
      </c>
      <c r="G18" s="577">
        <v>1978</v>
      </c>
      <c r="H18" s="577" t="s">
        <v>1203</v>
      </c>
      <c r="I18" s="577" t="s">
        <v>1343</v>
      </c>
      <c r="J18" s="577">
        <v>33</v>
      </c>
      <c r="K18" s="577">
        <v>9</v>
      </c>
      <c r="L18" s="577">
        <v>33</v>
      </c>
      <c r="M18" s="583">
        <v>0.49276620370370372</v>
      </c>
      <c r="N18" s="577">
        <v>0</v>
      </c>
      <c r="O18" s="580"/>
      <c r="P18" s="580"/>
      <c r="Q18" s="580"/>
      <c r="R18" s="580"/>
      <c r="S18" s="580"/>
      <c r="T18" s="581">
        <v>0.61111111111111116</v>
      </c>
      <c r="U18" s="581">
        <v>0.36249999999999999</v>
      </c>
      <c r="V18" s="580"/>
      <c r="W18" s="581">
        <v>0.41111111111111109</v>
      </c>
      <c r="X18" s="580"/>
      <c r="Y18" s="580"/>
      <c r="Z18" s="580"/>
      <c r="AA18" s="581">
        <v>0.71180555555555558</v>
      </c>
      <c r="AB18" s="581">
        <v>0.65347222222222223</v>
      </c>
      <c r="AC18" s="581">
        <v>0.2951388888888889</v>
      </c>
      <c r="AD18" s="581">
        <v>0.55902777777777779</v>
      </c>
      <c r="AE18" s="580"/>
      <c r="AF18" s="581">
        <v>0.48958333333333331</v>
      </c>
      <c r="AG18" s="581">
        <v>0.3215277777777778</v>
      </c>
      <c r="AH18" s="580"/>
      <c r="AI18" s="581">
        <v>0.7631944444444444</v>
      </c>
      <c r="AJ18" s="587"/>
      <c r="AK18" s="11" t="str">
        <f t="shared" ref="AK18:AK25" si="17">E18&amp;" "&amp;F18</f>
        <v>Block Barbara</v>
      </c>
      <c r="AL18" s="11" t="str">
        <f t="shared" ref="AL18:AL25" si="18">I18</f>
        <v>WTC</v>
      </c>
      <c r="AM18" s="11" t="str">
        <f t="shared" ref="AM18:AM25" si="19">H18</f>
        <v>Wejherowo</v>
      </c>
      <c r="AN18" s="11">
        <f t="shared" si="8"/>
        <v>59.689827310650607</v>
      </c>
      <c r="AO18" s="11">
        <f t="shared" si="9"/>
        <v>47.751861848520512</v>
      </c>
      <c r="AP18" s="11">
        <f t="shared" si="10"/>
        <v>0.95527891955372868</v>
      </c>
      <c r="AQ18" s="11">
        <f t="shared" si="11"/>
        <v>1</v>
      </c>
      <c r="AR18" s="11">
        <f t="shared" si="12"/>
        <v>1</v>
      </c>
      <c r="AS18" s="11">
        <f t="shared" si="13"/>
        <v>1</v>
      </c>
      <c r="AT18" s="571"/>
    </row>
    <row r="19" spans="1:48" s="571" customFormat="1" ht="15" customHeight="1">
      <c r="A19" s="574">
        <v>144</v>
      </c>
      <c r="B19" s="573"/>
      <c r="C19" s="574">
        <v>14</v>
      </c>
      <c r="D19" s="574">
        <v>1077</v>
      </c>
      <c r="E19" s="574" t="s">
        <v>1346</v>
      </c>
      <c r="F19" s="574" t="s">
        <v>1287</v>
      </c>
      <c r="G19" s="574">
        <v>1974</v>
      </c>
      <c r="H19" s="574" t="s">
        <v>1203</v>
      </c>
      <c r="I19" s="574" t="s">
        <v>1343</v>
      </c>
      <c r="J19" s="574">
        <v>33</v>
      </c>
      <c r="K19" s="574">
        <v>9</v>
      </c>
      <c r="L19" s="574">
        <v>33</v>
      </c>
      <c r="M19" s="582">
        <v>0.49490740740740741</v>
      </c>
      <c r="N19" s="574">
        <v>0</v>
      </c>
      <c r="O19" s="578"/>
      <c r="P19" s="578"/>
      <c r="Q19" s="578"/>
      <c r="R19" s="578"/>
      <c r="S19" s="578"/>
      <c r="T19" s="579">
        <v>0.61111111111111116</v>
      </c>
      <c r="U19" s="579">
        <v>0.36180555555555555</v>
      </c>
      <c r="V19" s="578"/>
      <c r="W19" s="579">
        <v>0.40416666666666667</v>
      </c>
      <c r="X19" s="578"/>
      <c r="Y19" s="578"/>
      <c r="Z19" s="578"/>
      <c r="AA19" s="579">
        <v>0.71250000000000002</v>
      </c>
      <c r="AB19" s="579">
        <v>0.65347222222222223</v>
      </c>
      <c r="AC19" s="579">
        <v>0.29444444444444445</v>
      </c>
      <c r="AD19" s="579">
        <v>0.55902777777777779</v>
      </c>
      <c r="AE19" s="578"/>
      <c r="AF19" s="579">
        <v>0.4909722222222222</v>
      </c>
      <c r="AG19" s="579">
        <v>0.3215277777777778</v>
      </c>
      <c r="AH19" s="578"/>
      <c r="AI19" s="579">
        <v>0.76527777777777772</v>
      </c>
      <c r="AJ19" s="586"/>
      <c r="AK19" s="11" t="str">
        <f t="shared" si="17"/>
        <v>Socha Anna</v>
      </c>
      <c r="AL19" s="11" t="str">
        <f t="shared" si="18"/>
        <v>WTC</v>
      </c>
      <c r="AM19" s="11" t="str">
        <f t="shared" si="19"/>
        <v>Wejherowo</v>
      </c>
      <c r="AN19" s="11">
        <f t="shared" si="8"/>
        <v>59.431580864147556</v>
      </c>
      <c r="AO19" s="11">
        <f t="shared" si="9"/>
        <v>47.545264691318074</v>
      </c>
      <c r="AP19" s="11">
        <f t="shared" si="10"/>
        <v>0.9956735266604303</v>
      </c>
      <c r="AQ19" s="11">
        <f t="shared" si="11"/>
        <v>1</v>
      </c>
      <c r="AR19" s="11">
        <f t="shared" si="12"/>
        <v>1</v>
      </c>
      <c r="AS19" s="11">
        <f t="shared" si="13"/>
        <v>1</v>
      </c>
    </row>
    <row r="20" spans="1:48" s="571" customFormat="1" ht="15" customHeight="1">
      <c r="A20" s="574">
        <v>152</v>
      </c>
      <c r="B20" s="573"/>
      <c r="C20" s="574">
        <v>15</v>
      </c>
      <c r="D20" s="574">
        <v>1087</v>
      </c>
      <c r="E20" s="574" t="s">
        <v>1335</v>
      </c>
      <c r="F20" s="574" t="s">
        <v>1269</v>
      </c>
      <c r="G20" s="574">
        <v>1983</v>
      </c>
      <c r="H20" s="574" t="s">
        <v>57</v>
      </c>
      <c r="I20" s="573"/>
      <c r="J20" s="574">
        <v>30</v>
      </c>
      <c r="K20" s="574">
        <v>9</v>
      </c>
      <c r="L20" s="574">
        <v>30</v>
      </c>
      <c r="M20" s="582">
        <v>0.49116898148148147</v>
      </c>
      <c r="N20" s="574">
        <v>0</v>
      </c>
      <c r="O20" s="578"/>
      <c r="P20" s="578"/>
      <c r="Q20" s="578"/>
      <c r="R20" s="578"/>
      <c r="S20" s="579">
        <v>0.65208333333333335</v>
      </c>
      <c r="T20" s="579">
        <v>0.59513888888888888</v>
      </c>
      <c r="U20" s="578"/>
      <c r="V20" s="578"/>
      <c r="W20" s="579">
        <v>0.72499999999999998</v>
      </c>
      <c r="X20" s="579">
        <v>0.62430555555555556</v>
      </c>
      <c r="Y20" s="579">
        <v>0.32430555555555557</v>
      </c>
      <c r="Z20" s="578"/>
      <c r="AA20" s="579">
        <v>0.41944444444444445</v>
      </c>
      <c r="AB20" s="579">
        <v>0.48472222222222222</v>
      </c>
      <c r="AC20" s="578"/>
      <c r="AD20" s="579">
        <v>0.5625</v>
      </c>
      <c r="AE20" s="579">
        <v>0.3659722222222222</v>
      </c>
      <c r="AF20" s="578"/>
      <c r="AG20" s="578"/>
      <c r="AH20" s="578"/>
      <c r="AI20" s="579">
        <v>0.76180555555555551</v>
      </c>
      <c r="AJ20" s="586"/>
      <c r="AK20" s="11" t="str">
        <f t="shared" si="17"/>
        <v>Kowalska Agnieszka</v>
      </c>
      <c r="AL20" s="11">
        <f t="shared" si="18"/>
        <v>0</v>
      </c>
      <c r="AM20" s="11" t="str">
        <f t="shared" si="19"/>
        <v>Gdańsk</v>
      </c>
      <c r="AN20" s="11">
        <f t="shared" si="8"/>
        <v>54.028709876497778</v>
      </c>
      <c r="AO20" s="11">
        <f t="shared" si="9"/>
        <v>43.222967901198245</v>
      </c>
      <c r="AP20" s="11">
        <f t="shared" si="10"/>
        <v>1.0076112826071588</v>
      </c>
      <c r="AQ20" s="11">
        <f t="shared" si="11"/>
        <v>1</v>
      </c>
      <c r="AR20" s="11">
        <f t="shared" si="12"/>
        <v>0.90909090909090906</v>
      </c>
      <c r="AS20" s="11">
        <f t="shared" si="13"/>
        <v>1</v>
      </c>
    </row>
    <row r="21" spans="1:48" ht="15" customHeight="1">
      <c r="A21" s="577">
        <v>155</v>
      </c>
      <c r="B21" s="575"/>
      <c r="C21" s="577">
        <v>16</v>
      </c>
      <c r="D21" s="577">
        <v>1182</v>
      </c>
      <c r="E21" s="577" t="s">
        <v>1160</v>
      </c>
      <c r="F21" s="577" t="s">
        <v>3497</v>
      </c>
      <c r="G21" s="577">
        <v>1887</v>
      </c>
      <c r="H21" s="577" t="s">
        <v>92</v>
      </c>
      <c r="I21" s="575"/>
      <c r="J21" s="577">
        <v>28</v>
      </c>
      <c r="K21" s="577">
        <v>9</v>
      </c>
      <c r="L21" s="577">
        <v>28</v>
      </c>
      <c r="M21" s="583">
        <v>0.42152777777777778</v>
      </c>
      <c r="N21" s="577">
        <v>0</v>
      </c>
      <c r="O21" s="581">
        <v>0.29166666666666669</v>
      </c>
      <c r="P21" s="580"/>
      <c r="Q21" s="580"/>
      <c r="R21" s="580"/>
      <c r="S21" s="581">
        <v>0.32083333333333336</v>
      </c>
      <c r="T21" s="580"/>
      <c r="U21" s="581">
        <v>0.52500000000000002</v>
      </c>
      <c r="V21" s="580"/>
      <c r="W21" s="581">
        <v>0.47013888888888888</v>
      </c>
      <c r="X21" s="581">
        <v>0.35902777777777778</v>
      </c>
      <c r="Y21" s="581">
        <v>0.6694444444444444</v>
      </c>
      <c r="Z21" s="580"/>
      <c r="AA21" s="580"/>
      <c r="AB21" s="580"/>
      <c r="AC21" s="581">
        <v>0.61736111111111114</v>
      </c>
      <c r="AD21" s="580"/>
      <c r="AE21" s="580"/>
      <c r="AF21" s="581">
        <v>0.40416666666666667</v>
      </c>
      <c r="AG21" s="581">
        <v>0.55972222222222223</v>
      </c>
      <c r="AH21" s="580"/>
      <c r="AI21" s="581">
        <v>0.69236111111111109</v>
      </c>
      <c r="AJ21" s="587"/>
      <c r="AK21" s="11" t="str">
        <f t="shared" si="17"/>
        <v>Knitter Dagmara</v>
      </c>
      <c r="AL21" s="11">
        <f t="shared" si="18"/>
        <v>0</v>
      </c>
      <c r="AM21" s="11" t="str">
        <f t="shared" si="19"/>
        <v>Gdynia</v>
      </c>
      <c r="AN21" s="11">
        <f t="shared" si="8"/>
        <v>50.426795884731263</v>
      </c>
      <c r="AO21" s="11">
        <f t="shared" si="9"/>
        <v>40.341436707785029</v>
      </c>
      <c r="AP21" s="11">
        <f t="shared" si="10"/>
        <v>1.1652114222954419</v>
      </c>
      <c r="AQ21" s="11">
        <f t="shared" si="11"/>
        <v>1</v>
      </c>
      <c r="AR21" s="11">
        <f t="shared" si="12"/>
        <v>0.93333333333333335</v>
      </c>
      <c r="AS21" s="11">
        <f t="shared" si="13"/>
        <v>1</v>
      </c>
      <c r="AT21" s="571"/>
    </row>
    <row r="22" spans="1:48" s="571" customFormat="1" ht="15" customHeight="1">
      <c r="A22" s="574">
        <v>160</v>
      </c>
      <c r="B22" s="573"/>
      <c r="C22" s="574">
        <v>17</v>
      </c>
      <c r="D22" s="574">
        <v>1119</v>
      </c>
      <c r="E22" s="574" t="s">
        <v>3494</v>
      </c>
      <c r="F22" s="574" t="s">
        <v>3493</v>
      </c>
      <c r="G22" s="574">
        <v>1969</v>
      </c>
      <c r="H22" s="574" t="s">
        <v>3492</v>
      </c>
      <c r="I22" s="574" t="s">
        <v>3491</v>
      </c>
      <c r="J22" s="574">
        <v>26</v>
      </c>
      <c r="K22" s="574">
        <v>8</v>
      </c>
      <c r="L22" s="574">
        <v>26</v>
      </c>
      <c r="M22" s="582">
        <v>0.47174768518518517</v>
      </c>
      <c r="N22" s="574">
        <v>0</v>
      </c>
      <c r="O22" s="578"/>
      <c r="P22" s="578"/>
      <c r="Q22" s="579">
        <v>0.34791666666666665</v>
      </c>
      <c r="R22" s="578"/>
      <c r="S22" s="578"/>
      <c r="T22" s="578"/>
      <c r="U22" s="579">
        <v>0.49236111111111114</v>
      </c>
      <c r="V22" s="578"/>
      <c r="W22" s="579">
        <v>0.52916666666666667</v>
      </c>
      <c r="X22" s="579">
        <v>0.69791666666666663</v>
      </c>
      <c r="Y22" s="579">
        <v>0.29375000000000001</v>
      </c>
      <c r="Z22" s="578"/>
      <c r="AA22" s="578"/>
      <c r="AB22" s="578"/>
      <c r="AC22" s="579">
        <v>0.4513888888888889</v>
      </c>
      <c r="AD22" s="578"/>
      <c r="AE22" s="578"/>
      <c r="AF22" s="579">
        <v>0.65694444444444444</v>
      </c>
      <c r="AG22" s="579">
        <v>0.41736111111111113</v>
      </c>
      <c r="AH22" s="578"/>
      <c r="AI22" s="579">
        <v>0.74236111111111114</v>
      </c>
      <c r="AJ22" s="573"/>
      <c r="AK22" s="11" t="str">
        <f t="shared" si="17"/>
        <v>Leczkowska Weronika</v>
      </c>
      <c r="AL22" s="11" t="str">
        <f t="shared" si="18"/>
        <v>Stare Żółwie</v>
      </c>
      <c r="AM22" s="11" t="str">
        <f t="shared" si="19"/>
        <v>Żyrardów</v>
      </c>
      <c r="AN22" s="11">
        <f t="shared" si="8"/>
        <v>46.824881892964747</v>
      </c>
      <c r="AO22" s="11">
        <f t="shared" si="9"/>
        <v>37.459905514371812</v>
      </c>
      <c r="AP22" s="11">
        <f t="shared" si="10"/>
        <v>0.89354498392992965</v>
      </c>
      <c r="AQ22" s="11">
        <f t="shared" si="11"/>
        <v>0.88888888888888884</v>
      </c>
      <c r="AR22" s="11">
        <f t="shared" si="12"/>
        <v>0.9285714285714286</v>
      </c>
      <c r="AS22" s="11">
        <f t="shared" si="13"/>
        <v>0.97671868386117389</v>
      </c>
      <c r="AU22" s="572"/>
      <c r="AV22" s="572"/>
    </row>
    <row r="23" spans="1:48" s="571" customFormat="1" ht="15" customHeight="1">
      <c r="A23" s="574">
        <v>162</v>
      </c>
      <c r="B23" s="573"/>
      <c r="C23" s="574">
        <v>18</v>
      </c>
      <c r="D23" s="574">
        <v>1053</v>
      </c>
      <c r="E23" s="574" t="s">
        <v>1271</v>
      </c>
      <c r="F23" s="574" t="s">
        <v>1272</v>
      </c>
      <c r="G23" s="574">
        <v>1980</v>
      </c>
      <c r="H23" s="574" t="s">
        <v>57</v>
      </c>
      <c r="I23" s="573"/>
      <c r="J23" s="574">
        <v>23</v>
      </c>
      <c r="K23" s="574">
        <v>7</v>
      </c>
      <c r="L23" s="574">
        <v>23</v>
      </c>
      <c r="M23" s="582">
        <v>0.37777777777777777</v>
      </c>
      <c r="N23" s="574">
        <v>0</v>
      </c>
      <c r="O23" s="579">
        <v>0.29166666666666669</v>
      </c>
      <c r="P23" s="578"/>
      <c r="Q23" s="578"/>
      <c r="R23" s="578"/>
      <c r="S23" s="579">
        <v>0.32013888888888886</v>
      </c>
      <c r="T23" s="578"/>
      <c r="U23" s="578"/>
      <c r="V23" s="578"/>
      <c r="W23" s="578"/>
      <c r="X23" s="579">
        <v>0.43680555555555556</v>
      </c>
      <c r="Y23" s="579">
        <v>0.61250000000000004</v>
      </c>
      <c r="Z23" s="578"/>
      <c r="AA23" s="579">
        <v>0.50069444444444444</v>
      </c>
      <c r="AB23" s="578"/>
      <c r="AC23" s="578"/>
      <c r="AD23" s="578"/>
      <c r="AE23" s="579">
        <v>0.55972222222222223</v>
      </c>
      <c r="AF23" s="579">
        <v>0.4</v>
      </c>
      <c r="AG23" s="578"/>
      <c r="AH23" s="578"/>
      <c r="AI23" s="579">
        <v>0.64861111111111114</v>
      </c>
      <c r="AJ23" s="573"/>
      <c r="AK23" s="11" t="str">
        <f t="shared" si="17"/>
        <v>Lasocka Elżbieta</v>
      </c>
      <c r="AL23" s="11">
        <f t="shared" si="18"/>
        <v>0</v>
      </c>
      <c r="AM23" s="11" t="str">
        <f t="shared" si="19"/>
        <v>Gdańsk</v>
      </c>
      <c r="AN23" s="11">
        <f t="shared" si="8"/>
        <v>41.42201090531497</v>
      </c>
      <c r="AO23" s="11">
        <f t="shared" si="9"/>
        <v>33.137608724251983</v>
      </c>
      <c r="AP23" s="11">
        <f t="shared" si="10"/>
        <v>1.2487438725490196</v>
      </c>
      <c r="AQ23" s="11">
        <f t="shared" si="11"/>
        <v>0.875</v>
      </c>
      <c r="AR23" s="11">
        <f t="shared" si="12"/>
        <v>0.88461538461538458</v>
      </c>
      <c r="AS23" s="11">
        <f t="shared" si="13"/>
        <v>0.97364718061516808</v>
      </c>
      <c r="AU23" s="572"/>
      <c r="AV23" s="572"/>
    </row>
    <row r="24" spans="1:48" s="571" customFormat="1" ht="15" customHeight="1">
      <c r="A24" s="574">
        <v>170</v>
      </c>
      <c r="B24" s="573"/>
      <c r="C24" s="574">
        <v>19</v>
      </c>
      <c r="D24" s="574">
        <v>1082</v>
      </c>
      <c r="E24" s="574" t="s">
        <v>3485</v>
      </c>
      <c r="F24" s="574" t="s">
        <v>123</v>
      </c>
      <c r="G24" s="574">
        <v>1979</v>
      </c>
      <c r="H24" s="574" t="s">
        <v>3484</v>
      </c>
      <c r="I24" s="574" t="s">
        <v>3482</v>
      </c>
      <c r="J24" s="574">
        <v>-999</v>
      </c>
      <c r="K24" s="574">
        <v>4</v>
      </c>
      <c r="L24" s="574">
        <v>17</v>
      </c>
      <c r="M24" s="574" t="s">
        <v>1939</v>
      </c>
      <c r="N24" s="574">
        <v>0</v>
      </c>
      <c r="O24" s="578"/>
      <c r="P24" s="578"/>
      <c r="Q24" s="578"/>
      <c r="R24" s="578"/>
      <c r="S24" s="578"/>
      <c r="T24" s="578"/>
      <c r="U24" s="578"/>
      <c r="V24" s="578"/>
      <c r="W24" s="578"/>
      <c r="X24" s="578"/>
      <c r="Y24" s="579">
        <v>0.37430555555555556</v>
      </c>
      <c r="Z24" s="578"/>
      <c r="AA24" s="578"/>
      <c r="AB24" s="578"/>
      <c r="AC24" s="579">
        <v>0.28749999999999998</v>
      </c>
      <c r="AD24" s="578"/>
      <c r="AE24" s="579">
        <v>0.42083333333333334</v>
      </c>
      <c r="AF24" s="578"/>
      <c r="AG24" s="579">
        <v>0.31805555555555554</v>
      </c>
      <c r="AH24" s="578"/>
      <c r="AI24" s="578"/>
      <c r="AJ24" s="573"/>
      <c r="AK24" s="11" t="str">
        <f t="shared" si="17"/>
        <v>Jelińska Małgorzata</v>
      </c>
      <c r="AL24" s="11" t="str">
        <f t="shared" si="18"/>
        <v>IronTeam3City</v>
      </c>
      <c r="AM24" s="11" t="str">
        <f t="shared" si="19"/>
        <v>Cieplewo</v>
      </c>
      <c r="AN24" s="11">
        <f t="shared" si="8"/>
        <v>0</v>
      </c>
      <c r="AO24" s="11">
        <f t="shared" si="9"/>
        <v>0</v>
      </c>
      <c r="AP24" s="11" t="e">
        <f t="shared" si="10"/>
        <v>#VALUE!</v>
      </c>
      <c r="AQ24" s="11">
        <f t="shared" si="11"/>
        <v>0.5714285714285714</v>
      </c>
      <c r="AR24" s="11">
        <f t="shared" si="12"/>
        <v>-43.434782608695649</v>
      </c>
      <c r="AS24" s="11">
        <f t="shared" si="13"/>
        <v>0.89411296065798118</v>
      </c>
      <c r="AU24" s="572"/>
      <c r="AV24" s="572"/>
    </row>
    <row r="25" spans="1:48" ht="15" customHeight="1">
      <c r="A25" s="577" t="s">
        <v>1939</v>
      </c>
      <c r="B25" s="575"/>
      <c r="C25" s="575"/>
      <c r="D25" s="576">
        <v>1026</v>
      </c>
      <c r="E25" s="576" t="s">
        <v>3481</v>
      </c>
      <c r="F25" s="576" t="s">
        <v>1287</v>
      </c>
      <c r="G25" s="576">
        <v>1976</v>
      </c>
      <c r="H25" s="576" t="s">
        <v>1373</v>
      </c>
      <c r="I25" s="576"/>
      <c r="J25" s="696" t="s">
        <v>1940</v>
      </c>
      <c r="K25" s="696"/>
      <c r="L25" s="696"/>
      <c r="M25" s="576" t="s">
        <v>1939</v>
      </c>
      <c r="N25" s="576"/>
      <c r="O25" s="576"/>
      <c r="P25" s="576"/>
      <c r="Q25" s="576"/>
      <c r="R25" s="576"/>
      <c r="S25" s="576"/>
      <c r="T25" s="576"/>
      <c r="U25" s="576"/>
      <c r="V25" s="576"/>
      <c r="W25" s="576"/>
      <c r="X25" s="576"/>
      <c r="Y25" s="576"/>
      <c r="Z25" s="576"/>
      <c r="AA25" s="576"/>
      <c r="AB25" s="576"/>
      <c r="AC25" s="576"/>
      <c r="AD25" s="576"/>
      <c r="AE25" s="576"/>
      <c r="AF25" s="576"/>
      <c r="AG25" s="576"/>
      <c r="AH25" s="576"/>
      <c r="AI25" s="576"/>
      <c r="AJ25" s="575"/>
      <c r="AK25" s="11" t="str">
        <f t="shared" si="17"/>
        <v>Witczak Anna</v>
      </c>
      <c r="AL25" s="11">
        <f t="shared" si="18"/>
        <v>0</v>
      </c>
      <c r="AM25" s="11" t="str">
        <f t="shared" si="19"/>
        <v>Kowale</v>
      </c>
      <c r="AN25" s="11">
        <v>0</v>
      </c>
      <c r="AO25" s="11">
        <v>0</v>
      </c>
      <c r="AP25" s="11" t="e">
        <f t="shared" si="10"/>
        <v>#VALUE!</v>
      </c>
      <c r="AQ25" s="11">
        <f t="shared" si="11"/>
        <v>0</v>
      </c>
      <c r="AR25" s="11" t="e">
        <f t="shared" si="12"/>
        <v>#VALUE!</v>
      </c>
      <c r="AS25" s="11">
        <f t="shared" si="13"/>
        <v>0</v>
      </c>
      <c r="AT25" s="571"/>
      <c r="AU25" s="569"/>
      <c r="AV25" s="569"/>
    </row>
    <row r="26" spans="1:48" ht="13.35" customHeight="1">
      <c r="A26" s="570"/>
      <c r="B26" s="569"/>
      <c r="C26" s="569"/>
      <c r="D26" s="569"/>
      <c r="E26" s="569"/>
      <c r="F26" s="569"/>
      <c r="G26" s="569"/>
      <c r="H26" s="569"/>
      <c r="I26" s="569"/>
      <c r="J26" s="569"/>
      <c r="K26" s="569"/>
      <c r="L26" s="569"/>
      <c r="M26" s="569"/>
      <c r="N26" s="569"/>
      <c r="O26" s="569"/>
      <c r="P26" s="569"/>
      <c r="Q26" s="569"/>
      <c r="R26" s="569"/>
      <c r="S26" s="569"/>
      <c r="T26" s="569"/>
      <c r="U26" s="569"/>
      <c r="V26" s="569"/>
      <c r="W26" s="569"/>
      <c r="X26" s="569"/>
      <c r="Y26" s="569"/>
      <c r="Z26" s="569"/>
      <c r="AA26" s="569"/>
      <c r="AB26" s="569"/>
      <c r="AC26" s="569"/>
      <c r="AD26" s="569"/>
      <c r="AE26" s="569"/>
      <c r="AF26" s="569"/>
      <c r="AG26" s="569"/>
      <c r="AH26" s="569"/>
      <c r="AI26" s="569"/>
      <c r="AJ26" s="569"/>
      <c r="AK26" s="569"/>
      <c r="AL26" s="569"/>
      <c r="AM26" s="569"/>
      <c r="AN26" s="569"/>
      <c r="AO26" s="569"/>
      <c r="AP26" s="569"/>
      <c r="AQ26" s="569"/>
      <c r="AR26" s="569"/>
      <c r="AS26" s="569"/>
      <c r="AT26" s="569"/>
      <c r="AU26" s="569"/>
      <c r="AV26" s="569"/>
    </row>
    <row r="27" spans="1:48" ht="13.35" customHeight="1">
      <c r="A27" s="570"/>
      <c r="B27" s="569"/>
      <c r="C27" s="569"/>
      <c r="D27" s="569"/>
      <c r="E27" s="569"/>
      <c r="F27" s="569"/>
      <c r="G27" s="569"/>
      <c r="H27" s="569"/>
      <c r="I27" s="570" t="s">
        <v>3480</v>
      </c>
      <c r="J27" s="569"/>
      <c r="K27" s="569"/>
      <c r="L27" s="569"/>
      <c r="M27" s="569"/>
      <c r="N27" s="569"/>
      <c r="O27" s="569"/>
      <c r="P27" s="569"/>
      <c r="Q27" s="569"/>
      <c r="R27" s="569"/>
      <c r="S27" s="569"/>
      <c r="T27" s="569"/>
      <c r="U27" s="569"/>
      <c r="V27" s="569"/>
      <c r="W27" s="569"/>
      <c r="X27" s="569"/>
      <c r="Y27" s="569"/>
      <c r="Z27" s="569"/>
      <c r="AA27" s="569"/>
      <c r="AB27" s="569"/>
      <c r="AC27" s="569"/>
      <c r="AD27" s="569"/>
      <c r="AE27" s="569"/>
      <c r="AF27" s="569"/>
      <c r="AG27" s="569"/>
      <c r="AH27" s="569"/>
      <c r="AI27" s="569"/>
      <c r="AJ27" s="569"/>
      <c r="AK27" s="569"/>
      <c r="AL27" s="569"/>
      <c r="AM27" s="569"/>
      <c r="AN27" s="569"/>
      <c r="AO27" s="569"/>
      <c r="AP27" s="569"/>
      <c r="AQ27" s="569"/>
      <c r="AR27" s="569"/>
      <c r="AS27" s="569"/>
      <c r="AT27" s="569"/>
      <c r="AU27" s="569"/>
      <c r="AV27" s="569"/>
    </row>
    <row r="28" spans="1:48" ht="13.35" customHeight="1">
      <c r="A28" s="570"/>
      <c r="B28" s="569"/>
      <c r="C28" s="569"/>
      <c r="D28" s="569"/>
      <c r="E28" s="569"/>
      <c r="F28" s="569"/>
      <c r="G28" s="569"/>
      <c r="H28" s="569"/>
      <c r="I28" s="570" t="s">
        <v>3479</v>
      </c>
      <c r="J28" s="569"/>
      <c r="K28" s="569"/>
      <c r="L28" s="569"/>
      <c r="M28" s="569"/>
      <c r="N28" s="569"/>
      <c r="O28" s="569"/>
      <c r="P28" s="569"/>
      <c r="Q28" s="569"/>
      <c r="R28" s="569"/>
      <c r="S28" s="569"/>
      <c r="T28" s="569"/>
      <c r="U28" s="569"/>
      <c r="V28" s="569"/>
      <c r="W28" s="569"/>
      <c r="X28" s="569"/>
      <c r="Y28" s="569"/>
      <c r="Z28" s="569"/>
      <c r="AA28" s="569"/>
      <c r="AB28" s="569"/>
      <c r="AC28" s="569"/>
      <c r="AD28" s="569"/>
      <c r="AE28" s="569"/>
      <c r="AF28" s="569"/>
      <c r="AG28" s="569"/>
      <c r="AH28" s="569"/>
      <c r="AI28" s="569"/>
      <c r="AJ28" s="569"/>
      <c r="AK28" s="569"/>
      <c r="AL28" s="569"/>
      <c r="AM28" s="569"/>
      <c r="AN28" s="569"/>
      <c r="AO28" s="569"/>
      <c r="AP28" s="569"/>
      <c r="AQ28" s="569"/>
      <c r="AR28" s="569"/>
      <c r="AS28" s="569"/>
      <c r="AT28" s="569"/>
      <c r="AU28" s="569"/>
      <c r="AV28" s="569"/>
    </row>
    <row r="29" spans="1:48" ht="13.35" customHeight="1">
      <c r="A29" s="570"/>
      <c r="B29" s="569"/>
      <c r="C29" s="569"/>
      <c r="D29" s="569"/>
      <c r="E29" s="569"/>
      <c r="F29" s="569"/>
      <c r="G29" s="569"/>
      <c r="H29" s="569"/>
      <c r="I29" s="570" t="s">
        <v>3478</v>
      </c>
      <c r="J29" s="569"/>
      <c r="K29" s="569"/>
      <c r="L29" s="569"/>
      <c r="M29" s="569"/>
      <c r="N29" s="569"/>
      <c r="O29" s="569"/>
      <c r="P29" s="569"/>
      <c r="Q29" s="569"/>
      <c r="R29" s="569"/>
      <c r="S29" s="569"/>
      <c r="T29" s="569"/>
      <c r="U29" s="569"/>
      <c r="V29" s="569"/>
      <c r="W29" s="569"/>
      <c r="X29" s="569"/>
      <c r="Y29" s="569"/>
      <c r="Z29" s="569"/>
      <c r="AA29" s="569"/>
      <c r="AB29" s="569"/>
      <c r="AC29" s="569"/>
      <c r="AD29" s="569"/>
      <c r="AE29" s="569"/>
      <c r="AF29" s="569"/>
      <c r="AG29" s="569"/>
      <c r="AH29" s="569"/>
      <c r="AI29" s="569"/>
      <c r="AJ29" s="569"/>
      <c r="AK29" s="569"/>
      <c r="AL29" s="569"/>
      <c r="AM29" s="569"/>
      <c r="AN29" s="569"/>
      <c r="AO29" s="569"/>
      <c r="AP29" s="569"/>
      <c r="AQ29" s="569"/>
      <c r="AR29" s="569"/>
      <c r="AS29" s="569"/>
      <c r="AT29" s="569"/>
      <c r="AU29" s="569"/>
      <c r="AV29" s="569"/>
    </row>
    <row r="30" spans="1:48" ht="13.35" customHeight="1">
      <c r="A30" s="570"/>
      <c r="B30" s="569"/>
      <c r="C30" s="569"/>
      <c r="D30" s="569"/>
      <c r="E30" s="569"/>
      <c r="F30" s="569"/>
      <c r="G30" s="569"/>
      <c r="H30" s="569"/>
      <c r="I30" s="569"/>
      <c r="J30" s="569"/>
      <c r="K30" s="569"/>
      <c r="L30" s="569"/>
      <c r="M30" s="569"/>
      <c r="N30" s="569"/>
      <c r="O30" s="569"/>
      <c r="P30" s="569"/>
      <c r="Q30" s="569"/>
      <c r="R30" s="569"/>
      <c r="S30" s="569"/>
      <c r="T30" s="569"/>
      <c r="U30" s="569"/>
      <c r="V30" s="569"/>
      <c r="W30" s="569"/>
      <c r="X30" s="569"/>
      <c r="Y30" s="569"/>
      <c r="Z30" s="569"/>
      <c r="AA30" s="569"/>
      <c r="AB30" s="569"/>
      <c r="AC30" s="569"/>
      <c r="AD30" s="569"/>
      <c r="AE30" s="569"/>
      <c r="AF30" s="569"/>
      <c r="AG30" s="569"/>
      <c r="AH30" s="569"/>
      <c r="AI30" s="569"/>
      <c r="AJ30" s="569"/>
      <c r="AK30" s="569"/>
      <c r="AL30" s="569"/>
      <c r="AM30" s="569"/>
      <c r="AN30" s="569"/>
      <c r="AO30" s="569"/>
      <c r="AP30" s="569"/>
      <c r="AQ30" s="569"/>
      <c r="AR30" s="569"/>
      <c r="AS30" s="569"/>
      <c r="AT30" s="569"/>
      <c r="AU30" s="569"/>
      <c r="AV30" s="569"/>
    </row>
    <row r="31" spans="1:48" ht="13.35" customHeight="1">
      <c r="A31" s="570"/>
      <c r="B31" s="569"/>
      <c r="C31" s="569"/>
      <c r="D31" s="569"/>
      <c r="E31" s="569"/>
      <c r="F31" s="569"/>
      <c r="G31" s="569"/>
      <c r="H31" s="569"/>
      <c r="I31" s="569"/>
      <c r="J31" s="569"/>
      <c r="K31" s="569"/>
      <c r="L31" s="569"/>
      <c r="M31" s="569"/>
      <c r="N31" s="569"/>
      <c r="O31" s="569"/>
      <c r="P31" s="569"/>
      <c r="Q31" s="569"/>
      <c r="R31" s="569"/>
      <c r="S31" s="569"/>
      <c r="T31" s="569"/>
      <c r="U31" s="569"/>
      <c r="V31" s="569"/>
      <c r="W31" s="569"/>
      <c r="X31" s="569"/>
      <c r="Y31" s="569"/>
      <c r="Z31" s="569"/>
      <c r="AA31" s="569"/>
      <c r="AB31" s="569"/>
      <c r="AC31" s="569"/>
      <c r="AD31" s="569"/>
      <c r="AE31" s="569"/>
      <c r="AF31" s="569"/>
      <c r="AG31" s="569"/>
      <c r="AH31" s="569"/>
      <c r="AI31" s="569"/>
      <c r="AJ31" s="569"/>
      <c r="AK31" s="569"/>
      <c r="AL31" s="569"/>
      <c r="AM31" s="569"/>
      <c r="AN31" s="569"/>
      <c r="AO31" s="569"/>
      <c r="AP31" s="569"/>
      <c r="AQ31" s="569"/>
      <c r="AR31" s="569"/>
      <c r="AS31" s="569"/>
      <c r="AT31" s="569"/>
      <c r="AU31" s="569"/>
      <c r="AV31" s="569"/>
    </row>
    <row r="32" spans="1:48" ht="13.35" customHeight="1">
      <c r="A32" s="570"/>
      <c r="B32" s="569"/>
      <c r="C32" s="569"/>
      <c r="D32" s="569"/>
      <c r="E32" s="569"/>
      <c r="F32" s="569"/>
      <c r="G32" s="569"/>
      <c r="H32" s="569"/>
      <c r="I32" s="569"/>
      <c r="J32" s="569"/>
      <c r="K32" s="569"/>
      <c r="L32" s="569"/>
      <c r="M32" s="569"/>
      <c r="N32" s="569"/>
      <c r="O32" s="569"/>
      <c r="P32" s="569"/>
      <c r="Q32" s="569"/>
      <c r="R32" s="569"/>
      <c r="S32" s="569"/>
      <c r="T32" s="569"/>
      <c r="U32" s="569"/>
      <c r="V32" s="569"/>
      <c r="W32" s="569"/>
      <c r="X32" s="569"/>
      <c r="Y32" s="569"/>
      <c r="Z32" s="569"/>
      <c r="AA32" s="569"/>
      <c r="AB32" s="569"/>
      <c r="AC32" s="569"/>
      <c r="AD32" s="569"/>
      <c r="AE32" s="569"/>
      <c r="AF32" s="569"/>
      <c r="AG32" s="569"/>
      <c r="AH32" s="569"/>
      <c r="AI32" s="569"/>
      <c r="AJ32" s="569"/>
      <c r="AK32" s="569"/>
      <c r="AL32" s="569"/>
      <c r="AM32" s="569"/>
      <c r="AN32" s="569"/>
      <c r="AO32" s="569"/>
      <c r="AP32" s="569"/>
      <c r="AQ32" s="569"/>
      <c r="AR32" s="569"/>
      <c r="AS32" s="569"/>
      <c r="AT32" s="569"/>
      <c r="AU32" s="569"/>
      <c r="AV32" s="569"/>
    </row>
    <row r="33" spans="1:48" ht="13.35" customHeight="1">
      <c r="A33" s="570"/>
      <c r="B33" s="569"/>
      <c r="C33" s="569"/>
      <c r="D33" s="569"/>
      <c r="E33" s="569"/>
      <c r="F33" s="569"/>
      <c r="G33" s="569"/>
      <c r="H33" s="569"/>
      <c r="I33" s="569"/>
      <c r="J33" s="569"/>
      <c r="K33" s="569"/>
      <c r="L33" s="569"/>
      <c r="M33" s="569"/>
      <c r="N33" s="569"/>
      <c r="O33" s="569"/>
      <c r="P33" s="569"/>
      <c r="Q33" s="569"/>
      <c r="R33" s="569"/>
      <c r="S33" s="569"/>
      <c r="T33" s="569"/>
      <c r="U33" s="569"/>
      <c r="V33" s="569"/>
      <c r="W33" s="569"/>
      <c r="X33" s="569"/>
      <c r="Y33" s="569"/>
      <c r="Z33" s="569"/>
      <c r="AA33" s="569"/>
      <c r="AB33" s="569"/>
      <c r="AC33" s="569"/>
      <c r="AD33" s="569"/>
      <c r="AE33" s="569"/>
      <c r="AF33" s="569"/>
      <c r="AG33" s="569"/>
      <c r="AH33" s="569"/>
      <c r="AI33" s="569"/>
      <c r="AJ33" s="569"/>
      <c r="AK33" s="569"/>
      <c r="AL33" s="569"/>
      <c r="AM33" s="569"/>
      <c r="AN33" s="569"/>
      <c r="AO33" s="569"/>
      <c r="AP33" s="569"/>
      <c r="AQ33" s="569"/>
      <c r="AR33" s="569"/>
      <c r="AS33" s="569"/>
      <c r="AT33" s="569"/>
      <c r="AU33" s="569"/>
      <c r="AV33" s="569"/>
    </row>
    <row r="34" spans="1:48" ht="13.35" customHeight="1">
      <c r="A34" s="570"/>
      <c r="B34" s="569"/>
      <c r="C34" s="569"/>
      <c r="D34" s="569"/>
      <c r="E34" s="569"/>
      <c r="F34" s="569"/>
      <c r="G34" s="569"/>
      <c r="H34" s="569"/>
      <c r="I34" s="569"/>
      <c r="J34" s="569"/>
      <c r="K34" s="569"/>
      <c r="L34" s="569"/>
      <c r="M34" s="569"/>
      <c r="N34" s="569"/>
      <c r="O34" s="569"/>
      <c r="P34" s="569"/>
      <c r="Q34" s="569"/>
      <c r="R34" s="569"/>
      <c r="S34" s="569"/>
      <c r="T34" s="569"/>
      <c r="U34" s="569"/>
      <c r="V34" s="569"/>
      <c r="W34" s="569"/>
      <c r="X34" s="569"/>
      <c r="Y34" s="569"/>
      <c r="Z34" s="569"/>
      <c r="AA34" s="569"/>
      <c r="AB34" s="569"/>
      <c r="AC34" s="569"/>
      <c r="AD34" s="569"/>
      <c r="AE34" s="569"/>
      <c r="AF34" s="569"/>
      <c r="AG34" s="569"/>
      <c r="AH34" s="569"/>
      <c r="AI34" s="569"/>
      <c r="AJ34" s="569"/>
      <c r="AK34" s="569"/>
      <c r="AL34" s="569"/>
      <c r="AM34" s="569"/>
      <c r="AN34" s="569"/>
      <c r="AO34" s="569"/>
      <c r="AP34" s="569"/>
      <c r="AQ34" s="569"/>
      <c r="AR34" s="569"/>
      <c r="AS34" s="569"/>
      <c r="AT34" s="569"/>
      <c r="AU34" s="569"/>
      <c r="AV34" s="569"/>
    </row>
    <row r="35" spans="1:48" ht="13.35" customHeight="1">
      <c r="A35" s="570"/>
      <c r="B35" s="569"/>
      <c r="C35" s="569"/>
      <c r="D35" s="569"/>
      <c r="E35" s="569"/>
      <c r="F35" s="569"/>
      <c r="G35" s="569"/>
      <c r="H35" s="569"/>
      <c r="I35" s="569"/>
      <c r="J35" s="569"/>
      <c r="K35" s="569"/>
      <c r="L35" s="569"/>
      <c r="M35" s="569"/>
      <c r="N35" s="569"/>
      <c r="O35" s="569"/>
      <c r="P35" s="569"/>
      <c r="Q35" s="569"/>
      <c r="R35" s="569"/>
      <c r="S35" s="569"/>
      <c r="T35" s="569"/>
      <c r="U35" s="569"/>
      <c r="V35" s="569"/>
      <c r="W35" s="569"/>
      <c r="X35" s="569"/>
      <c r="Y35" s="569"/>
      <c r="Z35" s="569"/>
      <c r="AA35" s="569"/>
      <c r="AB35" s="569"/>
      <c r="AC35" s="569"/>
      <c r="AD35" s="569"/>
      <c r="AE35" s="569"/>
      <c r="AF35" s="569"/>
      <c r="AG35" s="569"/>
      <c r="AH35" s="569"/>
      <c r="AI35" s="569"/>
      <c r="AJ35" s="569"/>
      <c r="AK35" s="569"/>
      <c r="AL35" s="569"/>
      <c r="AM35" s="569"/>
      <c r="AN35" s="569"/>
      <c r="AO35" s="569"/>
      <c r="AP35" s="569"/>
      <c r="AQ35" s="569"/>
      <c r="AR35" s="569"/>
      <c r="AS35" s="569"/>
      <c r="AT35" s="569"/>
      <c r="AU35" s="569"/>
      <c r="AV35" s="569"/>
    </row>
    <row r="36" spans="1:48" ht="13.35" customHeight="1">
      <c r="A36" s="570"/>
      <c r="B36" s="569"/>
      <c r="C36" s="569"/>
      <c r="D36" s="569"/>
      <c r="E36" s="569"/>
      <c r="F36" s="569"/>
      <c r="G36" s="569"/>
      <c r="H36" s="569"/>
      <c r="I36" s="569"/>
      <c r="J36" s="569"/>
      <c r="K36" s="569"/>
      <c r="L36" s="569"/>
      <c r="M36" s="569"/>
      <c r="N36" s="569"/>
      <c r="O36" s="569"/>
      <c r="P36" s="569"/>
      <c r="Q36" s="569"/>
      <c r="R36" s="569"/>
      <c r="S36" s="569"/>
      <c r="T36" s="569"/>
      <c r="U36" s="569"/>
      <c r="V36" s="569"/>
      <c r="W36" s="569"/>
      <c r="X36" s="569"/>
      <c r="Y36" s="569"/>
      <c r="Z36" s="569"/>
      <c r="AA36" s="569"/>
      <c r="AB36" s="569"/>
      <c r="AC36" s="569"/>
      <c r="AD36" s="569"/>
      <c r="AE36" s="569"/>
      <c r="AF36" s="569"/>
      <c r="AG36" s="569"/>
      <c r="AH36" s="569"/>
      <c r="AI36" s="569"/>
      <c r="AJ36" s="569"/>
      <c r="AK36" s="569"/>
      <c r="AL36" s="569"/>
      <c r="AM36" s="569"/>
      <c r="AN36" s="569"/>
      <c r="AO36" s="569"/>
      <c r="AP36" s="569"/>
      <c r="AQ36" s="569"/>
      <c r="AR36" s="569"/>
      <c r="AS36" s="569"/>
      <c r="AT36" s="569"/>
      <c r="AU36" s="569"/>
      <c r="AV36" s="569"/>
    </row>
    <row r="37" spans="1:48" ht="13.35" customHeight="1">
      <c r="A37" s="570"/>
      <c r="B37" s="569"/>
      <c r="C37" s="569"/>
      <c r="D37" s="569"/>
      <c r="E37" s="569"/>
      <c r="F37" s="569"/>
      <c r="G37" s="569"/>
      <c r="H37" s="569"/>
      <c r="I37" s="569"/>
      <c r="J37" s="569"/>
      <c r="K37" s="569"/>
      <c r="L37" s="569"/>
      <c r="M37" s="569"/>
      <c r="N37" s="569"/>
      <c r="O37" s="569"/>
      <c r="P37" s="569"/>
      <c r="Q37" s="569"/>
      <c r="R37" s="569"/>
      <c r="S37" s="569"/>
      <c r="T37" s="569"/>
      <c r="U37" s="569"/>
      <c r="V37" s="569"/>
      <c r="W37" s="569"/>
      <c r="X37" s="569"/>
      <c r="Y37" s="569"/>
      <c r="Z37" s="569"/>
      <c r="AA37" s="569"/>
      <c r="AB37" s="569"/>
      <c r="AC37" s="569"/>
      <c r="AD37" s="569"/>
      <c r="AE37" s="569"/>
      <c r="AF37" s="569"/>
      <c r="AG37" s="569"/>
      <c r="AH37" s="569"/>
      <c r="AI37" s="569"/>
      <c r="AJ37" s="569"/>
      <c r="AK37" s="569"/>
      <c r="AL37" s="569"/>
      <c r="AM37" s="569"/>
      <c r="AN37" s="569"/>
      <c r="AO37" s="569"/>
      <c r="AP37" s="569"/>
      <c r="AQ37" s="569"/>
      <c r="AR37" s="569"/>
      <c r="AS37" s="569"/>
      <c r="AT37" s="569"/>
      <c r="AU37" s="569"/>
      <c r="AV37" s="569"/>
    </row>
    <row r="38" spans="1:48" ht="13.35" customHeight="1">
      <c r="A38" s="570"/>
      <c r="B38" s="569"/>
      <c r="C38" s="569"/>
      <c r="D38" s="569"/>
      <c r="E38" s="569"/>
      <c r="F38" s="569"/>
      <c r="G38" s="569"/>
      <c r="H38" s="569"/>
      <c r="I38" s="569"/>
      <c r="J38" s="569"/>
      <c r="K38" s="569"/>
      <c r="L38" s="569"/>
      <c r="M38" s="569"/>
      <c r="N38" s="569"/>
      <c r="O38" s="569"/>
      <c r="P38" s="569"/>
      <c r="Q38" s="569"/>
      <c r="R38" s="569"/>
      <c r="S38" s="569"/>
      <c r="T38" s="569"/>
      <c r="U38" s="569"/>
      <c r="V38" s="569"/>
      <c r="W38" s="569"/>
      <c r="X38" s="569"/>
      <c r="Y38" s="569"/>
      <c r="Z38" s="569"/>
      <c r="AA38" s="569"/>
      <c r="AB38" s="569"/>
      <c r="AC38" s="569"/>
      <c r="AD38" s="569"/>
      <c r="AE38" s="569"/>
      <c r="AF38" s="569"/>
      <c r="AG38" s="569"/>
      <c r="AH38" s="569"/>
      <c r="AI38" s="569"/>
      <c r="AJ38" s="569"/>
      <c r="AK38" s="569"/>
      <c r="AL38" s="569"/>
      <c r="AM38" s="569"/>
      <c r="AN38" s="569"/>
      <c r="AO38" s="569"/>
      <c r="AP38" s="569"/>
      <c r="AQ38" s="569"/>
      <c r="AR38" s="569"/>
      <c r="AS38" s="569"/>
      <c r="AT38" s="569"/>
      <c r="AU38" s="569"/>
      <c r="AV38" s="569"/>
    </row>
    <row r="39" spans="1:48" ht="13.35" customHeight="1">
      <c r="A39" s="570"/>
      <c r="B39" s="569"/>
      <c r="C39" s="569"/>
      <c r="D39" s="569"/>
      <c r="E39" s="569"/>
      <c r="F39" s="569"/>
      <c r="G39" s="569"/>
      <c r="H39" s="569"/>
      <c r="I39" s="569"/>
      <c r="J39" s="569"/>
      <c r="K39" s="569"/>
      <c r="L39" s="569"/>
      <c r="M39" s="569"/>
      <c r="N39" s="569"/>
      <c r="O39" s="569"/>
      <c r="P39" s="569"/>
      <c r="Q39" s="569"/>
      <c r="R39" s="569"/>
      <c r="S39" s="569"/>
      <c r="T39" s="569"/>
      <c r="U39" s="569"/>
      <c r="V39" s="569"/>
      <c r="W39" s="569"/>
      <c r="X39" s="569"/>
      <c r="Y39" s="569"/>
      <c r="Z39" s="569"/>
      <c r="AA39" s="569"/>
      <c r="AB39" s="569"/>
      <c r="AC39" s="569"/>
      <c r="AD39" s="569"/>
      <c r="AE39" s="569"/>
      <c r="AF39" s="569"/>
      <c r="AG39" s="569"/>
      <c r="AH39" s="569"/>
      <c r="AI39" s="569"/>
      <c r="AJ39" s="569"/>
      <c r="AK39" s="569"/>
      <c r="AL39" s="569"/>
      <c r="AM39" s="569"/>
      <c r="AN39" s="569"/>
      <c r="AO39" s="569"/>
      <c r="AP39" s="569"/>
      <c r="AQ39" s="569"/>
      <c r="AR39" s="569"/>
      <c r="AS39" s="569"/>
      <c r="AT39" s="569"/>
      <c r="AU39" s="569"/>
      <c r="AV39" s="569"/>
    </row>
    <row r="40" spans="1:48" ht="13.35" customHeight="1">
      <c r="A40" s="570"/>
      <c r="B40" s="569"/>
      <c r="C40" s="569"/>
      <c r="D40" s="569"/>
      <c r="E40" s="569"/>
      <c r="F40" s="569"/>
      <c r="G40" s="569"/>
      <c r="H40" s="569"/>
      <c r="I40" s="569"/>
      <c r="J40" s="569"/>
      <c r="K40" s="569"/>
      <c r="L40" s="569"/>
      <c r="M40" s="569"/>
      <c r="N40" s="569"/>
      <c r="O40" s="569"/>
      <c r="P40" s="569"/>
      <c r="Q40" s="569"/>
      <c r="R40" s="569"/>
      <c r="S40" s="569"/>
      <c r="T40" s="569"/>
      <c r="U40" s="569"/>
      <c r="V40" s="569"/>
      <c r="W40" s="569"/>
      <c r="X40" s="569"/>
      <c r="Y40" s="569"/>
      <c r="Z40" s="569"/>
      <c r="AA40" s="569"/>
      <c r="AB40" s="569"/>
      <c r="AC40" s="569"/>
      <c r="AD40" s="569"/>
      <c r="AE40" s="569"/>
      <c r="AF40" s="569"/>
      <c r="AG40" s="569"/>
      <c r="AH40" s="569"/>
      <c r="AI40" s="569"/>
      <c r="AJ40" s="569"/>
      <c r="AK40" s="569"/>
      <c r="AL40" s="569"/>
      <c r="AM40" s="569"/>
      <c r="AN40" s="569"/>
      <c r="AO40" s="569"/>
      <c r="AP40" s="569"/>
      <c r="AQ40" s="569"/>
      <c r="AR40" s="569"/>
      <c r="AS40" s="569"/>
      <c r="AT40" s="569"/>
      <c r="AU40" s="569"/>
      <c r="AV40" s="569"/>
    </row>
    <row r="41" spans="1:48" ht="13.35" customHeight="1">
      <c r="A41" s="570"/>
      <c r="B41" s="569"/>
      <c r="C41" s="569"/>
      <c r="D41" s="569"/>
      <c r="E41" s="569"/>
      <c r="F41" s="569"/>
      <c r="G41" s="569"/>
      <c r="H41" s="569"/>
      <c r="I41" s="569"/>
      <c r="J41" s="569"/>
      <c r="K41" s="569"/>
      <c r="L41" s="569"/>
      <c r="M41" s="569"/>
      <c r="N41" s="569"/>
      <c r="O41" s="569"/>
      <c r="P41" s="569"/>
      <c r="Q41" s="569"/>
      <c r="R41" s="569"/>
      <c r="S41" s="569"/>
      <c r="T41" s="569"/>
      <c r="U41" s="569"/>
      <c r="V41" s="569"/>
      <c r="W41" s="569"/>
      <c r="X41" s="569"/>
      <c r="Y41" s="569"/>
      <c r="Z41" s="569"/>
      <c r="AA41" s="569"/>
      <c r="AB41" s="569"/>
      <c r="AC41" s="569"/>
      <c r="AD41" s="569"/>
      <c r="AE41" s="569"/>
      <c r="AF41" s="569"/>
      <c r="AG41" s="569"/>
      <c r="AH41" s="569"/>
      <c r="AI41" s="569"/>
      <c r="AJ41" s="569"/>
      <c r="AK41" s="569"/>
      <c r="AL41" s="569"/>
      <c r="AM41" s="569"/>
      <c r="AN41" s="569"/>
      <c r="AO41" s="569"/>
      <c r="AP41" s="569"/>
      <c r="AQ41" s="569"/>
      <c r="AR41" s="569"/>
      <c r="AS41" s="569"/>
      <c r="AT41" s="569"/>
      <c r="AU41" s="569"/>
      <c r="AV41" s="569"/>
    </row>
    <row r="42" spans="1:48" ht="13.35" customHeight="1">
      <c r="A42" s="570"/>
      <c r="B42" s="569"/>
      <c r="C42" s="569"/>
      <c r="D42" s="569"/>
      <c r="E42" s="569"/>
      <c r="F42" s="569"/>
      <c r="G42" s="569"/>
      <c r="H42" s="569"/>
      <c r="I42" s="569"/>
      <c r="J42" s="569"/>
      <c r="K42" s="569"/>
      <c r="L42" s="569"/>
      <c r="M42" s="569"/>
      <c r="N42" s="569"/>
      <c r="O42" s="569"/>
      <c r="P42" s="569"/>
      <c r="Q42" s="569"/>
      <c r="R42" s="569"/>
      <c r="S42" s="569"/>
      <c r="T42" s="569"/>
      <c r="U42" s="569"/>
      <c r="V42" s="569"/>
      <c r="W42" s="569"/>
      <c r="X42" s="569"/>
      <c r="Y42" s="569"/>
      <c r="Z42" s="569"/>
      <c r="AA42" s="569"/>
      <c r="AB42" s="569"/>
      <c r="AC42" s="569"/>
      <c r="AD42" s="569"/>
      <c r="AE42" s="569"/>
      <c r="AF42" s="569"/>
      <c r="AG42" s="569"/>
      <c r="AH42" s="569"/>
      <c r="AI42" s="569"/>
      <c r="AJ42" s="569"/>
      <c r="AK42" s="569"/>
      <c r="AL42" s="569"/>
      <c r="AM42" s="569"/>
      <c r="AN42" s="569"/>
      <c r="AO42" s="569"/>
      <c r="AP42" s="569"/>
      <c r="AQ42" s="569"/>
      <c r="AR42" s="569"/>
      <c r="AS42" s="569"/>
      <c r="AT42" s="569"/>
      <c r="AU42" s="569"/>
      <c r="AV42" s="569"/>
    </row>
    <row r="43" spans="1:48" ht="13.35" customHeight="1">
      <c r="A43" s="570"/>
      <c r="B43" s="569"/>
      <c r="C43" s="569"/>
      <c r="D43" s="569"/>
      <c r="E43" s="569"/>
      <c r="F43" s="569"/>
      <c r="G43" s="569"/>
      <c r="H43" s="569"/>
      <c r="I43" s="569"/>
      <c r="J43" s="569"/>
      <c r="K43" s="569"/>
      <c r="L43" s="569"/>
      <c r="M43" s="569"/>
      <c r="N43" s="569"/>
      <c r="O43" s="569"/>
      <c r="P43" s="569"/>
      <c r="Q43" s="569"/>
      <c r="R43" s="569"/>
      <c r="S43" s="569"/>
      <c r="T43" s="569"/>
      <c r="U43" s="569"/>
      <c r="V43" s="569"/>
      <c r="W43" s="569"/>
      <c r="X43" s="569"/>
      <c r="Y43" s="569"/>
      <c r="Z43" s="569"/>
      <c r="AA43" s="569"/>
      <c r="AB43" s="569"/>
      <c r="AC43" s="569"/>
      <c r="AD43" s="569"/>
      <c r="AE43" s="569"/>
      <c r="AF43" s="569"/>
      <c r="AG43" s="569"/>
      <c r="AH43" s="569"/>
      <c r="AI43" s="569"/>
      <c r="AJ43" s="569"/>
      <c r="AK43" s="569"/>
      <c r="AL43" s="569"/>
      <c r="AM43" s="569"/>
      <c r="AN43" s="569"/>
      <c r="AO43" s="569"/>
      <c r="AP43" s="569"/>
      <c r="AQ43" s="569"/>
      <c r="AR43" s="569"/>
      <c r="AS43" s="569"/>
      <c r="AT43" s="569"/>
      <c r="AU43" s="569"/>
      <c r="AV43" s="569"/>
    </row>
    <row r="44" spans="1:48" ht="13.35" customHeight="1">
      <c r="A44" s="570"/>
      <c r="B44" s="569"/>
      <c r="C44" s="569"/>
      <c r="D44" s="569"/>
      <c r="E44" s="569"/>
      <c r="F44" s="569"/>
      <c r="G44" s="569"/>
      <c r="H44" s="569"/>
      <c r="I44" s="569"/>
      <c r="J44" s="569"/>
      <c r="K44" s="569"/>
      <c r="L44" s="569"/>
      <c r="M44" s="569"/>
      <c r="N44" s="569"/>
      <c r="O44" s="569"/>
      <c r="P44" s="569"/>
      <c r="Q44" s="569"/>
      <c r="R44" s="569"/>
      <c r="S44" s="569"/>
      <c r="T44" s="569"/>
      <c r="U44" s="569"/>
      <c r="V44" s="569"/>
      <c r="W44" s="569"/>
      <c r="X44" s="569"/>
      <c r="Y44" s="569"/>
      <c r="Z44" s="569"/>
      <c r="AA44" s="569"/>
      <c r="AB44" s="569"/>
      <c r="AC44" s="569"/>
      <c r="AD44" s="569"/>
      <c r="AE44" s="569"/>
      <c r="AF44" s="569"/>
      <c r="AG44" s="569"/>
      <c r="AH44" s="569"/>
      <c r="AI44" s="569"/>
      <c r="AJ44" s="569"/>
      <c r="AK44" s="569"/>
      <c r="AL44" s="569"/>
      <c r="AM44" s="569"/>
      <c r="AN44" s="569"/>
      <c r="AO44" s="569"/>
      <c r="AP44" s="569"/>
      <c r="AQ44" s="569"/>
      <c r="AR44" s="569"/>
      <c r="AS44" s="569"/>
      <c r="AT44" s="569"/>
      <c r="AU44" s="569"/>
      <c r="AV44" s="569"/>
    </row>
    <row r="45" spans="1:48" ht="13.35" customHeight="1">
      <c r="A45" s="570"/>
      <c r="B45" s="569"/>
      <c r="C45" s="569"/>
      <c r="D45" s="569"/>
      <c r="E45" s="569"/>
      <c r="F45" s="569"/>
      <c r="G45" s="569"/>
      <c r="H45" s="569"/>
      <c r="I45" s="569"/>
      <c r="J45" s="569"/>
      <c r="K45" s="569"/>
      <c r="L45" s="569"/>
      <c r="M45" s="569"/>
      <c r="N45" s="569"/>
      <c r="O45" s="569"/>
      <c r="P45" s="569"/>
      <c r="Q45" s="569"/>
      <c r="R45" s="569"/>
      <c r="S45" s="569"/>
      <c r="T45" s="569"/>
      <c r="U45" s="569"/>
      <c r="V45" s="569"/>
      <c r="W45" s="569"/>
      <c r="X45" s="569"/>
      <c r="Y45" s="569"/>
      <c r="Z45" s="569"/>
      <c r="AA45" s="569"/>
      <c r="AB45" s="569"/>
      <c r="AC45" s="569"/>
      <c r="AD45" s="569"/>
      <c r="AE45" s="569"/>
      <c r="AF45" s="569"/>
      <c r="AG45" s="569"/>
      <c r="AH45" s="569"/>
      <c r="AI45" s="569"/>
      <c r="AJ45" s="569"/>
      <c r="AK45" s="569"/>
      <c r="AL45" s="569"/>
      <c r="AM45" s="569"/>
      <c r="AN45" s="569"/>
      <c r="AO45" s="569"/>
      <c r="AP45" s="569"/>
      <c r="AQ45" s="569"/>
      <c r="AR45" s="569"/>
      <c r="AS45" s="569"/>
      <c r="AT45" s="569"/>
      <c r="AU45" s="569"/>
      <c r="AV45" s="569"/>
    </row>
    <row r="46" spans="1:48" ht="13.35" customHeight="1">
      <c r="A46" s="570"/>
      <c r="B46" s="569"/>
      <c r="C46" s="569"/>
      <c r="D46" s="569"/>
      <c r="E46" s="569"/>
      <c r="F46" s="569"/>
      <c r="G46" s="569"/>
      <c r="H46" s="569"/>
      <c r="I46" s="569"/>
      <c r="J46" s="569"/>
      <c r="K46" s="569"/>
      <c r="L46" s="569"/>
      <c r="M46" s="569"/>
      <c r="N46" s="569"/>
      <c r="O46" s="569"/>
      <c r="P46" s="569"/>
      <c r="Q46" s="569"/>
      <c r="R46" s="569"/>
      <c r="S46" s="569"/>
      <c r="T46" s="569"/>
      <c r="U46" s="569"/>
      <c r="V46" s="569"/>
      <c r="W46" s="569"/>
      <c r="X46" s="569"/>
      <c r="Y46" s="569"/>
      <c r="Z46" s="569"/>
      <c r="AA46" s="569"/>
      <c r="AB46" s="569"/>
      <c r="AC46" s="569"/>
      <c r="AD46" s="569"/>
      <c r="AE46" s="569"/>
      <c r="AF46" s="569"/>
      <c r="AG46" s="569"/>
      <c r="AH46" s="569"/>
      <c r="AI46" s="569"/>
      <c r="AJ46" s="569"/>
      <c r="AK46" s="569"/>
      <c r="AL46" s="569"/>
      <c r="AM46" s="569"/>
      <c r="AN46" s="569"/>
      <c r="AO46" s="569"/>
      <c r="AP46" s="569"/>
      <c r="AQ46" s="569"/>
      <c r="AR46" s="569"/>
      <c r="AS46" s="569"/>
      <c r="AT46" s="569"/>
      <c r="AU46" s="569"/>
      <c r="AV46" s="569"/>
    </row>
    <row r="47" spans="1:48" ht="13.35" customHeight="1">
      <c r="A47" s="570"/>
      <c r="B47" s="569"/>
      <c r="C47" s="569"/>
      <c r="D47" s="569"/>
      <c r="E47" s="569"/>
      <c r="F47" s="569"/>
      <c r="G47" s="569"/>
      <c r="H47" s="569"/>
      <c r="I47" s="569"/>
      <c r="J47" s="569"/>
      <c r="K47" s="569"/>
      <c r="L47" s="569"/>
      <c r="M47" s="569"/>
      <c r="N47" s="569"/>
      <c r="O47" s="569"/>
      <c r="P47" s="569"/>
      <c r="Q47" s="569"/>
      <c r="R47" s="569"/>
      <c r="S47" s="569"/>
      <c r="T47" s="569"/>
      <c r="U47" s="569"/>
      <c r="V47" s="569"/>
      <c r="W47" s="569"/>
      <c r="X47" s="569"/>
      <c r="Y47" s="569"/>
      <c r="Z47" s="569"/>
      <c r="AA47" s="569"/>
      <c r="AB47" s="569"/>
      <c r="AC47" s="569"/>
      <c r="AD47" s="569"/>
      <c r="AE47" s="569"/>
      <c r="AF47" s="569"/>
      <c r="AG47" s="569"/>
      <c r="AH47" s="569"/>
      <c r="AI47" s="569"/>
      <c r="AJ47" s="569"/>
      <c r="AK47" s="569"/>
      <c r="AL47" s="569"/>
      <c r="AM47" s="569"/>
      <c r="AN47" s="569"/>
      <c r="AO47" s="569"/>
      <c r="AP47" s="569"/>
      <c r="AQ47" s="569"/>
      <c r="AR47" s="569"/>
      <c r="AS47" s="569"/>
      <c r="AT47" s="569"/>
      <c r="AU47" s="569"/>
      <c r="AV47" s="569"/>
    </row>
    <row r="48" spans="1:48" ht="13.35" customHeight="1">
      <c r="A48" s="570"/>
      <c r="B48" s="569"/>
      <c r="C48" s="569"/>
      <c r="D48" s="569"/>
      <c r="E48" s="569"/>
      <c r="F48" s="569"/>
      <c r="G48" s="569"/>
      <c r="H48" s="569"/>
      <c r="I48" s="569"/>
      <c r="J48" s="569"/>
      <c r="K48" s="569"/>
      <c r="L48" s="569"/>
      <c r="M48" s="569"/>
      <c r="N48" s="569"/>
      <c r="O48" s="569"/>
      <c r="P48" s="569"/>
      <c r="Q48" s="569"/>
      <c r="R48" s="569"/>
      <c r="S48" s="569"/>
      <c r="T48" s="569"/>
      <c r="U48" s="569"/>
      <c r="V48" s="569"/>
      <c r="W48" s="569"/>
      <c r="X48" s="569"/>
      <c r="Y48" s="569"/>
      <c r="Z48" s="569"/>
      <c r="AA48" s="569"/>
      <c r="AB48" s="569"/>
      <c r="AC48" s="569"/>
      <c r="AD48" s="569"/>
      <c r="AE48" s="569"/>
      <c r="AF48" s="569"/>
      <c r="AG48" s="569"/>
      <c r="AH48" s="569"/>
      <c r="AI48" s="569"/>
      <c r="AJ48" s="569"/>
      <c r="AK48" s="569"/>
      <c r="AL48" s="569"/>
      <c r="AM48" s="569"/>
      <c r="AN48" s="569"/>
      <c r="AO48" s="569"/>
      <c r="AP48" s="569"/>
      <c r="AQ48" s="569"/>
      <c r="AR48" s="569"/>
      <c r="AS48" s="569"/>
      <c r="AT48" s="569"/>
      <c r="AU48" s="569"/>
      <c r="AV48" s="569"/>
    </row>
    <row r="49" spans="1:48" ht="13.35" customHeight="1">
      <c r="A49" s="570"/>
      <c r="B49" s="569"/>
      <c r="C49" s="569"/>
      <c r="D49" s="569"/>
      <c r="E49" s="569"/>
      <c r="F49" s="569"/>
      <c r="G49" s="569"/>
      <c r="H49" s="569"/>
      <c r="I49" s="569"/>
      <c r="J49" s="569"/>
      <c r="K49" s="569"/>
      <c r="L49" s="569"/>
      <c r="M49" s="569"/>
      <c r="N49" s="569"/>
      <c r="O49" s="569"/>
      <c r="P49" s="569"/>
      <c r="Q49" s="569"/>
      <c r="R49" s="569"/>
      <c r="S49" s="569"/>
      <c r="T49" s="569"/>
      <c r="U49" s="569"/>
      <c r="V49" s="569"/>
      <c r="W49" s="569"/>
      <c r="X49" s="569"/>
      <c r="Y49" s="569"/>
      <c r="Z49" s="569"/>
      <c r="AA49" s="569"/>
      <c r="AB49" s="569"/>
      <c r="AC49" s="569"/>
      <c r="AD49" s="569"/>
      <c r="AE49" s="569"/>
      <c r="AF49" s="569"/>
      <c r="AG49" s="569"/>
      <c r="AH49" s="569"/>
      <c r="AI49" s="569"/>
      <c r="AJ49" s="569"/>
      <c r="AK49" s="569"/>
      <c r="AL49" s="569"/>
      <c r="AM49" s="569"/>
      <c r="AN49" s="569"/>
      <c r="AO49" s="569"/>
      <c r="AP49" s="569"/>
      <c r="AQ49" s="569"/>
      <c r="AR49" s="569"/>
      <c r="AS49" s="569"/>
      <c r="AT49" s="569"/>
      <c r="AU49" s="569"/>
      <c r="AV49" s="569"/>
    </row>
    <row r="50" spans="1:48" ht="13.35" customHeight="1">
      <c r="A50" s="570"/>
      <c r="B50" s="569"/>
      <c r="C50" s="569"/>
      <c r="D50" s="569"/>
      <c r="E50" s="569"/>
      <c r="F50" s="569"/>
      <c r="G50" s="569"/>
      <c r="H50" s="569"/>
      <c r="I50" s="569"/>
      <c r="J50" s="569"/>
      <c r="K50" s="569"/>
      <c r="L50" s="569"/>
      <c r="M50" s="569"/>
      <c r="N50" s="569"/>
      <c r="O50" s="569"/>
      <c r="P50" s="569"/>
      <c r="Q50" s="569"/>
      <c r="R50" s="569"/>
      <c r="S50" s="569"/>
      <c r="T50" s="569"/>
      <c r="U50" s="569"/>
      <c r="V50" s="569"/>
      <c r="W50" s="569"/>
      <c r="X50" s="569"/>
      <c r="Y50" s="569"/>
      <c r="Z50" s="569"/>
      <c r="AA50" s="569"/>
      <c r="AB50" s="569"/>
      <c r="AC50" s="569"/>
      <c r="AD50" s="569"/>
      <c r="AE50" s="569"/>
      <c r="AF50" s="569"/>
      <c r="AG50" s="569"/>
      <c r="AH50" s="569"/>
      <c r="AI50" s="569"/>
      <c r="AJ50" s="569"/>
      <c r="AK50" s="569"/>
      <c r="AL50" s="569"/>
      <c r="AM50" s="569"/>
      <c r="AN50" s="569"/>
      <c r="AO50" s="569"/>
      <c r="AP50" s="569"/>
      <c r="AQ50" s="569"/>
      <c r="AR50" s="569"/>
      <c r="AS50" s="569"/>
      <c r="AT50" s="569"/>
      <c r="AU50" s="569"/>
      <c r="AV50" s="569"/>
    </row>
    <row r="51" spans="1:48" ht="13.35" customHeight="1">
      <c r="A51" s="570"/>
      <c r="B51" s="569"/>
      <c r="C51" s="569"/>
      <c r="D51" s="569"/>
      <c r="E51" s="569"/>
      <c r="F51" s="569"/>
      <c r="G51" s="569"/>
      <c r="H51" s="569"/>
      <c r="I51" s="569"/>
      <c r="J51" s="569"/>
      <c r="K51" s="569"/>
      <c r="L51" s="569"/>
      <c r="M51" s="569"/>
      <c r="N51" s="569"/>
      <c r="O51" s="569"/>
      <c r="P51" s="569"/>
      <c r="Q51" s="569"/>
      <c r="R51" s="569"/>
      <c r="S51" s="569"/>
      <c r="T51" s="569"/>
      <c r="U51" s="569"/>
      <c r="V51" s="569"/>
      <c r="W51" s="569"/>
      <c r="X51" s="569"/>
      <c r="Y51" s="569"/>
      <c r="Z51" s="569"/>
      <c r="AA51" s="569"/>
      <c r="AB51" s="569"/>
      <c r="AC51" s="569"/>
      <c r="AD51" s="569"/>
      <c r="AE51" s="569"/>
      <c r="AF51" s="569"/>
      <c r="AG51" s="569"/>
      <c r="AH51" s="569"/>
      <c r="AI51" s="569"/>
      <c r="AJ51" s="569"/>
      <c r="AK51" s="569"/>
      <c r="AL51" s="569"/>
      <c r="AM51" s="569"/>
      <c r="AN51" s="569"/>
      <c r="AO51" s="569"/>
      <c r="AP51" s="569"/>
      <c r="AQ51" s="569"/>
      <c r="AR51" s="569"/>
      <c r="AS51" s="569"/>
      <c r="AT51" s="569"/>
      <c r="AU51" s="569"/>
      <c r="AV51" s="569"/>
    </row>
    <row r="52" spans="1:48" ht="13.35" customHeight="1">
      <c r="A52" s="570"/>
      <c r="B52" s="569"/>
      <c r="C52" s="569"/>
      <c r="D52" s="569"/>
      <c r="E52" s="569"/>
      <c r="F52" s="569"/>
      <c r="G52" s="569"/>
      <c r="H52" s="569"/>
      <c r="I52" s="569"/>
      <c r="J52" s="569"/>
      <c r="K52" s="569"/>
      <c r="L52" s="569"/>
      <c r="M52" s="569"/>
      <c r="N52" s="569"/>
      <c r="O52" s="569"/>
      <c r="P52" s="569"/>
      <c r="Q52" s="569"/>
      <c r="R52" s="569"/>
      <c r="S52" s="569"/>
      <c r="T52" s="569"/>
      <c r="U52" s="569"/>
      <c r="V52" s="569"/>
      <c r="W52" s="569"/>
      <c r="X52" s="569"/>
      <c r="Y52" s="569"/>
      <c r="Z52" s="569"/>
      <c r="AA52" s="569"/>
      <c r="AB52" s="569"/>
      <c r="AC52" s="569"/>
      <c r="AD52" s="569"/>
      <c r="AE52" s="569"/>
      <c r="AF52" s="569"/>
      <c r="AG52" s="569"/>
      <c r="AH52" s="569"/>
      <c r="AI52" s="569"/>
      <c r="AJ52" s="569"/>
      <c r="AK52" s="569"/>
      <c r="AL52" s="569"/>
      <c r="AM52" s="569"/>
      <c r="AN52" s="569"/>
      <c r="AO52" s="569"/>
      <c r="AP52" s="569"/>
      <c r="AQ52" s="569"/>
      <c r="AR52" s="569"/>
      <c r="AS52" s="569"/>
      <c r="AT52" s="569"/>
      <c r="AU52" s="569"/>
      <c r="AV52" s="569"/>
    </row>
    <row r="53" spans="1:48" ht="13.35" customHeight="1">
      <c r="A53" s="570"/>
      <c r="B53" s="569"/>
      <c r="C53" s="569"/>
      <c r="D53" s="569"/>
      <c r="E53" s="569"/>
      <c r="F53" s="569"/>
      <c r="G53" s="569"/>
      <c r="H53" s="569"/>
      <c r="I53" s="569"/>
      <c r="J53" s="569"/>
      <c r="K53" s="569"/>
      <c r="L53" s="569"/>
      <c r="M53" s="569"/>
      <c r="N53" s="569"/>
      <c r="O53" s="569"/>
      <c r="P53" s="569"/>
      <c r="Q53" s="569"/>
      <c r="R53" s="569"/>
      <c r="S53" s="569"/>
      <c r="T53" s="569"/>
      <c r="U53" s="569"/>
      <c r="V53" s="569"/>
      <c r="W53" s="569"/>
      <c r="X53" s="569"/>
      <c r="Y53" s="569"/>
      <c r="Z53" s="569"/>
      <c r="AA53" s="569"/>
      <c r="AB53" s="569"/>
      <c r="AC53" s="569"/>
      <c r="AD53" s="569"/>
      <c r="AE53" s="569"/>
      <c r="AF53" s="569"/>
      <c r="AG53" s="569"/>
      <c r="AH53" s="569"/>
      <c r="AI53" s="569"/>
      <c r="AJ53" s="569"/>
      <c r="AK53" s="569"/>
      <c r="AL53" s="569"/>
      <c r="AM53" s="569"/>
      <c r="AN53" s="569"/>
      <c r="AO53" s="569"/>
      <c r="AP53" s="569"/>
      <c r="AQ53" s="569"/>
      <c r="AR53" s="569"/>
      <c r="AS53" s="569"/>
      <c r="AT53" s="569"/>
      <c r="AU53" s="569"/>
      <c r="AV53" s="569"/>
    </row>
    <row r="54" spans="1:48" ht="13.35" customHeight="1">
      <c r="A54" s="570"/>
      <c r="B54" s="569"/>
      <c r="C54" s="569"/>
      <c r="D54" s="569"/>
      <c r="E54" s="569"/>
      <c r="F54" s="569"/>
      <c r="G54" s="569"/>
      <c r="H54" s="569"/>
      <c r="I54" s="569"/>
      <c r="J54" s="569"/>
      <c r="K54" s="569"/>
      <c r="L54" s="569"/>
      <c r="M54" s="569"/>
      <c r="N54" s="569"/>
      <c r="O54" s="569"/>
      <c r="P54" s="569"/>
      <c r="Q54" s="569"/>
      <c r="R54" s="569"/>
      <c r="S54" s="569"/>
      <c r="T54" s="569"/>
      <c r="U54" s="569"/>
      <c r="V54" s="569"/>
      <c r="W54" s="569"/>
      <c r="X54" s="569"/>
      <c r="Y54" s="569"/>
      <c r="Z54" s="569"/>
      <c r="AA54" s="569"/>
      <c r="AB54" s="569"/>
      <c r="AC54" s="569"/>
      <c r="AD54" s="569"/>
      <c r="AE54" s="569"/>
      <c r="AF54" s="569"/>
      <c r="AG54" s="569"/>
      <c r="AH54" s="569"/>
      <c r="AI54" s="569"/>
      <c r="AJ54" s="569"/>
      <c r="AK54" s="569"/>
      <c r="AL54" s="569"/>
      <c r="AM54" s="569"/>
      <c r="AN54" s="569"/>
      <c r="AO54" s="569"/>
      <c r="AP54" s="569"/>
      <c r="AQ54" s="569"/>
      <c r="AR54" s="569"/>
      <c r="AS54" s="569"/>
      <c r="AT54" s="569"/>
      <c r="AU54" s="569"/>
      <c r="AV54" s="569"/>
    </row>
    <row r="55" spans="1:48" ht="13.35" customHeight="1">
      <c r="A55" s="570"/>
      <c r="B55" s="569"/>
      <c r="C55" s="569"/>
      <c r="D55" s="569"/>
      <c r="E55" s="569"/>
      <c r="F55" s="569"/>
      <c r="G55" s="569"/>
      <c r="H55" s="569"/>
      <c r="I55" s="569"/>
      <c r="J55" s="569"/>
      <c r="K55" s="569"/>
      <c r="L55" s="569"/>
      <c r="M55" s="569"/>
      <c r="N55" s="569"/>
      <c r="O55" s="569"/>
      <c r="P55" s="569"/>
      <c r="Q55" s="569"/>
      <c r="R55" s="569"/>
      <c r="S55" s="569"/>
      <c r="T55" s="569"/>
      <c r="U55" s="569"/>
      <c r="V55" s="569"/>
      <c r="W55" s="569"/>
      <c r="X55" s="569"/>
      <c r="Y55" s="569"/>
      <c r="Z55" s="569"/>
      <c r="AA55" s="569"/>
      <c r="AB55" s="569"/>
      <c r="AC55" s="569"/>
      <c r="AD55" s="569"/>
      <c r="AE55" s="569"/>
      <c r="AF55" s="569"/>
      <c r="AG55" s="569"/>
      <c r="AH55" s="569"/>
      <c r="AI55" s="569"/>
      <c r="AJ55" s="569"/>
      <c r="AK55" s="569"/>
      <c r="AL55" s="569"/>
      <c r="AM55" s="569"/>
      <c r="AN55" s="569"/>
      <c r="AO55" s="569"/>
      <c r="AP55" s="569"/>
      <c r="AQ55" s="569"/>
      <c r="AR55" s="569"/>
      <c r="AS55" s="569"/>
      <c r="AT55" s="569"/>
      <c r="AU55" s="569"/>
      <c r="AV55" s="569"/>
    </row>
    <row r="56" spans="1:48" ht="13.35" customHeight="1">
      <c r="A56" s="570"/>
      <c r="B56" s="569"/>
      <c r="C56" s="569"/>
      <c r="D56" s="569"/>
      <c r="E56" s="569"/>
      <c r="F56" s="569"/>
      <c r="G56" s="569"/>
      <c r="H56" s="569"/>
      <c r="I56" s="569"/>
      <c r="J56" s="569"/>
      <c r="K56" s="569"/>
      <c r="L56" s="569"/>
      <c r="M56" s="569"/>
      <c r="N56" s="569"/>
      <c r="O56" s="569"/>
      <c r="P56" s="569"/>
      <c r="Q56" s="569"/>
      <c r="R56" s="569"/>
      <c r="S56" s="569"/>
      <c r="T56" s="569"/>
      <c r="U56" s="569"/>
      <c r="V56" s="569"/>
      <c r="W56" s="569"/>
      <c r="X56" s="569"/>
      <c r="Y56" s="569"/>
      <c r="Z56" s="569"/>
      <c r="AA56" s="569"/>
      <c r="AB56" s="569"/>
      <c r="AC56" s="569"/>
      <c r="AD56" s="569"/>
      <c r="AE56" s="569"/>
      <c r="AF56" s="569"/>
      <c r="AG56" s="569"/>
      <c r="AH56" s="569"/>
      <c r="AI56" s="569"/>
      <c r="AJ56" s="569"/>
      <c r="AK56" s="569"/>
      <c r="AL56" s="569"/>
      <c r="AM56" s="569"/>
      <c r="AN56" s="569"/>
      <c r="AO56" s="569"/>
      <c r="AP56" s="569"/>
      <c r="AQ56" s="569"/>
      <c r="AR56" s="569"/>
      <c r="AS56" s="569"/>
      <c r="AT56" s="569"/>
      <c r="AU56" s="569"/>
      <c r="AV56" s="569"/>
    </row>
    <row r="57" spans="1:48" ht="13.35" customHeight="1">
      <c r="A57" s="570"/>
      <c r="B57" s="569"/>
      <c r="C57" s="569"/>
      <c r="D57" s="569"/>
      <c r="E57" s="569"/>
      <c r="F57" s="569"/>
      <c r="G57" s="569"/>
      <c r="H57" s="569"/>
      <c r="I57" s="569"/>
      <c r="J57" s="569"/>
      <c r="K57" s="569"/>
      <c r="L57" s="569"/>
      <c r="M57" s="569"/>
      <c r="N57" s="569"/>
      <c r="O57" s="569"/>
      <c r="P57" s="569"/>
      <c r="Q57" s="569"/>
      <c r="R57" s="569"/>
      <c r="S57" s="569"/>
      <c r="T57" s="569"/>
      <c r="U57" s="569"/>
      <c r="V57" s="569"/>
      <c r="W57" s="569"/>
      <c r="X57" s="569"/>
      <c r="Y57" s="569"/>
      <c r="Z57" s="569"/>
      <c r="AA57" s="569"/>
      <c r="AB57" s="569"/>
      <c r="AC57" s="569"/>
      <c r="AD57" s="569"/>
      <c r="AE57" s="569"/>
      <c r="AF57" s="569"/>
      <c r="AG57" s="569"/>
      <c r="AH57" s="569"/>
      <c r="AI57" s="569"/>
      <c r="AJ57" s="569"/>
      <c r="AK57" s="569"/>
      <c r="AL57" s="569"/>
      <c r="AM57" s="569"/>
      <c r="AN57" s="569"/>
      <c r="AO57" s="569"/>
      <c r="AP57" s="569"/>
      <c r="AQ57" s="569"/>
      <c r="AR57" s="569"/>
      <c r="AS57" s="569"/>
      <c r="AT57" s="569"/>
      <c r="AU57" s="569"/>
      <c r="AV57" s="569"/>
    </row>
  </sheetData>
  <sheetProtection selectLockedCells="1" selectUnlockedCells="1"/>
  <mergeCells count="14">
    <mergeCell ref="J25:L25"/>
    <mergeCell ref="A1:K2"/>
    <mergeCell ref="O1:AI1"/>
    <mergeCell ref="AJ1:AJ4"/>
    <mergeCell ref="A3:A4"/>
    <mergeCell ref="B3:B4"/>
    <mergeCell ref="C3:C4"/>
    <mergeCell ref="D3:D4"/>
    <mergeCell ref="E3:E4"/>
    <mergeCell ref="F3:F4"/>
    <mergeCell ref="G3:G4"/>
    <mergeCell ref="H3:H4"/>
    <mergeCell ref="I3:I4"/>
    <mergeCell ref="J3:N3"/>
  </mergeCells>
  <pageMargins left="0" right="0" top="0.39374999999999999" bottom="0.39374999999999999" header="0" footer="0"/>
  <pageSetup paperSize="9" firstPageNumber="0" orientation="portrait" horizontalDpi="300" verticalDpi="300"/>
  <headerFooter alignWithMargins="0">
    <oddHeader>&amp;C&amp;A</oddHeader>
    <oddFooter>&amp;CStrona &amp;P</oddFooter>
  </headerFooter>
</worksheet>
</file>

<file path=xl/worksheets/sheet52.xml><?xml version="1.0" encoding="utf-8"?>
<worksheet xmlns="http://schemas.openxmlformats.org/spreadsheetml/2006/main" xmlns:r="http://schemas.openxmlformats.org/officeDocument/2006/relationships">
  <dimension ref="A1:AV190"/>
  <sheetViews>
    <sheetView workbookViewId="0">
      <selection sqref="A1:K2"/>
    </sheetView>
  </sheetViews>
  <sheetFormatPr defaultColWidth="12.28515625" defaultRowHeight="15"/>
  <cols>
    <col min="1" max="1" width="8.5703125" style="568" customWidth="1"/>
    <col min="2" max="4" width="8.5703125" style="567" customWidth="1"/>
    <col min="5" max="5" width="20" style="567" customWidth="1"/>
    <col min="6" max="6" width="12.85546875" style="567" customWidth="1"/>
    <col min="7" max="7" width="8.5703125" style="567" customWidth="1"/>
    <col min="8" max="8" width="21.140625" style="567" customWidth="1"/>
    <col min="9" max="9" width="34.85546875" style="567" customWidth="1"/>
    <col min="10" max="12" width="8.5703125" style="567" customWidth="1"/>
    <col min="13" max="13" width="10" style="567" customWidth="1"/>
    <col min="14" max="34" width="6.42578125" style="567" customWidth="1"/>
    <col min="35" max="35" width="9.28515625" style="567" customWidth="1"/>
    <col min="36" max="36" width="12.28515625" style="567"/>
    <col min="37" max="37" width="20.7109375" style="567" bestFit="1" customWidth="1"/>
    <col min="38" max="16384" width="12.28515625" style="567"/>
  </cols>
  <sheetData>
    <row r="1" spans="1:45" ht="15.6" customHeight="1">
      <c r="A1" s="697" t="s">
        <v>3615</v>
      </c>
      <c r="B1" s="697"/>
      <c r="C1" s="697"/>
      <c r="D1" s="697"/>
      <c r="E1" s="697"/>
      <c r="F1" s="697"/>
      <c r="G1" s="697"/>
      <c r="H1" s="697"/>
      <c r="I1" s="697"/>
      <c r="J1" s="697"/>
      <c r="K1" s="697"/>
      <c r="L1" s="594"/>
      <c r="M1" s="592"/>
      <c r="N1" s="592"/>
      <c r="O1" s="698" t="s">
        <v>3614</v>
      </c>
      <c r="P1" s="698"/>
      <c r="Q1" s="698"/>
      <c r="R1" s="698"/>
      <c r="S1" s="698"/>
      <c r="T1" s="698"/>
      <c r="U1" s="698"/>
      <c r="V1" s="698"/>
      <c r="W1" s="698"/>
      <c r="X1" s="698"/>
      <c r="Y1" s="698"/>
      <c r="Z1" s="698"/>
      <c r="AA1" s="698"/>
      <c r="AB1" s="698"/>
      <c r="AC1" s="698"/>
      <c r="AD1" s="698"/>
      <c r="AE1" s="698"/>
      <c r="AF1" s="698"/>
      <c r="AG1" s="698"/>
      <c r="AH1" s="698"/>
      <c r="AI1" s="698"/>
      <c r="AJ1" s="699" t="s">
        <v>205</v>
      </c>
    </row>
    <row r="2" spans="1:45" ht="87.75" customHeight="1">
      <c r="A2" s="697"/>
      <c r="B2" s="697"/>
      <c r="C2" s="697"/>
      <c r="D2" s="697"/>
      <c r="E2" s="697"/>
      <c r="F2" s="697"/>
      <c r="G2" s="697"/>
      <c r="H2" s="697"/>
      <c r="I2" s="697"/>
      <c r="J2" s="697"/>
      <c r="K2" s="697"/>
      <c r="L2" s="593"/>
      <c r="M2" s="592"/>
      <c r="N2" s="592"/>
      <c r="O2" s="590" t="s">
        <v>3613</v>
      </c>
      <c r="P2" s="591" t="s">
        <v>3612</v>
      </c>
      <c r="Q2" s="591" t="s">
        <v>3611</v>
      </c>
      <c r="R2" s="591" t="s">
        <v>3610</v>
      </c>
      <c r="S2" s="590" t="s">
        <v>3609</v>
      </c>
      <c r="T2" s="591" t="s">
        <v>3608</v>
      </c>
      <c r="U2" s="591" t="s">
        <v>3607</v>
      </c>
      <c r="V2" s="591" t="s">
        <v>3606</v>
      </c>
      <c r="W2" s="590" t="s">
        <v>3605</v>
      </c>
      <c r="X2" s="591" t="s">
        <v>3604</v>
      </c>
      <c r="Y2" s="591" t="s">
        <v>3603</v>
      </c>
      <c r="Z2" s="591" t="s">
        <v>3602</v>
      </c>
      <c r="AA2" s="591" t="s">
        <v>3601</v>
      </c>
      <c r="AB2" s="590" t="s">
        <v>3600</v>
      </c>
      <c r="AC2" s="590" t="s">
        <v>3599</v>
      </c>
      <c r="AD2" s="591" t="s">
        <v>3598</v>
      </c>
      <c r="AE2" s="591" t="s">
        <v>3597</v>
      </c>
      <c r="AF2" s="591" t="s">
        <v>3596</v>
      </c>
      <c r="AG2" s="591" t="s">
        <v>3595</v>
      </c>
      <c r="AH2" s="591" t="s">
        <v>3594</v>
      </c>
      <c r="AI2" s="590" t="s">
        <v>3593</v>
      </c>
      <c r="AJ2" s="699"/>
      <c r="AN2" s="567">
        <f>SUM(AN5:AN158)</f>
        <v>7070.6527466138505</v>
      </c>
    </row>
    <row r="3" spans="1:45">
      <c r="A3" s="700" t="s">
        <v>227</v>
      </c>
      <c r="B3" s="700" t="s">
        <v>228</v>
      </c>
      <c r="C3" s="700" t="s">
        <v>229</v>
      </c>
      <c r="D3" s="700" t="s">
        <v>230</v>
      </c>
      <c r="E3" s="700" t="s">
        <v>231</v>
      </c>
      <c r="F3" s="700" t="s">
        <v>232</v>
      </c>
      <c r="G3" s="700" t="s">
        <v>233</v>
      </c>
      <c r="H3" s="700" t="s">
        <v>234</v>
      </c>
      <c r="I3" s="700" t="s">
        <v>235</v>
      </c>
      <c r="J3" s="700" t="s">
        <v>236</v>
      </c>
      <c r="K3" s="700"/>
      <c r="L3" s="700"/>
      <c r="M3" s="700"/>
      <c r="N3" s="700"/>
      <c r="O3" s="588" t="s">
        <v>237</v>
      </c>
      <c r="P3" s="588" t="s">
        <v>238</v>
      </c>
      <c r="Q3" s="588" t="s">
        <v>239</v>
      </c>
      <c r="R3" s="588" t="s">
        <v>240</v>
      </c>
      <c r="S3" s="588" t="s">
        <v>241</v>
      </c>
      <c r="T3" s="588" t="s">
        <v>242</v>
      </c>
      <c r="U3" s="588" t="s">
        <v>243</v>
      </c>
      <c r="V3" s="588" t="s">
        <v>244</v>
      </c>
      <c r="W3" s="588" t="s">
        <v>245</v>
      </c>
      <c r="X3" s="588" t="s">
        <v>246</v>
      </c>
      <c r="Y3" s="588" t="s">
        <v>247</v>
      </c>
      <c r="Z3" s="588" t="s">
        <v>248</v>
      </c>
      <c r="AA3" s="588" t="s">
        <v>249</v>
      </c>
      <c r="AB3" s="588" t="s">
        <v>250</v>
      </c>
      <c r="AC3" s="588" t="s">
        <v>251</v>
      </c>
      <c r="AD3" s="588" t="s">
        <v>252</v>
      </c>
      <c r="AE3" s="588" t="s">
        <v>253</v>
      </c>
      <c r="AF3" s="588" t="s">
        <v>254</v>
      </c>
      <c r="AG3" s="588" t="s">
        <v>255</v>
      </c>
      <c r="AH3" s="588" t="s">
        <v>256</v>
      </c>
      <c r="AI3" s="588" t="s">
        <v>257</v>
      </c>
      <c r="AJ3" s="699"/>
      <c r="AK3" s="11"/>
      <c r="AL3" s="11"/>
      <c r="AM3" s="11"/>
      <c r="AN3" s="11" t="s">
        <v>165</v>
      </c>
      <c r="AO3" s="11" t="s">
        <v>196</v>
      </c>
      <c r="AP3" s="11" t="s">
        <v>162</v>
      </c>
      <c r="AQ3" s="11" t="s">
        <v>163</v>
      </c>
      <c r="AR3" s="11" t="s">
        <v>79</v>
      </c>
      <c r="AS3" s="11" t="s">
        <v>164</v>
      </c>
    </row>
    <row r="4" spans="1:45" ht="30">
      <c r="A4" s="700"/>
      <c r="B4" s="700"/>
      <c r="C4" s="700"/>
      <c r="D4" s="700"/>
      <c r="E4" s="700"/>
      <c r="F4" s="700"/>
      <c r="G4" s="700"/>
      <c r="H4" s="700"/>
      <c r="I4" s="700"/>
      <c r="J4" s="589" t="s">
        <v>258</v>
      </c>
      <c r="K4" s="589" t="s">
        <v>259</v>
      </c>
      <c r="L4" s="589" t="s">
        <v>260</v>
      </c>
      <c r="M4" s="589" t="s">
        <v>118</v>
      </c>
      <c r="N4" s="589" t="s">
        <v>261</v>
      </c>
      <c r="O4" s="588" t="s">
        <v>262</v>
      </c>
      <c r="P4" s="588" t="s">
        <v>262</v>
      </c>
      <c r="Q4" s="588" t="s">
        <v>262</v>
      </c>
      <c r="R4" s="588" t="s">
        <v>262</v>
      </c>
      <c r="S4" s="588" t="s">
        <v>263</v>
      </c>
      <c r="T4" s="588" t="s">
        <v>263</v>
      </c>
      <c r="U4" s="588" t="s">
        <v>263</v>
      </c>
      <c r="V4" s="588" t="s">
        <v>263</v>
      </c>
      <c r="W4" s="588" t="s">
        <v>264</v>
      </c>
      <c r="X4" s="588" t="s">
        <v>264</v>
      </c>
      <c r="Y4" s="588" t="s">
        <v>264</v>
      </c>
      <c r="Z4" s="588" t="s">
        <v>264</v>
      </c>
      <c r="AA4" s="588" t="s">
        <v>265</v>
      </c>
      <c r="AB4" s="588" t="s">
        <v>265</v>
      </c>
      <c r="AC4" s="588" t="s">
        <v>265</v>
      </c>
      <c r="AD4" s="588" t="s">
        <v>265</v>
      </c>
      <c r="AE4" s="588" t="s">
        <v>266</v>
      </c>
      <c r="AF4" s="588" t="s">
        <v>266</v>
      </c>
      <c r="AG4" s="588" t="s">
        <v>266</v>
      </c>
      <c r="AH4" s="588" t="s">
        <v>266</v>
      </c>
      <c r="AI4" s="588" t="s">
        <v>267</v>
      </c>
      <c r="AJ4" s="699"/>
      <c r="AK4" s="11"/>
      <c r="AL4" s="11"/>
      <c r="AM4" s="11"/>
      <c r="AN4" s="11"/>
      <c r="AO4" s="11"/>
      <c r="AP4" s="11"/>
      <c r="AQ4" s="11"/>
      <c r="AR4" s="11"/>
      <c r="AS4" s="11"/>
    </row>
    <row r="5" spans="1:45" ht="15" customHeight="1">
      <c r="A5" s="577">
        <v>1</v>
      </c>
      <c r="B5" s="577">
        <v>1</v>
      </c>
      <c r="C5" s="575"/>
      <c r="D5" s="577">
        <v>1050</v>
      </c>
      <c r="E5" s="577" t="s">
        <v>81</v>
      </c>
      <c r="F5" s="577" t="s">
        <v>82</v>
      </c>
      <c r="G5" s="577">
        <v>1982</v>
      </c>
      <c r="H5" s="577" t="s">
        <v>45</v>
      </c>
      <c r="I5" s="577" t="s">
        <v>83</v>
      </c>
      <c r="J5" s="577">
        <v>60</v>
      </c>
      <c r="K5" s="577">
        <v>20</v>
      </c>
      <c r="L5" s="577">
        <v>60</v>
      </c>
      <c r="M5" s="583">
        <v>0.44447916666666665</v>
      </c>
      <c r="N5" s="577">
        <v>0</v>
      </c>
      <c r="O5" s="581">
        <v>0.3527777777777778</v>
      </c>
      <c r="P5" s="581">
        <v>0.41388888888888886</v>
      </c>
      <c r="Q5" s="581">
        <v>0.68402777777777779</v>
      </c>
      <c r="R5" s="581">
        <v>0.63472222222222219</v>
      </c>
      <c r="S5" s="581">
        <v>0.36736111111111114</v>
      </c>
      <c r="T5" s="581">
        <v>0.48125000000000001</v>
      </c>
      <c r="U5" s="581">
        <v>0.31736111111111109</v>
      </c>
      <c r="V5" s="581">
        <v>0.58750000000000002</v>
      </c>
      <c r="W5" s="581">
        <v>0.33333333333333331</v>
      </c>
      <c r="X5" s="581">
        <v>0.49861111111111112</v>
      </c>
      <c r="Y5" s="581">
        <v>0.7055555555555556</v>
      </c>
      <c r="Z5" s="581">
        <v>0.43819444444444444</v>
      </c>
      <c r="AA5" s="581">
        <v>0.52777777777777779</v>
      </c>
      <c r="AB5" s="581">
        <v>0.55972222222222223</v>
      </c>
      <c r="AC5" s="581">
        <v>0.28402777777777777</v>
      </c>
      <c r="AD5" s="581">
        <v>0.45833333333333331</v>
      </c>
      <c r="AE5" s="581">
        <v>0.66180555555555554</v>
      </c>
      <c r="AF5" s="581">
        <v>0.3840277777777778</v>
      </c>
      <c r="AG5" s="581">
        <v>0.3</v>
      </c>
      <c r="AH5" s="581">
        <v>0.6069444444444444</v>
      </c>
      <c r="AI5" s="581">
        <v>0.71527777777777779</v>
      </c>
      <c r="AJ5" s="587" t="s">
        <v>115</v>
      </c>
      <c r="AK5" s="11" t="str">
        <f>E5&amp;" "&amp;F5</f>
        <v>Śmieja Daniel</v>
      </c>
      <c r="AL5" s="11" t="str">
        <f>I5</f>
        <v>LIRO team</v>
      </c>
      <c r="AM5" s="11" t="str">
        <f>H5</f>
        <v>Szczecin</v>
      </c>
      <c r="AN5" s="11">
        <v>100</v>
      </c>
      <c r="AO5" s="11"/>
      <c r="AP5" s="11"/>
      <c r="AQ5" s="11"/>
      <c r="AR5" s="11"/>
      <c r="AS5" s="11"/>
    </row>
    <row r="6" spans="1:45" s="571" customFormat="1" ht="15" customHeight="1">
      <c r="A6" s="574">
        <v>1</v>
      </c>
      <c r="B6" s="574">
        <v>1</v>
      </c>
      <c r="C6" s="573"/>
      <c r="D6" s="574">
        <v>1095</v>
      </c>
      <c r="E6" s="574" t="s">
        <v>695</v>
      </c>
      <c r="F6" s="574" t="s">
        <v>522</v>
      </c>
      <c r="G6" s="574">
        <v>1975</v>
      </c>
      <c r="H6" s="574" t="s">
        <v>85</v>
      </c>
      <c r="I6" s="573"/>
      <c r="J6" s="574">
        <v>60</v>
      </c>
      <c r="K6" s="574">
        <v>20</v>
      </c>
      <c r="L6" s="574">
        <v>60</v>
      </c>
      <c r="M6" s="582">
        <v>0.44447916666666665</v>
      </c>
      <c r="N6" s="574">
        <v>0</v>
      </c>
      <c r="O6" s="579">
        <v>0.3527777777777778</v>
      </c>
      <c r="P6" s="579">
        <v>0.41388888888888886</v>
      </c>
      <c r="Q6" s="579">
        <v>0.68402777777777779</v>
      </c>
      <c r="R6" s="579">
        <v>0.63472222222222219</v>
      </c>
      <c r="S6" s="579">
        <v>0.36736111111111114</v>
      </c>
      <c r="T6" s="579">
        <v>0.48125000000000001</v>
      </c>
      <c r="U6" s="579">
        <v>0.31736111111111109</v>
      </c>
      <c r="V6" s="579">
        <v>0.58750000000000002</v>
      </c>
      <c r="W6" s="579">
        <v>0.33333333333333331</v>
      </c>
      <c r="X6" s="579">
        <v>0.49861111111111112</v>
      </c>
      <c r="Y6" s="579">
        <v>0.7055555555555556</v>
      </c>
      <c r="Z6" s="579">
        <v>0.43819444444444444</v>
      </c>
      <c r="AA6" s="579">
        <v>0.52847222222222223</v>
      </c>
      <c r="AB6" s="579">
        <v>0.55972222222222223</v>
      </c>
      <c r="AC6" s="579">
        <v>0.28402777777777777</v>
      </c>
      <c r="AD6" s="579">
        <v>0.45833333333333331</v>
      </c>
      <c r="AE6" s="579">
        <v>0.66180555555555554</v>
      </c>
      <c r="AF6" s="579">
        <v>0.38680555555555557</v>
      </c>
      <c r="AG6" s="579">
        <v>0.3</v>
      </c>
      <c r="AH6" s="579">
        <v>0.6069444444444444</v>
      </c>
      <c r="AI6" s="579">
        <v>0.71527777777777779</v>
      </c>
      <c r="AJ6" s="586" t="s">
        <v>115</v>
      </c>
      <c r="AK6" s="11" t="str">
        <f t="shared" ref="AK6:AK19" si="0">E6&amp;" "&amp;F6</f>
        <v>Jędrusik Rafał</v>
      </c>
      <c r="AL6" s="11">
        <f t="shared" ref="AL6:AL19" si="1">I6</f>
        <v>0</v>
      </c>
      <c r="AM6" s="11" t="str">
        <f t="shared" ref="AM6:AM19" si="2">H6</f>
        <v>Poznań</v>
      </c>
      <c r="AN6" s="11">
        <f>MAX(AN5*IF(AR6&lt;1,AR6,IF(AS6&lt;1,AS6,IF(AP6&lt;1,AP6,1))),0)</f>
        <v>100</v>
      </c>
      <c r="AO6" s="11"/>
      <c r="AP6" s="11">
        <f>M5/M6</f>
        <v>1</v>
      </c>
      <c r="AQ6" s="11">
        <f>K6/K5</f>
        <v>1</v>
      </c>
      <c r="AR6" s="11">
        <f>J6/J5</f>
        <v>1</v>
      </c>
      <c r="AS6" s="11">
        <f>(K6/K5)^0.2</f>
        <v>1</v>
      </c>
    </row>
    <row r="7" spans="1:45" ht="15" customHeight="1">
      <c r="A7" s="577">
        <v>3</v>
      </c>
      <c r="B7" s="577">
        <v>3</v>
      </c>
      <c r="C7" s="575"/>
      <c r="D7" s="577">
        <v>1071</v>
      </c>
      <c r="E7" s="577" t="s">
        <v>117</v>
      </c>
      <c r="F7" s="577" t="s">
        <v>48</v>
      </c>
      <c r="G7" s="577">
        <v>1979</v>
      </c>
      <c r="H7" s="577" t="s">
        <v>47</v>
      </c>
      <c r="I7" s="577" t="s">
        <v>296</v>
      </c>
      <c r="J7" s="577">
        <v>60</v>
      </c>
      <c r="K7" s="577">
        <v>20</v>
      </c>
      <c r="L7" s="577">
        <v>60</v>
      </c>
      <c r="M7" s="583">
        <v>0.45769675925925923</v>
      </c>
      <c r="N7" s="577">
        <v>0</v>
      </c>
      <c r="O7" s="581">
        <v>0.72222222222222221</v>
      </c>
      <c r="P7" s="581">
        <v>0.5444444444444444</v>
      </c>
      <c r="Q7" s="581">
        <v>0.6875</v>
      </c>
      <c r="R7" s="581">
        <v>0.35416666666666669</v>
      </c>
      <c r="S7" s="581">
        <v>0.59930555555555554</v>
      </c>
      <c r="T7" s="581">
        <v>0.44236111111111109</v>
      </c>
      <c r="U7" s="581">
        <v>0.64097222222222228</v>
      </c>
      <c r="V7" s="581">
        <v>0.39861111111111114</v>
      </c>
      <c r="W7" s="581">
        <v>0.62013888888888891</v>
      </c>
      <c r="X7" s="581">
        <v>0.46180555555555558</v>
      </c>
      <c r="Y7" s="581">
        <v>0.28680555555555554</v>
      </c>
      <c r="Z7" s="581">
        <v>0.50972222222222219</v>
      </c>
      <c r="AA7" s="581">
        <v>0.30625000000000002</v>
      </c>
      <c r="AB7" s="581">
        <v>0.42152777777777778</v>
      </c>
      <c r="AC7" s="581">
        <v>0.70694444444444449</v>
      </c>
      <c r="AD7" s="581">
        <v>0.48541666666666666</v>
      </c>
      <c r="AE7" s="581">
        <v>0.32916666666666666</v>
      </c>
      <c r="AF7" s="581">
        <v>0.57916666666666672</v>
      </c>
      <c r="AG7" s="581">
        <v>0.66111111111111109</v>
      </c>
      <c r="AH7" s="581">
        <v>0.37847222222222221</v>
      </c>
      <c r="AI7" s="581">
        <v>0.72847222222222219</v>
      </c>
      <c r="AJ7" s="587" t="s">
        <v>115</v>
      </c>
      <c r="AK7" s="11" t="str">
        <f t="shared" si="0"/>
        <v>Brudło Paweł</v>
      </c>
      <c r="AL7" s="11" t="str">
        <f t="shared" si="1"/>
        <v>KTE Tramp</v>
      </c>
      <c r="AM7" s="11" t="str">
        <f t="shared" si="2"/>
        <v>Warszawa</v>
      </c>
      <c r="AN7" s="11">
        <f t="shared" ref="AN7:AN19" si="3">MAX(AN6*IF(AR7&lt;1,AR7,IF(AS7&lt;1,AS7,IF(AP7&lt;1,AP7,1))),0)</f>
        <v>97.112150714376028</v>
      </c>
      <c r="AO7" s="11"/>
      <c r="AP7" s="11">
        <f t="shared" ref="AP7:AP19" si="4">M6/M7</f>
        <v>0.97112150714376033</v>
      </c>
      <c r="AQ7" s="11">
        <f t="shared" ref="AQ7:AQ19" si="5">K7/K6</f>
        <v>1</v>
      </c>
      <c r="AR7" s="11">
        <f t="shared" ref="AR7:AR19" si="6">J7/J6</f>
        <v>1</v>
      </c>
      <c r="AS7" s="11">
        <f t="shared" ref="AS7:AS19" si="7">(K7/K6)^0.2</f>
        <v>1</v>
      </c>
    </row>
    <row r="8" spans="1:45" s="571" customFormat="1" ht="15" customHeight="1">
      <c r="A8" s="574">
        <v>4</v>
      </c>
      <c r="B8" s="574">
        <v>4</v>
      </c>
      <c r="C8" s="573"/>
      <c r="D8" s="574">
        <v>1149</v>
      </c>
      <c r="E8" s="574" t="s">
        <v>385</v>
      </c>
      <c r="F8" s="574" t="s">
        <v>386</v>
      </c>
      <c r="G8" s="574">
        <v>1984</v>
      </c>
      <c r="H8" s="574" t="s">
        <v>387</v>
      </c>
      <c r="I8" s="574" t="s">
        <v>388</v>
      </c>
      <c r="J8" s="574">
        <v>60</v>
      </c>
      <c r="K8" s="574">
        <v>20</v>
      </c>
      <c r="L8" s="574">
        <v>60</v>
      </c>
      <c r="M8" s="582">
        <v>0.45969907407407407</v>
      </c>
      <c r="N8" s="574">
        <v>0</v>
      </c>
      <c r="O8" s="579">
        <v>0.63541666666666663</v>
      </c>
      <c r="P8" s="579">
        <v>0.55000000000000004</v>
      </c>
      <c r="Q8" s="579">
        <v>0.31388888888888888</v>
      </c>
      <c r="R8" s="579">
        <v>0.41388888888888886</v>
      </c>
      <c r="S8" s="579">
        <v>0.59930555555555554</v>
      </c>
      <c r="T8" s="579">
        <v>0.47986111111111113</v>
      </c>
      <c r="U8" s="579">
        <v>0.68263888888888891</v>
      </c>
      <c r="V8" s="579">
        <v>0.45555555555555555</v>
      </c>
      <c r="W8" s="579">
        <v>0.66041666666666665</v>
      </c>
      <c r="X8" s="579">
        <v>0.61527777777777781</v>
      </c>
      <c r="Y8" s="579">
        <v>0.29236111111111113</v>
      </c>
      <c r="Z8" s="579">
        <v>0.52430555555555558</v>
      </c>
      <c r="AA8" s="579">
        <v>0.3576388888888889</v>
      </c>
      <c r="AB8" s="579">
        <v>0.38680555555555557</v>
      </c>
      <c r="AC8" s="579">
        <v>0.72083333333333333</v>
      </c>
      <c r="AD8" s="579">
        <v>0.50069444444444444</v>
      </c>
      <c r="AE8" s="579">
        <v>0.33958333333333335</v>
      </c>
      <c r="AF8" s="579">
        <v>0.57916666666666672</v>
      </c>
      <c r="AG8" s="579">
        <v>0.70277777777777772</v>
      </c>
      <c r="AH8" s="579">
        <v>0.4375</v>
      </c>
      <c r="AI8" s="579">
        <v>0.72986111111111107</v>
      </c>
      <c r="AJ8" s="586" t="s">
        <v>115</v>
      </c>
      <c r="AK8" s="11" t="str">
        <f t="shared" si="0"/>
        <v>Wojciechowski Adam</v>
      </c>
      <c r="AL8" s="11" t="str">
        <f t="shared" si="1"/>
        <v>Ultrateam</v>
      </c>
      <c r="AM8" s="11" t="str">
        <f t="shared" si="2"/>
        <v>Piastów</v>
      </c>
      <c r="AN8" s="11">
        <f t="shared" si="3"/>
        <v>96.689158567903718</v>
      </c>
      <c r="AO8" s="11"/>
      <c r="AP8" s="11">
        <f t="shared" si="4"/>
        <v>0.99564429226043605</v>
      </c>
      <c r="AQ8" s="11">
        <f t="shared" si="5"/>
        <v>1</v>
      </c>
      <c r="AR8" s="11">
        <f t="shared" si="6"/>
        <v>1</v>
      </c>
      <c r="AS8" s="11">
        <f t="shared" si="7"/>
        <v>1</v>
      </c>
    </row>
    <row r="9" spans="1:45" ht="15" customHeight="1">
      <c r="A9" s="577">
        <v>5</v>
      </c>
      <c r="B9" s="577">
        <v>5</v>
      </c>
      <c r="C9" s="575"/>
      <c r="D9" s="577">
        <v>1161</v>
      </c>
      <c r="E9" s="577" t="s">
        <v>332</v>
      </c>
      <c r="F9" s="577" t="s">
        <v>46</v>
      </c>
      <c r="G9" s="577">
        <v>1979</v>
      </c>
      <c r="H9" s="577" t="s">
        <v>47</v>
      </c>
      <c r="I9" s="577" t="s">
        <v>2594</v>
      </c>
      <c r="J9" s="577">
        <v>60</v>
      </c>
      <c r="K9" s="577">
        <v>20</v>
      </c>
      <c r="L9" s="577">
        <v>60</v>
      </c>
      <c r="M9" s="583">
        <v>0.4657175925925926</v>
      </c>
      <c r="N9" s="577">
        <v>0</v>
      </c>
      <c r="O9" s="581">
        <v>0.73055555555555551</v>
      </c>
      <c r="P9" s="581">
        <v>0.43055555555555558</v>
      </c>
      <c r="Q9" s="581">
        <v>0.61736111111111114</v>
      </c>
      <c r="R9" s="581">
        <v>0.55625000000000002</v>
      </c>
      <c r="S9" s="581">
        <v>0.38472222222222224</v>
      </c>
      <c r="T9" s="581">
        <v>0.35208333333333336</v>
      </c>
      <c r="U9" s="581">
        <v>0.67569444444444449</v>
      </c>
      <c r="V9" s="581">
        <v>0.50138888888888888</v>
      </c>
      <c r="W9" s="581">
        <v>0.69444444444444442</v>
      </c>
      <c r="X9" s="581">
        <v>0.36944444444444446</v>
      </c>
      <c r="Y9" s="581">
        <v>0.28680555555555554</v>
      </c>
      <c r="Z9" s="581">
        <v>0.45763888888888887</v>
      </c>
      <c r="AA9" s="581">
        <v>0.30763888888888891</v>
      </c>
      <c r="AB9" s="581">
        <v>0.33541666666666664</v>
      </c>
      <c r="AC9" s="581">
        <v>0.65902777777777777</v>
      </c>
      <c r="AD9" s="581">
        <v>0.47499999999999998</v>
      </c>
      <c r="AE9" s="581">
        <v>0.58819444444444446</v>
      </c>
      <c r="AF9" s="581">
        <v>0.40486111111111112</v>
      </c>
      <c r="AG9" s="581">
        <v>0.64097222222222228</v>
      </c>
      <c r="AH9" s="581">
        <v>0.52361111111111114</v>
      </c>
      <c r="AI9" s="581">
        <v>0.73611111111111116</v>
      </c>
      <c r="AJ9" s="587" t="s">
        <v>115</v>
      </c>
      <c r="AK9" s="11" t="str">
        <f t="shared" si="0"/>
        <v>Buciak Piotr</v>
      </c>
      <c r="AL9" s="11" t="str">
        <f t="shared" si="1"/>
        <v>Team 360</v>
      </c>
      <c r="AM9" s="11" t="str">
        <f t="shared" si="2"/>
        <v>Warszawa</v>
      </c>
      <c r="AN9" s="11">
        <f t="shared" si="3"/>
        <v>95.439634176648937</v>
      </c>
      <c r="AO9" s="11"/>
      <c r="AP9" s="11">
        <f t="shared" si="4"/>
        <v>0.98707689248968633</v>
      </c>
      <c r="AQ9" s="11">
        <f t="shared" si="5"/>
        <v>1</v>
      </c>
      <c r="AR9" s="11">
        <f t="shared" si="6"/>
        <v>1</v>
      </c>
      <c r="AS9" s="11">
        <f t="shared" si="7"/>
        <v>1</v>
      </c>
    </row>
    <row r="10" spans="1:45" s="571" customFormat="1" ht="15" customHeight="1">
      <c r="A10" s="574">
        <v>6</v>
      </c>
      <c r="B10" s="574">
        <v>6</v>
      </c>
      <c r="C10" s="573"/>
      <c r="D10" s="574">
        <v>1039</v>
      </c>
      <c r="E10" s="574" t="s">
        <v>292</v>
      </c>
      <c r="F10" s="574" t="s">
        <v>293</v>
      </c>
      <c r="G10" s="574">
        <v>1978</v>
      </c>
      <c r="H10" s="574" t="s">
        <v>294</v>
      </c>
      <c r="I10" s="574" t="s">
        <v>3592</v>
      </c>
      <c r="J10" s="574">
        <v>60</v>
      </c>
      <c r="K10" s="574">
        <v>20</v>
      </c>
      <c r="L10" s="574">
        <v>60</v>
      </c>
      <c r="M10" s="582">
        <v>0.48047453703703702</v>
      </c>
      <c r="N10" s="574">
        <v>0</v>
      </c>
      <c r="O10" s="579">
        <v>0.74305555555555558</v>
      </c>
      <c r="P10" s="579">
        <v>0.42083333333333334</v>
      </c>
      <c r="Q10" s="579">
        <v>0.69861111111111107</v>
      </c>
      <c r="R10" s="579">
        <v>0.59305555555555556</v>
      </c>
      <c r="S10" s="579">
        <v>0.35416666666666669</v>
      </c>
      <c r="T10" s="579">
        <v>0.49513888888888891</v>
      </c>
      <c r="U10" s="579">
        <v>0.31805555555555554</v>
      </c>
      <c r="V10" s="579">
        <v>0.5229166666666667</v>
      </c>
      <c r="W10" s="579">
        <v>0.33333333333333331</v>
      </c>
      <c r="X10" s="579">
        <v>0.3972222222222222</v>
      </c>
      <c r="Y10" s="579">
        <v>0.72638888888888886</v>
      </c>
      <c r="Z10" s="579">
        <v>0.45555555555555555</v>
      </c>
      <c r="AA10" s="579">
        <v>0.65069444444444446</v>
      </c>
      <c r="AB10" s="579">
        <v>0.62083333333333335</v>
      </c>
      <c r="AC10" s="579">
        <v>0.28680555555555554</v>
      </c>
      <c r="AD10" s="579">
        <v>0.47430555555555554</v>
      </c>
      <c r="AE10" s="579">
        <v>0.67083333333333328</v>
      </c>
      <c r="AF10" s="579">
        <v>0.375</v>
      </c>
      <c r="AG10" s="579">
        <v>0.30138888888888887</v>
      </c>
      <c r="AH10" s="579">
        <v>0.55000000000000004</v>
      </c>
      <c r="AI10" s="579">
        <v>0.75069444444444444</v>
      </c>
      <c r="AJ10" s="586" t="s">
        <v>115</v>
      </c>
      <c r="AK10" s="11" t="str">
        <f t="shared" si="0"/>
        <v>Waliński Mikołaj</v>
      </c>
      <c r="AL10" s="11" t="str">
        <f t="shared" si="1"/>
        <v>MBOO Team</v>
      </c>
      <c r="AM10" s="11" t="str">
        <f t="shared" si="2"/>
        <v>Elbląg</v>
      </c>
      <c r="AN10" s="11">
        <f t="shared" si="3"/>
        <v>92.508370871775114</v>
      </c>
      <c r="AO10" s="11"/>
      <c r="AP10" s="11">
        <f t="shared" si="4"/>
        <v>0.96928672945824201</v>
      </c>
      <c r="AQ10" s="11">
        <f t="shared" si="5"/>
        <v>1</v>
      </c>
      <c r="AR10" s="11">
        <f t="shared" si="6"/>
        <v>1</v>
      </c>
      <c r="AS10" s="11">
        <f t="shared" si="7"/>
        <v>1</v>
      </c>
    </row>
    <row r="11" spans="1:45" ht="15" customHeight="1">
      <c r="A11" s="577">
        <v>7</v>
      </c>
      <c r="B11" s="577">
        <v>7</v>
      </c>
      <c r="C11" s="575"/>
      <c r="D11" s="577">
        <v>1002</v>
      </c>
      <c r="E11" s="577" t="s">
        <v>268</v>
      </c>
      <c r="F11" s="577" t="s">
        <v>91</v>
      </c>
      <c r="G11" s="577">
        <v>1969</v>
      </c>
      <c r="H11" s="577" t="s">
        <v>92</v>
      </c>
      <c r="I11" s="577" t="s">
        <v>269</v>
      </c>
      <c r="J11" s="577">
        <v>60</v>
      </c>
      <c r="K11" s="577">
        <v>20</v>
      </c>
      <c r="L11" s="577">
        <v>60</v>
      </c>
      <c r="M11" s="583">
        <v>0.48056712962962961</v>
      </c>
      <c r="N11" s="577">
        <v>0</v>
      </c>
      <c r="O11" s="581">
        <v>0.74305555555555558</v>
      </c>
      <c r="P11" s="581">
        <v>0.42083333333333334</v>
      </c>
      <c r="Q11" s="581">
        <v>0.69930555555555551</v>
      </c>
      <c r="R11" s="581">
        <v>0.59305555555555556</v>
      </c>
      <c r="S11" s="581">
        <v>0.35416666666666669</v>
      </c>
      <c r="T11" s="581">
        <v>0.49513888888888891</v>
      </c>
      <c r="U11" s="581">
        <v>0.31736111111111109</v>
      </c>
      <c r="V11" s="581">
        <v>0.5229166666666667</v>
      </c>
      <c r="W11" s="581">
        <v>0.33333333333333331</v>
      </c>
      <c r="X11" s="581">
        <v>0.3972222222222222</v>
      </c>
      <c r="Y11" s="581">
        <v>0.72638888888888886</v>
      </c>
      <c r="Z11" s="581">
        <v>0.45555555555555555</v>
      </c>
      <c r="AA11" s="581">
        <v>0.65069444444444446</v>
      </c>
      <c r="AB11" s="581">
        <v>0.62083333333333335</v>
      </c>
      <c r="AC11" s="581">
        <v>0.28680555555555554</v>
      </c>
      <c r="AD11" s="581">
        <v>0.47430555555555554</v>
      </c>
      <c r="AE11" s="581">
        <v>0.67083333333333328</v>
      </c>
      <c r="AF11" s="581">
        <v>0.375</v>
      </c>
      <c r="AG11" s="581">
        <v>0.30138888888888887</v>
      </c>
      <c r="AH11" s="581">
        <v>0.55000000000000004</v>
      </c>
      <c r="AI11" s="581">
        <v>0.75138888888888888</v>
      </c>
      <c r="AJ11" s="587" t="s">
        <v>115</v>
      </c>
      <c r="AK11" s="11" t="str">
        <f t="shared" si="0"/>
        <v>Potocki Mirosław</v>
      </c>
      <c r="AL11" s="11" t="str">
        <f t="shared" si="1"/>
        <v>GREY WOLF</v>
      </c>
      <c r="AM11" s="11" t="str">
        <f t="shared" si="2"/>
        <v>Gdynia</v>
      </c>
      <c r="AN11" s="11">
        <f t="shared" si="3"/>
        <v>92.490546952144697</v>
      </c>
      <c r="AO11" s="11"/>
      <c r="AP11" s="11">
        <f t="shared" si="4"/>
        <v>0.9998073264131403</v>
      </c>
      <c r="AQ11" s="11">
        <f t="shared" si="5"/>
        <v>1</v>
      </c>
      <c r="AR11" s="11">
        <f t="shared" si="6"/>
        <v>1</v>
      </c>
      <c r="AS11" s="11">
        <f t="shared" si="7"/>
        <v>1</v>
      </c>
    </row>
    <row r="12" spans="1:45" s="571" customFormat="1" ht="15" customHeight="1">
      <c r="A12" s="574">
        <v>8</v>
      </c>
      <c r="B12" s="574">
        <v>8</v>
      </c>
      <c r="C12" s="573"/>
      <c r="D12" s="574">
        <v>1001</v>
      </c>
      <c r="E12" s="574" t="s">
        <v>302</v>
      </c>
      <c r="F12" s="574" t="s">
        <v>88</v>
      </c>
      <c r="G12" s="574">
        <v>1968</v>
      </c>
      <c r="H12" s="574" t="s">
        <v>57</v>
      </c>
      <c r="I12" s="574" t="s">
        <v>269</v>
      </c>
      <c r="J12" s="574">
        <v>60</v>
      </c>
      <c r="K12" s="574">
        <v>20</v>
      </c>
      <c r="L12" s="574">
        <v>60</v>
      </c>
      <c r="M12" s="582">
        <v>0.48140046296296296</v>
      </c>
      <c r="N12" s="574">
        <v>0</v>
      </c>
      <c r="O12" s="579">
        <v>0.74513888888888891</v>
      </c>
      <c r="P12" s="579">
        <v>0.58680555555555558</v>
      </c>
      <c r="Q12" s="579">
        <v>0.31111111111111112</v>
      </c>
      <c r="R12" s="579">
        <v>0.45416666666666666</v>
      </c>
      <c r="S12" s="579">
        <v>0.64027777777777772</v>
      </c>
      <c r="T12" s="579">
        <v>0.40625</v>
      </c>
      <c r="U12" s="579">
        <v>0.68472222222222223</v>
      </c>
      <c r="V12" s="579">
        <v>0.5083333333333333</v>
      </c>
      <c r="W12" s="579">
        <v>0.6645833333333333</v>
      </c>
      <c r="X12" s="579">
        <v>0.38958333333333334</v>
      </c>
      <c r="Y12" s="579">
        <v>0.28680555555555554</v>
      </c>
      <c r="Z12" s="579">
        <v>0.53888888888888886</v>
      </c>
      <c r="AA12" s="579">
        <v>0.3576388888888889</v>
      </c>
      <c r="AB12" s="579">
        <v>0.42569444444444443</v>
      </c>
      <c r="AC12" s="579">
        <v>0.72222222222222221</v>
      </c>
      <c r="AD12" s="579">
        <v>0.56041666666666667</v>
      </c>
      <c r="AE12" s="579">
        <v>0.33680555555555558</v>
      </c>
      <c r="AF12" s="579">
        <v>0.61944444444444446</v>
      </c>
      <c r="AG12" s="579">
        <v>0.70347222222222228</v>
      </c>
      <c r="AH12" s="579">
        <v>0.48402777777777778</v>
      </c>
      <c r="AI12" s="579">
        <v>0.75208333333333333</v>
      </c>
      <c r="AJ12" s="586" t="s">
        <v>115</v>
      </c>
      <c r="AK12" s="11" t="str">
        <f t="shared" si="0"/>
        <v>Pachulski Marek</v>
      </c>
      <c r="AL12" s="11" t="str">
        <f t="shared" si="1"/>
        <v>GREY WOLF</v>
      </c>
      <c r="AM12" s="11" t="str">
        <f t="shared" si="2"/>
        <v>Gdańsk</v>
      </c>
      <c r="AN12" s="11">
        <f t="shared" si="3"/>
        <v>92.330440218305966</v>
      </c>
      <c r="AO12" s="11"/>
      <c r="AP12" s="11">
        <f t="shared" si="4"/>
        <v>0.9982689394850095</v>
      </c>
      <c r="AQ12" s="11">
        <f t="shared" si="5"/>
        <v>1</v>
      </c>
      <c r="AR12" s="11">
        <f t="shared" si="6"/>
        <v>1</v>
      </c>
      <c r="AS12" s="11">
        <f t="shared" si="7"/>
        <v>1</v>
      </c>
    </row>
    <row r="13" spans="1:45" ht="15" customHeight="1">
      <c r="A13" s="577">
        <v>8</v>
      </c>
      <c r="B13" s="577">
        <v>8</v>
      </c>
      <c r="C13" s="575"/>
      <c r="D13" s="577">
        <v>1072</v>
      </c>
      <c r="E13" s="577" t="s">
        <v>302</v>
      </c>
      <c r="F13" s="577" t="s">
        <v>66</v>
      </c>
      <c r="G13" s="577">
        <v>1967</v>
      </c>
      <c r="H13" s="577" t="s">
        <v>324</v>
      </c>
      <c r="I13" s="577" t="s">
        <v>3591</v>
      </c>
      <c r="J13" s="577">
        <v>60</v>
      </c>
      <c r="K13" s="577">
        <v>20</v>
      </c>
      <c r="L13" s="577">
        <v>60</v>
      </c>
      <c r="M13" s="583">
        <v>0.48140046296296296</v>
      </c>
      <c r="N13" s="577">
        <v>0</v>
      </c>
      <c r="O13" s="581">
        <v>0.74513888888888891</v>
      </c>
      <c r="P13" s="581">
        <v>0.58611111111111114</v>
      </c>
      <c r="Q13" s="581">
        <v>0.31111111111111112</v>
      </c>
      <c r="R13" s="581">
        <v>0.45416666666666666</v>
      </c>
      <c r="S13" s="581">
        <v>0.64027777777777772</v>
      </c>
      <c r="T13" s="581">
        <v>0.40625</v>
      </c>
      <c r="U13" s="581">
        <v>0.68472222222222223</v>
      </c>
      <c r="V13" s="581">
        <v>0.50555555555555554</v>
      </c>
      <c r="W13" s="581">
        <v>0.66319444444444442</v>
      </c>
      <c r="X13" s="581">
        <v>0.3888888888888889</v>
      </c>
      <c r="Y13" s="581">
        <v>0.28680555555555554</v>
      </c>
      <c r="Z13" s="581">
        <v>0.53888888888888886</v>
      </c>
      <c r="AA13" s="581">
        <v>0.3576388888888889</v>
      </c>
      <c r="AB13" s="581">
        <v>0.42569444444444443</v>
      </c>
      <c r="AC13" s="581">
        <v>0.72222222222222221</v>
      </c>
      <c r="AD13" s="581">
        <v>0.56041666666666667</v>
      </c>
      <c r="AE13" s="581">
        <v>0.33680555555555558</v>
      </c>
      <c r="AF13" s="581">
        <v>0.61944444444444446</v>
      </c>
      <c r="AG13" s="581">
        <v>0.70347222222222228</v>
      </c>
      <c r="AH13" s="581">
        <v>0.48402777777777778</v>
      </c>
      <c r="AI13" s="581">
        <v>0.75208333333333333</v>
      </c>
      <c r="AJ13" s="587" t="s">
        <v>115</v>
      </c>
      <c r="AK13" s="11" t="str">
        <f t="shared" si="0"/>
        <v>Pachulski Leszek</v>
      </c>
      <c r="AL13" s="11" t="str">
        <f t="shared" si="1"/>
        <v>JEDNA SEKUNDA</v>
      </c>
      <c r="AM13" s="11" t="str">
        <f t="shared" si="2"/>
        <v>Sopot</v>
      </c>
      <c r="AN13" s="11">
        <f t="shared" si="3"/>
        <v>92.330440218305966</v>
      </c>
      <c r="AO13" s="11"/>
      <c r="AP13" s="11">
        <f t="shared" si="4"/>
        <v>1</v>
      </c>
      <c r="AQ13" s="11">
        <f t="shared" si="5"/>
        <v>1</v>
      </c>
      <c r="AR13" s="11">
        <f t="shared" si="6"/>
        <v>1</v>
      </c>
      <c r="AS13" s="11">
        <f t="shared" si="7"/>
        <v>1</v>
      </c>
    </row>
    <row r="14" spans="1:45" s="571" customFormat="1" ht="15" customHeight="1">
      <c r="A14" s="574">
        <v>10</v>
      </c>
      <c r="B14" s="574">
        <v>10</v>
      </c>
      <c r="C14" s="573"/>
      <c r="D14" s="574">
        <v>1139</v>
      </c>
      <c r="E14" s="574" t="s">
        <v>568</v>
      </c>
      <c r="F14" s="574" t="s">
        <v>486</v>
      </c>
      <c r="G14" s="574">
        <v>1958</v>
      </c>
      <c r="H14" s="574" t="s">
        <v>92</v>
      </c>
      <c r="I14" s="574" t="s">
        <v>569</v>
      </c>
      <c r="J14" s="574">
        <v>60</v>
      </c>
      <c r="K14" s="574">
        <v>20</v>
      </c>
      <c r="L14" s="574">
        <v>60</v>
      </c>
      <c r="M14" s="582">
        <v>0.48143518518518519</v>
      </c>
      <c r="N14" s="574">
        <v>0</v>
      </c>
      <c r="O14" s="579">
        <v>0.74513888888888891</v>
      </c>
      <c r="P14" s="579">
        <v>0.58611111111111114</v>
      </c>
      <c r="Q14" s="579">
        <v>0.31111111111111112</v>
      </c>
      <c r="R14" s="579">
        <v>0.45416666666666666</v>
      </c>
      <c r="S14" s="579">
        <v>0.64027777777777772</v>
      </c>
      <c r="T14" s="579">
        <v>0.40625</v>
      </c>
      <c r="U14" s="579">
        <v>0.68472222222222223</v>
      </c>
      <c r="V14" s="579">
        <v>0.5083333333333333</v>
      </c>
      <c r="W14" s="579">
        <v>0.66319444444444442</v>
      </c>
      <c r="X14" s="579">
        <v>0.38958333333333334</v>
      </c>
      <c r="Y14" s="579">
        <v>0.28680555555555554</v>
      </c>
      <c r="Z14" s="579">
        <v>0.53888888888888886</v>
      </c>
      <c r="AA14" s="579">
        <v>0.3576388888888889</v>
      </c>
      <c r="AB14" s="579">
        <v>0.42569444444444443</v>
      </c>
      <c r="AC14" s="579">
        <v>0.72222222222222221</v>
      </c>
      <c r="AD14" s="579">
        <v>0.56041666666666667</v>
      </c>
      <c r="AE14" s="579">
        <v>0.33680555555555558</v>
      </c>
      <c r="AF14" s="579">
        <v>0.61944444444444446</v>
      </c>
      <c r="AG14" s="579">
        <v>0.70347222222222228</v>
      </c>
      <c r="AH14" s="579">
        <v>0.48402777777777778</v>
      </c>
      <c r="AI14" s="579">
        <v>0.75208333333333333</v>
      </c>
      <c r="AJ14" s="586" t="s">
        <v>115</v>
      </c>
      <c r="AK14" s="11" t="str">
        <f t="shared" si="0"/>
        <v>Warda Jarosław</v>
      </c>
      <c r="AL14" s="11" t="str">
        <f t="shared" si="1"/>
        <v>Grey Wolf</v>
      </c>
      <c r="AM14" s="11" t="str">
        <f t="shared" si="2"/>
        <v>Gdynia</v>
      </c>
      <c r="AN14" s="11">
        <f t="shared" si="3"/>
        <v>92.32378113280123</v>
      </c>
      <c r="AO14" s="11"/>
      <c r="AP14" s="11">
        <f t="shared" si="4"/>
        <v>0.99992787768054614</v>
      </c>
      <c r="AQ14" s="11">
        <f t="shared" si="5"/>
        <v>1</v>
      </c>
      <c r="AR14" s="11">
        <f t="shared" si="6"/>
        <v>1</v>
      </c>
      <c r="AS14" s="11">
        <f t="shared" si="7"/>
        <v>1</v>
      </c>
    </row>
    <row r="15" spans="1:45" ht="15" customHeight="1">
      <c r="A15" s="577">
        <v>11</v>
      </c>
      <c r="B15" s="577">
        <v>11</v>
      </c>
      <c r="C15" s="575"/>
      <c r="D15" s="577">
        <v>1127</v>
      </c>
      <c r="E15" s="577" t="s">
        <v>116</v>
      </c>
      <c r="F15" s="577" t="s">
        <v>84</v>
      </c>
      <c r="G15" s="577">
        <v>1979</v>
      </c>
      <c r="H15" s="577" t="s">
        <v>96</v>
      </c>
      <c r="I15" s="577" t="s">
        <v>677</v>
      </c>
      <c r="J15" s="577">
        <v>59</v>
      </c>
      <c r="K15" s="577">
        <v>19</v>
      </c>
      <c r="L15" s="577">
        <v>59</v>
      </c>
      <c r="M15" s="583">
        <v>0.4868865740740741</v>
      </c>
      <c r="N15" s="577">
        <v>0</v>
      </c>
      <c r="O15" s="581">
        <v>0.75069444444444444</v>
      </c>
      <c r="P15" s="581">
        <v>0.4826388888888889</v>
      </c>
      <c r="Q15" s="580"/>
      <c r="R15" s="581">
        <v>0.6166666666666667</v>
      </c>
      <c r="S15" s="581">
        <v>0.40138888888888891</v>
      </c>
      <c r="T15" s="581">
        <v>0.4375</v>
      </c>
      <c r="U15" s="581">
        <v>0.3263888888888889</v>
      </c>
      <c r="V15" s="581">
        <v>0.54722222222222228</v>
      </c>
      <c r="W15" s="581">
        <v>0.34583333333333333</v>
      </c>
      <c r="X15" s="581">
        <v>0.41805555555555557</v>
      </c>
      <c r="Y15" s="581">
        <v>0.73402777777777772</v>
      </c>
      <c r="Z15" s="581">
        <v>0.51111111111111107</v>
      </c>
      <c r="AA15" s="581">
        <v>0.68819444444444444</v>
      </c>
      <c r="AB15" s="581">
        <v>0.64861111111111114</v>
      </c>
      <c r="AC15" s="581">
        <v>0.28888888888888886</v>
      </c>
      <c r="AD15" s="581">
        <v>0.45902777777777776</v>
      </c>
      <c r="AE15" s="581">
        <v>0.71111111111111114</v>
      </c>
      <c r="AF15" s="581">
        <v>0.37708333333333333</v>
      </c>
      <c r="AG15" s="581">
        <v>0.30694444444444446</v>
      </c>
      <c r="AH15" s="581">
        <v>0.57222222222222219</v>
      </c>
      <c r="AI15" s="581">
        <v>0.75763888888888886</v>
      </c>
      <c r="AJ15" s="587"/>
      <c r="AK15" s="11" t="str">
        <f t="shared" si="0"/>
        <v>Walentowski Radosław</v>
      </c>
      <c r="AL15" s="11" t="str">
        <f t="shared" si="1"/>
        <v>LosMaruderos</v>
      </c>
      <c r="AM15" s="11" t="str">
        <f t="shared" si="2"/>
        <v>Skierniewice</v>
      </c>
      <c r="AN15" s="11">
        <f t="shared" si="3"/>
        <v>90.785051447254531</v>
      </c>
      <c r="AO15" s="11"/>
      <c r="AP15" s="11">
        <f t="shared" si="4"/>
        <v>0.98880357524900753</v>
      </c>
      <c r="AQ15" s="11">
        <f t="shared" si="5"/>
        <v>0.95</v>
      </c>
      <c r="AR15" s="11">
        <f t="shared" si="6"/>
        <v>0.98333333333333328</v>
      </c>
      <c r="AS15" s="11">
        <f t="shared" si="7"/>
        <v>0.98979378168698851</v>
      </c>
    </row>
    <row r="16" spans="1:45" s="571" customFormat="1" ht="15" customHeight="1">
      <c r="A16" s="574">
        <v>12</v>
      </c>
      <c r="B16" s="574">
        <v>12</v>
      </c>
      <c r="C16" s="573"/>
      <c r="D16" s="574">
        <v>1021</v>
      </c>
      <c r="E16" s="574" t="s">
        <v>49</v>
      </c>
      <c r="F16" s="574" t="s">
        <v>50</v>
      </c>
      <c r="G16" s="574">
        <v>1978</v>
      </c>
      <c r="H16" s="574" t="s">
        <v>51</v>
      </c>
      <c r="I16" s="573"/>
      <c r="J16" s="574">
        <v>59</v>
      </c>
      <c r="K16" s="574">
        <v>19</v>
      </c>
      <c r="L16" s="574">
        <v>59</v>
      </c>
      <c r="M16" s="582">
        <v>0.48814814814814816</v>
      </c>
      <c r="N16" s="574">
        <v>0</v>
      </c>
      <c r="O16" s="579">
        <v>0.75208333333333333</v>
      </c>
      <c r="P16" s="579">
        <v>0.43194444444444446</v>
      </c>
      <c r="Q16" s="578"/>
      <c r="R16" s="579">
        <v>0.67847222222222225</v>
      </c>
      <c r="S16" s="579">
        <v>0.37291666666666667</v>
      </c>
      <c r="T16" s="579">
        <v>0.49444444444444446</v>
      </c>
      <c r="U16" s="579">
        <v>0.32569444444444445</v>
      </c>
      <c r="V16" s="579">
        <v>0.62152777777777779</v>
      </c>
      <c r="W16" s="579">
        <v>0.34652777777777777</v>
      </c>
      <c r="X16" s="579">
        <v>0.51388888888888884</v>
      </c>
      <c r="Y16" s="579">
        <v>0.73472222222222228</v>
      </c>
      <c r="Z16" s="579">
        <v>0.45555555555555555</v>
      </c>
      <c r="AA16" s="579">
        <v>0.54861111111111116</v>
      </c>
      <c r="AB16" s="579">
        <v>0.58263888888888893</v>
      </c>
      <c r="AC16" s="579">
        <v>0.29166666666666669</v>
      </c>
      <c r="AD16" s="579">
        <v>0.47499999999999998</v>
      </c>
      <c r="AE16" s="579">
        <v>0.70972222222222225</v>
      </c>
      <c r="AF16" s="579">
        <v>0.40138888888888891</v>
      </c>
      <c r="AG16" s="579">
        <v>0.30902777777777779</v>
      </c>
      <c r="AH16" s="579">
        <v>0.64861111111111114</v>
      </c>
      <c r="AI16" s="579">
        <v>0.7583333333333333</v>
      </c>
      <c r="AJ16" s="586"/>
      <c r="AK16" s="11" t="str">
        <f t="shared" si="0"/>
        <v>Paszkowski Wojciech</v>
      </c>
      <c r="AL16" s="11">
        <f t="shared" si="1"/>
        <v>0</v>
      </c>
      <c r="AM16" s="11" t="str">
        <f t="shared" si="2"/>
        <v>Białystok</v>
      </c>
      <c r="AN16" s="11">
        <f t="shared" si="3"/>
        <v>90.550425816380326</v>
      </c>
      <c r="AO16" s="11"/>
      <c r="AP16" s="11">
        <f t="shared" si="4"/>
        <v>0.99741559180576633</v>
      </c>
      <c r="AQ16" s="11">
        <f t="shared" si="5"/>
        <v>1</v>
      </c>
      <c r="AR16" s="11">
        <f t="shared" si="6"/>
        <v>1</v>
      </c>
      <c r="AS16" s="11">
        <f t="shared" si="7"/>
        <v>1</v>
      </c>
    </row>
    <row r="17" spans="1:45" ht="15" customHeight="1">
      <c r="A17" s="577">
        <v>13</v>
      </c>
      <c r="B17" s="577">
        <v>13</v>
      </c>
      <c r="C17" s="575"/>
      <c r="D17" s="577">
        <v>1164</v>
      </c>
      <c r="E17" s="577" t="s">
        <v>54</v>
      </c>
      <c r="F17" s="577" t="s">
        <v>55</v>
      </c>
      <c r="G17" s="577">
        <v>1964</v>
      </c>
      <c r="H17" s="577" t="s">
        <v>56</v>
      </c>
      <c r="I17" s="575"/>
      <c r="J17" s="577">
        <v>59</v>
      </c>
      <c r="K17" s="577">
        <v>19</v>
      </c>
      <c r="L17" s="577">
        <v>59</v>
      </c>
      <c r="M17" s="583">
        <v>0.49047453703703703</v>
      </c>
      <c r="N17" s="577">
        <v>0</v>
      </c>
      <c r="O17" s="580"/>
      <c r="P17" s="581">
        <v>0.53472222222222221</v>
      </c>
      <c r="Q17" s="581">
        <v>0.31805555555555554</v>
      </c>
      <c r="R17" s="581">
        <v>0.41736111111111113</v>
      </c>
      <c r="S17" s="581">
        <v>0.62708333333333333</v>
      </c>
      <c r="T17" s="581">
        <v>0.58402777777777781</v>
      </c>
      <c r="U17" s="581">
        <v>0.71111111111111114</v>
      </c>
      <c r="V17" s="581">
        <v>0.47499999999999998</v>
      </c>
      <c r="W17" s="581">
        <v>0.69166666666666665</v>
      </c>
      <c r="X17" s="581">
        <v>0.60902777777777772</v>
      </c>
      <c r="Y17" s="581">
        <v>0.29444444444444445</v>
      </c>
      <c r="Z17" s="581">
        <v>0.50694444444444442</v>
      </c>
      <c r="AA17" s="581">
        <v>0.3576388888888889</v>
      </c>
      <c r="AB17" s="581">
        <v>0.38472222222222224</v>
      </c>
      <c r="AC17" s="581">
        <v>0.75</v>
      </c>
      <c r="AD17" s="581">
        <v>0.56180555555555556</v>
      </c>
      <c r="AE17" s="581">
        <v>0.33958333333333335</v>
      </c>
      <c r="AF17" s="581">
        <v>0.65208333333333335</v>
      </c>
      <c r="AG17" s="581">
        <v>0.73055555555555551</v>
      </c>
      <c r="AH17" s="581">
        <v>0.45347222222222222</v>
      </c>
      <c r="AI17" s="581">
        <v>0.76111111111111107</v>
      </c>
      <c r="AJ17" s="587"/>
      <c r="AK17" s="11" t="str">
        <f t="shared" si="0"/>
        <v>Liszka Grzegorz</v>
      </c>
      <c r="AL17" s="11">
        <f t="shared" si="1"/>
        <v>0</v>
      </c>
      <c r="AM17" s="11" t="str">
        <f t="shared" si="2"/>
        <v>Tychy</v>
      </c>
      <c r="AN17" s="11">
        <f t="shared" si="3"/>
        <v>90.120932563221956</v>
      </c>
      <c r="AO17" s="11"/>
      <c r="AP17" s="11">
        <f t="shared" si="4"/>
        <v>0.99525686103310762</v>
      </c>
      <c r="AQ17" s="11">
        <f t="shared" si="5"/>
        <v>1</v>
      </c>
      <c r="AR17" s="11">
        <f t="shared" si="6"/>
        <v>1</v>
      </c>
      <c r="AS17" s="11">
        <f t="shared" si="7"/>
        <v>1</v>
      </c>
    </row>
    <row r="18" spans="1:45" s="571" customFormat="1" ht="15" customHeight="1">
      <c r="A18" s="574">
        <v>14</v>
      </c>
      <c r="B18" s="574">
        <v>14</v>
      </c>
      <c r="C18" s="573"/>
      <c r="D18" s="574">
        <v>1064</v>
      </c>
      <c r="E18" s="574" t="s">
        <v>541</v>
      </c>
      <c r="F18" s="574" t="s">
        <v>50</v>
      </c>
      <c r="G18" s="574">
        <v>1977</v>
      </c>
      <c r="H18" s="574" t="s">
        <v>57</v>
      </c>
      <c r="I18" s="574" t="s">
        <v>115</v>
      </c>
      <c r="J18" s="574">
        <v>58</v>
      </c>
      <c r="K18" s="574">
        <v>18</v>
      </c>
      <c r="L18" s="574">
        <v>58</v>
      </c>
      <c r="M18" s="582">
        <v>0.47354166666666669</v>
      </c>
      <c r="N18" s="574">
        <v>0</v>
      </c>
      <c r="O18" s="579">
        <v>0.28125</v>
      </c>
      <c r="P18" s="579">
        <v>0.4513888888888889</v>
      </c>
      <c r="Q18" s="578"/>
      <c r="R18" s="578"/>
      <c r="S18" s="579">
        <v>0.37708333333333333</v>
      </c>
      <c r="T18" s="579">
        <v>0.54513888888888884</v>
      </c>
      <c r="U18" s="579">
        <v>0.33750000000000002</v>
      </c>
      <c r="V18" s="579">
        <v>0.5756944444444444</v>
      </c>
      <c r="W18" s="579">
        <v>0.35555555555555557</v>
      </c>
      <c r="X18" s="579">
        <v>0.39374999999999999</v>
      </c>
      <c r="Y18" s="579">
        <v>0.7319444444444444</v>
      </c>
      <c r="Z18" s="579">
        <v>0.49861111111111112</v>
      </c>
      <c r="AA18" s="579">
        <v>0.68541666666666667</v>
      </c>
      <c r="AB18" s="579">
        <v>0.6381944444444444</v>
      </c>
      <c r="AC18" s="579">
        <v>0.29930555555555555</v>
      </c>
      <c r="AD18" s="579">
        <v>0.5180555555555556</v>
      </c>
      <c r="AE18" s="579">
        <v>0.70694444444444449</v>
      </c>
      <c r="AF18" s="579">
        <v>0.41736111111111113</v>
      </c>
      <c r="AG18" s="579">
        <v>0.31666666666666665</v>
      </c>
      <c r="AH18" s="579">
        <v>0.59930555555555554</v>
      </c>
      <c r="AI18" s="579">
        <v>0.74375000000000002</v>
      </c>
      <c r="AJ18" s="586"/>
      <c r="AK18" s="11" t="str">
        <f t="shared" si="0"/>
        <v>Piwakowski Wojciech</v>
      </c>
      <c r="AL18" s="11" t="str">
        <f t="shared" si="1"/>
        <v>Harpagan</v>
      </c>
      <c r="AM18" s="11" t="str">
        <f t="shared" si="2"/>
        <v>Gdańsk</v>
      </c>
      <c r="AN18" s="11">
        <f t="shared" si="3"/>
        <v>88.593459129947007</v>
      </c>
      <c r="AO18" s="11"/>
      <c r="AP18" s="11">
        <f t="shared" si="4"/>
        <v>1.0357579312704697</v>
      </c>
      <c r="AQ18" s="11">
        <f t="shared" si="5"/>
        <v>0.94736842105263153</v>
      </c>
      <c r="AR18" s="11">
        <f t="shared" si="6"/>
        <v>0.98305084745762716</v>
      </c>
      <c r="AS18" s="11">
        <f t="shared" si="7"/>
        <v>0.98924481086568572</v>
      </c>
    </row>
    <row r="19" spans="1:45" ht="15" customHeight="1">
      <c r="A19" s="577">
        <v>15</v>
      </c>
      <c r="B19" s="577">
        <v>15</v>
      </c>
      <c r="C19" s="575"/>
      <c r="D19" s="577">
        <v>1152</v>
      </c>
      <c r="E19" s="577" t="s">
        <v>424</v>
      </c>
      <c r="F19" s="577" t="s">
        <v>60</v>
      </c>
      <c r="G19" s="577">
        <v>1976</v>
      </c>
      <c r="H19" s="577" t="s">
        <v>425</v>
      </c>
      <c r="I19" s="577" t="s">
        <v>426</v>
      </c>
      <c r="J19" s="577">
        <v>58</v>
      </c>
      <c r="K19" s="577">
        <v>18</v>
      </c>
      <c r="L19" s="577">
        <v>58</v>
      </c>
      <c r="M19" s="583">
        <v>0.48622685185185183</v>
      </c>
      <c r="N19" s="577">
        <v>0</v>
      </c>
      <c r="O19" s="580"/>
      <c r="P19" s="581">
        <v>0.43055555555555558</v>
      </c>
      <c r="Q19" s="580"/>
      <c r="R19" s="581">
        <v>0.59583333333333333</v>
      </c>
      <c r="S19" s="581">
        <v>0.35625000000000001</v>
      </c>
      <c r="T19" s="581">
        <v>0.65763888888888888</v>
      </c>
      <c r="U19" s="581">
        <v>0.31736111111111109</v>
      </c>
      <c r="V19" s="581">
        <v>0.5180555555555556</v>
      </c>
      <c r="W19" s="581">
        <v>0.3347222222222222</v>
      </c>
      <c r="X19" s="581">
        <v>0.37222222222222223</v>
      </c>
      <c r="Y19" s="581">
        <v>0.73402777777777772</v>
      </c>
      <c r="Z19" s="581">
        <v>0.46180555555555558</v>
      </c>
      <c r="AA19" s="581">
        <v>0.69027777777777777</v>
      </c>
      <c r="AB19" s="581">
        <v>0.62777777777777777</v>
      </c>
      <c r="AC19" s="581">
        <v>0.28263888888888888</v>
      </c>
      <c r="AD19" s="581">
        <v>0.4826388888888889</v>
      </c>
      <c r="AE19" s="581">
        <v>0.71111111111111114</v>
      </c>
      <c r="AF19" s="581">
        <v>0.39930555555555558</v>
      </c>
      <c r="AG19" s="581">
        <v>0.3</v>
      </c>
      <c r="AH19" s="581">
        <v>0.55000000000000004</v>
      </c>
      <c r="AI19" s="581">
        <v>0.75694444444444442</v>
      </c>
      <c r="AJ19" s="587"/>
      <c r="AK19" s="11" t="str">
        <f t="shared" si="0"/>
        <v>Wesoły Krzysztof</v>
      </c>
      <c r="AL19" s="11" t="str">
        <f t="shared" si="1"/>
        <v>InsERT Team</v>
      </c>
      <c r="AM19" s="11" t="str">
        <f t="shared" si="2"/>
        <v>Wrocław</v>
      </c>
      <c r="AN19" s="11">
        <f t="shared" si="3"/>
        <v>86.282142033864616</v>
      </c>
      <c r="AO19" s="11"/>
      <c r="AP19" s="11">
        <f t="shared" si="4"/>
        <v>0.97391097357771972</v>
      </c>
      <c r="AQ19" s="11">
        <f t="shared" si="5"/>
        <v>1</v>
      </c>
      <c r="AR19" s="11">
        <f t="shared" si="6"/>
        <v>1</v>
      </c>
      <c r="AS19" s="11">
        <f t="shared" si="7"/>
        <v>1</v>
      </c>
    </row>
    <row r="20" spans="1:45" s="571" customFormat="1" ht="15" customHeight="1">
      <c r="A20" s="574">
        <v>16</v>
      </c>
      <c r="B20" s="574">
        <v>16</v>
      </c>
      <c r="C20" s="573"/>
      <c r="D20" s="574">
        <v>1169</v>
      </c>
      <c r="E20" s="574" t="s">
        <v>3033</v>
      </c>
      <c r="F20" s="574" t="s">
        <v>55</v>
      </c>
      <c r="G20" s="574">
        <v>1977</v>
      </c>
      <c r="H20" s="574" t="s">
        <v>555</v>
      </c>
      <c r="I20" s="573"/>
      <c r="J20" s="574">
        <v>57</v>
      </c>
      <c r="K20" s="574">
        <v>18</v>
      </c>
      <c r="L20" s="574">
        <v>57</v>
      </c>
      <c r="M20" s="582">
        <v>0.45900462962962962</v>
      </c>
      <c r="N20" s="574">
        <v>0</v>
      </c>
      <c r="O20" s="579">
        <v>0.72222222222222221</v>
      </c>
      <c r="P20" s="579">
        <v>0.54791666666666672</v>
      </c>
      <c r="Q20" s="578"/>
      <c r="R20" s="579">
        <v>0.35486111111111113</v>
      </c>
      <c r="S20" s="579">
        <v>0.59930555555555554</v>
      </c>
      <c r="T20" s="579">
        <v>0.44236111111111109</v>
      </c>
      <c r="U20" s="578"/>
      <c r="V20" s="579">
        <v>0.39861111111111114</v>
      </c>
      <c r="W20" s="579">
        <v>0.62638888888888888</v>
      </c>
      <c r="X20" s="579">
        <v>0.46180555555555558</v>
      </c>
      <c r="Y20" s="579">
        <v>0.28680555555555554</v>
      </c>
      <c r="Z20" s="579">
        <v>0.50972222222222219</v>
      </c>
      <c r="AA20" s="579">
        <v>0.30625000000000002</v>
      </c>
      <c r="AB20" s="579">
        <v>0.42152777777777778</v>
      </c>
      <c r="AC20" s="579">
        <v>0.70138888888888884</v>
      </c>
      <c r="AD20" s="579">
        <v>0.48541666666666666</v>
      </c>
      <c r="AE20" s="579">
        <v>0.32916666666666666</v>
      </c>
      <c r="AF20" s="579">
        <v>0.57916666666666672</v>
      </c>
      <c r="AG20" s="579">
        <v>0.67847222222222225</v>
      </c>
      <c r="AH20" s="579">
        <v>0.37916666666666665</v>
      </c>
      <c r="AI20" s="579">
        <v>0.72916666666666663</v>
      </c>
      <c r="AJ20" s="586"/>
      <c r="AK20" s="11" t="str">
        <f t="shared" ref="AK20:AK83" si="8">E20&amp;" "&amp;F20</f>
        <v>Grabowski Grzegorz</v>
      </c>
      <c r="AL20" s="11">
        <f t="shared" ref="AL20:AL83" si="9">I20</f>
        <v>0</v>
      </c>
      <c r="AM20" s="11" t="str">
        <f t="shared" ref="AM20:AM83" si="10">H20</f>
        <v>Łódź</v>
      </c>
      <c r="AN20" s="11">
        <f t="shared" ref="AN20:AN83" si="11">MAX(AN19*IF(AR20&lt;1,AR20,IF(AS20&lt;1,AS20,IF(AP20&lt;1,AP20,1))),0)</f>
        <v>84.794518895349711</v>
      </c>
      <c r="AO20" s="11"/>
      <c r="AP20" s="11">
        <f t="shared" ref="AP20:AP83" si="12">M19/M20</f>
        <v>1.0593070754954863</v>
      </c>
      <c r="AQ20" s="11">
        <f t="shared" ref="AQ20:AQ83" si="13">K20/K19</f>
        <v>1</v>
      </c>
      <c r="AR20" s="11">
        <f t="shared" ref="AR20:AR83" si="14">J20/J19</f>
        <v>0.98275862068965514</v>
      </c>
      <c r="AS20" s="11">
        <f t="shared" ref="AS20:AS83" si="15">(K20/K19)^0.2</f>
        <v>1</v>
      </c>
    </row>
    <row r="21" spans="1:45" ht="15" customHeight="1">
      <c r="A21" s="577">
        <v>17</v>
      </c>
      <c r="B21" s="577">
        <v>17</v>
      </c>
      <c r="C21" s="575"/>
      <c r="D21" s="577">
        <v>1019</v>
      </c>
      <c r="E21" s="577" t="s">
        <v>108</v>
      </c>
      <c r="F21" s="577" t="s">
        <v>94</v>
      </c>
      <c r="G21" s="577">
        <v>1983</v>
      </c>
      <c r="H21" s="577" t="s">
        <v>109</v>
      </c>
      <c r="I21" s="577" t="s">
        <v>100</v>
      </c>
      <c r="J21" s="577">
        <v>57</v>
      </c>
      <c r="K21" s="577">
        <v>17</v>
      </c>
      <c r="L21" s="577">
        <v>57</v>
      </c>
      <c r="M21" s="583">
        <v>0.47135416666666669</v>
      </c>
      <c r="N21" s="577">
        <v>0</v>
      </c>
      <c r="O21" s="581">
        <v>0.73402777777777772</v>
      </c>
      <c r="P21" s="580"/>
      <c r="Q21" s="580"/>
      <c r="R21" s="580"/>
      <c r="S21" s="581">
        <v>0.38333333333333336</v>
      </c>
      <c r="T21" s="581">
        <v>0.46250000000000002</v>
      </c>
      <c r="U21" s="581">
        <v>0.32777777777777778</v>
      </c>
      <c r="V21" s="581">
        <v>0.54374999999999996</v>
      </c>
      <c r="W21" s="581">
        <v>0.35208333333333336</v>
      </c>
      <c r="X21" s="581">
        <v>0.44305555555555554</v>
      </c>
      <c r="Y21" s="581">
        <v>0.70694444444444449</v>
      </c>
      <c r="Z21" s="581">
        <v>0.50624999999999998</v>
      </c>
      <c r="AA21" s="581">
        <v>0.64027777777777772</v>
      </c>
      <c r="AB21" s="581">
        <v>0.60624999999999996</v>
      </c>
      <c r="AC21" s="581">
        <v>0.28819444444444442</v>
      </c>
      <c r="AD21" s="581">
        <v>0.48888888888888887</v>
      </c>
      <c r="AE21" s="581">
        <v>0.6791666666666667</v>
      </c>
      <c r="AF21" s="581">
        <v>0.40972222222222221</v>
      </c>
      <c r="AG21" s="581">
        <v>0.31041666666666667</v>
      </c>
      <c r="AH21" s="581">
        <v>0.56805555555555554</v>
      </c>
      <c r="AI21" s="581">
        <v>0.7416666666666667</v>
      </c>
      <c r="AJ21" s="587"/>
      <c r="AK21" s="11" t="str">
        <f t="shared" si="8"/>
        <v>Ruchlicki Stanisław</v>
      </c>
      <c r="AL21" s="11" t="str">
        <f t="shared" si="9"/>
        <v>PTR Dojlidy Białystok</v>
      </c>
      <c r="AM21" s="11" t="str">
        <f t="shared" si="10"/>
        <v>Kleosin</v>
      </c>
      <c r="AN21" s="11">
        <f t="shared" si="11"/>
        <v>83.83069441899903</v>
      </c>
      <c r="AO21" s="11"/>
      <c r="AP21" s="11">
        <f t="shared" si="12"/>
        <v>0.97379987722529149</v>
      </c>
      <c r="AQ21" s="11">
        <f t="shared" si="13"/>
        <v>0.94444444444444442</v>
      </c>
      <c r="AR21" s="11">
        <f t="shared" si="14"/>
        <v>1</v>
      </c>
      <c r="AS21" s="11">
        <f t="shared" si="15"/>
        <v>0.98863341063895649</v>
      </c>
    </row>
    <row r="22" spans="1:45" s="571" customFormat="1" ht="15" customHeight="1">
      <c r="A22" s="574">
        <v>18</v>
      </c>
      <c r="B22" s="574">
        <v>18</v>
      </c>
      <c r="C22" s="573"/>
      <c r="D22" s="574">
        <v>1093</v>
      </c>
      <c r="E22" s="574" t="s">
        <v>98</v>
      </c>
      <c r="F22" s="574" t="s">
        <v>46</v>
      </c>
      <c r="G22" s="574">
        <v>1976</v>
      </c>
      <c r="H22" s="574" t="s">
        <v>99</v>
      </c>
      <c r="I22" s="574" t="s">
        <v>37</v>
      </c>
      <c r="J22" s="574">
        <v>57</v>
      </c>
      <c r="K22" s="574">
        <v>17</v>
      </c>
      <c r="L22" s="574">
        <v>57</v>
      </c>
      <c r="M22" s="582">
        <v>0.47144675925925927</v>
      </c>
      <c r="N22" s="574">
        <v>0</v>
      </c>
      <c r="O22" s="579">
        <v>0.73402777777777772</v>
      </c>
      <c r="P22" s="578"/>
      <c r="Q22" s="578"/>
      <c r="R22" s="578"/>
      <c r="S22" s="579">
        <v>0.38333333333333336</v>
      </c>
      <c r="T22" s="579">
        <v>0.46250000000000002</v>
      </c>
      <c r="U22" s="579">
        <v>0.32777777777777778</v>
      </c>
      <c r="V22" s="579">
        <v>0.54374999999999996</v>
      </c>
      <c r="W22" s="579">
        <v>0.35208333333333336</v>
      </c>
      <c r="X22" s="579">
        <v>0.44305555555555554</v>
      </c>
      <c r="Y22" s="579">
        <v>0.70694444444444449</v>
      </c>
      <c r="Z22" s="579">
        <v>0.50624999999999998</v>
      </c>
      <c r="AA22" s="579">
        <v>0.64097222222222228</v>
      </c>
      <c r="AB22" s="579">
        <v>0.60624999999999996</v>
      </c>
      <c r="AC22" s="579">
        <v>0.28819444444444442</v>
      </c>
      <c r="AD22" s="579">
        <v>0.48888888888888887</v>
      </c>
      <c r="AE22" s="579">
        <v>0.6791666666666667</v>
      </c>
      <c r="AF22" s="579">
        <v>0.40972222222222221</v>
      </c>
      <c r="AG22" s="579">
        <v>0.31041666666666667</v>
      </c>
      <c r="AH22" s="579">
        <v>0.56805555555555554</v>
      </c>
      <c r="AI22" s="579">
        <v>0.7416666666666667</v>
      </c>
      <c r="AJ22" s="586"/>
      <c r="AK22" s="11" t="str">
        <f t="shared" si="8"/>
        <v>Jóźwiuk Piotr</v>
      </c>
      <c r="AL22" s="11" t="str">
        <f t="shared" si="9"/>
        <v>Gaz-System Gdańsk</v>
      </c>
      <c r="AM22" s="11" t="str">
        <f t="shared" si="10"/>
        <v>Pszczółki</v>
      </c>
      <c r="AN22" s="11">
        <f t="shared" si="11"/>
        <v>83.814229990762669</v>
      </c>
      <c r="AO22" s="11"/>
      <c r="AP22" s="11">
        <f t="shared" si="12"/>
        <v>0.99980359904745542</v>
      </c>
      <c r="AQ22" s="11">
        <f t="shared" si="13"/>
        <v>1</v>
      </c>
      <c r="AR22" s="11">
        <f t="shared" si="14"/>
        <v>1</v>
      </c>
      <c r="AS22" s="11">
        <f t="shared" si="15"/>
        <v>1</v>
      </c>
    </row>
    <row r="23" spans="1:45" ht="15" customHeight="1">
      <c r="A23" s="577">
        <v>19</v>
      </c>
      <c r="B23" s="577">
        <v>19</v>
      </c>
      <c r="C23" s="575"/>
      <c r="D23" s="577">
        <v>1106</v>
      </c>
      <c r="E23" s="577" t="s">
        <v>62</v>
      </c>
      <c r="F23" s="577" t="s">
        <v>52</v>
      </c>
      <c r="G23" s="577">
        <v>1969</v>
      </c>
      <c r="H23" s="577" t="s">
        <v>47</v>
      </c>
      <c r="I23" s="577" t="s">
        <v>63</v>
      </c>
      <c r="J23" s="577">
        <v>57</v>
      </c>
      <c r="K23" s="577">
        <v>17</v>
      </c>
      <c r="L23" s="577">
        <v>57</v>
      </c>
      <c r="M23" s="583">
        <v>0.47837962962962965</v>
      </c>
      <c r="N23" s="577">
        <v>0</v>
      </c>
      <c r="O23" s="581">
        <v>0.7416666666666667</v>
      </c>
      <c r="P23" s="580"/>
      <c r="Q23" s="580"/>
      <c r="R23" s="580"/>
      <c r="S23" s="581">
        <v>0.41111111111111109</v>
      </c>
      <c r="T23" s="581">
        <v>0.45</v>
      </c>
      <c r="U23" s="581">
        <v>0.32708333333333334</v>
      </c>
      <c r="V23" s="581">
        <v>0.55486111111111114</v>
      </c>
      <c r="W23" s="581">
        <v>0.35069444444444442</v>
      </c>
      <c r="X23" s="581">
        <v>0.43055555555555558</v>
      </c>
      <c r="Y23" s="581">
        <v>0.72083333333333333</v>
      </c>
      <c r="Z23" s="581">
        <v>0.51041666666666663</v>
      </c>
      <c r="AA23" s="581">
        <v>0.6645833333333333</v>
      </c>
      <c r="AB23" s="581">
        <v>0.63055555555555554</v>
      </c>
      <c r="AC23" s="581">
        <v>0.28472222222222221</v>
      </c>
      <c r="AD23" s="581">
        <v>0.47430555555555554</v>
      </c>
      <c r="AE23" s="581">
        <v>0.69166666666666665</v>
      </c>
      <c r="AF23" s="581">
        <v>0.38680555555555557</v>
      </c>
      <c r="AG23" s="581">
        <v>0.30416666666666664</v>
      </c>
      <c r="AH23" s="581">
        <v>0.58402777777777781</v>
      </c>
      <c r="AI23" s="581">
        <v>0.74861111111111112</v>
      </c>
      <c r="AJ23" s="587"/>
      <c r="AK23" s="11" t="str">
        <f t="shared" si="8"/>
        <v>Witkowski Marcin</v>
      </c>
      <c r="AL23" s="11" t="str">
        <f t="shared" si="9"/>
        <v>SONY MTB TEAM</v>
      </c>
      <c r="AM23" s="11" t="str">
        <f t="shared" si="10"/>
        <v>Warszawa</v>
      </c>
      <c r="AN23" s="11">
        <f t="shared" si="11"/>
        <v>82.599560394215999</v>
      </c>
      <c r="AO23" s="11"/>
      <c r="AP23" s="11">
        <f t="shared" si="12"/>
        <v>0.98550759701925872</v>
      </c>
      <c r="AQ23" s="11">
        <f t="shared" si="13"/>
        <v>1</v>
      </c>
      <c r="AR23" s="11">
        <f t="shared" si="14"/>
        <v>1</v>
      </c>
      <c r="AS23" s="11">
        <f t="shared" si="15"/>
        <v>1</v>
      </c>
    </row>
    <row r="24" spans="1:45" s="571" customFormat="1" ht="15" customHeight="1">
      <c r="A24" s="574">
        <v>20</v>
      </c>
      <c r="B24" s="574">
        <v>20</v>
      </c>
      <c r="C24" s="573"/>
      <c r="D24" s="574">
        <v>1042</v>
      </c>
      <c r="E24" s="574" t="s">
        <v>577</v>
      </c>
      <c r="F24" s="574" t="s">
        <v>578</v>
      </c>
      <c r="G24" s="574">
        <v>1960</v>
      </c>
      <c r="H24" s="574" t="s">
        <v>579</v>
      </c>
      <c r="I24" s="574" t="s">
        <v>580</v>
      </c>
      <c r="J24" s="574">
        <v>57</v>
      </c>
      <c r="K24" s="574">
        <v>17</v>
      </c>
      <c r="L24" s="574">
        <v>57</v>
      </c>
      <c r="M24" s="582">
        <v>0.48253472222222221</v>
      </c>
      <c r="N24" s="574">
        <v>0</v>
      </c>
      <c r="O24" s="578"/>
      <c r="P24" s="579">
        <v>0.46597222222222223</v>
      </c>
      <c r="Q24" s="578"/>
      <c r="R24" s="578"/>
      <c r="S24" s="579">
        <v>0.37638888888888888</v>
      </c>
      <c r="T24" s="579">
        <v>0.62638888888888888</v>
      </c>
      <c r="U24" s="579">
        <v>0.32569444444444445</v>
      </c>
      <c r="V24" s="579">
        <v>0.55347222222222225</v>
      </c>
      <c r="W24" s="579">
        <v>0.35138888888888886</v>
      </c>
      <c r="X24" s="579">
        <v>0.40347222222222223</v>
      </c>
      <c r="Y24" s="579">
        <v>0.74027777777777781</v>
      </c>
      <c r="Z24" s="579">
        <v>0.49861111111111112</v>
      </c>
      <c r="AA24" s="579">
        <v>0.68333333333333335</v>
      </c>
      <c r="AB24" s="579">
        <v>0.65</v>
      </c>
      <c r="AC24" s="579">
        <v>0.28611111111111109</v>
      </c>
      <c r="AD24" s="579">
        <v>0.52013888888888893</v>
      </c>
      <c r="AE24" s="579">
        <v>0.70833333333333337</v>
      </c>
      <c r="AF24" s="579">
        <v>0.43194444444444446</v>
      </c>
      <c r="AG24" s="579">
        <v>0.30555555555555558</v>
      </c>
      <c r="AH24" s="579">
        <v>0.58333333333333337</v>
      </c>
      <c r="AI24" s="579">
        <v>0.75277777777777777</v>
      </c>
      <c r="AJ24" s="586"/>
      <c r="AK24" s="11" t="str">
        <f t="shared" si="8"/>
        <v>Konieczny Tomasz</v>
      </c>
      <c r="AL24" s="11" t="str">
        <f t="shared" si="9"/>
        <v>Grupa Rowerowa Lipka</v>
      </c>
      <c r="AM24" s="11" t="str">
        <f t="shared" si="10"/>
        <v>Lipka</v>
      </c>
      <c r="AN24" s="11">
        <f t="shared" si="11"/>
        <v>81.888297959121545</v>
      </c>
      <c r="AO24" s="11"/>
      <c r="AP24" s="11">
        <f t="shared" si="12"/>
        <v>0.99138902880717672</v>
      </c>
      <c r="AQ24" s="11">
        <f t="shared" si="13"/>
        <v>1</v>
      </c>
      <c r="AR24" s="11">
        <f t="shared" si="14"/>
        <v>1</v>
      </c>
      <c r="AS24" s="11">
        <f t="shared" si="15"/>
        <v>1</v>
      </c>
    </row>
    <row r="25" spans="1:45" ht="15" customHeight="1">
      <c r="A25" s="577">
        <v>21</v>
      </c>
      <c r="B25" s="577">
        <v>21</v>
      </c>
      <c r="C25" s="575"/>
      <c r="D25" s="577">
        <v>1167</v>
      </c>
      <c r="E25" s="577" t="s">
        <v>268</v>
      </c>
      <c r="F25" s="577" t="s">
        <v>664</v>
      </c>
      <c r="G25" s="577">
        <v>1974</v>
      </c>
      <c r="H25" s="577" t="s">
        <v>92</v>
      </c>
      <c r="I25" s="575"/>
      <c r="J25" s="577">
        <v>57</v>
      </c>
      <c r="K25" s="577">
        <v>17</v>
      </c>
      <c r="L25" s="577">
        <v>57</v>
      </c>
      <c r="M25" s="583">
        <v>0.48329861111111111</v>
      </c>
      <c r="N25" s="577">
        <v>0</v>
      </c>
      <c r="O25" s="581">
        <v>0.74375000000000002</v>
      </c>
      <c r="P25" s="580"/>
      <c r="Q25" s="580"/>
      <c r="R25" s="580"/>
      <c r="S25" s="581">
        <v>0.37569444444444444</v>
      </c>
      <c r="T25" s="581">
        <v>0.45</v>
      </c>
      <c r="U25" s="581">
        <v>0.32083333333333336</v>
      </c>
      <c r="V25" s="581">
        <v>0.53611111111111109</v>
      </c>
      <c r="W25" s="581">
        <v>0.34236111111111112</v>
      </c>
      <c r="X25" s="581">
        <v>0.43194444444444446</v>
      </c>
      <c r="Y25" s="581">
        <v>0.70486111111111116</v>
      </c>
      <c r="Z25" s="581">
        <v>0.49861111111111112</v>
      </c>
      <c r="AA25" s="581">
        <v>0.65</v>
      </c>
      <c r="AB25" s="581">
        <v>0.6069444444444444</v>
      </c>
      <c r="AC25" s="581">
        <v>0.28680555555555554</v>
      </c>
      <c r="AD25" s="581">
        <v>0.47499999999999998</v>
      </c>
      <c r="AE25" s="581">
        <v>0.67500000000000004</v>
      </c>
      <c r="AF25" s="581">
        <v>0.40347222222222223</v>
      </c>
      <c r="AG25" s="581">
        <v>0.3034722222222222</v>
      </c>
      <c r="AH25" s="581">
        <v>0.56944444444444442</v>
      </c>
      <c r="AI25" s="581">
        <v>0.75347222222222221</v>
      </c>
      <c r="AJ25" s="587"/>
      <c r="AK25" s="11" t="str">
        <f t="shared" si="8"/>
        <v>Potocki Robert</v>
      </c>
      <c r="AL25" s="11">
        <f t="shared" si="9"/>
        <v>0</v>
      </c>
      <c r="AM25" s="11" t="str">
        <f t="shared" si="10"/>
        <v>Gdynia</v>
      </c>
      <c r="AN25" s="11">
        <f t="shared" si="11"/>
        <v>81.758867500388831</v>
      </c>
      <c r="AO25" s="11"/>
      <c r="AP25" s="11">
        <f t="shared" si="12"/>
        <v>0.99841942668295136</v>
      </c>
      <c r="AQ25" s="11">
        <f t="shared" si="13"/>
        <v>1</v>
      </c>
      <c r="AR25" s="11">
        <f t="shared" si="14"/>
        <v>1</v>
      </c>
      <c r="AS25" s="11">
        <f t="shared" si="15"/>
        <v>1</v>
      </c>
    </row>
    <row r="26" spans="1:45" s="571" customFormat="1" ht="15" customHeight="1">
      <c r="A26" s="574">
        <v>22</v>
      </c>
      <c r="B26" s="574">
        <v>22</v>
      </c>
      <c r="C26" s="573"/>
      <c r="D26" s="574">
        <v>1183</v>
      </c>
      <c r="E26" s="574" t="s">
        <v>3590</v>
      </c>
      <c r="F26" s="574" t="s">
        <v>46</v>
      </c>
      <c r="G26" s="574">
        <v>1984</v>
      </c>
      <c r="H26" s="574" t="s">
        <v>3589</v>
      </c>
      <c r="I26" s="573"/>
      <c r="J26" s="574">
        <v>57</v>
      </c>
      <c r="K26" s="574">
        <v>17</v>
      </c>
      <c r="L26" s="574">
        <v>57</v>
      </c>
      <c r="M26" s="582">
        <v>0.48856481481481484</v>
      </c>
      <c r="N26" s="574">
        <v>0</v>
      </c>
      <c r="O26" s="579">
        <v>0.75277777777777777</v>
      </c>
      <c r="P26" s="578"/>
      <c r="Q26" s="578"/>
      <c r="R26" s="578"/>
      <c r="S26" s="579">
        <v>0.58125000000000004</v>
      </c>
      <c r="T26" s="579">
        <v>0.54027777777777775</v>
      </c>
      <c r="U26" s="579">
        <v>0.68541666666666667</v>
      </c>
      <c r="V26" s="579">
        <v>0.44861111111111113</v>
      </c>
      <c r="W26" s="579">
        <v>0.65763888888888888</v>
      </c>
      <c r="X26" s="579">
        <v>0.55972222222222223</v>
      </c>
      <c r="Y26" s="579">
        <v>0.28611111111111109</v>
      </c>
      <c r="Z26" s="579">
        <v>0.48958333333333331</v>
      </c>
      <c r="AA26" s="579">
        <v>0.34097222222222223</v>
      </c>
      <c r="AB26" s="579">
        <v>0.37777777777777777</v>
      </c>
      <c r="AC26" s="579">
        <v>0.72986111111111107</v>
      </c>
      <c r="AD26" s="579">
        <v>0.51388888888888884</v>
      </c>
      <c r="AE26" s="579">
        <v>0.31111111111111112</v>
      </c>
      <c r="AF26" s="579">
        <v>0.60277777777777775</v>
      </c>
      <c r="AG26" s="579">
        <v>0.70972222222222225</v>
      </c>
      <c r="AH26" s="579">
        <v>0.4152777777777778</v>
      </c>
      <c r="AI26" s="579">
        <v>0.75902777777777775</v>
      </c>
      <c r="AJ26" s="586"/>
      <c r="AK26" s="11" t="str">
        <f t="shared" si="8"/>
        <v>Kwapisiewicz Piotr</v>
      </c>
      <c r="AL26" s="11">
        <f t="shared" si="9"/>
        <v>0</v>
      </c>
      <c r="AM26" s="11" t="str">
        <f t="shared" si="10"/>
        <v>Machowino</v>
      </c>
      <c r="AN26" s="11">
        <f t="shared" si="11"/>
        <v>80.877594764847345</v>
      </c>
      <c r="AO26" s="11"/>
      <c r="AP26" s="11">
        <f t="shared" si="12"/>
        <v>0.98922107457594988</v>
      </c>
      <c r="AQ26" s="11">
        <f t="shared" si="13"/>
        <v>1</v>
      </c>
      <c r="AR26" s="11">
        <f t="shared" si="14"/>
        <v>1</v>
      </c>
      <c r="AS26" s="11">
        <f t="shared" si="15"/>
        <v>1</v>
      </c>
    </row>
    <row r="27" spans="1:45" ht="15" customHeight="1">
      <c r="A27" s="577">
        <v>23</v>
      </c>
      <c r="B27" s="577">
        <v>23</v>
      </c>
      <c r="C27" s="575"/>
      <c r="D27" s="577">
        <v>1069</v>
      </c>
      <c r="E27" s="577" t="s">
        <v>3588</v>
      </c>
      <c r="F27" s="577" t="s">
        <v>46</v>
      </c>
      <c r="G27" s="577">
        <v>1985</v>
      </c>
      <c r="H27" s="577" t="s">
        <v>555</v>
      </c>
      <c r="I27" s="577" t="s">
        <v>3587</v>
      </c>
      <c r="J27" s="577">
        <v>57</v>
      </c>
      <c r="K27" s="577">
        <v>17</v>
      </c>
      <c r="L27" s="577">
        <v>57</v>
      </c>
      <c r="M27" s="583">
        <v>0.4908912037037037</v>
      </c>
      <c r="N27" s="577">
        <v>0</v>
      </c>
      <c r="O27" s="580"/>
      <c r="P27" s="581">
        <v>0.51041666666666663</v>
      </c>
      <c r="Q27" s="580"/>
      <c r="R27" s="580"/>
      <c r="S27" s="581">
        <v>0.37638888888888888</v>
      </c>
      <c r="T27" s="581">
        <v>0.45</v>
      </c>
      <c r="U27" s="581">
        <v>0.33055555555555555</v>
      </c>
      <c r="V27" s="581">
        <v>0.58680555555555558</v>
      </c>
      <c r="W27" s="581">
        <v>0.3527777777777778</v>
      </c>
      <c r="X27" s="581">
        <v>0.43055555555555558</v>
      </c>
      <c r="Y27" s="581">
        <v>0.74930555555555556</v>
      </c>
      <c r="Z27" s="581">
        <v>0.54305555555555551</v>
      </c>
      <c r="AA27" s="581">
        <v>0.69652777777777775</v>
      </c>
      <c r="AB27" s="581">
        <v>0.65347222222222223</v>
      </c>
      <c r="AC27" s="581">
        <v>0.28819444444444442</v>
      </c>
      <c r="AD27" s="581">
        <v>0.47708333333333336</v>
      </c>
      <c r="AE27" s="581">
        <v>0.72291666666666665</v>
      </c>
      <c r="AF27" s="581">
        <v>0.40208333333333335</v>
      </c>
      <c r="AG27" s="581">
        <v>0.3125</v>
      </c>
      <c r="AH27" s="581">
        <v>0.61805555555555558</v>
      </c>
      <c r="AI27" s="581">
        <v>0.76111111111111107</v>
      </c>
      <c r="AJ27" s="587"/>
      <c r="AK27" s="11" t="str">
        <f t="shared" si="8"/>
        <v>Banaszkiewicz Piotr</v>
      </c>
      <c r="AL27" s="11" t="str">
        <f t="shared" si="9"/>
        <v>KTR BikeOrient</v>
      </c>
      <c r="AM27" s="11" t="str">
        <f t="shared" si="10"/>
        <v>Łódź</v>
      </c>
      <c r="AN27" s="11">
        <f t="shared" si="11"/>
        <v>80.49430670345734</v>
      </c>
      <c r="AO27" s="11"/>
      <c r="AP27" s="11">
        <f t="shared" si="12"/>
        <v>0.99526088699219584</v>
      </c>
      <c r="AQ27" s="11">
        <f t="shared" si="13"/>
        <v>1</v>
      </c>
      <c r="AR27" s="11">
        <f t="shared" si="14"/>
        <v>1</v>
      </c>
      <c r="AS27" s="11">
        <f t="shared" si="15"/>
        <v>1</v>
      </c>
    </row>
    <row r="28" spans="1:45" s="571" customFormat="1" ht="15" customHeight="1">
      <c r="A28" s="574">
        <v>24</v>
      </c>
      <c r="B28" s="574">
        <v>24</v>
      </c>
      <c r="C28" s="573"/>
      <c r="D28" s="574">
        <v>1025</v>
      </c>
      <c r="E28" s="574" t="s">
        <v>441</v>
      </c>
      <c r="F28" s="574" t="s">
        <v>442</v>
      </c>
      <c r="G28" s="574">
        <v>1986</v>
      </c>
      <c r="H28" s="574" t="s">
        <v>425</v>
      </c>
      <c r="I28" s="573"/>
      <c r="J28" s="574">
        <v>57</v>
      </c>
      <c r="K28" s="574">
        <v>17</v>
      </c>
      <c r="L28" s="574">
        <v>57</v>
      </c>
      <c r="M28" s="582">
        <v>0.49880787037037039</v>
      </c>
      <c r="N28" s="574">
        <v>0</v>
      </c>
      <c r="O28" s="578"/>
      <c r="P28" s="578"/>
      <c r="Q28" s="578"/>
      <c r="R28" s="579">
        <v>0.70138888888888884</v>
      </c>
      <c r="S28" s="579">
        <v>0.38611111111111113</v>
      </c>
      <c r="T28" s="579">
        <v>0.53611111111111109</v>
      </c>
      <c r="U28" s="579">
        <v>0.3298611111111111</v>
      </c>
      <c r="V28" s="579">
        <v>0.62291666666666667</v>
      </c>
      <c r="W28" s="579">
        <v>0.35347222222222224</v>
      </c>
      <c r="X28" s="579">
        <v>0.43472222222222223</v>
      </c>
      <c r="Y28" s="579">
        <v>0.75972222222222219</v>
      </c>
      <c r="Z28" s="579">
        <v>0.58750000000000002</v>
      </c>
      <c r="AA28" s="579">
        <v>0.47083333333333333</v>
      </c>
      <c r="AB28" s="579">
        <v>0.51041666666666663</v>
      </c>
      <c r="AC28" s="579">
        <v>0.28819444444444442</v>
      </c>
      <c r="AD28" s="579">
        <v>0.55902777777777779</v>
      </c>
      <c r="AE28" s="579">
        <v>0.7368055555555556</v>
      </c>
      <c r="AF28" s="579">
        <v>0.40972222222222221</v>
      </c>
      <c r="AG28" s="579">
        <v>0.3125</v>
      </c>
      <c r="AH28" s="579">
        <v>0.66041666666666665</v>
      </c>
      <c r="AI28" s="579">
        <v>0.76944444444444449</v>
      </c>
      <c r="AJ28" s="586"/>
      <c r="AK28" s="11" t="str">
        <f t="shared" si="8"/>
        <v>Mirowski Łukasz</v>
      </c>
      <c r="AL28" s="11">
        <f t="shared" si="9"/>
        <v>0</v>
      </c>
      <c r="AM28" s="11" t="str">
        <f t="shared" si="10"/>
        <v>Wrocław</v>
      </c>
      <c r="AN28" s="11">
        <f t="shared" si="11"/>
        <v>79.216767529381073</v>
      </c>
      <c r="AO28" s="11"/>
      <c r="AP28" s="11">
        <f t="shared" si="12"/>
        <v>0.98412882567232052</v>
      </c>
      <c r="AQ28" s="11">
        <f t="shared" si="13"/>
        <v>1</v>
      </c>
      <c r="AR28" s="11">
        <f t="shared" si="14"/>
        <v>1</v>
      </c>
      <c r="AS28" s="11">
        <f t="shared" si="15"/>
        <v>1</v>
      </c>
    </row>
    <row r="29" spans="1:45" ht="15" customHeight="1">
      <c r="A29" s="577">
        <v>25</v>
      </c>
      <c r="B29" s="577">
        <v>25</v>
      </c>
      <c r="C29" s="575"/>
      <c r="D29" s="577">
        <v>1030</v>
      </c>
      <c r="E29" s="577" t="s">
        <v>602</v>
      </c>
      <c r="F29" s="577" t="s">
        <v>578</v>
      </c>
      <c r="G29" s="577">
        <v>1982</v>
      </c>
      <c r="H29" s="577" t="s">
        <v>603</v>
      </c>
      <c r="I29" s="575"/>
      <c r="J29" s="577">
        <v>57</v>
      </c>
      <c r="K29" s="577">
        <v>17</v>
      </c>
      <c r="L29" s="577">
        <v>57</v>
      </c>
      <c r="M29" s="583">
        <v>0.49880787037037039</v>
      </c>
      <c r="N29" s="577">
        <v>0</v>
      </c>
      <c r="O29" s="580"/>
      <c r="P29" s="580"/>
      <c r="Q29" s="580"/>
      <c r="R29" s="581">
        <v>0.70138888888888884</v>
      </c>
      <c r="S29" s="581">
        <v>0.38541666666666669</v>
      </c>
      <c r="T29" s="581">
        <v>0.53611111111111109</v>
      </c>
      <c r="U29" s="581">
        <v>0.3298611111111111</v>
      </c>
      <c r="V29" s="581">
        <v>0.62291666666666667</v>
      </c>
      <c r="W29" s="581">
        <v>0.35347222222222224</v>
      </c>
      <c r="X29" s="581">
        <v>0.43472222222222223</v>
      </c>
      <c r="Y29" s="581">
        <v>0.75972222222222219</v>
      </c>
      <c r="Z29" s="581">
        <v>0.58750000000000002</v>
      </c>
      <c r="AA29" s="581">
        <v>0.47083333333333333</v>
      </c>
      <c r="AB29" s="581">
        <v>0.51041666666666663</v>
      </c>
      <c r="AC29" s="581">
        <v>0.28819444444444442</v>
      </c>
      <c r="AD29" s="581">
        <v>0.55902777777777779</v>
      </c>
      <c r="AE29" s="581">
        <v>0.73611111111111116</v>
      </c>
      <c r="AF29" s="581">
        <v>0.40972222222222221</v>
      </c>
      <c r="AG29" s="581">
        <v>0.3125</v>
      </c>
      <c r="AH29" s="581">
        <v>0.66041666666666665</v>
      </c>
      <c r="AI29" s="581">
        <v>0.76944444444444449</v>
      </c>
      <c r="AJ29" s="587"/>
      <c r="AK29" s="11" t="str">
        <f t="shared" si="8"/>
        <v>Zadworny Tomasz</v>
      </c>
      <c r="AL29" s="11">
        <f t="shared" si="9"/>
        <v>0</v>
      </c>
      <c r="AM29" s="11" t="str">
        <f t="shared" si="10"/>
        <v>Chlewo</v>
      </c>
      <c r="AN29" s="11">
        <f t="shared" si="11"/>
        <v>79.216767529381073</v>
      </c>
      <c r="AO29" s="11"/>
      <c r="AP29" s="11">
        <f t="shared" si="12"/>
        <v>1</v>
      </c>
      <c r="AQ29" s="11">
        <f t="shared" si="13"/>
        <v>1</v>
      </c>
      <c r="AR29" s="11">
        <f t="shared" si="14"/>
        <v>1</v>
      </c>
      <c r="AS29" s="11">
        <f t="shared" si="15"/>
        <v>1</v>
      </c>
    </row>
    <row r="30" spans="1:45" s="571" customFormat="1" ht="15" customHeight="1">
      <c r="A30" s="574">
        <v>26</v>
      </c>
      <c r="B30" s="574">
        <v>26</v>
      </c>
      <c r="C30" s="573"/>
      <c r="D30" s="574">
        <v>1105</v>
      </c>
      <c r="E30" s="574" t="s">
        <v>832</v>
      </c>
      <c r="F30" s="574" t="s">
        <v>664</v>
      </c>
      <c r="G30" s="574">
        <v>1967</v>
      </c>
      <c r="H30" s="574" t="s">
        <v>45</v>
      </c>
      <c r="I30" s="574" t="s">
        <v>833</v>
      </c>
      <c r="J30" s="574">
        <v>56</v>
      </c>
      <c r="K30" s="574">
        <v>16</v>
      </c>
      <c r="L30" s="574">
        <v>56</v>
      </c>
      <c r="M30" s="582">
        <v>0.49081018518518521</v>
      </c>
      <c r="N30" s="574">
        <v>0</v>
      </c>
      <c r="O30" s="578"/>
      <c r="P30" s="578"/>
      <c r="Q30" s="578"/>
      <c r="R30" s="578"/>
      <c r="S30" s="579">
        <v>0.37569444444444444</v>
      </c>
      <c r="T30" s="579">
        <v>0.46458333333333335</v>
      </c>
      <c r="U30" s="579">
        <v>0.32500000000000001</v>
      </c>
      <c r="V30" s="579">
        <v>0.56736111111111109</v>
      </c>
      <c r="W30" s="579">
        <v>0.35069444444444442</v>
      </c>
      <c r="X30" s="579">
        <v>0.43541666666666667</v>
      </c>
      <c r="Y30" s="579">
        <v>0.75</v>
      </c>
      <c r="Z30" s="579">
        <v>0.51736111111111116</v>
      </c>
      <c r="AA30" s="579">
        <v>0.69027777777777777</v>
      </c>
      <c r="AB30" s="579">
        <v>0.63680555555555551</v>
      </c>
      <c r="AC30" s="579">
        <v>0.28611111111111109</v>
      </c>
      <c r="AD30" s="579">
        <v>0.48888888888888887</v>
      </c>
      <c r="AE30" s="579">
        <v>0.71527777777777779</v>
      </c>
      <c r="AF30" s="579">
        <v>0.40416666666666667</v>
      </c>
      <c r="AG30" s="579">
        <v>0.30486111111111114</v>
      </c>
      <c r="AH30" s="579">
        <v>0.6</v>
      </c>
      <c r="AI30" s="579">
        <v>0.76111111111111107</v>
      </c>
      <c r="AJ30" s="586"/>
      <c r="AK30" s="11" t="str">
        <f t="shared" si="8"/>
        <v>Stanek Robert</v>
      </c>
      <c r="AL30" s="11" t="str">
        <f t="shared" si="9"/>
        <v>RUDY KOT</v>
      </c>
      <c r="AM30" s="11" t="str">
        <f t="shared" si="10"/>
        <v>Szczecin</v>
      </c>
      <c r="AN30" s="11">
        <f t="shared" si="11"/>
        <v>77.826999677988425</v>
      </c>
      <c r="AO30" s="11"/>
      <c r="AP30" s="11">
        <f t="shared" si="12"/>
        <v>1.016294863934349</v>
      </c>
      <c r="AQ30" s="11">
        <f t="shared" si="13"/>
        <v>0.94117647058823528</v>
      </c>
      <c r="AR30" s="11">
        <f t="shared" si="14"/>
        <v>0.98245614035087714</v>
      </c>
      <c r="AS30" s="11">
        <f t="shared" si="15"/>
        <v>0.98794828634196963</v>
      </c>
    </row>
    <row r="31" spans="1:45" ht="15" customHeight="1">
      <c r="A31" s="577">
        <v>27</v>
      </c>
      <c r="B31" s="577">
        <v>27</v>
      </c>
      <c r="C31" s="575"/>
      <c r="D31" s="577">
        <v>1037</v>
      </c>
      <c r="E31" s="577" t="s">
        <v>870</v>
      </c>
      <c r="F31" s="577" t="s">
        <v>871</v>
      </c>
      <c r="G31" s="577">
        <v>1963</v>
      </c>
      <c r="H31" s="577" t="s">
        <v>65</v>
      </c>
      <c r="I31" s="575"/>
      <c r="J31" s="577">
        <v>56</v>
      </c>
      <c r="K31" s="577">
        <v>16</v>
      </c>
      <c r="L31" s="577">
        <v>56</v>
      </c>
      <c r="M31" s="583">
        <v>0.49266203703703704</v>
      </c>
      <c r="N31" s="577">
        <v>0</v>
      </c>
      <c r="O31" s="580"/>
      <c r="P31" s="580"/>
      <c r="Q31" s="580"/>
      <c r="R31" s="580"/>
      <c r="S31" s="581">
        <v>0.42777777777777776</v>
      </c>
      <c r="T31" s="581">
        <v>0.50138888888888888</v>
      </c>
      <c r="U31" s="581">
        <v>0.38333333333333336</v>
      </c>
      <c r="V31" s="581">
        <v>0.59027777777777779</v>
      </c>
      <c r="W31" s="581">
        <v>0.40555555555555556</v>
      </c>
      <c r="X31" s="581">
        <v>0.48333333333333334</v>
      </c>
      <c r="Y31" s="581">
        <v>0.75</v>
      </c>
      <c r="Z31" s="581">
        <v>0.54722222222222228</v>
      </c>
      <c r="AA31" s="581">
        <v>0.69444444444444442</v>
      </c>
      <c r="AB31" s="581">
        <v>0.65486111111111112</v>
      </c>
      <c r="AC31" s="581">
        <v>0.33263888888888887</v>
      </c>
      <c r="AD31" s="581">
        <v>0.52708333333333335</v>
      </c>
      <c r="AE31" s="581">
        <v>0.72361111111111109</v>
      </c>
      <c r="AF31" s="581">
        <v>0.45347222222222222</v>
      </c>
      <c r="AG31" s="581">
        <v>0.36527777777777776</v>
      </c>
      <c r="AH31" s="581">
        <v>0.61805555555555558</v>
      </c>
      <c r="AI31" s="581">
        <v>0.7631944444444444</v>
      </c>
      <c r="AJ31" s="587"/>
      <c r="AK31" s="11" t="str">
        <f t="shared" si="8"/>
        <v>Jańczak Wiesław</v>
      </c>
      <c r="AL31" s="11">
        <f t="shared" si="9"/>
        <v>0</v>
      </c>
      <c r="AM31" s="11" t="str">
        <f t="shared" si="10"/>
        <v>Bydgoszcz</v>
      </c>
      <c r="AN31" s="11">
        <f t="shared" si="11"/>
        <v>77.534458214179807</v>
      </c>
      <c r="AO31" s="11"/>
      <c r="AP31" s="11">
        <f t="shared" si="12"/>
        <v>0.99624113141944282</v>
      </c>
      <c r="AQ31" s="11">
        <f t="shared" si="13"/>
        <v>1</v>
      </c>
      <c r="AR31" s="11">
        <f t="shared" si="14"/>
        <v>1</v>
      </c>
      <c r="AS31" s="11">
        <f t="shared" si="15"/>
        <v>1</v>
      </c>
    </row>
    <row r="32" spans="1:45" s="571" customFormat="1" ht="15" customHeight="1">
      <c r="A32" s="574">
        <v>28</v>
      </c>
      <c r="B32" s="574">
        <v>28</v>
      </c>
      <c r="C32" s="573"/>
      <c r="D32" s="574">
        <v>1073</v>
      </c>
      <c r="E32" s="574" t="s">
        <v>110</v>
      </c>
      <c r="F32" s="574" t="s">
        <v>69</v>
      </c>
      <c r="G32" s="574">
        <v>1971</v>
      </c>
      <c r="H32" s="574" t="s">
        <v>111</v>
      </c>
      <c r="I32" s="574" t="s">
        <v>112</v>
      </c>
      <c r="J32" s="574">
        <v>56</v>
      </c>
      <c r="K32" s="574">
        <v>16</v>
      </c>
      <c r="L32" s="574">
        <v>56</v>
      </c>
      <c r="M32" s="582">
        <v>0.49637731481481484</v>
      </c>
      <c r="N32" s="574">
        <v>0</v>
      </c>
      <c r="O32" s="578"/>
      <c r="P32" s="578"/>
      <c r="Q32" s="578"/>
      <c r="R32" s="578"/>
      <c r="S32" s="579">
        <v>0.37569444444444444</v>
      </c>
      <c r="T32" s="579">
        <v>0.45416666666666666</v>
      </c>
      <c r="U32" s="579">
        <v>0.32569444444444445</v>
      </c>
      <c r="V32" s="579">
        <v>0.56319444444444444</v>
      </c>
      <c r="W32" s="579">
        <v>0.34652777777777777</v>
      </c>
      <c r="X32" s="579">
        <v>0.43263888888888891</v>
      </c>
      <c r="Y32" s="579">
        <v>0.75486111111111109</v>
      </c>
      <c r="Z32" s="579">
        <v>0.51041666666666663</v>
      </c>
      <c r="AA32" s="579">
        <v>0.69652777777777775</v>
      </c>
      <c r="AB32" s="579">
        <v>0.64097222222222228</v>
      </c>
      <c r="AC32" s="579">
        <v>0.28541666666666665</v>
      </c>
      <c r="AD32" s="579">
        <v>0.4826388888888889</v>
      </c>
      <c r="AE32" s="579">
        <v>0.72916666666666663</v>
      </c>
      <c r="AF32" s="579">
        <v>0.40208333333333335</v>
      </c>
      <c r="AG32" s="579">
        <v>0.3034722222222222</v>
      </c>
      <c r="AH32" s="579">
        <v>0.60416666666666663</v>
      </c>
      <c r="AI32" s="579">
        <v>0.76666666666666672</v>
      </c>
      <c r="AJ32" s="586"/>
      <c r="AK32" s="11" t="str">
        <f t="shared" si="8"/>
        <v>Dzich Andrzej</v>
      </c>
      <c r="AL32" s="11" t="str">
        <f t="shared" si="9"/>
        <v>Alive!</v>
      </c>
      <c r="AM32" s="11" t="str">
        <f t="shared" si="10"/>
        <v>Kwidzyn</v>
      </c>
      <c r="AN32" s="11">
        <f t="shared" si="11"/>
        <v>76.954129417883678</v>
      </c>
      <c r="AO32" s="11"/>
      <c r="AP32" s="11">
        <f t="shared" si="12"/>
        <v>0.99251521440063417</v>
      </c>
      <c r="AQ32" s="11">
        <f t="shared" si="13"/>
        <v>1</v>
      </c>
      <c r="AR32" s="11">
        <f t="shared" si="14"/>
        <v>1</v>
      </c>
      <c r="AS32" s="11">
        <f t="shared" si="15"/>
        <v>1</v>
      </c>
    </row>
    <row r="33" spans="1:45" ht="15" customHeight="1">
      <c r="A33" s="577">
        <v>29</v>
      </c>
      <c r="B33" s="577">
        <v>29</v>
      </c>
      <c r="C33" s="575"/>
      <c r="D33" s="577">
        <v>1142</v>
      </c>
      <c r="E33" s="577" t="s">
        <v>3586</v>
      </c>
      <c r="F33" s="577" t="s">
        <v>46</v>
      </c>
      <c r="G33" s="577">
        <v>1983</v>
      </c>
      <c r="H33" s="577" t="s">
        <v>3585</v>
      </c>
      <c r="I33" s="577" t="s">
        <v>3584</v>
      </c>
      <c r="J33" s="577">
        <v>55</v>
      </c>
      <c r="K33" s="577">
        <v>17</v>
      </c>
      <c r="L33" s="577">
        <v>55</v>
      </c>
      <c r="M33" s="583">
        <v>0.48292824074074076</v>
      </c>
      <c r="N33" s="577">
        <v>0</v>
      </c>
      <c r="O33" s="581">
        <v>0.29097222222222224</v>
      </c>
      <c r="P33" s="581">
        <v>0.38750000000000001</v>
      </c>
      <c r="Q33" s="580"/>
      <c r="R33" s="580"/>
      <c r="S33" s="581">
        <v>0.32013888888888886</v>
      </c>
      <c r="T33" s="581">
        <v>0.50347222222222221</v>
      </c>
      <c r="U33" s="581">
        <v>0.73055555555555551</v>
      </c>
      <c r="V33" s="581">
        <v>0.53194444444444444</v>
      </c>
      <c r="W33" s="580"/>
      <c r="X33" s="581">
        <v>0.47847222222222224</v>
      </c>
      <c r="Y33" s="581">
        <v>0.67152777777777772</v>
      </c>
      <c r="Z33" s="581">
        <v>0.4284722222222222</v>
      </c>
      <c r="AA33" s="581">
        <v>0.61319444444444449</v>
      </c>
      <c r="AB33" s="581">
        <v>0.58333333333333337</v>
      </c>
      <c r="AC33" s="581">
        <v>0.69236111111111109</v>
      </c>
      <c r="AD33" s="581">
        <v>0.4465277777777778</v>
      </c>
      <c r="AE33" s="581">
        <v>0.63958333333333328</v>
      </c>
      <c r="AF33" s="581">
        <v>0.34305555555555556</v>
      </c>
      <c r="AG33" s="581">
        <v>0.70902777777777781</v>
      </c>
      <c r="AH33" s="581">
        <v>0.55486111111111114</v>
      </c>
      <c r="AI33" s="581">
        <v>0.75347222222222221</v>
      </c>
      <c r="AJ33" s="587"/>
      <c r="AK33" s="11" t="str">
        <f t="shared" si="8"/>
        <v>Kozdryk Piotr</v>
      </c>
      <c r="AL33" s="11" t="str">
        <f t="shared" si="9"/>
        <v>Kross Centrum Rowerowe Olsztyn</v>
      </c>
      <c r="AM33" s="11" t="str">
        <f t="shared" si="10"/>
        <v>Stawiguda</v>
      </c>
      <c r="AN33" s="11">
        <f t="shared" si="11"/>
        <v>75.579948535421465</v>
      </c>
      <c r="AO33" s="11"/>
      <c r="AP33" s="11">
        <f t="shared" si="12"/>
        <v>1.0278490113840624</v>
      </c>
      <c r="AQ33" s="11">
        <f t="shared" si="13"/>
        <v>1.0625</v>
      </c>
      <c r="AR33" s="11">
        <f t="shared" si="14"/>
        <v>0.9821428571428571</v>
      </c>
      <c r="AS33" s="11">
        <f t="shared" si="15"/>
        <v>1.0121987292499426</v>
      </c>
    </row>
    <row r="34" spans="1:45" s="571" customFormat="1" ht="15" customHeight="1">
      <c r="A34" s="574">
        <v>30</v>
      </c>
      <c r="B34" s="574">
        <v>30</v>
      </c>
      <c r="C34" s="573"/>
      <c r="D34" s="574">
        <v>1013</v>
      </c>
      <c r="E34" s="574" t="s">
        <v>507</v>
      </c>
      <c r="F34" s="574" t="s">
        <v>386</v>
      </c>
      <c r="G34" s="574">
        <v>1956</v>
      </c>
      <c r="H34" s="574" t="s">
        <v>508</v>
      </c>
      <c r="I34" s="574" t="s">
        <v>3583</v>
      </c>
      <c r="J34" s="574">
        <v>55</v>
      </c>
      <c r="K34" s="574">
        <v>16</v>
      </c>
      <c r="L34" s="574">
        <v>55</v>
      </c>
      <c r="M34" s="582">
        <v>0.49283564814814818</v>
      </c>
      <c r="N34" s="574">
        <v>0</v>
      </c>
      <c r="O34" s="578"/>
      <c r="P34" s="579">
        <v>0.47083333333333333</v>
      </c>
      <c r="Q34" s="578"/>
      <c r="R34" s="578"/>
      <c r="S34" s="579">
        <v>0.38263888888888886</v>
      </c>
      <c r="T34" s="579">
        <v>0.57152777777777775</v>
      </c>
      <c r="U34" s="579">
        <v>0.3347222222222222</v>
      </c>
      <c r="V34" s="578"/>
      <c r="W34" s="579">
        <v>0.35416666666666669</v>
      </c>
      <c r="X34" s="579">
        <v>0.4</v>
      </c>
      <c r="Y34" s="579">
        <v>0.75208333333333333</v>
      </c>
      <c r="Z34" s="579">
        <v>0.50208333333333333</v>
      </c>
      <c r="AA34" s="579">
        <v>0.6958333333333333</v>
      </c>
      <c r="AB34" s="579">
        <v>0.64583333333333337</v>
      </c>
      <c r="AC34" s="579">
        <v>0.28749999999999998</v>
      </c>
      <c r="AD34" s="579">
        <v>0.53263888888888888</v>
      </c>
      <c r="AE34" s="579">
        <v>0.72361111111111109</v>
      </c>
      <c r="AF34" s="579">
        <v>0.42499999999999999</v>
      </c>
      <c r="AG34" s="579">
        <v>0.31458333333333333</v>
      </c>
      <c r="AH34" s="579">
        <v>0.61388888888888893</v>
      </c>
      <c r="AI34" s="579">
        <v>0.7631944444444444</v>
      </c>
      <c r="AJ34" s="586"/>
      <c r="AK34" s="11" t="str">
        <f t="shared" si="8"/>
        <v>Marciniuk Adam</v>
      </c>
      <c r="AL34" s="11" t="str">
        <f t="shared" si="9"/>
        <v>Radmor Team</v>
      </c>
      <c r="AM34" s="11" t="str">
        <f t="shared" si="10"/>
        <v>Rumia</v>
      </c>
      <c r="AN34" s="11">
        <f t="shared" si="11"/>
        <v>74.6690806373839</v>
      </c>
      <c r="AO34" s="11"/>
      <c r="AP34" s="11">
        <f t="shared" si="12"/>
        <v>0.97989713722082616</v>
      </c>
      <c r="AQ34" s="11">
        <f t="shared" si="13"/>
        <v>0.94117647058823528</v>
      </c>
      <c r="AR34" s="11">
        <f t="shared" si="14"/>
        <v>1</v>
      </c>
      <c r="AS34" s="11">
        <f t="shared" si="15"/>
        <v>0.98794828634196963</v>
      </c>
    </row>
    <row r="35" spans="1:45" ht="15" customHeight="1">
      <c r="A35" s="577">
        <v>31</v>
      </c>
      <c r="B35" s="577">
        <v>31</v>
      </c>
      <c r="C35" s="575"/>
      <c r="D35" s="577">
        <v>1014</v>
      </c>
      <c r="E35" s="577" t="s">
        <v>507</v>
      </c>
      <c r="F35" s="577" t="s">
        <v>522</v>
      </c>
      <c r="G35" s="577">
        <v>1983</v>
      </c>
      <c r="H35" s="577" t="s">
        <v>508</v>
      </c>
      <c r="I35" s="577" t="s">
        <v>3582</v>
      </c>
      <c r="J35" s="577">
        <v>55</v>
      </c>
      <c r="K35" s="577">
        <v>16</v>
      </c>
      <c r="L35" s="577">
        <v>55</v>
      </c>
      <c r="M35" s="583">
        <v>0.49285879629629631</v>
      </c>
      <c r="N35" s="577">
        <v>0</v>
      </c>
      <c r="O35" s="580"/>
      <c r="P35" s="581">
        <v>0.47083333333333333</v>
      </c>
      <c r="Q35" s="580"/>
      <c r="R35" s="580"/>
      <c r="S35" s="581">
        <v>0.38263888888888886</v>
      </c>
      <c r="T35" s="581">
        <v>0.57152777777777775</v>
      </c>
      <c r="U35" s="581">
        <v>0.3347222222222222</v>
      </c>
      <c r="V35" s="580"/>
      <c r="W35" s="581">
        <v>0.35416666666666669</v>
      </c>
      <c r="X35" s="581">
        <v>0.4</v>
      </c>
      <c r="Y35" s="581">
        <v>0.75277777777777777</v>
      </c>
      <c r="Z35" s="581">
        <v>0.50208333333333333</v>
      </c>
      <c r="AA35" s="581">
        <v>0.6958333333333333</v>
      </c>
      <c r="AB35" s="581">
        <v>0.64583333333333337</v>
      </c>
      <c r="AC35" s="581">
        <v>0.28819444444444442</v>
      </c>
      <c r="AD35" s="581">
        <v>0.53263888888888888</v>
      </c>
      <c r="AE35" s="581">
        <v>0.72361111111111109</v>
      </c>
      <c r="AF35" s="581">
        <v>0.42499999999999999</v>
      </c>
      <c r="AG35" s="581">
        <v>0.31458333333333333</v>
      </c>
      <c r="AH35" s="581">
        <v>0.61388888888888893</v>
      </c>
      <c r="AI35" s="581">
        <v>0.7631944444444444</v>
      </c>
      <c r="AJ35" s="587"/>
      <c r="AK35" s="11" t="str">
        <f t="shared" si="8"/>
        <v>Marciniuk Rafał</v>
      </c>
      <c r="AL35" s="11" t="str">
        <f t="shared" si="9"/>
        <v>PROGRESBIKE.COM</v>
      </c>
      <c r="AM35" s="11" t="str">
        <f t="shared" si="10"/>
        <v>Rumia</v>
      </c>
      <c r="AN35" s="11">
        <f t="shared" si="11"/>
        <v>74.665573647240535</v>
      </c>
      <c r="AO35" s="11"/>
      <c r="AP35" s="11">
        <f t="shared" si="12"/>
        <v>0.99995303290045323</v>
      </c>
      <c r="AQ35" s="11">
        <f t="shared" si="13"/>
        <v>1</v>
      </c>
      <c r="AR35" s="11">
        <f t="shared" si="14"/>
        <v>1</v>
      </c>
      <c r="AS35" s="11">
        <f t="shared" si="15"/>
        <v>1</v>
      </c>
    </row>
    <row r="36" spans="1:45" s="571" customFormat="1" ht="15" customHeight="1">
      <c r="A36" s="574">
        <v>32</v>
      </c>
      <c r="B36" s="574">
        <v>32</v>
      </c>
      <c r="C36" s="573"/>
      <c r="D36" s="574">
        <v>1028</v>
      </c>
      <c r="E36" s="574" t="s">
        <v>3581</v>
      </c>
      <c r="F36" s="574" t="s">
        <v>46</v>
      </c>
      <c r="G36" s="574">
        <v>1985</v>
      </c>
      <c r="H36" s="574" t="s">
        <v>47</v>
      </c>
      <c r="I36" s="574" t="s">
        <v>3579</v>
      </c>
      <c r="J36" s="574">
        <v>54</v>
      </c>
      <c r="K36" s="574">
        <v>17</v>
      </c>
      <c r="L36" s="574">
        <v>54</v>
      </c>
      <c r="M36" s="582">
        <v>0.49456018518518519</v>
      </c>
      <c r="N36" s="574">
        <v>0</v>
      </c>
      <c r="O36" s="578"/>
      <c r="P36" s="579">
        <v>0.46458333333333335</v>
      </c>
      <c r="Q36" s="578"/>
      <c r="R36" s="579">
        <v>0.69236111111111109</v>
      </c>
      <c r="S36" s="579">
        <v>0.41458333333333336</v>
      </c>
      <c r="T36" s="579">
        <v>0.55277777777777781</v>
      </c>
      <c r="U36" s="579">
        <v>0.33888888888888891</v>
      </c>
      <c r="V36" s="579">
        <v>0.61527777777777781</v>
      </c>
      <c r="W36" s="579">
        <v>0.35625000000000001</v>
      </c>
      <c r="X36" s="579">
        <v>0.43263888888888891</v>
      </c>
      <c r="Y36" s="579">
        <v>0.75486111111111109</v>
      </c>
      <c r="Z36" s="579">
        <v>0.50347222222222221</v>
      </c>
      <c r="AA36" s="578"/>
      <c r="AB36" s="579">
        <v>0.57916666666666672</v>
      </c>
      <c r="AC36" s="579">
        <v>0.28611111111111109</v>
      </c>
      <c r="AD36" s="579">
        <v>0.52638888888888891</v>
      </c>
      <c r="AE36" s="579">
        <v>0.72986111111111107</v>
      </c>
      <c r="AF36" s="579">
        <v>0.39027777777777778</v>
      </c>
      <c r="AG36" s="579">
        <v>0.31388888888888888</v>
      </c>
      <c r="AH36" s="579">
        <v>0.64097222222222228</v>
      </c>
      <c r="AI36" s="579">
        <v>0.76527777777777772</v>
      </c>
      <c r="AJ36" s="586"/>
      <c r="AK36" s="11" t="str">
        <f t="shared" si="8"/>
        <v>Romejko Piotr</v>
      </c>
      <c r="AL36" s="11" t="str">
        <f t="shared" si="9"/>
        <v>Riders Express</v>
      </c>
      <c r="AM36" s="11" t="str">
        <f t="shared" si="10"/>
        <v>Warszawa</v>
      </c>
      <c r="AN36" s="11">
        <f t="shared" si="11"/>
        <v>73.308017762745251</v>
      </c>
      <c r="AO36" s="11"/>
      <c r="AP36" s="11">
        <f t="shared" si="12"/>
        <v>0.99655979405569861</v>
      </c>
      <c r="AQ36" s="11">
        <f t="shared" si="13"/>
        <v>1.0625</v>
      </c>
      <c r="AR36" s="11">
        <f t="shared" si="14"/>
        <v>0.98181818181818181</v>
      </c>
      <c r="AS36" s="11">
        <f t="shared" si="15"/>
        <v>1.0121987292499426</v>
      </c>
    </row>
    <row r="37" spans="1:45" ht="15" customHeight="1">
      <c r="A37" s="577">
        <v>32</v>
      </c>
      <c r="B37" s="577">
        <v>32</v>
      </c>
      <c r="C37" s="575"/>
      <c r="D37" s="577">
        <v>1029</v>
      </c>
      <c r="E37" s="577" t="s">
        <v>3580</v>
      </c>
      <c r="F37" s="577" t="s">
        <v>472</v>
      </c>
      <c r="G37" s="577">
        <v>1985</v>
      </c>
      <c r="H37" s="577" t="s">
        <v>47</v>
      </c>
      <c r="I37" s="577" t="s">
        <v>3579</v>
      </c>
      <c r="J37" s="577">
        <v>54</v>
      </c>
      <c r="K37" s="577">
        <v>17</v>
      </c>
      <c r="L37" s="577">
        <v>54</v>
      </c>
      <c r="M37" s="583">
        <v>0.49456018518518519</v>
      </c>
      <c r="N37" s="577">
        <v>0</v>
      </c>
      <c r="O37" s="580"/>
      <c r="P37" s="581">
        <v>0.46458333333333335</v>
      </c>
      <c r="Q37" s="580"/>
      <c r="R37" s="581">
        <v>0.69236111111111109</v>
      </c>
      <c r="S37" s="581">
        <v>0.41458333333333336</v>
      </c>
      <c r="T37" s="581">
        <v>0.55277777777777781</v>
      </c>
      <c r="U37" s="581">
        <v>0.33819444444444446</v>
      </c>
      <c r="V37" s="581">
        <v>0.61527777777777781</v>
      </c>
      <c r="W37" s="580">
        <v>0.3576388888888889</v>
      </c>
      <c r="X37" s="581">
        <v>0.43194444444444446</v>
      </c>
      <c r="Y37" s="581">
        <v>0.75486111111111109</v>
      </c>
      <c r="Z37" s="581">
        <v>0.50347222222222221</v>
      </c>
      <c r="AA37" s="580"/>
      <c r="AB37" s="581">
        <v>0.57916666666666672</v>
      </c>
      <c r="AC37" s="581">
        <v>0.28611111111111109</v>
      </c>
      <c r="AD37" s="581">
        <v>0.52569444444444446</v>
      </c>
      <c r="AE37" s="581">
        <v>0.72916666666666663</v>
      </c>
      <c r="AF37" s="581">
        <v>0.39027777777777778</v>
      </c>
      <c r="AG37" s="581">
        <v>0.3125</v>
      </c>
      <c r="AH37" s="581">
        <v>0.64097222222222228</v>
      </c>
      <c r="AI37" s="581">
        <v>0.76527777777777772</v>
      </c>
      <c r="AJ37" s="587"/>
      <c r="AK37" s="11" t="str">
        <f t="shared" si="8"/>
        <v>Szadura Michał</v>
      </c>
      <c r="AL37" s="11" t="str">
        <f t="shared" si="9"/>
        <v>Riders Express</v>
      </c>
      <c r="AM37" s="11" t="str">
        <f t="shared" si="10"/>
        <v>Warszawa</v>
      </c>
      <c r="AN37" s="11">
        <f t="shared" si="11"/>
        <v>73.308017762745251</v>
      </c>
      <c r="AO37" s="11"/>
      <c r="AP37" s="11">
        <f t="shared" si="12"/>
        <v>1</v>
      </c>
      <c r="AQ37" s="11">
        <f t="shared" si="13"/>
        <v>1</v>
      </c>
      <c r="AR37" s="11">
        <f t="shared" si="14"/>
        <v>1</v>
      </c>
      <c r="AS37" s="11">
        <f t="shared" si="15"/>
        <v>1</v>
      </c>
    </row>
    <row r="38" spans="1:45" s="571" customFormat="1" ht="15" customHeight="1">
      <c r="A38" s="574">
        <v>34</v>
      </c>
      <c r="B38" s="574">
        <v>34</v>
      </c>
      <c r="C38" s="573"/>
      <c r="D38" s="574">
        <v>1085</v>
      </c>
      <c r="E38" s="574" t="s">
        <v>708</v>
      </c>
      <c r="F38" s="574" t="s">
        <v>709</v>
      </c>
      <c r="G38" s="574">
        <v>1983</v>
      </c>
      <c r="H38" s="574" t="s">
        <v>57</v>
      </c>
      <c r="I38" s="573"/>
      <c r="J38" s="574">
        <v>54</v>
      </c>
      <c r="K38" s="574">
        <v>16</v>
      </c>
      <c r="L38" s="574">
        <v>54</v>
      </c>
      <c r="M38" s="582">
        <v>0.48325231481481479</v>
      </c>
      <c r="N38" s="574">
        <v>0</v>
      </c>
      <c r="O38" s="579">
        <v>0.74305555555555558</v>
      </c>
      <c r="P38" s="578"/>
      <c r="Q38" s="578"/>
      <c r="R38" s="578"/>
      <c r="S38" s="579">
        <v>0.42291666666666666</v>
      </c>
      <c r="T38" s="579">
        <v>0.46527777777777779</v>
      </c>
      <c r="U38" s="579">
        <v>0.32569444444444445</v>
      </c>
      <c r="V38" s="579">
        <v>0.5395833333333333</v>
      </c>
      <c r="W38" s="579">
        <v>0.35833333333333334</v>
      </c>
      <c r="X38" s="579">
        <v>0.44444444444444442</v>
      </c>
      <c r="Y38" s="579">
        <v>0.70486111111111116</v>
      </c>
      <c r="Z38" s="578"/>
      <c r="AA38" s="579">
        <v>0.65</v>
      </c>
      <c r="AB38" s="579">
        <v>0.60624999999999996</v>
      </c>
      <c r="AC38" s="579">
        <v>0.28472222222222221</v>
      </c>
      <c r="AD38" s="579">
        <v>0.49027777777777776</v>
      </c>
      <c r="AE38" s="579">
        <v>0.6743055555555556</v>
      </c>
      <c r="AF38" s="579">
        <v>0.39583333333333331</v>
      </c>
      <c r="AG38" s="579">
        <v>0.3034722222222222</v>
      </c>
      <c r="AH38" s="579">
        <v>0.57013888888888886</v>
      </c>
      <c r="AI38" s="579">
        <v>0.75347222222222221</v>
      </c>
      <c r="AJ38" s="586"/>
      <c r="AK38" s="11" t="str">
        <f t="shared" si="8"/>
        <v>Szumański Jakub</v>
      </c>
      <c r="AL38" s="11">
        <f t="shared" si="9"/>
        <v>0</v>
      </c>
      <c r="AM38" s="11" t="str">
        <f t="shared" si="10"/>
        <v>Gdańsk</v>
      </c>
      <c r="AN38" s="11">
        <f t="shared" si="11"/>
        <v>72.424530523830839</v>
      </c>
      <c r="AO38" s="11"/>
      <c r="AP38" s="11">
        <f t="shared" si="12"/>
        <v>1.0233995162024285</v>
      </c>
      <c r="AQ38" s="11">
        <f t="shared" si="13"/>
        <v>0.94117647058823528</v>
      </c>
      <c r="AR38" s="11">
        <f t="shared" si="14"/>
        <v>1</v>
      </c>
      <c r="AS38" s="11">
        <f t="shared" si="15"/>
        <v>0.98794828634196963</v>
      </c>
    </row>
    <row r="39" spans="1:45" ht="15" customHeight="1">
      <c r="A39" s="577">
        <v>35</v>
      </c>
      <c r="B39" s="577">
        <v>35</v>
      </c>
      <c r="C39" s="575"/>
      <c r="D39" s="577">
        <v>1116</v>
      </c>
      <c r="E39" s="577" t="s">
        <v>525</v>
      </c>
      <c r="F39" s="577" t="s">
        <v>526</v>
      </c>
      <c r="G39" s="577">
        <v>1975</v>
      </c>
      <c r="H39" s="577" t="s">
        <v>57</v>
      </c>
      <c r="I39" s="577" t="s">
        <v>3578</v>
      </c>
      <c r="J39" s="577">
        <v>54</v>
      </c>
      <c r="K39" s="577">
        <v>15</v>
      </c>
      <c r="L39" s="577">
        <v>54</v>
      </c>
      <c r="M39" s="583">
        <v>0.49017361111111113</v>
      </c>
      <c r="N39" s="577">
        <v>0</v>
      </c>
      <c r="O39" s="580"/>
      <c r="P39" s="580"/>
      <c r="Q39" s="580"/>
      <c r="R39" s="580"/>
      <c r="S39" s="581">
        <v>0.38472222222222224</v>
      </c>
      <c r="T39" s="580"/>
      <c r="U39" s="581">
        <v>0.32708333333333334</v>
      </c>
      <c r="V39" s="581">
        <v>0.55347222222222225</v>
      </c>
      <c r="W39" s="581">
        <v>0.35416666666666669</v>
      </c>
      <c r="X39" s="581">
        <v>0.40694444444444444</v>
      </c>
      <c r="Y39" s="581">
        <v>0.74791666666666667</v>
      </c>
      <c r="Z39" s="581">
        <v>0.51111111111111107</v>
      </c>
      <c r="AA39" s="581">
        <v>0.67777777777777781</v>
      </c>
      <c r="AB39" s="581">
        <v>0.63888888888888884</v>
      </c>
      <c r="AC39" s="581">
        <v>0.28472222222222221</v>
      </c>
      <c r="AD39" s="581">
        <v>0.48888888888888887</v>
      </c>
      <c r="AE39" s="581">
        <v>0.70972222222222225</v>
      </c>
      <c r="AF39" s="581">
        <v>0.45069444444444445</v>
      </c>
      <c r="AG39" s="581">
        <v>0.30555555555555558</v>
      </c>
      <c r="AH39" s="581">
        <v>0.59305555555555556</v>
      </c>
      <c r="AI39" s="581">
        <v>0.76041666666666663</v>
      </c>
      <c r="AJ39" s="587"/>
      <c r="AK39" s="11" t="str">
        <f t="shared" si="8"/>
        <v>Staniszewski Bartosz</v>
      </c>
      <c r="AL39" s="11" t="str">
        <f t="shared" si="9"/>
        <v>Pięty Szalonego Gnoma i Sp.</v>
      </c>
      <c r="AM39" s="11" t="str">
        <f t="shared" si="10"/>
        <v>Gdańsk</v>
      </c>
      <c r="AN39" s="11">
        <f t="shared" si="11"/>
        <v>71.495703513042073</v>
      </c>
      <c r="AO39" s="11"/>
      <c r="AP39" s="11">
        <f t="shared" si="12"/>
        <v>0.98587990838468975</v>
      </c>
      <c r="AQ39" s="11">
        <f t="shared" si="13"/>
        <v>0.9375</v>
      </c>
      <c r="AR39" s="11">
        <f t="shared" si="14"/>
        <v>1</v>
      </c>
      <c r="AS39" s="11">
        <f t="shared" si="15"/>
        <v>0.98717524291740988</v>
      </c>
    </row>
    <row r="40" spans="1:45" s="571" customFormat="1" ht="15" customHeight="1">
      <c r="A40" s="574">
        <v>36</v>
      </c>
      <c r="B40" s="574">
        <v>36</v>
      </c>
      <c r="C40" s="573"/>
      <c r="D40" s="574">
        <v>1108</v>
      </c>
      <c r="E40" s="574" t="s">
        <v>742</v>
      </c>
      <c r="F40" s="574" t="s">
        <v>50</v>
      </c>
      <c r="G40" s="574">
        <v>1971</v>
      </c>
      <c r="H40" s="574" t="s">
        <v>743</v>
      </c>
      <c r="I40" s="574" t="s">
        <v>744</v>
      </c>
      <c r="J40" s="574">
        <v>53</v>
      </c>
      <c r="K40" s="574">
        <v>15</v>
      </c>
      <c r="L40" s="574">
        <v>53</v>
      </c>
      <c r="M40" s="582">
        <v>0.49725694444444446</v>
      </c>
      <c r="N40" s="574">
        <v>0</v>
      </c>
      <c r="O40" s="578"/>
      <c r="P40" s="578"/>
      <c r="Q40" s="578"/>
      <c r="R40" s="578"/>
      <c r="S40" s="579">
        <v>0.43541666666666667</v>
      </c>
      <c r="T40" s="579">
        <v>0.48680555555555555</v>
      </c>
      <c r="U40" s="579">
        <v>0.33124999999999999</v>
      </c>
      <c r="V40" s="579">
        <v>0.58750000000000002</v>
      </c>
      <c r="W40" s="579">
        <v>0.35555555555555557</v>
      </c>
      <c r="X40" s="579">
        <v>0.46527777777777779</v>
      </c>
      <c r="Y40" s="578"/>
      <c r="Z40" s="579">
        <v>0.54305555555555551</v>
      </c>
      <c r="AA40" s="579">
        <v>0.70625000000000004</v>
      </c>
      <c r="AB40" s="579">
        <v>0.6645833333333333</v>
      </c>
      <c r="AC40" s="579">
        <v>0.28819444444444442</v>
      </c>
      <c r="AD40" s="579">
        <v>0.52013888888888893</v>
      </c>
      <c r="AE40" s="579">
        <v>0.73263888888888884</v>
      </c>
      <c r="AF40" s="579">
        <v>0.39583333333333331</v>
      </c>
      <c r="AG40" s="579">
        <v>0.30833333333333335</v>
      </c>
      <c r="AH40" s="579">
        <v>0.6166666666666667</v>
      </c>
      <c r="AI40" s="579">
        <v>0.7680555555555556</v>
      </c>
      <c r="AJ40" s="586"/>
      <c r="AK40" s="11" t="str">
        <f t="shared" si="8"/>
        <v>Kryszewski Wojciech</v>
      </c>
      <c r="AL40" s="11" t="str">
        <f t="shared" si="9"/>
        <v>K2</v>
      </c>
      <c r="AM40" s="11" t="str">
        <f t="shared" si="10"/>
        <v>Koleczkowo</v>
      </c>
      <c r="AN40" s="11">
        <f t="shared" si="11"/>
        <v>70.171709003541295</v>
      </c>
      <c r="AO40" s="11"/>
      <c r="AP40" s="11">
        <f t="shared" si="12"/>
        <v>0.9857551846938063</v>
      </c>
      <c r="AQ40" s="11">
        <f t="shared" si="13"/>
        <v>1</v>
      </c>
      <c r="AR40" s="11">
        <f t="shared" si="14"/>
        <v>0.98148148148148151</v>
      </c>
      <c r="AS40" s="11">
        <f t="shared" si="15"/>
        <v>1</v>
      </c>
    </row>
    <row r="41" spans="1:45" ht="15" customHeight="1">
      <c r="A41" s="577">
        <v>37</v>
      </c>
      <c r="B41" s="577">
        <v>37</v>
      </c>
      <c r="C41" s="575"/>
      <c r="D41" s="577">
        <v>1160</v>
      </c>
      <c r="E41" s="577" t="s">
        <v>3577</v>
      </c>
      <c r="F41" s="577" t="s">
        <v>824</v>
      </c>
      <c r="G41" s="577">
        <v>1978</v>
      </c>
      <c r="H41" s="577" t="s">
        <v>47</v>
      </c>
      <c r="I41" s="577" t="s">
        <v>3576</v>
      </c>
      <c r="J41" s="577">
        <v>52</v>
      </c>
      <c r="K41" s="577">
        <v>16</v>
      </c>
      <c r="L41" s="577">
        <v>52</v>
      </c>
      <c r="M41" s="583">
        <v>0.47487268518518516</v>
      </c>
      <c r="N41" s="577">
        <v>0</v>
      </c>
      <c r="O41" s="581">
        <v>0.38333333333333336</v>
      </c>
      <c r="P41" s="580"/>
      <c r="Q41" s="580"/>
      <c r="R41" s="580"/>
      <c r="S41" s="581">
        <v>0.40833333333333333</v>
      </c>
      <c r="T41" s="581">
        <v>0.48888888888888887</v>
      </c>
      <c r="U41" s="581">
        <v>0.32291666666666669</v>
      </c>
      <c r="V41" s="581">
        <v>0.58611111111111114</v>
      </c>
      <c r="W41" s="581">
        <v>0.34583333333333333</v>
      </c>
      <c r="X41" s="581">
        <v>0.46736111111111112</v>
      </c>
      <c r="Y41" s="581">
        <v>0.73402777777777772</v>
      </c>
      <c r="Z41" s="581">
        <v>0.54722222222222228</v>
      </c>
      <c r="AA41" s="581">
        <v>0.7055555555555556</v>
      </c>
      <c r="AB41" s="581">
        <v>0.66041666666666665</v>
      </c>
      <c r="AC41" s="581">
        <v>0.28402777777777777</v>
      </c>
      <c r="AD41" s="581">
        <v>0.51597222222222228</v>
      </c>
      <c r="AE41" s="580"/>
      <c r="AF41" s="581">
        <v>0.43263888888888891</v>
      </c>
      <c r="AG41" s="581">
        <v>0.30069444444444443</v>
      </c>
      <c r="AH41" s="581">
        <v>0.61736111111111114</v>
      </c>
      <c r="AI41" s="581">
        <v>0.74513888888888891</v>
      </c>
      <c r="AJ41" s="587"/>
      <c r="AK41" s="11" t="str">
        <f t="shared" si="8"/>
        <v>Cygan Szymon</v>
      </c>
      <c r="AL41" s="11" t="str">
        <f t="shared" si="9"/>
        <v>KK Cyklon Warszawa</v>
      </c>
      <c r="AM41" s="11" t="str">
        <f t="shared" si="10"/>
        <v>Warszawa</v>
      </c>
      <c r="AN41" s="11">
        <f t="shared" si="11"/>
        <v>68.847714494040517</v>
      </c>
      <c r="AO41" s="11"/>
      <c r="AP41" s="11">
        <f t="shared" si="12"/>
        <v>1.0471373906261425</v>
      </c>
      <c r="AQ41" s="11">
        <f t="shared" si="13"/>
        <v>1.0666666666666667</v>
      </c>
      <c r="AR41" s="11">
        <f t="shared" si="14"/>
        <v>0.98113207547169812</v>
      </c>
      <c r="AS41" s="11">
        <f t="shared" si="15"/>
        <v>1.0129913682242364</v>
      </c>
    </row>
    <row r="42" spans="1:45" s="571" customFormat="1" ht="15" customHeight="1">
      <c r="A42" s="574">
        <v>38</v>
      </c>
      <c r="B42" s="574">
        <v>38</v>
      </c>
      <c r="C42" s="573"/>
      <c r="D42" s="574">
        <v>1165</v>
      </c>
      <c r="E42" s="574" t="s">
        <v>966</v>
      </c>
      <c r="F42" s="574" t="s">
        <v>824</v>
      </c>
      <c r="G42" s="574">
        <v>1976</v>
      </c>
      <c r="H42" s="574" t="s">
        <v>57</v>
      </c>
      <c r="I42" s="573"/>
      <c r="J42" s="574">
        <v>52</v>
      </c>
      <c r="K42" s="574">
        <v>16</v>
      </c>
      <c r="L42" s="574">
        <v>52</v>
      </c>
      <c r="M42" s="582">
        <v>0.48755787037037035</v>
      </c>
      <c r="N42" s="574">
        <v>0</v>
      </c>
      <c r="O42" s="579">
        <v>0.74652777777777779</v>
      </c>
      <c r="P42" s="578"/>
      <c r="Q42" s="579">
        <v>0.36805555555555558</v>
      </c>
      <c r="R42" s="578"/>
      <c r="S42" s="579">
        <v>0.72291666666666665</v>
      </c>
      <c r="T42" s="579">
        <v>0.6430555555555556</v>
      </c>
      <c r="U42" s="579">
        <v>0.30625000000000002</v>
      </c>
      <c r="V42" s="579">
        <v>0.57777777777777772</v>
      </c>
      <c r="W42" s="578"/>
      <c r="X42" s="579">
        <v>0.66597222222222219</v>
      </c>
      <c r="Y42" s="579">
        <v>0.40486111111111112</v>
      </c>
      <c r="Z42" s="578"/>
      <c r="AA42" s="579">
        <v>0.47708333333333336</v>
      </c>
      <c r="AB42" s="579">
        <v>0.50902777777777775</v>
      </c>
      <c r="AC42" s="579">
        <v>0.28541666666666665</v>
      </c>
      <c r="AD42" s="579">
        <v>0.61041666666666672</v>
      </c>
      <c r="AE42" s="579">
        <v>0.4284722222222222</v>
      </c>
      <c r="AF42" s="579">
        <v>0.69513888888888886</v>
      </c>
      <c r="AG42" s="579">
        <v>0.32500000000000001</v>
      </c>
      <c r="AH42" s="579">
        <v>0.55347222222222225</v>
      </c>
      <c r="AI42" s="579">
        <v>0.7583333333333333</v>
      </c>
      <c r="AJ42" s="586"/>
      <c r="AK42" s="11" t="str">
        <f t="shared" si="8"/>
        <v>Kawlewski Szymon</v>
      </c>
      <c r="AL42" s="11">
        <f t="shared" si="9"/>
        <v>0</v>
      </c>
      <c r="AM42" s="11" t="str">
        <f t="shared" si="10"/>
        <v>Gdańsk</v>
      </c>
      <c r="AN42" s="11">
        <f t="shared" si="11"/>
        <v>67.056448141863228</v>
      </c>
      <c r="AO42" s="11"/>
      <c r="AP42" s="11">
        <f t="shared" si="12"/>
        <v>0.97398219584569734</v>
      </c>
      <c r="AQ42" s="11">
        <f t="shared" si="13"/>
        <v>1</v>
      </c>
      <c r="AR42" s="11">
        <f t="shared" si="14"/>
        <v>1</v>
      </c>
      <c r="AS42" s="11">
        <f t="shared" si="15"/>
        <v>1</v>
      </c>
    </row>
    <row r="43" spans="1:45" ht="15" customHeight="1">
      <c r="A43" s="577">
        <v>39</v>
      </c>
      <c r="B43" s="577">
        <v>39</v>
      </c>
      <c r="C43" s="575"/>
      <c r="D43" s="577">
        <v>1049</v>
      </c>
      <c r="E43" s="577" t="s">
        <v>957</v>
      </c>
      <c r="F43" s="577" t="s">
        <v>958</v>
      </c>
      <c r="G43" s="577">
        <v>1984</v>
      </c>
      <c r="H43" s="577" t="s">
        <v>57</v>
      </c>
      <c r="I43" s="575"/>
      <c r="J43" s="577">
        <v>52</v>
      </c>
      <c r="K43" s="577">
        <v>16</v>
      </c>
      <c r="L43" s="577">
        <v>52</v>
      </c>
      <c r="M43" s="583">
        <v>0.48761574074074077</v>
      </c>
      <c r="N43" s="577">
        <v>0</v>
      </c>
      <c r="O43" s="581">
        <v>0.74652777777777779</v>
      </c>
      <c r="P43" s="580"/>
      <c r="Q43" s="581">
        <v>0.36805555555555558</v>
      </c>
      <c r="R43" s="580"/>
      <c r="S43" s="581">
        <v>0.72291666666666665</v>
      </c>
      <c r="T43" s="581">
        <v>0.6430555555555556</v>
      </c>
      <c r="U43" s="581">
        <v>0.30625000000000002</v>
      </c>
      <c r="V43" s="581">
        <v>0.57777777777777772</v>
      </c>
      <c r="W43" s="580"/>
      <c r="X43" s="581">
        <v>0.66597222222222219</v>
      </c>
      <c r="Y43" s="581">
        <v>0.40486111111111112</v>
      </c>
      <c r="Z43" s="580"/>
      <c r="AA43" s="581">
        <v>0.47708333333333336</v>
      </c>
      <c r="AB43" s="581">
        <v>0.50902777777777775</v>
      </c>
      <c r="AC43" s="581">
        <v>0.28541666666666665</v>
      </c>
      <c r="AD43" s="581">
        <v>0.61041666666666672</v>
      </c>
      <c r="AE43" s="581">
        <v>0.4284722222222222</v>
      </c>
      <c r="AF43" s="581">
        <v>0.69513888888888886</v>
      </c>
      <c r="AG43" s="581">
        <v>0.32500000000000001</v>
      </c>
      <c r="AH43" s="581">
        <v>0.55347222222222225</v>
      </c>
      <c r="AI43" s="581">
        <v>0.7583333333333333</v>
      </c>
      <c r="AJ43" s="587"/>
      <c r="AK43" s="11" t="str">
        <f t="shared" si="8"/>
        <v>Chomicki Adrian</v>
      </c>
      <c r="AL43" s="11">
        <f t="shared" si="9"/>
        <v>0</v>
      </c>
      <c r="AM43" s="11" t="str">
        <f t="shared" si="10"/>
        <v>Gdańsk</v>
      </c>
      <c r="AN43" s="11">
        <f t="shared" si="11"/>
        <v>67.048489864134538</v>
      </c>
      <c r="AO43" s="11"/>
      <c r="AP43" s="11">
        <f t="shared" si="12"/>
        <v>0.99988131972466165</v>
      </c>
      <c r="AQ43" s="11">
        <f t="shared" si="13"/>
        <v>1</v>
      </c>
      <c r="AR43" s="11">
        <f t="shared" si="14"/>
        <v>1</v>
      </c>
      <c r="AS43" s="11">
        <f t="shared" si="15"/>
        <v>1</v>
      </c>
    </row>
    <row r="44" spans="1:45" s="571" customFormat="1" ht="15" customHeight="1">
      <c r="A44" s="574">
        <v>40</v>
      </c>
      <c r="B44" s="574">
        <v>40</v>
      </c>
      <c r="C44" s="573"/>
      <c r="D44" s="574">
        <v>1163</v>
      </c>
      <c r="E44" s="574" t="s">
        <v>971</v>
      </c>
      <c r="F44" s="574" t="s">
        <v>522</v>
      </c>
      <c r="G44" s="574">
        <v>1982</v>
      </c>
      <c r="H44" s="574" t="s">
        <v>57</v>
      </c>
      <c r="I44" s="573"/>
      <c r="J44" s="574">
        <v>52</v>
      </c>
      <c r="K44" s="574">
        <v>16</v>
      </c>
      <c r="L44" s="574">
        <v>52</v>
      </c>
      <c r="M44" s="582">
        <v>0.48775462962962962</v>
      </c>
      <c r="N44" s="574">
        <v>0</v>
      </c>
      <c r="O44" s="579">
        <v>0.74652777777777779</v>
      </c>
      <c r="P44" s="578"/>
      <c r="Q44" s="579">
        <v>0.36805555555555558</v>
      </c>
      <c r="R44" s="578"/>
      <c r="S44" s="579">
        <v>0.72291666666666665</v>
      </c>
      <c r="T44" s="579">
        <v>0.64375000000000004</v>
      </c>
      <c r="U44" s="579">
        <v>0.30625000000000002</v>
      </c>
      <c r="V44" s="579">
        <v>0.57777777777777772</v>
      </c>
      <c r="W44" s="578"/>
      <c r="X44" s="579">
        <v>0.66597222222222219</v>
      </c>
      <c r="Y44" s="579">
        <v>0.40486111111111112</v>
      </c>
      <c r="Z44" s="578"/>
      <c r="AA44" s="579">
        <v>0.47708333333333336</v>
      </c>
      <c r="AB44" s="579">
        <v>0.50902777777777775</v>
      </c>
      <c r="AC44" s="579">
        <v>0.28541666666666665</v>
      </c>
      <c r="AD44" s="579">
        <v>0.61041666666666672</v>
      </c>
      <c r="AE44" s="579">
        <v>0.4284722222222222</v>
      </c>
      <c r="AF44" s="579">
        <v>0.69513888888888886</v>
      </c>
      <c r="AG44" s="579">
        <v>0.32569444444444445</v>
      </c>
      <c r="AH44" s="579">
        <v>0.55347222222222225</v>
      </c>
      <c r="AI44" s="579">
        <v>0.7583333333333333</v>
      </c>
      <c r="AJ44" s="586"/>
      <c r="AK44" s="11" t="str">
        <f t="shared" si="8"/>
        <v>Janura Rafał</v>
      </c>
      <c r="AL44" s="11">
        <f t="shared" si="9"/>
        <v>0</v>
      </c>
      <c r="AM44" s="11" t="str">
        <f t="shared" si="10"/>
        <v>Gdańsk</v>
      </c>
      <c r="AN44" s="11">
        <f t="shared" si="11"/>
        <v>67.029397702434338</v>
      </c>
      <c r="AO44" s="11"/>
      <c r="AP44" s="11">
        <f t="shared" si="12"/>
        <v>0.99971524844573112</v>
      </c>
      <c r="AQ44" s="11">
        <f t="shared" si="13"/>
        <v>1</v>
      </c>
      <c r="AR44" s="11">
        <f t="shared" si="14"/>
        <v>1</v>
      </c>
      <c r="AS44" s="11">
        <f t="shared" si="15"/>
        <v>1</v>
      </c>
    </row>
    <row r="45" spans="1:45" ht="15" customHeight="1">
      <c r="A45" s="577">
        <v>41</v>
      </c>
      <c r="B45" s="577">
        <v>41</v>
      </c>
      <c r="C45" s="575"/>
      <c r="D45" s="577">
        <v>1177</v>
      </c>
      <c r="E45" s="577" t="s">
        <v>3575</v>
      </c>
      <c r="F45" s="577" t="s">
        <v>1633</v>
      </c>
      <c r="G45" s="577">
        <v>1975</v>
      </c>
      <c r="H45" s="577" t="s">
        <v>1023</v>
      </c>
      <c r="I45" s="575"/>
      <c r="J45" s="577">
        <v>52</v>
      </c>
      <c r="K45" s="577">
        <v>16</v>
      </c>
      <c r="L45" s="577">
        <v>52</v>
      </c>
      <c r="M45" s="583">
        <v>0.49079861111111112</v>
      </c>
      <c r="N45" s="577">
        <v>0</v>
      </c>
      <c r="O45" s="580"/>
      <c r="P45" s="581">
        <v>0.44722222222222224</v>
      </c>
      <c r="Q45" s="580"/>
      <c r="R45" s="580"/>
      <c r="S45" s="581">
        <v>0.36249999999999999</v>
      </c>
      <c r="T45" s="581">
        <v>0.55625000000000002</v>
      </c>
      <c r="U45" s="581">
        <v>0.32083333333333336</v>
      </c>
      <c r="V45" s="581">
        <v>0.60138888888888886</v>
      </c>
      <c r="W45" s="581">
        <v>0.34097222222222223</v>
      </c>
      <c r="X45" s="581">
        <v>0.41319444444444442</v>
      </c>
      <c r="Y45" s="581">
        <v>0.75138888888888888</v>
      </c>
      <c r="Z45" s="581">
        <v>0.49722222222222223</v>
      </c>
      <c r="AA45" s="581">
        <v>0.72569444444444442</v>
      </c>
      <c r="AB45" s="581">
        <v>0.66874999999999996</v>
      </c>
      <c r="AC45" s="581">
        <v>0.28611111111111109</v>
      </c>
      <c r="AD45" s="581">
        <v>0.52500000000000002</v>
      </c>
      <c r="AE45" s="580"/>
      <c r="AF45" s="581">
        <v>0.37986111111111109</v>
      </c>
      <c r="AG45" s="581">
        <v>0.3034722222222222</v>
      </c>
      <c r="AH45" s="581">
        <v>0.6333333333333333</v>
      </c>
      <c r="AI45" s="581">
        <v>0.76111111111111107</v>
      </c>
      <c r="AJ45" s="587"/>
      <c r="AK45" s="11" t="str">
        <f t="shared" si="8"/>
        <v>Beszterda Sebastian</v>
      </c>
      <c r="AL45" s="11">
        <f t="shared" si="9"/>
        <v>0</v>
      </c>
      <c r="AM45" s="11" t="str">
        <f t="shared" si="10"/>
        <v>Koszalin</v>
      </c>
      <c r="AN45" s="11">
        <f t="shared" si="11"/>
        <v>66.613674754769193</v>
      </c>
      <c r="AO45" s="11"/>
      <c r="AP45" s="11">
        <f t="shared" si="12"/>
        <v>0.99379790119089728</v>
      </c>
      <c r="AQ45" s="11">
        <f t="shared" si="13"/>
        <v>1</v>
      </c>
      <c r="AR45" s="11">
        <f t="shared" si="14"/>
        <v>1</v>
      </c>
      <c r="AS45" s="11">
        <f t="shared" si="15"/>
        <v>1</v>
      </c>
    </row>
    <row r="46" spans="1:45" s="571" customFormat="1" ht="15" customHeight="1">
      <c r="A46" s="574">
        <v>42</v>
      </c>
      <c r="B46" s="574">
        <v>42</v>
      </c>
      <c r="C46" s="573"/>
      <c r="D46" s="574">
        <v>1097</v>
      </c>
      <c r="E46" s="574" t="s">
        <v>62</v>
      </c>
      <c r="F46" s="574" t="s">
        <v>472</v>
      </c>
      <c r="G46" s="574">
        <v>1974</v>
      </c>
      <c r="H46" s="574" t="s">
        <v>68</v>
      </c>
      <c r="I46" s="574" t="s">
        <v>89</v>
      </c>
      <c r="J46" s="574">
        <v>52</v>
      </c>
      <c r="K46" s="574">
        <v>16</v>
      </c>
      <c r="L46" s="574">
        <v>52</v>
      </c>
      <c r="M46" s="582">
        <v>0.49081018518518521</v>
      </c>
      <c r="N46" s="574">
        <v>0</v>
      </c>
      <c r="O46" s="578"/>
      <c r="P46" s="579">
        <v>0.44722222222222224</v>
      </c>
      <c r="Q46" s="578"/>
      <c r="R46" s="578"/>
      <c r="S46" s="579">
        <v>0.36249999999999999</v>
      </c>
      <c r="T46" s="579">
        <v>0.56736111111111109</v>
      </c>
      <c r="U46" s="579">
        <v>0.32013888888888886</v>
      </c>
      <c r="V46" s="579">
        <v>0.60138888888888886</v>
      </c>
      <c r="W46" s="579">
        <v>0.34097222222222223</v>
      </c>
      <c r="X46" s="579">
        <v>0.41319444444444442</v>
      </c>
      <c r="Y46" s="579">
        <v>0.75069444444444444</v>
      </c>
      <c r="Z46" s="579">
        <v>0.51111111111111107</v>
      </c>
      <c r="AA46" s="579">
        <v>0.72569444444444442</v>
      </c>
      <c r="AB46" s="579">
        <v>0.66874999999999996</v>
      </c>
      <c r="AC46" s="579">
        <v>0.28472222222222221</v>
      </c>
      <c r="AD46" s="579">
        <v>0.53611111111111109</v>
      </c>
      <c r="AE46" s="578"/>
      <c r="AF46" s="579">
        <v>0.37916666666666665</v>
      </c>
      <c r="AG46" s="579">
        <v>0.30069444444444443</v>
      </c>
      <c r="AH46" s="579">
        <v>0.6333333333333333</v>
      </c>
      <c r="AI46" s="579">
        <v>0.76111111111111107</v>
      </c>
      <c r="AJ46" s="586"/>
      <c r="AK46" s="11" t="str">
        <f t="shared" si="8"/>
        <v>Witkowski Michał</v>
      </c>
      <c r="AL46" s="11" t="str">
        <f t="shared" si="9"/>
        <v>Tornado Accedit</v>
      </c>
      <c r="AM46" s="11" t="str">
        <f t="shared" si="10"/>
        <v>Toruń</v>
      </c>
      <c r="AN46" s="11">
        <f t="shared" si="11"/>
        <v>66.6121038998252</v>
      </c>
      <c r="AO46" s="11"/>
      <c r="AP46" s="11">
        <f t="shared" si="12"/>
        <v>0.99997641843135399</v>
      </c>
      <c r="AQ46" s="11">
        <f t="shared" si="13"/>
        <v>1</v>
      </c>
      <c r="AR46" s="11">
        <f t="shared" si="14"/>
        <v>1</v>
      </c>
      <c r="AS46" s="11">
        <f t="shared" si="15"/>
        <v>1</v>
      </c>
    </row>
    <row r="47" spans="1:45" ht="15" customHeight="1">
      <c r="A47" s="577">
        <v>43</v>
      </c>
      <c r="B47" s="577">
        <v>43</v>
      </c>
      <c r="C47" s="575"/>
      <c r="D47" s="577">
        <v>1084</v>
      </c>
      <c r="E47" s="577" t="s">
        <v>2808</v>
      </c>
      <c r="F47" s="577" t="s">
        <v>906</v>
      </c>
      <c r="G47" s="577">
        <v>1970</v>
      </c>
      <c r="H47" s="577" t="s">
        <v>2898</v>
      </c>
      <c r="I47" s="577" t="s">
        <v>2481</v>
      </c>
      <c r="J47" s="577">
        <v>51</v>
      </c>
      <c r="K47" s="577">
        <v>15</v>
      </c>
      <c r="L47" s="577">
        <v>51</v>
      </c>
      <c r="M47" s="583">
        <v>0.47677083333333331</v>
      </c>
      <c r="N47" s="577">
        <v>0</v>
      </c>
      <c r="O47" s="580"/>
      <c r="P47" s="580"/>
      <c r="Q47" s="580"/>
      <c r="R47" s="580"/>
      <c r="S47" s="581">
        <v>0.40833333333333333</v>
      </c>
      <c r="T47" s="581">
        <v>0.62986111111111109</v>
      </c>
      <c r="U47" s="581">
        <v>0.32291666666666669</v>
      </c>
      <c r="V47" s="581">
        <v>0.53819444444444442</v>
      </c>
      <c r="W47" s="581">
        <v>0.34236111111111112</v>
      </c>
      <c r="X47" s="581">
        <v>0.42499999999999999</v>
      </c>
      <c r="Y47" s="581">
        <v>0.73402777777777772</v>
      </c>
      <c r="Z47" s="581">
        <v>0.49375000000000002</v>
      </c>
      <c r="AA47" s="581">
        <v>0.70625000000000004</v>
      </c>
      <c r="AB47" s="581">
        <v>0.66041666666666665</v>
      </c>
      <c r="AC47" s="581">
        <v>0.28680555555555554</v>
      </c>
      <c r="AD47" s="581">
        <v>0.46319444444444446</v>
      </c>
      <c r="AE47" s="580"/>
      <c r="AF47" s="581">
        <v>0.38055555555555554</v>
      </c>
      <c r="AG47" s="581">
        <v>0.30555555555555558</v>
      </c>
      <c r="AH47" s="581">
        <v>0.56874999999999998</v>
      </c>
      <c r="AI47" s="581">
        <v>0.74722222222222223</v>
      </c>
      <c r="AJ47" s="587"/>
      <c r="AK47" s="11" t="str">
        <f t="shared" si="8"/>
        <v>Zawadzki Artur</v>
      </c>
      <c r="AL47" s="11" t="str">
        <f t="shared" si="9"/>
        <v>Demart Team</v>
      </c>
      <c r="AM47" s="11" t="str">
        <f t="shared" si="10"/>
        <v>Marki</v>
      </c>
      <c r="AN47" s="11">
        <f t="shared" si="11"/>
        <v>65.331101901751637</v>
      </c>
      <c r="AO47" s="11"/>
      <c r="AP47" s="11">
        <f t="shared" si="12"/>
        <v>1.0294467506615204</v>
      </c>
      <c r="AQ47" s="11">
        <f t="shared" si="13"/>
        <v>0.9375</v>
      </c>
      <c r="AR47" s="11">
        <f t="shared" si="14"/>
        <v>0.98076923076923073</v>
      </c>
      <c r="AS47" s="11">
        <f t="shared" si="15"/>
        <v>0.98717524291740988</v>
      </c>
    </row>
    <row r="48" spans="1:45" s="571" customFormat="1" ht="15" customHeight="1">
      <c r="A48" s="574">
        <v>44</v>
      </c>
      <c r="B48" s="574">
        <v>44</v>
      </c>
      <c r="C48" s="573"/>
      <c r="D48" s="574">
        <v>1070</v>
      </c>
      <c r="E48" s="574" t="s">
        <v>631</v>
      </c>
      <c r="F48" s="574" t="s">
        <v>90</v>
      </c>
      <c r="G48" s="574">
        <v>1962</v>
      </c>
      <c r="H48" s="574" t="s">
        <v>294</v>
      </c>
      <c r="I48" s="574" t="s">
        <v>632</v>
      </c>
      <c r="J48" s="574">
        <v>51</v>
      </c>
      <c r="K48" s="574">
        <v>15</v>
      </c>
      <c r="L48" s="574">
        <v>51</v>
      </c>
      <c r="M48" s="582">
        <v>0.47806712962962961</v>
      </c>
      <c r="N48" s="574">
        <v>0</v>
      </c>
      <c r="O48" s="578"/>
      <c r="P48" s="578"/>
      <c r="Q48" s="578"/>
      <c r="R48" s="578"/>
      <c r="S48" s="579">
        <v>0.37569444444444444</v>
      </c>
      <c r="T48" s="579">
        <v>0.4548611111111111</v>
      </c>
      <c r="U48" s="579">
        <v>0.32569444444444445</v>
      </c>
      <c r="V48" s="579">
        <v>0.57222222222222219</v>
      </c>
      <c r="W48" s="579">
        <v>0.34722222222222221</v>
      </c>
      <c r="X48" s="579">
        <v>0.43263888888888891</v>
      </c>
      <c r="Y48" s="579">
        <v>0.73472222222222228</v>
      </c>
      <c r="Z48" s="579">
        <v>0.51111111111111107</v>
      </c>
      <c r="AA48" s="579">
        <v>0.70347222222222228</v>
      </c>
      <c r="AB48" s="579">
        <v>0.64097222222222228</v>
      </c>
      <c r="AC48" s="579">
        <v>0.28541666666666665</v>
      </c>
      <c r="AD48" s="579">
        <v>0.4826388888888889</v>
      </c>
      <c r="AE48" s="578"/>
      <c r="AF48" s="579">
        <v>0.40277777777777779</v>
      </c>
      <c r="AG48" s="579">
        <v>0.3034722222222222</v>
      </c>
      <c r="AH48" s="579">
        <v>0.60416666666666663</v>
      </c>
      <c r="AI48" s="579">
        <v>0.74861111111111112</v>
      </c>
      <c r="AJ48" s="586"/>
      <c r="AK48" s="11" t="str">
        <f t="shared" si="8"/>
        <v>Korsak Dariusz</v>
      </c>
      <c r="AL48" s="11" t="str">
        <f t="shared" si="9"/>
        <v>Elbląska Strona Rowerowa</v>
      </c>
      <c r="AM48" s="11" t="str">
        <f t="shared" si="10"/>
        <v>Elbląg</v>
      </c>
      <c r="AN48" s="11">
        <f t="shared" si="11"/>
        <v>65.153954258294519</v>
      </c>
      <c r="AO48" s="11"/>
      <c r="AP48" s="11">
        <f t="shared" si="12"/>
        <v>0.99728846386636005</v>
      </c>
      <c r="AQ48" s="11">
        <f t="shared" si="13"/>
        <v>1</v>
      </c>
      <c r="AR48" s="11">
        <f t="shared" si="14"/>
        <v>1</v>
      </c>
      <c r="AS48" s="11">
        <f t="shared" si="15"/>
        <v>1</v>
      </c>
    </row>
    <row r="49" spans="1:45" ht="15" customHeight="1">
      <c r="A49" s="577">
        <v>45</v>
      </c>
      <c r="B49" s="577">
        <v>45</v>
      </c>
      <c r="C49" s="575"/>
      <c r="D49" s="577">
        <v>1060</v>
      </c>
      <c r="E49" s="577" t="s">
        <v>645</v>
      </c>
      <c r="F49" s="577" t="s">
        <v>102</v>
      </c>
      <c r="G49" s="577">
        <v>1973</v>
      </c>
      <c r="H49" s="577" t="s">
        <v>294</v>
      </c>
      <c r="I49" s="577" t="s">
        <v>3574</v>
      </c>
      <c r="J49" s="577">
        <v>51</v>
      </c>
      <c r="K49" s="577">
        <v>15</v>
      </c>
      <c r="L49" s="577">
        <v>51</v>
      </c>
      <c r="M49" s="583">
        <v>0.47809027777777779</v>
      </c>
      <c r="N49" s="577">
        <v>0</v>
      </c>
      <c r="O49" s="580"/>
      <c r="P49" s="580"/>
      <c r="Q49" s="580"/>
      <c r="R49" s="580"/>
      <c r="S49" s="581">
        <v>0.37569444444444444</v>
      </c>
      <c r="T49" s="581">
        <v>0.45416666666666666</v>
      </c>
      <c r="U49" s="581">
        <v>0.32569444444444445</v>
      </c>
      <c r="V49" s="581">
        <v>0.57361111111111107</v>
      </c>
      <c r="W49" s="581">
        <v>0.34652777777777777</v>
      </c>
      <c r="X49" s="581">
        <v>0.43263888888888891</v>
      </c>
      <c r="Y49" s="581">
        <v>0.73402777777777772</v>
      </c>
      <c r="Z49" s="581">
        <v>0.51041666666666663</v>
      </c>
      <c r="AA49" s="581">
        <v>0.70347222222222228</v>
      </c>
      <c r="AB49" s="581">
        <v>0.64097222222222228</v>
      </c>
      <c r="AC49" s="581">
        <v>0.28541666666666665</v>
      </c>
      <c r="AD49" s="581">
        <v>0.48194444444444445</v>
      </c>
      <c r="AE49" s="580"/>
      <c r="AF49" s="581">
        <v>0.40277777777777779</v>
      </c>
      <c r="AG49" s="581">
        <v>0.3034722222222222</v>
      </c>
      <c r="AH49" s="581">
        <v>0.60486111111111107</v>
      </c>
      <c r="AI49" s="581">
        <v>0.74861111111111112</v>
      </c>
      <c r="AJ49" s="587"/>
      <c r="AK49" s="11" t="str">
        <f t="shared" si="8"/>
        <v>Bożyczko Mariusz</v>
      </c>
      <c r="AL49" s="11" t="str">
        <f t="shared" si="9"/>
        <v>kudłaty &amp; szwagier</v>
      </c>
      <c r="AM49" s="11" t="str">
        <f t="shared" si="10"/>
        <v>Elbląg</v>
      </c>
      <c r="AN49" s="11">
        <f t="shared" si="11"/>
        <v>65.15079963780606</v>
      </c>
      <c r="AO49" s="11"/>
      <c r="AP49" s="11">
        <f t="shared" si="12"/>
        <v>0.99995158205630996</v>
      </c>
      <c r="AQ49" s="11">
        <f t="shared" si="13"/>
        <v>1</v>
      </c>
      <c r="AR49" s="11">
        <f t="shared" si="14"/>
        <v>1</v>
      </c>
      <c r="AS49" s="11">
        <f t="shared" si="15"/>
        <v>1</v>
      </c>
    </row>
    <row r="50" spans="1:45" s="571" customFormat="1" ht="15" customHeight="1">
      <c r="A50" s="574">
        <v>46</v>
      </c>
      <c r="B50" s="574">
        <v>46</v>
      </c>
      <c r="C50" s="573"/>
      <c r="D50" s="574">
        <v>1081</v>
      </c>
      <c r="E50" s="574" t="s">
        <v>792</v>
      </c>
      <c r="F50" s="574" t="s">
        <v>59</v>
      </c>
      <c r="G50" s="574">
        <v>1982</v>
      </c>
      <c r="H50" s="574" t="s">
        <v>57</v>
      </c>
      <c r="I50" s="573"/>
      <c r="J50" s="574">
        <v>51</v>
      </c>
      <c r="K50" s="574">
        <v>15</v>
      </c>
      <c r="L50" s="574">
        <v>51</v>
      </c>
      <c r="M50" s="582">
        <v>0.48146990740740742</v>
      </c>
      <c r="N50" s="574">
        <v>0</v>
      </c>
      <c r="O50" s="578"/>
      <c r="P50" s="578"/>
      <c r="Q50" s="578"/>
      <c r="R50" s="578"/>
      <c r="S50" s="579">
        <v>0.37569444444444444</v>
      </c>
      <c r="T50" s="579">
        <v>0.46875</v>
      </c>
      <c r="U50" s="579">
        <v>0.32569444444444445</v>
      </c>
      <c r="V50" s="579">
        <v>0.57430555555555551</v>
      </c>
      <c r="W50" s="579">
        <v>0.34861111111111109</v>
      </c>
      <c r="X50" s="579">
        <v>0.45069444444444445</v>
      </c>
      <c r="Y50" s="579">
        <v>0.74027777777777781</v>
      </c>
      <c r="Z50" s="579">
        <v>0.52847222222222223</v>
      </c>
      <c r="AA50" s="579">
        <v>0.7104166666666667</v>
      </c>
      <c r="AB50" s="579">
        <v>0.65416666666666667</v>
      </c>
      <c r="AC50" s="579">
        <v>0.28472222222222221</v>
      </c>
      <c r="AD50" s="579">
        <v>0.49930555555555556</v>
      </c>
      <c r="AE50" s="578"/>
      <c r="AF50" s="579">
        <v>0.42222222222222222</v>
      </c>
      <c r="AG50" s="579">
        <v>0.3034722222222222</v>
      </c>
      <c r="AH50" s="579">
        <v>0.61597222222222225</v>
      </c>
      <c r="AI50" s="579">
        <v>0.75208333333333333</v>
      </c>
      <c r="AJ50" s="586"/>
      <c r="AK50" s="11" t="str">
        <f t="shared" si="8"/>
        <v>Grundkowski Jacek</v>
      </c>
      <c r="AL50" s="11">
        <f t="shared" si="9"/>
        <v>0</v>
      </c>
      <c r="AM50" s="11" t="str">
        <f t="shared" si="10"/>
        <v>Gdańsk</v>
      </c>
      <c r="AN50" s="11">
        <f t="shared" si="11"/>
        <v>64.693480147091392</v>
      </c>
      <c r="AO50" s="11"/>
      <c r="AP50" s="11">
        <f t="shared" si="12"/>
        <v>0.9929806004952042</v>
      </c>
      <c r="AQ50" s="11">
        <f t="shared" si="13"/>
        <v>1</v>
      </c>
      <c r="AR50" s="11">
        <f t="shared" si="14"/>
        <v>1</v>
      </c>
      <c r="AS50" s="11">
        <f t="shared" si="15"/>
        <v>1</v>
      </c>
    </row>
    <row r="51" spans="1:45" ht="15" customHeight="1">
      <c r="A51" s="577">
        <v>47</v>
      </c>
      <c r="B51" s="577">
        <v>47</v>
      </c>
      <c r="C51" s="575"/>
      <c r="D51" s="577">
        <v>1080</v>
      </c>
      <c r="E51" s="577" t="s">
        <v>792</v>
      </c>
      <c r="F51" s="577" t="s">
        <v>3573</v>
      </c>
      <c r="G51" s="577">
        <v>1952</v>
      </c>
      <c r="H51" s="577" t="s">
        <v>57</v>
      </c>
      <c r="I51" s="577" t="s">
        <v>3572</v>
      </c>
      <c r="J51" s="577">
        <v>51</v>
      </c>
      <c r="K51" s="577">
        <v>15</v>
      </c>
      <c r="L51" s="577">
        <v>51</v>
      </c>
      <c r="M51" s="583">
        <v>0.4815740740740741</v>
      </c>
      <c r="N51" s="577">
        <v>0</v>
      </c>
      <c r="O51" s="580"/>
      <c r="P51" s="580"/>
      <c r="Q51" s="580"/>
      <c r="R51" s="580"/>
      <c r="S51" s="581">
        <v>0.37569444444444444</v>
      </c>
      <c r="T51" s="581">
        <v>0.46875</v>
      </c>
      <c r="U51" s="581">
        <v>0.32569444444444445</v>
      </c>
      <c r="V51" s="581">
        <v>0.57430555555555551</v>
      </c>
      <c r="W51" s="581">
        <v>0.34930555555555554</v>
      </c>
      <c r="X51" s="581">
        <v>0.45069444444444445</v>
      </c>
      <c r="Y51" s="581">
        <v>0.74027777777777781</v>
      </c>
      <c r="Z51" s="581">
        <v>0.52847222222222223</v>
      </c>
      <c r="AA51" s="581">
        <v>0.7104166666666667</v>
      </c>
      <c r="AB51" s="581">
        <v>0.65416666666666667</v>
      </c>
      <c r="AC51" s="581">
        <v>0.28541666666666665</v>
      </c>
      <c r="AD51" s="581">
        <v>0.5</v>
      </c>
      <c r="AE51" s="580"/>
      <c r="AF51" s="581">
        <v>0.42222222222222222</v>
      </c>
      <c r="AG51" s="581">
        <v>0.3034722222222222</v>
      </c>
      <c r="AH51" s="581">
        <v>0.6166666666666667</v>
      </c>
      <c r="AI51" s="581">
        <v>0.75208333333333333</v>
      </c>
      <c r="AJ51" s="587"/>
      <c r="AK51" s="11" t="str">
        <f t="shared" si="8"/>
        <v>Grundkowski Leslaw</v>
      </c>
      <c r="AL51" s="11" t="str">
        <f t="shared" si="9"/>
        <v>harpagan</v>
      </c>
      <c r="AM51" s="11" t="str">
        <f t="shared" si="10"/>
        <v>Gdańsk</v>
      </c>
      <c r="AN51" s="11">
        <f t="shared" si="11"/>
        <v>64.679486652539296</v>
      </c>
      <c r="AO51" s="11"/>
      <c r="AP51" s="11">
        <f t="shared" si="12"/>
        <v>0.99978369544318402</v>
      </c>
      <c r="AQ51" s="11">
        <f t="shared" si="13"/>
        <v>1</v>
      </c>
      <c r="AR51" s="11">
        <f t="shared" si="14"/>
        <v>1</v>
      </c>
      <c r="AS51" s="11">
        <f t="shared" si="15"/>
        <v>1</v>
      </c>
    </row>
    <row r="52" spans="1:45" s="571" customFormat="1" ht="15" customHeight="1">
      <c r="A52" s="574">
        <v>48</v>
      </c>
      <c r="B52" s="574">
        <v>48</v>
      </c>
      <c r="C52" s="573"/>
      <c r="D52" s="574">
        <v>1114</v>
      </c>
      <c r="E52" s="574" t="s">
        <v>554</v>
      </c>
      <c r="F52" s="574" t="s">
        <v>60</v>
      </c>
      <c r="G52" s="574">
        <v>1954</v>
      </c>
      <c r="H52" s="574" t="s">
        <v>555</v>
      </c>
      <c r="I52" s="573"/>
      <c r="J52" s="574">
        <v>51</v>
      </c>
      <c r="K52" s="574">
        <v>15</v>
      </c>
      <c r="L52" s="574">
        <v>51</v>
      </c>
      <c r="M52" s="582">
        <v>0.49079861111111112</v>
      </c>
      <c r="N52" s="574">
        <v>0</v>
      </c>
      <c r="O52" s="578"/>
      <c r="P52" s="579">
        <v>0.4826388888888889</v>
      </c>
      <c r="Q52" s="578"/>
      <c r="R52" s="578"/>
      <c r="S52" s="579">
        <v>0.38750000000000001</v>
      </c>
      <c r="T52" s="579">
        <v>0.57777777777777772</v>
      </c>
      <c r="U52" s="579">
        <v>0.32500000000000001</v>
      </c>
      <c r="V52" s="578"/>
      <c r="W52" s="579">
        <v>0.34861111111111109</v>
      </c>
      <c r="X52" s="579">
        <v>0.40694444444444444</v>
      </c>
      <c r="Y52" s="579">
        <v>0.74930555555555556</v>
      </c>
      <c r="Z52" s="579">
        <v>0.51458333333333328</v>
      </c>
      <c r="AA52" s="578"/>
      <c r="AB52" s="579">
        <v>0.6020833333333333</v>
      </c>
      <c r="AC52" s="579">
        <v>0.28472222222222221</v>
      </c>
      <c r="AD52" s="579">
        <v>0.53749999999999998</v>
      </c>
      <c r="AE52" s="579">
        <v>0.72361111111111109</v>
      </c>
      <c r="AF52" s="579">
        <v>0.43472222222222223</v>
      </c>
      <c r="AG52" s="579">
        <v>0.30555555555555558</v>
      </c>
      <c r="AH52" s="579">
        <v>0.64583333333333337</v>
      </c>
      <c r="AI52" s="579">
        <v>0.76111111111111107</v>
      </c>
      <c r="AJ52" s="586"/>
      <c r="AK52" s="11" t="str">
        <f t="shared" si="8"/>
        <v>Wiktorowski Krzysztof</v>
      </c>
      <c r="AL52" s="11">
        <f t="shared" si="9"/>
        <v>0</v>
      </c>
      <c r="AM52" s="11" t="str">
        <f t="shared" si="10"/>
        <v>Łódź</v>
      </c>
      <c r="AN52" s="11">
        <f t="shared" si="11"/>
        <v>63.463838713332279</v>
      </c>
      <c r="AO52" s="11"/>
      <c r="AP52" s="11">
        <f t="shared" si="12"/>
        <v>0.98120504657469643</v>
      </c>
      <c r="AQ52" s="11">
        <f t="shared" si="13"/>
        <v>1</v>
      </c>
      <c r="AR52" s="11">
        <f t="shared" si="14"/>
        <v>1</v>
      </c>
      <c r="AS52" s="11">
        <f t="shared" si="15"/>
        <v>1</v>
      </c>
    </row>
    <row r="53" spans="1:45" ht="15" customHeight="1">
      <c r="A53" s="577">
        <v>49</v>
      </c>
      <c r="B53" s="577">
        <v>49</v>
      </c>
      <c r="C53" s="575"/>
      <c r="D53" s="577">
        <v>1113</v>
      </c>
      <c r="E53" s="577" t="s">
        <v>75</v>
      </c>
      <c r="F53" s="577" t="s">
        <v>69</v>
      </c>
      <c r="G53" s="577">
        <v>1965</v>
      </c>
      <c r="H53" s="577" t="s">
        <v>47</v>
      </c>
      <c r="I53" s="577" t="s">
        <v>3571</v>
      </c>
      <c r="J53" s="577">
        <v>51</v>
      </c>
      <c r="K53" s="577">
        <v>14</v>
      </c>
      <c r="L53" s="577">
        <v>51</v>
      </c>
      <c r="M53" s="583">
        <v>0.48765046296296294</v>
      </c>
      <c r="N53" s="577">
        <v>0</v>
      </c>
      <c r="O53" s="580"/>
      <c r="P53" s="580"/>
      <c r="Q53" s="580"/>
      <c r="R53" s="580"/>
      <c r="S53" s="581">
        <v>0.68680555555555556</v>
      </c>
      <c r="T53" s="581">
        <v>0.58472222222222225</v>
      </c>
      <c r="U53" s="580"/>
      <c r="V53" s="581">
        <v>0.51736111111111116</v>
      </c>
      <c r="W53" s="581">
        <v>0.72499999999999998</v>
      </c>
      <c r="X53" s="581">
        <v>0.60972222222222228</v>
      </c>
      <c r="Y53" s="581">
        <v>0.34861111111111109</v>
      </c>
      <c r="Z53" s="580"/>
      <c r="AA53" s="581">
        <v>0.40833333333333333</v>
      </c>
      <c r="AB53" s="581">
        <v>0.44722222222222224</v>
      </c>
      <c r="AC53" s="581">
        <v>0.28472222222222221</v>
      </c>
      <c r="AD53" s="581">
        <v>0.55625000000000002</v>
      </c>
      <c r="AE53" s="581">
        <v>0.37638888888888888</v>
      </c>
      <c r="AF53" s="581">
        <v>0.65694444444444444</v>
      </c>
      <c r="AG53" s="581">
        <v>0.30416666666666664</v>
      </c>
      <c r="AH53" s="581">
        <v>0.48472222222222222</v>
      </c>
      <c r="AI53" s="581">
        <v>0.7583333333333333</v>
      </c>
      <c r="AJ53" s="587"/>
      <c r="AK53" s="11" t="str">
        <f t="shared" si="8"/>
        <v>Smejda Andrzej</v>
      </c>
      <c r="AL53" s="11" t="str">
        <f t="shared" si="9"/>
        <v>---------</v>
      </c>
      <c r="AM53" s="11" t="str">
        <f t="shared" si="10"/>
        <v>Warszawa</v>
      </c>
      <c r="AN53" s="11">
        <f t="shared" si="11"/>
        <v>62.594142304094831</v>
      </c>
      <c r="AO53" s="11"/>
      <c r="AP53" s="11">
        <f t="shared" si="12"/>
        <v>1.0064557472764817</v>
      </c>
      <c r="AQ53" s="11">
        <f t="shared" si="13"/>
        <v>0.93333333333333335</v>
      </c>
      <c r="AR53" s="11">
        <f t="shared" si="14"/>
        <v>1</v>
      </c>
      <c r="AS53" s="11">
        <f t="shared" si="15"/>
        <v>0.98629618965902943</v>
      </c>
    </row>
    <row r="54" spans="1:45" s="571" customFormat="1" ht="15" customHeight="1">
      <c r="A54" s="574">
        <v>50</v>
      </c>
      <c r="B54" s="574">
        <v>50</v>
      </c>
      <c r="C54" s="573"/>
      <c r="D54" s="574">
        <v>1057</v>
      </c>
      <c r="E54" s="574" t="s">
        <v>857</v>
      </c>
      <c r="F54" s="574" t="s">
        <v>578</v>
      </c>
      <c r="G54" s="574">
        <v>1979</v>
      </c>
      <c r="H54" s="574" t="s">
        <v>858</v>
      </c>
      <c r="I54" s="574" t="s">
        <v>3568</v>
      </c>
      <c r="J54" s="574">
        <v>50</v>
      </c>
      <c r="K54" s="574">
        <v>16</v>
      </c>
      <c r="L54" s="574">
        <v>50</v>
      </c>
      <c r="M54" s="582">
        <v>0.47075231481481483</v>
      </c>
      <c r="N54" s="574">
        <v>0</v>
      </c>
      <c r="O54" s="579">
        <v>0.3527777777777778</v>
      </c>
      <c r="P54" s="579">
        <v>0.42152777777777778</v>
      </c>
      <c r="Q54" s="578"/>
      <c r="R54" s="578"/>
      <c r="S54" s="579">
        <v>0.36736111111111114</v>
      </c>
      <c r="T54" s="579">
        <v>0.53541666666666665</v>
      </c>
      <c r="U54" s="579">
        <v>0.31736111111111109</v>
      </c>
      <c r="V54" s="579">
        <v>0.57708333333333328</v>
      </c>
      <c r="W54" s="579">
        <v>0.33333333333333331</v>
      </c>
      <c r="X54" s="578"/>
      <c r="Y54" s="579">
        <v>0.7319444444444444</v>
      </c>
      <c r="Z54" s="579">
        <v>0.46180555555555558</v>
      </c>
      <c r="AA54" s="579">
        <v>0.7</v>
      </c>
      <c r="AB54" s="579">
        <v>0.63472222222222219</v>
      </c>
      <c r="AC54" s="579">
        <v>0.28402777777777777</v>
      </c>
      <c r="AD54" s="579">
        <v>0.49583333333333335</v>
      </c>
      <c r="AE54" s="578"/>
      <c r="AF54" s="579">
        <v>0.3888888888888889</v>
      </c>
      <c r="AG54" s="579">
        <v>0.3</v>
      </c>
      <c r="AH54" s="579">
        <v>0.6020833333333333</v>
      </c>
      <c r="AI54" s="579">
        <v>0.74097222222222225</v>
      </c>
      <c r="AJ54" s="586"/>
      <c r="AK54" s="11" t="str">
        <f t="shared" si="8"/>
        <v>Wadowski Tomasz</v>
      </c>
      <c r="AL54" s="11" t="str">
        <f t="shared" si="9"/>
        <v>Łowcy Komów</v>
      </c>
      <c r="AM54" s="11" t="str">
        <f t="shared" si="10"/>
        <v>Pruszcz Gdański</v>
      </c>
      <c r="AN54" s="11">
        <f t="shared" si="11"/>
        <v>61.366806180485128</v>
      </c>
      <c r="AO54" s="11"/>
      <c r="AP54" s="11">
        <f t="shared" si="12"/>
        <v>1.035896048975979</v>
      </c>
      <c r="AQ54" s="11">
        <f t="shared" si="13"/>
        <v>1.1428571428571428</v>
      </c>
      <c r="AR54" s="11">
        <f t="shared" si="14"/>
        <v>0.98039215686274506</v>
      </c>
      <c r="AS54" s="11">
        <f t="shared" si="15"/>
        <v>1.0270660870893518</v>
      </c>
    </row>
    <row r="55" spans="1:45" ht="15" customHeight="1">
      <c r="A55" s="577">
        <v>51</v>
      </c>
      <c r="B55" s="577">
        <v>51</v>
      </c>
      <c r="C55" s="575"/>
      <c r="D55" s="577">
        <v>1040</v>
      </c>
      <c r="E55" s="577" t="s">
        <v>3570</v>
      </c>
      <c r="F55" s="577" t="s">
        <v>664</v>
      </c>
      <c r="G55" s="577">
        <v>1976</v>
      </c>
      <c r="H55" s="577" t="s">
        <v>3569</v>
      </c>
      <c r="I55" s="577" t="s">
        <v>3568</v>
      </c>
      <c r="J55" s="577">
        <v>50</v>
      </c>
      <c r="K55" s="577">
        <v>16</v>
      </c>
      <c r="L55" s="577">
        <v>50</v>
      </c>
      <c r="M55" s="583">
        <v>0.47077546296296297</v>
      </c>
      <c r="N55" s="577">
        <v>0</v>
      </c>
      <c r="O55" s="581">
        <v>0.3527777777777778</v>
      </c>
      <c r="P55" s="581">
        <v>0.42152777777777778</v>
      </c>
      <c r="Q55" s="580"/>
      <c r="R55" s="580"/>
      <c r="S55" s="581">
        <v>0.36736111111111114</v>
      </c>
      <c r="T55" s="581">
        <v>0.53541666666666665</v>
      </c>
      <c r="U55" s="581">
        <v>0.31666666666666665</v>
      </c>
      <c r="V55" s="581">
        <v>0.57708333333333328</v>
      </c>
      <c r="W55" s="581">
        <v>0.33333333333333331</v>
      </c>
      <c r="X55" s="580"/>
      <c r="Y55" s="581">
        <v>0.73124999999999996</v>
      </c>
      <c r="Z55" s="581">
        <v>0.46180555555555558</v>
      </c>
      <c r="AA55" s="581">
        <v>0.7</v>
      </c>
      <c r="AB55" s="581">
        <v>0.63402777777777775</v>
      </c>
      <c r="AC55" s="581">
        <v>0.28402777777777777</v>
      </c>
      <c r="AD55" s="581">
        <v>0.49583333333333335</v>
      </c>
      <c r="AE55" s="580"/>
      <c r="AF55" s="581">
        <v>0.38680555555555557</v>
      </c>
      <c r="AG55" s="581">
        <v>0.3</v>
      </c>
      <c r="AH55" s="581">
        <v>0.6020833333333333</v>
      </c>
      <c r="AI55" s="581">
        <v>0.74097222222222225</v>
      </c>
      <c r="AJ55" s="587"/>
      <c r="AK55" s="11" t="str">
        <f t="shared" si="8"/>
        <v>Karwatowski Robert</v>
      </c>
      <c r="AL55" s="11" t="str">
        <f t="shared" si="9"/>
        <v>Łowcy Komów</v>
      </c>
      <c r="AM55" s="11" t="str">
        <f t="shared" si="10"/>
        <v>Brzeźno Wielkie</v>
      </c>
      <c r="AN55" s="11">
        <f t="shared" si="11"/>
        <v>61.363788759160954</v>
      </c>
      <c r="AO55" s="11"/>
      <c r="AP55" s="11">
        <f t="shared" si="12"/>
        <v>0.99995082974800253</v>
      </c>
      <c r="AQ55" s="11">
        <f t="shared" si="13"/>
        <v>1</v>
      </c>
      <c r="AR55" s="11">
        <f t="shared" si="14"/>
        <v>1</v>
      </c>
      <c r="AS55" s="11">
        <f t="shared" si="15"/>
        <v>1</v>
      </c>
    </row>
    <row r="56" spans="1:45" s="571" customFormat="1" ht="15" customHeight="1">
      <c r="A56" s="574">
        <v>52</v>
      </c>
      <c r="B56" s="574">
        <v>52</v>
      </c>
      <c r="C56" s="573"/>
      <c r="D56" s="574">
        <v>1015</v>
      </c>
      <c r="E56" s="574" t="s">
        <v>3567</v>
      </c>
      <c r="F56" s="574" t="s">
        <v>48</v>
      </c>
      <c r="G56" s="574">
        <v>1973</v>
      </c>
      <c r="H56" s="574" t="s">
        <v>1259</v>
      </c>
      <c r="I56" s="573"/>
      <c r="J56" s="574">
        <v>50</v>
      </c>
      <c r="K56" s="574">
        <v>16</v>
      </c>
      <c r="L56" s="574">
        <v>50</v>
      </c>
      <c r="M56" s="582">
        <v>0.4871759259259259</v>
      </c>
      <c r="N56" s="574">
        <v>0</v>
      </c>
      <c r="O56" s="578"/>
      <c r="P56" s="579">
        <v>0.63263888888888886</v>
      </c>
      <c r="Q56" s="579">
        <v>0.31458333333333333</v>
      </c>
      <c r="R56" s="579">
        <v>0.37013888888888891</v>
      </c>
      <c r="S56" s="578"/>
      <c r="T56" s="579">
        <v>0.5444444444444444</v>
      </c>
      <c r="U56" s="578"/>
      <c r="V56" s="579">
        <v>0.42916666666666664</v>
      </c>
      <c r="W56" s="579">
        <v>0.71458333333333335</v>
      </c>
      <c r="X56" s="579">
        <v>0.52361111111111114</v>
      </c>
      <c r="Y56" s="579">
        <v>0.29097222222222224</v>
      </c>
      <c r="Z56" s="579">
        <v>0.59722222222222221</v>
      </c>
      <c r="AA56" s="579">
        <v>0.49166666666666664</v>
      </c>
      <c r="AB56" s="579">
        <v>0.45902777777777776</v>
      </c>
      <c r="AC56" s="579">
        <v>0.74513888888888891</v>
      </c>
      <c r="AD56" s="579">
        <v>0.5756944444444444</v>
      </c>
      <c r="AE56" s="579">
        <v>0.33958333333333335</v>
      </c>
      <c r="AF56" s="579">
        <v>0.67222222222222228</v>
      </c>
      <c r="AG56" s="578"/>
      <c r="AH56" s="579">
        <v>0.40208333333333335</v>
      </c>
      <c r="AI56" s="579">
        <v>0.75763888888888886</v>
      </c>
      <c r="AJ56" s="586"/>
      <c r="AK56" s="11" t="str">
        <f t="shared" si="8"/>
        <v>Piwowarski Paweł</v>
      </c>
      <c r="AL56" s="11">
        <f t="shared" si="9"/>
        <v>0</v>
      </c>
      <c r="AM56" s="11" t="str">
        <f t="shared" si="10"/>
        <v>Kolbudy</v>
      </c>
      <c r="AN56" s="11">
        <f t="shared" si="11"/>
        <v>59.298016434925209</v>
      </c>
      <c r="AO56" s="11"/>
      <c r="AP56" s="11">
        <f t="shared" si="12"/>
        <v>0.96633564572840447</v>
      </c>
      <c r="AQ56" s="11">
        <f t="shared" si="13"/>
        <v>1</v>
      </c>
      <c r="AR56" s="11">
        <f t="shared" si="14"/>
        <v>1</v>
      </c>
      <c r="AS56" s="11">
        <f t="shared" si="15"/>
        <v>1</v>
      </c>
    </row>
    <row r="57" spans="1:45" ht="15" customHeight="1">
      <c r="A57" s="577">
        <v>53</v>
      </c>
      <c r="B57" s="577">
        <v>53</v>
      </c>
      <c r="C57" s="575"/>
      <c r="D57" s="577">
        <v>1155</v>
      </c>
      <c r="E57" s="577" t="s">
        <v>2876</v>
      </c>
      <c r="F57" s="577" t="s">
        <v>60</v>
      </c>
      <c r="G57" s="577">
        <v>1979</v>
      </c>
      <c r="H57" s="577" t="s">
        <v>3566</v>
      </c>
      <c r="I57" s="577" t="s">
        <v>2856</v>
      </c>
      <c r="J57" s="577">
        <v>49</v>
      </c>
      <c r="K57" s="577">
        <v>16</v>
      </c>
      <c r="L57" s="577">
        <v>49</v>
      </c>
      <c r="M57" s="583">
        <v>0.49003472222222222</v>
      </c>
      <c r="N57" s="577">
        <v>0</v>
      </c>
      <c r="O57" s="581">
        <v>0.36666666666666664</v>
      </c>
      <c r="P57" s="581">
        <v>0.48125000000000001</v>
      </c>
      <c r="Q57" s="580"/>
      <c r="R57" s="580"/>
      <c r="S57" s="581">
        <v>0.4</v>
      </c>
      <c r="T57" s="581">
        <v>0.57777777777777772</v>
      </c>
      <c r="U57" s="581">
        <v>0.32291666666666669</v>
      </c>
      <c r="V57" s="581">
        <v>0.62708333333333333</v>
      </c>
      <c r="W57" s="581">
        <v>0.34166666666666667</v>
      </c>
      <c r="X57" s="581">
        <v>0.44930555555555557</v>
      </c>
      <c r="Y57" s="581">
        <v>0.75</v>
      </c>
      <c r="Z57" s="581">
        <v>0.51111111111111107</v>
      </c>
      <c r="AA57" s="580"/>
      <c r="AB57" s="581">
        <v>0.59930555555555554</v>
      </c>
      <c r="AC57" s="581">
        <v>0.28472222222222221</v>
      </c>
      <c r="AD57" s="581">
        <v>0.53472222222222221</v>
      </c>
      <c r="AE57" s="580"/>
      <c r="AF57" s="581">
        <v>0.42291666666666666</v>
      </c>
      <c r="AG57" s="581">
        <v>0.30555555555555558</v>
      </c>
      <c r="AH57" s="581">
        <v>0.65555555555555556</v>
      </c>
      <c r="AI57" s="581">
        <v>0.76041666666666663</v>
      </c>
      <c r="AJ57" s="587"/>
      <c r="AK57" s="11" t="str">
        <f t="shared" si="8"/>
        <v>Siemieniuk Krzysztof</v>
      </c>
      <c r="AL57" s="11" t="str">
        <f t="shared" si="9"/>
        <v>FHU Szprycha</v>
      </c>
      <c r="AM57" s="11" t="str">
        <f t="shared" si="10"/>
        <v>Podleńce</v>
      </c>
      <c r="AN57" s="11">
        <f t="shared" si="11"/>
        <v>58.112056106226703</v>
      </c>
      <c r="AO57" s="11"/>
      <c r="AP57" s="11">
        <f t="shared" si="12"/>
        <v>0.99416613524173925</v>
      </c>
      <c r="AQ57" s="11">
        <f t="shared" si="13"/>
        <v>1</v>
      </c>
      <c r="AR57" s="11">
        <f t="shared" si="14"/>
        <v>0.98</v>
      </c>
      <c r="AS57" s="11">
        <f t="shared" si="15"/>
        <v>1</v>
      </c>
    </row>
    <row r="58" spans="1:45" s="571" customFormat="1" ht="15" customHeight="1">
      <c r="A58" s="574">
        <v>54</v>
      </c>
      <c r="B58" s="574">
        <v>54</v>
      </c>
      <c r="C58" s="573"/>
      <c r="D58" s="574">
        <v>1034</v>
      </c>
      <c r="E58" s="574" t="s">
        <v>3565</v>
      </c>
      <c r="F58" s="574" t="s">
        <v>88</v>
      </c>
      <c r="G58" s="574">
        <v>1974</v>
      </c>
      <c r="H58" s="574" t="s">
        <v>3564</v>
      </c>
      <c r="I58" s="573"/>
      <c r="J58" s="574">
        <v>49</v>
      </c>
      <c r="K58" s="574">
        <v>15</v>
      </c>
      <c r="L58" s="574">
        <v>49</v>
      </c>
      <c r="M58" s="582">
        <v>0.48900462962962965</v>
      </c>
      <c r="N58" s="574">
        <v>0</v>
      </c>
      <c r="O58" s="578"/>
      <c r="P58" s="578"/>
      <c r="Q58" s="579">
        <v>0.38750000000000001</v>
      </c>
      <c r="R58" s="578"/>
      <c r="S58" s="579">
        <v>0.73750000000000004</v>
      </c>
      <c r="T58" s="579">
        <v>0.66180555555555554</v>
      </c>
      <c r="U58" s="579">
        <v>0.32708333333333334</v>
      </c>
      <c r="V58" s="579">
        <v>0.60416666666666663</v>
      </c>
      <c r="W58" s="579">
        <v>0.31111111111111112</v>
      </c>
      <c r="X58" s="579">
        <v>0.72083333333333333</v>
      </c>
      <c r="Y58" s="579">
        <v>0.41319444444444442</v>
      </c>
      <c r="Z58" s="578"/>
      <c r="AA58" s="579">
        <v>0.43888888888888888</v>
      </c>
      <c r="AB58" s="579">
        <v>0.63124999999999998</v>
      </c>
      <c r="AC58" s="579">
        <v>0.28749999999999998</v>
      </c>
      <c r="AD58" s="579">
        <v>0.68680555555555556</v>
      </c>
      <c r="AE58" s="579">
        <v>0.47222222222222221</v>
      </c>
      <c r="AF58" s="578"/>
      <c r="AG58" s="579">
        <v>0.34861111111111109</v>
      </c>
      <c r="AH58" s="579">
        <v>0.5805555555555556</v>
      </c>
      <c r="AI58" s="579">
        <v>0.75972222222222219</v>
      </c>
      <c r="AJ58" s="586"/>
      <c r="AK58" s="11" t="str">
        <f t="shared" si="8"/>
        <v>Malinowski Marek</v>
      </c>
      <c r="AL58" s="11">
        <f t="shared" si="9"/>
        <v>0</v>
      </c>
      <c r="AM58" s="11" t="str">
        <f t="shared" si="10"/>
        <v>Kurcze, Gmina Czersk</v>
      </c>
      <c r="AN58" s="11">
        <f t="shared" si="11"/>
        <v>57.366783103094498</v>
      </c>
      <c r="AO58" s="11"/>
      <c r="AP58" s="11">
        <f t="shared" si="12"/>
        <v>1.0021065088757395</v>
      </c>
      <c r="AQ58" s="11">
        <f t="shared" si="13"/>
        <v>0.9375</v>
      </c>
      <c r="AR58" s="11">
        <f t="shared" si="14"/>
        <v>1</v>
      </c>
      <c r="AS58" s="11">
        <f t="shared" si="15"/>
        <v>0.98717524291740988</v>
      </c>
    </row>
    <row r="59" spans="1:45" ht="15" customHeight="1">
      <c r="A59" s="577">
        <v>55</v>
      </c>
      <c r="B59" s="577">
        <v>55</v>
      </c>
      <c r="C59" s="575"/>
      <c r="D59" s="577">
        <v>1007</v>
      </c>
      <c r="E59" s="577" t="s">
        <v>3161</v>
      </c>
      <c r="F59" s="577" t="s">
        <v>90</v>
      </c>
      <c r="G59" s="577">
        <v>1957</v>
      </c>
      <c r="H59" s="577" t="s">
        <v>57</v>
      </c>
      <c r="I59" s="577" t="s">
        <v>115</v>
      </c>
      <c r="J59" s="577">
        <v>49</v>
      </c>
      <c r="K59" s="577">
        <v>15</v>
      </c>
      <c r="L59" s="577">
        <v>49</v>
      </c>
      <c r="M59" s="583">
        <v>0.49306712962962962</v>
      </c>
      <c r="N59" s="577">
        <v>0</v>
      </c>
      <c r="O59" s="580"/>
      <c r="P59" s="581">
        <v>0.53055555555555556</v>
      </c>
      <c r="Q59" s="580"/>
      <c r="R59" s="580"/>
      <c r="S59" s="581">
        <v>0.375</v>
      </c>
      <c r="T59" s="581">
        <v>0.45902777777777776</v>
      </c>
      <c r="U59" s="581">
        <v>0.32222222222222224</v>
      </c>
      <c r="V59" s="581">
        <v>0.60833333333333328</v>
      </c>
      <c r="W59" s="581">
        <v>0.34722222222222221</v>
      </c>
      <c r="X59" s="581">
        <v>0.43888888888888888</v>
      </c>
      <c r="Y59" s="581">
        <v>0.74930555555555556</v>
      </c>
      <c r="Z59" s="581">
        <v>0.56388888888888888</v>
      </c>
      <c r="AA59" s="580"/>
      <c r="AB59" s="580"/>
      <c r="AC59" s="581">
        <v>0.28333333333333333</v>
      </c>
      <c r="AD59" s="581">
        <v>0.49930555555555556</v>
      </c>
      <c r="AE59" s="581">
        <v>0.72361111111111109</v>
      </c>
      <c r="AF59" s="581">
        <v>0.41041666666666665</v>
      </c>
      <c r="AG59" s="581">
        <v>0.3</v>
      </c>
      <c r="AH59" s="581">
        <v>0.64583333333333337</v>
      </c>
      <c r="AI59" s="581">
        <v>0.76388888888888884</v>
      </c>
      <c r="AJ59" s="587"/>
      <c r="AK59" s="11" t="str">
        <f t="shared" si="8"/>
        <v>Drapella Dariusz</v>
      </c>
      <c r="AL59" s="11" t="str">
        <f t="shared" si="9"/>
        <v>Harpagan</v>
      </c>
      <c r="AM59" s="11" t="str">
        <f t="shared" si="10"/>
        <v>Gdańsk</v>
      </c>
      <c r="AN59" s="11">
        <f t="shared" si="11"/>
        <v>56.894124224918258</v>
      </c>
      <c r="AO59" s="11"/>
      <c r="AP59" s="11">
        <f t="shared" si="12"/>
        <v>0.99176075678974673</v>
      </c>
      <c r="AQ59" s="11">
        <f t="shared" si="13"/>
        <v>1</v>
      </c>
      <c r="AR59" s="11">
        <f t="shared" si="14"/>
        <v>1</v>
      </c>
      <c r="AS59" s="11">
        <f t="shared" si="15"/>
        <v>1</v>
      </c>
    </row>
    <row r="60" spans="1:45" s="571" customFormat="1" ht="15" customHeight="1">
      <c r="A60" s="574">
        <v>56</v>
      </c>
      <c r="B60" s="574">
        <v>56</v>
      </c>
      <c r="C60" s="573"/>
      <c r="D60" s="574">
        <v>1086</v>
      </c>
      <c r="E60" s="574" t="s">
        <v>1500</v>
      </c>
      <c r="F60" s="574" t="s">
        <v>913</v>
      </c>
      <c r="G60" s="574">
        <v>1960</v>
      </c>
      <c r="H60" s="574" t="s">
        <v>927</v>
      </c>
      <c r="I60" s="574" t="s">
        <v>1501</v>
      </c>
      <c r="J60" s="574">
        <v>48</v>
      </c>
      <c r="K60" s="574">
        <v>15</v>
      </c>
      <c r="L60" s="574">
        <v>48</v>
      </c>
      <c r="M60" s="582">
        <v>0.49016203703703703</v>
      </c>
      <c r="N60" s="574">
        <v>0</v>
      </c>
      <c r="O60" s="578"/>
      <c r="P60" s="579">
        <v>0.48194444444444445</v>
      </c>
      <c r="Q60" s="578"/>
      <c r="R60" s="578"/>
      <c r="S60" s="579">
        <v>0.38819444444444445</v>
      </c>
      <c r="T60" s="579">
        <v>0.57708333333333328</v>
      </c>
      <c r="U60" s="579">
        <v>0.32222222222222224</v>
      </c>
      <c r="V60" s="579">
        <v>0.63124999999999998</v>
      </c>
      <c r="W60" s="579">
        <v>0.34722222222222221</v>
      </c>
      <c r="X60" s="579">
        <v>0.41111111111111109</v>
      </c>
      <c r="Y60" s="579">
        <v>0.74791666666666667</v>
      </c>
      <c r="Z60" s="579">
        <v>0.51458333333333328</v>
      </c>
      <c r="AA60" s="578"/>
      <c r="AB60" s="579">
        <v>0.60277777777777775</v>
      </c>
      <c r="AC60" s="579">
        <v>0.28541666666666665</v>
      </c>
      <c r="AD60" s="579">
        <v>0.53749999999999998</v>
      </c>
      <c r="AE60" s="578"/>
      <c r="AF60" s="579">
        <v>0.43819444444444444</v>
      </c>
      <c r="AG60" s="579">
        <v>0.3034722222222222</v>
      </c>
      <c r="AH60" s="579">
        <v>0.67083333333333328</v>
      </c>
      <c r="AI60" s="579">
        <v>0.76041666666666663</v>
      </c>
      <c r="AJ60" s="586"/>
      <c r="AK60" s="11" t="str">
        <f t="shared" si="8"/>
        <v>Radelski Zdzisław</v>
      </c>
      <c r="AL60" s="11" t="str">
        <f t="shared" si="9"/>
        <v>BOTRANS MTB TEAM</v>
      </c>
      <c r="AM60" s="11" t="str">
        <f t="shared" si="10"/>
        <v>Kościerzyna</v>
      </c>
      <c r="AN60" s="11">
        <f t="shared" si="11"/>
        <v>55.733019648899514</v>
      </c>
      <c r="AO60" s="11"/>
      <c r="AP60" s="11">
        <f t="shared" si="12"/>
        <v>1.005926800472255</v>
      </c>
      <c r="AQ60" s="11">
        <f t="shared" si="13"/>
        <v>1</v>
      </c>
      <c r="AR60" s="11">
        <f t="shared" si="14"/>
        <v>0.97959183673469385</v>
      </c>
      <c r="AS60" s="11">
        <f t="shared" si="15"/>
        <v>1</v>
      </c>
    </row>
    <row r="61" spans="1:45" ht="15" customHeight="1">
      <c r="A61" s="577">
        <v>57</v>
      </c>
      <c r="B61" s="577">
        <v>57</v>
      </c>
      <c r="C61" s="575"/>
      <c r="D61" s="577">
        <v>1159</v>
      </c>
      <c r="E61" s="577" t="s">
        <v>725</v>
      </c>
      <c r="F61" s="577" t="s">
        <v>726</v>
      </c>
      <c r="G61" s="577">
        <v>1978</v>
      </c>
      <c r="H61" s="577" t="s">
        <v>3563</v>
      </c>
      <c r="I61" s="575"/>
      <c r="J61" s="577">
        <v>48</v>
      </c>
      <c r="K61" s="577">
        <v>14</v>
      </c>
      <c r="L61" s="577">
        <v>48</v>
      </c>
      <c r="M61" s="583">
        <v>0.47267361111111111</v>
      </c>
      <c r="N61" s="577">
        <v>0</v>
      </c>
      <c r="O61" s="580"/>
      <c r="P61" s="580"/>
      <c r="Q61" s="580"/>
      <c r="R61" s="580"/>
      <c r="S61" s="581">
        <v>0.38263888888888886</v>
      </c>
      <c r="T61" s="581">
        <v>0.49652777777777779</v>
      </c>
      <c r="U61" s="581">
        <v>0.32361111111111113</v>
      </c>
      <c r="V61" s="581">
        <v>0.56041666666666667</v>
      </c>
      <c r="W61" s="581">
        <v>0.34861111111111109</v>
      </c>
      <c r="X61" s="581">
        <v>0.46805555555555556</v>
      </c>
      <c r="Y61" s="581">
        <v>0.72847222222222219</v>
      </c>
      <c r="Z61" s="580"/>
      <c r="AA61" s="581">
        <v>0.7006944444444444</v>
      </c>
      <c r="AB61" s="581">
        <v>0.64097222222222228</v>
      </c>
      <c r="AC61" s="581">
        <v>0.28472222222222221</v>
      </c>
      <c r="AD61" s="581">
        <v>0.52152777777777781</v>
      </c>
      <c r="AE61" s="580"/>
      <c r="AF61" s="581">
        <v>0.43333333333333335</v>
      </c>
      <c r="AG61" s="581">
        <v>0.3034722222222222</v>
      </c>
      <c r="AH61" s="581">
        <v>0.59375</v>
      </c>
      <c r="AI61" s="581">
        <v>0.74305555555555558</v>
      </c>
      <c r="AJ61" s="587"/>
      <c r="AK61" s="11" t="str">
        <f t="shared" si="8"/>
        <v>Poniecki Jan</v>
      </c>
      <c r="AL61" s="11">
        <f t="shared" si="9"/>
        <v>0</v>
      </c>
      <c r="AM61" s="11" t="str">
        <f t="shared" si="10"/>
        <v>Wola Gołkowska</v>
      </c>
      <c r="AN61" s="11">
        <f t="shared" si="11"/>
        <v>54.969264917901413</v>
      </c>
      <c r="AO61" s="11"/>
      <c r="AP61" s="11">
        <f t="shared" si="12"/>
        <v>1.0369989470848944</v>
      </c>
      <c r="AQ61" s="11">
        <f t="shared" si="13"/>
        <v>0.93333333333333335</v>
      </c>
      <c r="AR61" s="11">
        <f t="shared" si="14"/>
        <v>1</v>
      </c>
      <c r="AS61" s="11">
        <f t="shared" si="15"/>
        <v>0.98629618965902943</v>
      </c>
    </row>
    <row r="62" spans="1:45" ht="15" customHeight="1">
      <c r="A62" s="577">
        <v>59</v>
      </c>
      <c r="B62" s="577">
        <v>58</v>
      </c>
      <c r="C62" s="575"/>
      <c r="D62" s="577">
        <v>1036</v>
      </c>
      <c r="E62" s="577" t="s">
        <v>29</v>
      </c>
      <c r="F62" s="577" t="s">
        <v>60</v>
      </c>
      <c r="G62" s="577">
        <v>1975</v>
      </c>
      <c r="H62" s="577" t="s">
        <v>97</v>
      </c>
      <c r="I62" s="575"/>
      <c r="J62" s="577">
        <v>48</v>
      </c>
      <c r="K62" s="577">
        <v>14</v>
      </c>
      <c r="L62" s="577">
        <v>48</v>
      </c>
      <c r="M62" s="583">
        <v>0.47394675925925928</v>
      </c>
      <c r="N62" s="577">
        <v>0</v>
      </c>
      <c r="O62" s="580"/>
      <c r="P62" s="580"/>
      <c r="Q62" s="580"/>
      <c r="R62" s="580"/>
      <c r="S62" s="581">
        <v>0.43819444444444444</v>
      </c>
      <c r="T62" s="581">
        <v>0.4861111111111111</v>
      </c>
      <c r="U62" s="581">
        <v>0.33680555555555558</v>
      </c>
      <c r="V62" s="581">
        <v>0.55000000000000004</v>
      </c>
      <c r="W62" s="581">
        <v>0.36805555555555558</v>
      </c>
      <c r="X62" s="581">
        <v>0.46250000000000002</v>
      </c>
      <c r="Y62" s="581">
        <v>0.72986111111111107</v>
      </c>
      <c r="Z62" s="580"/>
      <c r="AA62" s="581">
        <v>0.7006944444444444</v>
      </c>
      <c r="AB62" s="581">
        <v>0.62569444444444444</v>
      </c>
      <c r="AC62" s="581">
        <v>0.28819444444444442</v>
      </c>
      <c r="AD62" s="581">
        <v>0.51180555555555551</v>
      </c>
      <c r="AE62" s="580"/>
      <c r="AF62" s="581">
        <v>0.41041666666666665</v>
      </c>
      <c r="AG62" s="581">
        <v>0.31458333333333333</v>
      </c>
      <c r="AH62" s="581">
        <v>0.5854166666666667</v>
      </c>
      <c r="AI62" s="581">
        <v>0.74444444444444446</v>
      </c>
      <c r="AJ62" s="587"/>
      <c r="AK62" s="11" t="str">
        <f t="shared" si="8"/>
        <v>Cecuła Krzysztof</v>
      </c>
      <c r="AL62" s="11">
        <f t="shared" si="9"/>
        <v>0</v>
      </c>
      <c r="AM62" s="11" t="str">
        <f t="shared" si="10"/>
        <v>Swarzędz</v>
      </c>
      <c r="AN62" s="11">
        <f t="shared" si="11"/>
        <v>54.821602724906001</v>
      </c>
      <c r="AO62" s="11"/>
      <c r="AP62" s="11">
        <f t="shared" si="12"/>
        <v>0.99731373171506021</v>
      </c>
      <c r="AQ62" s="11">
        <f t="shared" si="13"/>
        <v>1</v>
      </c>
      <c r="AR62" s="11">
        <f t="shared" si="14"/>
        <v>1</v>
      </c>
      <c r="AS62" s="11">
        <f t="shared" si="15"/>
        <v>1</v>
      </c>
    </row>
    <row r="63" spans="1:45" s="571" customFormat="1" ht="15" customHeight="1">
      <c r="A63" s="574">
        <v>60</v>
      </c>
      <c r="B63" s="574">
        <v>59</v>
      </c>
      <c r="C63" s="573"/>
      <c r="D63" s="574">
        <v>1115</v>
      </c>
      <c r="E63" s="574" t="s">
        <v>840</v>
      </c>
      <c r="F63" s="574" t="s">
        <v>93</v>
      </c>
      <c r="G63" s="574">
        <v>1977</v>
      </c>
      <c r="H63" s="574" t="s">
        <v>65</v>
      </c>
      <c r="I63" s="573"/>
      <c r="J63" s="574">
        <v>47</v>
      </c>
      <c r="K63" s="574">
        <v>14</v>
      </c>
      <c r="L63" s="574">
        <v>47</v>
      </c>
      <c r="M63" s="582">
        <v>0.47599537037037037</v>
      </c>
      <c r="N63" s="574">
        <v>0</v>
      </c>
      <c r="O63" s="578"/>
      <c r="P63" s="578"/>
      <c r="Q63" s="579">
        <v>0.39166666666666666</v>
      </c>
      <c r="R63" s="578"/>
      <c r="S63" s="578"/>
      <c r="T63" s="579">
        <v>0.68888888888888888</v>
      </c>
      <c r="U63" s="579">
        <v>0.33958333333333335</v>
      </c>
      <c r="V63" s="579">
        <v>0.63055555555555554</v>
      </c>
      <c r="W63" s="579">
        <v>0.31458333333333333</v>
      </c>
      <c r="X63" s="579">
        <v>0.72013888888888888</v>
      </c>
      <c r="Y63" s="579">
        <v>0.45902777777777776</v>
      </c>
      <c r="Z63" s="578"/>
      <c r="AA63" s="579">
        <v>0.48819444444444443</v>
      </c>
      <c r="AB63" s="579">
        <v>0.53194444444444444</v>
      </c>
      <c r="AC63" s="579">
        <v>0.28680555555555554</v>
      </c>
      <c r="AD63" s="579">
        <v>0.66111111111111109</v>
      </c>
      <c r="AE63" s="579">
        <v>0.4284722222222222</v>
      </c>
      <c r="AF63" s="578"/>
      <c r="AG63" s="579">
        <v>0.36180555555555555</v>
      </c>
      <c r="AH63" s="579">
        <v>0.5805555555555556</v>
      </c>
      <c r="AI63" s="579">
        <v>0.74652777777777779</v>
      </c>
      <c r="AJ63" s="586"/>
      <c r="AK63" s="11" t="str">
        <f t="shared" si="8"/>
        <v>Sobek Dawid</v>
      </c>
      <c r="AL63" s="11">
        <f t="shared" si="9"/>
        <v>0</v>
      </c>
      <c r="AM63" s="11" t="str">
        <f t="shared" si="10"/>
        <v>Bydgoszcz</v>
      </c>
      <c r="AN63" s="11">
        <f t="shared" si="11"/>
        <v>53.679486001470458</v>
      </c>
      <c r="AO63" s="11"/>
      <c r="AP63" s="11">
        <f t="shared" si="12"/>
        <v>0.99569615328502659</v>
      </c>
      <c r="AQ63" s="11">
        <f t="shared" si="13"/>
        <v>1</v>
      </c>
      <c r="AR63" s="11">
        <f t="shared" si="14"/>
        <v>0.97916666666666663</v>
      </c>
      <c r="AS63" s="11">
        <f t="shared" si="15"/>
        <v>1</v>
      </c>
    </row>
    <row r="64" spans="1:45" ht="15" customHeight="1">
      <c r="A64" s="577">
        <v>61</v>
      </c>
      <c r="B64" s="577">
        <v>60</v>
      </c>
      <c r="C64" s="575"/>
      <c r="D64" s="577">
        <v>1051</v>
      </c>
      <c r="E64" s="577" t="s">
        <v>36</v>
      </c>
      <c r="F64" s="577" t="s">
        <v>93</v>
      </c>
      <c r="G64" s="577">
        <v>1979</v>
      </c>
      <c r="H64" s="577" t="s">
        <v>65</v>
      </c>
      <c r="I64" s="575"/>
      <c r="J64" s="577">
        <v>47</v>
      </c>
      <c r="K64" s="577">
        <v>14</v>
      </c>
      <c r="L64" s="577">
        <v>47</v>
      </c>
      <c r="M64" s="583">
        <v>0.47601851851851851</v>
      </c>
      <c r="N64" s="577">
        <v>0</v>
      </c>
      <c r="O64" s="580"/>
      <c r="P64" s="580"/>
      <c r="Q64" s="581">
        <v>0.39166666666666666</v>
      </c>
      <c r="R64" s="580"/>
      <c r="S64" s="580"/>
      <c r="T64" s="581">
        <v>0.68888888888888888</v>
      </c>
      <c r="U64" s="581">
        <v>0.33611111111111114</v>
      </c>
      <c r="V64" s="581">
        <v>0.63055555555555554</v>
      </c>
      <c r="W64" s="581">
        <v>0.31458333333333333</v>
      </c>
      <c r="X64" s="581">
        <v>0.72013888888888888</v>
      </c>
      <c r="Y64" s="581">
        <v>0.45833333333333331</v>
      </c>
      <c r="Z64" s="580"/>
      <c r="AA64" s="581">
        <v>0.48819444444444443</v>
      </c>
      <c r="AB64" s="581">
        <v>0.53125</v>
      </c>
      <c r="AC64" s="581">
        <v>0.28680555555555554</v>
      </c>
      <c r="AD64" s="581">
        <v>0.66111111111111109</v>
      </c>
      <c r="AE64" s="581">
        <v>0.4284722222222222</v>
      </c>
      <c r="AF64" s="580"/>
      <c r="AG64" s="581">
        <v>0.36180555555555555</v>
      </c>
      <c r="AH64" s="581">
        <v>0.58125000000000004</v>
      </c>
      <c r="AI64" s="581">
        <v>0.74652777777777779</v>
      </c>
      <c r="AJ64" s="587"/>
      <c r="AK64" s="11" t="str">
        <f t="shared" si="8"/>
        <v>Kauss Dawid</v>
      </c>
      <c r="AL64" s="11">
        <f t="shared" si="9"/>
        <v>0</v>
      </c>
      <c r="AM64" s="11" t="str">
        <f t="shared" si="10"/>
        <v>Bydgoszcz</v>
      </c>
      <c r="AN64" s="11">
        <f t="shared" si="11"/>
        <v>53.676875639381301</v>
      </c>
      <c r="AO64" s="11"/>
      <c r="AP64" s="11">
        <f t="shared" si="12"/>
        <v>0.99995137132853529</v>
      </c>
      <c r="AQ64" s="11">
        <f t="shared" si="13"/>
        <v>1</v>
      </c>
      <c r="AR64" s="11">
        <f t="shared" si="14"/>
        <v>1</v>
      </c>
      <c r="AS64" s="11">
        <f t="shared" si="15"/>
        <v>1</v>
      </c>
    </row>
    <row r="65" spans="1:45" s="571" customFormat="1" ht="15" customHeight="1">
      <c r="A65" s="574">
        <v>62</v>
      </c>
      <c r="B65" s="574">
        <v>61</v>
      </c>
      <c r="C65" s="573"/>
      <c r="D65" s="574">
        <v>1124</v>
      </c>
      <c r="E65" s="574" t="s">
        <v>3562</v>
      </c>
      <c r="F65" s="574" t="s">
        <v>1187</v>
      </c>
      <c r="G65" s="574">
        <v>1976</v>
      </c>
      <c r="H65" s="574" t="s">
        <v>92</v>
      </c>
      <c r="I65" s="574" t="s">
        <v>3561</v>
      </c>
      <c r="J65" s="574">
        <v>47</v>
      </c>
      <c r="K65" s="574">
        <v>14</v>
      </c>
      <c r="L65" s="574">
        <v>47</v>
      </c>
      <c r="M65" s="582">
        <v>0.49549768518518517</v>
      </c>
      <c r="N65" s="574">
        <v>0</v>
      </c>
      <c r="O65" s="578"/>
      <c r="P65" s="579">
        <v>0.44861111111111113</v>
      </c>
      <c r="Q65" s="578"/>
      <c r="R65" s="578"/>
      <c r="S65" s="579">
        <v>0.36249999999999999</v>
      </c>
      <c r="T65" s="579">
        <v>0.55625000000000002</v>
      </c>
      <c r="U65" s="578"/>
      <c r="V65" s="579">
        <v>0.60347222222222219</v>
      </c>
      <c r="W65" s="579">
        <v>0.34097222222222223</v>
      </c>
      <c r="X65" s="579">
        <v>0.41319444444444442</v>
      </c>
      <c r="Y65" s="578"/>
      <c r="Z65" s="579">
        <v>0.49791666666666667</v>
      </c>
      <c r="AA65" s="579">
        <v>0.72569444444444442</v>
      </c>
      <c r="AB65" s="579">
        <v>0.66874999999999996</v>
      </c>
      <c r="AC65" s="579">
        <v>0.28402777777777777</v>
      </c>
      <c r="AD65" s="579">
        <v>0.52500000000000002</v>
      </c>
      <c r="AE65" s="578"/>
      <c r="AF65" s="579">
        <v>0.37916666666666665</v>
      </c>
      <c r="AG65" s="579">
        <v>0.3</v>
      </c>
      <c r="AH65" s="579">
        <v>0.6333333333333333</v>
      </c>
      <c r="AI65" s="579">
        <v>0.76597222222222228</v>
      </c>
      <c r="AJ65" s="586"/>
      <c r="AK65" s="11" t="str">
        <f t="shared" si="8"/>
        <v>Kurzyński Krystian</v>
      </c>
      <c r="AL65" s="11" t="str">
        <f t="shared" si="9"/>
        <v>ubezpieczenia-gdynia.pl</v>
      </c>
      <c r="AM65" s="11" t="str">
        <f t="shared" si="10"/>
        <v>Gdynia</v>
      </c>
      <c r="AN65" s="11">
        <f t="shared" si="11"/>
        <v>51.566712791022731</v>
      </c>
      <c r="AO65" s="11"/>
      <c r="AP65" s="11">
        <f t="shared" si="12"/>
        <v>0.96068767372871455</v>
      </c>
      <c r="AQ65" s="11">
        <f t="shared" si="13"/>
        <v>1</v>
      </c>
      <c r="AR65" s="11">
        <f t="shared" si="14"/>
        <v>1</v>
      </c>
      <c r="AS65" s="11">
        <f t="shared" si="15"/>
        <v>1</v>
      </c>
    </row>
    <row r="66" spans="1:45" s="571" customFormat="1" ht="15" customHeight="1">
      <c r="A66" s="574">
        <v>64</v>
      </c>
      <c r="B66" s="574">
        <v>62</v>
      </c>
      <c r="C66" s="573"/>
      <c r="D66" s="574">
        <v>1110</v>
      </c>
      <c r="E66" s="574" t="s">
        <v>782</v>
      </c>
      <c r="F66" s="574" t="s">
        <v>783</v>
      </c>
      <c r="G66" s="574">
        <v>1955</v>
      </c>
      <c r="H66" s="574" t="s">
        <v>45</v>
      </c>
      <c r="I66" s="574" t="s">
        <v>2004</v>
      </c>
      <c r="J66" s="574">
        <v>47</v>
      </c>
      <c r="K66" s="574">
        <v>13</v>
      </c>
      <c r="L66" s="574">
        <v>47</v>
      </c>
      <c r="M66" s="582">
        <v>0.47444444444444445</v>
      </c>
      <c r="N66" s="574">
        <v>0</v>
      </c>
      <c r="O66" s="578"/>
      <c r="P66" s="578"/>
      <c r="Q66" s="578"/>
      <c r="R66" s="578"/>
      <c r="S66" s="578"/>
      <c r="T66" s="579">
        <v>0.57708333333333328</v>
      </c>
      <c r="U66" s="578"/>
      <c r="V66" s="579">
        <v>0.4826388888888889</v>
      </c>
      <c r="W66" s="579">
        <v>0.7006944444444444</v>
      </c>
      <c r="X66" s="579">
        <v>0.60486111111111107</v>
      </c>
      <c r="Y66" s="579">
        <v>0.29097222222222224</v>
      </c>
      <c r="Z66" s="579">
        <v>0.51944444444444449</v>
      </c>
      <c r="AA66" s="579">
        <v>0.36527777777777776</v>
      </c>
      <c r="AB66" s="579">
        <v>0.40555555555555556</v>
      </c>
      <c r="AC66" s="579">
        <v>0.73333333333333328</v>
      </c>
      <c r="AD66" s="579">
        <v>0.54305555555555551</v>
      </c>
      <c r="AE66" s="579">
        <v>0.3215277777777778</v>
      </c>
      <c r="AF66" s="579">
        <v>0.65625</v>
      </c>
      <c r="AG66" s="578"/>
      <c r="AH66" s="579">
        <v>0.44583333333333336</v>
      </c>
      <c r="AI66" s="579">
        <v>0.74513888888888891</v>
      </c>
      <c r="AJ66" s="586"/>
      <c r="AK66" s="11" t="str">
        <f t="shared" si="8"/>
        <v>Ścibisz Jerzy</v>
      </c>
      <c r="AL66" s="11" t="str">
        <f t="shared" si="9"/>
        <v>-</v>
      </c>
      <c r="AM66" s="11" t="str">
        <f t="shared" si="10"/>
        <v>Szczecin</v>
      </c>
      <c r="AN66" s="11">
        <f t="shared" si="11"/>
        <v>50.808048086735049</v>
      </c>
      <c r="AO66" s="11"/>
      <c r="AP66" s="11">
        <f t="shared" si="12"/>
        <v>1.0443745120999219</v>
      </c>
      <c r="AQ66" s="11">
        <f t="shared" si="13"/>
        <v>0.9285714285714286</v>
      </c>
      <c r="AR66" s="11">
        <f t="shared" si="14"/>
        <v>1</v>
      </c>
      <c r="AS66" s="11">
        <f t="shared" si="15"/>
        <v>0.98528770473770133</v>
      </c>
    </row>
    <row r="67" spans="1:45" ht="15" customHeight="1">
      <c r="A67" s="577">
        <v>65</v>
      </c>
      <c r="B67" s="577">
        <v>63</v>
      </c>
      <c r="C67" s="575"/>
      <c r="D67" s="577">
        <v>1016</v>
      </c>
      <c r="E67" s="577" t="s">
        <v>912</v>
      </c>
      <c r="F67" s="577" t="s">
        <v>913</v>
      </c>
      <c r="G67" s="577">
        <v>1974</v>
      </c>
      <c r="H67" s="577" t="s">
        <v>57</v>
      </c>
      <c r="I67" s="575"/>
      <c r="J67" s="577">
        <v>47</v>
      </c>
      <c r="K67" s="577">
        <v>13</v>
      </c>
      <c r="L67" s="577">
        <v>47</v>
      </c>
      <c r="M67" s="583">
        <v>0.49593749999999998</v>
      </c>
      <c r="N67" s="577">
        <v>0</v>
      </c>
      <c r="O67" s="580"/>
      <c r="P67" s="580"/>
      <c r="Q67" s="580"/>
      <c r="R67" s="580"/>
      <c r="S67" s="580"/>
      <c r="T67" s="581">
        <v>0.61597222222222225</v>
      </c>
      <c r="U67" s="580"/>
      <c r="V67" s="581">
        <v>0.50347222222222221</v>
      </c>
      <c r="W67" s="581">
        <v>0.72916666666666663</v>
      </c>
      <c r="X67" s="581">
        <v>0.64097222222222228</v>
      </c>
      <c r="Y67" s="581">
        <v>0.29305555555555557</v>
      </c>
      <c r="Z67" s="581">
        <v>0.5541666666666667</v>
      </c>
      <c r="AA67" s="581">
        <v>0.35347222222222224</v>
      </c>
      <c r="AB67" s="581">
        <v>0.42708333333333331</v>
      </c>
      <c r="AC67" s="581">
        <v>0.75486111111111109</v>
      </c>
      <c r="AD67" s="581">
        <v>0.5805555555555556</v>
      </c>
      <c r="AE67" s="581">
        <v>0.3215277777777778</v>
      </c>
      <c r="AF67" s="581">
        <v>0.68194444444444446</v>
      </c>
      <c r="AG67" s="580"/>
      <c r="AH67" s="581">
        <v>0.47152777777777777</v>
      </c>
      <c r="AI67" s="581">
        <v>0.76666666666666672</v>
      </c>
      <c r="AJ67" s="587"/>
      <c r="AK67" s="11" t="str">
        <f t="shared" si="8"/>
        <v>Flisikowski Zdzisław</v>
      </c>
      <c r="AL67" s="11">
        <f t="shared" si="9"/>
        <v>0</v>
      </c>
      <c r="AM67" s="11" t="str">
        <f t="shared" si="10"/>
        <v>Gdańsk</v>
      </c>
      <c r="AN67" s="11">
        <f t="shared" si="11"/>
        <v>48.606116996229623</v>
      </c>
      <c r="AO67" s="11"/>
      <c r="AP67" s="11">
        <f t="shared" si="12"/>
        <v>0.95666176573548978</v>
      </c>
      <c r="AQ67" s="11">
        <f t="shared" si="13"/>
        <v>1</v>
      </c>
      <c r="AR67" s="11">
        <f t="shared" si="14"/>
        <v>1</v>
      </c>
      <c r="AS67" s="11">
        <f t="shared" si="15"/>
        <v>1</v>
      </c>
    </row>
    <row r="68" spans="1:45" s="571" customFormat="1" ht="15" customHeight="1">
      <c r="A68" s="574">
        <v>66</v>
      </c>
      <c r="B68" s="574">
        <v>64</v>
      </c>
      <c r="C68" s="573"/>
      <c r="D68" s="574">
        <v>1166</v>
      </c>
      <c r="E68" s="574" t="s">
        <v>1193</v>
      </c>
      <c r="F68" s="574" t="s">
        <v>1194</v>
      </c>
      <c r="G68" s="574">
        <v>1978</v>
      </c>
      <c r="H68" s="574" t="s">
        <v>920</v>
      </c>
      <c r="I68" s="574" t="s">
        <v>921</v>
      </c>
      <c r="J68" s="574">
        <v>47</v>
      </c>
      <c r="K68" s="574">
        <v>12</v>
      </c>
      <c r="L68" s="574">
        <v>47</v>
      </c>
      <c r="M68" s="582">
        <v>0.48370370370370369</v>
      </c>
      <c r="N68" s="574">
        <v>0</v>
      </c>
      <c r="O68" s="578"/>
      <c r="P68" s="578"/>
      <c r="Q68" s="578"/>
      <c r="R68" s="578"/>
      <c r="S68" s="578"/>
      <c r="T68" s="579">
        <v>0.54791666666666672</v>
      </c>
      <c r="U68" s="578"/>
      <c r="V68" s="578"/>
      <c r="W68" s="579">
        <v>0.66249999999999998</v>
      </c>
      <c r="X68" s="579">
        <v>0.57708333333333328</v>
      </c>
      <c r="Y68" s="579">
        <v>0.28749999999999998</v>
      </c>
      <c r="Z68" s="578"/>
      <c r="AA68" s="579">
        <v>0.36805555555555558</v>
      </c>
      <c r="AB68" s="579">
        <v>0.41458333333333336</v>
      </c>
      <c r="AC68" s="579">
        <v>0.7416666666666667</v>
      </c>
      <c r="AD68" s="579">
        <v>0.50694444444444442</v>
      </c>
      <c r="AE68" s="579">
        <v>0.3347222222222222</v>
      </c>
      <c r="AF68" s="579">
        <v>0.61250000000000004</v>
      </c>
      <c r="AG68" s="579">
        <v>0.71666666666666667</v>
      </c>
      <c r="AH68" s="579">
        <v>0.46180555555555558</v>
      </c>
      <c r="AI68" s="579">
        <v>0.75416666666666665</v>
      </c>
      <c r="AJ68" s="586"/>
      <c r="AK68" s="11" t="str">
        <f t="shared" si="8"/>
        <v>Friedrich Arek</v>
      </c>
      <c r="AL68" s="11" t="str">
        <f t="shared" si="9"/>
        <v>WYRWIKUFLE</v>
      </c>
      <c r="AM68" s="11" t="str">
        <f t="shared" si="10"/>
        <v>Olsztyn</v>
      </c>
      <c r="AN68" s="11">
        <f t="shared" si="11"/>
        <v>47.834199078576532</v>
      </c>
      <c r="AO68" s="11"/>
      <c r="AP68" s="11">
        <f t="shared" si="12"/>
        <v>1.025291921898928</v>
      </c>
      <c r="AQ68" s="11">
        <f t="shared" si="13"/>
        <v>0.92307692307692313</v>
      </c>
      <c r="AR68" s="11">
        <f t="shared" si="14"/>
        <v>1</v>
      </c>
      <c r="AS68" s="11">
        <f t="shared" si="15"/>
        <v>0.98411891413352426</v>
      </c>
    </row>
    <row r="69" spans="1:45" ht="15" customHeight="1">
      <c r="A69" s="577">
        <v>67</v>
      </c>
      <c r="B69" s="577">
        <v>65</v>
      </c>
      <c r="C69" s="575"/>
      <c r="D69" s="577">
        <v>1133</v>
      </c>
      <c r="E69" s="577" t="s">
        <v>918</v>
      </c>
      <c r="F69" s="577" t="s">
        <v>919</v>
      </c>
      <c r="G69" s="577">
        <v>1968</v>
      </c>
      <c r="H69" s="577" t="s">
        <v>920</v>
      </c>
      <c r="I69" s="577" t="s">
        <v>1083</v>
      </c>
      <c r="J69" s="577">
        <v>47</v>
      </c>
      <c r="K69" s="577">
        <v>12</v>
      </c>
      <c r="L69" s="577">
        <v>47</v>
      </c>
      <c r="M69" s="583">
        <v>0.48373842592592592</v>
      </c>
      <c r="N69" s="577">
        <v>0</v>
      </c>
      <c r="O69" s="580"/>
      <c r="P69" s="580"/>
      <c r="Q69" s="580"/>
      <c r="R69" s="580"/>
      <c r="S69" s="580"/>
      <c r="T69" s="581">
        <v>0.54791666666666672</v>
      </c>
      <c r="U69" s="580"/>
      <c r="V69" s="580"/>
      <c r="W69" s="581">
        <v>0.66180555555555554</v>
      </c>
      <c r="X69" s="581">
        <v>0.57777777777777772</v>
      </c>
      <c r="Y69" s="581">
        <v>0.28749999999999998</v>
      </c>
      <c r="Z69" s="580"/>
      <c r="AA69" s="581">
        <v>0.3659722222222222</v>
      </c>
      <c r="AB69" s="581">
        <v>0.41458333333333336</v>
      </c>
      <c r="AC69" s="581">
        <v>0.7416666666666667</v>
      </c>
      <c r="AD69" s="581">
        <v>0.50694444444444442</v>
      </c>
      <c r="AE69" s="581">
        <v>0.33541666666666664</v>
      </c>
      <c r="AF69" s="581">
        <v>0.61250000000000004</v>
      </c>
      <c r="AG69" s="581">
        <v>0.71666666666666667</v>
      </c>
      <c r="AH69" s="581">
        <v>0.46180555555555558</v>
      </c>
      <c r="AI69" s="581">
        <v>0.75416666666666665</v>
      </c>
      <c r="AJ69" s="587"/>
      <c r="AK69" s="11" t="str">
        <f t="shared" si="8"/>
        <v>Soczewka Damian</v>
      </c>
      <c r="AL69" s="11" t="str">
        <f t="shared" si="9"/>
        <v>Wyrwikufle</v>
      </c>
      <c r="AM69" s="11" t="str">
        <f t="shared" si="10"/>
        <v>Olsztyn</v>
      </c>
      <c r="AN69" s="11">
        <f t="shared" si="11"/>
        <v>47.830765591383425</v>
      </c>
      <c r="AO69" s="11"/>
      <c r="AP69" s="11">
        <f t="shared" si="12"/>
        <v>0.99992822107907642</v>
      </c>
      <c r="AQ69" s="11">
        <f t="shared" si="13"/>
        <v>1</v>
      </c>
      <c r="AR69" s="11">
        <f t="shared" si="14"/>
        <v>1</v>
      </c>
      <c r="AS69" s="11">
        <f t="shared" si="15"/>
        <v>1</v>
      </c>
    </row>
    <row r="70" spans="1:45" s="571" customFormat="1" ht="15" customHeight="1">
      <c r="A70" s="574">
        <v>68</v>
      </c>
      <c r="B70" s="574">
        <v>66</v>
      </c>
      <c r="C70" s="573"/>
      <c r="D70" s="574">
        <v>1148</v>
      </c>
      <c r="E70" s="574" t="s">
        <v>1042</v>
      </c>
      <c r="F70" s="574" t="s">
        <v>1043</v>
      </c>
      <c r="G70" s="574">
        <v>1969</v>
      </c>
      <c r="H70" s="574" t="s">
        <v>920</v>
      </c>
      <c r="I70" s="574" t="s">
        <v>921</v>
      </c>
      <c r="J70" s="574">
        <v>47</v>
      </c>
      <c r="K70" s="574">
        <v>12</v>
      </c>
      <c r="L70" s="574">
        <v>47</v>
      </c>
      <c r="M70" s="582">
        <v>0.48377314814814815</v>
      </c>
      <c r="N70" s="574">
        <v>0</v>
      </c>
      <c r="O70" s="578"/>
      <c r="P70" s="578"/>
      <c r="Q70" s="578"/>
      <c r="R70" s="578"/>
      <c r="S70" s="578"/>
      <c r="T70" s="579">
        <v>0.54791666666666672</v>
      </c>
      <c r="U70" s="578"/>
      <c r="V70" s="578"/>
      <c r="W70" s="579">
        <v>0.66180555555555554</v>
      </c>
      <c r="X70" s="579">
        <v>0.57777777777777772</v>
      </c>
      <c r="Y70" s="579">
        <v>0.28819444444444442</v>
      </c>
      <c r="Z70" s="578"/>
      <c r="AA70" s="579">
        <v>0.36666666666666664</v>
      </c>
      <c r="AB70" s="579">
        <v>0.41458333333333336</v>
      </c>
      <c r="AC70" s="579">
        <v>0.74097222222222225</v>
      </c>
      <c r="AD70" s="579">
        <v>0.50694444444444442</v>
      </c>
      <c r="AE70" s="579">
        <v>0.3347222222222222</v>
      </c>
      <c r="AF70" s="579">
        <v>0.61250000000000004</v>
      </c>
      <c r="AG70" s="579">
        <v>0.71666666666666667</v>
      </c>
      <c r="AH70" s="579">
        <v>0.46180555555555558</v>
      </c>
      <c r="AI70" s="579">
        <v>0.75416666666666665</v>
      </c>
      <c r="AJ70" s="586"/>
      <c r="AK70" s="11" t="str">
        <f t="shared" si="8"/>
        <v>Roszkowski Cezary</v>
      </c>
      <c r="AL70" s="11" t="str">
        <f t="shared" si="9"/>
        <v>WYRWIKUFLE</v>
      </c>
      <c r="AM70" s="11" t="str">
        <f t="shared" si="10"/>
        <v>Olsztyn</v>
      </c>
      <c r="AN70" s="11">
        <f t="shared" si="11"/>
        <v>47.827332597058955</v>
      </c>
      <c r="AO70" s="11"/>
      <c r="AP70" s="11">
        <f t="shared" si="12"/>
        <v>0.99992822623092015</v>
      </c>
      <c r="AQ70" s="11">
        <f t="shared" si="13"/>
        <v>1</v>
      </c>
      <c r="AR70" s="11">
        <f t="shared" si="14"/>
        <v>1</v>
      </c>
      <c r="AS70" s="11">
        <f t="shared" si="15"/>
        <v>1</v>
      </c>
    </row>
    <row r="71" spans="1:45" ht="15" customHeight="1">
      <c r="A71" s="577">
        <v>69</v>
      </c>
      <c r="B71" s="577">
        <v>67</v>
      </c>
      <c r="C71" s="575"/>
      <c r="D71" s="577">
        <v>1047</v>
      </c>
      <c r="E71" s="577" t="s">
        <v>74</v>
      </c>
      <c r="F71" s="577" t="s">
        <v>66</v>
      </c>
      <c r="G71" s="577">
        <v>1958</v>
      </c>
      <c r="H71" s="577" t="s">
        <v>67</v>
      </c>
      <c r="I71" s="577" t="s">
        <v>72</v>
      </c>
      <c r="J71" s="577">
        <v>46</v>
      </c>
      <c r="K71" s="577">
        <v>13</v>
      </c>
      <c r="L71" s="577">
        <v>46</v>
      </c>
      <c r="M71" s="583">
        <v>0.48238425925925926</v>
      </c>
      <c r="N71" s="577">
        <v>0</v>
      </c>
      <c r="O71" s="580"/>
      <c r="P71" s="580"/>
      <c r="Q71" s="580"/>
      <c r="R71" s="580"/>
      <c r="S71" s="580"/>
      <c r="T71" s="581">
        <v>0.71597222222222223</v>
      </c>
      <c r="U71" s="581">
        <v>0.34027777777777779</v>
      </c>
      <c r="V71" s="581">
        <v>0.61250000000000004</v>
      </c>
      <c r="W71" s="581">
        <v>0.31944444444444442</v>
      </c>
      <c r="X71" s="580"/>
      <c r="Y71" s="581">
        <v>0.41388888888888886</v>
      </c>
      <c r="Z71" s="581">
        <v>0.66111111111111109</v>
      </c>
      <c r="AA71" s="581">
        <v>0.48194444444444445</v>
      </c>
      <c r="AB71" s="581">
        <v>0.53194444444444444</v>
      </c>
      <c r="AC71" s="581">
        <v>0.28819444444444442</v>
      </c>
      <c r="AD71" s="581">
        <v>0.68888888888888888</v>
      </c>
      <c r="AE71" s="581">
        <v>0.44861111111111113</v>
      </c>
      <c r="AF71" s="580"/>
      <c r="AG71" s="581">
        <v>0.3611111111111111</v>
      </c>
      <c r="AH71" s="581">
        <v>0.5805555555555556</v>
      </c>
      <c r="AI71" s="581">
        <v>0.75277777777777777</v>
      </c>
      <c r="AJ71" s="587"/>
      <c r="AK71" s="11" t="str">
        <f t="shared" si="8"/>
        <v>Orłowski Leszek</v>
      </c>
      <c r="AL71" s="11" t="str">
        <f t="shared" si="9"/>
        <v>Troll Team</v>
      </c>
      <c r="AM71" s="11" t="str">
        <f t="shared" si="10"/>
        <v>Słupsk</v>
      </c>
      <c r="AN71" s="11">
        <f t="shared" si="11"/>
        <v>46.809729775844936</v>
      </c>
      <c r="AO71" s="11"/>
      <c r="AP71" s="11">
        <f t="shared" si="12"/>
        <v>1.0028792168530161</v>
      </c>
      <c r="AQ71" s="11">
        <f t="shared" si="13"/>
        <v>1.0833333333333333</v>
      </c>
      <c r="AR71" s="11">
        <f t="shared" si="14"/>
        <v>0.97872340425531912</v>
      </c>
      <c r="AS71" s="11">
        <f t="shared" si="15"/>
        <v>1.0161373647415957</v>
      </c>
    </row>
    <row r="72" spans="1:45" s="571" customFormat="1" ht="15" customHeight="1">
      <c r="A72" s="574">
        <v>70</v>
      </c>
      <c r="B72" s="574">
        <v>68</v>
      </c>
      <c r="C72" s="573"/>
      <c r="D72" s="574">
        <v>1023</v>
      </c>
      <c r="E72" s="574" t="s">
        <v>71</v>
      </c>
      <c r="F72" s="574" t="s">
        <v>66</v>
      </c>
      <c r="G72" s="574">
        <v>1958</v>
      </c>
      <c r="H72" s="574" t="s">
        <v>67</v>
      </c>
      <c r="I72" s="574" t="s">
        <v>72</v>
      </c>
      <c r="J72" s="574">
        <v>46</v>
      </c>
      <c r="K72" s="574">
        <v>13</v>
      </c>
      <c r="L72" s="574">
        <v>46</v>
      </c>
      <c r="M72" s="582">
        <v>0.48247685185185185</v>
      </c>
      <c r="N72" s="574">
        <v>0</v>
      </c>
      <c r="O72" s="578"/>
      <c r="P72" s="578"/>
      <c r="Q72" s="578"/>
      <c r="R72" s="578"/>
      <c r="S72" s="578"/>
      <c r="T72" s="579">
        <v>0.71597222222222223</v>
      </c>
      <c r="U72" s="579">
        <v>0.34027777777777779</v>
      </c>
      <c r="V72" s="579">
        <v>0.61250000000000004</v>
      </c>
      <c r="W72" s="579">
        <v>0.31944444444444442</v>
      </c>
      <c r="X72" s="578"/>
      <c r="Y72" s="579">
        <v>0.41388888888888886</v>
      </c>
      <c r="Z72" s="579">
        <v>0.66111111111111109</v>
      </c>
      <c r="AA72" s="579">
        <v>0.48194444444444445</v>
      </c>
      <c r="AB72" s="579">
        <v>0.53194444444444444</v>
      </c>
      <c r="AC72" s="579">
        <v>0.28819444444444442</v>
      </c>
      <c r="AD72" s="579">
        <v>0.68888888888888888</v>
      </c>
      <c r="AE72" s="579">
        <v>0.44861111111111113</v>
      </c>
      <c r="AF72" s="578"/>
      <c r="AG72" s="579">
        <v>0.3611111111111111</v>
      </c>
      <c r="AH72" s="579">
        <v>0.5805555555555556</v>
      </c>
      <c r="AI72" s="579">
        <v>0.75277777777777777</v>
      </c>
      <c r="AJ72" s="586"/>
      <c r="AK72" s="11" t="str">
        <f t="shared" si="8"/>
        <v>Papis Leszek</v>
      </c>
      <c r="AL72" s="11" t="str">
        <f t="shared" si="9"/>
        <v>Troll Team</v>
      </c>
      <c r="AM72" s="11" t="str">
        <f t="shared" si="10"/>
        <v>Słupsk</v>
      </c>
      <c r="AN72" s="11">
        <f t="shared" si="11"/>
        <v>46.800746475979111</v>
      </c>
      <c r="AO72" s="11"/>
      <c r="AP72" s="11">
        <f t="shared" si="12"/>
        <v>0.99980808904668239</v>
      </c>
      <c r="AQ72" s="11">
        <f t="shared" si="13"/>
        <v>1</v>
      </c>
      <c r="AR72" s="11">
        <f t="shared" si="14"/>
        <v>1</v>
      </c>
      <c r="AS72" s="11">
        <f t="shared" si="15"/>
        <v>1</v>
      </c>
    </row>
    <row r="73" spans="1:45" ht="15" customHeight="1">
      <c r="A73" s="577">
        <v>71</v>
      </c>
      <c r="B73" s="577">
        <v>69</v>
      </c>
      <c r="C73" s="575"/>
      <c r="D73" s="577">
        <v>1168</v>
      </c>
      <c r="E73" s="577" t="s">
        <v>3559</v>
      </c>
      <c r="F73" s="577" t="s">
        <v>46</v>
      </c>
      <c r="G73" s="577">
        <v>1964</v>
      </c>
      <c r="H73" s="577" t="s">
        <v>3558</v>
      </c>
      <c r="I73" s="575"/>
      <c r="J73" s="577">
        <v>46</v>
      </c>
      <c r="K73" s="577">
        <v>13</v>
      </c>
      <c r="L73" s="577">
        <v>46</v>
      </c>
      <c r="M73" s="583">
        <v>0.49181712962962965</v>
      </c>
      <c r="N73" s="577">
        <v>0</v>
      </c>
      <c r="O73" s="580"/>
      <c r="P73" s="580"/>
      <c r="Q73" s="580"/>
      <c r="R73" s="580"/>
      <c r="S73" s="581">
        <v>0.42430555555555555</v>
      </c>
      <c r="T73" s="581">
        <v>0.59166666666666667</v>
      </c>
      <c r="U73" s="581">
        <v>0.36458333333333331</v>
      </c>
      <c r="V73" s="580"/>
      <c r="W73" s="581">
        <v>0.39027777777777778</v>
      </c>
      <c r="X73" s="581">
        <v>0.45277777777777778</v>
      </c>
      <c r="Y73" s="581">
        <v>0.74930555555555556</v>
      </c>
      <c r="Z73" s="580"/>
      <c r="AA73" s="581">
        <v>0.66527777777777775</v>
      </c>
      <c r="AB73" s="581">
        <v>0.62291666666666667</v>
      </c>
      <c r="AC73" s="581">
        <v>0.29444444444444445</v>
      </c>
      <c r="AD73" s="581">
        <v>0.5493055555555556</v>
      </c>
      <c r="AE73" s="581">
        <v>0.70416666666666672</v>
      </c>
      <c r="AF73" s="581">
        <v>0.49444444444444446</v>
      </c>
      <c r="AG73" s="581">
        <v>0.33680555555555558</v>
      </c>
      <c r="AH73" s="580"/>
      <c r="AI73" s="581">
        <v>0.76249999999999996</v>
      </c>
      <c r="AJ73" s="587"/>
      <c r="AK73" s="11" t="str">
        <f t="shared" si="8"/>
        <v>Surowiec Piotr</v>
      </c>
      <c r="AL73" s="11">
        <f t="shared" si="9"/>
        <v>0</v>
      </c>
      <c r="AM73" s="11" t="str">
        <f t="shared" si="10"/>
        <v>Pęcice Małe</v>
      </c>
      <c r="AN73" s="11">
        <f t="shared" si="11"/>
        <v>45.911936497721157</v>
      </c>
      <c r="AO73" s="11"/>
      <c r="AP73" s="11">
        <f t="shared" si="12"/>
        <v>0.98100863671663563</v>
      </c>
      <c r="AQ73" s="11">
        <f t="shared" si="13"/>
        <v>1</v>
      </c>
      <c r="AR73" s="11">
        <f t="shared" si="14"/>
        <v>1</v>
      </c>
      <c r="AS73" s="11">
        <f t="shared" si="15"/>
        <v>1</v>
      </c>
    </row>
    <row r="74" spans="1:45" s="571" customFormat="1" ht="15" customHeight="1">
      <c r="A74" s="574">
        <v>72</v>
      </c>
      <c r="B74" s="574">
        <v>70</v>
      </c>
      <c r="C74" s="573"/>
      <c r="D74" s="574">
        <v>1003</v>
      </c>
      <c r="E74" s="574" t="s">
        <v>1007</v>
      </c>
      <c r="F74" s="574" t="s">
        <v>578</v>
      </c>
      <c r="G74" s="574">
        <v>1977</v>
      </c>
      <c r="H74" s="574" t="s">
        <v>57</v>
      </c>
      <c r="I74" s="574" t="s">
        <v>3551</v>
      </c>
      <c r="J74" s="574">
        <v>46</v>
      </c>
      <c r="K74" s="574">
        <v>13</v>
      </c>
      <c r="L74" s="574">
        <v>46</v>
      </c>
      <c r="M74" s="582">
        <v>0.49473379629629627</v>
      </c>
      <c r="N74" s="574">
        <v>0</v>
      </c>
      <c r="O74" s="578"/>
      <c r="P74" s="578"/>
      <c r="Q74" s="578"/>
      <c r="R74" s="578"/>
      <c r="S74" s="579">
        <v>0.45763888888888887</v>
      </c>
      <c r="T74" s="579">
        <v>0.51180555555555551</v>
      </c>
      <c r="U74" s="579">
        <v>0.33541666666666664</v>
      </c>
      <c r="V74" s="578"/>
      <c r="W74" s="579">
        <v>0.37083333333333335</v>
      </c>
      <c r="X74" s="579">
        <v>0.4826388888888889</v>
      </c>
      <c r="Y74" s="579">
        <v>0.75138888888888888</v>
      </c>
      <c r="Z74" s="578"/>
      <c r="AA74" s="579">
        <v>0.66874999999999996</v>
      </c>
      <c r="AB74" s="579">
        <v>0.62291666666666667</v>
      </c>
      <c r="AC74" s="579">
        <v>0.29097222222222224</v>
      </c>
      <c r="AD74" s="579">
        <v>0.55486111111111114</v>
      </c>
      <c r="AE74" s="579">
        <v>0.70902777777777781</v>
      </c>
      <c r="AF74" s="579">
        <v>0.41388888888888886</v>
      </c>
      <c r="AG74" s="579">
        <v>0.31180555555555556</v>
      </c>
      <c r="AH74" s="578"/>
      <c r="AI74" s="579">
        <v>0.76527777777777772</v>
      </c>
      <c r="AJ74" s="586"/>
      <c r="AK74" s="11" t="str">
        <f t="shared" si="8"/>
        <v>Reszka Tomasz</v>
      </c>
      <c r="AL74" s="11" t="str">
        <f t="shared" si="9"/>
        <v>Gdzie jest mój bronks?</v>
      </c>
      <c r="AM74" s="11" t="str">
        <f t="shared" si="10"/>
        <v>Gdańsk</v>
      </c>
      <c r="AN74" s="11">
        <f t="shared" si="11"/>
        <v>45.64126605679413</v>
      </c>
      <c r="AO74" s="11"/>
      <c r="AP74" s="11">
        <f t="shared" si="12"/>
        <v>0.99410457363434324</v>
      </c>
      <c r="AQ74" s="11">
        <f t="shared" si="13"/>
        <v>1</v>
      </c>
      <c r="AR74" s="11">
        <f t="shared" si="14"/>
        <v>1</v>
      </c>
      <c r="AS74" s="11">
        <f t="shared" si="15"/>
        <v>1</v>
      </c>
    </row>
    <row r="75" spans="1:45" ht="15" customHeight="1">
      <c r="A75" s="577">
        <v>73</v>
      </c>
      <c r="B75" s="577">
        <v>71</v>
      </c>
      <c r="C75" s="575"/>
      <c r="D75" s="577">
        <v>1068</v>
      </c>
      <c r="E75" s="577" t="s">
        <v>2918</v>
      </c>
      <c r="F75" s="577" t="s">
        <v>55</v>
      </c>
      <c r="G75" s="577">
        <v>1976</v>
      </c>
      <c r="H75" s="577" t="s">
        <v>2920</v>
      </c>
      <c r="I75" s="577" t="s">
        <v>3557</v>
      </c>
      <c r="J75" s="577">
        <v>45</v>
      </c>
      <c r="K75" s="577">
        <v>15</v>
      </c>
      <c r="L75" s="577">
        <v>45</v>
      </c>
      <c r="M75" s="583">
        <v>0.47015046296296298</v>
      </c>
      <c r="N75" s="577">
        <v>0</v>
      </c>
      <c r="O75" s="580"/>
      <c r="P75" s="581">
        <v>0.50555555555555554</v>
      </c>
      <c r="Q75" s="580"/>
      <c r="R75" s="581">
        <v>0.66527777777777775</v>
      </c>
      <c r="S75" s="581">
        <v>0.38263888888888886</v>
      </c>
      <c r="T75" s="581">
        <v>0.45</v>
      </c>
      <c r="U75" s="581">
        <v>0.32916666666666666</v>
      </c>
      <c r="V75" s="581">
        <v>0.58333333333333337</v>
      </c>
      <c r="W75" s="581">
        <v>0.35555555555555557</v>
      </c>
      <c r="X75" s="581">
        <v>0.43055555555555558</v>
      </c>
      <c r="Y75" s="581">
        <v>0.7270833333333333</v>
      </c>
      <c r="Z75" s="581">
        <v>0.53680555555555554</v>
      </c>
      <c r="AA75" s="580"/>
      <c r="AB75" s="580"/>
      <c r="AC75" s="581">
        <v>0.28611111111111109</v>
      </c>
      <c r="AD75" s="581">
        <v>0.47291666666666665</v>
      </c>
      <c r="AE75" s="580"/>
      <c r="AF75" s="581">
        <v>0.40416666666666667</v>
      </c>
      <c r="AG75" s="581">
        <v>0.30555555555555558</v>
      </c>
      <c r="AH75" s="581">
        <v>0.61805555555555558</v>
      </c>
      <c r="AI75" s="581">
        <v>0.74097222222222225</v>
      </c>
      <c r="AJ75" s="587"/>
      <c r="AK75" s="11" t="str">
        <f t="shared" si="8"/>
        <v>Biolik Grzegorz</v>
      </c>
      <c r="AL75" s="11" t="str">
        <f t="shared" si="9"/>
        <v>Trackcourse.com</v>
      </c>
      <c r="AM75" s="11" t="str">
        <f t="shared" si="10"/>
        <v>Zgorzała</v>
      </c>
      <c r="AN75" s="11">
        <f t="shared" si="11"/>
        <v>44.649064620776869</v>
      </c>
      <c r="AO75" s="11"/>
      <c r="AP75" s="11">
        <f t="shared" si="12"/>
        <v>1.0522882253021835</v>
      </c>
      <c r="AQ75" s="11">
        <f t="shared" si="13"/>
        <v>1.1538461538461537</v>
      </c>
      <c r="AR75" s="11">
        <f t="shared" si="14"/>
        <v>0.97826086956521741</v>
      </c>
      <c r="AS75" s="11">
        <f t="shared" si="15"/>
        <v>1.0290336610711879</v>
      </c>
    </row>
    <row r="76" spans="1:45" ht="15" customHeight="1">
      <c r="A76" s="577">
        <v>75</v>
      </c>
      <c r="B76" s="577">
        <v>72</v>
      </c>
      <c r="C76" s="575"/>
      <c r="D76" s="577">
        <v>1153</v>
      </c>
      <c r="E76" s="577" t="s">
        <v>2060</v>
      </c>
      <c r="F76" s="577" t="s">
        <v>60</v>
      </c>
      <c r="G76" s="577">
        <v>1969</v>
      </c>
      <c r="H76" s="577" t="s">
        <v>425</v>
      </c>
      <c r="I76" s="575"/>
      <c r="J76" s="577">
        <v>45</v>
      </c>
      <c r="K76" s="577">
        <v>15</v>
      </c>
      <c r="L76" s="577">
        <v>45</v>
      </c>
      <c r="M76" s="583">
        <v>0.48725694444444445</v>
      </c>
      <c r="N76" s="577">
        <v>0</v>
      </c>
      <c r="O76" s="580"/>
      <c r="P76" s="581">
        <v>0.48888888888888887</v>
      </c>
      <c r="Q76" s="581">
        <v>0.73124999999999996</v>
      </c>
      <c r="R76" s="581">
        <v>0.65625</v>
      </c>
      <c r="S76" s="581">
        <v>0.41875000000000001</v>
      </c>
      <c r="T76" s="581">
        <v>0.37430555555555556</v>
      </c>
      <c r="U76" s="580"/>
      <c r="V76" s="581">
        <v>0.58611111111111114</v>
      </c>
      <c r="W76" s="580"/>
      <c r="X76" s="581">
        <v>0.3972222222222222</v>
      </c>
      <c r="Y76" s="581">
        <v>0.29097222222222224</v>
      </c>
      <c r="Z76" s="581">
        <v>0.52638888888888891</v>
      </c>
      <c r="AA76" s="581">
        <v>0.31597222222222221</v>
      </c>
      <c r="AB76" s="581">
        <v>0.35069444444444442</v>
      </c>
      <c r="AC76" s="580"/>
      <c r="AD76" s="581">
        <v>0.5444444444444444</v>
      </c>
      <c r="AE76" s="581">
        <v>0.70694444444444449</v>
      </c>
      <c r="AF76" s="581">
        <v>0.44791666666666669</v>
      </c>
      <c r="AG76" s="580"/>
      <c r="AH76" s="581">
        <v>0.61250000000000004</v>
      </c>
      <c r="AI76" s="581">
        <v>0.75763888888888886</v>
      </c>
      <c r="AJ76" s="587"/>
      <c r="AK76" s="11" t="str">
        <f t="shared" si="8"/>
        <v>Szawdzin Krzysztof</v>
      </c>
      <c r="AL76" s="11">
        <f t="shared" si="9"/>
        <v>0</v>
      </c>
      <c r="AM76" s="11" t="str">
        <f t="shared" si="10"/>
        <v>Wrocław</v>
      </c>
      <c r="AN76" s="11">
        <f t="shared" si="11"/>
        <v>43.081537660290678</v>
      </c>
      <c r="AO76" s="11"/>
      <c r="AP76" s="11">
        <f t="shared" si="12"/>
        <v>0.96489227772631181</v>
      </c>
      <c r="AQ76" s="11">
        <f t="shared" si="13"/>
        <v>1</v>
      </c>
      <c r="AR76" s="11">
        <f t="shared" si="14"/>
        <v>1</v>
      </c>
      <c r="AS76" s="11">
        <f t="shared" si="15"/>
        <v>1</v>
      </c>
    </row>
    <row r="77" spans="1:45" s="571" customFormat="1" ht="15" customHeight="1">
      <c r="A77" s="574">
        <v>76</v>
      </c>
      <c r="B77" s="574">
        <v>73</v>
      </c>
      <c r="C77" s="573"/>
      <c r="D77" s="574">
        <v>1022</v>
      </c>
      <c r="E77" s="574" t="s">
        <v>3556</v>
      </c>
      <c r="F77" s="574" t="s">
        <v>442</v>
      </c>
      <c r="G77" s="574">
        <v>1982</v>
      </c>
      <c r="H77" s="574" t="s">
        <v>57</v>
      </c>
      <c r="I77" s="574" t="s">
        <v>3555</v>
      </c>
      <c r="J77" s="574">
        <v>45</v>
      </c>
      <c r="K77" s="574">
        <v>15</v>
      </c>
      <c r="L77" s="574">
        <v>45</v>
      </c>
      <c r="M77" s="582">
        <v>0.49949074074074074</v>
      </c>
      <c r="N77" s="574">
        <v>0</v>
      </c>
      <c r="O77" s="578"/>
      <c r="P77" s="579">
        <v>0.66597222222222219</v>
      </c>
      <c r="Q77" s="579">
        <v>0.32430555555555557</v>
      </c>
      <c r="R77" s="579">
        <v>0.41041666666666665</v>
      </c>
      <c r="S77" s="579">
        <v>0.74027777777777781</v>
      </c>
      <c r="T77" s="579">
        <v>0.5805555555555556</v>
      </c>
      <c r="U77" s="578"/>
      <c r="V77" s="579">
        <v>0.46597222222222223</v>
      </c>
      <c r="W77" s="578"/>
      <c r="X77" s="579">
        <v>0.55902777777777779</v>
      </c>
      <c r="Y77" s="579">
        <v>0.2902777777777778</v>
      </c>
      <c r="Z77" s="579">
        <v>0.62847222222222221</v>
      </c>
      <c r="AA77" s="579">
        <v>0.53055555555555556</v>
      </c>
      <c r="AB77" s="579">
        <v>0.50138888888888888</v>
      </c>
      <c r="AC77" s="578"/>
      <c r="AD77" s="579">
        <v>0.60624999999999996</v>
      </c>
      <c r="AE77" s="579">
        <v>0.35208333333333336</v>
      </c>
      <c r="AF77" s="579">
        <v>0.71597222222222223</v>
      </c>
      <c r="AG77" s="578"/>
      <c r="AH77" s="579">
        <v>0.44166666666666665</v>
      </c>
      <c r="AI77" s="579">
        <v>0.77013888888888893</v>
      </c>
      <c r="AJ77" s="586"/>
      <c r="AK77" s="11" t="str">
        <f t="shared" si="8"/>
        <v>Romanowski Łukasz</v>
      </c>
      <c r="AL77" s="11" t="str">
        <f t="shared" si="9"/>
        <v>Alpa!</v>
      </c>
      <c r="AM77" s="11" t="str">
        <f t="shared" si="10"/>
        <v>Gdańsk</v>
      </c>
      <c r="AN77" s="11">
        <f t="shared" si="11"/>
        <v>42.026361432027464</v>
      </c>
      <c r="AO77" s="11"/>
      <c r="AP77" s="11">
        <f t="shared" si="12"/>
        <v>0.97550746130317922</v>
      </c>
      <c r="AQ77" s="11">
        <f t="shared" si="13"/>
        <v>1</v>
      </c>
      <c r="AR77" s="11">
        <f t="shared" si="14"/>
        <v>1</v>
      </c>
      <c r="AS77" s="11">
        <f t="shared" si="15"/>
        <v>1</v>
      </c>
    </row>
    <row r="78" spans="1:45" ht="15" customHeight="1">
      <c r="A78" s="577">
        <v>77</v>
      </c>
      <c r="B78" s="577">
        <v>74</v>
      </c>
      <c r="C78" s="575"/>
      <c r="D78" s="577">
        <v>1058</v>
      </c>
      <c r="E78" s="577" t="s">
        <v>95</v>
      </c>
      <c r="F78" s="577" t="s">
        <v>82</v>
      </c>
      <c r="G78" s="577">
        <v>1985</v>
      </c>
      <c r="H78" s="577" t="s">
        <v>816</v>
      </c>
      <c r="I78" s="575"/>
      <c r="J78" s="577">
        <v>45</v>
      </c>
      <c r="K78" s="577">
        <v>14</v>
      </c>
      <c r="L78" s="577">
        <v>45</v>
      </c>
      <c r="M78" s="583">
        <v>0.47493055555555558</v>
      </c>
      <c r="N78" s="577">
        <v>0</v>
      </c>
      <c r="O78" s="580"/>
      <c r="P78" s="581">
        <v>0.51875000000000004</v>
      </c>
      <c r="Q78" s="580"/>
      <c r="R78" s="580"/>
      <c r="S78" s="581">
        <v>0.38750000000000001</v>
      </c>
      <c r="T78" s="580"/>
      <c r="U78" s="581">
        <v>0.3263888888888889</v>
      </c>
      <c r="V78" s="581">
        <v>0.62986111111111109</v>
      </c>
      <c r="W78" s="581">
        <v>0.3527777777777778</v>
      </c>
      <c r="X78" s="581">
        <v>0.41111111111111109</v>
      </c>
      <c r="Y78" s="581">
        <v>0.73333333333333328</v>
      </c>
      <c r="Z78" s="581">
        <v>0.56180555555555556</v>
      </c>
      <c r="AA78" s="581">
        <v>0.7055555555555556</v>
      </c>
      <c r="AB78" s="581">
        <v>0.67083333333333328</v>
      </c>
      <c r="AC78" s="581">
        <v>0.28541666666666665</v>
      </c>
      <c r="AD78" s="581">
        <v>0.58888888888888891</v>
      </c>
      <c r="AE78" s="580"/>
      <c r="AF78" s="581">
        <v>0.44305555555555554</v>
      </c>
      <c r="AG78" s="581">
        <v>0.30486111111111114</v>
      </c>
      <c r="AH78" s="580"/>
      <c r="AI78" s="581">
        <v>0.74513888888888891</v>
      </c>
      <c r="AJ78" s="587"/>
      <c r="AK78" s="11" t="str">
        <f t="shared" si="8"/>
        <v>Zieliński Daniel</v>
      </c>
      <c r="AL78" s="11">
        <f t="shared" si="9"/>
        <v>0</v>
      </c>
      <c r="AM78" s="11" t="str">
        <f t="shared" si="10"/>
        <v>Luboń</v>
      </c>
      <c r="AN78" s="11">
        <f t="shared" si="11"/>
        <v>41.450440145641878</v>
      </c>
      <c r="AO78" s="11"/>
      <c r="AP78" s="11">
        <f t="shared" si="12"/>
        <v>1.0517132134327629</v>
      </c>
      <c r="AQ78" s="11">
        <f t="shared" si="13"/>
        <v>0.93333333333333335</v>
      </c>
      <c r="AR78" s="11">
        <f t="shared" si="14"/>
        <v>1</v>
      </c>
      <c r="AS78" s="11">
        <f t="shared" si="15"/>
        <v>0.98629618965902943</v>
      </c>
    </row>
    <row r="79" spans="1:45" s="571" customFormat="1" ht="15" customHeight="1">
      <c r="A79" s="574">
        <v>78</v>
      </c>
      <c r="B79" s="574">
        <v>75</v>
      </c>
      <c r="C79" s="573"/>
      <c r="D79" s="574">
        <v>1173</v>
      </c>
      <c r="E79" s="574" t="s">
        <v>3343</v>
      </c>
      <c r="F79" s="574" t="s">
        <v>48</v>
      </c>
      <c r="G79" s="574">
        <v>1979</v>
      </c>
      <c r="H79" s="574" t="s">
        <v>65</v>
      </c>
      <c r="I79" s="574" t="s">
        <v>3342</v>
      </c>
      <c r="J79" s="574">
        <v>45</v>
      </c>
      <c r="K79" s="574">
        <v>14</v>
      </c>
      <c r="L79" s="574">
        <v>45</v>
      </c>
      <c r="M79" s="582">
        <v>0.48903935185185188</v>
      </c>
      <c r="N79" s="574">
        <v>0</v>
      </c>
      <c r="O79" s="578"/>
      <c r="P79" s="579">
        <v>0.42083333333333334</v>
      </c>
      <c r="Q79" s="578"/>
      <c r="R79" s="578"/>
      <c r="S79" s="579">
        <v>0.36180555555555555</v>
      </c>
      <c r="T79" s="579">
        <v>0.70138888888888884</v>
      </c>
      <c r="U79" s="579">
        <v>0.32500000000000001</v>
      </c>
      <c r="V79" s="579">
        <v>0.51666666666666672</v>
      </c>
      <c r="W79" s="579">
        <v>0.34166666666666667</v>
      </c>
      <c r="X79" s="579">
        <v>0.72499999999999998</v>
      </c>
      <c r="Y79" s="578"/>
      <c r="Z79" s="579">
        <v>0.4548611111111111</v>
      </c>
      <c r="AA79" s="578"/>
      <c r="AB79" s="579">
        <v>0.66736111111111107</v>
      </c>
      <c r="AC79" s="579">
        <v>0.28958333333333336</v>
      </c>
      <c r="AD79" s="579">
        <v>0.48125000000000001</v>
      </c>
      <c r="AE79" s="578"/>
      <c r="AF79" s="579">
        <v>0.37916666666666665</v>
      </c>
      <c r="AG79" s="579">
        <v>0.30833333333333335</v>
      </c>
      <c r="AH79" s="579">
        <v>0.57222222222222219</v>
      </c>
      <c r="AI79" s="579">
        <v>0.75972222222222219</v>
      </c>
      <c r="AJ79" s="586"/>
      <c r="AK79" s="11" t="str">
        <f t="shared" si="8"/>
        <v>Mantycki Paweł</v>
      </c>
      <c r="AL79" s="11" t="str">
        <f t="shared" si="9"/>
        <v>BikeBoys Cadmario Team</v>
      </c>
      <c r="AM79" s="11" t="str">
        <f t="shared" si="10"/>
        <v>Bydgoszcz</v>
      </c>
      <c r="AN79" s="11">
        <f t="shared" si="11"/>
        <v>40.25459401548455</v>
      </c>
      <c r="AO79" s="11"/>
      <c r="AP79" s="11">
        <f t="shared" si="12"/>
        <v>0.97114997751638932</v>
      </c>
      <c r="AQ79" s="11">
        <f t="shared" si="13"/>
        <v>1</v>
      </c>
      <c r="AR79" s="11">
        <f t="shared" si="14"/>
        <v>1</v>
      </c>
      <c r="AS79" s="11">
        <f t="shared" si="15"/>
        <v>1</v>
      </c>
    </row>
    <row r="80" spans="1:45" ht="15" customHeight="1">
      <c r="A80" s="577">
        <v>79</v>
      </c>
      <c r="B80" s="577">
        <v>76</v>
      </c>
      <c r="C80" s="575"/>
      <c r="D80" s="577">
        <v>1175</v>
      </c>
      <c r="E80" s="577" t="s">
        <v>3064</v>
      </c>
      <c r="F80" s="577" t="s">
        <v>102</v>
      </c>
      <c r="G80" s="577">
        <v>1974</v>
      </c>
      <c r="H80" s="577" t="s">
        <v>65</v>
      </c>
      <c r="I80" s="575"/>
      <c r="J80" s="577">
        <v>45</v>
      </c>
      <c r="K80" s="577">
        <v>14</v>
      </c>
      <c r="L80" s="577">
        <v>45</v>
      </c>
      <c r="M80" s="583">
        <v>0.48906250000000001</v>
      </c>
      <c r="N80" s="577">
        <v>0</v>
      </c>
      <c r="O80" s="580"/>
      <c r="P80" s="581">
        <v>0.42083333333333334</v>
      </c>
      <c r="Q80" s="580"/>
      <c r="R80" s="580"/>
      <c r="S80" s="581">
        <v>0.36180555555555555</v>
      </c>
      <c r="T80" s="581">
        <v>0.70138888888888884</v>
      </c>
      <c r="U80" s="581">
        <v>0.32500000000000001</v>
      </c>
      <c r="V80" s="581">
        <v>0.51666666666666672</v>
      </c>
      <c r="W80" s="581">
        <v>0.34166666666666667</v>
      </c>
      <c r="X80" s="581">
        <v>0.72499999999999998</v>
      </c>
      <c r="Y80" s="580"/>
      <c r="Z80" s="581">
        <v>0.4548611111111111</v>
      </c>
      <c r="AA80" s="580"/>
      <c r="AB80" s="581">
        <v>0.66736111111111107</v>
      </c>
      <c r="AC80" s="581">
        <v>0.28958333333333336</v>
      </c>
      <c r="AD80" s="581">
        <v>0.48125000000000001</v>
      </c>
      <c r="AE80" s="580"/>
      <c r="AF80" s="581">
        <v>0.37916666666666665</v>
      </c>
      <c r="AG80" s="581">
        <v>0.30833333333333335</v>
      </c>
      <c r="AH80" s="581">
        <v>0.57222222222222219</v>
      </c>
      <c r="AI80" s="581">
        <v>0.75972222222222219</v>
      </c>
      <c r="AJ80" s="587"/>
      <c r="AK80" s="11" t="str">
        <f t="shared" si="8"/>
        <v>Idzikowski Mariusz</v>
      </c>
      <c r="AL80" s="11">
        <f t="shared" si="9"/>
        <v>0</v>
      </c>
      <c r="AM80" s="11" t="str">
        <f t="shared" si="10"/>
        <v>Bydgoszcz</v>
      </c>
      <c r="AN80" s="11">
        <f t="shared" si="11"/>
        <v>40.252688698053923</v>
      </c>
      <c r="AO80" s="11"/>
      <c r="AP80" s="11">
        <f t="shared" si="12"/>
        <v>0.99995266832327534</v>
      </c>
      <c r="AQ80" s="11">
        <f t="shared" si="13"/>
        <v>1</v>
      </c>
      <c r="AR80" s="11">
        <f t="shared" si="14"/>
        <v>1</v>
      </c>
      <c r="AS80" s="11">
        <f t="shared" si="15"/>
        <v>1</v>
      </c>
    </row>
    <row r="81" spans="1:45" s="571" customFormat="1" ht="15" customHeight="1">
      <c r="A81" s="574">
        <v>80</v>
      </c>
      <c r="B81" s="574">
        <v>77</v>
      </c>
      <c r="C81" s="573"/>
      <c r="D81" s="574">
        <v>1178</v>
      </c>
      <c r="E81" s="574" t="s">
        <v>3554</v>
      </c>
      <c r="F81" s="574" t="s">
        <v>386</v>
      </c>
      <c r="G81" s="574">
        <v>1968</v>
      </c>
      <c r="H81" s="574" t="s">
        <v>1167</v>
      </c>
      <c r="I81" s="573"/>
      <c r="J81" s="574">
        <v>44</v>
      </c>
      <c r="K81" s="574">
        <v>14</v>
      </c>
      <c r="L81" s="574">
        <v>44</v>
      </c>
      <c r="M81" s="582">
        <v>0.4871064814814815</v>
      </c>
      <c r="N81" s="574">
        <v>0</v>
      </c>
      <c r="O81" s="579">
        <v>0.29097222222222224</v>
      </c>
      <c r="P81" s="578"/>
      <c r="Q81" s="578"/>
      <c r="R81" s="578"/>
      <c r="S81" s="579">
        <v>0.31736111111111109</v>
      </c>
      <c r="T81" s="579">
        <v>0.41875000000000001</v>
      </c>
      <c r="U81" s="579">
        <v>0.73402777777777772</v>
      </c>
      <c r="V81" s="579">
        <v>0.53541666666666665</v>
      </c>
      <c r="W81" s="578"/>
      <c r="X81" s="579">
        <v>0.3972222222222222</v>
      </c>
      <c r="Y81" s="579">
        <v>0.69236111111111109</v>
      </c>
      <c r="Z81" s="579">
        <v>0.49375000000000002</v>
      </c>
      <c r="AA81" s="579">
        <v>0.66180555555555554</v>
      </c>
      <c r="AB81" s="579">
        <v>0.61527777777777781</v>
      </c>
      <c r="AC81" s="579">
        <v>0.71388888888888891</v>
      </c>
      <c r="AD81" s="579">
        <v>0.45902777777777776</v>
      </c>
      <c r="AE81" s="578"/>
      <c r="AF81" s="579">
        <v>0.3659722222222222</v>
      </c>
      <c r="AG81" s="578"/>
      <c r="AH81" s="579">
        <v>0.57013888888888886</v>
      </c>
      <c r="AI81" s="579">
        <v>0.75763888888888886</v>
      </c>
      <c r="AJ81" s="586"/>
      <c r="AK81" s="11" t="str">
        <f t="shared" si="8"/>
        <v>Formella Adam</v>
      </c>
      <c r="AL81" s="11">
        <f t="shared" si="9"/>
        <v>0</v>
      </c>
      <c r="AM81" s="11" t="str">
        <f t="shared" si="10"/>
        <v>Żukowo</v>
      </c>
      <c r="AN81" s="11">
        <f t="shared" si="11"/>
        <v>39.358184504763834</v>
      </c>
      <c r="AO81" s="11"/>
      <c r="AP81" s="11">
        <f t="shared" si="12"/>
        <v>1.0040155871311125</v>
      </c>
      <c r="AQ81" s="11">
        <f t="shared" si="13"/>
        <v>1</v>
      </c>
      <c r="AR81" s="11">
        <f t="shared" si="14"/>
        <v>0.97777777777777775</v>
      </c>
      <c r="AS81" s="11">
        <f t="shared" si="15"/>
        <v>1</v>
      </c>
    </row>
    <row r="82" spans="1:45" ht="15" customHeight="1">
      <c r="A82" s="577">
        <v>81</v>
      </c>
      <c r="B82" s="577">
        <v>78</v>
      </c>
      <c r="C82" s="575"/>
      <c r="D82" s="577">
        <v>1179</v>
      </c>
      <c r="E82" s="577" t="s">
        <v>3553</v>
      </c>
      <c r="F82" s="577" t="s">
        <v>486</v>
      </c>
      <c r="G82" s="577">
        <v>1967</v>
      </c>
      <c r="H82" s="577" t="s">
        <v>3552</v>
      </c>
      <c r="I82" s="575"/>
      <c r="J82" s="577">
        <v>44</v>
      </c>
      <c r="K82" s="577">
        <v>14</v>
      </c>
      <c r="L82" s="577">
        <v>44</v>
      </c>
      <c r="M82" s="583">
        <v>0.48711805555555554</v>
      </c>
      <c r="N82" s="577">
        <v>0</v>
      </c>
      <c r="O82" s="581">
        <v>0.29166666666666669</v>
      </c>
      <c r="P82" s="580"/>
      <c r="Q82" s="580"/>
      <c r="R82" s="580"/>
      <c r="S82" s="581">
        <v>0.31736111111111109</v>
      </c>
      <c r="T82" s="581">
        <v>0.41875000000000001</v>
      </c>
      <c r="U82" s="581">
        <v>0.73402777777777772</v>
      </c>
      <c r="V82" s="581">
        <v>0.53541666666666665</v>
      </c>
      <c r="W82" s="580"/>
      <c r="X82" s="581">
        <v>0.3972222222222222</v>
      </c>
      <c r="Y82" s="581">
        <v>0.69236111111111109</v>
      </c>
      <c r="Z82" s="581">
        <v>0.49444444444444446</v>
      </c>
      <c r="AA82" s="581">
        <v>0.66180555555555554</v>
      </c>
      <c r="AB82" s="581">
        <v>0.61527777777777781</v>
      </c>
      <c r="AC82" s="581">
        <v>0.71388888888888891</v>
      </c>
      <c r="AD82" s="581">
        <v>0.45902777777777776</v>
      </c>
      <c r="AE82" s="580"/>
      <c r="AF82" s="581">
        <v>0.3659722222222222</v>
      </c>
      <c r="AG82" s="580"/>
      <c r="AH82" s="581">
        <v>0.57013888888888886</v>
      </c>
      <c r="AI82" s="581">
        <v>0.75763888888888886</v>
      </c>
      <c r="AJ82" s="587"/>
      <c r="AK82" s="11" t="str">
        <f t="shared" si="8"/>
        <v>Lezner Jarosław</v>
      </c>
      <c r="AL82" s="11">
        <f t="shared" si="9"/>
        <v>0</v>
      </c>
      <c r="AM82" s="11" t="str">
        <f t="shared" si="10"/>
        <v>Bielkówko</v>
      </c>
      <c r="AN82" s="11">
        <f t="shared" si="11"/>
        <v>39.357249342255109</v>
      </c>
      <c r="AO82" s="11"/>
      <c r="AP82" s="11">
        <f t="shared" si="12"/>
        <v>0.99997623969396732</v>
      </c>
      <c r="AQ82" s="11">
        <f t="shared" si="13"/>
        <v>1</v>
      </c>
      <c r="AR82" s="11">
        <f t="shared" si="14"/>
        <v>1</v>
      </c>
      <c r="AS82" s="11">
        <f t="shared" si="15"/>
        <v>1</v>
      </c>
    </row>
    <row r="83" spans="1:45" s="571" customFormat="1" ht="15" customHeight="1">
      <c r="A83" s="574">
        <v>82</v>
      </c>
      <c r="B83" s="574">
        <v>79</v>
      </c>
      <c r="C83" s="573"/>
      <c r="D83" s="574">
        <v>1135</v>
      </c>
      <c r="E83" s="574" t="s">
        <v>941</v>
      </c>
      <c r="F83" s="574" t="s">
        <v>64</v>
      </c>
      <c r="G83" s="574">
        <v>1978</v>
      </c>
      <c r="H83" s="574" t="s">
        <v>57</v>
      </c>
      <c r="I83" s="574" t="s">
        <v>3551</v>
      </c>
      <c r="J83" s="574">
        <v>44</v>
      </c>
      <c r="K83" s="574">
        <v>14</v>
      </c>
      <c r="L83" s="574">
        <v>44</v>
      </c>
      <c r="M83" s="582">
        <v>0.49291666666666667</v>
      </c>
      <c r="N83" s="574">
        <v>0</v>
      </c>
      <c r="O83" s="579">
        <v>0.75624999999999998</v>
      </c>
      <c r="P83" s="578"/>
      <c r="Q83" s="578"/>
      <c r="R83" s="578"/>
      <c r="S83" s="579">
        <v>0.45208333333333334</v>
      </c>
      <c r="T83" s="579">
        <v>0.51458333333333328</v>
      </c>
      <c r="U83" s="579">
        <v>0.33541666666666664</v>
      </c>
      <c r="V83" s="579">
        <v>0.6020833333333333</v>
      </c>
      <c r="W83" s="579">
        <v>0.37083333333333335</v>
      </c>
      <c r="X83" s="579">
        <v>0.49166666666666664</v>
      </c>
      <c r="Y83" s="579">
        <v>0.72986111111111107</v>
      </c>
      <c r="Z83" s="578"/>
      <c r="AA83" s="579">
        <v>0.69444444444444442</v>
      </c>
      <c r="AB83" s="579">
        <v>0.65138888888888891</v>
      </c>
      <c r="AC83" s="579">
        <v>0.29097222222222224</v>
      </c>
      <c r="AD83" s="579">
        <v>0.55555555555555558</v>
      </c>
      <c r="AE83" s="578"/>
      <c r="AF83" s="579">
        <v>0.41805555555555557</v>
      </c>
      <c r="AG83" s="579">
        <v>0.31180555555555556</v>
      </c>
      <c r="AH83" s="578"/>
      <c r="AI83" s="579">
        <v>0.7631944444444444</v>
      </c>
      <c r="AJ83" s="586"/>
      <c r="AK83" s="11" t="str">
        <f t="shared" si="8"/>
        <v>Florek Przemysław</v>
      </c>
      <c r="AL83" s="11" t="str">
        <f t="shared" si="9"/>
        <v>Gdzie jest mój bronks?</v>
      </c>
      <c r="AM83" s="11" t="str">
        <f t="shared" si="10"/>
        <v>Gdańsk</v>
      </c>
      <c r="AN83" s="11">
        <f t="shared" si="11"/>
        <v>38.894255496090231</v>
      </c>
      <c r="AO83" s="11"/>
      <c r="AP83" s="11">
        <f t="shared" si="12"/>
        <v>0.98823612285150741</v>
      </c>
      <c r="AQ83" s="11">
        <f t="shared" si="13"/>
        <v>1</v>
      </c>
      <c r="AR83" s="11">
        <f t="shared" si="14"/>
        <v>1</v>
      </c>
      <c r="AS83" s="11">
        <f t="shared" si="15"/>
        <v>1</v>
      </c>
    </row>
    <row r="84" spans="1:45" ht="15" customHeight="1">
      <c r="A84" s="577">
        <v>83</v>
      </c>
      <c r="B84" s="577">
        <v>80</v>
      </c>
      <c r="C84" s="575"/>
      <c r="D84" s="577">
        <v>1011</v>
      </c>
      <c r="E84" s="577" t="s">
        <v>3550</v>
      </c>
      <c r="F84" s="577" t="s">
        <v>3549</v>
      </c>
      <c r="G84" s="577">
        <v>1981</v>
      </c>
      <c r="H84" s="577" t="s">
        <v>68</v>
      </c>
      <c r="I84" s="575"/>
      <c r="J84" s="577">
        <v>44</v>
      </c>
      <c r="K84" s="577">
        <v>14</v>
      </c>
      <c r="L84" s="577">
        <v>44</v>
      </c>
      <c r="M84" s="583">
        <v>0.49296296296296294</v>
      </c>
      <c r="N84" s="577">
        <v>0</v>
      </c>
      <c r="O84" s="581">
        <v>0.75624999999999998</v>
      </c>
      <c r="P84" s="580"/>
      <c r="Q84" s="580"/>
      <c r="R84" s="580"/>
      <c r="S84" s="581">
        <v>0.45208333333333334</v>
      </c>
      <c r="T84" s="581">
        <v>0.51388888888888884</v>
      </c>
      <c r="U84" s="581">
        <v>0.33541666666666664</v>
      </c>
      <c r="V84" s="581">
        <v>0.60138888888888886</v>
      </c>
      <c r="W84" s="581">
        <v>0.37083333333333335</v>
      </c>
      <c r="X84" s="581">
        <v>0.49166666666666664</v>
      </c>
      <c r="Y84" s="581">
        <v>0.72916666666666663</v>
      </c>
      <c r="Z84" s="580"/>
      <c r="AA84" s="581">
        <v>0.69444444444444442</v>
      </c>
      <c r="AB84" s="581">
        <v>0.64861111111111114</v>
      </c>
      <c r="AC84" s="581">
        <v>0.29097222222222224</v>
      </c>
      <c r="AD84" s="581">
        <v>0.55486111111111114</v>
      </c>
      <c r="AE84" s="580"/>
      <c r="AF84" s="581">
        <v>0.41805555555555557</v>
      </c>
      <c r="AG84" s="581">
        <v>0.31111111111111112</v>
      </c>
      <c r="AH84" s="580"/>
      <c r="AI84" s="581">
        <v>0.7631944444444444</v>
      </c>
      <c r="AJ84" s="587"/>
      <c r="AK84" s="11" t="str">
        <f t="shared" ref="AK84:AK147" si="16">E84&amp;" "&amp;F84</f>
        <v>Błajet Kuba</v>
      </c>
      <c r="AL84" s="11">
        <f t="shared" ref="AL84:AL147" si="17">I84</f>
        <v>0</v>
      </c>
      <c r="AM84" s="11" t="str">
        <f t="shared" ref="AM84:AM147" si="18">H84</f>
        <v>Toruń</v>
      </c>
      <c r="AN84" s="11">
        <f t="shared" ref="AN84:AN147" si="19">MAX(AN83*IF(AR84&lt;1,AR84,IF(AS84&lt;1,AS84,IF(AP84&lt;1,AP84,1))),0)</f>
        <v>38.890602767362203</v>
      </c>
      <c r="AO84" s="11"/>
      <c r="AP84" s="11">
        <f t="shared" ref="AP84:AP147" si="20">M83/M84</f>
        <v>0.99990608564988737</v>
      </c>
      <c r="AQ84" s="11">
        <f t="shared" ref="AQ84:AQ147" si="21">K84/K83</f>
        <v>1</v>
      </c>
      <c r="AR84" s="11">
        <f t="shared" ref="AR84:AR147" si="22">J84/J83</f>
        <v>1</v>
      </c>
      <c r="AS84" s="11">
        <f t="shared" ref="AS84:AS147" si="23">(K84/K83)^0.2</f>
        <v>1</v>
      </c>
    </row>
    <row r="85" spans="1:45" s="571" customFormat="1" ht="15" customHeight="1">
      <c r="A85" s="574">
        <v>84</v>
      </c>
      <c r="B85" s="574">
        <v>81</v>
      </c>
      <c r="C85" s="573"/>
      <c r="D85" s="574">
        <v>1118</v>
      </c>
      <c r="E85" s="574" t="s">
        <v>3257</v>
      </c>
      <c r="F85" s="574" t="s">
        <v>69</v>
      </c>
      <c r="G85" s="574">
        <v>1976</v>
      </c>
      <c r="H85" s="574" t="s">
        <v>3548</v>
      </c>
      <c r="I85" s="573"/>
      <c r="J85" s="574">
        <v>44</v>
      </c>
      <c r="K85" s="574">
        <v>13</v>
      </c>
      <c r="L85" s="574">
        <v>44</v>
      </c>
      <c r="M85" s="582">
        <v>0.4839236111111111</v>
      </c>
      <c r="N85" s="574">
        <v>0</v>
      </c>
      <c r="O85" s="578"/>
      <c r="P85" s="578"/>
      <c r="Q85" s="578"/>
      <c r="R85" s="578"/>
      <c r="S85" s="579">
        <v>0.37569444444444444</v>
      </c>
      <c r="T85" s="579">
        <v>0.65208333333333335</v>
      </c>
      <c r="U85" s="579">
        <v>0.32569444444444445</v>
      </c>
      <c r="V85" s="579">
        <v>0.54583333333333328</v>
      </c>
      <c r="W85" s="579">
        <v>0.34652777777777777</v>
      </c>
      <c r="X85" s="579">
        <v>0.43611111111111112</v>
      </c>
      <c r="Y85" s="579">
        <v>0.73958333333333337</v>
      </c>
      <c r="Z85" s="578"/>
      <c r="AA85" s="579">
        <v>0.70972222222222225</v>
      </c>
      <c r="AB85" s="578"/>
      <c r="AC85" s="579">
        <v>0.28541666666666665</v>
      </c>
      <c r="AD85" s="579">
        <v>0.4909722222222222</v>
      </c>
      <c r="AE85" s="578"/>
      <c r="AF85" s="579">
        <v>0.40277777777777779</v>
      </c>
      <c r="AG85" s="579">
        <v>0.3034722222222222</v>
      </c>
      <c r="AH85" s="579">
        <v>0.58333333333333337</v>
      </c>
      <c r="AI85" s="579">
        <v>0.75416666666666665</v>
      </c>
      <c r="AJ85" s="586"/>
      <c r="AK85" s="11" t="str">
        <f t="shared" si="16"/>
        <v>Kozłowski Andrzej</v>
      </c>
      <c r="AL85" s="11">
        <f t="shared" si="17"/>
        <v>0</v>
      </c>
      <c r="AM85" s="11" t="str">
        <f t="shared" si="18"/>
        <v>Chruściel</v>
      </c>
      <c r="AN85" s="11">
        <f t="shared" si="19"/>
        <v>38.318432736520002</v>
      </c>
      <c r="AO85" s="11"/>
      <c r="AP85" s="11">
        <f t="shared" si="20"/>
        <v>1.0186792949223888</v>
      </c>
      <c r="AQ85" s="11">
        <f t="shared" si="21"/>
        <v>0.9285714285714286</v>
      </c>
      <c r="AR85" s="11">
        <f t="shared" si="22"/>
        <v>1</v>
      </c>
      <c r="AS85" s="11">
        <f t="shared" si="23"/>
        <v>0.98528770473770133</v>
      </c>
    </row>
    <row r="86" spans="1:45" ht="15" customHeight="1">
      <c r="A86" s="577">
        <v>85</v>
      </c>
      <c r="B86" s="577">
        <v>82</v>
      </c>
      <c r="C86" s="575"/>
      <c r="D86" s="577">
        <v>1122</v>
      </c>
      <c r="E86" s="577" t="s">
        <v>3547</v>
      </c>
      <c r="F86" s="577" t="s">
        <v>2015</v>
      </c>
      <c r="G86" s="577">
        <v>1977</v>
      </c>
      <c r="H86" s="577" t="s">
        <v>47</v>
      </c>
      <c r="I86" s="577" t="s">
        <v>3546</v>
      </c>
      <c r="J86" s="577">
        <v>44</v>
      </c>
      <c r="K86" s="577">
        <v>13</v>
      </c>
      <c r="L86" s="577">
        <v>44</v>
      </c>
      <c r="M86" s="583">
        <v>0.48846064814814816</v>
      </c>
      <c r="N86" s="577">
        <v>0</v>
      </c>
      <c r="O86" s="580"/>
      <c r="P86" s="580"/>
      <c r="Q86" s="580"/>
      <c r="R86" s="580"/>
      <c r="S86" s="581">
        <v>0.43819444444444444</v>
      </c>
      <c r="T86" s="581">
        <v>0.49305555555555558</v>
      </c>
      <c r="U86" s="581">
        <v>0.33819444444444446</v>
      </c>
      <c r="V86" s="581">
        <v>0.59722222222222221</v>
      </c>
      <c r="W86" s="581">
        <v>0.36249999999999999</v>
      </c>
      <c r="X86" s="581">
        <v>0.46458333333333335</v>
      </c>
      <c r="Y86" s="580"/>
      <c r="Z86" s="581">
        <v>0.5493055555555556</v>
      </c>
      <c r="AA86" s="580"/>
      <c r="AB86" s="581">
        <v>0.68888888888888888</v>
      </c>
      <c r="AC86" s="581">
        <v>0.2902777777777778</v>
      </c>
      <c r="AD86" s="581">
        <v>0.52083333333333337</v>
      </c>
      <c r="AE86" s="580"/>
      <c r="AF86" s="581">
        <v>0.40555555555555556</v>
      </c>
      <c r="AG86" s="581">
        <v>0.31111111111111112</v>
      </c>
      <c r="AH86" s="581">
        <v>0.64583333333333337</v>
      </c>
      <c r="AI86" s="581">
        <v>0.75902777777777775</v>
      </c>
      <c r="AJ86" s="587"/>
      <c r="AK86" s="11" t="str">
        <f t="shared" si="16"/>
        <v>Klarzak Bartek</v>
      </c>
      <c r="AL86" s="11" t="str">
        <f t="shared" si="17"/>
        <v>MESSENGER WARSZAWA</v>
      </c>
      <c r="AM86" s="11" t="str">
        <f t="shared" si="18"/>
        <v>Warszawa</v>
      </c>
      <c r="AN86" s="11">
        <f t="shared" si="19"/>
        <v>37.962514303405868</v>
      </c>
      <c r="AO86" s="11"/>
      <c r="AP86" s="11">
        <f t="shared" si="20"/>
        <v>0.99071156078951728</v>
      </c>
      <c r="AQ86" s="11">
        <f t="shared" si="21"/>
        <v>1</v>
      </c>
      <c r="AR86" s="11">
        <f t="shared" si="22"/>
        <v>1</v>
      </c>
      <c r="AS86" s="11">
        <f t="shared" si="23"/>
        <v>1</v>
      </c>
    </row>
    <row r="87" spans="1:45" s="571" customFormat="1" ht="15" customHeight="1">
      <c r="A87" s="574">
        <v>86</v>
      </c>
      <c r="B87" s="574">
        <v>83</v>
      </c>
      <c r="C87" s="573"/>
      <c r="D87" s="574">
        <v>1046</v>
      </c>
      <c r="E87" s="574" t="s">
        <v>3545</v>
      </c>
      <c r="F87" s="574" t="s">
        <v>52</v>
      </c>
      <c r="G87" s="574">
        <v>1975</v>
      </c>
      <c r="H87" s="574" t="s">
        <v>3544</v>
      </c>
      <c r="I87" s="574" t="s">
        <v>3540</v>
      </c>
      <c r="J87" s="574">
        <v>44</v>
      </c>
      <c r="K87" s="574">
        <v>12</v>
      </c>
      <c r="L87" s="574">
        <v>44</v>
      </c>
      <c r="M87" s="582">
        <v>0.47439814814814812</v>
      </c>
      <c r="N87" s="574">
        <v>0</v>
      </c>
      <c r="O87" s="578"/>
      <c r="P87" s="578"/>
      <c r="Q87" s="578"/>
      <c r="R87" s="578"/>
      <c r="S87" s="578"/>
      <c r="T87" s="579">
        <v>0.43263888888888891</v>
      </c>
      <c r="U87" s="579">
        <v>0.68194444444444446</v>
      </c>
      <c r="V87" s="578"/>
      <c r="W87" s="579">
        <v>0.64375000000000004</v>
      </c>
      <c r="X87" s="579">
        <v>0.52916666666666667</v>
      </c>
      <c r="Y87" s="579">
        <v>0.29097222222222224</v>
      </c>
      <c r="Z87" s="578"/>
      <c r="AA87" s="579">
        <v>0.35625000000000001</v>
      </c>
      <c r="AB87" s="579">
        <v>0.39791666666666664</v>
      </c>
      <c r="AC87" s="579">
        <v>0.73333333333333328</v>
      </c>
      <c r="AD87" s="579">
        <v>0.47499999999999998</v>
      </c>
      <c r="AE87" s="579">
        <v>0.32916666666666666</v>
      </c>
      <c r="AF87" s="579">
        <v>0.58958333333333335</v>
      </c>
      <c r="AG87" s="579">
        <v>0.70902777777777781</v>
      </c>
      <c r="AH87" s="578"/>
      <c r="AI87" s="579">
        <v>0.74513888888888891</v>
      </c>
      <c r="AJ87" s="586"/>
      <c r="AK87" s="11" t="str">
        <f t="shared" si="16"/>
        <v>Smola Marcin</v>
      </c>
      <c r="AL87" s="11" t="str">
        <f t="shared" si="17"/>
        <v>MTB4FUN</v>
      </c>
      <c r="AM87" s="11" t="str">
        <f t="shared" si="18"/>
        <v>Gorzów Wielkopolski</v>
      </c>
      <c r="AN87" s="11">
        <f t="shared" si="19"/>
        <v>37.359628354046166</v>
      </c>
      <c r="AO87" s="11"/>
      <c r="AP87" s="11">
        <f t="shared" si="20"/>
        <v>1.0296428222894507</v>
      </c>
      <c r="AQ87" s="11">
        <f t="shared" si="21"/>
        <v>0.92307692307692313</v>
      </c>
      <c r="AR87" s="11">
        <f t="shared" si="22"/>
        <v>1</v>
      </c>
      <c r="AS87" s="11">
        <f t="shared" si="23"/>
        <v>0.98411891413352426</v>
      </c>
    </row>
    <row r="88" spans="1:45" ht="15" customHeight="1">
      <c r="A88" s="577">
        <v>87</v>
      </c>
      <c r="B88" s="577">
        <v>84</v>
      </c>
      <c r="C88" s="575"/>
      <c r="D88" s="577">
        <v>1109</v>
      </c>
      <c r="E88" s="577" t="s">
        <v>3543</v>
      </c>
      <c r="F88" s="577" t="s">
        <v>522</v>
      </c>
      <c r="G88" s="577">
        <v>1982</v>
      </c>
      <c r="H88" s="577" t="s">
        <v>3542</v>
      </c>
      <c r="I88" s="577" t="s">
        <v>3540</v>
      </c>
      <c r="J88" s="577">
        <v>44</v>
      </c>
      <c r="K88" s="577">
        <v>12</v>
      </c>
      <c r="L88" s="577">
        <v>44</v>
      </c>
      <c r="M88" s="583">
        <v>0.47443287037037035</v>
      </c>
      <c r="N88" s="577">
        <v>0</v>
      </c>
      <c r="O88" s="580"/>
      <c r="P88" s="580"/>
      <c r="Q88" s="580"/>
      <c r="R88" s="580"/>
      <c r="S88" s="580"/>
      <c r="T88" s="581">
        <v>0.43263888888888891</v>
      </c>
      <c r="U88" s="581">
        <v>0.68194444444444446</v>
      </c>
      <c r="V88" s="580"/>
      <c r="W88" s="581">
        <v>0.64513888888888893</v>
      </c>
      <c r="X88" s="581">
        <v>0.52916666666666667</v>
      </c>
      <c r="Y88" s="581">
        <v>0.29097222222222224</v>
      </c>
      <c r="Z88" s="580"/>
      <c r="AA88" s="581">
        <v>0.35694444444444445</v>
      </c>
      <c r="AB88" s="581">
        <v>0.39791666666666664</v>
      </c>
      <c r="AC88" s="581">
        <v>0.73263888888888884</v>
      </c>
      <c r="AD88" s="581">
        <v>0.47430555555555554</v>
      </c>
      <c r="AE88" s="581">
        <v>0.32916666666666666</v>
      </c>
      <c r="AF88" s="581">
        <v>0.59027777777777779</v>
      </c>
      <c r="AG88" s="581">
        <v>0.70902777777777781</v>
      </c>
      <c r="AH88" s="580"/>
      <c r="AI88" s="581">
        <v>0.74513888888888891</v>
      </c>
      <c r="AJ88" s="587"/>
      <c r="AK88" s="11" t="str">
        <f t="shared" si="16"/>
        <v>Wanat Rafał</v>
      </c>
      <c r="AL88" s="11" t="str">
        <f t="shared" si="17"/>
        <v>MTB4FUN</v>
      </c>
      <c r="AM88" s="11" t="str">
        <f t="shared" si="18"/>
        <v>Ziemnice</v>
      </c>
      <c r="AN88" s="11">
        <f t="shared" si="19"/>
        <v>37.35689412250602</v>
      </c>
      <c r="AO88" s="11"/>
      <c r="AP88" s="11">
        <f t="shared" si="20"/>
        <v>0.99992681320289822</v>
      </c>
      <c r="AQ88" s="11">
        <f t="shared" si="21"/>
        <v>1</v>
      </c>
      <c r="AR88" s="11">
        <f t="shared" si="22"/>
        <v>1</v>
      </c>
      <c r="AS88" s="11">
        <f t="shared" si="23"/>
        <v>1</v>
      </c>
    </row>
    <row r="89" spans="1:45" s="571" customFormat="1" ht="15" customHeight="1">
      <c r="A89" s="574">
        <v>88</v>
      </c>
      <c r="B89" s="574">
        <v>85</v>
      </c>
      <c r="C89" s="573"/>
      <c r="D89" s="574">
        <v>1059</v>
      </c>
      <c r="E89" s="574" t="s">
        <v>3541</v>
      </c>
      <c r="F89" s="574" t="s">
        <v>386</v>
      </c>
      <c r="G89" s="574">
        <v>1967</v>
      </c>
      <c r="H89" s="574" t="s">
        <v>3536</v>
      </c>
      <c r="I89" s="574" t="s">
        <v>3540</v>
      </c>
      <c r="J89" s="574">
        <v>44</v>
      </c>
      <c r="K89" s="574">
        <v>12</v>
      </c>
      <c r="L89" s="574">
        <v>44</v>
      </c>
      <c r="M89" s="582">
        <v>0.47447916666666667</v>
      </c>
      <c r="N89" s="574">
        <v>0</v>
      </c>
      <c r="O89" s="578"/>
      <c r="P89" s="578"/>
      <c r="Q89" s="578"/>
      <c r="R89" s="578"/>
      <c r="S89" s="578"/>
      <c r="T89" s="579">
        <v>0.43263888888888891</v>
      </c>
      <c r="U89" s="579">
        <v>0.68194444444444446</v>
      </c>
      <c r="V89" s="578"/>
      <c r="W89" s="579">
        <v>0.64444444444444449</v>
      </c>
      <c r="X89" s="579">
        <v>0.52916666666666667</v>
      </c>
      <c r="Y89" s="579">
        <v>0.29097222222222224</v>
      </c>
      <c r="Z89" s="578"/>
      <c r="AA89" s="579">
        <v>0.35625000000000001</v>
      </c>
      <c r="AB89" s="579">
        <v>0.39861111111111114</v>
      </c>
      <c r="AC89" s="579">
        <v>0.73333333333333328</v>
      </c>
      <c r="AD89" s="579">
        <v>0.47499999999999998</v>
      </c>
      <c r="AE89" s="579">
        <v>0.32916666666666666</v>
      </c>
      <c r="AF89" s="579">
        <v>0.59027777777777779</v>
      </c>
      <c r="AG89" s="579">
        <v>0.70972222222222225</v>
      </c>
      <c r="AH89" s="578"/>
      <c r="AI89" s="579">
        <v>0.74513888888888891</v>
      </c>
      <c r="AJ89" s="586"/>
      <c r="AK89" s="11" t="str">
        <f t="shared" si="16"/>
        <v>Tuczyński Adam</v>
      </c>
      <c r="AL89" s="11" t="str">
        <f t="shared" si="17"/>
        <v>MTB4FUN</v>
      </c>
      <c r="AM89" s="11" t="str">
        <f t="shared" si="18"/>
        <v>Gorzów Wlkp.</v>
      </c>
      <c r="AN89" s="11">
        <f t="shared" si="19"/>
        <v>37.353249102955097</v>
      </c>
      <c r="AO89" s="11"/>
      <c r="AP89" s="11">
        <f t="shared" si="20"/>
        <v>0.99990242712525912</v>
      </c>
      <c r="AQ89" s="11">
        <f t="shared" si="21"/>
        <v>1</v>
      </c>
      <c r="AR89" s="11">
        <f t="shared" si="22"/>
        <v>1</v>
      </c>
      <c r="AS89" s="11">
        <f t="shared" si="23"/>
        <v>1</v>
      </c>
    </row>
    <row r="90" spans="1:45" ht="15" customHeight="1">
      <c r="A90" s="577">
        <v>89</v>
      </c>
      <c r="B90" s="577">
        <v>86</v>
      </c>
      <c r="C90" s="575"/>
      <c r="D90" s="577">
        <v>1137</v>
      </c>
      <c r="E90" s="577" t="s">
        <v>3117</v>
      </c>
      <c r="F90" s="577" t="s">
        <v>1113</v>
      </c>
      <c r="G90" s="577">
        <v>1968</v>
      </c>
      <c r="H90" s="577" t="s">
        <v>3536</v>
      </c>
      <c r="I90" s="577" t="s">
        <v>3540</v>
      </c>
      <c r="J90" s="577">
        <v>44</v>
      </c>
      <c r="K90" s="577">
        <v>12</v>
      </c>
      <c r="L90" s="577">
        <v>44</v>
      </c>
      <c r="M90" s="583">
        <v>0.47457175925925926</v>
      </c>
      <c r="N90" s="577">
        <v>0</v>
      </c>
      <c r="O90" s="580"/>
      <c r="P90" s="580"/>
      <c r="Q90" s="580"/>
      <c r="R90" s="580"/>
      <c r="S90" s="580"/>
      <c r="T90" s="581">
        <v>0.43333333333333335</v>
      </c>
      <c r="U90" s="581">
        <v>0.68263888888888891</v>
      </c>
      <c r="V90" s="580"/>
      <c r="W90" s="581">
        <v>0.64444444444444449</v>
      </c>
      <c r="X90" s="581">
        <v>0.52916666666666667</v>
      </c>
      <c r="Y90" s="581">
        <v>0.29097222222222224</v>
      </c>
      <c r="Z90" s="580"/>
      <c r="AA90" s="581">
        <v>0.35625000000000001</v>
      </c>
      <c r="AB90" s="581">
        <v>0.39791666666666664</v>
      </c>
      <c r="AC90" s="581">
        <v>0.73333333333333328</v>
      </c>
      <c r="AD90" s="581">
        <v>0.47499999999999998</v>
      </c>
      <c r="AE90" s="581">
        <v>0.32916666666666666</v>
      </c>
      <c r="AF90" s="581">
        <v>0.59027777777777779</v>
      </c>
      <c r="AG90" s="581">
        <v>0.70972222222222225</v>
      </c>
      <c r="AH90" s="580"/>
      <c r="AI90" s="581">
        <v>0.74513888888888891</v>
      </c>
      <c r="AJ90" s="587"/>
      <c r="AK90" s="11" t="str">
        <f t="shared" si="16"/>
        <v>Florczak Maciej</v>
      </c>
      <c r="AL90" s="11" t="str">
        <f t="shared" si="17"/>
        <v>MTB4FUN</v>
      </c>
      <c r="AM90" s="11" t="str">
        <f t="shared" si="18"/>
        <v>Gorzów Wlkp.</v>
      </c>
      <c r="AN90" s="11">
        <f t="shared" si="19"/>
        <v>37.345961197367124</v>
      </c>
      <c r="AO90" s="11"/>
      <c r="AP90" s="11">
        <f t="shared" si="20"/>
        <v>0.99980489232495184</v>
      </c>
      <c r="AQ90" s="11">
        <f t="shared" si="21"/>
        <v>1</v>
      </c>
      <c r="AR90" s="11">
        <f t="shared" si="22"/>
        <v>1</v>
      </c>
      <c r="AS90" s="11">
        <f t="shared" si="23"/>
        <v>1</v>
      </c>
    </row>
    <row r="91" spans="1:45" s="571" customFormat="1" ht="15" customHeight="1">
      <c r="A91" s="574">
        <v>90</v>
      </c>
      <c r="B91" s="574">
        <v>87</v>
      </c>
      <c r="C91" s="573"/>
      <c r="D91" s="574">
        <v>1065</v>
      </c>
      <c r="E91" s="574" t="s">
        <v>2910</v>
      </c>
      <c r="F91" s="574" t="s">
        <v>55</v>
      </c>
      <c r="G91" s="574">
        <v>1980</v>
      </c>
      <c r="H91" s="574" t="s">
        <v>3539</v>
      </c>
      <c r="I91" s="574" t="s">
        <v>3538</v>
      </c>
      <c r="J91" s="574">
        <v>44</v>
      </c>
      <c r="K91" s="574">
        <v>12</v>
      </c>
      <c r="L91" s="574">
        <v>44</v>
      </c>
      <c r="M91" s="582">
        <v>0.47957175925925927</v>
      </c>
      <c r="N91" s="574">
        <v>0</v>
      </c>
      <c r="O91" s="578"/>
      <c r="P91" s="578"/>
      <c r="Q91" s="579">
        <v>0.35972222222222222</v>
      </c>
      <c r="R91" s="578"/>
      <c r="S91" s="579">
        <v>0.72361111111111109</v>
      </c>
      <c r="T91" s="578"/>
      <c r="U91" s="578"/>
      <c r="V91" s="579">
        <v>0.60486111111111107</v>
      </c>
      <c r="W91" s="578"/>
      <c r="X91" s="578"/>
      <c r="Y91" s="579">
        <v>0.39930555555555558</v>
      </c>
      <c r="Z91" s="578"/>
      <c r="AA91" s="579">
        <v>0.4826388888888889</v>
      </c>
      <c r="AB91" s="579">
        <v>0.52222222222222225</v>
      </c>
      <c r="AC91" s="579">
        <v>0.28749999999999998</v>
      </c>
      <c r="AD91" s="579">
        <v>0.63958333333333328</v>
      </c>
      <c r="AE91" s="579">
        <v>0.43541666666666667</v>
      </c>
      <c r="AF91" s="579">
        <v>0.69236111111111109</v>
      </c>
      <c r="AG91" s="579">
        <v>0.30972222222222223</v>
      </c>
      <c r="AH91" s="579">
        <v>0.57013888888888886</v>
      </c>
      <c r="AI91" s="579">
        <v>0.75</v>
      </c>
      <c r="AJ91" s="586"/>
      <c r="AK91" s="11" t="str">
        <f t="shared" si="16"/>
        <v>Skowronek Grzegorz</v>
      </c>
      <c r="AL91" s="11" t="str">
        <f t="shared" si="17"/>
        <v>Grube Dupska</v>
      </c>
      <c r="AM91" s="11" t="str">
        <f t="shared" si="18"/>
        <v>Ząbki</v>
      </c>
      <c r="AN91" s="11">
        <f t="shared" si="19"/>
        <v>36.95659338664521</v>
      </c>
      <c r="AO91" s="11"/>
      <c r="AP91" s="11">
        <f t="shared" si="20"/>
        <v>0.98957403161578372</v>
      </c>
      <c r="AQ91" s="11">
        <f t="shared" si="21"/>
        <v>1</v>
      </c>
      <c r="AR91" s="11">
        <f t="shared" si="22"/>
        <v>1</v>
      </c>
      <c r="AS91" s="11">
        <f t="shared" si="23"/>
        <v>1</v>
      </c>
    </row>
    <row r="92" spans="1:45" ht="15" customHeight="1">
      <c r="A92" s="577">
        <v>91</v>
      </c>
      <c r="B92" s="577">
        <v>88</v>
      </c>
      <c r="C92" s="575"/>
      <c r="D92" s="577">
        <v>1131</v>
      </c>
      <c r="E92" s="577" t="s">
        <v>905</v>
      </c>
      <c r="F92" s="577" t="s">
        <v>1113</v>
      </c>
      <c r="G92" s="577">
        <v>1975</v>
      </c>
      <c r="H92" s="577" t="s">
        <v>47</v>
      </c>
      <c r="I92" s="577" t="s">
        <v>3538</v>
      </c>
      <c r="J92" s="577">
        <v>44</v>
      </c>
      <c r="K92" s="577">
        <v>12</v>
      </c>
      <c r="L92" s="577">
        <v>44</v>
      </c>
      <c r="M92" s="583">
        <v>0.4795949074074074</v>
      </c>
      <c r="N92" s="577">
        <v>0</v>
      </c>
      <c r="O92" s="580"/>
      <c r="P92" s="580"/>
      <c r="Q92" s="581">
        <v>0.35972222222222222</v>
      </c>
      <c r="R92" s="580"/>
      <c r="S92" s="581">
        <v>0.72361111111111109</v>
      </c>
      <c r="T92" s="580"/>
      <c r="U92" s="580"/>
      <c r="V92" s="581">
        <v>0.60486111111111107</v>
      </c>
      <c r="W92" s="580"/>
      <c r="X92" s="580"/>
      <c r="Y92" s="581">
        <v>0.39861111111111114</v>
      </c>
      <c r="Z92" s="580"/>
      <c r="AA92" s="581">
        <v>0.4826388888888889</v>
      </c>
      <c r="AB92" s="581">
        <v>0.52222222222222225</v>
      </c>
      <c r="AC92" s="581">
        <v>0.28749999999999998</v>
      </c>
      <c r="AD92" s="581">
        <v>0.63958333333333328</v>
      </c>
      <c r="AE92" s="581">
        <v>0.43541666666666667</v>
      </c>
      <c r="AF92" s="581">
        <v>0.69236111111111109</v>
      </c>
      <c r="AG92" s="581">
        <v>0.30972222222222223</v>
      </c>
      <c r="AH92" s="581">
        <v>0.57013888888888886</v>
      </c>
      <c r="AI92" s="581">
        <v>0.75</v>
      </c>
      <c r="AJ92" s="587"/>
      <c r="AK92" s="11" t="str">
        <f t="shared" si="16"/>
        <v>Brzeziński Maciej</v>
      </c>
      <c r="AL92" s="11" t="str">
        <f t="shared" si="17"/>
        <v>Grube Dupska</v>
      </c>
      <c r="AM92" s="11" t="str">
        <f t="shared" si="18"/>
        <v>Warszawa</v>
      </c>
      <c r="AN92" s="11">
        <f t="shared" si="19"/>
        <v>36.954809638140894</v>
      </c>
      <c r="AO92" s="11"/>
      <c r="AP92" s="11">
        <f t="shared" si="20"/>
        <v>0.9999517339575742</v>
      </c>
      <c r="AQ92" s="11">
        <f t="shared" si="21"/>
        <v>1</v>
      </c>
      <c r="AR92" s="11">
        <f t="shared" si="22"/>
        <v>1</v>
      </c>
      <c r="AS92" s="11">
        <f t="shared" si="23"/>
        <v>1</v>
      </c>
    </row>
    <row r="93" spans="1:45" s="571" customFormat="1" ht="15" customHeight="1">
      <c r="A93" s="574">
        <v>92</v>
      </c>
      <c r="B93" s="574">
        <v>89</v>
      </c>
      <c r="C93" s="573"/>
      <c r="D93" s="574">
        <v>1136</v>
      </c>
      <c r="E93" s="574" t="s">
        <v>3537</v>
      </c>
      <c r="F93" s="574" t="s">
        <v>48</v>
      </c>
      <c r="G93" s="574">
        <v>1978</v>
      </c>
      <c r="H93" s="574" t="s">
        <v>3536</v>
      </c>
      <c r="I93" s="573"/>
      <c r="J93" s="574">
        <v>44</v>
      </c>
      <c r="K93" s="574">
        <v>12</v>
      </c>
      <c r="L93" s="574">
        <v>44</v>
      </c>
      <c r="M93" s="582">
        <v>0.48005787037037034</v>
      </c>
      <c r="N93" s="574">
        <v>0</v>
      </c>
      <c r="O93" s="578"/>
      <c r="P93" s="578"/>
      <c r="Q93" s="579">
        <v>0.35972222222222222</v>
      </c>
      <c r="R93" s="578"/>
      <c r="S93" s="579">
        <v>0.72361111111111109</v>
      </c>
      <c r="T93" s="578"/>
      <c r="U93" s="578"/>
      <c r="V93" s="579">
        <v>0.60486111111111107</v>
      </c>
      <c r="W93" s="578"/>
      <c r="X93" s="578"/>
      <c r="Y93" s="579">
        <v>0.39930555555555558</v>
      </c>
      <c r="Z93" s="578"/>
      <c r="AA93" s="579">
        <v>0.4826388888888889</v>
      </c>
      <c r="AB93" s="579">
        <v>0.52222222222222225</v>
      </c>
      <c r="AC93" s="579">
        <v>0.28819444444444442</v>
      </c>
      <c r="AD93" s="579">
        <v>0.63958333333333328</v>
      </c>
      <c r="AE93" s="579">
        <v>0.43541666666666667</v>
      </c>
      <c r="AF93" s="579">
        <v>0.69236111111111109</v>
      </c>
      <c r="AG93" s="579">
        <v>0.30972222222222223</v>
      </c>
      <c r="AH93" s="579">
        <v>0.5708333333333333</v>
      </c>
      <c r="AI93" s="579">
        <v>0.75069444444444444</v>
      </c>
      <c r="AJ93" s="586"/>
      <c r="AK93" s="11" t="str">
        <f t="shared" si="16"/>
        <v>Witt Paweł</v>
      </c>
      <c r="AL93" s="11">
        <f t="shared" si="17"/>
        <v>0</v>
      </c>
      <c r="AM93" s="11" t="str">
        <f t="shared" si="18"/>
        <v>Gorzów Wlkp.</v>
      </c>
      <c r="AN93" s="11">
        <f t="shared" si="19"/>
        <v>36.919170792864584</v>
      </c>
      <c r="AO93" s="11"/>
      <c r="AP93" s="11">
        <f t="shared" si="20"/>
        <v>0.99903561009716235</v>
      </c>
      <c r="AQ93" s="11">
        <f t="shared" si="21"/>
        <v>1</v>
      </c>
      <c r="AR93" s="11">
        <f t="shared" si="22"/>
        <v>1</v>
      </c>
      <c r="AS93" s="11">
        <f t="shared" si="23"/>
        <v>1</v>
      </c>
    </row>
    <row r="94" spans="1:45" ht="15" customHeight="1">
      <c r="A94" s="577">
        <v>93</v>
      </c>
      <c r="B94" s="577">
        <v>90</v>
      </c>
      <c r="C94" s="575"/>
      <c r="D94" s="577">
        <v>1008</v>
      </c>
      <c r="E94" s="577" t="s">
        <v>3535</v>
      </c>
      <c r="F94" s="577" t="s">
        <v>1113</v>
      </c>
      <c r="G94" s="577">
        <v>1969</v>
      </c>
      <c r="H94" s="577" t="s">
        <v>1373</v>
      </c>
      <c r="I94" s="577" t="s">
        <v>3534</v>
      </c>
      <c r="J94" s="577">
        <v>44</v>
      </c>
      <c r="K94" s="577">
        <v>12</v>
      </c>
      <c r="L94" s="577">
        <v>44</v>
      </c>
      <c r="M94" s="583">
        <v>0.49496527777777777</v>
      </c>
      <c r="N94" s="577">
        <v>0</v>
      </c>
      <c r="O94" s="580"/>
      <c r="P94" s="580"/>
      <c r="Q94" s="580"/>
      <c r="R94" s="580"/>
      <c r="S94" s="581">
        <v>0.63749999999999996</v>
      </c>
      <c r="T94" s="581">
        <v>0.53541666666666665</v>
      </c>
      <c r="U94" s="580"/>
      <c r="V94" s="580"/>
      <c r="W94" s="581">
        <v>0.73402777777777772</v>
      </c>
      <c r="X94" s="581">
        <v>0.60902777777777772</v>
      </c>
      <c r="Y94" s="581">
        <v>0.37430555555555556</v>
      </c>
      <c r="Z94" s="580"/>
      <c r="AA94" s="581">
        <v>0.46041666666666664</v>
      </c>
      <c r="AB94" s="581">
        <v>0.50277777777777777</v>
      </c>
      <c r="AC94" s="581">
        <v>0.28749999999999998</v>
      </c>
      <c r="AD94" s="581">
        <v>0.56874999999999998</v>
      </c>
      <c r="AE94" s="581">
        <v>0.42083333333333334</v>
      </c>
      <c r="AF94" s="581">
        <v>0.68958333333333333</v>
      </c>
      <c r="AG94" s="581">
        <v>0.31874999999999998</v>
      </c>
      <c r="AH94" s="580"/>
      <c r="AI94" s="581">
        <v>0.76527777777777772</v>
      </c>
      <c r="AJ94" s="587"/>
      <c r="AK94" s="11" t="str">
        <f t="shared" si="16"/>
        <v>Letniowski Maciej</v>
      </c>
      <c r="AL94" s="11" t="str">
        <f t="shared" si="17"/>
        <v>Masterlease Sport Team</v>
      </c>
      <c r="AM94" s="11" t="str">
        <f t="shared" si="18"/>
        <v>Kowale</v>
      </c>
      <c r="AN94" s="11">
        <f t="shared" si="19"/>
        <v>35.807235986803327</v>
      </c>
      <c r="AO94" s="11"/>
      <c r="AP94" s="11">
        <f t="shared" si="20"/>
        <v>0.96988191277914182</v>
      </c>
      <c r="AQ94" s="11">
        <f t="shared" si="21"/>
        <v>1</v>
      </c>
      <c r="AR94" s="11">
        <f t="shared" si="22"/>
        <v>1</v>
      </c>
      <c r="AS94" s="11">
        <f t="shared" si="23"/>
        <v>1</v>
      </c>
    </row>
    <row r="95" spans="1:45" s="571" customFormat="1" ht="15" customHeight="1">
      <c r="A95" s="574">
        <v>94</v>
      </c>
      <c r="B95" s="574">
        <v>91</v>
      </c>
      <c r="C95" s="573"/>
      <c r="D95" s="574">
        <v>1089</v>
      </c>
      <c r="E95" s="574" t="s">
        <v>3533</v>
      </c>
      <c r="F95" s="574" t="s">
        <v>3532</v>
      </c>
      <c r="G95" s="574">
        <v>1987</v>
      </c>
      <c r="H95" s="574" t="s">
        <v>92</v>
      </c>
      <c r="I95" s="574" t="s">
        <v>3529</v>
      </c>
      <c r="J95" s="574">
        <v>44</v>
      </c>
      <c r="K95" s="574">
        <v>12</v>
      </c>
      <c r="L95" s="574">
        <v>44</v>
      </c>
      <c r="M95" s="582">
        <v>0.49497685185185186</v>
      </c>
      <c r="N95" s="574">
        <v>0</v>
      </c>
      <c r="O95" s="578"/>
      <c r="P95" s="578"/>
      <c r="Q95" s="578"/>
      <c r="R95" s="578"/>
      <c r="S95" s="579">
        <v>0.63749999999999996</v>
      </c>
      <c r="T95" s="579">
        <v>0.53541666666666665</v>
      </c>
      <c r="U95" s="578"/>
      <c r="V95" s="578"/>
      <c r="W95" s="579">
        <v>0.73333333333333328</v>
      </c>
      <c r="X95" s="579">
        <v>0.60902777777777772</v>
      </c>
      <c r="Y95" s="579">
        <v>0.37291666666666667</v>
      </c>
      <c r="Z95" s="578"/>
      <c r="AA95" s="579">
        <v>0.46041666666666664</v>
      </c>
      <c r="AB95" s="579">
        <v>0.50138888888888888</v>
      </c>
      <c r="AC95" s="579">
        <v>0.28680555555555554</v>
      </c>
      <c r="AD95" s="579">
        <v>0.56527777777777777</v>
      </c>
      <c r="AE95" s="579">
        <v>0.42083333333333334</v>
      </c>
      <c r="AF95" s="579">
        <v>0.68958333333333333</v>
      </c>
      <c r="AG95" s="579">
        <v>0.31805555555555554</v>
      </c>
      <c r="AH95" s="578"/>
      <c r="AI95" s="579">
        <v>0.76527777777777772</v>
      </c>
      <c r="AJ95" s="586"/>
      <c r="AK95" s="11" t="str">
        <f t="shared" si="16"/>
        <v>Wawrzyniak Tomek</v>
      </c>
      <c r="AL95" s="11" t="str">
        <f t="shared" si="17"/>
        <v>Ironteam3city</v>
      </c>
      <c r="AM95" s="11" t="str">
        <f t="shared" si="18"/>
        <v>Gdynia</v>
      </c>
      <c r="AN95" s="11">
        <f t="shared" si="19"/>
        <v>35.806398704008892</v>
      </c>
      <c r="AO95" s="11"/>
      <c r="AP95" s="11">
        <f t="shared" si="20"/>
        <v>0.99997661693868956</v>
      </c>
      <c r="AQ95" s="11">
        <f t="shared" si="21"/>
        <v>1</v>
      </c>
      <c r="AR95" s="11">
        <f t="shared" si="22"/>
        <v>1</v>
      </c>
      <c r="AS95" s="11">
        <f t="shared" si="23"/>
        <v>1</v>
      </c>
    </row>
    <row r="96" spans="1:45" ht="15" customHeight="1">
      <c r="A96" s="577">
        <v>95</v>
      </c>
      <c r="B96" s="577">
        <v>92</v>
      </c>
      <c r="C96" s="575"/>
      <c r="D96" s="577">
        <v>1090</v>
      </c>
      <c r="E96" s="577" t="s">
        <v>3531</v>
      </c>
      <c r="F96" s="577" t="s">
        <v>1431</v>
      </c>
      <c r="G96" s="577">
        <v>1975</v>
      </c>
      <c r="H96" s="577" t="s">
        <v>57</v>
      </c>
      <c r="I96" s="577" t="s">
        <v>3529</v>
      </c>
      <c r="J96" s="577">
        <v>44</v>
      </c>
      <c r="K96" s="577">
        <v>12</v>
      </c>
      <c r="L96" s="577">
        <v>44</v>
      </c>
      <c r="M96" s="583">
        <v>0.49506944444444445</v>
      </c>
      <c r="N96" s="577">
        <v>0</v>
      </c>
      <c r="O96" s="580"/>
      <c r="P96" s="580"/>
      <c r="Q96" s="580"/>
      <c r="R96" s="580"/>
      <c r="S96" s="581">
        <v>0.6381944444444444</v>
      </c>
      <c r="T96" s="581">
        <v>0.53541666666666665</v>
      </c>
      <c r="U96" s="580"/>
      <c r="V96" s="580"/>
      <c r="W96" s="581">
        <v>0.73402777777777772</v>
      </c>
      <c r="X96" s="581">
        <v>0.60902777777777772</v>
      </c>
      <c r="Y96" s="581">
        <v>0.37291666666666667</v>
      </c>
      <c r="Z96" s="580"/>
      <c r="AA96" s="581">
        <v>0.46041666666666664</v>
      </c>
      <c r="AB96" s="581">
        <v>0.50138888888888888</v>
      </c>
      <c r="AC96" s="581">
        <v>0.28680555555555554</v>
      </c>
      <c r="AD96" s="581">
        <v>0.56874999999999998</v>
      </c>
      <c r="AE96" s="581">
        <v>0.42152777777777778</v>
      </c>
      <c r="AF96" s="581">
        <v>0.69027777777777777</v>
      </c>
      <c r="AG96" s="581">
        <v>0.31874999999999998</v>
      </c>
      <c r="AH96" s="580"/>
      <c r="AI96" s="581">
        <v>0.76527777777777772</v>
      </c>
      <c r="AJ96" s="587"/>
      <c r="AK96" s="11" t="str">
        <f t="shared" si="16"/>
        <v>Rybakowski Darek</v>
      </c>
      <c r="AL96" s="11" t="str">
        <f t="shared" si="17"/>
        <v>Ironteam3city</v>
      </c>
      <c r="AM96" s="11" t="str">
        <f t="shared" si="18"/>
        <v>Gdańsk</v>
      </c>
      <c r="AN96" s="11">
        <f t="shared" si="19"/>
        <v>35.799701851022682</v>
      </c>
      <c r="AO96" s="11"/>
      <c r="AP96" s="11">
        <f t="shared" si="20"/>
        <v>0.99981297049609574</v>
      </c>
      <c r="AQ96" s="11">
        <f t="shared" si="21"/>
        <v>1</v>
      </c>
      <c r="AR96" s="11">
        <f t="shared" si="22"/>
        <v>1</v>
      </c>
      <c r="AS96" s="11">
        <f t="shared" si="23"/>
        <v>1</v>
      </c>
    </row>
    <row r="97" spans="1:45" s="571" customFormat="1" ht="15" customHeight="1">
      <c r="A97" s="574">
        <v>96</v>
      </c>
      <c r="B97" s="574">
        <v>93</v>
      </c>
      <c r="C97" s="573"/>
      <c r="D97" s="574">
        <v>1091</v>
      </c>
      <c r="E97" s="574" t="s">
        <v>1007</v>
      </c>
      <c r="F97" s="574" t="s">
        <v>3530</v>
      </c>
      <c r="G97" s="574">
        <v>1972</v>
      </c>
      <c r="H97" s="574" t="s">
        <v>57</v>
      </c>
      <c r="I97" s="574" t="s">
        <v>3529</v>
      </c>
      <c r="J97" s="574">
        <v>44</v>
      </c>
      <c r="K97" s="574">
        <v>12</v>
      </c>
      <c r="L97" s="574">
        <v>44</v>
      </c>
      <c r="M97" s="582">
        <v>0.49648148148148147</v>
      </c>
      <c r="N97" s="574">
        <v>0</v>
      </c>
      <c r="O97" s="578"/>
      <c r="P97" s="578"/>
      <c r="Q97" s="578"/>
      <c r="R97" s="578"/>
      <c r="S97" s="579">
        <v>0.63749999999999996</v>
      </c>
      <c r="T97" s="579">
        <v>0.53541666666666665</v>
      </c>
      <c r="U97" s="578"/>
      <c r="V97" s="578"/>
      <c r="W97" s="579">
        <v>0.73402777777777772</v>
      </c>
      <c r="X97" s="579">
        <v>0.60902777777777772</v>
      </c>
      <c r="Y97" s="579">
        <v>0.37361111111111112</v>
      </c>
      <c r="Z97" s="578"/>
      <c r="AA97" s="579">
        <v>0.46041666666666664</v>
      </c>
      <c r="AB97" s="579">
        <v>0.50138888888888888</v>
      </c>
      <c r="AC97" s="579">
        <v>0.28749999999999998</v>
      </c>
      <c r="AD97" s="579">
        <v>0.56527777777777777</v>
      </c>
      <c r="AE97" s="579">
        <v>0.42083333333333334</v>
      </c>
      <c r="AF97" s="579">
        <v>0.68958333333333333</v>
      </c>
      <c r="AG97" s="579">
        <v>0.31805555555555554</v>
      </c>
      <c r="AH97" s="578"/>
      <c r="AI97" s="579">
        <v>0.76666666666666672</v>
      </c>
      <c r="AJ97" s="586"/>
      <c r="AK97" s="11" t="str">
        <f t="shared" si="16"/>
        <v>Reszka Witek</v>
      </c>
      <c r="AL97" s="11" t="str">
        <f t="shared" si="17"/>
        <v>Ironteam3city</v>
      </c>
      <c r="AM97" s="11" t="str">
        <f t="shared" si="18"/>
        <v>Gdańsk</v>
      </c>
      <c r="AN97" s="11">
        <f t="shared" si="19"/>
        <v>35.697884347623187</v>
      </c>
      <c r="AO97" s="11"/>
      <c r="AP97" s="11">
        <f t="shared" si="20"/>
        <v>0.99715591197314435</v>
      </c>
      <c r="AQ97" s="11">
        <f t="shared" si="21"/>
        <v>1</v>
      </c>
      <c r="AR97" s="11">
        <f t="shared" si="22"/>
        <v>1</v>
      </c>
      <c r="AS97" s="11">
        <f t="shared" si="23"/>
        <v>1</v>
      </c>
    </row>
    <row r="98" spans="1:45" ht="15" customHeight="1">
      <c r="A98" s="577">
        <v>97</v>
      </c>
      <c r="B98" s="577">
        <v>94</v>
      </c>
      <c r="C98" s="575"/>
      <c r="D98" s="577">
        <v>1130</v>
      </c>
      <c r="E98" s="577" t="s">
        <v>3351</v>
      </c>
      <c r="F98" s="577" t="s">
        <v>88</v>
      </c>
      <c r="G98" s="577">
        <v>1973</v>
      </c>
      <c r="H98" s="577" t="s">
        <v>3349</v>
      </c>
      <c r="I98" s="577" t="s">
        <v>3528</v>
      </c>
      <c r="J98" s="577">
        <v>43</v>
      </c>
      <c r="K98" s="577">
        <v>14</v>
      </c>
      <c r="L98" s="577">
        <v>43</v>
      </c>
      <c r="M98" s="583">
        <v>0.46238425925925924</v>
      </c>
      <c r="N98" s="577">
        <v>0</v>
      </c>
      <c r="O98" s="581">
        <v>0.39305555555555555</v>
      </c>
      <c r="P98" s="581">
        <v>0.49722222222222223</v>
      </c>
      <c r="Q98" s="580"/>
      <c r="R98" s="580"/>
      <c r="S98" s="581">
        <v>0.42152777777777778</v>
      </c>
      <c r="T98" s="581">
        <v>0.61388888888888893</v>
      </c>
      <c r="U98" s="581">
        <v>0.33611111111111114</v>
      </c>
      <c r="V98" s="580"/>
      <c r="W98" s="581">
        <v>0.35555555555555557</v>
      </c>
      <c r="X98" s="580"/>
      <c r="Y98" s="581">
        <v>0.71944444444444444</v>
      </c>
      <c r="Z98" s="581">
        <v>0.54791666666666672</v>
      </c>
      <c r="AA98" s="581">
        <v>0.69166666666666665</v>
      </c>
      <c r="AB98" s="581">
        <v>0.6430555555555556</v>
      </c>
      <c r="AC98" s="581">
        <v>0.29652777777777778</v>
      </c>
      <c r="AD98" s="581">
        <v>0.57638888888888884</v>
      </c>
      <c r="AE98" s="580"/>
      <c r="AF98" s="581">
        <v>0.4513888888888889</v>
      </c>
      <c r="AG98" s="581">
        <v>0.31736111111111109</v>
      </c>
      <c r="AH98" s="580"/>
      <c r="AI98" s="581">
        <v>0.73263888888888884</v>
      </c>
      <c r="AJ98" s="587"/>
      <c r="AK98" s="11" t="str">
        <f t="shared" si="16"/>
        <v>Grzesiecki Marek</v>
      </c>
      <c r="AL98" s="11" t="str">
        <f t="shared" si="17"/>
        <v>SKO 15 Południk</v>
      </c>
      <c r="AM98" s="11" t="str">
        <f t="shared" si="18"/>
        <v>Stargard Szczeciński</v>
      </c>
      <c r="AN98" s="11">
        <f t="shared" si="19"/>
        <v>34.886568794268115</v>
      </c>
      <c r="AO98" s="11"/>
      <c r="AP98" s="11">
        <f t="shared" si="20"/>
        <v>1.0737421777221527</v>
      </c>
      <c r="AQ98" s="11">
        <f t="shared" si="21"/>
        <v>1.1666666666666667</v>
      </c>
      <c r="AR98" s="11">
        <f t="shared" si="22"/>
        <v>0.97727272727272729</v>
      </c>
      <c r="AS98" s="11">
        <f t="shared" si="23"/>
        <v>1.0313103064775451</v>
      </c>
    </row>
    <row r="99" spans="1:45" s="571" customFormat="1" ht="15" customHeight="1">
      <c r="A99" s="574">
        <v>100</v>
      </c>
      <c r="B99" s="574">
        <v>95</v>
      </c>
      <c r="C99" s="573"/>
      <c r="D99" s="574">
        <v>1162</v>
      </c>
      <c r="E99" s="574" t="s">
        <v>935</v>
      </c>
      <c r="F99" s="574" t="s">
        <v>46</v>
      </c>
      <c r="G99" s="574">
        <v>1979</v>
      </c>
      <c r="H99" s="574" t="s">
        <v>57</v>
      </c>
      <c r="I99" s="573"/>
      <c r="J99" s="574">
        <v>43</v>
      </c>
      <c r="K99" s="574">
        <v>13</v>
      </c>
      <c r="L99" s="574">
        <v>43</v>
      </c>
      <c r="M99" s="582">
        <v>0.47377314814814814</v>
      </c>
      <c r="N99" s="574">
        <v>0</v>
      </c>
      <c r="O99" s="578"/>
      <c r="P99" s="578"/>
      <c r="Q99" s="578"/>
      <c r="R99" s="578"/>
      <c r="S99" s="579">
        <v>0.45208333333333334</v>
      </c>
      <c r="T99" s="579">
        <v>0.51388888888888884</v>
      </c>
      <c r="U99" s="579">
        <v>0.33541666666666664</v>
      </c>
      <c r="V99" s="579">
        <v>0.60416666666666663</v>
      </c>
      <c r="W99" s="579">
        <v>0.37083333333333335</v>
      </c>
      <c r="X99" s="579">
        <v>0.49166666666666664</v>
      </c>
      <c r="Y99" s="579">
        <v>0.72986111111111107</v>
      </c>
      <c r="Z99" s="578"/>
      <c r="AA99" s="578">
        <v>0.69374999999999998</v>
      </c>
      <c r="AB99" s="579">
        <v>0.65138888888888891</v>
      </c>
      <c r="AC99" s="579">
        <v>0.2902777777777778</v>
      </c>
      <c r="AD99" s="579">
        <v>0.55486111111111114</v>
      </c>
      <c r="AE99" s="578"/>
      <c r="AF99" s="579">
        <v>0.42222222222222222</v>
      </c>
      <c r="AG99" s="579">
        <v>0.31111111111111112</v>
      </c>
      <c r="AH99" s="578"/>
      <c r="AI99" s="579">
        <v>0.74444444444444446</v>
      </c>
      <c r="AJ99" s="586"/>
      <c r="AK99" s="11" t="str">
        <f t="shared" si="16"/>
        <v>Jaś Piotr</v>
      </c>
      <c r="AL99" s="11">
        <f t="shared" si="17"/>
        <v>0</v>
      </c>
      <c r="AM99" s="11" t="str">
        <f t="shared" si="18"/>
        <v>Gdańsk</v>
      </c>
      <c r="AN99" s="11">
        <f t="shared" si="19"/>
        <v>34.373307293478348</v>
      </c>
      <c r="AO99" s="11"/>
      <c r="AP99" s="11">
        <f t="shared" si="20"/>
        <v>0.97596130356183119</v>
      </c>
      <c r="AQ99" s="11">
        <f t="shared" si="21"/>
        <v>0.9285714285714286</v>
      </c>
      <c r="AR99" s="11">
        <f t="shared" si="22"/>
        <v>1</v>
      </c>
      <c r="AS99" s="11">
        <f t="shared" si="23"/>
        <v>0.98528770473770133</v>
      </c>
    </row>
    <row r="100" spans="1:45" ht="15" customHeight="1">
      <c r="A100" s="577">
        <v>101</v>
      </c>
      <c r="B100" s="577">
        <v>96</v>
      </c>
      <c r="C100" s="575"/>
      <c r="D100" s="577">
        <v>1128</v>
      </c>
      <c r="E100" s="577" t="s">
        <v>129</v>
      </c>
      <c r="F100" s="577" t="s">
        <v>88</v>
      </c>
      <c r="G100" s="577">
        <v>1978</v>
      </c>
      <c r="H100" s="577" t="s">
        <v>125</v>
      </c>
      <c r="I100" s="577" t="s">
        <v>1378</v>
      </c>
      <c r="J100" s="577">
        <v>43</v>
      </c>
      <c r="K100" s="577">
        <v>13</v>
      </c>
      <c r="L100" s="577">
        <v>43</v>
      </c>
      <c r="M100" s="583">
        <v>0.47811342592592593</v>
      </c>
      <c r="N100" s="577">
        <v>0</v>
      </c>
      <c r="O100" s="580"/>
      <c r="P100" s="580"/>
      <c r="Q100" s="580"/>
      <c r="R100" s="581">
        <v>0.38680555555555557</v>
      </c>
      <c r="S100" s="581">
        <v>0.72291666666666665</v>
      </c>
      <c r="T100" s="581">
        <v>0.52500000000000002</v>
      </c>
      <c r="U100" s="580"/>
      <c r="V100" s="581">
        <v>0.46319444444444446</v>
      </c>
      <c r="W100" s="580"/>
      <c r="X100" s="581">
        <v>0.54583333333333328</v>
      </c>
      <c r="Y100" s="581">
        <v>0.28680555555555554</v>
      </c>
      <c r="Z100" s="581">
        <v>0.61319444444444449</v>
      </c>
      <c r="AA100" s="581">
        <v>0.34097222222222223</v>
      </c>
      <c r="AB100" s="581">
        <v>0.49513888888888891</v>
      </c>
      <c r="AC100" s="580"/>
      <c r="AD100" s="581">
        <v>0.58402777777777781</v>
      </c>
      <c r="AE100" s="581">
        <v>0.31111111111111112</v>
      </c>
      <c r="AF100" s="581">
        <v>0.69652777777777775</v>
      </c>
      <c r="AG100" s="580"/>
      <c r="AH100" s="581">
        <v>0.43263888888888891</v>
      </c>
      <c r="AI100" s="581">
        <v>0.74861111111111112</v>
      </c>
      <c r="AJ100" s="587"/>
      <c r="AK100" s="11" t="str">
        <f t="shared" si="16"/>
        <v>Sadowski Marek</v>
      </c>
      <c r="AL100" s="11" t="str">
        <f t="shared" si="17"/>
        <v>GR3miasto</v>
      </c>
      <c r="AM100" s="11" t="str">
        <f t="shared" si="18"/>
        <v>Czaple</v>
      </c>
      <c r="AN100" s="11">
        <f t="shared" si="19"/>
        <v>34.061268991048991</v>
      </c>
      <c r="AO100" s="11"/>
      <c r="AP100" s="11">
        <f t="shared" si="20"/>
        <v>0.99092207509259478</v>
      </c>
      <c r="AQ100" s="11">
        <f t="shared" si="21"/>
        <v>1</v>
      </c>
      <c r="AR100" s="11">
        <f t="shared" si="22"/>
        <v>1</v>
      </c>
      <c r="AS100" s="11">
        <f t="shared" si="23"/>
        <v>1</v>
      </c>
    </row>
    <row r="101" spans="1:45" s="571" customFormat="1" ht="15" customHeight="1">
      <c r="A101" s="574">
        <v>102</v>
      </c>
      <c r="B101" s="574">
        <v>97</v>
      </c>
      <c r="C101" s="573"/>
      <c r="D101" s="574">
        <v>1171</v>
      </c>
      <c r="E101" s="574" t="s">
        <v>3527</v>
      </c>
      <c r="F101" s="574" t="s">
        <v>442</v>
      </c>
      <c r="G101" s="574">
        <v>1984</v>
      </c>
      <c r="H101" s="574" t="s">
        <v>1176</v>
      </c>
      <c r="I101" s="573"/>
      <c r="J101" s="574">
        <v>43</v>
      </c>
      <c r="K101" s="574">
        <v>13</v>
      </c>
      <c r="L101" s="574">
        <v>43</v>
      </c>
      <c r="M101" s="582">
        <v>0.48137731481481483</v>
      </c>
      <c r="N101" s="574">
        <v>0</v>
      </c>
      <c r="O101" s="579">
        <v>0.74513888888888891</v>
      </c>
      <c r="P101" s="578"/>
      <c r="Q101" s="579">
        <v>0.34236111111111112</v>
      </c>
      <c r="R101" s="578"/>
      <c r="S101" s="578"/>
      <c r="T101" s="579">
        <v>0.60972222222222228</v>
      </c>
      <c r="U101" s="578"/>
      <c r="V101" s="579">
        <v>0.5395833333333333</v>
      </c>
      <c r="W101" s="578"/>
      <c r="X101" s="579">
        <v>0.63124999999999998</v>
      </c>
      <c r="Y101" s="579">
        <v>0.29166666666666669</v>
      </c>
      <c r="Z101" s="578"/>
      <c r="AA101" s="579">
        <v>0.40486111111111112</v>
      </c>
      <c r="AB101" s="579">
        <v>0.45277777777777778</v>
      </c>
      <c r="AC101" s="579">
        <v>0.67847222222222225</v>
      </c>
      <c r="AD101" s="579">
        <v>0.57777777777777772</v>
      </c>
      <c r="AE101" s="579">
        <v>0.3659722222222222</v>
      </c>
      <c r="AF101" s="578"/>
      <c r="AG101" s="579">
        <v>0.70347222222222228</v>
      </c>
      <c r="AH101" s="579">
        <v>0.50138888888888888</v>
      </c>
      <c r="AI101" s="579">
        <v>0.75208333333333333</v>
      </c>
      <c r="AJ101" s="586"/>
      <c r="AK101" s="11" t="str">
        <f t="shared" si="16"/>
        <v>Popracki Łukasz</v>
      </c>
      <c r="AL101" s="11">
        <f t="shared" si="17"/>
        <v>0</v>
      </c>
      <c r="AM101" s="11" t="str">
        <f t="shared" si="18"/>
        <v>Tuchom</v>
      </c>
      <c r="AN101" s="11">
        <f t="shared" si="19"/>
        <v>33.830322924460646</v>
      </c>
      <c r="AO101" s="11"/>
      <c r="AP101" s="11">
        <f t="shared" si="20"/>
        <v>0.99321968695150387</v>
      </c>
      <c r="AQ101" s="11">
        <f t="shared" si="21"/>
        <v>1</v>
      </c>
      <c r="AR101" s="11">
        <f t="shared" si="22"/>
        <v>1</v>
      </c>
      <c r="AS101" s="11">
        <f t="shared" si="23"/>
        <v>1</v>
      </c>
    </row>
    <row r="102" spans="1:45" ht="15" customHeight="1">
      <c r="A102" s="577">
        <v>103</v>
      </c>
      <c r="B102" s="577">
        <v>98</v>
      </c>
      <c r="C102" s="575"/>
      <c r="D102" s="577">
        <v>1079</v>
      </c>
      <c r="E102" s="577" t="s">
        <v>823</v>
      </c>
      <c r="F102" s="577" t="s">
        <v>824</v>
      </c>
      <c r="G102" s="577">
        <v>1985</v>
      </c>
      <c r="H102" s="577" t="s">
        <v>57</v>
      </c>
      <c r="I102" s="577" t="s">
        <v>3526</v>
      </c>
      <c r="J102" s="577">
        <v>43</v>
      </c>
      <c r="K102" s="577">
        <v>13</v>
      </c>
      <c r="L102" s="577">
        <v>43</v>
      </c>
      <c r="M102" s="583">
        <v>0.48143518518518519</v>
      </c>
      <c r="N102" s="577">
        <v>0</v>
      </c>
      <c r="O102" s="581">
        <v>0.74513888888888891</v>
      </c>
      <c r="P102" s="580"/>
      <c r="Q102" s="581">
        <v>0.34305555555555556</v>
      </c>
      <c r="R102" s="580"/>
      <c r="S102" s="580"/>
      <c r="T102" s="581">
        <v>0.60972222222222228</v>
      </c>
      <c r="U102" s="580"/>
      <c r="V102" s="581">
        <v>0.5395833333333333</v>
      </c>
      <c r="W102" s="580"/>
      <c r="X102" s="581">
        <v>0.63124999999999998</v>
      </c>
      <c r="Y102" s="581">
        <v>0.29166666666666669</v>
      </c>
      <c r="Z102" s="580"/>
      <c r="AA102" s="581">
        <v>0.40486111111111112</v>
      </c>
      <c r="AB102" s="581">
        <v>0.45277777777777778</v>
      </c>
      <c r="AC102" s="581">
        <v>0.67777777777777781</v>
      </c>
      <c r="AD102" s="581">
        <v>0.57777777777777772</v>
      </c>
      <c r="AE102" s="581">
        <v>0.3659722222222222</v>
      </c>
      <c r="AF102" s="580"/>
      <c r="AG102" s="581">
        <v>0.70347222222222228</v>
      </c>
      <c r="AH102" s="581">
        <v>0.50208333333333333</v>
      </c>
      <c r="AI102" s="581">
        <v>0.75208333333333333</v>
      </c>
      <c r="AJ102" s="587"/>
      <c r="AK102" s="11" t="str">
        <f t="shared" si="16"/>
        <v>Winczewski Szymon</v>
      </c>
      <c r="AL102" s="11" t="str">
        <f t="shared" si="17"/>
        <v>OSNR</v>
      </c>
      <c r="AM102" s="11" t="str">
        <f t="shared" si="18"/>
        <v>Gdańsk</v>
      </c>
      <c r="AN102" s="11">
        <f t="shared" si="19"/>
        <v>33.826256388865339</v>
      </c>
      <c r="AO102" s="11"/>
      <c r="AP102" s="11">
        <f t="shared" si="20"/>
        <v>0.99987979613424371</v>
      </c>
      <c r="AQ102" s="11">
        <f t="shared" si="21"/>
        <v>1</v>
      </c>
      <c r="AR102" s="11">
        <f t="shared" si="22"/>
        <v>1</v>
      </c>
      <c r="AS102" s="11">
        <f t="shared" si="23"/>
        <v>1</v>
      </c>
    </row>
    <row r="103" spans="1:45" s="571" customFormat="1" ht="15" customHeight="1">
      <c r="A103" s="574">
        <v>104</v>
      </c>
      <c r="B103" s="574">
        <v>99</v>
      </c>
      <c r="C103" s="573"/>
      <c r="D103" s="574">
        <v>1031</v>
      </c>
      <c r="E103" s="574" t="s">
        <v>3525</v>
      </c>
      <c r="F103" s="574" t="s">
        <v>46</v>
      </c>
      <c r="G103" s="574">
        <v>1977</v>
      </c>
      <c r="H103" s="574" t="s">
        <v>57</v>
      </c>
      <c r="I103" s="573"/>
      <c r="J103" s="574">
        <v>43</v>
      </c>
      <c r="K103" s="574">
        <v>12</v>
      </c>
      <c r="L103" s="574">
        <v>43</v>
      </c>
      <c r="M103" s="582">
        <v>0.48557870370370371</v>
      </c>
      <c r="N103" s="574">
        <v>0</v>
      </c>
      <c r="O103" s="578"/>
      <c r="P103" s="578"/>
      <c r="Q103" s="578"/>
      <c r="R103" s="578"/>
      <c r="S103" s="579">
        <v>0.45763888888888887</v>
      </c>
      <c r="T103" s="579">
        <v>0.51180555555555551</v>
      </c>
      <c r="U103" s="579">
        <v>0.33541666666666664</v>
      </c>
      <c r="V103" s="578"/>
      <c r="W103" s="579">
        <v>0.37083333333333335</v>
      </c>
      <c r="X103" s="579">
        <v>0.4826388888888889</v>
      </c>
      <c r="Y103" s="578"/>
      <c r="Z103" s="578"/>
      <c r="AA103" s="579">
        <v>0.66874999999999996</v>
      </c>
      <c r="AB103" s="579">
        <v>0.62291666666666667</v>
      </c>
      <c r="AC103" s="579">
        <v>0.29097222222222224</v>
      </c>
      <c r="AD103" s="579">
        <v>0.55486111111111114</v>
      </c>
      <c r="AE103" s="579">
        <v>0.70833333333333337</v>
      </c>
      <c r="AF103" s="579">
        <v>0.41388888888888886</v>
      </c>
      <c r="AG103" s="579">
        <v>0.31180555555555556</v>
      </c>
      <c r="AH103" s="578"/>
      <c r="AI103" s="579">
        <v>0.75624999999999998</v>
      </c>
      <c r="AJ103" s="586"/>
      <c r="AK103" s="11" t="str">
        <f t="shared" si="16"/>
        <v>Bowar Piotr</v>
      </c>
      <c r="AL103" s="11">
        <f t="shared" si="17"/>
        <v>0</v>
      </c>
      <c r="AM103" s="11" t="str">
        <f t="shared" si="18"/>
        <v>Gdańsk</v>
      </c>
      <c r="AN103" s="11">
        <f t="shared" si="19"/>
        <v>33.289058706612344</v>
      </c>
      <c r="AO103" s="11"/>
      <c r="AP103" s="11">
        <f t="shared" si="20"/>
        <v>0.99146684463936696</v>
      </c>
      <c r="AQ103" s="11">
        <f t="shared" si="21"/>
        <v>0.92307692307692313</v>
      </c>
      <c r="AR103" s="11">
        <f t="shared" si="22"/>
        <v>1</v>
      </c>
      <c r="AS103" s="11">
        <f t="shared" si="23"/>
        <v>0.98411891413352426</v>
      </c>
    </row>
    <row r="104" spans="1:45" s="571" customFormat="1" ht="15" customHeight="1">
      <c r="A104" s="574">
        <v>106</v>
      </c>
      <c r="B104" s="574">
        <v>100</v>
      </c>
      <c r="C104" s="573"/>
      <c r="D104" s="574">
        <v>1005</v>
      </c>
      <c r="E104" s="574" t="s">
        <v>1051</v>
      </c>
      <c r="F104" s="574" t="s">
        <v>46</v>
      </c>
      <c r="G104" s="574">
        <v>1963</v>
      </c>
      <c r="H104" s="574" t="s">
        <v>45</v>
      </c>
      <c r="I104" s="574" t="s">
        <v>2866</v>
      </c>
      <c r="J104" s="574">
        <v>43</v>
      </c>
      <c r="K104" s="574">
        <v>12</v>
      </c>
      <c r="L104" s="574">
        <v>43</v>
      </c>
      <c r="M104" s="582">
        <v>0.49674768518518519</v>
      </c>
      <c r="N104" s="574">
        <v>0</v>
      </c>
      <c r="O104" s="578"/>
      <c r="P104" s="578"/>
      <c r="Q104" s="578"/>
      <c r="R104" s="578"/>
      <c r="S104" s="579">
        <v>0.62569444444444444</v>
      </c>
      <c r="T104" s="578"/>
      <c r="U104" s="578"/>
      <c r="V104" s="579">
        <v>0.4826388888888889</v>
      </c>
      <c r="W104" s="579">
        <v>0.72569444444444442</v>
      </c>
      <c r="X104" s="579">
        <v>0.59722222222222221</v>
      </c>
      <c r="Y104" s="579">
        <v>0.29097222222222224</v>
      </c>
      <c r="Z104" s="579">
        <v>0.52013888888888893</v>
      </c>
      <c r="AA104" s="579">
        <v>0.36527777777777776</v>
      </c>
      <c r="AB104" s="579">
        <v>0.40625</v>
      </c>
      <c r="AC104" s="578"/>
      <c r="AD104" s="579">
        <v>0.54583333333333328</v>
      </c>
      <c r="AE104" s="579">
        <v>0.32222222222222224</v>
      </c>
      <c r="AF104" s="579">
        <v>0.66597222222222219</v>
      </c>
      <c r="AG104" s="578"/>
      <c r="AH104" s="579">
        <v>0.44583333333333336</v>
      </c>
      <c r="AI104" s="579">
        <v>0.76736111111111116</v>
      </c>
      <c r="AJ104" s="586"/>
      <c r="AK104" s="11" t="str">
        <f t="shared" si="16"/>
        <v>Szajduk Piotr</v>
      </c>
      <c r="AL104" s="11" t="str">
        <f t="shared" si="17"/>
        <v>Wrzaskuny</v>
      </c>
      <c r="AM104" s="11" t="str">
        <f t="shared" si="18"/>
        <v>Szczecin</v>
      </c>
      <c r="AN104" s="11">
        <f t="shared" si="19"/>
        <v>32.54058037179837</v>
      </c>
      <c r="AO104" s="11"/>
      <c r="AP104" s="11">
        <f t="shared" si="20"/>
        <v>0.97751578554952356</v>
      </c>
      <c r="AQ104" s="11">
        <f t="shared" si="21"/>
        <v>1</v>
      </c>
      <c r="AR104" s="11">
        <f t="shared" si="22"/>
        <v>1</v>
      </c>
      <c r="AS104" s="11">
        <f t="shared" si="23"/>
        <v>1</v>
      </c>
    </row>
    <row r="105" spans="1:45" ht="15" customHeight="1">
      <c r="A105" s="577">
        <v>107</v>
      </c>
      <c r="B105" s="577">
        <v>101</v>
      </c>
      <c r="C105" s="575"/>
      <c r="D105" s="577">
        <v>1055</v>
      </c>
      <c r="E105" s="577" t="s">
        <v>3524</v>
      </c>
      <c r="F105" s="577" t="s">
        <v>60</v>
      </c>
      <c r="G105" s="577">
        <v>1981</v>
      </c>
      <c r="H105" s="577" t="s">
        <v>3523</v>
      </c>
      <c r="I105" s="577" t="s">
        <v>3491</v>
      </c>
      <c r="J105" s="577">
        <v>42</v>
      </c>
      <c r="K105" s="577">
        <v>13</v>
      </c>
      <c r="L105" s="577">
        <v>42</v>
      </c>
      <c r="M105" s="583">
        <v>0.49525462962962963</v>
      </c>
      <c r="N105" s="577">
        <v>0</v>
      </c>
      <c r="O105" s="581">
        <v>0.50694444444444442</v>
      </c>
      <c r="P105" s="580"/>
      <c r="Q105" s="581">
        <v>0.36458333333333331</v>
      </c>
      <c r="R105" s="580"/>
      <c r="S105" s="581">
        <v>0.53194444444444444</v>
      </c>
      <c r="T105" s="580"/>
      <c r="U105" s="581">
        <v>0.42152777777777778</v>
      </c>
      <c r="V105" s="580"/>
      <c r="W105" s="581">
        <v>0.45</v>
      </c>
      <c r="X105" s="580"/>
      <c r="Y105" s="581">
        <v>0.28749999999999998</v>
      </c>
      <c r="Z105" s="581">
        <v>0.68263888888888891</v>
      </c>
      <c r="AA105" s="581">
        <v>0.31388888888888888</v>
      </c>
      <c r="AB105" s="580"/>
      <c r="AC105" s="581">
        <v>0.48125000000000001</v>
      </c>
      <c r="AD105" s="581">
        <v>0.66041666666666665</v>
      </c>
      <c r="AE105" s="581">
        <v>0.33750000000000002</v>
      </c>
      <c r="AF105" s="581">
        <v>0.59097222222222223</v>
      </c>
      <c r="AG105" s="581">
        <v>0.39513888888888887</v>
      </c>
      <c r="AH105" s="580"/>
      <c r="AI105" s="581">
        <v>0.76597222222222228</v>
      </c>
      <c r="AJ105" s="587"/>
      <c r="AK105" s="11" t="str">
        <f t="shared" si="16"/>
        <v>Chojecki Krzysztof</v>
      </c>
      <c r="AL105" s="11" t="str">
        <f t="shared" si="17"/>
        <v>Stare Żółwie</v>
      </c>
      <c r="AM105" s="11" t="str">
        <f t="shared" si="18"/>
        <v>Błonie</v>
      </c>
      <c r="AN105" s="11">
        <f t="shared" si="19"/>
        <v>31.783822688733292</v>
      </c>
      <c r="AO105" s="11"/>
      <c r="AP105" s="11">
        <f t="shared" si="20"/>
        <v>1.003014723066137</v>
      </c>
      <c r="AQ105" s="11">
        <f t="shared" si="21"/>
        <v>1.0833333333333333</v>
      </c>
      <c r="AR105" s="11">
        <f t="shared" si="22"/>
        <v>0.97674418604651159</v>
      </c>
      <c r="AS105" s="11">
        <f t="shared" si="23"/>
        <v>1.0161373647415957</v>
      </c>
    </row>
    <row r="106" spans="1:45" s="571" customFormat="1" ht="15" customHeight="1">
      <c r="A106" s="574">
        <v>108</v>
      </c>
      <c r="B106" s="574">
        <v>102</v>
      </c>
      <c r="C106" s="573"/>
      <c r="D106" s="574">
        <v>1151</v>
      </c>
      <c r="E106" s="574" t="s">
        <v>2020</v>
      </c>
      <c r="F106" s="574" t="s">
        <v>48</v>
      </c>
      <c r="G106" s="574">
        <v>1984</v>
      </c>
      <c r="H106" s="574" t="s">
        <v>3522</v>
      </c>
      <c r="I106" s="573"/>
      <c r="J106" s="574">
        <v>42</v>
      </c>
      <c r="K106" s="574">
        <v>11</v>
      </c>
      <c r="L106" s="574">
        <v>42</v>
      </c>
      <c r="M106" s="582">
        <v>0.48653935185185188</v>
      </c>
      <c r="N106" s="574">
        <v>0</v>
      </c>
      <c r="O106" s="578"/>
      <c r="P106" s="578"/>
      <c r="Q106" s="578"/>
      <c r="R106" s="578"/>
      <c r="S106" s="578"/>
      <c r="T106" s="578"/>
      <c r="U106" s="578"/>
      <c r="V106" s="579">
        <v>0.50555555555555554</v>
      </c>
      <c r="W106" s="579">
        <v>0.70902777777777781</v>
      </c>
      <c r="X106" s="578"/>
      <c r="Y106" s="579">
        <v>0.28749999999999998</v>
      </c>
      <c r="Z106" s="579">
        <v>0.5625</v>
      </c>
      <c r="AA106" s="579">
        <v>0.36805555555555558</v>
      </c>
      <c r="AB106" s="579">
        <v>0.41111111111111109</v>
      </c>
      <c r="AC106" s="579">
        <v>0.74375000000000002</v>
      </c>
      <c r="AD106" s="579">
        <v>0.59513888888888888</v>
      </c>
      <c r="AE106" s="579">
        <v>0.31805555555555554</v>
      </c>
      <c r="AF106" s="579">
        <v>0.65277777777777779</v>
      </c>
      <c r="AG106" s="578"/>
      <c r="AH106" s="579">
        <v>0.46597222222222223</v>
      </c>
      <c r="AI106" s="579">
        <v>0.75694444444444442</v>
      </c>
      <c r="AJ106" s="586"/>
      <c r="AK106" s="11" t="str">
        <f t="shared" si="16"/>
        <v>Cichoń Paweł</v>
      </c>
      <c r="AL106" s="11">
        <f t="shared" si="17"/>
        <v>0</v>
      </c>
      <c r="AM106" s="11" t="str">
        <f t="shared" si="18"/>
        <v>Toruń/Poznań</v>
      </c>
      <c r="AN106" s="11">
        <f t="shared" si="19"/>
        <v>30.739443144435107</v>
      </c>
      <c r="AO106" s="11"/>
      <c r="AP106" s="11">
        <f t="shared" si="20"/>
        <v>1.0179127911125911</v>
      </c>
      <c r="AQ106" s="11">
        <f t="shared" si="21"/>
        <v>0.84615384615384615</v>
      </c>
      <c r="AR106" s="11">
        <f t="shared" si="22"/>
        <v>1</v>
      </c>
      <c r="AS106" s="11">
        <f t="shared" si="23"/>
        <v>0.96714116000060635</v>
      </c>
    </row>
    <row r="107" spans="1:45" ht="15" customHeight="1">
      <c r="A107" s="577">
        <v>109</v>
      </c>
      <c r="B107" s="577">
        <v>103</v>
      </c>
      <c r="C107" s="575"/>
      <c r="D107" s="577">
        <v>1088</v>
      </c>
      <c r="E107" s="577" t="s">
        <v>3521</v>
      </c>
      <c r="F107" s="577" t="s">
        <v>46</v>
      </c>
      <c r="G107" s="577">
        <v>1982</v>
      </c>
      <c r="H107" s="577" t="s">
        <v>57</v>
      </c>
      <c r="I107" s="577" t="s">
        <v>3520</v>
      </c>
      <c r="J107" s="577">
        <v>41</v>
      </c>
      <c r="K107" s="577">
        <v>13</v>
      </c>
      <c r="L107" s="577">
        <v>41</v>
      </c>
      <c r="M107" s="583">
        <v>0.46913194444444445</v>
      </c>
      <c r="N107" s="577">
        <v>0</v>
      </c>
      <c r="O107" s="580"/>
      <c r="P107" s="581">
        <v>0.48888888888888887</v>
      </c>
      <c r="Q107" s="580"/>
      <c r="R107" s="580"/>
      <c r="S107" s="581">
        <v>0.38819444444444445</v>
      </c>
      <c r="T107" s="581">
        <v>0.61597222222222225</v>
      </c>
      <c r="U107" s="581">
        <v>0.3347222222222222</v>
      </c>
      <c r="V107" s="580"/>
      <c r="W107" s="581">
        <v>0.35694444444444445</v>
      </c>
      <c r="X107" s="581">
        <v>0.64027777777777772</v>
      </c>
      <c r="Y107" s="581">
        <v>0.72430555555555554</v>
      </c>
      <c r="Z107" s="581">
        <v>0.53611111111111109</v>
      </c>
      <c r="AA107" s="581">
        <v>0.68958333333333333</v>
      </c>
      <c r="AB107" s="580"/>
      <c r="AC107" s="581">
        <v>0.29097222222222224</v>
      </c>
      <c r="AD107" s="581">
        <v>0.56458333333333333</v>
      </c>
      <c r="AE107" s="580"/>
      <c r="AF107" s="581">
        <v>0.43333333333333335</v>
      </c>
      <c r="AG107" s="581">
        <v>0.3125</v>
      </c>
      <c r="AH107" s="580"/>
      <c r="AI107" s="581">
        <v>0.73958333333333337</v>
      </c>
      <c r="AJ107" s="587"/>
      <c r="AK107" s="11" t="str">
        <f t="shared" si="16"/>
        <v>Tysarczyk Piotr</v>
      </c>
      <c r="AL107" s="11" t="str">
        <f t="shared" si="17"/>
        <v>Cyklisci.com</v>
      </c>
      <c r="AM107" s="11" t="str">
        <f t="shared" si="18"/>
        <v>Gdańsk</v>
      </c>
      <c r="AN107" s="11">
        <f t="shared" si="19"/>
        <v>30.007551640996176</v>
      </c>
      <c r="AO107" s="11"/>
      <c r="AP107" s="11">
        <f t="shared" si="20"/>
        <v>1.0371055683023709</v>
      </c>
      <c r="AQ107" s="11">
        <f t="shared" si="21"/>
        <v>1.1818181818181819</v>
      </c>
      <c r="AR107" s="11">
        <f t="shared" si="22"/>
        <v>0.97619047619047616</v>
      </c>
      <c r="AS107" s="11">
        <f t="shared" si="23"/>
        <v>1.0339752265319502</v>
      </c>
    </row>
    <row r="108" spans="1:45" s="571" customFormat="1" ht="15" customHeight="1">
      <c r="A108" s="574">
        <v>110</v>
      </c>
      <c r="B108" s="574">
        <v>104</v>
      </c>
      <c r="C108" s="573"/>
      <c r="D108" s="574">
        <v>1150</v>
      </c>
      <c r="E108" s="574" t="s">
        <v>1628</v>
      </c>
      <c r="F108" s="574" t="s">
        <v>976</v>
      </c>
      <c r="G108" s="574">
        <v>1975</v>
      </c>
      <c r="H108" s="574" t="s">
        <v>927</v>
      </c>
      <c r="I108" s="574" t="s">
        <v>3519</v>
      </c>
      <c r="J108" s="574">
        <v>41</v>
      </c>
      <c r="K108" s="574">
        <v>13</v>
      </c>
      <c r="L108" s="574">
        <v>41</v>
      </c>
      <c r="M108" s="582">
        <v>0.48141203703703705</v>
      </c>
      <c r="N108" s="574">
        <v>0</v>
      </c>
      <c r="O108" s="579">
        <v>0.74513888888888891</v>
      </c>
      <c r="P108" s="579">
        <v>0.52986111111111112</v>
      </c>
      <c r="Q108" s="578"/>
      <c r="R108" s="579">
        <v>0.35902777777777778</v>
      </c>
      <c r="S108" s="578"/>
      <c r="T108" s="578"/>
      <c r="U108" s="578"/>
      <c r="V108" s="579">
        <v>0.42916666666666664</v>
      </c>
      <c r="W108" s="578"/>
      <c r="X108" s="579">
        <v>0.62222222222222223</v>
      </c>
      <c r="Y108" s="579">
        <v>0.28680555555555554</v>
      </c>
      <c r="Z108" s="579">
        <v>0.49791666666666667</v>
      </c>
      <c r="AA108" s="579">
        <v>0.66874999999999996</v>
      </c>
      <c r="AB108" s="578"/>
      <c r="AC108" s="579">
        <v>0.72222222222222221</v>
      </c>
      <c r="AD108" s="579">
        <v>0.47430555555555554</v>
      </c>
      <c r="AE108" s="579">
        <v>0.31805555555555554</v>
      </c>
      <c r="AF108" s="579">
        <v>0.58750000000000002</v>
      </c>
      <c r="AG108" s="578"/>
      <c r="AH108" s="579">
        <v>0.3972222222222222</v>
      </c>
      <c r="AI108" s="579">
        <v>0.75208333333333333</v>
      </c>
      <c r="AJ108" s="586"/>
      <c r="AK108" s="11" t="str">
        <f t="shared" si="16"/>
        <v>Szymański Waldemar</v>
      </c>
      <c r="AL108" s="11" t="str">
        <f t="shared" si="17"/>
        <v>KSR Kościerzyna</v>
      </c>
      <c r="AM108" s="11" t="str">
        <f t="shared" si="18"/>
        <v>Kościerzyna</v>
      </c>
      <c r="AN108" s="11">
        <f t="shared" si="19"/>
        <v>29.24210440603207</v>
      </c>
      <c r="AO108" s="11"/>
      <c r="AP108" s="11">
        <f t="shared" si="20"/>
        <v>0.97449151319901905</v>
      </c>
      <c r="AQ108" s="11">
        <f t="shared" si="21"/>
        <v>1</v>
      </c>
      <c r="AR108" s="11">
        <f t="shared" si="22"/>
        <v>1</v>
      </c>
      <c r="AS108" s="11">
        <f t="shared" si="23"/>
        <v>1</v>
      </c>
    </row>
    <row r="109" spans="1:45" ht="15" customHeight="1">
      <c r="A109" s="577">
        <v>111</v>
      </c>
      <c r="B109" s="577">
        <v>105</v>
      </c>
      <c r="C109" s="575"/>
      <c r="D109" s="577">
        <v>1100</v>
      </c>
      <c r="E109" s="577" t="s">
        <v>1119</v>
      </c>
      <c r="F109" s="577" t="s">
        <v>88</v>
      </c>
      <c r="G109" s="577">
        <v>1971</v>
      </c>
      <c r="H109" s="577" t="s">
        <v>425</v>
      </c>
      <c r="I109" s="577" t="s">
        <v>1120</v>
      </c>
      <c r="J109" s="577">
        <v>41</v>
      </c>
      <c r="K109" s="577">
        <v>12</v>
      </c>
      <c r="L109" s="577">
        <v>41</v>
      </c>
      <c r="M109" s="583">
        <v>0.48906250000000001</v>
      </c>
      <c r="N109" s="577">
        <v>0</v>
      </c>
      <c r="O109" s="580"/>
      <c r="P109" s="580"/>
      <c r="Q109" s="580"/>
      <c r="R109" s="580"/>
      <c r="S109" s="581">
        <v>0.49027777777777776</v>
      </c>
      <c r="T109" s="581">
        <v>0.61527777777777781</v>
      </c>
      <c r="U109" s="581">
        <v>0.35347222222222224</v>
      </c>
      <c r="V109" s="580"/>
      <c r="W109" s="581">
        <v>0.38819444444444445</v>
      </c>
      <c r="X109" s="581">
        <v>0.52361111111111114</v>
      </c>
      <c r="Y109" s="581">
        <v>0.74583333333333335</v>
      </c>
      <c r="Z109" s="580"/>
      <c r="AA109" s="581">
        <v>0.70972222222222225</v>
      </c>
      <c r="AB109" s="581">
        <v>0.65763888888888888</v>
      </c>
      <c r="AC109" s="581">
        <v>0.2902777777777778</v>
      </c>
      <c r="AD109" s="581">
        <v>0.56944444444444442</v>
      </c>
      <c r="AE109" s="580"/>
      <c r="AF109" s="581">
        <v>0.44236111111111109</v>
      </c>
      <c r="AG109" s="581">
        <v>0.32222222222222224</v>
      </c>
      <c r="AH109" s="580"/>
      <c r="AI109" s="581">
        <v>0.75972222222222219</v>
      </c>
      <c r="AJ109" s="587"/>
      <c r="AK109" s="11" t="str">
        <f t="shared" si="16"/>
        <v>Wodziński Marek</v>
      </c>
      <c r="AL109" s="11" t="str">
        <f t="shared" si="17"/>
        <v>mamy.to</v>
      </c>
      <c r="AM109" s="11" t="str">
        <f t="shared" si="18"/>
        <v>Wrocław</v>
      </c>
      <c r="AN109" s="11">
        <f t="shared" si="19"/>
        <v>28.777708035043425</v>
      </c>
      <c r="AO109" s="11"/>
      <c r="AP109" s="11">
        <f t="shared" si="20"/>
        <v>0.98435688084250383</v>
      </c>
      <c r="AQ109" s="11">
        <f t="shared" si="21"/>
        <v>0.92307692307692313</v>
      </c>
      <c r="AR109" s="11">
        <f t="shared" si="22"/>
        <v>1</v>
      </c>
      <c r="AS109" s="11">
        <f t="shared" si="23"/>
        <v>0.98411891413352426</v>
      </c>
    </row>
    <row r="110" spans="1:45" s="571" customFormat="1" ht="15" customHeight="1">
      <c r="A110" s="574">
        <v>112</v>
      </c>
      <c r="B110" s="574">
        <v>106</v>
      </c>
      <c r="C110" s="573"/>
      <c r="D110" s="574">
        <v>1098</v>
      </c>
      <c r="E110" s="574" t="s">
        <v>853</v>
      </c>
      <c r="F110" s="574" t="s">
        <v>854</v>
      </c>
      <c r="G110" s="574">
        <v>1980</v>
      </c>
      <c r="H110" s="574" t="s">
        <v>57</v>
      </c>
      <c r="I110" s="573"/>
      <c r="J110" s="574">
        <v>40</v>
      </c>
      <c r="K110" s="574">
        <v>12</v>
      </c>
      <c r="L110" s="574">
        <v>40</v>
      </c>
      <c r="M110" s="582">
        <v>0.41869212962962965</v>
      </c>
      <c r="N110" s="574">
        <v>0</v>
      </c>
      <c r="O110" s="579">
        <v>0.65138888888888891</v>
      </c>
      <c r="P110" s="578"/>
      <c r="Q110" s="578"/>
      <c r="R110" s="578"/>
      <c r="S110" s="579">
        <v>0.62708333333333333</v>
      </c>
      <c r="T110" s="578"/>
      <c r="U110" s="578"/>
      <c r="V110" s="579">
        <v>0.47708333333333336</v>
      </c>
      <c r="W110" s="578"/>
      <c r="X110" s="579">
        <v>0.59930555555555554</v>
      </c>
      <c r="Y110" s="579">
        <v>0.28749999999999998</v>
      </c>
      <c r="Z110" s="579">
        <v>0.51180555555555551</v>
      </c>
      <c r="AA110" s="579">
        <v>0.35833333333333334</v>
      </c>
      <c r="AB110" s="579">
        <v>0.39791666666666664</v>
      </c>
      <c r="AC110" s="579">
        <v>0.67638888888888893</v>
      </c>
      <c r="AD110" s="579">
        <v>0.5493055555555556</v>
      </c>
      <c r="AE110" s="579">
        <v>0.31666666666666665</v>
      </c>
      <c r="AF110" s="578"/>
      <c r="AG110" s="578"/>
      <c r="AH110" s="579">
        <v>0.43958333333333333</v>
      </c>
      <c r="AI110" s="579">
        <v>0.68888888888888888</v>
      </c>
      <c r="AJ110" s="586"/>
      <c r="AK110" s="11" t="str">
        <f t="shared" si="16"/>
        <v>Jaskólski Konrad</v>
      </c>
      <c r="AL110" s="11">
        <f t="shared" si="17"/>
        <v>0</v>
      </c>
      <c r="AM110" s="11" t="str">
        <f t="shared" si="18"/>
        <v>Gdańsk</v>
      </c>
      <c r="AN110" s="11">
        <f t="shared" si="19"/>
        <v>28.075812717115536</v>
      </c>
      <c r="AO110" s="11"/>
      <c r="AP110" s="11">
        <f t="shared" si="20"/>
        <v>1.1680718728403594</v>
      </c>
      <c r="AQ110" s="11">
        <f t="shared" si="21"/>
        <v>1</v>
      </c>
      <c r="AR110" s="11">
        <f t="shared" si="22"/>
        <v>0.97560975609756095</v>
      </c>
      <c r="AS110" s="11">
        <f t="shared" si="23"/>
        <v>1</v>
      </c>
    </row>
    <row r="111" spans="1:45" ht="15" customHeight="1">
      <c r="A111" s="577">
        <v>113</v>
      </c>
      <c r="B111" s="577">
        <v>107</v>
      </c>
      <c r="C111" s="575"/>
      <c r="D111" s="577">
        <v>1012</v>
      </c>
      <c r="E111" s="577" t="s">
        <v>847</v>
      </c>
      <c r="F111" s="577" t="s">
        <v>526</v>
      </c>
      <c r="G111" s="577">
        <v>1981</v>
      </c>
      <c r="H111" s="577" t="s">
        <v>57</v>
      </c>
      <c r="I111" s="575"/>
      <c r="J111" s="577">
        <v>40</v>
      </c>
      <c r="K111" s="577">
        <v>12</v>
      </c>
      <c r="L111" s="577">
        <v>40</v>
      </c>
      <c r="M111" s="583">
        <v>0.41877314814814814</v>
      </c>
      <c r="N111" s="577">
        <v>0</v>
      </c>
      <c r="O111" s="581">
        <v>0.65138888888888891</v>
      </c>
      <c r="P111" s="580"/>
      <c r="Q111" s="580"/>
      <c r="R111" s="580"/>
      <c r="S111" s="581">
        <v>0.62708333333333333</v>
      </c>
      <c r="T111" s="580"/>
      <c r="U111" s="580"/>
      <c r="V111" s="581">
        <v>0.47708333333333336</v>
      </c>
      <c r="W111" s="580"/>
      <c r="X111" s="581">
        <v>0.59930555555555554</v>
      </c>
      <c r="Y111" s="581">
        <v>0.28749999999999998</v>
      </c>
      <c r="Z111" s="581">
        <v>0.51180555555555551</v>
      </c>
      <c r="AA111" s="581">
        <v>0.35833333333333334</v>
      </c>
      <c r="AB111" s="581">
        <v>0.39791666666666664</v>
      </c>
      <c r="AC111" s="581">
        <v>0.67638888888888893</v>
      </c>
      <c r="AD111" s="581">
        <v>0.5493055555555556</v>
      </c>
      <c r="AE111" s="581">
        <v>0.31666666666666665</v>
      </c>
      <c r="AF111" s="580"/>
      <c r="AG111" s="580"/>
      <c r="AH111" s="581">
        <v>0.43958333333333333</v>
      </c>
      <c r="AI111" s="581">
        <v>0.68958333333333333</v>
      </c>
      <c r="AJ111" s="587"/>
      <c r="AK111" s="11" t="str">
        <f t="shared" si="16"/>
        <v>Rukszto Bartosz</v>
      </c>
      <c r="AL111" s="11">
        <f t="shared" si="17"/>
        <v>0</v>
      </c>
      <c r="AM111" s="11" t="str">
        <f t="shared" si="18"/>
        <v>Gdańsk</v>
      </c>
      <c r="AN111" s="11">
        <f t="shared" si="19"/>
        <v>28.070380991699036</v>
      </c>
      <c r="AO111" s="11"/>
      <c r="AP111" s="11">
        <f t="shared" si="20"/>
        <v>0.99980653363550942</v>
      </c>
      <c r="AQ111" s="11">
        <f t="shared" si="21"/>
        <v>1</v>
      </c>
      <c r="AR111" s="11">
        <f t="shared" si="22"/>
        <v>1</v>
      </c>
      <c r="AS111" s="11">
        <f t="shared" si="23"/>
        <v>1</v>
      </c>
    </row>
    <row r="112" spans="1:45" s="571" customFormat="1" ht="15" customHeight="1">
      <c r="A112" s="574">
        <v>114</v>
      </c>
      <c r="B112" s="574">
        <v>108</v>
      </c>
      <c r="C112" s="573"/>
      <c r="D112" s="574">
        <v>1103</v>
      </c>
      <c r="E112" s="574" t="s">
        <v>950</v>
      </c>
      <c r="F112" s="574" t="s">
        <v>66</v>
      </c>
      <c r="G112" s="574">
        <v>1959</v>
      </c>
      <c r="H112" s="574" t="s">
        <v>294</v>
      </c>
      <c r="I112" s="574" t="s">
        <v>951</v>
      </c>
      <c r="J112" s="574">
        <v>39</v>
      </c>
      <c r="K112" s="574">
        <v>13</v>
      </c>
      <c r="L112" s="574">
        <v>39</v>
      </c>
      <c r="M112" s="582">
        <v>0.49096064814814816</v>
      </c>
      <c r="N112" s="574">
        <v>0</v>
      </c>
      <c r="O112" s="579">
        <v>0.75486111111111109</v>
      </c>
      <c r="P112" s="578"/>
      <c r="Q112" s="579">
        <v>0.34652777777777777</v>
      </c>
      <c r="R112" s="578"/>
      <c r="S112" s="579">
        <v>0.50277777777777777</v>
      </c>
      <c r="T112" s="579">
        <v>0.64236111111111116</v>
      </c>
      <c r="U112" s="579">
        <v>0.42499999999999999</v>
      </c>
      <c r="V112" s="578"/>
      <c r="W112" s="579">
        <v>0.4548611111111111</v>
      </c>
      <c r="X112" s="579">
        <v>0.60902777777777772</v>
      </c>
      <c r="Y112" s="579">
        <v>0.29444444444444445</v>
      </c>
      <c r="Z112" s="578"/>
      <c r="AA112" s="579">
        <v>0.71458333333333335</v>
      </c>
      <c r="AB112" s="579">
        <v>0.67083333333333328</v>
      </c>
      <c r="AC112" s="579">
        <v>0.40138888888888891</v>
      </c>
      <c r="AD112" s="578"/>
      <c r="AE112" s="578"/>
      <c r="AF112" s="579">
        <v>0.56180555555555556</v>
      </c>
      <c r="AG112" s="579">
        <v>0.37916666666666665</v>
      </c>
      <c r="AH112" s="578"/>
      <c r="AI112" s="579">
        <v>0.76111111111111107</v>
      </c>
      <c r="AJ112" s="586"/>
      <c r="AK112" s="11" t="str">
        <f t="shared" si="16"/>
        <v>Tomaszewski Leszek</v>
      </c>
      <c r="AL112" s="11" t="str">
        <f t="shared" si="17"/>
        <v>Elbląska Grupa Rowerowa STOP</v>
      </c>
      <c r="AM112" s="11" t="str">
        <f t="shared" si="18"/>
        <v>Elbląg</v>
      </c>
      <c r="AN112" s="11">
        <f t="shared" si="19"/>
        <v>27.368621466906561</v>
      </c>
      <c r="AO112" s="11"/>
      <c r="AP112" s="11">
        <f t="shared" si="20"/>
        <v>0.85296683090124703</v>
      </c>
      <c r="AQ112" s="11">
        <f t="shared" si="21"/>
        <v>1.0833333333333333</v>
      </c>
      <c r="AR112" s="11">
        <f t="shared" si="22"/>
        <v>0.97499999999999998</v>
      </c>
      <c r="AS112" s="11">
        <f t="shared" si="23"/>
        <v>1.0161373647415957</v>
      </c>
    </row>
    <row r="113" spans="1:45" ht="15" customHeight="1">
      <c r="A113" s="577">
        <v>115</v>
      </c>
      <c r="B113" s="577">
        <v>109</v>
      </c>
      <c r="C113" s="575"/>
      <c r="D113" s="577">
        <v>1184</v>
      </c>
      <c r="E113" s="577" t="s">
        <v>1058</v>
      </c>
      <c r="F113" s="577" t="s">
        <v>50</v>
      </c>
      <c r="G113" s="577">
        <v>1965</v>
      </c>
      <c r="H113" s="577" t="s">
        <v>92</v>
      </c>
      <c r="I113" s="577" t="s">
        <v>744</v>
      </c>
      <c r="J113" s="577">
        <v>39</v>
      </c>
      <c r="K113" s="577">
        <v>12</v>
      </c>
      <c r="L113" s="577">
        <v>39</v>
      </c>
      <c r="M113" s="583">
        <v>0.46666666666666667</v>
      </c>
      <c r="N113" s="577">
        <v>0</v>
      </c>
      <c r="O113" s="580"/>
      <c r="P113" s="580"/>
      <c r="Q113" s="580"/>
      <c r="R113" s="580"/>
      <c r="S113" s="581">
        <v>0.43541666666666667</v>
      </c>
      <c r="T113" s="581">
        <v>0.48680555555555555</v>
      </c>
      <c r="U113" s="581">
        <v>0.33124999999999999</v>
      </c>
      <c r="V113" s="581">
        <v>0.62986111111111109</v>
      </c>
      <c r="W113" s="581">
        <v>0.35625000000000001</v>
      </c>
      <c r="X113" s="581">
        <v>0.46527777777777779</v>
      </c>
      <c r="Y113" s="580"/>
      <c r="Z113" s="581">
        <v>0.54722222222222228</v>
      </c>
      <c r="AA113" s="580"/>
      <c r="AB113" s="581">
        <v>0.67291666666666672</v>
      </c>
      <c r="AC113" s="581">
        <v>0.28819444444444442</v>
      </c>
      <c r="AD113" s="581">
        <v>0.52013888888888893</v>
      </c>
      <c r="AE113" s="580"/>
      <c r="AF113" s="581">
        <v>0.39583333333333331</v>
      </c>
      <c r="AG113" s="581">
        <v>0.30833333333333335</v>
      </c>
      <c r="AH113" s="580"/>
      <c r="AI113" s="581">
        <v>0.73750000000000004</v>
      </c>
      <c r="AJ113" s="587"/>
      <c r="AK113" s="11" t="str">
        <f t="shared" si="16"/>
        <v>Stępień Wojciech</v>
      </c>
      <c r="AL113" s="11" t="str">
        <f t="shared" si="17"/>
        <v>K2</v>
      </c>
      <c r="AM113" s="11" t="str">
        <f t="shared" si="18"/>
        <v>Gdynia</v>
      </c>
      <c r="AN113" s="11">
        <f t="shared" si="19"/>
        <v>26.933978039343547</v>
      </c>
      <c r="AO113" s="11"/>
      <c r="AP113" s="11">
        <f t="shared" si="20"/>
        <v>1.0520585317460318</v>
      </c>
      <c r="AQ113" s="11">
        <f t="shared" si="21"/>
        <v>0.92307692307692313</v>
      </c>
      <c r="AR113" s="11">
        <f t="shared" si="22"/>
        <v>1</v>
      </c>
      <c r="AS113" s="11">
        <f t="shared" si="23"/>
        <v>0.98411891413352426</v>
      </c>
    </row>
    <row r="114" spans="1:45" s="571" customFormat="1" ht="15" customHeight="1">
      <c r="A114" s="574">
        <v>116</v>
      </c>
      <c r="B114" s="574">
        <v>110</v>
      </c>
      <c r="C114" s="573"/>
      <c r="D114" s="574">
        <v>1038</v>
      </c>
      <c r="E114" s="574" t="s">
        <v>987</v>
      </c>
      <c r="F114" s="574" t="s">
        <v>90</v>
      </c>
      <c r="G114" s="574">
        <v>1962</v>
      </c>
      <c r="H114" s="574" t="s">
        <v>555</v>
      </c>
      <c r="I114" s="574" t="s">
        <v>988</v>
      </c>
      <c r="J114" s="574">
        <v>39</v>
      </c>
      <c r="K114" s="574">
        <v>10</v>
      </c>
      <c r="L114" s="574">
        <v>39</v>
      </c>
      <c r="M114" s="582">
        <v>0.49262731481481481</v>
      </c>
      <c r="N114" s="574">
        <v>0</v>
      </c>
      <c r="O114" s="578"/>
      <c r="P114" s="578"/>
      <c r="Q114" s="578"/>
      <c r="R114" s="578"/>
      <c r="S114" s="578"/>
      <c r="T114" s="578"/>
      <c r="U114" s="579">
        <v>0.34583333333333333</v>
      </c>
      <c r="V114" s="578"/>
      <c r="W114" s="579">
        <v>0.37152777777777779</v>
      </c>
      <c r="X114" s="579">
        <v>0.47083333333333333</v>
      </c>
      <c r="Y114" s="578"/>
      <c r="Z114" s="578"/>
      <c r="AA114" s="579">
        <v>0.72499999999999998</v>
      </c>
      <c r="AB114" s="579">
        <v>0.64166666666666672</v>
      </c>
      <c r="AC114" s="579">
        <v>0.2902777777777778</v>
      </c>
      <c r="AD114" s="579">
        <v>0.52638888888888891</v>
      </c>
      <c r="AE114" s="578"/>
      <c r="AF114" s="579">
        <v>0.42916666666666664</v>
      </c>
      <c r="AG114" s="579">
        <v>0.31736111111111109</v>
      </c>
      <c r="AH114" s="579">
        <v>0.59722222222222221</v>
      </c>
      <c r="AI114" s="579">
        <v>0.7631944444444444</v>
      </c>
      <c r="AJ114" s="586"/>
      <c r="AK114" s="11" t="str">
        <f t="shared" si="16"/>
        <v>Rzepecki Dariusz</v>
      </c>
      <c r="AL114" s="11" t="str">
        <f t="shared" si="17"/>
        <v>R62</v>
      </c>
      <c r="AM114" s="11" t="str">
        <f t="shared" si="18"/>
        <v>Łódź</v>
      </c>
      <c r="AN114" s="11">
        <f t="shared" si="19"/>
        <v>25.969539728506426</v>
      </c>
      <c r="AO114" s="11"/>
      <c r="AP114" s="11">
        <f t="shared" si="20"/>
        <v>0.94730164697037333</v>
      </c>
      <c r="AQ114" s="11">
        <f t="shared" si="21"/>
        <v>0.83333333333333337</v>
      </c>
      <c r="AR114" s="11">
        <f t="shared" si="22"/>
        <v>1</v>
      </c>
      <c r="AS114" s="11">
        <f t="shared" si="23"/>
        <v>0.96419250400262724</v>
      </c>
    </row>
    <row r="115" spans="1:45" ht="15" customHeight="1">
      <c r="A115" s="577">
        <v>117</v>
      </c>
      <c r="B115" s="577">
        <v>111</v>
      </c>
      <c r="C115" s="575"/>
      <c r="D115" s="577">
        <v>1140</v>
      </c>
      <c r="E115" s="577" t="s">
        <v>1178</v>
      </c>
      <c r="F115" s="577" t="s">
        <v>60</v>
      </c>
      <c r="G115" s="577">
        <v>1973</v>
      </c>
      <c r="H115" s="577" t="s">
        <v>68</v>
      </c>
      <c r="I115" s="577" t="s">
        <v>3518</v>
      </c>
      <c r="J115" s="577">
        <v>38</v>
      </c>
      <c r="K115" s="577">
        <v>12</v>
      </c>
      <c r="L115" s="577">
        <v>38</v>
      </c>
      <c r="M115" s="583">
        <v>0.49314814814814817</v>
      </c>
      <c r="N115" s="577">
        <v>0</v>
      </c>
      <c r="O115" s="580"/>
      <c r="P115" s="580"/>
      <c r="Q115" s="581">
        <v>0.44861111111111113</v>
      </c>
      <c r="R115" s="580"/>
      <c r="S115" s="581">
        <v>0.73263888888888884</v>
      </c>
      <c r="T115" s="581">
        <v>0.67500000000000004</v>
      </c>
      <c r="U115" s="581">
        <v>0.36458333333333331</v>
      </c>
      <c r="V115" s="580"/>
      <c r="W115" s="581">
        <v>0.3263888888888889</v>
      </c>
      <c r="X115" s="581">
        <v>0.70972222222222225</v>
      </c>
      <c r="Y115" s="581">
        <v>0.49236111111111114</v>
      </c>
      <c r="Z115" s="580"/>
      <c r="AA115" s="581">
        <v>0.57777777777777772</v>
      </c>
      <c r="AB115" s="581">
        <v>0.63472222222222219</v>
      </c>
      <c r="AC115" s="581">
        <v>0.28819444444444442</v>
      </c>
      <c r="AD115" s="580"/>
      <c r="AE115" s="581">
        <v>0.53611111111111109</v>
      </c>
      <c r="AF115" s="580"/>
      <c r="AG115" s="581">
        <v>0.40416666666666667</v>
      </c>
      <c r="AH115" s="580"/>
      <c r="AI115" s="581">
        <v>0.76388888888888884</v>
      </c>
      <c r="AJ115" s="587"/>
      <c r="AK115" s="11" t="str">
        <f t="shared" si="16"/>
        <v>Fiedorek Krzysztof</v>
      </c>
      <c r="AL115" s="11" t="str">
        <f t="shared" si="17"/>
        <v>Supersonic Team</v>
      </c>
      <c r="AM115" s="11" t="str">
        <f t="shared" si="18"/>
        <v>Toruń</v>
      </c>
      <c r="AN115" s="11">
        <f t="shared" si="19"/>
        <v>25.303654094442159</v>
      </c>
      <c r="AO115" s="11"/>
      <c r="AP115" s="11">
        <f t="shared" si="20"/>
        <v>0.99894386030792337</v>
      </c>
      <c r="AQ115" s="11">
        <f t="shared" si="21"/>
        <v>1.2</v>
      </c>
      <c r="AR115" s="11">
        <f t="shared" si="22"/>
        <v>0.97435897435897434</v>
      </c>
      <c r="AS115" s="11">
        <f t="shared" si="23"/>
        <v>1.0371372893366482</v>
      </c>
    </row>
    <row r="116" spans="1:45" s="571" customFormat="1" ht="15" customHeight="1">
      <c r="A116" s="574">
        <v>118</v>
      </c>
      <c r="B116" s="574">
        <v>112</v>
      </c>
      <c r="C116" s="573"/>
      <c r="D116" s="574">
        <v>1063</v>
      </c>
      <c r="E116" s="574" t="s">
        <v>975</v>
      </c>
      <c r="F116" s="574" t="s">
        <v>46</v>
      </c>
      <c r="G116" s="574">
        <v>1982</v>
      </c>
      <c r="H116" s="574" t="s">
        <v>92</v>
      </c>
      <c r="I116" s="573"/>
      <c r="J116" s="574">
        <v>38</v>
      </c>
      <c r="K116" s="574">
        <v>11</v>
      </c>
      <c r="L116" s="574">
        <v>38</v>
      </c>
      <c r="M116" s="582">
        <v>0.48523148148148149</v>
      </c>
      <c r="N116" s="574">
        <v>0</v>
      </c>
      <c r="O116" s="578"/>
      <c r="P116" s="578"/>
      <c r="Q116" s="578"/>
      <c r="R116" s="578"/>
      <c r="S116" s="579">
        <v>0.40763888888888888</v>
      </c>
      <c r="T116" s="579">
        <v>0.54861111111111116</v>
      </c>
      <c r="U116" s="579">
        <v>0.3347222222222222</v>
      </c>
      <c r="V116" s="578"/>
      <c r="W116" s="579">
        <v>0.36805555555555558</v>
      </c>
      <c r="X116" s="579">
        <v>0.43541666666666667</v>
      </c>
      <c r="Y116" s="578"/>
      <c r="Z116" s="578"/>
      <c r="AA116" s="579">
        <v>0.72569444444444442</v>
      </c>
      <c r="AB116" s="579">
        <v>0.65833333333333333</v>
      </c>
      <c r="AC116" s="579">
        <v>0.28402777777777777</v>
      </c>
      <c r="AD116" s="579">
        <v>0.48680555555555555</v>
      </c>
      <c r="AE116" s="578"/>
      <c r="AF116" s="578"/>
      <c r="AG116" s="579">
        <v>0.30902777777777779</v>
      </c>
      <c r="AH116" s="579">
        <v>0.60833333333333328</v>
      </c>
      <c r="AI116" s="579">
        <v>0.75555555555555554</v>
      </c>
      <c r="AJ116" s="586"/>
      <c r="AK116" s="11" t="str">
        <f t="shared" si="16"/>
        <v>Ciskowski Piotr</v>
      </c>
      <c r="AL116" s="11">
        <f t="shared" si="17"/>
        <v>0</v>
      </c>
      <c r="AM116" s="11" t="str">
        <f t="shared" si="18"/>
        <v>Gdynia</v>
      </c>
      <c r="AN116" s="11">
        <f t="shared" si="19"/>
        <v>24.867122277290687</v>
      </c>
      <c r="AO116" s="11"/>
      <c r="AP116" s="11">
        <f t="shared" si="20"/>
        <v>1.0163152370956969</v>
      </c>
      <c r="AQ116" s="11">
        <f t="shared" si="21"/>
        <v>0.91666666666666663</v>
      </c>
      <c r="AR116" s="11">
        <f t="shared" si="22"/>
        <v>1</v>
      </c>
      <c r="AS116" s="11">
        <f t="shared" si="23"/>
        <v>0.98274826965614603</v>
      </c>
    </row>
    <row r="117" spans="1:45" ht="15" customHeight="1">
      <c r="A117" s="577">
        <v>119</v>
      </c>
      <c r="B117" s="577">
        <v>113</v>
      </c>
      <c r="C117" s="575"/>
      <c r="D117" s="577">
        <v>1062</v>
      </c>
      <c r="E117" s="577" t="s">
        <v>975</v>
      </c>
      <c r="F117" s="577" t="s">
        <v>976</v>
      </c>
      <c r="G117" s="577">
        <v>1955</v>
      </c>
      <c r="H117" s="577" t="s">
        <v>92</v>
      </c>
      <c r="I117" s="575"/>
      <c r="J117" s="577">
        <v>38</v>
      </c>
      <c r="K117" s="577">
        <v>11</v>
      </c>
      <c r="L117" s="577">
        <v>38</v>
      </c>
      <c r="M117" s="583">
        <v>0.48525462962962962</v>
      </c>
      <c r="N117" s="577">
        <v>0</v>
      </c>
      <c r="O117" s="580"/>
      <c r="P117" s="580"/>
      <c r="Q117" s="580"/>
      <c r="R117" s="580"/>
      <c r="S117" s="581">
        <v>0.40763888888888888</v>
      </c>
      <c r="T117" s="581">
        <v>0.55000000000000004</v>
      </c>
      <c r="U117" s="581">
        <v>0.3347222222222222</v>
      </c>
      <c r="V117" s="580"/>
      <c r="W117" s="581">
        <v>0.36805555555555558</v>
      </c>
      <c r="X117" s="581">
        <v>0.43541666666666667</v>
      </c>
      <c r="Y117" s="580"/>
      <c r="Z117" s="580"/>
      <c r="AA117" s="581">
        <v>0.72569444444444442</v>
      </c>
      <c r="AB117" s="581">
        <v>0.65763888888888888</v>
      </c>
      <c r="AC117" s="581">
        <v>0.28541666666666665</v>
      </c>
      <c r="AD117" s="581">
        <v>0.48680555555555555</v>
      </c>
      <c r="AE117" s="580"/>
      <c r="AF117" s="580"/>
      <c r="AG117" s="581">
        <v>0.30902777777777779</v>
      </c>
      <c r="AH117" s="581">
        <v>0.60763888888888884</v>
      </c>
      <c r="AI117" s="581">
        <v>0.75555555555555554</v>
      </c>
      <c r="AJ117" s="587"/>
      <c r="AK117" s="11" t="str">
        <f t="shared" si="16"/>
        <v>Ciskowski Waldemar</v>
      </c>
      <c r="AL117" s="11">
        <f t="shared" si="17"/>
        <v>0</v>
      </c>
      <c r="AM117" s="11" t="str">
        <f t="shared" si="18"/>
        <v>Gdynia</v>
      </c>
      <c r="AN117" s="11">
        <f t="shared" si="19"/>
        <v>24.865936038571167</v>
      </c>
      <c r="AO117" s="11"/>
      <c r="AP117" s="11">
        <f t="shared" si="20"/>
        <v>0.99995229690406906</v>
      </c>
      <c r="AQ117" s="11">
        <f t="shared" si="21"/>
        <v>1</v>
      </c>
      <c r="AR117" s="11">
        <f t="shared" si="22"/>
        <v>1</v>
      </c>
      <c r="AS117" s="11">
        <f t="shared" si="23"/>
        <v>1</v>
      </c>
    </row>
    <row r="118" spans="1:45" s="571" customFormat="1" ht="15" customHeight="1">
      <c r="A118" s="574">
        <v>120</v>
      </c>
      <c r="B118" s="574">
        <v>114</v>
      </c>
      <c r="C118" s="573"/>
      <c r="D118" s="574">
        <v>1125</v>
      </c>
      <c r="E118" s="574" t="s">
        <v>1760</v>
      </c>
      <c r="F118" s="574" t="s">
        <v>1572</v>
      </c>
      <c r="G118" s="574">
        <v>1995</v>
      </c>
      <c r="H118" s="574" t="s">
        <v>1761</v>
      </c>
      <c r="I118" s="574" t="s">
        <v>3516</v>
      </c>
      <c r="J118" s="574">
        <v>38</v>
      </c>
      <c r="K118" s="574">
        <v>11</v>
      </c>
      <c r="L118" s="574">
        <v>38</v>
      </c>
      <c r="M118" s="582">
        <v>0.48630787037037038</v>
      </c>
      <c r="N118" s="574">
        <v>0</v>
      </c>
      <c r="O118" s="578"/>
      <c r="P118" s="578"/>
      <c r="Q118" s="578"/>
      <c r="R118" s="578"/>
      <c r="S118" s="579">
        <v>0.43888888888888888</v>
      </c>
      <c r="T118" s="579">
        <v>0.5805555555555556</v>
      </c>
      <c r="U118" s="579">
        <v>0.37152777777777779</v>
      </c>
      <c r="V118" s="578"/>
      <c r="W118" s="579">
        <v>0.40416666666666667</v>
      </c>
      <c r="X118" s="579">
        <v>0.54305555555555551</v>
      </c>
      <c r="Y118" s="578"/>
      <c r="Z118" s="578"/>
      <c r="AA118" s="579">
        <v>0.73472222222222228</v>
      </c>
      <c r="AB118" s="579">
        <v>0.6791666666666667</v>
      </c>
      <c r="AC118" s="579">
        <v>0.2902777777777778</v>
      </c>
      <c r="AD118" s="579">
        <v>0.61111111111111116</v>
      </c>
      <c r="AE118" s="578"/>
      <c r="AF118" s="579">
        <v>0.50902777777777775</v>
      </c>
      <c r="AG118" s="579">
        <v>0.32847222222222222</v>
      </c>
      <c r="AH118" s="578"/>
      <c r="AI118" s="579">
        <v>0.75694444444444442</v>
      </c>
      <c r="AJ118" s="586"/>
      <c r="AK118" s="11" t="str">
        <f t="shared" si="16"/>
        <v>Czapiewski Kamil</v>
      </c>
      <c r="AL118" s="11" t="str">
        <f t="shared" si="17"/>
        <v>RowerOWCE</v>
      </c>
      <c r="AM118" s="11" t="str">
        <f t="shared" si="18"/>
        <v>Ostrzyce</v>
      </c>
      <c r="AN118" s="11">
        <f t="shared" si="19"/>
        <v>24.812081642029053</v>
      </c>
      <c r="AO118" s="11"/>
      <c r="AP118" s="11">
        <f t="shared" si="20"/>
        <v>0.99783420996263417</v>
      </c>
      <c r="AQ118" s="11">
        <f t="shared" si="21"/>
        <v>1</v>
      </c>
      <c r="AR118" s="11">
        <f t="shared" si="22"/>
        <v>1</v>
      </c>
      <c r="AS118" s="11">
        <f t="shared" si="23"/>
        <v>1</v>
      </c>
    </row>
    <row r="119" spans="1:45" ht="15" customHeight="1">
      <c r="A119" s="577">
        <v>120</v>
      </c>
      <c r="B119" s="577">
        <v>114</v>
      </c>
      <c r="C119" s="575"/>
      <c r="D119" s="577">
        <v>1126</v>
      </c>
      <c r="E119" s="577" t="s">
        <v>3517</v>
      </c>
      <c r="F119" s="577" t="s">
        <v>578</v>
      </c>
      <c r="G119" s="577">
        <v>1994</v>
      </c>
      <c r="H119" s="577" t="s">
        <v>1761</v>
      </c>
      <c r="I119" s="577" t="s">
        <v>3516</v>
      </c>
      <c r="J119" s="577">
        <v>38</v>
      </c>
      <c r="K119" s="577">
        <v>11</v>
      </c>
      <c r="L119" s="577">
        <v>38</v>
      </c>
      <c r="M119" s="583">
        <v>0.48630787037037038</v>
      </c>
      <c r="N119" s="577">
        <v>0</v>
      </c>
      <c r="O119" s="580"/>
      <c r="P119" s="580"/>
      <c r="Q119" s="580"/>
      <c r="R119" s="580"/>
      <c r="S119" s="581">
        <v>0.43819444444444444</v>
      </c>
      <c r="T119" s="581">
        <v>0.5805555555555556</v>
      </c>
      <c r="U119" s="581">
        <v>0.35416666666666669</v>
      </c>
      <c r="V119" s="580"/>
      <c r="W119" s="581">
        <v>0.40138888888888891</v>
      </c>
      <c r="X119" s="581">
        <v>0.54305555555555551</v>
      </c>
      <c r="Y119" s="580"/>
      <c r="Z119" s="580"/>
      <c r="AA119" s="581">
        <v>0.73402777777777772</v>
      </c>
      <c r="AB119" s="581">
        <v>0.6791666666666667</v>
      </c>
      <c r="AC119" s="581">
        <v>0.2902777777777778</v>
      </c>
      <c r="AD119" s="581">
        <v>0.61111111111111116</v>
      </c>
      <c r="AE119" s="580"/>
      <c r="AF119" s="581">
        <v>0.5131944444444444</v>
      </c>
      <c r="AG119" s="581">
        <v>0.31736111111111109</v>
      </c>
      <c r="AH119" s="580"/>
      <c r="AI119" s="581">
        <v>0.75694444444444442</v>
      </c>
      <c r="AJ119" s="587"/>
      <c r="AK119" s="11" t="str">
        <f t="shared" si="16"/>
        <v>Plicht Tomasz</v>
      </c>
      <c r="AL119" s="11" t="str">
        <f t="shared" si="17"/>
        <v>RowerOWCE</v>
      </c>
      <c r="AM119" s="11" t="str">
        <f t="shared" si="18"/>
        <v>Ostrzyce</v>
      </c>
      <c r="AN119" s="11">
        <f t="shared" si="19"/>
        <v>24.812081642029053</v>
      </c>
      <c r="AO119" s="11"/>
      <c r="AP119" s="11">
        <f t="shared" si="20"/>
        <v>1</v>
      </c>
      <c r="AQ119" s="11">
        <f t="shared" si="21"/>
        <v>1</v>
      </c>
      <c r="AR119" s="11">
        <f t="shared" si="22"/>
        <v>1</v>
      </c>
      <c r="AS119" s="11">
        <f t="shared" si="23"/>
        <v>1</v>
      </c>
    </row>
    <row r="120" spans="1:45" s="571" customFormat="1" ht="15" customHeight="1">
      <c r="A120" s="574">
        <v>122</v>
      </c>
      <c r="B120" s="574">
        <v>116</v>
      </c>
      <c r="C120" s="573"/>
      <c r="D120" s="574">
        <v>1061</v>
      </c>
      <c r="E120" s="574" t="s">
        <v>981</v>
      </c>
      <c r="F120" s="574" t="s">
        <v>982</v>
      </c>
      <c r="G120" s="574">
        <v>1959</v>
      </c>
      <c r="H120" s="574" t="s">
        <v>92</v>
      </c>
      <c r="I120" s="573"/>
      <c r="J120" s="574">
        <v>38</v>
      </c>
      <c r="K120" s="574">
        <v>11</v>
      </c>
      <c r="L120" s="574">
        <v>38</v>
      </c>
      <c r="M120" s="582">
        <v>0.48678240740740741</v>
      </c>
      <c r="N120" s="574">
        <v>0</v>
      </c>
      <c r="O120" s="578"/>
      <c r="P120" s="578"/>
      <c r="Q120" s="578"/>
      <c r="R120" s="578"/>
      <c r="S120" s="579">
        <v>0.40763888888888888</v>
      </c>
      <c r="T120" s="579">
        <v>0.55000000000000004</v>
      </c>
      <c r="U120" s="579">
        <v>0.3347222222222222</v>
      </c>
      <c r="V120" s="578"/>
      <c r="W120" s="579">
        <v>0.36875000000000002</v>
      </c>
      <c r="X120" s="579">
        <v>0.43611111111111112</v>
      </c>
      <c r="Y120" s="578"/>
      <c r="Z120" s="578"/>
      <c r="AA120" s="579">
        <v>0.72569444444444442</v>
      </c>
      <c r="AB120" s="579">
        <v>0.65833333333333333</v>
      </c>
      <c r="AC120" s="579">
        <v>0.28541666666666665</v>
      </c>
      <c r="AD120" s="579">
        <v>0.48680555555555555</v>
      </c>
      <c r="AE120" s="578"/>
      <c r="AF120" s="578"/>
      <c r="AG120" s="579">
        <v>0.30902777777777779</v>
      </c>
      <c r="AH120" s="579">
        <v>0.60763888888888884</v>
      </c>
      <c r="AI120" s="579">
        <v>0.75694444444444442</v>
      </c>
      <c r="AJ120" s="586"/>
      <c r="AK120" s="11" t="str">
        <f t="shared" si="16"/>
        <v>Koropecki Juliusz</v>
      </c>
      <c r="AL120" s="11">
        <f t="shared" si="17"/>
        <v>0</v>
      </c>
      <c r="AM120" s="11" t="str">
        <f t="shared" si="18"/>
        <v>Gdynia</v>
      </c>
      <c r="AN120" s="11">
        <f t="shared" si="19"/>
        <v>24.787893726595051</v>
      </c>
      <c r="AO120" s="11"/>
      <c r="AP120" s="11">
        <f t="shared" si="20"/>
        <v>0.9990251557373151</v>
      </c>
      <c r="AQ120" s="11">
        <f t="shared" si="21"/>
        <v>1</v>
      </c>
      <c r="AR120" s="11">
        <f t="shared" si="22"/>
        <v>1</v>
      </c>
      <c r="AS120" s="11">
        <f t="shared" si="23"/>
        <v>1</v>
      </c>
    </row>
    <row r="121" spans="1:45" ht="15" customHeight="1">
      <c r="A121" s="577">
        <v>123</v>
      </c>
      <c r="B121" s="577">
        <v>117</v>
      </c>
      <c r="C121" s="575"/>
      <c r="D121" s="577">
        <v>1075</v>
      </c>
      <c r="E121" s="577" t="s">
        <v>38</v>
      </c>
      <c r="F121" s="577" t="s">
        <v>91</v>
      </c>
      <c r="G121" s="577">
        <v>1964</v>
      </c>
      <c r="H121" s="577" t="s">
        <v>124</v>
      </c>
      <c r="I121" s="577" t="s">
        <v>859</v>
      </c>
      <c r="J121" s="577">
        <v>38</v>
      </c>
      <c r="K121" s="577">
        <v>11</v>
      </c>
      <c r="L121" s="577">
        <v>38</v>
      </c>
      <c r="M121" s="583">
        <v>0.48909722222222224</v>
      </c>
      <c r="N121" s="577">
        <v>0</v>
      </c>
      <c r="O121" s="580"/>
      <c r="P121" s="580"/>
      <c r="Q121" s="580"/>
      <c r="R121" s="580"/>
      <c r="S121" s="581">
        <v>0.43819444444444444</v>
      </c>
      <c r="T121" s="581">
        <v>0.58125000000000004</v>
      </c>
      <c r="U121" s="581">
        <v>0.35416666666666669</v>
      </c>
      <c r="V121" s="580"/>
      <c r="W121" s="581">
        <v>0.40138888888888891</v>
      </c>
      <c r="X121" s="581">
        <v>0.54305555555555551</v>
      </c>
      <c r="Y121" s="580"/>
      <c r="Z121" s="580"/>
      <c r="AA121" s="581">
        <v>0.73472222222222228</v>
      </c>
      <c r="AB121" s="581">
        <v>0.67986111111111114</v>
      </c>
      <c r="AC121" s="581">
        <v>0.28472222222222221</v>
      </c>
      <c r="AD121" s="581">
        <v>0.61111111111111116</v>
      </c>
      <c r="AE121" s="580"/>
      <c r="AF121" s="581">
        <v>0.50902777777777775</v>
      </c>
      <c r="AG121" s="581">
        <v>0.31874999999999998</v>
      </c>
      <c r="AH121" s="580"/>
      <c r="AI121" s="581">
        <v>0.75972222222222219</v>
      </c>
      <c r="AJ121" s="587"/>
      <c r="AK121" s="11" t="str">
        <f t="shared" si="16"/>
        <v>Kłosowski Mirosław</v>
      </c>
      <c r="AL121" s="11" t="str">
        <f t="shared" si="17"/>
        <v>Tczewski Klub Rowerowy</v>
      </c>
      <c r="AM121" s="11" t="str">
        <f t="shared" si="18"/>
        <v>Tczew</v>
      </c>
      <c r="AN121" s="11">
        <f t="shared" si="19"/>
        <v>24.670576798550204</v>
      </c>
      <c r="AO121" s="11"/>
      <c r="AP121" s="11">
        <f t="shared" si="20"/>
        <v>0.99526716834682183</v>
      </c>
      <c r="AQ121" s="11">
        <f t="shared" si="21"/>
        <v>1</v>
      </c>
      <c r="AR121" s="11">
        <f t="shared" si="22"/>
        <v>1</v>
      </c>
      <c r="AS121" s="11">
        <f t="shared" si="23"/>
        <v>1</v>
      </c>
    </row>
    <row r="122" spans="1:45" s="571" customFormat="1" ht="15" customHeight="1">
      <c r="A122" s="574">
        <v>124</v>
      </c>
      <c r="B122" s="574">
        <v>118</v>
      </c>
      <c r="C122" s="573"/>
      <c r="D122" s="574">
        <v>1032</v>
      </c>
      <c r="E122" s="574" t="s">
        <v>1152</v>
      </c>
      <c r="F122" s="574" t="s">
        <v>60</v>
      </c>
      <c r="G122" s="574">
        <v>1970</v>
      </c>
      <c r="H122" s="574" t="s">
        <v>92</v>
      </c>
      <c r="I122" s="573"/>
      <c r="J122" s="574">
        <v>37</v>
      </c>
      <c r="K122" s="574">
        <v>11</v>
      </c>
      <c r="L122" s="574">
        <v>37</v>
      </c>
      <c r="M122" s="582">
        <v>0.49614583333333334</v>
      </c>
      <c r="N122" s="574">
        <v>0</v>
      </c>
      <c r="O122" s="578"/>
      <c r="P122" s="578"/>
      <c r="Q122" s="578"/>
      <c r="R122" s="578"/>
      <c r="S122" s="579">
        <v>0.43958333333333333</v>
      </c>
      <c r="T122" s="579">
        <v>0.65208333333333335</v>
      </c>
      <c r="U122" s="579">
        <v>0.34861111111111109</v>
      </c>
      <c r="V122" s="578"/>
      <c r="W122" s="579">
        <v>0.38611111111111113</v>
      </c>
      <c r="X122" s="579">
        <v>0.57013888888888886</v>
      </c>
      <c r="Y122" s="579">
        <v>0.75555555555555554</v>
      </c>
      <c r="Z122" s="578"/>
      <c r="AA122" s="579">
        <v>0.71388888888888891</v>
      </c>
      <c r="AB122" s="578"/>
      <c r="AC122" s="579">
        <v>0.28611111111111109</v>
      </c>
      <c r="AD122" s="579">
        <v>0.61458333333333337</v>
      </c>
      <c r="AE122" s="578"/>
      <c r="AF122" s="579">
        <v>0.52361111111111114</v>
      </c>
      <c r="AG122" s="579">
        <v>0.31736111111111109</v>
      </c>
      <c r="AH122" s="578"/>
      <c r="AI122" s="579">
        <v>0.76666666666666672</v>
      </c>
      <c r="AJ122" s="586"/>
      <c r="AK122" s="11" t="str">
        <f t="shared" si="16"/>
        <v>Solecki Krzysztof</v>
      </c>
      <c r="AL122" s="11">
        <f t="shared" si="17"/>
        <v>0</v>
      </c>
      <c r="AM122" s="11" t="str">
        <f t="shared" si="18"/>
        <v>Gdynia</v>
      </c>
      <c r="AN122" s="11">
        <f t="shared" si="19"/>
        <v>24.021351093325201</v>
      </c>
      <c r="AO122" s="11"/>
      <c r="AP122" s="11">
        <f t="shared" si="20"/>
        <v>0.98579326754846386</v>
      </c>
      <c r="AQ122" s="11">
        <f t="shared" si="21"/>
        <v>1</v>
      </c>
      <c r="AR122" s="11">
        <f t="shared" si="22"/>
        <v>0.97368421052631582</v>
      </c>
      <c r="AS122" s="11">
        <f t="shared" si="23"/>
        <v>1</v>
      </c>
    </row>
    <row r="123" spans="1:45" ht="15" customHeight="1">
      <c r="A123" s="577">
        <v>125</v>
      </c>
      <c r="B123" s="577">
        <v>119</v>
      </c>
      <c r="C123" s="575"/>
      <c r="D123" s="577">
        <v>1157</v>
      </c>
      <c r="E123" s="577" t="s">
        <v>1150</v>
      </c>
      <c r="F123" s="577" t="s">
        <v>93</v>
      </c>
      <c r="G123" s="577">
        <v>1976</v>
      </c>
      <c r="H123" s="577" t="s">
        <v>57</v>
      </c>
      <c r="I123" s="575"/>
      <c r="J123" s="577">
        <v>37</v>
      </c>
      <c r="K123" s="577">
        <v>11</v>
      </c>
      <c r="L123" s="577">
        <v>37</v>
      </c>
      <c r="M123" s="583">
        <v>0.4962847222222222</v>
      </c>
      <c r="N123" s="577">
        <v>0</v>
      </c>
      <c r="O123" s="580"/>
      <c r="P123" s="580"/>
      <c r="Q123" s="580"/>
      <c r="R123" s="580"/>
      <c r="S123" s="581">
        <v>0.44027777777777777</v>
      </c>
      <c r="T123" s="581">
        <v>0.65277777777777779</v>
      </c>
      <c r="U123" s="581">
        <v>0.34861111111111109</v>
      </c>
      <c r="V123" s="580"/>
      <c r="W123" s="581">
        <v>0.38680555555555557</v>
      </c>
      <c r="X123" s="581">
        <v>0.5708333333333333</v>
      </c>
      <c r="Y123" s="581">
        <v>0.75555555555555554</v>
      </c>
      <c r="Z123" s="580"/>
      <c r="AA123" s="581">
        <v>0.71388888888888891</v>
      </c>
      <c r="AB123" s="580"/>
      <c r="AC123" s="581">
        <v>0.28680555555555554</v>
      </c>
      <c r="AD123" s="581">
        <v>0.61527777777777781</v>
      </c>
      <c r="AE123" s="580"/>
      <c r="AF123" s="581">
        <v>0.52361111111111114</v>
      </c>
      <c r="AG123" s="581">
        <v>0.31736111111111109</v>
      </c>
      <c r="AH123" s="580"/>
      <c r="AI123" s="581">
        <v>0.76666666666666672</v>
      </c>
      <c r="AJ123" s="587"/>
      <c r="AK123" s="11" t="str">
        <f t="shared" si="16"/>
        <v>Deja Dawid</v>
      </c>
      <c r="AL123" s="11">
        <f t="shared" si="17"/>
        <v>0</v>
      </c>
      <c r="AM123" s="11" t="str">
        <f t="shared" si="18"/>
        <v>Gdańsk</v>
      </c>
      <c r="AN123" s="11">
        <f t="shared" si="19"/>
        <v>24.014628543519475</v>
      </c>
      <c r="AO123" s="11"/>
      <c r="AP123" s="11">
        <f t="shared" si="20"/>
        <v>0.99972014272720922</v>
      </c>
      <c r="AQ123" s="11">
        <f t="shared" si="21"/>
        <v>1</v>
      </c>
      <c r="AR123" s="11">
        <f t="shared" si="22"/>
        <v>1</v>
      </c>
      <c r="AS123" s="11">
        <f t="shared" si="23"/>
        <v>1</v>
      </c>
    </row>
    <row r="124" spans="1:45" s="571" customFormat="1" ht="15" customHeight="1">
      <c r="A124" s="574">
        <v>126</v>
      </c>
      <c r="B124" s="574">
        <v>120</v>
      </c>
      <c r="C124" s="573"/>
      <c r="D124" s="574">
        <v>1054</v>
      </c>
      <c r="E124" s="574" t="s">
        <v>1119</v>
      </c>
      <c r="F124" s="574" t="s">
        <v>55</v>
      </c>
      <c r="G124" s="574">
        <v>1976</v>
      </c>
      <c r="H124" s="574" t="s">
        <v>425</v>
      </c>
      <c r="I124" s="574" t="s">
        <v>1120</v>
      </c>
      <c r="J124" s="574">
        <v>35</v>
      </c>
      <c r="K124" s="574">
        <v>12</v>
      </c>
      <c r="L124" s="574">
        <v>35</v>
      </c>
      <c r="M124" s="582">
        <v>0.47524305555555557</v>
      </c>
      <c r="N124" s="574">
        <v>0</v>
      </c>
      <c r="O124" s="579">
        <v>0.72638888888888886</v>
      </c>
      <c r="P124" s="579">
        <v>0.4826388888888889</v>
      </c>
      <c r="Q124" s="578"/>
      <c r="R124" s="578"/>
      <c r="S124" s="579">
        <v>0.67638888888888893</v>
      </c>
      <c r="T124" s="579">
        <v>0.61250000000000004</v>
      </c>
      <c r="U124" s="579">
        <v>0.33611111111111114</v>
      </c>
      <c r="V124" s="578"/>
      <c r="W124" s="579">
        <v>0.37291666666666667</v>
      </c>
      <c r="X124" s="579">
        <v>0.65138888888888891</v>
      </c>
      <c r="Y124" s="578"/>
      <c r="Z124" s="579">
        <v>0.52361111111111114</v>
      </c>
      <c r="AA124" s="578"/>
      <c r="AB124" s="578"/>
      <c r="AC124" s="579">
        <v>0.2902777777777778</v>
      </c>
      <c r="AD124" s="579">
        <v>0.55555555555555558</v>
      </c>
      <c r="AE124" s="578"/>
      <c r="AF124" s="579">
        <v>0.42222222222222222</v>
      </c>
      <c r="AG124" s="579">
        <v>0.3125</v>
      </c>
      <c r="AH124" s="578"/>
      <c r="AI124" s="579">
        <v>0.74583333333333335</v>
      </c>
      <c r="AJ124" s="586"/>
      <c r="AK124" s="11" t="str">
        <f t="shared" si="16"/>
        <v>Wodziński Grzegorz</v>
      </c>
      <c r="AL124" s="11" t="str">
        <f t="shared" si="17"/>
        <v>mamy.to</v>
      </c>
      <c r="AM124" s="11" t="str">
        <f t="shared" si="18"/>
        <v>Wrocław</v>
      </c>
      <c r="AN124" s="11">
        <f t="shared" si="19"/>
        <v>22.716540514140043</v>
      </c>
      <c r="AO124" s="11"/>
      <c r="AP124" s="11">
        <f t="shared" si="20"/>
        <v>1.0442755899758895</v>
      </c>
      <c r="AQ124" s="11">
        <f t="shared" si="21"/>
        <v>1.0909090909090908</v>
      </c>
      <c r="AR124" s="11">
        <f t="shared" si="22"/>
        <v>0.94594594594594594</v>
      </c>
      <c r="AS124" s="11">
        <f t="shared" si="23"/>
        <v>1.0175545771755876</v>
      </c>
    </row>
    <row r="125" spans="1:45" ht="15" customHeight="1">
      <c r="A125" s="577">
        <v>127</v>
      </c>
      <c r="B125" s="577">
        <v>121</v>
      </c>
      <c r="C125" s="575"/>
      <c r="D125" s="577">
        <v>1143</v>
      </c>
      <c r="E125" s="577" t="s">
        <v>1063</v>
      </c>
      <c r="F125" s="577" t="s">
        <v>59</v>
      </c>
      <c r="G125" s="577">
        <v>1968</v>
      </c>
      <c r="H125" s="577" t="s">
        <v>57</v>
      </c>
      <c r="I125" s="575"/>
      <c r="J125" s="577">
        <v>35</v>
      </c>
      <c r="K125" s="577">
        <v>12</v>
      </c>
      <c r="L125" s="577">
        <v>41</v>
      </c>
      <c r="M125" s="583">
        <v>0.50398148148148147</v>
      </c>
      <c r="N125" s="577">
        <v>6</v>
      </c>
      <c r="O125" s="580"/>
      <c r="P125" s="581">
        <v>0.50277777777777777</v>
      </c>
      <c r="Q125" s="580"/>
      <c r="R125" s="580"/>
      <c r="S125" s="581">
        <v>0.38680555555555557</v>
      </c>
      <c r="T125" s="580"/>
      <c r="U125" s="581">
        <v>0.33680555555555558</v>
      </c>
      <c r="V125" s="580"/>
      <c r="W125" s="581">
        <v>0.35694444444444445</v>
      </c>
      <c r="X125" s="581">
        <v>0.41249999999999998</v>
      </c>
      <c r="Y125" s="580"/>
      <c r="Z125" s="581">
        <v>0.56874999999999998</v>
      </c>
      <c r="AA125" s="580"/>
      <c r="AB125" s="581">
        <v>0.72916666666666663</v>
      </c>
      <c r="AC125" s="581">
        <v>0.28749999999999998</v>
      </c>
      <c r="AD125" s="581">
        <v>0.59861111111111109</v>
      </c>
      <c r="AE125" s="580"/>
      <c r="AF125" s="581">
        <v>0.45833333333333331</v>
      </c>
      <c r="AG125" s="581">
        <v>0.31805555555555554</v>
      </c>
      <c r="AH125" s="581">
        <v>0.67500000000000004</v>
      </c>
      <c r="AI125" s="581">
        <v>0.77430555555555558</v>
      </c>
      <c r="AJ125" s="587"/>
      <c r="AK125" s="11" t="str">
        <f t="shared" si="16"/>
        <v>Woźniak Jacek</v>
      </c>
      <c r="AL125" s="11">
        <f t="shared" si="17"/>
        <v>0</v>
      </c>
      <c r="AM125" s="11" t="str">
        <f t="shared" si="18"/>
        <v>Gdańsk</v>
      </c>
      <c r="AN125" s="11">
        <f t="shared" si="19"/>
        <v>21.421180186733061</v>
      </c>
      <c r="AO125" s="11"/>
      <c r="AP125" s="11">
        <f t="shared" si="20"/>
        <v>0.94297721844571014</v>
      </c>
      <c r="AQ125" s="11">
        <f t="shared" si="21"/>
        <v>1</v>
      </c>
      <c r="AR125" s="11">
        <f t="shared" si="22"/>
        <v>1</v>
      </c>
      <c r="AS125" s="11">
        <f t="shared" si="23"/>
        <v>1</v>
      </c>
    </row>
    <row r="126" spans="1:45" s="571" customFormat="1" ht="15" customHeight="1">
      <c r="A126" s="574">
        <v>128</v>
      </c>
      <c r="B126" s="574">
        <v>122</v>
      </c>
      <c r="C126" s="573"/>
      <c r="D126" s="574">
        <v>1009</v>
      </c>
      <c r="E126" s="574" t="s">
        <v>753</v>
      </c>
      <c r="F126" s="574" t="s">
        <v>726</v>
      </c>
      <c r="G126" s="574">
        <v>1982</v>
      </c>
      <c r="H126" s="574" t="s">
        <v>754</v>
      </c>
      <c r="I126" s="574" t="s">
        <v>755</v>
      </c>
      <c r="J126" s="574">
        <v>35</v>
      </c>
      <c r="K126" s="574">
        <v>9</v>
      </c>
      <c r="L126" s="574">
        <v>35</v>
      </c>
      <c r="M126" s="582">
        <v>0.49879629629629629</v>
      </c>
      <c r="N126" s="574">
        <v>0</v>
      </c>
      <c r="O126" s="578"/>
      <c r="P126" s="578"/>
      <c r="Q126" s="579">
        <v>0.44097222222222221</v>
      </c>
      <c r="R126" s="578"/>
      <c r="S126" s="578"/>
      <c r="T126" s="578"/>
      <c r="U126" s="578"/>
      <c r="V126" s="578"/>
      <c r="W126" s="578"/>
      <c r="X126" s="578"/>
      <c r="Y126" s="579">
        <v>0.2902777777777778</v>
      </c>
      <c r="Z126" s="578"/>
      <c r="AA126" s="579">
        <v>0.51666666666666672</v>
      </c>
      <c r="AB126" s="579">
        <v>0.57916666666666672</v>
      </c>
      <c r="AC126" s="579">
        <v>0.34791666666666665</v>
      </c>
      <c r="AD126" s="579">
        <v>0.68888888888888888</v>
      </c>
      <c r="AE126" s="579">
        <v>0.48125000000000001</v>
      </c>
      <c r="AF126" s="578"/>
      <c r="AG126" s="579">
        <v>0.40486111111111112</v>
      </c>
      <c r="AH126" s="579">
        <v>0.62708333333333333</v>
      </c>
      <c r="AI126" s="579">
        <v>0.76944444444444449</v>
      </c>
      <c r="AJ126" s="586"/>
      <c r="AK126" s="11" t="str">
        <f t="shared" si="16"/>
        <v>Kulka Jan</v>
      </c>
      <c r="AL126" s="11" t="str">
        <f t="shared" si="17"/>
        <v>Kozacy z Wybrzeża</v>
      </c>
      <c r="AM126" s="11" t="str">
        <f t="shared" si="18"/>
        <v>Pogórze</v>
      </c>
      <c r="AN126" s="11">
        <f t="shared" si="19"/>
        <v>20.223468691492478</v>
      </c>
      <c r="AO126" s="11"/>
      <c r="AP126" s="11">
        <f t="shared" si="20"/>
        <v>1.0103953963244849</v>
      </c>
      <c r="AQ126" s="11">
        <f t="shared" si="21"/>
        <v>0.75</v>
      </c>
      <c r="AR126" s="11">
        <f t="shared" si="22"/>
        <v>1</v>
      </c>
      <c r="AS126" s="11">
        <f t="shared" si="23"/>
        <v>0.94408751129490198</v>
      </c>
    </row>
    <row r="127" spans="1:45" ht="15" customHeight="1">
      <c r="A127" s="577">
        <v>129</v>
      </c>
      <c r="B127" s="577">
        <v>123</v>
      </c>
      <c r="C127" s="575"/>
      <c r="D127" s="577">
        <v>1018</v>
      </c>
      <c r="E127" s="577" t="s">
        <v>1732</v>
      </c>
      <c r="F127" s="577" t="s">
        <v>55</v>
      </c>
      <c r="G127" s="577">
        <v>1973</v>
      </c>
      <c r="H127" s="577" t="s">
        <v>57</v>
      </c>
      <c r="I127" s="575"/>
      <c r="J127" s="577">
        <v>34</v>
      </c>
      <c r="K127" s="577">
        <v>10</v>
      </c>
      <c r="L127" s="577">
        <v>34</v>
      </c>
      <c r="M127" s="583">
        <v>0.48380787037037037</v>
      </c>
      <c r="N127" s="577">
        <v>0</v>
      </c>
      <c r="O127" s="580"/>
      <c r="P127" s="580"/>
      <c r="Q127" s="580"/>
      <c r="R127" s="580"/>
      <c r="S127" s="581">
        <v>0.4513888888888889</v>
      </c>
      <c r="T127" s="581">
        <v>0.57986111111111116</v>
      </c>
      <c r="U127" s="581">
        <v>0.35902777777777778</v>
      </c>
      <c r="V127" s="580"/>
      <c r="W127" s="581">
        <v>0.38611111111111113</v>
      </c>
      <c r="X127" s="581">
        <v>0.55277777777777781</v>
      </c>
      <c r="Y127" s="580"/>
      <c r="Z127" s="580"/>
      <c r="AA127" s="580"/>
      <c r="AB127" s="581">
        <v>0.69236111111111109</v>
      </c>
      <c r="AC127" s="581">
        <v>0.28541666666666665</v>
      </c>
      <c r="AD127" s="581">
        <v>0.62083333333333335</v>
      </c>
      <c r="AE127" s="580"/>
      <c r="AF127" s="581">
        <v>0.5131944444444444</v>
      </c>
      <c r="AG127" s="581">
        <v>0.33402777777777776</v>
      </c>
      <c r="AH127" s="580"/>
      <c r="AI127" s="581">
        <v>0.75416666666666665</v>
      </c>
      <c r="AJ127" s="587"/>
      <c r="AK127" s="11" t="str">
        <f t="shared" si="16"/>
        <v>Szawkało Grzegorz</v>
      </c>
      <c r="AL127" s="11">
        <f t="shared" si="17"/>
        <v>0</v>
      </c>
      <c r="AM127" s="11" t="str">
        <f t="shared" si="18"/>
        <v>Gdańsk</v>
      </c>
      <c r="AN127" s="11">
        <f t="shared" si="19"/>
        <v>19.645655300306977</v>
      </c>
      <c r="AO127" s="11"/>
      <c r="AP127" s="11">
        <f t="shared" si="20"/>
        <v>1.0309801200928208</v>
      </c>
      <c r="AQ127" s="11">
        <f t="shared" si="21"/>
        <v>1.1111111111111112</v>
      </c>
      <c r="AR127" s="11">
        <f t="shared" si="22"/>
        <v>0.97142857142857142</v>
      </c>
      <c r="AS127" s="11">
        <f t="shared" si="23"/>
        <v>1.0212956876001351</v>
      </c>
    </row>
    <row r="128" spans="1:45" s="571" customFormat="1" ht="15" customHeight="1">
      <c r="A128" s="574">
        <v>130</v>
      </c>
      <c r="B128" s="574">
        <v>124</v>
      </c>
      <c r="C128" s="573"/>
      <c r="D128" s="574">
        <v>1017</v>
      </c>
      <c r="E128" s="574" t="s">
        <v>1729</v>
      </c>
      <c r="F128" s="574" t="s">
        <v>1730</v>
      </c>
      <c r="G128" s="574">
        <v>1969</v>
      </c>
      <c r="H128" s="574" t="s">
        <v>858</v>
      </c>
      <c r="I128" s="573"/>
      <c r="J128" s="574">
        <v>34</v>
      </c>
      <c r="K128" s="574">
        <v>10</v>
      </c>
      <c r="L128" s="574">
        <v>34</v>
      </c>
      <c r="M128" s="582">
        <v>0.48394675925925928</v>
      </c>
      <c r="N128" s="574">
        <v>0</v>
      </c>
      <c r="O128" s="578"/>
      <c r="P128" s="578"/>
      <c r="Q128" s="578"/>
      <c r="R128" s="578"/>
      <c r="S128" s="579">
        <v>0.45624999999999999</v>
      </c>
      <c r="T128" s="579">
        <v>0.57986111111111116</v>
      </c>
      <c r="U128" s="579">
        <v>0.35902777777777778</v>
      </c>
      <c r="V128" s="578"/>
      <c r="W128" s="579">
        <v>0.38611111111111113</v>
      </c>
      <c r="X128" s="579">
        <v>0.55347222222222225</v>
      </c>
      <c r="Y128" s="578"/>
      <c r="Z128" s="578"/>
      <c r="AA128" s="578"/>
      <c r="AB128" s="579">
        <v>0.68680555555555556</v>
      </c>
      <c r="AC128" s="579">
        <v>0.28611111111111109</v>
      </c>
      <c r="AD128" s="579">
        <v>0.62083333333333335</v>
      </c>
      <c r="AE128" s="578"/>
      <c r="AF128" s="579">
        <v>0.5131944444444444</v>
      </c>
      <c r="AG128" s="579">
        <v>0.33402777777777776</v>
      </c>
      <c r="AH128" s="578"/>
      <c r="AI128" s="579">
        <v>0.75416666666666665</v>
      </c>
      <c r="AJ128" s="586"/>
      <c r="AK128" s="11" t="str">
        <f t="shared" si="16"/>
        <v>Pudło Roman</v>
      </c>
      <c r="AL128" s="11">
        <f t="shared" si="17"/>
        <v>0</v>
      </c>
      <c r="AM128" s="11" t="str">
        <f t="shared" si="18"/>
        <v>Pruszcz Gdański</v>
      </c>
      <c r="AN128" s="11">
        <f t="shared" si="19"/>
        <v>19.640017152754691</v>
      </c>
      <c r="AO128" s="11"/>
      <c r="AP128" s="11">
        <f t="shared" si="20"/>
        <v>0.99971300791619822</v>
      </c>
      <c r="AQ128" s="11">
        <f t="shared" si="21"/>
        <v>1</v>
      </c>
      <c r="AR128" s="11">
        <f t="shared" si="22"/>
        <v>1</v>
      </c>
      <c r="AS128" s="11">
        <f t="shared" si="23"/>
        <v>1</v>
      </c>
    </row>
    <row r="129" spans="1:45" ht="15" customHeight="1">
      <c r="A129" s="577">
        <v>131</v>
      </c>
      <c r="B129" s="577">
        <v>125</v>
      </c>
      <c r="C129" s="575"/>
      <c r="D129" s="577">
        <v>1033</v>
      </c>
      <c r="E129" s="577" t="s">
        <v>1147</v>
      </c>
      <c r="F129" s="577" t="s">
        <v>48</v>
      </c>
      <c r="G129" s="577">
        <v>1976</v>
      </c>
      <c r="H129" s="577" t="s">
        <v>324</v>
      </c>
      <c r="I129" s="575"/>
      <c r="J129" s="577">
        <v>34</v>
      </c>
      <c r="K129" s="577">
        <v>10</v>
      </c>
      <c r="L129" s="577">
        <v>34</v>
      </c>
      <c r="M129" s="583">
        <v>0.48422453703703705</v>
      </c>
      <c r="N129" s="577">
        <v>0</v>
      </c>
      <c r="O129" s="580"/>
      <c r="P129" s="580"/>
      <c r="Q129" s="580"/>
      <c r="R129" s="580"/>
      <c r="S129" s="581">
        <v>0.44722222222222224</v>
      </c>
      <c r="T129" s="581">
        <v>0.65208333333333335</v>
      </c>
      <c r="U129" s="581">
        <v>0.34861111111111109</v>
      </c>
      <c r="V129" s="580"/>
      <c r="W129" s="581">
        <v>0.38611111111111113</v>
      </c>
      <c r="X129" s="581">
        <v>0.57013888888888886</v>
      </c>
      <c r="Y129" s="580"/>
      <c r="Z129" s="580"/>
      <c r="AA129" s="581">
        <v>0.71388888888888891</v>
      </c>
      <c r="AB129" s="580"/>
      <c r="AC129" s="581">
        <v>0.28680555555555554</v>
      </c>
      <c r="AD129" s="581">
        <v>0.61527777777777781</v>
      </c>
      <c r="AE129" s="580"/>
      <c r="AF129" s="581">
        <v>0.52361111111111114</v>
      </c>
      <c r="AG129" s="581">
        <v>0.31736111111111109</v>
      </c>
      <c r="AH129" s="580"/>
      <c r="AI129" s="581">
        <v>0.75486111111111109</v>
      </c>
      <c r="AJ129" s="587"/>
      <c r="AK129" s="11" t="str">
        <f t="shared" si="16"/>
        <v>Klecha Paweł</v>
      </c>
      <c r="AL129" s="11">
        <f t="shared" si="17"/>
        <v>0</v>
      </c>
      <c r="AM129" s="11" t="str">
        <f t="shared" si="18"/>
        <v>Sopot</v>
      </c>
      <c r="AN129" s="11">
        <f t="shared" si="19"/>
        <v>19.628750560703011</v>
      </c>
      <c r="AO129" s="11"/>
      <c r="AP129" s="11">
        <f t="shared" si="20"/>
        <v>0.99942634510122619</v>
      </c>
      <c r="AQ129" s="11">
        <f t="shared" si="21"/>
        <v>1</v>
      </c>
      <c r="AR129" s="11">
        <f t="shared" si="22"/>
        <v>1</v>
      </c>
      <c r="AS129" s="11">
        <f t="shared" si="23"/>
        <v>1</v>
      </c>
    </row>
    <row r="130" spans="1:45" s="571" customFormat="1" ht="15" customHeight="1">
      <c r="A130" s="574">
        <v>132</v>
      </c>
      <c r="B130" s="574">
        <v>126</v>
      </c>
      <c r="C130" s="573"/>
      <c r="D130" s="574">
        <v>1044</v>
      </c>
      <c r="E130" s="574" t="s">
        <v>1197</v>
      </c>
      <c r="F130" s="574" t="s">
        <v>1196</v>
      </c>
      <c r="G130" s="574">
        <v>1958</v>
      </c>
      <c r="H130" s="574" t="s">
        <v>57</v>
      </c>
      <c r="I130" s="573"/>
      <c r="J130" s="574">
        <v>34</v>
      </c>
      <c r="K130" s="574">
        <v>10</v>
      </c>
      <c r="L130" s="574">
        <v>34</v>
      </c>
      <c r="M130" s="582">
        <v>0.49187500000000001</v>
      </c>
      <c r="N130" s="574">
        <v>0</v>
      </c>
      <c r="O130" s="578"/>
      <c r="P130" s="578"/>
      <c r="Q130" s="578"/>
      <c r="R130" s="578"/>
      <c r="S130" s="579">
        <v>0.65138888888888891</v>
      </c>
      <c r="T130" s="579">
        <v>0.59513888888888888</v>
      </c>
      <c r="U130" s="578"/>
      <c r="V130" s="578"/>
      <c r="W130" s="579">
        <v>0.72499999999999998</v>
      </c>
      <c r="X130" s="579">
        <v>0.62430555555555556</v>
      </c>
      <c r="Y130" s="579">
        <v>0.32013888888888886</v>
      </c>
      <c r="Z130" s="578"/>
      <c r="AA130" s="579">
        <v>0.41736111111111113</v>
      </c>
      <c r="AB130" s="579">
        <v>0.48402777777777778</v>
      </c>
      <c r="AC130" s="579">
        <v>0.75</v>
      </c>
      <c r="AD130" s="579">
        <v>0.5625</v>
      </c>
      <c r="AE130" s="579">
        <v>0.36666666666666664</v>
      </c>
      <c r="AF130" s="578"/>
      <c r="AG130" s="578"/>
      <c r="AH130" s="578"/>
      <c r="AI130" s="579">
        <v>0.76249999999999996</v>
      </c>
      <c r="AJ130" s="586"/>
      <c r="AK130" s="11" t="str">
        <f t="shared" si="16"/>
        <v>Piątkowski Zbigniew</v>
      </c>
      <c r="AL130" s="11">
        <f t="shared" si="17"/>
        <v>0</v>
      </c>
      <c r="AM130" s="11" t="str">
        <f t="shared" si="18"/>
        <v>Gdańsk</v>
      </c>
      <c r="AN130" s="11">
        <f t="shared" si="19"/>
        <v>19.323451390845026</v>
      </c>
      <c r="AO130" s="11"/>
      <c r="AP130" s="11">
        <f t="shared" si="20"/>
        <v>0.98444632688597111</v>
      </c>
      <c r="AQ130" s="11">
        <f t="shared" si="21"/>
        <v>1</v>
      </c>
      <c r="AR130" s="11">
        <f t="shared" si="22"/>
        <v>1</v>
      </c>
      <c r="AS130" s="11">
        <f t="shared" si="23"/>
        <v>1</v>
      </c>
    </row>
    <row r="131" spans="1:45" s="571" customFormat="1" ht="15" customHeight="1">
      <c r="A131" s="574">
        <v>134</v>
      </c>
      <c r="B131" s="574">
        <v>127</v>
      </c>
      <c r="C131" s="573"/>
      <c r="D131" s="574">
        <v>1146</v>
      </c>
      <c r="E131" s="574" t="s">
        <v>3515</v>
      </c>
      <c r="F131" s="574" t="s">
        <v>386</v>
      </c>
      <c r="G131" s="574">
        <v>1972</v>
      </c>
      <c r="H131" s="574" t="s">
        <v>57</v>
      </c>
      <c r="I131" s="573"/>
      <c r="J131" s="574">
        <v>34</v>
      </c>
      <c r="K131" s="574">
        <v>8</v>
      </c>
      <c r="L131" s="574">
        <v>34</v>
      </c>
      <c r="M131" s="582">
        <v>0.45510416666666664</v>
      </c>
      <c r="N131" s="574">
        <v>0</v>
      </c>
      <c r="O131" s="578"/>
      <c r="P131" s="578"/>
      <c r="Q131" s="578"/>
      <c r="R131" s="578"/>
      <c r="S131" s="578"/>
      <c r="T131" s="578"/>
      <c r="U131" s="578"/>
      <c r="V131" s="578"/>
      <c r="W131" s="578"/>
      <c r="X131" s="578"/>
      <c r="Y131" s="579">
        <v>0.28749999999999998</v>
      </c>
      <c r="Z131" s="578"/>
      <c r="AA131" s="579">
        <v>0.36458333333333331</v>
      </c>
      <c r="AB131" s="579">
        <v>0.41388888888888886</v>
      </c>
      <c r="AC131" s="579">
        <v>0.70972222222222225</v>
      </c>
      <c r="AD131" s="579">
        <v>0.56319444444444444</v>
      </c>
      <c r="AE131" s="579">
        <v>0.32083333333333336</v>
      </c>
      <c r="AF131" s="579">
        <v>0.63194444444444442</v>
      </c>
      <c r="AG131" s="578"/>
      <c r="AH131" s="579">
        <v>0.48472222222222222</v>
      </c>
      <c r="AI131" s="579">
        <v>0.72569444444444442</v>
      </c>
      <c r="AJ131" s="586"/>
      <c r="AK131" s="11" t="str">
        <f t="shared" si="16"/>
        <v>Klawikowski Adam</v>
      </c>
      <c r="AL131" s="11">
        <f t="shared" si="17"/>
        <v>0</v>
      </c>
      <c r="AM131" s="11" t="str">
        <f t="shared" si="18"/>
        <v>Gdańsk</v>
      </c>
      <c r="AN131" s="11">
        <f t="shared" si="19"/>
        <v>18.480031042205908</v>
      </c>
      <c r="AO131" s="11"/>
      <c r="AP131" s="11">
        <f t="shared" si="20"/>
        <v>1.0807965209430077</v>
      </c>
      <c r="AQ131" s="11">
        <f t="shared" si="21"/>
        <v>0.8</v>
      </c>
      <c r="AR131" s="11">
        <f t="shared" si="22"/>
        <v>1</v>
      </c>
      <c r="AS131" s="11">
        <f t="shared" si="23"/>
        <v>0.956352499790037</v>
      </c>
    </row>
    <row r="132" spans="1:45" ht="15" customHeight="1">
      <c r="A132" s="577">
        <v>137</v>
      </c>
      <c r="B132" s="577">
        <v>128</v>
      </c>
      <c r="C132" s="575"/>
      <c r="D132" s="577">
        <v>1107</v>
      </c>
      <c r="E132" s="577" t="s">
        <v>1</v>
      </c>
      <c r="F132" s="577" t="s">
        <v>90</v>
      </c>
      <c r="G132" s="577">
        <v>1971</v>
      </c>
      <c r="H132" s="577" t="s">
        <v>101</v>
      </c>
      <c r="I132" s="577" t="s">
        <v>2</v>
      </c>
      <c r="J132" s="577">
        <v>33</v>
      </c>
      <c r="K132" s="577">
        <v>10</v>
      </c>
      <c r="L132" s="577">
        <v>33</v>
      </c>
      <c r="M132" s="583">
        <v>0.4674652777777778</v>
      </c>
      <c r="N132" s="577">
        <v>0</v>
      </c>
      <c r="O132" s="580"/>
      <c r="P132" s="580"/>
      <c r="Q132" s="581">
        <v>0.39444444444444443</v>
      </c>
      <c r="R132" s="580"/>
      <c r="S132" s="580"/>
      <c r="T132" s="581">
        <v>0.65486111111111112</v>
      </c>
      <c r="U132" s="581">
        <v>0.31597222222222221</v>
      </c>
      <c r="V132" s="580"/>
      <c r="W132" s="580"/>
      <c r="X132" s="581">
        <v>0.69444444444444442</v>
      </c>
      <c r="Y132" s="581">
        <v>0.43055555555555558</v>
      </c>
      <c r="Z132" s="580"/>
      <c r="AA132" s="581">
        <v>0.53402777777777777</v>
      </c>
      <c r="AB132" s="581">
        <v>0.59444444444444444</v>
      </c>
      <c r="AC132" s="581">
        <v>0.29097222222222224</v>
      </c>
      <c r="AD132" s="580"/>
      <c r="AE132" s="581">
        <v>0.48541666666666666</v>
      </c>
      <c r="AF132" s="580"/>
      <c r="AG132" s="581">
        <v>0.35069444444444442</v>
      </c>
      <c r="AH132" s="580"/>
      <c r="AI132" s="581">
        <v>0.73819444444444449</v>
      </c>
      <c r="AJ132" s="587"/>
      <c r="AK132" s="11" t="str">
        <f t="shared" si="16"/>
        <v>Kawecki Dariusz</v>
      </c>
      <c r="AL132" s="11" t="str">
        <f t="shared" si="17"/>
        <v>ETISOFT BIKE TEAM</v>
      </c>
      <c r="AM132" s="11" t="str">
        <f t="shared" si="18"/>
        <v>Zabrze</v>
      </c>
      <c r="AN132" s="11">
        <f t="shared" si="19"/>
        <v>17.936500717435145</v>
      </c>
      <c r="AO132" s="11"/>
      <c r="AP132" s="11">
        <f t="shared" si="20"/>
        <v>0.9735571566515635</v>
      </c>
      <c r="AQ132" s="11">
        <f t="shared" si="21"/>
        <v>1.25</v>
      </c>
      <c r="AR132" s="11">
        <f t="shared" si="22"/>
        <v>0.97058823529411764</v>
      </c>
      <c r="AS132" s="11">
        <f t="shared" si="23"/>
        <v>1.0456395525912732</v>
      </c>
    </row>
    <row r="133" spans="1:45" s="571" customFormat="1" ht="15" customHeight="1">
      <c r="A133" s="574">
        <v>138</v>
      </c>
      <c r="B133" s="574">
        <v>129</v>
      </c>
      <c r="C133" s="573"/>
      <c r="D133" s="574">
        <v>1083</v>
      </c>
      <c r="E133" s="574" t="s">
        <v>3512</v>
      </c>
      <c r="F133" s="574" t="s">
        <v>59</v>
      </c>
      <c r="G133" s="574">
        <v>1973</v>
      </c>
      <c r="H133" s="574" t="s">
        <v>3264</v>
      </c>
      <c r="I133" s="574" t="s">
        <v>3511</v>
      </c>
      <c r="J133" s="574">
        <v>33</v>
      </c>
      <c r="K133" s="574">
        <v>10</v>
      </c>
      <c r="L133" s="574">
        <v>33</v>
      </c>
      <c r="M133" s="582">
        <v>0.46769675925925924</v>
      </c>
      <c r="N133" s="574">
        <v>0</v>
      </c>
      <c r="O133" s="578"/>
      <c r="P133" s="578"/>
      <c r="Q133" s="579">
        <v>0.39444444444444443</v>
      </c>
      <c r="R133" s="578"/>
      <c r="S133" s="578"/>
      <c r="T133" s="579">
        <v>0.65555555555555556</v>
      </c>
      <c r="U133" s="579">
        <v>0.31666666666666665</v>
      </c>
      <c r="V133" s="578"/>
      <c r="W133" s="578"/>
      <c r="X133" s="579">
        <v>0.69652777777777775</v>
      </c>
      <c r="Y133" s="579">
        <v>0.43125000000000002</v>
      </c>
      <c r="Z133" s="578"/>
      <c r="AA133" s="579">
        <v>0.53819444444444442</v>
      </c>
      <c r="AB133" s="579">
        <v>0.59583333333333333</v>
      </c>
      <c r="AC133" s="579">
        <v>0.29097222222222224</v>
      </c>
      <c r="AD133" s="578"/>
      <c r="AE133" s="579">
        <v>0.4861111111111111</v>
      </c>
      <c r="AF133" s="578"/>
      <c r="AG133" s="579">
        <v>0.35208333333333336</v>
      </c>
      <c r="AH133" s="578"/>
      <c r="AI133" s="579">
        <v>0.73819444444444449</v>
      </c>
      <c r="AJ133" s="586"/>
      <c r="AK133" s="11" t="str">
        <f t="shared" si="16"/>
        <v>Herok Jacek</v>
      </c>
      <c r="AL133" s="11" t="str">
        <f t="shared" si="17"/>
        <v>Rowerowy Bytom Rowerek</v>
      </c>
      <c r="AM133" s="11" t="str">
        <f t="shared" si="18"/>
        <v>Bytom</v>
      </c>
      <c r="AN133" s="11">
        <f t="shared" si="19"/>
        <v>17.927623239290458</v>
      </c>
      <c r="AO133" s="11"/>
      <c r="AP133" s="11">
        <f t="shared" si="20"/>
        <v>0.99950506075379253</v>
      </c>
      <c r="AQ133" s="11">
        <f t="shared" si="21"/>
        <v>1</v>
      </c>
      <c r="AR133" s="11">
        <f t="shared" si="22"/>
        <v>1</v>
      </c>
      <c r="AS133" s="11">
        <f t="shared" si="23"/>
        <v>1</v>
      </c>
    </row>
    <row r="134" spans="1:45" s="571" customFormat="1" ht="15" customHeight="1">
      <c r="A134" s="574">
        <v>142</v>
      </c>
      <c r="B134" s="574">
        <v>130</v>
      </c>
      <c r="C134" s="573"/>
      <c r="D134" s="574">
        <v>1056</v>
      </c>
      <c r="E134" s="574" t="s">
        <v>3508</v>
      </c>
      <c r="F134" s="574" t="s">
        <v>64</v>
      </c>
      <c r="G134" s="574">
        <v>1980</v>
      </c>
      <c r="H134" s="574" t="s">
        <v>1203</v>
      </c>
      <c r="I134" s="574" t="s">
        <v>1343</v>
      </c>
      <c r="J134" s="574">
        <v>33</v>
      </c>
      <c r="K134" s="574">
        <v>9</v>
      </c>
      <c r="L134" s="574">
        <v>33</v>
      </c>
      <c r="M134" s="582">
        <v>0.49086805555555557</v>
      </c>
      <c r="N134" s="574">
        <v>0</v>
      </c>
      <c r="O134" s="578"/>
      <c r="P134" s="578"/>
      <c r="Q134" s="578"/>
      <c r="R134" s="578"/>
      <c r="S134" s="578"/>
      <c r="T134" s="579">
        <v>0.61111111111111116</v>
      </c>
      <c r="U134" s="579">
        <v>0.36249999999999999</v>
      </c>
      <c r="V134" s="578"/>
      <c r="W134" s="579">
        <v>0.41041666666666665</v>
      </c>
      <c r="X134" s="578"/>
      <c r="Y134" s="578"/>
      <c r="Z134" s="578"/>
      <c r="AA134" s="579">
        <v>0.71250000000000002</v>
      </c>
      <c r="AB134" s="579">
        <v>0.65347222222222223</v>
      </c>
      <c r="AC134" s="579">
        <v>0.29444444444444445</v>
      </c>
      <c r="AD134" s="579">
        <v>0.55972222222222223</v>
      </c>
      <c r="AE134" s="578"/>
      <c r="AF134" s="579">
        <v>0.48958333333333331</v>
      </c>
      <c r="AG134" s="579">
        <v>0.3215277777777778</v>
      </c>
      <c r="AH134" s="578"/>
      <c r="AI134" s="579">
        <v>0.76111111111111107</v>
      </c>
      <c r="AJ134" s="586"/>
      <c r="AK134" s="11" t="str">
        <f t="shared" si="16"/>
        <v>Bałdowski Przemysław</v>
      </c>
      <c r="AL134" s="11" t="str">
        <f t="shared" si="17"/>
        <v>WTC</v>
      </c>
      <c r="AM134" s="11" t="str">
        <f t="shared" si="18"/>
        <v>Wejherowo</v>
      </c>
      <c r="AN134" s="11">
        <f t="shared" si="19"/>
        <v>17.553802935775842</v>
      </c>
      <c r="AO134" s="11"/>
      <c r="AP134" s="11">
        <f t="shared" si="20"/>
        <v>0.95279526537926473</v>
      </c>
      <c r="AQ134" s="11">
        <f t="shared" si="21"/>
        <v>0.9</v>
      </c>
      <c r="AR134" s="11">
        <f t="shared" si="22"/>
        <v>1</v>
      </c>
      <c r="AS134" s="11">
        <f t="shared" si="23"/>
        <v>0.9791483623609768</v>
      </c>
    </row>
    <row r="135" spans="1:45" ht="15" customHeight="1">
      <c r="A135" s="577">
        <v>145</v>
      </c>
      <c r="B135" s="577">
        <v>131</v>
      </c>
      <c r="C135" s="575"/>
      <c r="D135" s="577">
        <v>1078</v>
      </c>
      <c r="E135" s="577" t="s">
        <v>1792</v>
      </c>
      <c r="F135" s="577" t="s">
        <v>578</v>
      </c>
      <c r="G135" s="577">
        <v>1963</v>
      </c>
      <c r="H135" s="577" t="s">
        <v>1203</v>
      </c>
      <c r="I135" s="577" t="s">
        <v>1343</v>
      </c>
      <c r="J135" s="577">
        <v>33</v>
      </c>
      <c r="K135" s="577">
        <v>9</v>
      </c>
      <c r="L135" s="577">
        <v>33</v>
      </c>
      <c r="M135" s="583">
        <v>0.49506944444444445</v>
      </c>
      <c r="N135" s="577">
        <v>0</v>
      </c>
      <c r="O135" s="580"/>
      <c r="P135" s="580"/>
      <c r="Q135" s="580"/>
      <c r="R135" s="580"/>
      <c r="S135" s="580"/>
      <c r="T135" s="581">
        <v>0.61111111111111116</v>
      </c>
      <c r="U135" s="581">
        <v>0.36388888888888887</v>
      </c>
      <c r="V135" s="580"/>
      <c r="W135" s="581">
        <v>0.40486111111111112</v>
      </c>
      <c r="X135" s="580"/>
      <c r="Y135" s="580"/>
      <c r="Z135" s="580"/>
      <c r="AA135" s="581">
        <v>0.71250000000000002</v>
      </c>
      <c r="AB135" s="581">
        <v>0.65416666666666667</v>
      </c>
      <c r="AC135" s="581">
        <v>0.29444444444444445</v>
      </c>
      <c r="AD135" s="581">
        <v>0.55972222222222223</v>
      </c>
      <c r="AE135" s="580"/>
      <c r="AF135" s="581">
        <v>0.48541666666666666</v>
      </c>
      <c r="AG135" s="581">
        <v>0.32222222222222224</v>
      </c>
      <c r="AH135" s="580"/>
      <c r="AI135" s="581">
        <v>0.76527777777777772</v>
      </c>
      <c r="AJ135" s="587"/>
      <c r="AK135" s="11" t="str">
        <f t="shared" si="16"/>
        <v>Milewski Tomasz</v>
      </c>
      <c r="AL135" s="11" t="str">
        <f t="shared" si="17"/>
        <v>WTC</v>
      </c>
      <c r="AM135" s="11" t="str">
        <f t="shared" si="18"/>
        <v>Wejherowo</v>
      </c>
      <c r="AN135" s="11">
        <f t="shared" si="19"/>
        <v>17.404833223668334</v>
      </c>
      <c r="AO135" s="11"/>
      <c r="AP135" s="11">
        <f t="shared" si="20"/>
        <v>0.99151353626034511</v>
      </c>
      <c r="AQ135" s="11">
        <f t="shared" si="21"/>
        <v>1</v>
      </c>
      <c r="AR135" s="11">
        <f t="shared" si="22"/>
        <v>1</v>
      </c>
      <c r="AS135" s="11">
        <f t="shared" si="23"/>
        <v>1</v>
      </c>
    </row>
    <row r="136" spans="1:45" s="571" customFormat="1" ht="15" customHeight="1">
      <c r="A136" s="574">
        <v>146</v>
      </c>
      <c r="B136" s="574">
        <v>132</v>
      </c>
      <c r="C136" s="573"/>
      <c r="D136" s="574">
        <v>1170</v>
      </c>
      <c r="E136" s="574" t="s">
        <v>2451</v>
      </c>
      <c r="F136" s="574" t="s">
        <v>486</v>
      </c>
      <c r="G136" s="574">
        <v>1984</v>
      </c>
      <c r="H136" s="574" t="s">
        <v>425</v>
      </c>
      <c r="I136" s="573"/>
      <c r="J136" s="574">
        <v>31</v>
      </c>
      <c r="K136" s="574">
        <v>10</v>
      </c>
      <c r="L136" s="574">
        <v>31</v>
      </c>
      <c r="M136" s="582">
        <v>0.36738425925925927</v>
      </c>
      <c r="N136" s="574">
        <v>0</v>
      </c>
      <c r="O136" s="578"/>
      <c r="P136" s="579">
        <v>0.49722222222222223</v>
      </c>
      <c r="Q136" s="578"/>
      <c r="R136" s="578"/>
      <c r="S136" s="579">
        <v>0.41875000000000001</v>
      </c>
      <c r="T136" s="579">
        <v>0.37430555555555556</v>
      </c>
      <c r="U136" s="578"/>
      <c r="V136" s="578"/>
      <c r="W136" s="578"/>
      <c r="X136" s="579">
        <v>0.3972222222222222</v>
      </c>
      <c r="Y136" s="579">
        <v>0.29097222222222224</v>
      </c>
      <c r="Z136" s="579">
        <v>0.54791666666666672</v>
      </c>
      <c r="AA136" s="579">
        <v>0.31597222222222221</v>
      </c>
      <c r="AB136" s="579">
        <v>0.35069444444444442</v>
      </c>
      <c r="AC136" s="578"/>
      <c r="AD136" s="579">
        <v>0.57638888888888884</v>
      </c>
      <c r="AE136" s="578"/>
      <c r="AF136" s="579">
        <v>0.44861111111111113</v>
      </c>
      <c r="AG136" s="578"/>
      <c r="AH136" s="578"/>
      <c r="AI136" s="579">
        <v>0.6381944444444444</v>
      </c>
      <c r="AJ136" s="586"/>
      <c r="AK136" s="11" t="str">
        <f t="shared" si="16"/>
        <v>Wieczorek Jarosław</v>
      </c>
      <c r="AL136" s="11">
        <f t="shared" si="17"/>
        <v>0</v>
      </c>
      <c r="AM136" s="11" t="str">
        <f t="shared" si="18"/>
        <v>Wrocław</v>
      </c>
      <c r="AN136" s="11">
        <f t="shared" si="19"/>
        <v>16.349994846476314</v>
      </c>
      <c r="AO136" s="11"/>
      <c r="AP136" s="11">
        <f t="shared" si="20"/>
        <v>1.3475521391216685</v>
      </c>
      <c r="AQ136" s="11">
        <f t="shared" si="21"/>
        <v>1.1111111111111112</v>
      </c>
      <c r="AR136" s="11">
        <f t="shared" si="22"/>
        <v>0.93939393939393945</v>
      </c>
      <c r="AS136" s="11">
        <f t="shared" si="23"/>
        <v>1.0212956876001351</v>
      </c>
    </row>
    <row r="137" spans="1:45" ht="15" customHeight="1">
      <c r="A137" s="577">
        <v>147</v>
      </c>
      <c r="B137" s="577">
        <v>133</v>
      </c>
      <c r="C137" s="575"/>
      <c r="D137" s="577">
        <v>1111</v>
      </c>
      <c r="E137" s="577" t="s">
        <v>933</v>
      </c>
      <c r="F137" s="577" t="s">
        <v>578</v>
      </c>
      <c r="G137" s="577">
        <v>1975</v>
      </c>
      <c r="H137" s="577" t="s">
        <v>67</v>
      </c>
      <c r="I137" s="575"/>
      <c r="J137" s="577">
        <v>31</v>
      </c>
      <c r="K137" s="577">
        <v>8</v>
      </c>
      <c r="L137" s="577">
        <v>31</v>
      </c>
      <c r="M137" s="583">
        <v>0.47111111111111109</v>
      </c>
      <c r="N137" s="577">
        <v>0</v>
      </c>
      <c r="O137" s="580"/>
      <c r="P137" s="580"/>
      <c r="Q137" s="581">
        <v>0.34652777777777777</v>
      </c>
      <c r="R137" s="580"/>
      <c r="S137" s="580"/>
      <c r="T137" s="580"/>
      <c r="U137" s="580"/>
      <c r="V137" s="580"/>
      <c r="W137" s="580"/>
      <c r="X137" s="580"/>
      <c r="Y137" s="581">
        <v>0.36944444444444446</v>
      </c>
      <c r="Z137" s="580"/>
      <c r="AA137" s="581">
        <v>0.43958333333333333</v>
      </c>
      <c r="AB137" s="581">
        <v>0.50347222222222221</v>
      </c>
      <c r="AC137" s="581">
        <v>0.28611111111111109</v>
      </c>
      <c r="AD137" s="580"/>
      <c r="AE137" s="581">
        <v>0.40625</v>
      </c>
      <c r="AF137" s="580"/>
      <c r="AG137" s="581">
        <v>0.30625000000000002</v>
      </c>
      <c r="AH137" s="580">
        <v>0.59236111111111112</v>
      </c>
      <c r="AI137" s="581">
        <v>0.7416666666666667</v>
      </c>
      <c r="AJ137" s="587"/>
      <c r="AK137" s="11" t="str">
        <f t="shared" si="16"/>
        <v>Lipiński Tomasz</v>
      </c>
      <c r="AL137" s="11">
        <f t="shared" si="17"/>
        <v>0</v>
      </c>
      <c r="AM137" s="11" t="str">
        <f t="shared" si="18"/>
        <v>Słupsk</v>
      </c>
      <c r="AN137" s="11">
        <f t="shared" si="19"/>
        <v>15.636358442981845</v>
      </c>
      <c r="AO137" s="11"/>
      <c r="AP137" s="11">
        <f t="shared" si="20"/>
        <v>0.77982507861635231</v>
      </c>
      <c r="AQ137" s="11">
        <f t="shared" si="21"/>
        <v>0.8</v>
      </c>
      <c r="AR137" s="11">
        <f t="shared" si="22"/>
        <v>1</v>
      </c>
      <c r="AS137" s="11">
        <f t="shared" si="23"/>
        <v>0.956352499790037</v>
      </c>
    </row>
    <row r="138" spans="1:45" s="571" customFormat="1" ht="15" customHeight="1">
      <c r="A138" s="574">
        <v>148</v>
      </c>
      <c r="B138" s="574">
        <v>134</v>
      </c>
      <c r="C138" s="573"/>
      <c r="D138" s="574">
        <v>1027</v>
      </c>
      <c r="E138" s="574" t="s">
        <v>3507</v>
      </c>
      <c r="F138" s="574" t="s">
        <v>442</v>
      </c>
      <c r="G138" s="574">
        <v>1980</v>
      </c>
      <c r="H138" s="574" t="s">
        <v>57</v>
      </c>
      <c r="I138" s="574" t="s">
        <v>3505</v>
      </c>
      <c r="J138" s="574">
        <v>30</v>
      </c>
      <c r="K138" s="574">
        <v>10</v>
      </c>
      <c r="L138" s="574">
        <v>30</v>
      </c>
      <c r="M138" s="582">
        <v>0.49309027777777775</v>
      </c>
      <c r="N138" s="574">
        <v>0</v>
      </c>
      <c r="O138" s="578"/>
      <c r="P138" s="579">
        <v>0.58263888888888893</v>
      </c>
      <c r="Q138" s="579">
        <v>0.31458333333333333</v>
      </c>
      <c r="R138" s="578"/>
      <c r="S138" s="578"/>
      <c r="T138" s="579">
        <v>0.71736111111111112</v>
      </c>
      <c r="U138" s="579">
        <v>0.38680555555555557</v>
      </c>
      <c r="V138" s="578"/>
      <c r="W138" s="579">
        <v>0.43958333333333333</v>
      </c>
      <c r="X138" s="578"/>
      <c r="Y138" s="578"/>
      <c r="Z138" s="579">
        <v>0.65069444444444446</v>
      </c>
      <c r="AA138" s="578"/>
      <c r="AB138" s="578"/>
      <c r="AC138" s="579">
        <v>0.28541666666666665</v>
      </c>
      <c r="AD138" s="579">
        <v>0.68194444444444446</v>
      </c>
      <c r="AE138" s="578"/>
      <c r="AF138" s="579">
        <v>0.50555555555555554</v>
      </c>
      <c r="AG138" s="579">
        <v>0.36249999999999999</v>
      </c>
      <c r="AH138" s="578"/>
      <c r="AI138" s="579">
        <v>0.76388888888888884</v>
      </c>
      <c r="AJ138" s="586"/>
      <c r="AK138" s="11" t="str">
        <f t="shared" si="16"/>
        <v>Stefanek Łukasz</v>
      </c>
      <c r="AL138" s="11" t="str">
        <f t="shared" si="17"/>
        <v>W lesie, błocie i pocie</v>
      </c>
      <c r="AM138" s="11" t="str">
        <f t="shared" si="18"/>
        <v>Gdańsk</v>
      </c>
      <c r="AN138" s="11">
        <f t="shared" si="19"/>
        <v>15.131959783530817</v>
      </c>
      <c r="AO138" s="11"/>
      <c r="AP138" s="11">
        <f t="shared" si="20"/>
        <v>0.95542567424829239</v>
      </c>
      <c r="AQ138" s="11">
        <f t="shared" si="21"/>
        <v>1.25</v>
      </c>
      <c r="AR138" s="11">
        <f t="shared" si="22"/>
        <v>0.967741935483871</v>
      </c>
      <c r="AS138" s="11">
        <f t="shared" si="23"/>
        <v>1.0456395525912732</v>
      </c>
    </row>
    <row r="139" spans="1:45" ht="15" customHeight="1">
      <c r="A139" s="577">
        <v>149</v>
      </c>
      <c r="B139" s="577">
        <v>135</v>
      </c>
      <c r="C139" s="575"/>
      <c r="D139" s="577">
        <v>1024</v>
      </c>
      <c r="E139" s="577" t="s">
        <v>3506</v>
      </c>
      <c r="F139" s="577" t="s">
        <v>1113</v>
      </c>
      <c r="G139" s="577">
        <v>1981</v>
      </c>
      <c r="H139" s="577" t="s">
        <v>92</v>
      </c>
      <c r="I139" s="577" t="s">
        <v>3505</v>
      </c>
      <c r="J139" s="577">
        <v>30</v>
      </c>
      <c r="K139" s="577">
        <v>10</v>
      </c>
      <c r="L139" s="577">
        <v>30</v>
      </c>
      <c r="M139" s="583">
        <v>0.49321759259259257</v>
      </c>
      <c r="N139" s="577">
        <v>0</v>
      </c>
      <c r="O139" s="580"/>
      <c r="P139" s="581">
        <v>0.58611111111111114</v>
      </c>
      <c r="Q139" s="581">
        <v>0.31458333333333333</v>
      </c>
      <c r="R139" s="580"/>
      <c r="S139" s="580"/>
      <c r="T139" s="581">
        <v>0.71736111111111112</v>
      </c>
      <c r="U139" s="581">
        <v>0.38680555555555557</v>
      </c>
      <c r="V139" s="580"/>
      <c r="W139" s="581">
        <v>0.43958333333333333</v>
      </c>
      <c r="X139" s="580"/>
      <c r="Y139" s="580"/>
      <c r="Z139" s="581">
        <v>0.65069444444444446</v>
      </c>
      <c r="AA139" s="580"/>
      <c r="AB139" s="580"/>
      <c r="AC139" s="581">
        <v>0.28541666666666665</v>
      </c>
      <c r="AD139" s="581">
        <v>0.68611111111111112</v>
      </c>
      <c r="AE139" s="580"/>
      <c r="AF139" s="581">
        <v>0.50624999999999998</v>
      </c>
      <c r="AG139" s="581">
        <v>0.36249999999999999</v>
      </c>
      <c r="AH139" s="580"/>
      <c r="AI139" s="581">
        <v>0.76388888888888884</v>
      </c>
      <c r="AJ139" s="587"/>
      <c r="AK139" s="11" t="str">
        <f t="shared" si="16"/>
        <v>Chabros Maciej</v>
      </c>
      <c r="AL139" s="11" t="str">
        <f t="shared" si="17"/>
        <v>W lesie, błocie i pocie</v>
      </c>
      <c r="AM139" s="11" t="str">
        <f t="shared" si="18"/>
        <v>Gdynia</v>
      </c>
      <c r="AN139" s="11">
        <f t="shared" si="19"/>
        <v>15.128053753643483</v>
      </c>
      <c r="AO139" s="11"/>
      <c r="AP139" s="11">
        <f t="shared" si="20"/>
        <v>0.99974186886938565</v>
      </c>
      <c r="AQ139" s="11">
        <f t="shared" si="21"/>
        <v>1</v>
      </c>
      <c r="AR139" s="11">
        <f t="shared" si="22"/>
        <v>1</v>
      </c>
      <c r="AS139" s="11">
        <f t="shared" si="23"/>
        <v>1</v>
      </c>
    </row>
    <row r="140" spans="1:45" s="571" customFormat="1" ht="15" customHeight="1">
      <c r="A140" s="574">
        <v>150</v>
      </c>
      <c r="B140" s="574">
        <v>136</v>
      </c>
      <c r="C140" s="573"/>
      <c r="D140" s="574">
        <v>1172</v>
      </c>
      <c r="E140" s="574" t="s">
        <v>3504</v>
      </c>
      <c r="F140" s="574" t="s">
        <v>906</v>
      </c>
      <c r="G140" s="574">
        <v>1958</v>
      </c>
      <c r="H140" s="574" t="s">
        <v>2907</v>
      </c>
      <c r="I140" s="574" t="s">
        <v>3503</v>
      </c>
      <c r="J140" s="574">
        <v>30</v>
      </c>
      <c r="K140" s="574">
        <v>9</v>
      </c>
      <c r="L140" s="574">
        <v>30</v>
      </c>
      <c r="M140" s="582">
        <v>0.46271990740740743</v>
      </c>
      <c r="N140" s="574">
        <v>0</v>
      </c>
      <c r="O140" s="578"/>
      <c r="P140" s="578"/>
      <c r="Q140" s="578"/>
      <c r="R140" s="578"/>
      <c r="S140" s="579">
        <v>0.46319444444444446</v>
      </c>
      <c r="T140" s="579">
        <v>0.65763888888888888</v>
      </c>
      <c r="U140" s="579">
        <v>0.38819444444444445</v>
      </c>
      <c r="V140" s="578"/>
      <c r="W140" s="579">
        <v>0.43055555555555558</v>
      </c>
      <c r="X140" s="579">
        <v>0.70138888888888884</v>
      </c>
      <c r="Y140" s="578"/>
      <c r="Z140" s="578"/>
      <c r="AA140" s="578"/>
      <c r="AB140" s="578"/>
      <c r="AC140" s="579">
        <v>0.28819444444444442</v>
      </c>
      <c r="AD140" s="579">
        <v>0.61111111111111116</v>
      </c>
      <c r="AE140" s="578"/>
      <c r="AF140" s="579">
        <v>0.54374999999999996</v>
      </c>
      <c r="AG140" s="579">
        <v>0.35625000000000001</v>
      </c>
      <c r="AH140" s="578"/>
      <c r="AI140" s="579">
        <v>0.73333333333333328</v>
      </c>
      <c r="AJ140" s="586"/>
      <c r="AK140" s="11" t="str">
        <f t="shared" si="16"/>
        <v>Kwiatkowski Artur</v>
      </c>
      <c r="AL140" s="11" t="str">
        <f t="shared" si="17"/>
        <v>KTR Bikeorient</v>
      </c>
      <c r="AM140" s="11" t="str">
        <f t="shared" si="18"/>
        <v>Radomsko</v>
      </c>
      <c r="AN140" s="11">
        <f t="shared" si="19"/>
        <v>14.812609058588844</v>
      </c>
      <c r="AO140" s="11"/>
      <c r="AP140" s="11">
        <f t="shared" si="20"/>
        <v>1.0659096025413342</v>
      </c>
      <c r="AQ140" s="11">
        <f t="shared" si="21"/>
        <v>0.9</v>
      </c>
      <c r="AR140" s="11">
        <f t="shared" si="22"/>
        <v>1</v>
      </c>
      <c r="AS140" s="11">
        <f t="shared" si="23"/>
        <v>0.9791483623609768</v>
      </c>
    </row>
    <row r="141" spans="1:45" ht="15" customHeight="1">
      <c r="A141" s="577">
        <v>151</v>
      </c>
      <c r="B141" s="577">
        <v>137</v>
      </c>
      <c r="C141" s="575"/>
      <c r="D141" s="577">
        <v>1074</v>
      </c>
      <c r="E141" s="577" t="s">
        <v>3502</v>
      </c>
      <c r="F141" s="577" t="s">
        <v>1633</v>
      </c>
      <c r="G141" s="577">
        <v>1977</v>
      </c>
      <c r="H141" s="577" t="s">
        <v>57</v>
      </c>
      <c r="I141" s="575"/>
      <c r="J141" s="577">
        <v>30</v>
      </c>
      <c r="K141" s="577">
        <v>9</v>
      </c>
      <c r="L141" s="577">
        <v>30</v>
      </c>
      <c r="M141" s="583">
        <v>0.48962962962962964</v>
      </c>
      <c r="N141" s="577">
        <v>0</v>
      </c>
      <c r="O141" s="580"/>
      <c r="P141" s="580"/>
      <c r="Q141" s="580"/>
      <c r="R141" s="580"/>
      <c r="S141" s="581">
        <v>0.45208333333333334</v>
      </c>
      <c r="T141" s="581">
        <v>0.67708333333333337</v>
      </c>
      <c r="U141" s="581">
        <v>0.35694444444444445</v>
      </c>
      <c r="V141" s="580"/>
      <c r="W141" s="581">
        <v>0.39027777777777778</v>
      </c>
      <c r="X141" s="580"/>
      <c r="Y141" s="580"/>
      <c r="Z141" s="581">
        <v>0.61944444444444446</v>
      </c>
      <c r="AA141" s="580"/>
      <c r="AB141" s="580"/>
      <c r="AC141" s="581">
        <v>0.2902777777777778</v>
      </c>
      <c r="AD141" s="581">
        <v>0.5756944444444444</v>
      </c>
      <c r="AE141" s="580"/>
      <c r="AF141" s="581">
        <v>0.50972222222222219</v>
      </c>
      <c r="AG141" s="581">
        <v>0.3215277777777778</v>
      </c>
      <c r="AH141" s="580"/>
      <c r="AI141" s="581">
        <v>0.76041666666666663</v>
      </c>
      <c r="AJ141" s="587"/>
      <c r="AK141" s="11" t="str">
        <f t="shared" si="16"/>
        <v>Celejewski Sebastian</v>
      </c>
      <c r="AL141" s="11">
        <f t="shared" si="17"/>
        <v>0</v>
      </c>
      <c r="AM141" s="11" t="str">
        <f t="shared" si="18"/>
        <v>Gdańsk</v>
      </c>
      <c r="AN141" s="11">
        <f t="shared" si="19"/>
        <v>13.998517812814946</v>
      </c>
      <c r="AO141" s="11"/>
      <c r="AP141" s="11">
        <f t="shared" si="20"/>
        <v>0.94504065809379734</v>
      </c>
      <c r="AQ141" s="11">
        <f t="shared" si="21"/>
        <v>1</v>
      </c>
      <c r="AR141" s="11">
        <f t="shared" si="22"/>
        <v>1</v>
      </c>
      <c r="AS141" s="11">
        <f t="shared" si="23"/>
        <v>1</v>
      </c>
    </row>
    <row r="142" spans="1:45" ht="15" customHeight="1">
      <c r="A142" s="577">
        <v>153</v>
      </c>
      <c r="B142" s="577">
        <v>138</v>
      </c>
      <c r="C142" s="575"/>
      <c r="D142" s="577">
        <v>1180</v>
      </c>
      <c r="E142" s="577" t="s">
        <v>1514</v>
      </c>
      <c r="F142" s="577" t="s">
        <v>1515</v>
      </c>
      <c r="G142" s="577">
        <v>1958</v>
      </c>
      <c r="H142" s="577" t="s">
        <v>3501</v>
      </c>
      <c r="I142" s="575"/>
      <c r="J142" s="577">
        <v>30</v>
      </c>
      <c r="K142" s="577">
        <v>8</v>
      </c>
      <c r="L142" s="577">
        <v>30</v>
      </c>
      <c r="M142" s="583">
        <v>0.41489583333333335</v>
      </c>
      <c r="N142" s="577">
        <v>0</v>
      </c>
      <c r="O142" s="580"/>
      <c r="P142" s="580"/>
      <c r="Q142" s="580"/>
      <c r="R142" s="580"/>
      <c r="S142" s="581">
        <v>0.3888888888888889</v>
      </c>
      <c r="T142" s="580"/>
      <c r="U142" s="581">
        <v>0.32222222222222224</v>
      </c>
      <c r="V142" s="580"/>
      <c r="W142" s="580"/>
      <c r="X142" s="581">
        <v>0.46736111111111112</v>
      </c>
      <c r="Y142" s="580"/>
      <c r="Z142" s="580"/>
      <c r="AA142" s="581">
        <v>0.57777777777777772</v>
      </c>
      <c r="AB142" s="580"/>
      <c r="AC142" s="581">
        <v>0.28541666666666665</v>
      </c>
      <c r="AD142" s="580"/>
      <c r="AE142" s="581">
        <v>0.62777777777777777</v>
      </c>
      <c r="AF142" s="581">
        <v>0.42708333333333331</v>
      </c>
      <c r="AG142" s="581">
        <v>0.3034722222222222</v>
      </c>
      <c r="AH142" s="580"/>
      <c r="AI142" s="581">
        <v>0.68541666666666667</v>
      </c>
      <c r="AJ142" s="587"/>
      <c r="AK142" s="11" t="str">
        <f t="shared" si="16"/>
        <v>Domarus Bronisław</v>
      </c>
      <c r="AL142" s="11">
        <f t="shared" si="17"/>
        <v>0</v>
      </c>
      <c r="AM142" s="11" t="str">
        <f t="shared" si="18"/>
        <v>Wielki Klincz</v>
      </c>
      <c r="AN142" s="11">
        <f t="shared" si="19"/>
        <v>13.672613894139813</v>
      </c>
      <c r="AO142" s="11"/>
      <c r="AP142" s="11">
        <f t="shared" si="20"/>
        <v>1.1801266493709375</v>
      </c>
      <c r="AQ142" s="11">
        <f t="shared" si="21"/>
        <v>0.88888888888888884</v>
      </c>
      <c r="AR142" s="11">
        <f t="shared" si="22"/>
        <v>1</v>
      </c>
      <c r="AS142" s="11">
        <f t="shared" si="23"/>
        <v>0.97671868386117389</v>
      </c>
    </row>
    <row r="143" spans="1:45" s="571" customFormat="1" ht="15" customHeight="1">
      <c r="A143" s="574">
        <v>154</v>
      </c>
      <c r="B143" s="574">
        <v>139</v>
      </c>
      <c r="C143" s="573"/>
      <c r="D143" s="574">
        <v>1117</v>
      </c>
      <c r="E143" s="574" t="s">
        <v>3500</v>
      </c>
      <c r="F143" s="574" t="s">
        <v>3311</v>
      </c>
      <c r="G143" s="574">
        <v>1985</v>
      </c>
      <c r="H143" s="574" t="s">
        <v>3499</v>
      </c>
      <c r="I143" s="574" t="s">
        <v>3498</v>
      </c>
      <c r="J143" s="574">
        <v>30</v>
      </c>
      <c r="K143" s="574">
        <v>8</v>
      </c>
      <c r="L143" s="574">
        <v>30</v>
      </c>
      <c r="M143" s="582">
        <v>0.47074074074074074</v>
      </c>
      <c r="N143" s="574">
        <v>0</v>
      </c>
      <c r="O143" s="578"/>
      <c r="P143" s="578"/>
      <c r="Q143" s="578"/>
      <c r="R143" s="578"/>
      <c r="S143" s="578"/>
      <c r="T143" s="578"/>
      <c r="U143" s="579">
        <v>0.34791666666666665</v>
      </c>
      <c r="V143" s="578"/>
      <c r="W143" s="579">
        <v>0.38611111111111113</v>
      </c>
      <c r="X143" s="579">
        <v>0.60763888888888884</v>
      </c>
      <c r="Y143" s="578"/>
      <c r="Z143" s="578"/>
      <c r="AA143" s="579">
        <v>0.69236111111111109</v>
      </c>
      <c r="AB143" s="578"/>
      <c r="AC143" s="579">
        <v>0.29166666666666669</v>
      </c>
      <c r="AD143" s="579">
        <v>0.52430555555555558</v>
      </c>
      <c r="AE143" s="578"/>
      <c r="AF143" s="579">
        <v>0.46597222222222223</v>
      </c>
      <c r="AG143" s="579">
        <v>0.31597222222222221</v>
      </c>
      <c r="AH143" s="578"/>
      <c r="AI143" s="579">
        <v>0.74097222222222225</v>
      </c>
      <c r="AJ143" s="586"/>
      <c r="AK143" s="11" t="str">
        <f t="shared" si="16"/>
        <v>Senger Ireneusz</v>
      </c>
      <c r="AL143" s="11" t="str">
        <f t="shared" si="17"/>
        <v>MTB LUBIANA TEAM</v>
      </c>
      <c r="AM143" s="11" t="str">
        <f t="shared" si="18"/>
        <v>Łubiana</v>
      </c>
      <c r="AN143" s="11">
        <f t="shared" si="19"/>
        <v>12.050604599312301</v>
      </c>
      <c r="AO143" s="11"/>
      <c r="AP143" s="11">
        <f t="shared" si="20"/>
        <v>0.88136801730920544</v>
      </c>
      <c r="AQ143" s="11">
        <f t="shared" si="21"/>
        <v>1</v>
      </c>
      <c r="AR143" s="11">
        <f t="shared" si="22"/>
        <v>1</v>
      </c>
      <c r="AS143" s="11">
        <f t="shared" si="23"/>
        <v>1</v>
      </c>
    </row>
    <row r="144" spans="1:45" s="571" customFormat="1" ht="15" customHeight="1">
      <c r="A144" s="574">
        <v>156</v>
      </c>
      <c r="B144" s="574">
        <v>140</v>
      </c>
      <c r="C144" s="573"/>
      <c r="D144" s="574">
        <v>1181</v>
      </c>
      <c r="E144" s="574" t="s">
        <v>1166</v>
      </c>
      <c r="F144" s="574" t="s">
        <v>69</v>
      </c>
      <c r="G144" s="574">
        <v>1988</v>
      </c>
      <c r="H144" s="574" t="s">
        <v>57</v>
      </c>
      <c r="I144" s="573"/>
      <c r="J144" s="574">
        <v>28</v>
      </c>
      <c r="K144" s="574">
        <v>9</v>
      </c>
      <c r="L144" s="574">
        <v>28</v>
      </c>
      <c r="M144" s="582">
        <v>0.4216550925925926</v>
      </c>
      <c r="N144" s="574">
        <v>0</v>
      </c>
      <c r="O144" s="579">
        <v>0.29166666666666669</v>
      </c>
      <c r="P144" s="578"/>
      <c r="Q144" s="578"/>
      <c r="R144" s="578"/>
      <c r="S144" s="579">
        <v>0.32083333333333336</v>
      </c>
      <c r="T144" s="578"/>
      <c r="U144" s="579">
        <v>0.52500000000000002</v>
      </c>
      <c r="V144" s="578"/>
      <c r="W144" s="579">
        <v>0.47013888888888888</v>
      </c>
      <c r="X144" s="579">
        <v>0.35902777777777778</v>
      </c>
      <c r="Y144" s="579">
        <v>0.6694444444444444</v>
      </c>
      <c r="Z144" s="578"/>
      <c r="AA144" s="578"/>
      <c r="AB144" s="578"/>
      <c r="AC144" s="579">
        <v>0.61736111111111114</v>
      </c>
      <c r="AD144" s="578"/>
      <c r="AE144" s="578"/>
      <c r="AF144" s="579">
        <v>0.40486111111111112</v>
      </c>
      <c r="AG144" s="579">
        <v>0.55972222222222223</v>
      </c>
      <c r="AH144" s="578"/>
      <c r="AI144" s="579">
        <v>0.69236111111111109</v>
      </c>
      <c r="AJ144" s="586"/>
      <c r="AK144" s="11" t="str">
        <f t="shared" si="16"/>
        <v>Stojek Andrzej</v>
      </c>
      <c r="AL144" s="11">
        <f t="shared" si="17"/>
        <v>0</v>
      </c>
      <c r="AM144" s="11" t="str">
        <f t="shared" si="18"/>
        <v>Gdańsk</v>
      </c>
      <c r="AN144" s="11">
        <f t="shared" si="19"/>
        <v>11.247230959358149</v>
      </c>
      <c r="AO144" s="11"/>
      <c r="AP144" s="11">
        <f t="shared" si="20"/>
        <v>1.1164118470533337</v>
      </c>
      <c r="AQ144" s="11">
        <f t="shared" si="21"/>
        <v>1.125</v>
      </c>
      <c r="AR144" s="11">
        <f t="shared" si="22"/>
        <v>0.93333333333333335</v>
      </c>
      <c r="AS144" s="11">
        <f t="shared" si="23"/>
        <v>1.0238362555396097</v>
      </c>
    </row>
    <row r="145" spans="1:48" ht="15" customHeight="1">
      <c r="A145" s="577">
        <v>157</v>
      </c>
      <c r="B145" s="577">
        <v>141</v>
      </c>
      <c r="C145" s="575"/>
      <c r="D145" s="577">
        <v>1144</v>
      </c>
      <c r="E145" s="577" t="s">
        <v>3496</v>
      </c>
      <c r="F145" s="577" t="s">
        <v>48</v>
      </c>
      <c r="G145" s="577">
        <v>1980</v>
      </c>
      <c r="H145" s="577" t="s">
        <v>927</v>
      </c>
      <c r="I145" s="577" t="s">
        <v>927</v>
      </c>
      <c r="J145" s="577">
        <v>28</v>
      </c>
      <c r="K145" s="577">
        <v>8</v>
      </c>
      <c r="L145" s="577">
        <v>28</v>
      </c>
      <c r="M145" s="583">
        <v>0.41478009259259258</v>
      </c>
      <c r="N145" s="577">
        <v>0</v>
      </c>
      <c r="O145" s="580"/>
      <c r="P145" s="580"/>
      <c r="Q145" s="580"/>
      <c r="R145" s="580"/>
      <c r="S145" s="581">
        <v>0.38819444444444445</v>
      </c>
      <c r="T145" s="580"/>
      <c r="U145" s="581">
        <v>0.32222222222222224</v>
      </c>
      <c r="V145" s="580"/>
      <c r="W145" s="581">
        <v>0.34722222222222221</v>
      </c>
      <c r="X145" s="581">
        <v>0.46597222222222223</v>
      </c>
      <c r="Y145" s="580"/>
      <c r="Z145" s="580"/>
      <c r="AA145" s="581">
        <v>0.57777777777777772</v>
      </c>
      <c r="AB145" s="580"/>
      <c r="AC145" s="581">
        <v>0.28541666666666665</v>
      </c>
      <c r="AD145" s="580"/>
      <c r="AE145" s="580"/>
      <c r="AF145" s="581">
        <v>0.42708333333333331</v>
      </c>
      <c r="AG145" s="581">
        <v>0.3034722222222222</v>
      </c>
      <c r="AH145" s="580"/>
      <c r="AI145" s="581">
        <v>0.68541666666666667</v>
      </c>
      <c r="AJ145" s="587"/>
      <c r="AK145" s="11" t="str">
        <f t="shared" si="16"/>
        <v>Kamiński Paweł</v>
      </c>
      <c r="AL145" s="11" t="str">
        <f t="shared" si="17"/>
        <v>Kościerzyna</v>
      </c>
      <c r="AM145" s="11" t="str">
        <f t="shared" si="18"/>
        <v>Kościerzyna</v>
      </c>
      <c r="AN145" s="11">
        <f t="shared" si="19"/>
        <v>10.985380619706939</v>
      </c>
      <c r="AO145" s="11"/>
      <c r="AP145" s="11">
        <f t="shared" si="20"/>
        <v>1.0165750481346096</v>
      </c>
      <c r="AQ145" s="11">
        <f t="shared" si="21"/>
        <v>0.88888888888888884</v>
      </c>
      <c r="AR145" s="11">
        <f t="shared" si="22"/>
        <v>1</v>
      </c>
      <c r="AS145" s="11">
        <f t="shared" si="23"/>
        <v>0.97671868386117389</v>
      </c>
    </row>
    <row r="146" spans="1:48" s="571" customFormat="1" ht="15" customHeight="1">
      <c r="A146" s="574">
        <v>158</v>
      </c>
      <c r="B146" s="574">
        <v>142</v>
      </c>
      <c r="C146" s="573"/>
      <c r="D146" s="574">
        <v>1092</v>
      </c>
      <c r="E146" s="574" t="s">
        <v>3495</v>
      </c>
      <c r="F146" s="574" t="s">
        <v>1196</v>
      </c>
      <c r="G146" s="574">
        <v>1966</v>
      </c>
      <c r="H146" s="574" t="s">
        <v>858</v>
      </c>
      <c r="I146" s="574" t="s">
        <v>37</v>
      </c>
      <c r="J146" s="574">
        <v>27</v>
      </c>
      <c r="K146" s="574">
        <v>8</v>
      </c>
      <c r="L146" s="574">
        <v>27</v>
      </c>
      <c r="M146" s="582">
        <v>0.48277777777777775</v>
      </c>
      <c r="N146" s="574">
        <v>0</v>
      </c>
      <c r="O146" s="578"/>
      <c r="P146" s="578"/>
      <c r="Q146" s="578"/>
      <c r="R146" s="578"/>
      <c r="S146" s="579">
        <v>0.72083333333333333</v>
      </c>
      <c r="T146" s="579">
        <v>0.63541666666666663</v>
      </c>
      <c r="U146" s="578"/>
      <c r="V146" s="578"/>
      <c r="W146" s="578"/>
      <c r="X146" s="579">
        <v>0.69097222222222221</v>
      </c>
      <c r="Y146" s="579">
        <v>0.34930555555555554</v>
      </c>
      <c r="Z146" s="578"/>
      <c r="AA146" s="579">
        <v>0.44166666666666665</v>
      </c>
      <c r="AB146" s="579">
        <v>0.55694444444444446</v>
      </c>
      <c r="AC146" s="579">
        <v>0.30486111111111114</v>
      </c>
      <c r="AD146" s="578"/>
      <c r="AE146" s="579">
        <v>0.39583333333333331</v>
      </c>
      <c r="AF146" s="578"/>
      <c r="AG146" s="578"/>
      <c r="AH146" s="578"/>
      <c r="AI146" s="579">
        <v>0.75347222222222221</v>
      </c>
      <c r="AJ146" s="586"/>
      <c r="AK146" s="11" t="str">
        <f t="shared" si="16"/>
        <v>Kabziński Zbigniew</v>
      </c>
      <c r="AL146" s="11" t="str">
        <f t="shared" si="17"/>
        <v>Gaz-System Gdańsk</v>
      </c>
      <c r="AM146" s="11" t="str">
        <f t="shared" si="18"/>
        <v>Pruszcz Gdański</v>
      </c>
      <c r="AN146" s="11">
        <f t="shared" si="19"/>
        <v>10.593045597574548</v>
      </c>
      <c r="AO146" s="11"/>
      <c r="AP146" s="11">
        <f t="shared" si="20"/>
        <v>0.85915324127349446</v>
      </c>
      <c r="AQ146" s="11">
        <f t="shared" si="21"/>
        <v>1</v>
      </c>
      <c r="AR146" s="11">
        <f t="shared" si="22"/>
        <v>0.9642857142857143</v>
      </c>
      <c r="AS146" s="11">
        <f t="shared" si="23"/>
        <v>1</v>
      </c>
    </row>
    <row r="147" spans="1:48" s="584" customFormat="1" ht="15" customHeight="1">
      <c r="A147" s="577">
        <v>159</v>
      </c>
      <c r="B147" s="577">
        <v>143</v>
      </c>
      <c r="C147" s="575"/>
      <c r="D147" s="577">
        <v>1045</v>
      </c>
      <c r="E147" s="577" t="s">
        <v>1158</v>
      </c>
      <c r="F147" s="577" t="s">
        <v>90</v>
      </c>
      <c r="G147" s="577">
        <v>1963</v>
      </c>
      <c r="H147" s="577" t="s">
        <v>92</v>
      </c>
      <c r="I147" s="575"/>
      <c r="J147" s="577">
        <v>27</v>
      </c>
      <c r="K147" s="577">
        <v>8</v>
      </c>
      <c r="L147" s="577">
        <v>27</v>
      </c>
      <c r="M147" s="583">
        <v>0.48278935185185184</v>
      </c>
      <c r="N147" s="577">
        <v>0</v>
      </c>
      <c r="O147" s="580"/>
      <c r="P147" s="580"/>
      <c r="Q147" s="580"/>
      <c r="R147" s="580"/>
      <c r="S147" s="581">
        <v>0.72083333333333333</v>
      </c>
      <c r="T147" s="581">
        <v>0.63472222222222219</v>
      </c>
      <c r="U147" s="580"/>
      <c r="V147" s="580"/>
      <c r="W147" s="580"/>
      <c r="X147" s="581">
        <v>0.69097222222222221</v>
      </c>
      <c r="Y147" s="581">
        <v>0.34930555555555554</v>
      </c>
      <c r="Z147" s="580"/>
      <c r="AA147" s="581">
        <v>0.44166666666666665</v>
      </c>
      <c r="AB147" s="581">
        <v>0.55625000000000002</v>
      </c>
      <c r="AC147" s="581">
        <v>0.30486111111111114</v>
      </c>
      <c r="AD147" s="580"/>
      <c r="AE147" s="581">
        <v>0.39513888888888887</v>
      </c>
      <c r="AF147" s="580"/>
      <c r="AG147" s="580"/>
      <c r="AH147" s="580"/>
      <c r="AI147" s="581">
        <v>0.75347222222222221</v>
      </c>
      <c r="AJ147" s="576"/>
      <c r="AK147" s="11" t="str">
        <f t="shared" si="16"/>
        <v>Urbanowski Dariusz</v>
      </c>
      <c r="AL147" s="11">
        <f t="shared" si="17"/>
        <v>0</v>
      </c>
      <c r="AM147" s="11" t="str">
        <f t="shared" si="18"/>
        <v>Gdynia</v>
      </c>
      <c r="AN147" s="11">
        <f t="shared" si="19"/>
        <v>10.592791646873385</v>
      </c>
      <c r="AO147" s="11"/>
      <c r="AP147" s="11">
        <f t="shared" si="20"/>
        <v>0.99997602665835583</v>
      </c>
      <c r="AQ147" s="11">
        <f t="shared" si="21"/>
        <v>1</v>
      </c>
      <c r="AR147" s="11">
        <f t="shared" si="22"/>
        <v>1</v>
      </c>
      <c r="AS147" s="11">
        <f t="shared" si="23"/>
        <v>1</v>
      </c>
      <c r="AT147" s="585"/>
      <c r="AU147" s="585"/>
      <c r="AV147" s="585"/>
    </row>
    <row r="148" spans="1:48" ht="15" customHeight="1">
      <c r="A148" s="577">
        <v>161</v>
      </c>
      <c r="B148" s="577">
        <v>144</v>
      </c>
      <c r="C148" s="575"/>
      <c r="D148" s="577">
        <v>1048</v>
      </c>
      <c r="E148" s="577" t="s">
        <v>1135</v>
      </c>
      <c r="F148" s="577" t="s">
        <v>486</v>
      </c>
      <c r="G148" s="577">
        <v>1964</v>
      </c>
      <c r="H148" s="577" t="s">
        <v>57</v>
      </c>
      <c r="I148" s="575"/>
      <c r="J148" s="577">
        <v>25</v>
      </c>
      <c r="K148" s="577">
        <v>7</v>
      </c>
      <c r="L148" s="577">
        <v>25</v>
      </c>
      <c r="M148" s="583">
        <v>0.48276620370370371</v>
      </c>
      <c r="N148" s="577">
        <v>0</v>
      </c>
      <c r="O148" s="580"/>
      <c r="P148" s="580"/>
      <c r="Q148" s="580"/>
      <c r="R148" s="580"/>
      <c r="S148" s="580"/>
      <c r="T148" s="581">
        <v>0.63472222222222219</v>
      </c>
      <c r="U148" s="580"/>
      <c r="V148" s="580"/>
      <c r="W148" s="580"/>
      <c r="X148" s="581">
        <v>0.69097222222222221</v>
      </c>
      <c r="Y148" s="581">
        <v>0.35</v>
      </c>
      <c r="Z148" s="580"/>
      <c r="AA148" s="581">
        <v>0.44305555555555554</v>
      </c>
      <c r="AB148" s="581">
        <v>0.55625000000000002</v>
      </c>
      <c r="AC148" s="581">
        <v>0.30555555555555558</v>
      </c>
      <c r="AD148" s="580"/>
      <c r="AE148" s="581">
        <v>0.39513888888888887</v>
      </c>
      <c r="AF148" s="580"/>
      <c r="AG148" s="580"/>
      <c r="AH148" s="580"/>
      <c r="AI148" s="581">
        <v>0.75347222222222221</v>
      </c>
      <c r="AJ148" s="575"/>
      <c r="AK148" s="11" t="str">
        <f t="shared" ref="AK148:AK158" si="24">E148&amp;" "&amp;F148</f>
        <v>Sirocki Jarosław</v>
      </c>
      <c r="AL148" s="11">
        <f t="shared" ref="AL148:AL158" si="25">I148</f>
        <v>0</v>
      </c>
      <c r="AM148" s="11" t="str">
        <f t="shared" ref="AM148:AM158" si="26">H148</f>
        <v>Gdańsk</v>
      </c>
      <c r="AN148" s="11">
        <f t="shared" ref="AN148:AN157" si="27">MAX(AN147*IF(AR148&lt;1,AR148,IF(AS148&lt;1,AS148,IF(AP148&lt;1,AP148,1))),0)</f>
        <v>9.8081404137716532</v>
      </c>
      <c r="AO148" s="11"/>
      <c r="AP148" s="11">
        <f t="shared" ref="AP148:AP157" si="28">M147/M148</f>
        <v>1.0000479489822829</v>
      </c>
      <c r="AQ148" s="11">
        <f t="shared" ref="AQ148:AQ157" si="29">K148/K147</f>
        <v>0.875</v>
      </c>
      <c r="AR148" s="11">
        <f t="shared" ref="AR148:AR157" si="30">J148/J147</f>
        <v>0.92592592592592593</v>
      </c>
      <c r="AS148" s="11">
        <f t="shared" ref="AS148:AS157" si="31">(K148/K147)^0.2</f>
        <v>0.97364718061516808</v>
      </c>
      <c r="AT148" s="569"/>
      <c r="AU148" s="569"/>
      <c r="AV148" s="569"/>
    </row>
    <row r="149" spans="1:48" ht="15" customHeight="1">
      <c r="A149" s="577">
        <v>163</v>
      </c>
      <c r="B149" s="577">
        <v>145</v>
      </c>
      <c r="C149" s="575"/>
      <c r="D149" s="577">
        <v>1066</v>
      </c>
      <c r="E149" s="577" t="s">
        <v>1214</v>
      </c>
      <c r="F149" s="577" t="s">
        <v>958</v>
      </c>
      <c r="G149" s="577">
        <v>1981</v>
      </c>
      <c r="H149" s="577" t="s">
        <v>57</v>
      </c>
      <c r="I149" s="575"/>
      <c r="J149" s="577">
        <v>23</v>
      </c>
      <c r="K149" s="577">
        <v>7</v>
      </c>
      <c r="L149" s="577">
        <v>23</v>
      </c>
      <c r="M149" s="583">
        <v>0.37787037037037036</v>
      </c>
      <c r="N149" s="577">
        <v>0</v>
      </c>
      <c r="O149" s="581">
        <v>0.29166666666666669</v>
      </c>
      <c r="P149" s="580"/>
      <c r="Q149" s="580"/>
      <c r="R149" s="580"/>
      <c r="S149" s="581">
        <v>0.32083333333333336</v>
      </c>
      <c r="T149" s="580"/>
      <c r="U149" s="580"/>
      <c r="V149" s="580"/>
      <c r="W149" s="580"/>
      <c r="X149" s="581">
        <v>0.43541666666666667</v>
      </c>
      <c r="Y149" s="581">
        <v>0.6118055555555556</v>
      </c>
      <c r="Z149" s="580"/>
      <c r="AA149" s="581">
        <v>0.50069444444444444</v>
      </c>
      <c r="AB149" s="580"/>
      <c r="AC149" s="580"/>
      <c r="AD149" s="580"/>
      <c r="AE149" s="581">
        <v>0.55833333333333335</v>
      </c>
      <c r="AF149" s="581">
        <v>0.39930555555555558</v>
      </c>
      <c r="AG149" s="580"/>
      <c r="AH149" s="580"/>
      <c r="AI149" s="581">
        <v>0.64861111111111114</v>
      </c>
      <c r="AJ149" s="575"/>
      <c r="AK149" s="11" t="str">
        <f t="shared" si="24"/>
        <v>Jóźwiak Adrian</v>
      </c>
      <c r="AL149" s="11">
        <f t="shared" si="25"/>
        <v>0</v>
      </c>
      <c r="AM149" s="11" t="str">
        <f t="shared" si="26"/>
        <v>Gdańsk</v>
      </c>
      <c r="AN149" s="11">
        <f t="shared" si="27"/>
        <v>9.0234891806699213</v>
      </c>
      <c r="AO149" s="11"/>
      <c r="AP149" s="11">
        <f t="shared" si="28"/>
        <v>1.2775974025974026</v>
      </c>
      <c r="AQ149" s="11">
        <f t="shared" si="29"/>
        <v>1</v>
      </c>
      <c r="AR149" s="11">
        <f t="shared" si="30"/>
        <v>0.92</v>
      </c>
      <c r="AS149" s="11">
        <f t="shared" si="31"/>
        <v>1</v>
      </c>
      <c r="AT149" s="569"/>
      <c r="AU149" s="569"/>
      <c r="AV149" s="569"/>
    </row>
    <row r="150" spans="1:48" s="571" customFormat="1" ht="15" customHeight="1">
      <c r="A150" s="574">
        <v>164</v>
      </c>
      <c r="B150" s="574">
        <v>146</v>
      </c>
      <c r="C150" s="573"/>
      <c r="D150" s="574">
        <v>1174</v>
      </c>
      <c r="E150" s="574" t="s">
        <v>3066</v>
      </c>
      <c r="F150" s="574" t="s">
        <v>442</v>
      </c>
      <c r="G150" s="574">
        <v>1979</v>
      </c>
      <c r="H150" s="574" t="s">
        <v>65</v>
      </c>
      <c r="I150" s="573"/>
      <c r="J150" s="574">
        <v>19</v>
      </c>
      <c r="K150" s="574">
        <v>8</v>
      </c>
      <c r="L150" s="574">
        <v>25</v>
      </c>
      <c r="M150" s="582">
        <v>0.50351851851851848</v>
      </c>
      <c r="N150" s="574">
        <v>6</v>
      </c>
      <c r="O150" s="578"/>
      <c r="P150" s="579">
        <v>0.42083333333333334</v>
      </c>
      <c r="Q150" s="578"/>
      <c r="R150" s="578"/>
      <c r="S150" s="579">
        <v>0.36249999999999999</v>
      </c>
      <c r="T150" s="578"/>
      <c r="U150" s="579">
        <v>0.32500000000000001</v>
      </c>
      <c r="V150" s="578"/>
      <c r="W150" s="579">
        <v>0.34236111111111112</v>
      </c>
      <c r="X150" s="578"/>
      <c r="Y150" s="578"/>
      <c r="Z150" s="579">
        <v>0.45555555555555555</v>
      </c>
      <c r="AA150" s="578"/>
      <c r="AB150" s="578"/>
      <c r="AC150" s="579">
        <v>0.28958333333333336</v>
      </c>
      <c r="AD150" s="578"/>
      <c r="AE150" s="578"/>
      <c r="AF150" s="579">
        <v>0.37916666666666665</v>
      </c>
      <c r="AG150" s="579">
        <v>0.30833333333333335</v>
      </c>
      <c r="AH150" s="578"/>
      <c r="AI150" s="579">
        <v>0.77430555555555558</v>
      </c>
      <c r="AJ150" s="573"/>
      <c r="AK150" s="11" t="str">
        <f t="shared" si="24"/>
        <v>Iwaszko Łukasz</v>
      </c>
      <c r="AL150" s="11">
        <f t="shared" si="25"/>
        <v>0</v>
      </c>
      <c r="AM150" s="11" t="str">
        <f t="shared" si="26"/>
        <v>Bydgoszcz</v>
      </c>
      <c r="AN150" s="11">
        <f t="shared" si="27"/>
        <v>7.4541867144664566</v>
      </c>
      <c r="AO150" s="11"/>
      <c r="AP150" s="11">
        <f t="shared" si="28"/>
        <v>0.75045972784111814</v>
      </c>
      <c r="AQ150" s="11">
        <f t="shared" si="29"/>
        <v>1.1428571428571428</v>
      </c>
      <c r="AR150" s="11">
        <f t="shared" si="30"/>
        <v>0.82608695652173914</v>
      </c>
      <c r="AS150" s="11">
        <f t="shared" si="31"/>
        <v>1.0270660870893518</v>
      </c>
      <c r="AT150" s="572"/>
      <c r="AU150" s="572"/>
      <c r="AV150" s="572"/>
    </row>
    <row r="151" spans="1:48" ht="15" customHeight="1">
      <c r="A151" s="577">
        <v>165</v>
      </c>
      <c r="B151" s="577">
        <v>147</v>
      </c>
      <c r="C151" s="575"/>
      <c r="D151" s="577">
        <v>1094</v>
      </c>
      <c r="E151" s="577" t="s">
        <v>3490</v>
      </c>
      <c r="F151" s="577" t="s">
        <v>102</v>
      </c>
      <c r="G151" s="577">
        <v>1990</v>
      </c>
      <c r="H151" s="577" t="s">
        <v>3489</v>
      </c>
      <c r="I151" s="577" t="s">
        <v>1055</v>
      </c>
      <c r="J151" s="577">
        <v>19</v>
      </c>
      <c r="K151" s="577">
        <v>7</v>
      </c>
      <c r="L151" s="577">
        <v>19</v>
      </c>
      <c r="M151" s="583">
        <v>0.38413194444444443</v>
      </c>
      <c r="N151" s="577">
        <v>0</v>
      </c>
      <c r="O151" s="581">
        <v>0.29930555555555555</v>
      </c>
      <c r="P151" s="580"/>
      <c r="Q151" s="580"/>
      <c r="R151" s="580"/>
      <c r="S151" s="581">
        <v>0.43888888888888888</v>
      </c>
      <c r="T151" s="580"/>
      <c r="U151" s="581">
        <v>0.34236111111111112</v>
      </c>
      <c r="V151" s="580"/>
      <c r="W151" s="581">
        <v>0.40138888888888891</v>
      </c>
      <c r="X151" s="581">
        <v>0.55902777777777779</v>
      </c>
      <c r="Y151" s="581">
        <v>0.60347222222222219</v>
      </c>
      <c r="Z151" s="580"/>
      <c r="AA151" s="580"/>
      <c r="AB151" s="580"/>
      <c r="AC151" s="580"/>
      <c r="AD151" s="580"/>
      <c r="AE151" s="580"/>
      <c r="AF151" s="581">
        <v>0.50902777777777775</v>
      </c>
      <c r="AG151" s="580"/>
      <c r="AH151" s="580"/>
      <c r="AI151" s="581">
        <v>0.65486111111111112</v>
      </c>
      <c r="AJ151" s="575"/>
      <c r="AK151" s="11" t="str">
        <f t="shared" si="24"/>
        <v>Westa Mariusz</v>
      </c>
      <c r="AL151" s="11" t="str">
        <f t="shared" si="25"/>
        <v>AKK GDAKK</v>
      </c>
      <c r="AM151" s="11" t="str">
        <f t="shared" si="26"/>
        <v>Kazimierz</v>
      </c>
      <c r="AN151" s="11">
        <f t="shared" si="27"/>
        <v>7.2577478783193081</v>
      </c>
      <c r="AO151" s="11"/>
      <c r="AP151" s="11">
        <f t="shared" si="28"/>
        <v>1.3107957455783543</v>
      </c>
      <c r="AQ151" s="11">
        <f t="shared" si="29"/>
        <v>0.875</v>
      </c>
      <c r="AR151" s="11">
        <f t="shared" si="30"/>
        <v>1</v>
      </c>
      <c r="AS151" s="11">
        <f t="shared" si="31"/>
        <v>0.97364718061516808</v>
      </c>
      <c r="AT151" s="569"/>
      <c r="AU151" s="569"/>
      <c r="AV151" s="569"/>
    </row>
    <row r="152" spans="1:48" s="571" customFormat="1" ht="15" customHeight="1">
      <c r="A152" s="574">
        <v>166</v>
      </c>
      <c r="B152" s="574">
        <v>148</v>
      </c>
      <c r="C152" s="573"/>
      <c r="D152" s="574">
        <v>1112</v>
      </c>
      <c r="E152" s="574" t="s">
        <v>3488</v>
      </c>
      <c r="F152" s="574" t="s">
        <v>91</v>
      </c>
      <c r="G152" s="574">
        <v>1983</v>
      </c>
      <c r="H152" s="574" t="s">
        <v>45</v>
      </c>
      <c r="I152" s="573"/>
      <c r="J152" s="574">
        <v>17</v>
      </c>
      <c r="K152" s="574">
        <v>5</v>
      </c>
      <c r="L152" s="574">
        <v>17</v>
      </c>
      <c r="M152" s="582">
        <v>0.36457175925925928</v>
      </c>
      <c r="N152" s="574">
        <v>0</v>
      </c>
      <c r="O152" s="578"/>
      <c r="P152" s="578"/>
      <c r="Q152" s="579">
        <v>0.34791666666666665</v>
      </c>
      <c r="R152" s="578"/>
      <c r="S152" s="578"/>
      <c r="T152" s="578"/>
      <c r="U152" s="578"/>
      <c r="V152" s="578"/>
      <c r="W152" s="578"/>
      <c r="X152" s="578"/>
      <c r="Y152" s="579">
        <v>0.28749999999999998</v>
      </c>
      <c r="Z152" s="578"/>
      <c r="AA152" s="579">
        <v>0.42499999999999999</v>
      </c>
      <c r="AB152" s="579">
        <v>0.50972222222222219</v>
      </c>
      <c r="AC152" s="578"/>
      <c r="AD152" s="578"/>
      <c r="AE152" s="579">
        <v>0.39166666666666666</v>
      </c>
      <c r="AF152" s="578"/>
      <c r="AG152" s="578"/>
      <c r="AH152" s="578"/>
      <c r="AI152" s="579">
        <v>0.63472222222222219</v>
      </c>
      <c r="AJ152" s="573"/>
      <c r="AK152" s="11" t="str">
        <f t="shared" si="24"/>
        <v>Łuszczyk Mirosław</v>
      </c>
      <c r="AL152" s="11">
        <f t="shared" si="25"/>
        <v>0</v>
      </c>
      <c r="AM152" s="11" t="str">
        <f t="shared" si="26"/>
        <v>Szczecin</v>
      </c>
      <c r="AN152" s="11">
        <f t="shared" si="27"/>
        <v>6.4937744174435919</v>
      </c>
      <c r="AO152" s="11"/>
      <c r="AP152" s="11">
        <f t="shared" si="28"/>
        <v>1.0536524969046634</v>
      </c>
      <c r="AQ152" s="11">
        <f t="shared" si="29"/>
        <v>0.7142857142857143</v>
      </c>
      <c r="AR152" s="11">
        <f t="shared" si="30"/>
        <v>0.89473684210526316</v>
      </c>
      <c r="AS152" s="11">
        <f t="shared" si="31"/>
        <v>0.93491987614847016</v>
      </c>
      <c r="AT152" s="572"/>
      <c r="AU152" s="572"/>
      <c r="AV152" s="572"/>
    </row>
    <row r="153" spans="1:48" ht="15" customHeight="1">
      <c r="A153" s="577">
        <v>167</v>
      </c>
      <c r="B153" s="577">
        <v>149</v>
      </c>
      <c r="C153" s="575"/>
      <c r="D153" s="577">
        <v>1052</v>
      </c>
      <c r="E153" s="577" t="s">
        <v>26</v>
      </c>
      <c r="F153" s="577" t="s">
        <v>52</v>
      </c>
      <c r="G153" s="577">
        <v>1978</v>
      </c>
      <c r="H153" s="577" t="s">
        <v>53</v>
      </c>
      <c r="I153" s="577" t="s">
        <v>3487</v>
      </c>
      <c r="J153" s="577">
        <v>13</v>
      </c>
      <c r="K153" s="577">
        <v>4</v>
      </c>
      <c r="L153" s="577">
        <v>13</v>
      </c>
      <c r="M153" s="583">
        <v>0.15859953703703702</v>
      </c>
      <c r="N153" s="577">
        <v>0</v>
      </c>
      <c r="O153" s="580"/>
      <c r="P153" s="580"/>
      <c r="Q153" s="581">
        <v>0.34583333333333333</v>
      </c>
      <c r="R153" s="580"/>
      <c r="S153" s="580"/>
      <c r="T153" s="580"/>
      <c r="U153" s="580"/>
      <c r="V153" s="580"/>
      <c r="W153" s="580"/>
      <c r="X153" s="580"/>
      <c r="Y153" s="581">
        <v>0.3659722222222222</v>
      </c>
      <c r="Z153" s="580"/>
      <c r="AA153" s="580"/>
      <c r="AB153" s="580"/>
      <c r="AC153" s="581">
        <v>0.28472222222222221</v>
      </c>
      <c r="AD153" s="580"/>
      <c r="AE153" s="580"/>
      <c r="AF153" s="580"/>
      <c r="AG153" s="581">
        <v>0.31111111111111112</v>
      </c>
      <c r="AH153" s="580"/>
      <c r="AI153" s="581">
        <v>0.42916666666666664</v>
      </c>
      <c r="AJ153" s="575"/>
      <c r="AK153" s="11" t="str">
        <f t="shared" si="24"/>
        <v>Owczarski Marcin</v>
      </c>
      <c r="AL153" s="11" t="str">
        <f t="shared" si="25"/>
        <v>Jak nie teraz to kiedy? PBT</v>
      </c>
      <c r="AM153" s="11" t="str">
        <f t="shared" si="26"/>
        <v>Chojnice</v>
      </c>
      <c r="AN153" s="11">
        <f t="shared" si="27"/>
        <v>4.9658274956921584</v>
      </c>
      <c r="AO153" s="11"/>
      <c r="AP153" s="11">
        <f t="shared" si="28"/>
        <v>2.2986937167043715</v>
      </c>
      <c r="AQ153" s="11">
        <f t="shared" si="29"/>
        <v>0.8</v>
      </c>
      <c r="AR153" s="11">
        <f t="shared" si="30"/>
        <v>0.76470588235294112</v>
      </c>
      <c r="AS153" s="11">
        <f t="shared" si="31"/>
        <v>0.956352499790037</v>
      </c>
      <c r="AT153" s="569"/>
      <c r="AU153" s="569"/>
      <c r="AV153" s="569"/>
    </row>
    <row r="154" spans="1:48" s="571" customFormat="1" ht="15" customHeight="1">
      <c r="A154" s="574">
        <v>168</v>
      </c>
      <c r="B154" s="574">
        <v>150</v>
      </c>
      <c r="C154" s="573"/>
      <c r="D154" s="574">
        <v>1102</v>
      </c>
      <c r="E154" s="574" t="s">
        <v>3486</v>
      </c>
      <c r="F154" s="574" t="s">
        <v>919</v>
      </c>
      <c r="G154" s="574">
        <v>1982</v>
      </c>
      <c r="H154" s="574" t="s">
        <v>294</v>
      </c>
      <c r="I154" s="573"/>
      <c r="J154" s="574">
        <v>12</v>
      </c>
      <c r="K154" s="574">
        <v>5</v>
      </c>
      <c r="L154" s="574">
        <v>12</v>
      </c>
      <c r="M154" s="582">
        <v>0.44468750000000001</v>
      </c>
      <c r="N154" s="574">
        <v>0</v>
      </c>
      <c r="O154" s="579">
        <v>0.69791666666666663</v>
      </c>
      <c r="P154" s="578"/>
      <c r="Q154" s="579">
        <v>0.39027777777777778</v>
      </c>
      <c r="R154" s="578"/>
      <c r="S154" s="578"/>
      <c r="T154" s="578"/>
      <c r="U154" s="579">
        <v>0.5493055555555556</v>
      </c>
      <c r="V154" s="578"/>
      <c r="W154" s="579">
        <v>0.64027777777777772</v>
      </c>
      <c r="X154" s="578"/>
      <c r="Y154" s="578"/>
      <c r="Z154" s="578"/>
      <c r="AA154" s="578"/>
      <c r="AB154" s="578"/>
      <c r="AC154" s="578"/>
      <c r="AD154" s="578"/>
      <c r="AE154" s="578"/>
      <c r="AF154" s="578"/>
      <c r="AG154" s="579">
        <v>0.49722222222222223</v>
      </c>
      <c r="AH154" s="578"/>
      <c r="AI154" s="579">
        <v>0.71527777777777779</v>
      </c>
      <c r="AJ154" s="573"/>
      <c r="AK154" s="11" t="str">
        <f t="shared" si="24"/>
        <v>Kowalski Damian</v>
      </c>
      <c r="AL154" s="11">
        <f t="shared" si="25"/>
        <v>0</v>
      </c>
      <c r="AM154" s="11" t="str">
        <f t="shared" si="26"/>
        <v>Elbląg</v>
      </c>
      <c r="AN154" s="11">
        <f t="shared" si="27"/>
        <v>4.5838407652543003</v>
      </c>
      <c r="AO154" s="11"/>
      <c r="AP154" s="11">
        <f t="shared" si="28"/>
        <v>0.3566539132245386</v>
      </c>
      <c r="AQ154" s="11">
        <f t="shared" si="29"/>
        <v>1.25</v>
      </c>
      <c r="AR154" s="11">
        <f t="shared" si="30"/>
        <v>0.92307692307692313</v>
      </c>
      <c r="AS154" s="11">
        <f t="shared" si="31"/>
        <v>1.0456395525912732</v>
      </c>
      <c r="AT154" s="572"/>
      <c r="AU154" s="572"/>
      <c r="AV154" s="572"/>
    </row>
    <row r="155" spans="1:48" ht="15" customHeight="1">
      <c r="A155" s="577">
        <v>169</v>
      </c>
      <c r="B155" s="577">
        <v>151</v>
      </c>
      <c r="C155" s="575"/>
      <c r="D155" s="577">
        <v>1156</v>
      </c>
      <c r="E155" s="577" t="s">
        <v>619</v>
      </c>
      <c r="F155" s="577" t="s">
        <v>386</v>
      </c>
      <c r="G155" s="577">
        <v>1985</v>
      </c>
      <c r="H155" s="577" t="s">
        <v>92</v>
      </c>
      <c r="I155" s="577" t="s">
        <v>620</v>
      </c>
      <c r="J155" s="577">
        <v>-999</v>
      </c>
      <c r="K155" s="577">
        <v>15</v>
      </c>
      <c r="L155" s="577">
        <v>46</v>
      </c>
      <c r="M155" s="577" t="s">
        <v>1939</v>
      </c>
      <c r="N155" s="577">
        <v>0</v>
      </c>
      <c r="O155" s="581">
        <v>0.40277777777777779</v>
      </c>
      <c r="P155" s="581">
        <v>0.51944444444444449</v>
      </c>
      <c r="Q155" s="580"/>
      <c r="R155" s="580"/>
      <c r="S155" s="581">
        <v>0.4284722222222222</v>
      </c>
      <c r="T155" s="581">
        <v>0.61041666666666672</v>
      </c>
      <c r="U155" s="581">
        <v>0.32500000000000001</v>
      </c>
      <c r="V155" s="581">
        <v>0.67638888888888893</v>
      </c>
      <c r="W155" s="581">
        <v>0.34583333333333333</v>
      </c>
      <c r="X155" s="581">
        <v>0.44930555555555557</v>
      </c>
      <c r="Y155" s="580"/>
      <c r="Z155" s="581">
        <v>0.55902777777777779</v>
      </c>
      <c r="AA155" s="580"/>
      <c r="AB155" s="581">
        <v>0.6430555555555556</v>
      </c>
      <c r="AC155" s="581">
        <v>0.28541666666666665</v>
      </c>
      <c r="AD155" s="581">
        <v>0.58333333333333337</v>
      </c>
      <c r="AE155" s="580"/>
      <c r="AF155" s="581">
        <v>0.47847222222222224</v>
      </c>
      <c r="AG155" s="581">
        <v>0.30555555555555558</v>
      </c>
      <c r="AH155" s="581">
        <v>0.70277777777777772</v>
      </c>
      <c r="AI155" s="580"/>
      <c r="AJ155" s="575"/>
      <c r="AK155" s="11" t="str">
        <f t="shared" si="24"/>
        <v>Świeca Adam</v>
      </c>
      <c r="AL155" s="11" t="str">
        <f t="shared" si="25"/>
        <v>Cyklo Team</v>
      </c>
      <c r="AM155" s="11" t="str">
        <f t="shared" si="26"/>
        <v>Gdynia</v>
      </c>
      <c r="AN155" s="11">
        <f t="shared" si="27"/>
        <v>0</v>
      </c>
      <c r="AO155" s="11"/>
      <c r="AP155" s="11" t="e">
        <f t="shared" si="28"/>
        <v>#VALUE!</v>
      </c>
      <c r="AQ155" s="11">
        <f t="shared" si="29"/>
        <v>3</v>
      </c>
      <c r="AR155" s="11">
        <f t="shared" si="30"/>
        <v>-83.25</v>
      </c>
      <c r="AS155" s="11">
        <f t="shared" si="31"/>
        <v>1.2457309396155174</v>
      </c>
      <c r="AT155" s="569"/>
      <c r="AU155" s="569"/>
      <c r="AV155" s="569"/>
    </row>
    <row r="156" spans="1:48" ht="15" customHeight="1">
      <c r="A156" s="577">
        <v>171</v>
      </c>
      <c r="B156" s="577">
        <v>152</v>
      </c>
      <c r="C156" s="575"/>
      <c r="D156" s="577">
        <v>1006</v>
      </c>
      <c r="E156" s="577" t="s">
        <v>3483</v>
      </c>
      <c r="F156" s="577" t="s">
        <v>60</v>
      </c>
      <c r="G156" s="577">
        <v>1977</v>
      </c>
      <c r="H156" s="577" t="s">
        <v>1373</v>
      </c>
      <c r="I156" s="577" t="s">
        <v>3482</v>
      </c>
      <c r="J156" s="577">
        <v>-999</v>
      </c>
      <c r="K156" s="577">
        <v>4</v>
      </c>
      <c r="L156" s="577">
        <v>17</v>
      </c>
      <c r="M156" s="577" t="s">
        <v>1939</v>
      </c>
      <c r="N156" s="577">
        <v>0</v>
      </c>
      <c r="O156" s="580"/>
      <c r="P156" s="580"/>
      <c r="Q156" s="580"/>
      <c r="R156" s="580"/>
      <c r="S156" s="580"/>
      <c r="T156" s="580"/>
      <c r="U156" s="580"/>
      <c r="V156" s="580"/>
      <c r="W156" s="580"/>
      <c r="X156" s="580"/>
      <c r="Y156" s="581">
        <v>0.37430555555555556</v>
      </c>
      <c r="Z156" s="580"/>
      <c r="AA156" s="580"/>
      <c r="AB156" s="580"/>
      <c r="AC156" s="581">
        <v>0.28749999999999998</v>
      </c>
      <c r="AD156" s="580"/>
      <c r="AE156" s="581">
        <v>0.42083333333333334</v>
      </c>
      <c r="AF156" s="580"/>
      <c r="AG156" s="581">
        <v>0.31805555555555554</v>
      </c>
      <c r="AH156" s="580"/>
      <c r="AI156" s="580"/>
      <c r="AJ156" s="575"/>
      <c r="AK156" s="11" t="str">
        <f t="shared" si="24"/>
        <v>Wiatrowski Krzysztof</v>
      </c>
      <c r="AL156" s="11" t="str">
        <f t="shared" si="25"/>
        <v>IronTeam3City</v>
      </c>
      <c r="AM156" s="11" t="str">
        <f t="shared" si="26"/>
        <v>Kowale</v>
      </c>
      <c r="AN156" s="11">
        <f t="shared" si="27"/>
        <v>0</v>
      </c>
      <c r="AO156" s="11"/>
      <c r="AP156" s="11" t="e">
        <f t="shared" si="28"/>
        <v>#VALUE!</v>
      </c>
      <c r="AQ156" s="11">
        <f t="shared" si="29"/>
        <v>0.26666666666666666</v>
      </c>
      <c r="AR156" s="11">
        <f t="shared" si="30"/>
        <v>1</v>
      </c>
      <c r="AS156" s="11">
        <f t="shared" si="31"/>
        <v>0.76770389927475491</v>
      </c>
      <c r="AT156" s="569"/>
      <c r="AU156" s="569"/>
      <c r="AV156" s="569"/>
    </row>
    <row r="157" spans="1:48" s="571" customFormat="1" ht="15" customHeight="1">
      <c r="A157" s="574">
        <v>172</v>
      </c>
      <c r="B157" s="574">
        <v>153</v>
      </c>
      <c r="C157" s="573"/>
      <c r="D157" s="574">
        <v>1132</v>
      </c>
      <c r="E157" s="574" t="s">
        <v>1085</v>
      </c>
      <c r="F157" s="574" t="s">
        <v>664</v>
      </c>
      <c r="G157" s="574">
        <v>1974</v>
      </c>
      <c r="H157" s="574" t="s">
        <v>920</v>
      </c>
      <c r="I157" s="574" t="s">
        <v>921</v>
      </c>
      <c r="J157" s="574">
        <v>-999</v>
      </c>
      <c r="K157" s="574">
        <v>1</v>
      </c>
      <c r="L157" s="574">
        <v>3</v>
      </c>
      <c r="M157" s="574" t="s">
        <v>1939</v>
      </c>
      <c r="N157" s="574">
        <v>0</v>
      </c>
      <c r="O157" s="578"/>
      <c r="P157" s="578"/>
      <c r="Q157" s="578"/>
      <c r="R157" s="578"/>
      <c r="S157" s="578"/>
      <c r="T157" s="578"/>
      <c r="U157" s="578"/>
      <c r="V157" s="578"/>
      <c r="W157" s="578"/>
      <c r="X157" s="578"/>
      <c r="Y157" s="579">
        <v>0.28819444444444442</v>
      </c>
      <c r="Z157" s="578"/>
      <c r="AA157" s="578"/>
      <c r="AB157" s="578"/>
      <c r="AC157" s="578"/>
      <c r="AD157" s="578"/>
      <c r="AE157" s="578"/>
      <c r="AF157" s="578"/>
      <c r="AG157" s="578"/>
      <c r="AH157" s="578"/>
      <c r="AI157" s="578"/>
      <c r="AJ157" s="573"/>
      <c r="AK157" s="11" t="str">
        <f t="shared" si="24"/>
        <v>Skierski Robert</v>
      </c>
      <c r="AL157" s="11" t="str">
        <f t="shared" si="25"/>
        <v>WYRWIKUFLE</v>
      </c>
      <c r="AM157" s="11" t="str">
        <f t="shared" si="26"/>
        <v>Olsztyn</v>
      </c>
      <c r="AN157" s="11">
        <f t="shared" si="27"/>
        <v>0</v>
      </c>
      <c r="AO157" s="11"/>
      <c r="AP157" s="11" t="e">
        <f t="shared" si="28"/>
        <v>#VALUE!</v>
      </c>
      <c r="AQ157" s="11">
        <f t="shared" si="29"/>
        <v>0.25</v>
      </c>
      <c r="AR157" s="11">
        <f t="shared" si="30"/>
        <v>1</v>
      </c>
      <c r="AS157" s="11">
        <f t="shared" si="31"/>
        <v>0.75785828325519911</v>
      </c>
      <c r="AT157" s="572"/>
      <c r="AU157" s="572"/>
      <c r="AV157" s="572"/>
    </row>
    <row r="158" spans="1:48" s="571" customFormat="1" ht="15" customHeight="1">
      <c r="A158" s="574" t="s">
        <v>1939</v>
      </c>
      <c r="B158" s="573"/>
      <c r="C158" s="573"/>
      <c r="D158" s="573">
        <v>1176</v>
      </c>
      <c r="E158" s="573" t="s">
        <v>1226</v>
      </c>
      <c r="F158" s="573" t="s">
        <v>84</v>
      </c>
      <c r="G158" s="573">
        <v>1976</v>
      </c>
      <c r="H158" s="573" t="s">
        <v>111</v>
      </c>
      <c r="I158" s="573"/>
      <c r="J158" s="701" t="s">
        <v>1940</v>
      </c>
      <c r="K158" s="701"/>
      <c r="L158" s="701"/>
      <c r="M158" s="573" t="s">
        <v>1939</v>
      </c>
      <c r="N158" s="573"/>
      <c r="O158" s="573"/>
      <c r="P158" s="573"/>
      <c r="Q158" s="573"/>
      <c r="R158" s="573"/>
      <c r="S158" s="573"/>
      <c r="T158" s="573"/>
      <c r="U158" s="573"/>
      <c r="V158" s="573"/>
      <c r="W158" s="573"/>
      <c r="X158" s="573"/>
      <c r="Y158" s="573"/>
      <c r="Z158" s="573"/>
      <c r="AA158" s="573"/>
      <c r="AB158" s="573"/>
      <c r="AC158" s="573"/>
      <c r="AD158" s="573"/>
      <c r="AE158" s="573"/>
      <c r="AF158" s="573"/>
      <c r="AG158" s="573"/>
      <c r="AH158" s="573"/>
      <c r="AI158" s="573"/>
      <c r="AJ158" s="573"/>
      <c r="AK158" s="11" t="str">
        <f t="shared" si="24"/>
        <v>Rutka Radosław</v>
      </c>
      <c r="AL158" s="11">
        <f t="shared" si="25"/>
        <v>0</v>
      </c>
      <c r="AM158" s="11" t="str">
        <f t="shared" si="26"/>
        <v>Kwidzyn</v>
      </c>
      <c r="AN158" s="11">
        <v>0</v>
      </c>
      <c r="AO158" s="11"/>
      <c r="AP158" s="11" t="e">
        <f>#REF!/M158</f>
        <v>#REF!</v>
      </c>
      <c r="AQ158" s="11" t="e">
        <f>K158/#REF!</f>
        <v>#REF!</v>
      </c>
      <c r="AR158" s="11" t="e">
        <f>J158/#REF!</f>
        <v>#VALUE!</v>
      </c>
      <c r="AS158" s="11" t="e">
        <f>(K158/#REF!)^0.2</f>
        <v>#REF!</v>
      </c>
      <c r="AT158" s="572"/>
      <c r="AU158" s="572"/>
      <c r="AV158" s="572"/>
    </row>
    <row r="159" spans="1:48" ht="13.35" customHeight="1">
      <c r="A159" s="570"/>
      <c r="B159" s="569"/>
      <c r="C159" s="569"/>
      <c r="D159" s="569"/>
      <c r="E159" s="569"/>
      <c r="F159" s="569"/>
      <c r="G159" s="569"/>
      <c r="H159" s="569"/>
      <c r="I159" s="569"/>
      <c r="J159" s="569"/>
      <c r="K159" s="569"/>
      <c r="L159" s="569"/>
      <c r="M159" s="569"/>
      <c r="N159" s="569"/>
      <c r="O159" s="569"/>
      <c r="P159" s="569"/>
      <c r="Q159" s="569"/>
      <c r="R159" s="569"/>
      <c r="S159" s="569"/>
      <c r="T159" s="569"/>
      <c r="U159" s="569"/>
      <c r="V159" s="569"/>
      <c r="W159" s="569"/>
      <c r="X159" s="569"/>
      <c r="Y159" s="569"/>
      <c r="Z159" s="569"/>
      <c r="AA159" s="569"/>
      <c r="AB159" s="569"/>
      <c r="AC159" s="569"/>
      <c r="AD159" s="569"/>
      <c r="AE159" s="569"/>
      <c r="AF159" s="569"/>
      <c r="AG159" s="569"/>
      <c r="AH159" s="569"/>
      <c r="AI159" s="569"/>
      <c r="AJ159" s="569"/>
      <c r="AK159" s="569"/>
      <c r="AL159" s="569"/>
      <c r="AM159" s="569"/>
      <c r="AN159" s="569"/>
      <c r="AO159" s="569"/>
      <c r="AP159" s="569"/>
      <c r="AQ159" s="569"/>
      <c r="AR159" s="569"/>
      <c r="AS159" s="569"/>
      <c r="AT159" s="569"/>
      <c r="AU159" s="569"/>
      <c r="AV159" s="569"/>
    </row>
    <row r="160" spans="1:48" ht="13.35" customHeight="1">
      <c r="A160" s="570"/>
      <c r="B160" s="569"/>
      <c r="C160" s="569"/>
      <c r="D160" s="569"/>
      <c r="E160" s="569"/>
      <c r="F160" s="569"/>
      <c r="G160" s="569"/>
      <c r="H160" s="569"/>
      <c r="I160" s="570" t="s">
        <v>3480</v>
      </c>
      <c r="J160" s="569"/>
      <c r="K160" s="569"/>
      <c r="L160" s="569"/>
      <c r="M160" s="569"/>
      <c r="N160" s="569"/>
      <c r="O160" s="569"/>
      <c r="P160" s="569"/>
      <c r="Q160" s="569"/>
      <c r="R160" s="569"/>
      <c r="S160" s="569"/>
      <c r="T160" s="569"/>
      <c r="U160" s="569"/>
      <c r="V160" s="569"/>
      <c r="W160" s="569"/>
      <c r="X160" s="569"/>
      <c r="Y160" s="569"/>
      <c r="Z160" s="569"/>
      <c r="AA160" s="569"/>
      <c r="AB160" s="569"/>
      <c r="AC160" s="569"/>
      <c r="AD160" s="569"/>
      <c r="AE160" s="569"/>
      <c r="AF160" s="569"/>
      <c r="AG160" s="569"/>
      <c r="AH160" s="569"/>
      <c r="AI160" s="569"/>
      <c r="AJ160" s="569"/>
      <c r="AK160" s="569"/>
      <c r="AL160" s="569"/>
      <c r="AM160" s="569"/>
      <c r="AN160" s="569"/>
      <c r="AO160" s="569"/>
      <c r="AP160" s="569"/>
      <c r="AQ160" s="569"/>
      <c r="AR160" s="569"/>
      <c r="AS160" s="569"/>
      <c r="AT160" s="569"/>
      <c r="AU160" s="569"/>
      <c r="AV160" s="569"/>
    </row>
    <row r="161" spans="1:48" ht="13.35" customHeight="1">
      <c r="A161" s="570"/>
      <c r="B161" s="569"/>
      <c r="C161" s="569"/>
      <c r="D161" s="569"/>
      <c r="E161" s="569"/>
      <c r="F161" s="569"/>
      <c r="G161" s="569"/>
      <c r="H161" s="569"/>
      <c r="I161" s="570" t="s">
        <v>3479</v>
      </c>
      <c r="J161" s="569"/>
      <c r="K161" s="569"/>
      <c r="L161" s="569"/>
      <c r="M161" s="569"/>
      <c r="N161" s="569"/>
      <c r="O161" s="569"/>
      <c r="P161" s="569"/>
      <c r="Q161" s="569"/>
      <c r="R161" s="569"/>
      <c r="S161" s="569"/>
      <c r="T161" s="569"/>
      <c r="U161" s="569"/>
      <c r="V161" s="569"/>
      <c r="W161" s="569"/>
      <c r="X161" s="569"/>
      <c r="Y161" s="569"/>
      <c r="Z161" s="569"/>
      <c r="AA161" s="569"/>
      <c r="AB161" s="569"/>
      <c r="AC161" s="569"/>
      <c r="AD161" s="569"/>
      <c r="AE161" s="569"/>
      <c r="AF161" s="569"/>
      <c r="AG161" s="569"/>
      <c r="AH161" s="569"/>
      <c r="AI161" s="569"/>
      <c r="AJ161" s="569"/>
      <c r="AK161" s="569"/>
      <c r="AL161" s="569"/>
      <c r="AM161" s="569"/>
      <c r="AN161" s="569"/>
      <c r="AO161" s="569"/>
      <c r="AP161" s="569"/>
      <c r="AQ161" s="569"/>
      <c r="AR161" s="569"/>
      <c r="AS161" s="569"/>
      <c r="AT161" s="569"/>
      <c r="AU161" s="569"/>
      <c r="AV161" s="569"/>
    </row>
    <row r="162" spans="1:48" ht="13.35" customHeight="1">
      <c r="A162" s="570"/>
      <c r="B162" s="569"/>
      <c r="C162" s="569"/>
      <c r="D162" s="569"/>
      <c r="E162" s="569"/>
      <c r="F162" s="569"/>
      <c r="G162" s="569"/>
      <c r="H162" s="569"/>
      <c r="I162" s="570" t="s">
        <v>3478</v>
      </c>
      <c r="J162" s="569"/>
      <c r="K162" s="569"/>
      <c r="L162" s="569"/>
      <c r="M162" s="569"/>
      <c r="N162" s="569"/>
      <c r="O162" s="569"/>
      <c r="P162" s="569"/>
      <c r="Q162" s="569"/>
      <c r="R162" s="569"/>
      <c r="S162" s="569"/>
      <c r="T162" s="569"/>
      <c r="U162" s="569"/>
      <c r="V162" s="569"/>
      <c r="W162" s="569"/>
      <c r="X162" s="569"/>
      <c r="Y162" s="569"/>
      <c r="Z162" s="569"/>
      <c r="AA162" s="569"/>
      <c r="AB162" s="569"/>
      <c r="AC162" s="569"/>
      <c r="AD162" s="569"/>
      <c r="AE162" s="569"/>
      <c r="AF162" s="569"/>
      <c r="AG162" s="569"/>
      <c r="AH162" s="569"/>
      <c r="AI162" s="569"/>
      <c r="AJ162" s="569"/>
      <c r="AK162" s="569"/>
      <c r="AL162" s="569"/>
      <c r="AM162" s="569"/>
      <c r="AN162" s="569"/>
      <c r="AO162" s="569"/>
      <c r="AP162" s="569"/>
      <c r="AQ162" s="569"/>
      <c r="AR162" s="569"/>
      <c r="AS162" s="569"/>
      <c r="AT162" s="569"/>
      <c r="AU162" s="569"/>
      <c r="AV162" s="569"/>
    </row>
    <row r="163" spans="1:48" ht="13.35" customHeight="1">
      <c r="A163" s="570"/>
      <c r="B163" s="569"/>
      <c r="C163" s="569"/>
      <c r="D163" s="569"/>
      <c r="E163" s="569"/>
      <c r="F163" s="569"/>
      <c r="G163" s="569"/>
      <c r="H163" s="569"/>
      <c r="I163" s="569"/>
      <c r="J163" s="569"/>
      <c r="K163" s="569"/>
      <c r="L163" s="569"/>
      <c r="M163" s="569"/>
      <c r="N163" s="569"/>
      <c r="O163" s="569"/>
      <c r="P163" s="569"/>
      <c r="Q163" s="569"/>
      <c r="R163" s="569"/>
      <c r="S163" s="569"/>
      <c r="T163" s="569"/>
      <c r="U163" s="569"/>
      <c r="V163" s="569"/>
      <c r="W163" s="569"/>
      <c r="X163" s="569"/>
      <c r="Y163" s="569"/>
      <c r="Z163" s="569"/>
      <c r="AA163" s="569"/>
      <c r="AB163" s="569"/>
      <c r="AC163" s="569"/>
      <c r="AD163" s="569"/>
      <c r="AE163" s="569"/>
      <c r="AF163" s="569"/>
      <c r="AG163" s="569"/>
      <c r="AH163" s="569"/>
      <c r="AI163" s="569"/>
      <c r="AJ163" s="569"/>
      <c r="AK163" s="569"/>
      <c r="AL163" s="569"/>
      <c r="AM163" s="569"/>
      <c r="AN163" s="569"/>
      <c r="AO163" s="569"/>
      <c r="AP163" s="569"/>
      <c r="AQ163" s="569"/>
      <c r="AR163" s="569"/>
      <c r="AS163" s="569"/>
      <c r="AT163" s="569"/>
      <c r="AU163" s="569"/>
      <c r="AV163" s="569"/>
    </row>
    <row r="164" spans="1:48" ht="13.35" customHeight="1">
      <c r="A164" s="570"/>
      <c r="B164" s="569"/>
      <c r="C164" s="569"/>
      <c r="D164" s="569"/>
      <c r="E164" s="569"/>
      <c r="F164" s="569"/>
      <c r="G164" s="569"/>
      <c r="H164" s="569"/>
      <c r="I164" s="569"/>
      <c r="J164" s="569"/>
      <c r="K164" s="569"/>
      <c r="L164" s="569"/>
      <c r="M164" s="569"/>
      <c r="N164" s="569"/>
      <c r="O164" s="569"/>
      <c r="P164" s="569"/>
      <c r="Q164" s="569"/>
      <c r="R164" s="569"/>
      <c r="S164" s="569"/>
      <c r="T164" s="569"/>
      <c r="U164" s="569"/>
      <c r="V164" s="569"/>
      <c r="W164" s="569"/>
      <c r="X164" s="569"/>
      <c r="Y164" s="569"/>
      <c r="Z164" s="569"/>
      <c r="AA164" s="569"/>
      <c r="AB164" s="569"/>
      <c r="AC164" s="569"/>
      <c r="AD164" s="569"/>
      <c r="AE164" s="569"/>
      <c r="AF164" s="569"/>
      <c r="AG164" s="569"/>
      <c r="AH164" s="569"/>
      <c r="AI164" s="569"/>
      <c r="AJ164" s="569"/>
      <c r="AK164" s="569"/>
      <c r="AL164" s="569"/>
      <c r="AM164" s="569"/>
      <c r="AN164" s="569"/>
      <c r="AO164" s="569"/>
      <c r="AP164" s="569"/>
      <c r="AQ164" s="569"/>
      <c r="AR164" s="569"/>
      <c r="AS164" s="569"/>
      <c r="AT164" s="569"/>
      <c r="AU164" s="569"/>
      <c r="AV164" s="569"/>
    </row>
    <row r="165" spans="1:48" ht="13.35" customHeight="1">
      <c r="A165" s="570"/>
      <c r="B165" s="569"/>
      <c r="C165" s="569"/>
      <c r="D165" s="569"/>
      <c r="E165" s="569"/>
      <c r="F165" s="569"/>
      <c r="G165" s="569"/>
      <c r="H165" s="569"/>
      <c r="I165" s="569"/>
      <c r="J165" s="569"/>
      <c r="K165" s="569"/>
      <c r="L165" s="569"/>
      <c r="M165" s="569"/>
      <c r="N165" s="569"/>
      <c r="O165" s="569"/>
      <c r="P165" s="569"/>
      <c r="Q165" s="569"/>
      <c r="R165" s="569"/>
      <c r="S165" s="569"/>
      <c r="T165" s="569"/>
      <c r="U165" s="569"/>
      <c r="V165" s="569"/>
      <c r="W165" s="569"/>
      <c r="X165" s="569"/>
      <c r="Y165" s="569"/>
      <c r="Z165" s="569"/>
      <c r="AA165" s="569"/>
      <c r="AB165" s="569"/>
      <c r="AC165" s="569"/>
      <c r="AD165" s="569"/>
      <c r="AE165" s="569"/>
      <c r="AF165" s="569"/>
      <c r="AG165" s="569"/>
      <c r="AH165" s="569"/>
      <c r="AI165" s="569"/>
      <c r="AJ165" s="569"/>
      <c r="AK165" s="569"/>
      <c r="AL165" s="569"/>
      <c r="AM165" s="569"/>
      <c r="AN165" s="569"/>
      <c r="AO165" s="569"/>
      <c r="AP165" s="569"/>
      <c r="AQ165" s="569"/>
      <c r="AR165" s="569"/>
      <c r="AS165" s="569"/>
      <c r="AT165" s="569"/>
      <c r="AU165" s="569"/>
      <c r="AV165" s="569"/>
    </row>
    <row r="166" spans="1:48" ht="13.35" customHeight="1">
      <c r="A166" s="570"/>
      <c r="B166" s="569"/>
      <c r="C166" s="569"/>
      <c r="D166" s="569"/>
      <c r="E166" s="569"/>
      <c r="F166" s="569"/>
      <c r="G166" s="569"/>
      <c r="H166" s="569"/>
      <c r="I166" s="569"/>
      <c r="J166" s="569"/>
      <c r="K166" s="569"/>
      <c r="L166" s="569"/>
      <c r="M166" s="569"/>
      <c r="N166" s="569"/>
      <c r="O166" s="569"/>
      <c r="P166" s="569"/>
      <c r="Q166" s="569"/>
      <c r="R166" s="569"/>
      <c r="S166" s="569"/>
      <c r="T166" s="569"/>
      <c r="U166" s="569"/>
      <c r="V166" s="569"/>
      <c r="W166" s="569"/>
      <c r="X166" s="569"/>
      <c r="Y166" s="569"/>
      <c r="Z166" s="569"/>
      <c r="AA166" s="569"/>
      <c r="AB166" s="569"/>
      <c r="AC166" s="569"/>
      <c r="AD166" s="569"/>
      <c r="AE166" s="569"/>
      <c r="AF166" s="569"/>
      <c r="AG166" s="569"/>
      <c r="AH166" s="569"/>
      <c r="AI166" s="569"/>
      <c r="AJ166" s="569"/>
      <c r="AK166" s="569"/>
      <c r="AL166" s="569"/>
      <c r="AM166" s="569"/>
      <c r="AN166" s="569"/>
      <c r="AO166" s="569"/>
      <c r="AP166" s="569"/>
      <c r="AQ166" s="569"/>
      <c r="AR166" s="569"/>
      <c r="AS166" s="569"/>
      <c r="AT166" s="569"/>
      <c r="AU166" s="569"/>
      <c r="AV166" s="569"/>
    </row>
    <row r="167" spans="1:48" ht="13.35" customHeight="1">
      <c r="A167" s="570"/>
      <c r="B167" s="569"/>
      <c r="C167" s="569"/>
      <c r="D167" s="569"/>
      <c r="E167" s="569"/>
      <c r="F167" s="569"/>
      <c r="G167" s="569"/>
      <c r="H167" s="569"/>
      <c r="I167" s="569"/>
      <c r="J167" s="569"/>
      <c r="K167" s="569"/>
      <c r="L167" s="569"/>
      <c r="M167" s="569"/>
      <c r="N167" s="569"/>
      <c r="O167" s="569"/>
      <c r="P167" s="569"/>
      <c r="Q167" s="569"/>
      <c r="R167" s="569"/>
      <c r="S167" s="569"/>
      <c r="T167" s="569"/>
      <c r="U167" s="569"/>
      <c r="V167" s="569"/>
      <c r="W167" s="569"/>
      <c r="X167" s="569"/>
      <c r="Y167" s="569"/>
      <c r="Z167" s="569"/>
      <c r="AA167" s="569"/>
      <c r="AB167" s="569"/>
      <c r="AC167" s="569"/>
      <c r="AD167" s="569"/>
      <c r="AE167" s="569"/>
      <c r="AF167" s="569"/>
      <c r="AG167" s="569"/>
      <c r="AH167" s="569"/>
      <c r="AI167" s="569"/>
      <c r="AJ167" s="569"/>
      <c r="AK167" s="569"/>
      <c r="AL167" s="569"/>
      <c r="AM167" s="569"/>
      <c r="AN167" s="569"/>
      <c r="AO167" s="569"/>
      <c r="AP167" s="569"/>
      <c r="AQ167" s="569"/>
      <c r="AR167" s="569"/>
      <c r="AS167" s="569"/>
      <c r="AT167" s="569"/>
      <c r="AU167" s="569"/>
      <c r="AV167" s="569"/>
    </row>
    <row r="168" spans="1:48" ht="13.35" customHeight="1">
      <c r="A168" s="570"/>
      <c r="B168" s="569"/>
      <c r="C168" s="569"/>
      <c r="D168" s="569"/>
      <c r="E168" s="569"/>
      <c r="F168" s="569"/>
      <c r="G168" s="569"/>
      <c r="H168" s="569"/>
      <c r="I168" s="569"/>
      <c r="J168" s="569"/>
      <c r="K168" s="569"/>
      <c r="L168" s="569"/>
      <c r="M168" s="569"/>
      <c r="N168" s="569"/>
      <c r="O168" s="569"/>
      <c r="P168" s="569"/>
      <c r="Q168" s="569"/>
      <c r="R168" s="569"/>
      <c r="S168" s="569"/>
      <c r="T168" s="569"/>
      <c r="U168" s="569"/>
      <c r="V168" s="569"/>
      <c r="W168" s="569"/>
      <c r="X168" s="569"/>
      <c r="Y168" s="569"/>
      <c r="Z168" s="569"/>
      <c r="AA168" s="569"/>
      <c r="AB168" s="569"/>
      <c r="AC168" s="569"/>
      <c r="AD168" s="569"/>
      <c r="AE168" s="569"/>
      <c r="AF168" s="569"/>
      <c r="AG168" s="569"/>
      <c r="AH168" s="569"/>
      <c r="AI168" s="569"/>
      <c r="AJ168" s="569"/>
      <c r="AK168" s="569"/>
      <c r="AL168" s="569"/>
      <c r="AM168" s="569"/>
      <c r="AN168" s="569"/>
      <c r="AO168" s="569"/>
      <c r="AP168" s="569"/>
      <c r="AQ168" s="569"/>
      <c r="AR168" s="569"/>
      <c r="AS168" s="569"/>
      <c r="AT168" s="569"/>
      <c r="AU168" s="569"/>
      <c r="AV168" s="569"/>
    </row>
    <row r="169" spans="1:48" ht="13.35" customHeight="1">
      <c r="A169" s="570"/>
      <c r="B169" s="569"/>
      <c r="C169" s="569"/>
      <c r="D169" s="569"/>
      <c r="E169" s="569"/>
      <c r="F169" s="569"/>
      <c r="G169" s="569"/>
      <c r="H169" s="569"/>
      <c r="I169" s="569"/>
      <c r="J169" s="569"/>
      <c r="K169" s="569"/>
      <c r="L169" s="569"/>
      <c r="M169" s="569"/>
      <c r="N169" s="569"/>
      <c r="O169" s="569"/>
      <c r="P169" s="569"/>
      <c r="Q169" s="569"/>
      <c r="R169" s="569"/>
      <c r="S169" s="569"/>
      <c r="T169" s="569"/>
      <c r="U169" s="569"/>
      <c r="V169" s="569"/>
      <c r="W169" s="569"/>
      <c r="X169" s="569"/>
      <c r="Y169" s="569"/>
      <c r="Z169" s="569"/>
      <c r="AA169" s="569"/>
      <c r="AB169" s="569"/>
      <c r="AC169" s="569"/>
      <c r="AD169" s="569"/>
      <c r="AE169" s="569"/>
      <c r="AF169" s="569"/>
      <c r="AG169" s="569"/>
      <c r="AH169" s="569"/>
      <c r="AI169" s="569"/>
      <c r="AJ169" s="569"/>
      <c r="AK169" s="569"/>
      <c r="AL169" s="569"/>
      <c r="AM169" s="569"/>
      <c r="AN169" s="569"/>
      <c r="AO169" s="569"/>
      <c r="AP169" s="569"/>
      <c r="AQ169" s="569"/>
      <c r="AR169" s="569"/>
      <c r="AS169" s="569"/>
      <c r="AT169" s="569"/>
      <c r="AU169" s="569"/>
      <c r="AV169" s="569"/>
    </row>
    <row r="170" spans="1:48" ht="13.35" customHeight="1">
      <c r="A170" s="570"/>
      <c r="B170" s="569"/>
      <c r="C170" s="569"/>
      <c r="D170" s="569"/>
      <c r="E170" s="569"/>
      <c r="F170" s="569"/>
      <c r="G170" s="569"/>
      <c r="H170" s="569"/>
      <c r="I170" s="569"/>
      <c r="J170" s="569"/>
      <c r="K170" s="569"/>
      <c r="L170" s="569"/>
      <c r="M170" s="569"/>
      <c r="N170" s="569"/>
      <c r="O170" s="569"/>
      <c r="P170" s="569"/>
      <c r="Q170" s="569"/>
      <c r="R170" s="569"/>
      <c r="S170" s="569"/>
      <c r="T170" s="569"/>
      <c r="U170" s="569"/>
      <c r="V170" s="569"/>
      <c r="W170" s="569"/>
      <c r="X170" s="569"/>
      <c r="Y170" s="569"/>
      <c r="Z170" s="569"/>
      <c r="AA170" s="569"/>
      <c r="AB170" s="569"/>
      <c r="AC170" s="569"/>
      <c r="AD170" s="569"/>
      <c r="AE170" s="569"/>
      <c r="AF170" s="569"/>
      <c r="AG170" s="569"/>
      <c r="AH170" s="569"/>
      <c r="AI170" s="569"/>
      <c r="AJ170" s="569"/>
      <c r="AK170" s="569"/>
      <c r="AL170" s="569"/>
      <c r="AM170" s="569"/>
      <c r="AN170" s="569"/>
      <c r="AO170" s="569"/>
      <c r="AP170" s="569"/>
      <c r="AQ170" s="569"/>
      <c r="AR170" s="569"/>
      <c r="AS170" s="569"/>
      <c r="AT170" s="569"/>
      <c r="AU170" s="569"/>
      <c r="AV170" s="569"/>
    </row>
    <row r="171" spans="1:48" ht="13.35" customHeight="1">
      <c r="A171" s="570"/>
      <c r="B171" s="569"/>
      <c r="C171" s="569"/>
      <c r="D171" s="569"/>
      <c r="E171" s="569"/>
      <c r="F171" s="569"/>
      <c r="G171" s="569"/>
      <c r="H171" s="569"/>
      <c r="I171" s="569"/>
      <c r="J171" s="569"/>
      <c r="K171" s="569"/>
      <c r="L171" s="569"/>
      <c r="M171" s="569"/>
      <c r="N171" s="569"/>
      <c r="O171" s="569"/>
      <c r="P171" s="569"/>
      <c r="Q171" s="569"/>
      <c r="R171" s="569"/>
      <c r="S171" s="569"/>
      <c r="T171" s="569"/>
      <c r="U171" s="569"/>
      <c r="V171" s="569"/>
      <c r="W171" s="569"/>
      <c r="X171" s="569"/>
      <c r="Y171" s="569"/>
      <c r="Z171" s="569"/>
      <c r="AA171" s="569"/>
      <c r="AB171" s="569"/>
      <c r="AC171" s="569"/>
      <c r="AD171" s="569"/>
      <c r="AE171" s="569"/>
      <c r="AF171" s="569"/>
      <c r="AG171" s="569"/>
      <c r="AH171" s="569"/>
      <c r="AI171" s="569"/>
      <c r="AJ171" s="569"/>
      <c r="AK171" s="569"/>
      <c r="AL171" s="569"/>
      <c r="AM171" s="569"/>
      <c r="AN171" s="569"/>
      <c r="AO171" s="569"/>
      <c r="AP171" s="569"/>
      <c r="AQ171" s="569"/>
      <c r="AR171" s="569"/>
      <c r="AS171" s="569"/>
      <c r="AT171" s="569"/>
      <c r="AU171" s="569"/>
      <c r="AV171" s="569"/>
    </row>
    <row r="172" spans="1:48" ht="13.35" customHeight="1">
      <c r="A172" s="570"/>
      <c r="B172" s="569"/>
      <c r="C172" s="569"/>
      <c r="D172" s="569"/>
      <c r="E172" s="569"/>
      <c r="F172" s="569"/>
      <c r="G172" s="569"/>
      <c r="H172" s="569"/>
      <c r="I172" s="569"/>
      <c r="J172" s="569"/>
      <c r="K172" s="569"/>
      <c r="L172" s="569"/>
      <c r="M172" s="569"/>
      <c r="N172" s="569"/>
      <c r="O172" s="569"/>
      <c r="P172" s="569"/>
      <c r="Q172" s="569"/>
      <c r="R172" s="569"/>
      <c r="S172" s="569"/>
      <c r="T172" s="569"/>
      <c r="U172" s="569"/>
      <c r="V172" s="569"/>
      <c r="W172" s="569"/>
      <c r="X172" s="569"/>
      <c r="Y172" s="569"/>
      <c r="Z172" s="569"/>
      <c r="AA172" s="569"/>
      <c r="AB172" s="569"/>
      <c r="AC172" s="569"/>
      <c r="AD172" s="569"/>
      <c r="AE172" s="569"/>
      <c r="AF172" s="569"/>
      <c r="AG172" s="569"/>
      <c r="AH172" s="569"/>
      <c r="AI172" s="569"/>
      <c r="AJ172" s="569"/>
      <c r="AK172" s="569"/>
      <c r="AL172" s="569"/>
      <c r="AM172" s="569"/>
      <c r="AN172" s="569"/>
      <c r="AO172" s="569"/>
      <c r="AP172" s="569"/>
      <c r="AQ172" s="569"/>
      <c r="AR172" s="569"/>
      <c r="AS172" s="569"/>
      <c r="AT172" s="569"/>
      <c r="AU172" s="569"/>
      <c r="AV172" s="569"/>
    </row>
    <row r="173" spans="1:48" ht="13.35" customHeight="1">
      <c r="A173" s="570"/>
      <c r="B173" s="569"/>
      <c r="C173" s="569"/>
      <c r="D173" s="569"/>
      <c r="E173" s="569"/>
      <c r="F173" s="569"/>
      <c r="G173" s="569"/>
      <c r="H173" s="569"/>
      <c r="I173" s="569"/>
      <c r="J173" s="569"/>
      <c r="K173" s="569"/>
      <c r="L173" s="569"/>
      <c r="M173" s="569"/>
      <c r="N173" s="569"/>
      <c r="O173" s="569"/>
      <c r="P173" s="569"/>
      <c r="Q173" s="569"/>
      <c r="R173" s="569"/>
      <c r="S173" s="569"/>
      <c r="T173" s="569"/>
      <c r="U173" s="569"/>
      <c r="V173" s="569"/>
      <c r="W173" s="569"/>
      <c r="X173" s="569"/>
      <c r="Y173" s="569"/>
      <c r="Z173" s="569"/>
      <c r="AA173" s="569"/>
      <c r="AB173" s="569"/>
      <c r="AC173" s="569"/>
      <c r="AD173" s="569"/>
      <c r="AE173" s="569"/>
      <c r="AF173" s="569"/>
      <c r="AG173" s="569"/>
      <c r="AH173" s="569"/>
      <c r="AI173" s="569"/>
      <c r="AJ173" s="569"/>
      <c r="AK173" s="569"/>
      <c r="AL173" s="569"/>
      <c r="AM173" s="569"/>
      <c r="AN173" s="569"/>
      <c r="AO173" s="569"/>
      <c r="AP173" s="569"/>
      <c r="AQ173" s="569"/>
      <c r="AR173" s="569"/>
      <c r="AS173" s="569"/>
      <c r="AT173" s="569"/>
      <c r="AU173" s="569"/>
      <c r="AV173" s="569"/>
    </row>
    <row r="174" spans="1:48" ht="13.35" customHeight="1">
      <c r="A174" s="570"/>
      <c r="B174" s="569"/>
      <c r="C174" s="569"/>
      <c r="D174" s="569"/>
      <c r="E174" s="569"/>
      <c r="F174" s="569"/>
      <c r="G174" s="569"/>
      <c r="H174" s="569"/>
      <c r="I174" s="569"/>
      <c r="J174" s="569"/>
      <c r="K174" s="569"/>
      <c r="L174" s="569"/>
      <c r="M174" s="569"/>
      <c r="N174" s="569"/>
      <c r="O174" s="569"/>
      <c r="P174" s="569"/>
      <c r="Q174" s="569"/>
      <c r="R174" s="569"/>
      <c r="S174" s="569"/>
      <c r="T174" s="569"/>
      <c r="U174" s="569"/>
      <c r="V174" s="569"/>
      <c r="W174" s="569"/>
      <c r="X174" s="569"/>
      <c r="Y174" s="569"/>
      <c r="Z174" s="569"/>
      <c r="AA174" s="569"/>
      <c r="AB174" s="569"/>
      <c r="AC174" s="569"/>
      <c r="AD174" s="569"/>
      <c r="AE174" s="569"/>
      <c r="AF174" s="569"/>
      <c r="AG174" s="569"/>
      <c r="AH174" s="569"/>
      <c r="AI174" s="569"/>
      <c r="AJ174" s="569"/>
      <c r="AK174" s="569"/>
      <c r="AL174" s="569"/>
      <c r="AM174" s="569"/>
      <c r="AN174" s="569"/>
      <c r="AO174" s="569"/>
      <c r="AP174" s="569"/>
      <c r="AQ174" s="569"/>
      <c r="AR174" s="569"/>
      <c r="AS174" s="569"/>
      <c r="AT174" s="569"/>
      <c r="AU174" s="569"/>
      <c r="AV174" s="569"/>
    </row>
    <row r="175" spans="1:48" ht="13.35" customHeight="1">
      <c r="A175" s="570"/>
      <c r="B175" s="569"/>
      <c r="C175" s="569"/>
      <c r="D175" s="569"/>
      <c r="E175" s="569"/>
      <c r="F175" s="569"/>
      <c r="G175" s="569"/>
      <c r="H175" s="569"/>
      <c r="I175" s="569"/>
      <c r="J175" s="569"/>
      <c r="K175" s="569"/>
      <c r="L175" s="569"/>
      <c r="M175" s="569"/>
      <c r="N175" s="569"/>
      <c r="O175" s="569"/>
      <c r="P175" s="569"/>
      <c r="Q175" s="569"/>
      <c r="R175" s="569"/>
      <c r="S175" s="569"/>
      <c r="T175" s="569"/>
      <c r="U175" s="569"/>
      <c r="V175" s="569"/>
      <c r="W175" s="569"/>
      <c r="X175" s="569"/>
      <c r="Y175" s="569"/>
      <c r="Z175" s="569"/>
      <c r="AA175" s="569"/>
      <c r="AB175" s="569"/>
      <c r="AC175" s="569"/>
      <c r="AD175" s="569"/>
      <c r="AE175" s="569"/>
      <c r="AF175" s="569"/>
      <c r="AG175" s="569"/>
      <c r="AH175" s="569"/>
      <c r="AI175" s="569"/>
      <c r="AJ175" s="569"/>
      <c r="AK175" s="569"/>
      <c r="AL175" s="569"/>
      <c r="AM175" s="569"/>
      <c r="AN175" s="569"/>
      <c r="AO175" s="569"/>
      <c r="AP175" s="569"/>
      <c r="AQ175" s="569"/>
      <c r="AR175" s="569"/>
      <c r="AS175" s="569"/>
      <c r="AT175" s="569"/>
      <c r="AU175" s="569"/>
      <c r="AV175" s="569"/>
    </row>
    <row r="176" spans="1:48" ht="13.35" customHeight="1">
      <c r="A176" s="570"/>
      <c r="B176" s="569"/>
      <c r="C176" s="569"/>
      <c r="D176" s="569"/>
      <c r="E176" s="569"/>
      <c r="F176" s="569"/>
      <c r="G176" s="569"/>
      <c r="H176" s="569"/>
      <c r="I176" s="569"/>
      <c r="J176" s="569"/>
      <c r="K176" s="569"/>
      <c r="L176" s="569"/>
      <c r="M176" s="569"/>
      <c r="N176" s="569"/>
      <c r="O176" s="569"/>
      <c r="P176" s="569"/>
      <c r="Q176" s="569"/>
      <c r="R176" s="569"/>
      <c r="S176" s="569"/>
      <c r="T176" s="569"/>
      <c r="U176" s="569"/>
      <c r="V176" s="569"/>
      <c r="W176" s="569"/>
      <c r="X176" s="569"/>
      <c r="Y176" s="569"/>
      <c r="Z176" s="569"/>
      <c r="AA176" s="569"/>
      <c r="AB176" s="569"/>
      <c r="AC176" s="569"/>
      <c r="AD176" s="569"/>
      <c r="AE176" s="569"/>
      <c r="AF176" s="569"/>
      <c r="AG176" s="569"/>
      <c r="AH176" s="569"/>
      <c r="AI176" s="569"/>
      <c r="AJ176" s="569"/>
      <c r="AK176" s="569"/>
      <c r="AL176" s="569"/>
      <c r="AM176" s="569"/>
      <c r="AN176" s="569"/>
      <c r="AO176" s="569"/>
      <c r="AP176" s="569"/>
      <c r="AQ176" s="569"/>
      <c r="AR176" s="569"/>
      <c r="AS176" s="569"/>
      <c r="AT176" s="569"/>
      <c r="AU176" s="569"/>
      <c r="AV176" s="569"/>
    </row>
    <row r="177" spans="1:48" ht="13.35" customHeight="1">
      <c r="A177" s="570"/>
      <c r="B177" s="569"/>
      <c r="C177" s="569"/>
      <c r="D177" s="569"/>
      <c r="E177" s="569"/>
      <c r="F177" s="569"/>
      <c r="G177" s="569"/>
      <c r="H177" s="569"/>
      <c r="I177" s="569"/>
      <c r="J177" s="569"/>
      <c r="K177" s="569"/>
      <c r="L177" s="569"/>
      <c r="M177" s="569"/>
      <c r="N177" s="569"/>
      <c r="O177" s="569"/>
      <c r="P177" s="569"/>
      <c r="Q177" s="569"/>
      <c r="R177" s="569"/>
      <c r="S177" s="569"/>
      <c r="T177" s="569"/>
      <c r="U177" s="569"/>
      <c r="V177" s="569"/>
      <c r="W177" s="569"/>
      <c r="X177" s="569"/>
      <c r="Y177" s="569"/>
      <c r="Z177" s="569"/>
      <c r="AA177" s="569"/>
      <c r="AB177" s="569"/>
      <c r="AC177" s="569"/>
      <c r="AD177" s="569"/>
      <c r="AE177" s="569"/>
      <c r="AF177" s="569"/>
      <c r="AG177" s="569"/>
      <c r="AH177" s="569"/>
      <c r="AI177" s="569"/>
      <c r="AJ177" s="569"/>
      <c r="AK177" s="569"/>
      <c r="AL177" s="569"/>
      <c r="AM177" s="569"/>
      <c r="AN177" s="569"/>
      <c r="AO177" s="569"/>
      <c r="AP177" s="569"/>
      <c r="AQ177" s="569"/>
      <c r="AR177" s="569"/>
      <c r="AS177" s="569"/>
      <c r="AT177" s="569"/>
      <c r="AU177" s="569"/>
      <c r="AV177" s="569"/>
    </row>
    <row r="178" spans="1:48" ht="13.35" customHeight="1">
      <c r="A178" s="570"/>
      <c r="B178" s="569"/>
      <c r="C178" s="569"/>
      <c r="D178" s="569"/>
      <c r="E178" s="569"/>
      <c r="F178" s="569"/>
      <c r="G178" s="569"/>
      <c r="H178" s="569"/>
      <c r="I178" s="569"/>
      <c r="J178" s="569"/>
      <c r="K178" s="569"/>
      <c r="L178" s="569"/>
      <c r="M178" s="569"/>
      <c r="N178" s="569"/>
      <c r="O178" s="569"/>
      <c r="P178" s="569"/>
      <c r="Q178" s="569"/>
      <c r="R178" s="569"/>
      <c r="S178" s="569"/>
      <c r="T178" s="569"/>
      <c r="U178" s="569"/>
      <c r="V178" s="569"/>
      <c r="W178" s="569"/>
      <c r="X178" s="569"/>
      <c r="Y178" s="569"/>
      <c r="Z178" s="569"/>
      <c r="AA178" s="569"/>
      <c r="AB178" s="569"/>
      <c r="AC178" s="569"/>
      <c r="AD178" s="569"/>
      <c r="AE178" s="569"/>
      <c r="AF178" s="569"/>
      <c r="AG178" s="569"/>
      <c r="AH178" s="569"/>
      <c r="AI178" s="569"/>
      <c r="AJ178" s="569"/>
      <c r="AK178" s="569"/>
      <c r="AL178" s="569"/>
      <c r="AM178" s="569"/>
      <c r="AN178" s="569"/>
      <c r="AO178" s="569"/>
      <c r="AP178" s="569"/>
      <c r="AQ178" s="569"/>
      <c r="AR178" s="569"/>
      <c r="AS178" s="569"/>
      <c r="AT178" s="569"/>
      <c r="AU178" s="569"/>
      <c r="AV178" s="569"/>
    </row>
    <row r="179" spans="1:48" ht="13.35" customHeight="1">
      <c r="A179" s="570"/>
      <c r="B179" s="569"/>
      <c r="C179" s="569"/>
      <c r="D179" s="569"/>
      <c r="E179" s="569"/>
      <c r="F179" s="569"/>
      <c r="G179" s="569"/>
      <c r="H179" s="569"/>
      <c r="I179" s="569"/>
      <c r="J179" s="569"/>
      <c r="K179" s="569"/>
      <c r="L179" s="569"/>
      <c r="M179" s="569"/>
      <c r="N179" s="569"/>
      <c r="O179" s="569"/>
      <c r="P179" s="569"/>
      <c r="Q179" s="569"/>
      <c r="R179" s="569"/>
      <c r="S179" s="569"/>
      <c r="T179" s="569"/>
      <c r="U179" s="569"/>
      <c r="V179" s="569"/>
      <c r="W179" s="569"/>
      <c r="X179" s="569"/>
      <c r="Y179" s="569"/>
      <c r="Z179" s="569"/>
      <c r="AA179" s="569"/>
      <c r="AB179" s="569"/>
      <c r="AC179" s="569"/>
      <c r="AD179" s="569"/>
      <c r="AE179" s="569"/>
      <c r="AF179" s="569"/>
      <c r="AG179" s="569"/>
      <c r="AH179" s="569"/>
      <c r="AI179" s="569"/>
      <c r="AJ179" s="569"/>
      <c r="AK179" s="569"/>
      <c r="AL179" s="569"/>
      <c r="AM179" s="569"/>
      <c r="AN179" s="569"/>
      <c r="AO179" s="569"/>
      <c r="AP179" s="569"/>
      <c r="AQ179" s="569"/>
      <c r="AR179" s="569"/>
      <c r="AS179" s="569"/>
      <c r="AT179" s="569"/>
      <c r="AU179" s="569"/>
      <c r="AV179" s="569"/>
    </row>
    <row r="180" spans="1:48" ht="13.35" customHeight="1">
      <c r="A180" s="570"/>
      <c r="B180" s="569"/>
      <c r="C180" s="569"/>
      <c r="D180" s="569"/>
      <c r="E180" s="569"/>
      <c r="F180" s="569"/>
      <c r="G180" s="569"/>
      <c r="H180" s="569"/>
      <c r="I180" s="569"/>
      <c r="J180" s="569"/>
      <c r="K180" s="569"/>
      <c r="L180" s="569"/>
      <c r="M180" s="569"/>
      <c r="N180" s="569"/>
      <c r="O180" s="569"/>
      <c r="P180" s="569"/>
      <c r="Q180" s="569"/>
      <c r="R180" s="569"/>
      <c r="S180" s="569"/>
      <c r="T180" s="569"/>
      <c r="U180" s="569"/>
      <c r="V180" s="569"/>
      <c r="W180" s="569"/>
      <c r="X180" s="569"/>
      <c r="Y180" s="569"/>
      <c r="Z180" s="569"/>
      <c r="AA180" s="569"/>
      <c r="AB180" s="569"/>
      <c r="AC180" s="569"/>
      <c r="AD180" s="569"/>
      <c r="AE180" s="569"/>
      <c r="AF180" s="569"/>
      <c r="AG180" s="569"/>
      <c r="AH180" s="569"/>
      <c r="AI180" s="569"/>
      <c r="AJ180" s="569"/>
      <c r="AK180" s="569"/>
      <c r="AL180" s="569"/>
      <c r="AM180" s="569"/>
      <c r="AN180" s="569"/>
      <c r="AO180" s="569"/>
      <c r="AP180" s="569"/>
      <c r="AQ180" s="569"/>
      <c r="AR180" s="569"/>
      <c r="AS180" s="569"/>
      <c r="AT180" s="569"/>
      <c r="AU180" s="569"/>
      <c r="AV180" s="569"/>
    </row>
    <row r="181" spans="1:48" ht="13.35" customHeight="1">
      <c r="A181" s="570"/>
      <c r="B181" s="569"/>
      <c r="C181" s="569"/>
      <c r="D181" s="569"/>
      <c r="E181" s="569"/>
      <c r="F181" s="569"/>
      <c r="G181" s="569"/>
      <c r="H181" s="569"/>
      <c r="I181" s="569"/>
      <c r="J181" s="569"/>
      <c r="K181" s="569"/>
      <c r="L181" s="569"/>
      <c r="M181" s="569"/>
      <c r="N181" s="569"/>
      <c r="O181" s="569"/>
      <c r="P181" s="569"/>
      <c r="Q181" s="569"/>
      <c r="R181" s="569"/>
      <c r="S181" s="569"/>
      <c r="T181" s="569"/>
      <c r="U181" s="569"/>
      <c r="V181" s="569"/>
      <c r="W181" s="569"/>
      <c r="X181" s="569"/>
      <c r="Y181" s="569"/>
      <c r="Z181" s="569"/>
      <c r="AA181" s="569"/>
      <c r="AB181" s="569"/>
      <c r="AC181" s="569"/>
      <c r="AD181" s="569"/>
      <c r="AE181" s="569"/>
      <c r="AF181" s="569"/>
      <c r="AG181" s="569"/>
      <c r="AH181" s="569"/>
      <c r="AI181" s="569"/>
      <c r="AJ181" s="569"/>
      <c r="AK181" s="569"/>
      <c r="AL181" s="569"/>
      <c r="AM181" s="569"/>
      <c r="AN181" s="569"/>
      <c r="AO181" s="569"/>
      <c r="AP181" s="569"/>
      <c r="AQ181" s="569"/>
      <c r="AR181" s="569"/>
      <c r="AS181" s="569"/>
      <c r="AT181" s="569"/>
      <c r="AU181" s="569"/>
      <c r="AV181" s="569"/>
    </row>
    <row r="182" spans="1:48" ht="13.35" customHeight="1">
      <c r="A182" s="570"/>
      <c r="B182" s="569"/>
      <c r="C182" s="569"/>
      <c r="D182" s="569"/>
      <c r="E182" s="569"/>
      <c r="F182" s="569"/>
      <c r="G182" s="569"/>
      <c r="H182" s="569"/>
      <c r="I182" s="569"/>
      <c r="J182" s="569"/>
      <c r="K182" s="569"/>
      <c r="L182" s="569"/>
      <c r="M182" s="569"/>
      <c r="N182" s="569"/>
      <c r="O182" s="569"/>
      <c r="P182" s="569"/>
      <c r="Q182" s="569"/>
      <c r="R182" s="569"/>
      <c r="S182" s="569"/>
      <c r="T182" s="569"/>
      <c r="U182" s="569"/>
      <c r="V182" s="569"/>
      <c r="W182" s="569"/>
      <c r="X182" s="569"/>
      <c r="Y182" s="569"/>
      <c r="Z182" s="569"/>
      <c r="AA182" s="569"/>
      <c r="AB182" s="569"/>
      <c r="AC182" s="569"/>
      <c r="AD182" s="569"/>
      <c r="AE182" s="569"/>
      <c r="AF182" s="569"/>
      <c r="AG182" s="569"/>
      <c r="AH182" s="569"/>
      <c r="AI182" s="569"/>
      <c r="AJ182" s="569"/>
      <c r="AK182" s="569"/>
      <c r="AL182" s="569"/>
      <c r="AM182" s="569"/>
      <c r="AN182" s="569"/>
      <c r="AO182" s="569"/>
      <c r="AP182" s="569"/>
      <c r="AQ182" s="569"/>
      <c r="AR182" s="569"/>
      <c r="AS182" s="569"/>
      <c r="AT182" s="569"/>
      <c r="AU182" s="569"/>
      <c r="AV182" s="569"/>
    </row>
    <row r="183" spans="1:48" ht="13.35" customHeight="1">
      <c r="A183" s="570"/>
      <c r="B183" s="569"/>
      <c r="C183" s="569"/>
      <c r="D183" s="569"/>
      <c r="E183" s="569"/>
      <c r="F183" s="569"/>
      <c r="G183" s="569"/>
      <c r="H183" s="569"/>
      <c r="I183" s="569"/>
      <c r="J183" s="569"/>
      <c r="K183" s="569"/>
      <c r="L183" s="569"/>
      <c r="M183" s="569"/>
      <c r="N183" s="569"/>
      <c r="O183" s="569"/>
      <c r="P183" s="569"/>
      <c r="Q183" s="569"/>
      <c r="R183" s="569"/>
      <c r="S183" s="569"/>
      <c r="T183" s="569"/>
      <c r="U183" s="569"/>
      <c r="V183" s="569"/>
      <c r="W183" s="569"/>
      <c r="X183" s="569"/>
      <c r="Y183" s="569"/>
      <c r="Z183" s="569"/>
      <c r="AA183" s="569"/>
      <c r="AB183" s="569"/>
      <c r="AC183" s="569"/>
      <c r="AD183" s="569"/>
      <c r="AE183" s="569"/>
      <c r="AF183" s="569"/>
      <c r="AG183" s="569"/>
      <c r="AH183" s="569"/>
      <c r="AI183" s="569"/>
      <c r="AJ183" s="569"/>
      <c r="AK183" s="569"/>
      <c r="AL183" s="569"/>
      <c r="AM183" s="569"/>
      <c r="AN183" s="569"/>
      <c r="AO183" s="569"/>
      <c r="AP183" s="569"/>
      <c r="AQ183" s="569"/>
      <c r="AR183" s="569"/>
      <c r="AS183" s="569"/>
      <c r="AT183" s="569"/>
      <c r="AU183" s="569"/>
      <c r="AV183" s="569"/>
    </row>
    <row r="184" spans="1:48" ht="13.35" customHeight="1">
      <c r="A184" s="570"/>
      <c r="B184" s="569"/>
      <c r="C184" s="569"/>
      <c r="D184" s="569"/>
      <c r="E184" s="569"/>
      <c r="F184" s="569"/>
      <c r="G184" s="569"/>
      <c r="H184" s="569"/>
      <c r="I184" s="569"/>
      <c r="J184" s="569"/>
      <c r="K184" s="569"/>
      <c r="L184" s="569"/>
      <c r="M184" s="569"/>
      <c r="N184" s="569"/>
      <c r="O184" s="569"/>
      <c r="P184" s="569"/>
      <c r="Q184" s="569"/>
      <c r="R184" s="569"/>
      <c r="S184" s="569"/>
      <c r="T184" s="569"/>
      <c r="U184" s="569"/>
      <c r="V184" s="569"/>
      <c r="W184" s="569"/>
      <c r="X184" s="569"/>
      <c r="Y184" s="569"/>
      <c r="Z184" s="569"/>
      <c r="AA184" s="569"/>
      <c r="AB184" s="569"/>
      <c r="AC184" s="569"/>
      <c r="AD184" s="569"/>
      <c r="AE184" s="569"/>
      <c r="AF184" s="569"/>
      <c r="AG184" s="569"/>
      <c r="AH184" s="569"/>
      <c r="AI184" s="569"/>
      <c r="AJ184" s="569"/>
      <c r="AK184" s="569"/>
      <c r="AL184" s="569"/>
      <c r="AM184" s="569"/>
      <c r="AN184" s="569"/>
      <c r="AO184" s="569"/>
      <c r="AP184" s="569"/>
      <c r="AQ184" s="569"/>
      <c r="AR184" s="569"/>
      <c r="AS184" s="569"/>
      <c r="AT184" s="569"/>
      <c r="AU184" s="569"/>
      <c r="AV184" s="569"/>
    </row>
    <row r="185" spans="1:48" ht="13.35" customHeight="1">
      <c r="A185" s="570"/>
      <c r="B185" s="569"/>
      <c r="C185" s="569"/>
      <c r="D185" s="569"/>
      <c r="E185" s="569"/>
      <c r="F185" s="569"/>
      <c r="G185" s="569"/>
      <c r="H185" s="569"/>
      <c r="I185" s="569"/>
      <c r="J185" s="569"/>
      <c r="K185" s="569"/>
      <c r="L185" s="569"/>
      <c r="M185" s="569"/>
      <c r="N185" s="569"/>
      <c r="O185" s="569"/>
      <c r="P185" s="569"/>
      <c r="Q185" s="569"/>
      <c r="R185" s="569"/>
      <c r="S185" s="569"/>
      <c r="T185" s="569"/>
      <c r="U185" s="569"/>
      <c r="V185" s="569"/>
      <c r="W185" s="569"/>
      <c r="X185" s="569"/>
      <c r="Y185" s="569"/>
      <c r="Z185" s="569"/>
      <c r="AA185" s="569"/>
      <c r="AB185" s="569"/>
      <c r="AC185" s="569"/>
      <c r="AD185" s="569"/>
      <c r="AE185" s="569"/>
      <c r="AF185" s="569"/>
      <c r="AG185" s="569"/>
      <c r="AH185" s="569"/>
      <c r="AI185" s="569"/>
      <c r="AJ185" s="569"/>
      <c r="AK185" s="569"/>
      <c r="AL185" s="569"/>
      <c r="AM185" s="569"/>
      <c r="AN185" s="569"/>
      <c r="AO185" s="569"/>
      <c r="AP185" s="569"/>
      <c r="AQ185" s="569"/>
      <c r="AR185" s="569"/>
      <c r="AS185" s="569"/>
      <c r="AT185" s="569"/>
      <c r="AU185" s="569"/>
      <c r="AV185" s="569"/>
    </row>
    <row r="186" spans="1:48" ht="13.35" customHeight="1">
      <c r="A186" s="570"/>
      <c r="B186" s="569"/>
      <c r="C186" s="569"/>
      <c r="D186" s="569"/>
      <c r="E186" s="569"/>
      <c r="F186" s="569"/>
      <c r="G186" s="569"/>
      <c r="H186" s="569"/>
      <c r="I186" s="569"/>
      <c r="J186" s="569"/>
      <c r="K186" s="569"/>
      <c r="L186" s="569"/>
      <c r="M186" s="569"/>
      <c r="N186" s="569"/>
      <c r="O186" s="569"/>
      <c r="P186" s="569"/>
      <c r="Q186" s="569"/>
      <c r="R186" s="569"/>
      <c r="S186" s="569"/>
      <c r="T186" s="569"/>
      <c r="U186" s="569"/>
      <c r="V186" s="569"/>
      <c r="W186" s="569"/>
      <c r="X186" s="569"/>
      <c r="Y186" s="569"/>
      <c r="Z186" s="569"/>
      <c r="AA186" s="569"/>
      <c r="AB186" s="569"/>
      <c r="AC186" s="569"/>
      <c r="AD186" s="569"/>
      <c r="AE186" s="569"/>
      <c r="AF186" s="569"/>
      <c r="AG186" s="569"/>
      <c r="AH186" s="569"/>
      <c r="AI186" s="569"/>
      <c r="AJ186" s="569"/>
      <c r="AK186" s="569"/>
      <c r="AL186" s="569"/>
      <c r="AM186" s="569"/>
      <c r="AN186" s="569"/>
      <c r="AO186" s="569"/>
      <c r="AP186" s="569"/>
      <c r="AQ186" s="569"/>
      <c r="AR186" s="569"/>
      <c r="AS186" s="569"/>
      <c r="AT186" s="569"/>
      <c r="AU186" s="569"/>
      <c r="AV186" s="569"/>
    </row>
    <row r="187" spans="1:48" ht="13.35" customHeight="1">
      <c r="A187" s="570"/>
      <c r="B187" s="569"/>
      <c r="C187" s="569"/>
      <c r="D187" s="569"/>
      <c r="E187" s="569"/>
      <c r="F187" s="569"/>
      <c r="G187" s="569"/>
      <c r="H187" s="569"/>
      <c r="I187" s="569"/>
      <c r="J187" s="569"/>
      <c r="K187" s="569"/>
      <c r="L187" s="569"/>
      <c r="M187" s="569"/>
      <c r="N187" s="569"/>
      <c r="O187" s="569"/>
      <c r="P187" s="569"/>
      <c r="Q187" s="569"/>
      <c r="R187" s="569"/>
      <c r="S187" s="569"/>
      <c r="T187" s="569"/>
      <c r="U187" s="569"/>
      <c r="V187" s="569"/>
      <c r="W187" s="569"/>
      <c r="X187" s="569"/>
      <c r="Y187" s="569"/>
      <c r="Z187" s="569"/>
      <c r="AA187" s="569"/>
      <c r="AB187" s="569"/>
      <c r="AC187" s="569"/>
      <c r="AD187" s="569"/>
      <c r="AE187" s="569"/>
      <c r="AF187" s="569"/>
      <c r="AG187" s="569"/>
      <c r="AH187" s="569"/>
      <c r="AI187" s="569"/>
      <c r="AJ187" s="569"/>
      <c r="AK187" s="569"/>
      <c r="AL187" s="569"/>
      <c r="AM187" s="569"/>
      <c r="AN187" s="569"/>
      <c r="AO187" s="569"/>
      <c r="AP187" s="569"/>
      <c r="AQ187" s="569"/>
      <c r="AR187" s="569"/>
      <c r="AS187" s="569"/>
      <c r="AT187" s="569"/>
      <c r="AU187" s="569"/>
      <c r="AV187" s="569"/>
    </row>
    <row r="188" spans="1:48" ht="13.35" customHeight="1">
      <c r="A188" s="570"/>
      <c r="B188" s="569"/>
      <c r="C188" s="569"/>
      <c r="D188" s="569"/>
      <c r="E188" s="569"/>
      <c r="F188" s="569"/>
      <c r="G188" s="569"/>
      <c r="H188" s="569"/>
      <c r="I188" s="569"/>
      <c r="J188" s="569"/>
      <c r="K188" s="569"/>
      <c r="L188" s="569"/>
      <c r="M188" s="569"/>
      <c r="N188" s="569"/>
      <c r="O188" s="569"/>
      <c r="P188" s="569"/>
      <c r="Q188" s="569"/>
      <c r="R188" s="569"/>
      <c r="S188" s="569"/>
      <c r="T188" s="569"/>
      <c r="U188" s="569"/>
      <c r="V188" s="569"/>
      <c r="W188" s="569"/>
      <c r="X188" s="569"/>
      <c r="Y188" s="569"/>
      <c r="Z188" s="569"/>
      <c r="AA188" s="569"/>
      <c r="AB188" s="569"/>
      <c r="AC188" s="569"/>
      <c r="AD188" s="569"/>
      <c r="AE188" s="569"/>
      <c r="AF188" s="569"/>
      <c r="AG188" s="569"/>
      <c r="AH188" s="569"/>
      <c r="AI188" s="569"/>
      <c r="AJ188" s="569"/>
      <c r="AK188" s="569"/>
      <c r="AL188" s="569"/>
      <c r="AM188" s="569"/>
      <c r="AN188" s="569"/>
      <c r="AO188" s="569"/>
      <c r="AP188" s="569"/>
      <c r="AQ188" s="569"/>
      <c r="AR188" s="569"/>
      <c r="AS188" s="569"/>
      <c r="AT188" s="569"/>
      <c r="AU188" s="569"/>
      <c r="AV188" s="569"/>
    </row>
    <row r="189" spans="1:48" ht="13.35" customHeight="1">
      <c r="A189" s="570"/>
      <c r="B189" s="569"/>
      <c r="C189" s="569"/>
      <c r="D189" s="569"/>
      <c r="E189" s="569"/>
      <c r="F189" s="569"/>
      <c r="G189" s="569"/>
      <c r="H189" s="569"/>
      <c r="I189" s="569"/>
      <c r="J189" s="569"/>
      <c r="K189" s="569"/>
      <c r="L189" s="569"/>
      <c r="M189" s="569"/>
      <c r="N189" s="569"/>
      <c r="O189" s="569"/>
      <c r="P189" s="569"/>
      <c r="Q189" s="569"/>
      <c r="R189" s="569"/>
      <c r="S189" s="569"/>
      <c r="T189" s="569"/>
      <c r="U189" s="569"/>
      <c r="V189" s="569"/>
      <c r="W189" s="569"/>
      <c r="X189" s="569"/>
      <c r="Y189" s="569"/>
      <c r="Z189" s="569"/>
      <c r="AA189" s="569"/>
      <c r="AB189" s="569"/>
      <c r="AC189" s="569"/>
      <c r="AD189" s="569"/>
      <c r="AE189" s="569"/>
      <c r="AF189" s="569"/>
      <c r="AG189" s="569"/>
      <c r="AH189" s="569"/>
      <c r="AI189" s="569"/>
      <c r="AJ189" s="569"/>
      <c r="AK189" s="569"/>
      <c r="AL189" s="569"/>
      <c r="AM189" s="569"/>
      <c r="AN189" s="569"/>
      <c r="AO189" s="569"/>
      <c r="AP189" s="569"/>
      <c r="AQ189" s="569"/>
      <c r="AR189" s="569"/>
      <c r="AS189" s="569"/>
      <c r="AT189" s="569"/>
      <c r="AU189" s="569"/>
      <c r="AV189" s="569"/>
    </row>
    <row r="190" spans="1:48" ht="13.35" customHeight="1">
      <c r="A190" s="570"/>
      <c r="B190" s="569"/>
      <c r="C190" s="569"/>
      <c r="D190" s="569"/>
      <c r="E190" s="569"/>
      <c r="F190" s="569"/>
      <c r="G190" s="569"/>
      <c r="H190" s="569"/>
      <c r="I190" s="569"/>
      <c r="J190" s="569"/>
      <c r="K190" s="569"/>
      <c r="L190" s="569"/>
      <c r="M190" s="569"/>
      <c r="N190" s="569"/>
      <c r="O190" s="569"/>
      <c r="P190" s="569"/>
      <c r="Q190" s="569"/>
      <c r="R190" s="569"/>
      <c r="S190" s="569"/>
      <c r="T190" s="569"/>
      <c r="U190" s="569"/>
      <c r="V190" s="569"/>
      <c r="W190" s="569"/>
      <c r="X190" s="569"/>
      <c r="Y190" s="569"/>
      <c r="Z190" s="569"/>
      <c r="AA190" s="569"/>
      <c r="AB190" s="569"/>
      <c r="AC190" s="569"/>
      <c r="AD190" s="569"/>
      <c r="AE190" s="569"/>
      <c r="AF190" s="569"/>
      <c r="AG190" s="569"/>
      <c r="AH190" s="569"/>
      <c r="AI190" s="569"/>
      <c r="AJ190" s="569"/>
      <c r="AK190" s="569"/>
      <c r="AL190" s="569"/>
      <c r="AM190" s="569"/>
      <c r="AN190" s="569"/>
      <c r="AO190" s="569"/>
      <c r="AP190" s="569"/>
      <c r="AQ190" s="569"/>
      <c r="AR190" s="569"/>
      <c r="AS190" s="569"/>
      <c r="AT190" s="569"/>
      <c r="AU190" s="569"/>
      <c r="AV190" s="569"/>
    </row>
  </sheetData>
  <sheetProtection selectLockedCells="1" selectUnlockedCells="1"/>
  <mergeCells count="14">
    <mergeCell ref="J158:L158"/>
    <mergeCell ref="A1:K2"/>
    <mergeCell ref="O1:AI1"/>
    <mergeCell ref="AJ1:AJ4"/>
    <mergeCell ref="A3:A4"/>
    <mergeCell ref="B3:B4"/>
    <mergeCell ref="C3:C4"/>
    <mergeCell ref="D3:D4"/>
    <mergeCell ref="E3:E4"/>
    <mergeCell ref="F3:F4"/>
    <mergeCell ref="G3:G4"/>
    <mergeCell ref="H3:H4"/>
    <mergeCell ref="I3:I4"/>
    <mergeCell ref="J3:N3"/>
  </mergeCells>
  <pageMargins left="0" right="0" top="0.39374999999999999" bottom="0.39374999999999999" header="0" footer="0"/>
  <pageSetup paperSize="9" firstPageNumber="0" orientation="portrait" horizontalDpi="300" verticalDpi="300"/>
  <headerFooter alignWithMargins="0">
    <oddHeader>&amp;C&amp;A</oddHeader>
    <oddFooter>&amp;CStrona &amp;P</oddFooter>
  </headerFooter>
</worksheet>
</file>

<file path=xl/worksheets/sheet53.xml><?xml version="1.0" encoding="utf-8"?>
<worksheet xmlns="http://schemas.openxmlformats.org/spreadsheetml/2006/main" xmlns:r="http://schemas.openxmlformats.org/officeDocument/2006/relationships">
  <dimension ref="A1:AL49"/>
  <sheetViews>
    <sheetView workbookViewId="0">
      <selection sqref="A1:K2"/>
    </sheetView>
  </sheetViews>
  <sheetFormatPr defaultColWidth="12.28515625" defaultRowHeight="15"/>
  <cols>
    <col min="1" max="1" width="8.5703125" style="568" customWidth="1"/>
    <col min="2" max="4" width="8.5703125" style="567" customWidth="1"/>
    <col min="5" max="5" width="20" style="567" customWidth="1"/>
    <col min="6" max="6" width="12.85546875" style="567" customWidth="1"/>
    <col min="7" max="7" width="8.5703125" style="567" customWidth="1"/>
    <col min="8" max="8" width="20.7109375" style="567" customWidth="1"/>
    <col min="9" max="9" width="33.140625" style="567" customWidth="1"/>
    <col min="10" max="12" width="8.5703125" style="567" customWidth="1"/>
    <col min="13" max="13" width="10" style="567" customWidth="1"/>
    <col min="14" max="26" width="6.42578125" style="567" customWidth="1"/>
    <col min="27" max="27" width="9.28515625" style="567" customWidth="1"/>
    <col min="28" max="16384" width="12.28515625" style="567"/>
  </cols>
  <sheetData>
    <row r="1" spans="1:37" ht="14.25" customHeight="1">
      <c r="A1" s="705" t="s">
        <v>3826</v>
      </c>
      <c r="B1" s="705"/>
      <c r="C1" s="705"/>
      <c r="D1" s="705"/>
      <c r="E1" s="705"/>
      <c r="F1" s="705"/>
      <c r="G1" s="705"/>
      <c r="H1" s="705"/>
      <c r="I1" s="705"/>
      <c r="J1" s="705"/>
      <c r="K1" s="705"/>
      <c r="L1" s="600"/>
      <c r="M1" s="600"/>
      <c r="N1" s="599"/>
      <c r="O1" s="702" t="s">
        <v>3825</v>
      </c>
      <c r="P1" s="702"/>
      <c r="Q1" s="702"/>
      <c r="R1" s="702"/>
      <c r="S1" s="702"/>
      <c r="T1" s="702"/>
      <c r="U1" s="702"/>
      <c r="V1" s="702"/>
      <c r="W1" s="702"/>
      <c r="X1" s="702"/>
      <c r="Y1" s="702"/>
      <c r="Z1" s="702"/>
      <c r="AA1" s="702"/>
    </row>
    <row r="2" spans="1:37" ht="87.95" customHeight="1">
      <c r="A2" s="705"/>
      <c r="B2" s="705"/>
      <c r="C2" s="705"/>
      <c r="D2" s="705"/>
      <c r="E2" s="705"/>
      <c r="F2" s="705"/>
      <c r="G2" s="705"/>
      <c r="H2" s="705"/>
      <c r="I2" s="705"/>
      <c r="J2" s="705"/>
      <c r="K2" s="705"/>
      <c r="L2" s="598"/>
      <c r="M2" s="598"/>
      <c r="N2" s="597"/>
      <c r="O2" s="590" t="s">
        <v>3613</v>
      </c>
      <c r="P2" s="590" t="s">
        <v>3824</v>
      </c>
      <c r="Q2" s="590" t="s">
        <v>3611</v>
      </c>
      <c r="R2" s="590" t="s">
        <v>3608</v>
      </c>
      <c r="S2" s="590" t="s">
        <v>3603</v>
      </c>
      <c r="T2" s="590" t="s">
        <v>3604</v>
      </c>
      <c r="U2" s="590" t="s">
        <v>3599</v>
      </c>
      <c r="V2" s="590" t="s">
        <v>3601</v>
      </c>
      <c r="W2" s="590" t="s">
        <v>3597</v>
      </c>
      <c r="X2" s="590" t="s">
        <v>3823</v>
      </c>
      <c r="Y2" s="590" t="s">
        <v>3595</v>
      </c>
      <c r="Z2" s="590" t="s">
        <v>3600</v>
      </c>
      <c r="AA2" s="590" t="s">
        <v>3593</v>
      </c>
    </row>
    <row r="3" spans="1:37" ht="15" customHeight="1">
      <c r="A3" s="703" t="s">
        <v>227</v>
      </c>
      <c r="B3" s="703" t="s">
        <v>228</v>
      </c>
      <c r="C3" s="703" t="s">
        <v>229</v>
      </c>
      <c r="D3" s="703" t="s">
        <v>230</v>
      </c>
      <c r="E3" s="703" t="s">
        <v>231</v>
      </c>
      <c r="F3" s="703" t="s">
        <v>232</v>
      </c>
      <c r="G3" s="703" t="s">
        <v>233</v>
      </c>
      <c r="H3" s="703" t="s">
        <v>234</v>
      </c>
      <c r="I3" s="703" t="s">
        <v>235</v>
      </c>
      <c r="J3" s="704" t="s">
        <v>236</v>
      </c>
      <c r="K3" s="704"/>
      <c r="L3" s="704"/>
      <c r="M3" s="704"/>
      <c r="N3" s="704"/>
      <c r="O3" s="596" t="s">
        <v>237</v>
      </c>
      <c r="P3" s="596" t="s">
        <v>238</v>
      </c>
      <c r="Q3" s="596" t="s">
        <v>239</v>
      </c>
      <c r="R3" s="596" t="s">
        <v>240</v>
      </c>
      <c r="S3" s="596" t="s">
        <v>241</v>
      </c>
      <c r="T3" s="596" t="s">
        <v>242</v>
      </c>
      <c r="U3" s="596" t="s">
        <v>243</v>
      </c>
      <c r="V3" s="596" t="s">
        <v>244</v>
      </c>
      <c r="W3" s="596" t="s">
        <v>245</v>
      </c>
      <c r="X3" s="596" t="s">
        <v>246</v>
      </c>
      <c r="Y3" s="596" t="s">
        <v>247</v>
      </c>
      <c r="Z3" s="596" t="s">
        <v>248</v>
      </c>
      <c r="AA3" s="596" t="s">
        <v>257</v>
      </c>
    </row>
    <row r="4" spans="1:37" ht="30" customHeight="1">
      <c r="A4" s="703"/>
      <c r="B4" s="703"/>
      <c r="C4" s="703"/>
      <c r="D4" s="703"/>
      <c r="E4" s="703"/>
      <c r="F4" s="703"/>
      <c r="G4" s="703"/>
      <c r="H4" s="703"/>
      <c r="I4" s="703"/>
      <c r="J4" s="589" t="s">
        <v>258</v>
      </c>
      <c r="K4" s="589" t="s">
        <v>1277</v>
      </c>
      <c r="L4" s="589" t="s">
        <v>260</v>
      </c>
      <c r="M4" s="589" t="s">
        <v>118</v>
      </c>
      <c r="N4" s="589" t="s">
        <v>261</v>
      </c>
      <c r="O4" s="589" t="s">
        <v>262</v>
      </c>
      <c r="P4" s="589" t="s">
        <v>262</v>
      </c>
      <c r="Q4" s="589" t="s">
        <v>263</v>
      </c>
      <c r="R4" s="589" t="s">
        <v>263</v>
      </c>
      <c r="S4" s="589" t="s">
        <v>264</v>
      </c>
      <c r="T4" s="589" t="s">
        <v>264</v>
      </c>
      <c r="U4" s="589" t="s">
        <v>265</v>
      </c>
      <c r="V4" s="589" t="s">
        <v>265</v>
      </c>
      <c r="W4" s="589" t="s">
        <v>266</v>
      </c>
      <c r="X4" s="589" t="s">
        <v>266</v>
      </c>
      <c r="Y4" s="589" t="s">
        <v>1278</v>
      </c>
      <c r="Z4" s="589" t="s">
        <v>1278</v>
      </c>
      <c r="AA4" s="589" t="s">
        <v>267</v>
      </c>
      <c r="AB4" s="11"/>
      <c r="AC4" s="11"/>
      <c r="AD4" s="11"/>
      <c r="AE4" s="11" t="s">
        <v>165</v>
      </c>
      <c r="AF4" s="11" t="s">
        <v>196</v>
      </c>
      <c r="AG4" s="11" t="s">
        <v>162</v>
      </c>
      <c r="AH4" s="11" t="s">
        <v>163</v>
      </c>
      <c r="AI4" s="11" t="s">
        <v>79</v>
      </c>
      <c r="AJ4" s="11" t="s">
        <v>164</v>
      </c>
    </row>
    <row r="5" spans="1:37" ht="15" customHeight="1">
      <c r="A5" s="577">
        <v>1</v>
      </c>
      <c r="B5" s="577">
        <v>1</v>
      </c>
      <c r="C5" s="575"/>
      <c r="D5" s="577">
        <v>3152</v>
      </c>
      <c r="E5" s="577" t="s">
        <v>3822</v>
      </c>
      <c r="F5" s="577" t="s">
        <v>578</v>
      </c>
      <c r="G5" s="577">
        <v>1977</v>
      </c>
      <c r="H5" s="577" t="s">
        <v>57</v>
      </c>
      <c r="I5" s="577" t="s">
        <v>1378</v>
      </c>
      <c r="J5" s="577">
        <v>42</v>
      </c>
      <c r="K5" s="577">
        <v>12</v>
      </c>
      <c r="L5" s="577">
        <v>42</v>
      </c>
      <c r="M5" s="583">
        <v>0.2464699074074074</v>
      </c>
      <c r="N5" s="577">
        <v>0</v>
      </c>
      <c r="O5" s="581">
        <v>0.5854166666666667</v>
      </c>
      <c r="P5" s="581">
        <v>0.5541666666666667</v>
      </c>
      <c r="Q5" s="581">
        <v>0.41319444444444442</v>
      </c>
      <c r="R5" s="581">
        <v>0.52013888888888893</v>
      </c>
      <c r="S5" s="581">
        <v>0.56666666666666665</v>
      </c>
      <c r="T5" s="581">
        <v>0.53749999999999998</v>
      </c>
      <c r="U5" s="581">
        <v>0.36527777777777776</v>
      </c>
      <c r="V5" s="581">
        <v>0.46319444444444446</v>
      </c>
      <c r="W5" s="581">
        <v>0.43541666666666667</v>
      </c>
      <c r="X5" s="581">
        <v>0.59513888888888888</v>
      </c>
      <c r="Y5" s="581">
        <v>0.38333333333333336</v>
      </c>
      <c r="Z5" s="581">
        <v>0.49930555555555556</v>
      </c>
      <c r="AA5" s="581">
        <v>0.6</v>
      </c>
      <c r="AB5" s="11"/>
      <c r="AC5" s="11"/>
      <c r="AD5" s="11"/>
      <c r="AE5" s="11"/>
      <c r="AF5" s="11">
        <v>50</v>
      </c>
      <c r="AG5" s="11"/>
      <c r="AH5" s="11"/>
      <c r="AI5" s="11"/>
      <c r="AJ5" s="11"/>
    </row>
    <row r="6" spans="1:37" ht="15" customHeight="1">
      <c r="A6" s="577">
        <v>33</v>
      </c>
      <c r="B6" s="575"/>
      <c r="C6" s="577">
        <v>1</v>
      </c>
      <c r="D6" s="577">
        <v>3203</v>
      </c>
      <c r="E6" s="577" t="s">
        <v>3807</v>
      </c>
      <c r="F6" s="577" t="s">
        <v>1269</v>
      </c>
      <c r="G6" s="577">
        <v>1983</v>
      </c>
      <c r="H6" s="577" t="s">
        <v>92</v>
      </c>
      <c r="I6" s="577" t="s">
        <v>3806</v>
      </c>
      <c r="J6" s="577">
        <v>42</v>
      </c>
      <c r="K6" s="577">
        <v>12</v>
      </c>
      <c r="L6" s="577">
        <v>42</v>
      </c>
      <c r="M6" s="583">
        <v>0.32935185185185184</v>
      </c>
      <c r="N6" s="577">
        <v>0</v>
      </c>
      <c r="O6" s="581">
        <v>0.37013888888888891</v>
      </c>
      <c r="P6" s="581">
        <v>0.65277777777777779</v>
      </c>
      <c r="Q6" s="581">
        <v>0.46458333333333335</v>
      </c>
      <c r="R6" s="581">
        <v>0.60416666666666663</v>
      </c>
      <c r="S6" s="581">
        <v>0.67083333333333328</v>
      </c>
      <c r="T6" s="581">
        <v>0.62916666666666665</v>
      </c>
      <c r="U6" s="581">
        <v>0.40555555555555556</v>
      </c>
      <c r="V6" s="581">
        <v>0.54305555555555551</v>
      </c>
      <c r="W6" s="581">
        <v>0.5083333333333333</v>
      </c>
      <c r="X6" s="581">
        <v>0.3888888888888889</v>
      </c>
      <c r="Y6" s="581">
        <v>0.43333333333333335</v>
      </c>
      <c r="Z6" s="581">
        <v>0.57916666666666672</v>
      </c>
      <c r="AA6" s="581">
        <v>0.68333333333333335</v>
      </c>
      <c r="AB6" s="11" t="str">
        <f t="shared" ref="AB6:AB8" si="0">E6&amp;" "&amp;F6</f>
        <v>Lewińska Agnieszka</v>
      </c>
      <c r="AC6" s="11" t="str">
        <f t="shared" ref="AC6:AC8" si="1">I6</f>
        <v>RwM</v>
      </c>
      <c r="AD6" s="11" t="str">
        <f t="shared" ref="AD6:AD8" si="2">H6</f>
        <v>Gdynia</v>
      </c>
      <c r="AE6" s="11">
        <v>50</v>
      </c>
      <c r="AF6" s="11">
        <f t="shared" ref="AF6" si="3">MAX(AF5*IF(AI6&lt;1,AI6,IF(AJ6&lt;1,AJ6,IF(AG6&lt;1,AG6,1))),0)</f>
        <v>37.417416362102898</v>
      </c>
      <c r="AG6" s="11">
        <f t="shared" ref="AG6" si="4">M5/M6</f>
        <v>0.74834832724205791</v>
      </c>
      <c r="AH6" s="11">
        <f t="shared" ref="AH6" si="5">K6/K5</f>
        <v>1</v>
      </c>
      <c r="AI6" s="11">
        <f t="shared" ref="AI6" si="6">J6/J5</f>
        <v>1</v>
      </c>
      <c r="AJ6" s="11">
        <f t="shared" ref="AJ6" si="7">(K6/K5)^0.2</f>
        <v>1</v>
      </c>
    </row>
    <row r="7" spans="1:37" s="571" customFormat="1" ht="15" customHeight="1">
      <c r="A7" s="574">
        <v>48</v>
      </c>
      <c r="B7" s="573"/>
      <c r="C7" s="574">
        <v>2</v>
      </c>
      <c r="D7" s="574">
        <v>3035</v>
      </c>
      <c r="E7" s="574" t="s">
        <v>1554</v>
      </c>
      <c r="F7" s="574" t="s">
        <v>1240</v>
      </c>
      <c r="G7" s="574">
        <v>1986</v>
      </c>
      <c r="H7" s="574" t="s">
        <v>57</v>
      </c>
      <c r="I7" s="574" t="s">
        <v>1400</v>
      </c>
      <c r="J7" s="574">
        <v>42</v>
      </c>
      <c r="K7" s="574">
        <v>12</v>
      </c>
      <c r="L7" s="574">
        <v>42</v>
      </c>
      <c r="M7" s="582">
        <v>0.3324537037037037</v>
      </c>
      <c r="N7" s="574">
        <v>0</v>
      </c>
      <c r="O7" s="579">
        <v>0.36666666666666664</v>
      </c>
      <c r="P7" s="579">
        <v>0.65555555555555556</v>
      </c>
      <c r="Q7" s="579">
        <v>0.45555555555555555</v>
      </c>
      <c r="R7" s="579">
        <v>0.6020833333333333</v>
      </c>
      <c r="S7" s="579">
        <v>0.67361111111111116</v>
      </c>
      <c r="T7" s="579">
        <v>0.62916666666666665</v>
      </c>
      <c r="U7" s="579">
        <v>0.39444444444444443</v>
      </c>
      <c r="V7" s="579">
        <v>0.52361111111111114</v>
      </c>
      <c r="W7" s="579">
        <v>0.48819444444444443</v>
      </c>
      <c r="X7" s="579">
        <v>0.37569444444444444</v>
      </c>
      <c r="Y7" s="579">
        <v>0.42083333333333334</v>
      </c>
      <c r="Z7" s="579">
        <v>0.56597222222222221</v>
      </c>
      <c r="AA7" s="579">
        <v>0.68611111111111112</v>
      </c>
      <c r="AB7" s="11" t="str">
        <f t="shared" si="0"/>
        <v>Klucznik Katarzyna</v>
      </c>
      <c r="AC7" s="11" t="str">
        <f t="shared" si="1"/>
        <v>Masterlease</v>
      </c>
      <c r="AD7" s="11" t="str">
        <f t="shared" si="2"/>
        <v>Gdańsk</v>
      </c>
      <c r="AE7" s="11">
        <f>MAX(AE6*IF(AI7&lt;1,AI7,IF(AJ7&lt;1,AJ7,IF(AG7&lt;1,AG7,1))),0)</f>
        <v>49.533491157220446</v>
      </c>
      <c r="AF7" s="11">
        <f t="shared" ref="AF7:AF36" si="8">MAX(AF6*IF(AI7&lt;1,AI7,IF(AJ7&lt;1,AJ7,IF(AG7&lt;1,AG7,1))),0)</f>
        <v>37.068305249965192</v>
      </c>
      <c r="AG7" s="11">
        <f t="shared" ref="AG7:AG37" si="9">M6/M7</f>
        <v>0.99066982314440888</v>
      </c>
      <c r="AH7" s="11">
        <f t="shared" ref="AH7:AH37" si="10">K7/K6</f>
        <v>1</v>
      </c>
      <c r="AI7" s="11">
        <f t="shared" ref="AI7:AI37" si="11">J7/J6</f>
        <v>1</v>
      </c>
      <c r="AJ7" s="11">
        <f t="shared" ref="AJ7:AJ37" si="12">(K7/K6)^0.2</f>
        <v>1</v>
      </c>
      <c r="AK7" s="567"/>
    </row>
    <row r="8" spans="1:37" ht="15" customHeight="1">
      <c r="A8" s="577">
        <v>75</v>
      </c>
      <c r="B8" s="575"/>
      <c r="C8" s="577">
        <v>3</v>
      </c>
      <c r="D8" s="577">
        <v>3126</v>
      </c>
      <c r="E8" s="577" t="s">
        <v>1265</v>
      </c>
      <c r="F8" s="577" t="s">
        <v>119</v>
      </c>
      <c r="G8" s="577">
        <v>1970</v>
      </c>
      <c r="H8" s="577" t="s">
        <v>1266</v>
      </c>
      <c r="I8" s="577" t="s">
        <v>3773</v>
      </c>
      <c r="J8" s="577">
        <v>42</v>
      </c>
      <c r="K8" s="577">
        <v>12</v>
      </c>
      <c r="L8" s="577">
        <v>42</v>
      </c>
      <c r="M8" s="583">
        <v>0.35212962962962963</v>
      </c>
      <c r="N8" s="577">
        <v>0</v>
      </c>
      <c r="O8" s="581">
        <v>0.69722222222222219</v>
      </c>
      <c r="P8" s="581">
        <v>0.67361111111111116</v>
      </c>
      <c r="Q8" s="581">
        <v>0.44097222222222221</v>
      </c>
      <c r="R8" s="581">
        <v>0.62083333333333335</v>
      </c>
      <c r="S8" s="581">
        <v>0.47638888888888886</v>
      </c>
      <c r="T8" s="581">
        <v>0.65138888888888891</v>
      </c>
      <c r="U8" s="581">
        <v>0.38124999999999998</v>
      </c>
      <c r="V8" s="581">
        <v>0.54166666666666663</v>
      </c>
      <c r="W8" s="581">
        <v>0.51388888888888884</v>
      </c>
      <c r="X8" s="581">
        <v>0.36319444444444443</v>
      </c>
      <c r="Y8" s="581">
        <v>0.40625</v>
      </c>
      <c r="Z8" s="581">
        <v>0.58888888888888891</v>
      </c>
      <c r="AA8" s="581">
        <v>0.70625000000000004</v>
      </c>
      <c r="AB8" s="11" t="str">
        <f t="shared" si="0"/>
        <v>Marcinkowska Magdalena</v>
      </c>
      <c r="AC8" s="11" t="str">
        <f t="shared" si="1"/>
        <v>Turbo Ślimaki</v>
      </c>
      <c r="AD8" s="11" t="str">
        <f t="shared" si="2"/>
        <v>Pobiedziska</v>
      </c>
      <c r="AE8" s="11">
        <f t="shared" ref="AE8:AE36" si="13">MAX(AE7*IF(AI8&lt;1,AI8,IF(AJ8&lt;1,AJ8,IF(AG8&lt;1,AG8,1))),0)</f>
        <v>46.765711280567977</v>
      </c>
      <c r="AF8" s="11">
        <f t="shared" si="8"/>
        <v>34.997041809098086</v>
      </c>
      <c r="AG8" s="11">
        <f t="shared" si="9"/>
        <v>0.94412306074151986</v>
      </c>
      <c r="AH8" s="11">
        <f t="shared" si="10"/>
        <v>1</v>
      </c>
      <c r="AI8" s="11">
        <f t="shared" si="11"/>
        <v>1</v>
      </c>
      <c r="AJ8" s="11">
        <f t="shared" si="12"/>
        <v>1</v>
      </c>
    </row>
    <row r="9" spans="1:37" s="571" customFormat="1" ht="15" customHeight="1">
      <c r="A9" s="574">
        <v>112</v>
      </c>
      <c r="B9" s="573"/>
      <c r="C9" s="574">
        <v>4</v>
      </c>
      <c r="D9" s="574">
        <v>3067</v>
      </c>
      <c r="E9" s="574" t="s">
        <v>1286</v>
      </c>
      <c r="F9" s="574" t="s">
        <v>1287</v>
      </c>
      <c r="G9" s="574">
        <v>1974</v>
      </c>
      <c r="H9" s="574" t="s">
        <v>294</v>
      </c>
      <c r="I9" s="573"/>
      <c r="J9" s="574">
        <v>38</v>
      </c>
      <c r="K9" s="574">
        <v>11</v>
      </c>
      <c r="L9" s="574">
        <v>38</v>
      </c>
      <c r="M9" s="582">
        <v>0.37268518518518517</v>
      </c>
      <c r="N9" s="574">
        <v>0</v>
      </c>
      <c r="O9" s="579">
        <v>0.37708333333333333</v>
      </c>
      <c r="P9" s="579">
        <v>0.40138888888888891</v>
      </c>
      <c r="Q9" s="579">
        <v>0.66736111111111107</v>
      </c>
      <c r="R9" s="579">
        <v>0.44791666666666669</v>
      </c>
      <c r="S9" s="579">
        <v>0.61875000000000002</v>
      </c>
      <c r="T9" s="579">
        <v>0.42708333333333331</v>
      </c>
      <c r="U9" s="578"/>
      <c r="V9" s="579">
        <v>0.5229166666666667</v>
      </c>
      <c r="W9" s="579">
        <v>0.56527777777777777</v>
      </c>
      <c r="X9" s="579">
        <v>0.36527777777777776</v>
      </c>
      <c r="Y9" s="579">
        <v>0.7006944444444444</v>
      </c>
      <c r="Z9" s="579">
        <v>0.48194444444444445</v>
      </c>
      <c r="AA9" s="579">
        <v>0.72638888888888886</v>
      </c>
      <c r="AB9" s="11" t="str">
        <f t="shared" ref="AB9:AB13" si="14">E9&amp;" "&amp;F9</f>
        <v>Babich Anna</v>
      </c>
      <c r="AC9" s="11">
        <f t="shared" ref="AC9:AC13" si="15">I9</f>
        <v>0</v>
      </c>
      <c r="AD9" s="11" t="str">
        <f t="shared" ref="AD9:AD13" si="16">H9</f>
        <v>Elbląg</v>
      </c>
      <c r="AE9" s="11">
        <f t="shared" si="13"/>
        <v>42.311834015751977</v>
      </c>
      <c r="AF9" s="11">
        <f t="shared" si="8"/>
        <v>31.663990208231603</v>
      </c>
      <c r="AG9" s="11">
        <f t="shared" si="9"/>
        <v>0.94484472049689439</v>
      </c>
      <c r="AH9" s="11">
        <f t="shared" si="10"/>
        <v>0.91666666666666663</v>
      </c>
      <c r="AI9" s="11">
        <f t="shared" si="11"/>
        <v>0.90476190476190477</v>
      </c>
      <c r="AJ9" s="11">
        <f t="shared" si="12"/>
        <v>0.98274826965614603</v>
      </c>
      <c r="AK9" s="567"/>
    </row>
    <row r="10" spans="1:37" s="571" customFormat="1" ht="15" customHeight="1">
      <c r="A10" s="574">
        <v>114</v>
      </c>
      <c r="B10" s="573"/>
      <c r="C10" s="574">
        <v>5</v>
      </c>
      <c r="D10" s="574">
        <v>3099</v>
      </c>
      <c r="E10" s="574" t="s">
        <v>3744</v>
      </c>
      <c r="F10" s="574" t="s">
        <v>119</v>
      </c>
      <c r="G10" s="574">
        <v>1979</v>
      </c>
      <c r="H10" s="574" t="s">
        <v>85</v>
      </c>
      <c r="I10" s="574" t="s">
        <v>3741</v>
      </c>
      <c r="J10" s="574">
        <v>38</v>
      </c>
      <c r="K10" s="574">
        <v>11</v>
      </c>
      <c r="L10" s="574">
        <v>40</v>
      </c>
      <c r="M10" s="582">
        <v>0.37605324074074076</v>
      </c>
      <c r="N10" s="574">
        <v>2</v>
      </c>
      <c r="O10" s="579">
        <v>0.46180555555555558</v>
      </c>
      <c r="P10" s="579">
        <v>0.50694444444444442</v>
      </c>
      <c r="Q10" s="578"/>
      <c r="R10" s="579">
        <v>0.5805555555555556</v>
      </c>
      <c r="S10" s="579">
        <v>0.4909722222222222</v>
      </c>
      <c r="T10" s="579">
        <v>0.53888888888888886</v>
      </c>
      <c r="U10" s="579">
        <v>0.37361111111111112</v>
      </c>
      <c r="V10" s="579">
        <v>0.65208333333333335</v>
      </c>
      <c r="W10" s="579">
        <v>0.6875</v>
      </c>
      <c r="X10" s="579">
        <v>0.4465277777777778</v>
      </c>
      <c r="Y10" s="579">
        <v>0.4</v>
      </c>
      <c r="Z10" s="579">
        <v>0.6069444444444444</v>
      </c>
      <c r="AA10" s="579">
        <v>0.72986111111111107</v>
      </c>
      <c r="AB10" s="11" t="str">
        <f t="shared" si="14"/>
        <v>Hałajczak Magdalena</v>
      </c>
      <c r="AC10" s="11" t="str">
        <f t="shared" si="15"/>
        <v>Ananas Design</v>
      </c>
      <c r="AD10" s="11" t="str">
        <f t="shared" si="16"/>
        <v>Poznań</v>
      </c>
      <c r="AE10" s="11">
        <f t="shared" si="13"/>
        <v>41.932875421107802</v>
      </c>
      <c r="AF10" s="11">
        <f t="shared" si="8"/>
        <v>31.380397177835633</v>
      </c>
      <c r="AG10" s="11">
        <f t="shared" si="9"/>
        <v>0.99104367363269819</v>
      </c>
      <c r="AH10" s="11">
        <f t="shared" si="10"/>
        <v>1</v>
      </c>
      <c r="AI10" s="11">
        <f t="shared" si="11"/>
        <v>1</v>
      </c>
      <c r="AJ10" s="11">
        <f t="shared" si="12"/>
        <v>1</v>
      </c>
      <c r="AK10" s="567"/>
    </row>
    <row r="11" spans="1:37" ht="15" customHeight="1">
      <c r="A11" s="577">
        <v>115</v>
      </c>
      <c r="B11" s="575"/>
      <c r="C11" s="577">
        <v>6</v>
      </c>
      <c r="D11" s="577">
        <v>3062</v>
      </c>
      <c r="E11" s="577" t="s">
        <v>3743</v>
      </c>
      <c r="F11" s="577" t="s">
        <v>1244</v>
      </c>
      <c r="G11" s="577">
        <v>1975</v>
      </c>
      <c r="H11" s="577" t="s">
        <v>3742</v>
      </c>
      <c r="I11" s="577" t="s">
        <v>3741</v>
      </c>
      <c r="J11" s="577">
        <v>38</v>
      </c>
      <c r="K11" s="577">
        <v>11</v>
      </c>
      <c r="L11" s="577">
        <v>40</v>
      </c>
      <c r="M11" s="583">
        <v>0.37607638888888889</v>
      </c>
      <c r="N11" s="577">
        <v>2</v>
      </c>
      <c r="O11" s="581">
        <v>0.46180555555555558</v>
      </c>
      <c r="P11" s="581">
        <v>0.50763888888888886</v>
      </c>
      <c r="Q11" s="580"/>
      <c r="R11" s="581">
        <v>0.58125000000000004</v>
      </c>
      <c r="S11" s="581">
        <v>0.4909722222222222</v>
      </c>
      <c r="T11" s="581">
        <v>0.5395833333333333</v>
      </c>
      <c r="U11" s="581">
        <v>0.37361111111111112</v>
      </c>
      <c r="V11" s="581">
        <v>0.65208333333333335</v>
      </c>
      <c r="W11" s="581">
        <v>0.6875</v>
      </c>
      <c r="X11" s="581">
        <v>0.44722222222222224</v>
      </c>
      <c r="Y11" s="581">
        <v>0.40069444444444446</v>
      </c>
      <c r="Z11" s="581">
        <v>0.6069444444444444</v>
      </c>
      <c r="AA11" s="581">
        <v>0.72986111111111107</v>
      </c>
      <c r="AB11" s="11" t="str">
        <f t="shared" si="14"/>
        <v>Nowaczyk-Przybylak Ewa</v>
      </c>
      <c r="AC11" s="11" t="str">
        <f t="shared" si="15"/>
        <v>Ananas Design</v>
      </c>
      <c r="AD11" s="11" t="str">
        <f t="shared" si="16"/>
        <v>Mosina</v>
      </c>
      <c r="AE11" s="11">
        <f t="shared" si="13"/>
        <v>41.93029438055008</v>
      </c>
      <c r="AF11" s="11">
        <f t="shared" si="8"/>
        <v>31.378465660451717</v>
      </c>
      <c r="AG11" s="11">
        <f t="shared" si="9"/>
        <v>0.99993844828116829</v>
      </c>
      <c r="AH11" s="11">
        <f t="shared" si="10"/>
        <v>1</v>
      </c>
      <c r="AI11" s="11">
        <f t="shared" si="11"/>
        <v>1</v>
      </c>
      <c r="AJ11" s="11">
        <f t="shared" si="12"/>
        <v>1</v>
      </c>
    </row>
    <row r="12" spans="1:37" s="571" customFormat="1" ht="15" customHeight="1">
      <c r="A12" s="574">
        <v>128</v>
      </c>
      <c r="B12" s="573"/>
      <c r="C12" s="574">
        <v>7</v>
      </c>
      <c r="D12" s="574">
        <v>3204</v>
      </c>
      <c r="E12" s="574" t="s">
        <v>3730</v>
      </c>
      <c r="F12" s="574" t="s">
        <v>3729</v>
      </c>
      <c r="G12" s="574">
        <v>1978</v>
      </c>
      <c r="H12" s="574" t="s">
        <v>2654</v>
      </c>
      <c r="I12" s="574" t="s">
        <v>3728</v>
      </c>
      <c r="J12" s="574">
        <v>35</v>
      </c>
      <c r="K12" s="574">
        <v>9</v>
      </c>
      <c r="L12" s="574">
        <v>35</v>
      </c>
      <c r="M12" s="582">
        <v>0.37062499999999998</v>
      </c>
      <c r="N12" s="574">
        <v>0</v>
      </c>
      <c r="O12" s="579">
        <v>0.38541666666666669</v>
      </c>
      <c r="P12" s="578"/>
      <c r="Q12" s="579">
        <v>0.50694444444444442</v>
      </c>
      <c r="R12" s="579">
        <v>0.67500000000000004</v>
      </c>
      <c r="S12" s="578"/>
      <c r="T12" s="578"/>
      <c r="U12" s="579">
        <v>0.42083333333333334</v>
      </c>
      <c r="V12" s="579">
        <v>0.58750000000000002</v>
      </c>
      <c r="W12" s="579">
        <v>0.55138888888888893</v>
      </c>
      <c r="X12" s="579">
        <v>0.3972222222222222</v>
      </c>
      <c r="Y12" s="579">
        <v>0.4465277777777778</v>
      </c>
      <c r="Z12" s="579">
        <v>0.64236111111111116</v>
      </c>
      <c r="AA12" s="579">
        <v>0.72430555555555554</v>
      </c>
      <c r="AB12" s="11" t="str">
        <f t="shared" si="14"/>
        <v>Dominiak Klaudia</v>
      </c>
      <c r="AC12" s="11" t="str">
        <f t="shared" si="15"/>
        <v>Wertykal BikeBoard Team</v>
      </c>
      <c r="AD12" s="11" t="str">
        <f t="shared" si="16"/>
        <v>Kraków</v>
      </c>
      <c r="AE12" s="11">
        <f t="shared" si="13"/>
        <v>38.620007982085596</v>
      </c>
      <c r="AF12" s="11">
        <f t="shared" si="8"/>
        <v>28.901218371468687</v>
      </c>
      <c r="AG12" s="11">
        <f t="shared" si="9"/>
        <v>1.0147086378115047</v>
      </c>
      <c r="AH12" s="11">
        <f t="shared" si="10"/>
        <v>0.81818181818181823</v>
      </c>
      <c r="AI12" s="11">
        <f t="shared" si="11"/>
        <v>0.92105263157894735</v>
      </c>
      <c r="AJ12" s="11">
        <f t="shared" si="12"/>
        <v>0.96066056837243674</v>
      </c>
      <c r="AK12" s="567"/>
    </row>
    <row r="13" spans="1:37" s="571" customFormat="1" ht="15" customHeight="1">
      <c r="A13" s="574">
        <v>138</v>
      </c>
      <c r="B13" s="573"/>
      <c r="C13" s="574">
        <v>8</v>
      </c>
      <c r="D13" s="574">
        <v>3150</v>
      </c>
      <c r="E13" s="574" t="s">
        <v>3719</v>
      </c>
      <c r="F13" s="574" t="s">
        <v>123</v>
      </c>
      <c r="G13" s="574">
        <v>1981</v>
      </c>
      <c r="H13" s="574" t="s">
        <v>92</v>
      </c>
      <c r="I13" s="574" t="s">
        <v>3718</v>
      </c>
      <c r="J13" s="574">
        <v>34</v>
      </c>
      <c r="K13" s="574">
        <v>9</v>
      </c>
      <c r="L13" s="574">
        <v>34</v>
      </c>
      <c r="M13" s="582">
        <v>0.36649305555555556</v>
      </c>
      <c r="N13" s="574">
        <v>0</v>
      </c>
      <c r="O13" s="579">
        <v>0.39097222222222222</v>
      </c>
      <c r="P13" s="579">
        <v>0.70972222222222225</v>
      </c>
      <c r="Q13" s="579">
        <v>0.53125</v>
      </c>
      <c r="R13" s="578"/>
      <c r="S13" s="578"/>
      <c r="T13" s="578"/>
      <c r="U13" s="579">
        <v>0.42986111111111114</v>
      </c>
      <c r="V13" s="579">
        <v>0.61805555555555558</v>
      </c>
      <c r="W13" s="579">
        <v>0.57708333333333328</v>
      </c>
      <c r="X13" s="579">
        <v>0.40902777777777777</v>
      </c>
      <c r="Y13" s="579">
        <v>0.45694444444444443</v>
      </c>
      <c r="Z13" s="579">
        <v>0.66805555555555551</v>
      </c>
      <c r="AA13" s="579">
        <v>0.72013888888888888</v>
      </c>
      <c r="AB13" s="11" t="str">
        <f t="shared" si="14"/>
        <v>Lisek Małgorzata</v>
      </c>
      <c r="AC13" s="11" t="str">
        <f t="shared" si="15"/>
        <v>3riding3city</v>
      </c>
      <c r="AD13" s="11" t="str">
        <f t="shared" si="16"/>
        <v>Gdynia</v>
      </c>
      <c r="AE13" s="11">
        <f t="shared" si="13"/>
        <v>37.516579182597432</v>
      </c>
      <c r="AF13" s="11">
        <f t="shared" si="8"/>
        <v>28.07546927514101</v>
      </c>
      <c r="AG13" s="11">
        <f t="shared" si="9"/>
        <v>1.0112742775935575</v>
      </c>
      <c r="AH13" s="11">
        <f t="shared" si="10"/>
        <v>1</v>
      </c>
      <c r="AI13" s="11">
        <f t="shared" si="11"/>
        <v>0.97142857142857142</v>
      </c>
      <c r="AJ13" s="11">
        <f t="shared" si="12"/>
        <v>1</v>
      </c>
      <c r="AK13" s="567"/>
    </row>
    <row r="14" spans="1:37" ht="15" customHeight="1">
      <c r="A14" s="577">
        <v>143</v>
      </c>
      <c r="B14" s="575"/>
      <c r="C14" s="577">
        <v>9</v>
      </c>
      <c r="D14" s="577">
        <v>3168</v>
      </c>
      <c r="E14" s="577" t="s">
        <v>1395</v>
      </c>
      <c r="F14" s="577" t="s">
        <v>1396</v>
      </c>
      <c r="G14" s="577">
        <v>1962</v>
      </c>
      <c r="H14" s="577" t="s">
        <v>57</v>
      </c>
      <c r="I14" s="577" t="s">
        <v>1397</v>
      </c>
      <c r="J14" s="577">
        <v>33</v>
      </c>
      <c r="K14" s="577">
        <v>9</v>
      </c>
      <c r="L14" s="577">
        <v>33</v>
      </c>
      <c r="M14" s="583">
        <v>0.36075231481481479</v>
      </c>
      <c r="N14" s="577">
        <v>0</v>
      </c>
      <c r="O14" s="580"/>
      <c r="P14" s="581">
        <v>0.3840277777777778</v>
      </c>
      <c r="Q14" s="580"/>
      <c r="R14" s="581">
        <v>0.45</v>
      </c>
      <c r="S14" s="581">
        <v>0.63402777777777775</v>
      </c>
      <c r="T14" s="581">
        <v>0.42430555555555555</v>
      </c>
      <c r="U14" s="581">
        <v>0.67222222222222228</v>
      </c>
      <c r="V14" s="581">
        <v>0.54305555555555551</v>
      </c>
      <c r="W14" s="581">
        <v>0.58680555555555558</v>
      </c>
      <c r="X14" s="581">
        <v>0.70138888888888884</v>
      </c>
      <c r="Y14" s="580"/>
      <c r="Z14" s="581">
        <v>0.49305555555555558</v>
      </c>
      <c r="AA14" s="581">
        <v>0.71458333333333335</v>
      </c>
      <c r="AB14" s="11" t="str">
        <f t="shared" ref="AB14:AB28" si="17">E14&amp;" "&amp;F14</f>
        <v>Hys Jolanta</v>
      </c>
      <c r="AC14" s="11" t="str">
        <f t="shared" ref="AC14:AC28" si="18">I14</f>
        <v>Nieloty</v>
      </c>
      <c r="AD14" s="11" t="str">
        <f t="shared" ref="AD14:AD28" si="19">H14</f>
        <v>Gdańsk</v>
      </c>
      <c r="AE14" s="11">
        <f t="shared" si="13"/>
        <v>36.413150383109276</v>
      </c>
      <c r="AF14" s="11">
        <f t="shared" si="8"/>
        <v>27.249720178813334</v>
      </c>
      <c r="AG14" s="11">
        <f t="shared" si="9"/>
        <v>1.0159132471365782</v>
      </c>
      <c r="AH14" s="11">
        <f t="shared" si="10"/>
        <v>1</v>
      </c>
      <c r="AI14" s="11">
        <f t="shared" si="11"/>
        <v>0.97058823529411764</v>
      </c>
      <c r="AJ14" s="11">
        <f t="shared" si="12"/>
        <v>1</v>
      </c>
    </row>
    <row r="15" spans="1:37" s="571" customFormat="1" ht="15" customHeight="1">
      <c r="A15" s="574">
        <v>150</v>
      </c>
      <c r="B15" s="573"/>
      <c r="C15" s="574">
        <v>10</v>
      </c>
      <c r="D15" s="574">
        <v>3162</v>
      </c>
      <c r="E15" s="574" t="s">
        <v>3708</v>
      </c>
      <c r="F15" s="574" t="s">
        <v>3707</v>
      </c>
      <c r="G15" s="574">
        <v>1975</v>
      </c>
      <c r="H15" s="574" t="s">
        <v>3706</v>
      </c>
      <c r="I15" s="573"/>
      <c r="J15" s="574">
        <v>33</v>
      </c>
      <c r="K15" s="574">
        <v>8</v>
      </c>
      <c r="L15" s="574">
        <v>33</v>
      </c>
      <c r="M15" s="582">
        <v>0.35996527777777776</v>
      </c>
      <c r="N15" s="574">
        <v>0</v>
      </c>
      <c r="O15" s="579">
        <v>0.37152777777777779</v>
      </c>
      <c r="P15" s="578"/>
      <c r="Q15" s="579">
        <v>0.51736111111111116</v>
      </c>
      <c r="R15" s="578"/>
      <c r="S15" s="578"/>
      <c r="T15" s="578"/>
      <c r="U15" s="579">
        <v>0.4</v>
      </c>
      <c r="V15" s="579">
        <v>0.60416666666666663</v>
      </c>
      <c r="W15" s="579">
        <v>0.56319444444444444</v>
      </c>
      <c r="X15" s="579">
        <v>0.38055555555555554</v>
      </c>
      <c r="Y15" s="579">
        <v>0.43680555555555556</v>
      </c>
      <c r="Z15" s="579">
        <v>0.64513888888888893</v>
      </c>
      <c r="AA15" s="579">
        <v>0.71388888888888891</v>
      </c>
      <c r="AB15" s="11" t="str">
        <f t="shared" si="17"/>
        <v>Bukraba Danuta</v>
      </c>
      <c r="AC15" s="11">
        <f t="shared" si="18"/>
        <v>0</v>
      </c>
      <c r="AD15" s="11" t="str">
        <f t="shared" si="19"/>
        <v>Polkowice</v>
      </c>
      <c r="AE15" s="11">
        <f t="shared" si="13"/>
        <v>35.56540431742949</v>
      </c>
      <c r="AF15" s="11">
        <f t="shared" si="8"/>
        <v>26.615310828635831</v>
      </c>
      <c r="AG15" s="11">
        <f t="shared" si="9"/>
        <v>1.0021864248737982</v>
      </c>
      <c r="AH15" s="11">
        <f t="shared" si="10"/>
        <v>0.88888888888888884</v>
      </c>
      <c r="AI15" s="11">
        <f t="shared" si="11"/>
        <v>1</v>
      </c>
      <c r="AJ15" s="11">
        <f t="shared" si="12"/>
        <v>0.97671868386117389</v>
      </c>
      <c r="AK15" s="567"/>
    </row>
    <row r="16" spans="1:37" ht="15" customHeight="1">
      <c r="A16" s="577">
        <v>151</v>
      </c>
      <c r="B16" s="575"/>
      <c r="C16" s="577">
        <v>11</v>
      </c>
      <c r="D16" s="577">
        <v>3151</v>
      </c>
      <c r="E16" s="577" t="s">
        <v>1324</v>
      </c>
      <c r="F16" s="577" t="s">
        <v>1325</v>
      </c>
      <c r="G16" s="577">
        <v>1988</v>
      </c>
      <c r="H16" s="577" t="s">
        <v>57</v>
      </c>
      <c r="I16" s="577" t="s">
        <v>3705</v>
      </c>
      <c r="J16" s="577">
        <v>33</v>
      </c>
      <c r="K16" s="577">
        <v>8</v>
      </c>
      <c r="L16" s="577">
        <v>33</v>
      </c>
      <c r="M16" s="583">
        <v>0.36209490740740741</v>
      </c>
      <c r="N16" s="577">
        <v>0</v>
      </c>
      <c r="O16" s="580"/>
      <c r="P16" s="581">
        <v>0.70138888888888884</v>
      </c>
      <c r="Q16" s="581">
        <v>0.46875</v>
      </c>
      <c r="R16" s="580"/>
      <c r="S16" s="580"/>
      <c r="T16" s="580"/>
      <c r="U16" s="581">
        <v>0.39583333333333331</v>
      </c>
      <c r="V16" s="581">
        <v>0.55763888888888891</v>
      </c>
      <c r="W16" s="581">
        <v>0.51458333333333328</v>
      </c>
      <c r="X16" s="581">
        <v>0.37708333333333333</v>
      </c>
      <c r="Y16" s="581">
        <v>0.42430555555555555</v>
      </c>
      <c r="Z16" s="581">
        <v>0.62638888888888888</v>
      </c>
      <c r="AA16" s="581">
        <v>0.71597222222222223</v>
      </c>
      <c r="AB16" s="11" t="str">
        <f t="shared" si="17"/>
        <v>Wysocka Agata</v>
      </c>
      <c r="AC16" s="11" t="str">
        <f t="shared" si="18"/>
        <v>Królowie lasu</v>
      </c>
      <c r="AD16" s="11" t="str">
        <f t="shared" si="19"/>
        <v>Gdańsk</v>
      </c>
      <c r="AE16" s="11">
        <f t="shared" si="13"/>
        <v>35.356229492612258</v>
      </c>
      <c r="AF16" s="11">
        <f t="shared" si="8"/>
        <v>26.458775198382703</v>
      </c>
      <c r="AG16" s="11">
        <f t="shared" si="9"/>
        <v>0.99411858718235568</v>
      </c>
      <c r="AH16" s="11">
        <f t="shared" si="10"/>
        <v>1</v>
      </c>
      <c r="AI16" s="11">
        <f t="shared" si="11"/>
        <v>1</v>
      </c>
      <c r="AJ16" s="11">
        <f t="shared" si="12"/>
        <v>1</v>
      </c>
    </row>
    <row r="17" spans="1:37" s="571" customFormat="1" ht="15" customHeight="1">
      <c r="A17" s="574">
        <v>152</v>
      </c>
      <c r="B17" s="573"/>
      <c r="C17" s="574">
        <v>12</v>
      </c>
      <c r="D17" s="574">
        <v>3154</v>
      </c>
      <c r="E17" s="574" t="s">
        <v>3704</v>
      </c>
      <c r="F17" s="574" t="s">
        <v>123</v>
      </c>
      <c r="G17" s="574">
        <v>1984</v>
      </c>
      <c r="H17" s="574" t="s">
        <v>57</v>
      </c>
      <c r="I17" s="574" t="s">
        <v>1378</v>
      </c>
      <c r="J17" s="574">
        <v>33</v>
      </c>
      <c r="K17" s="574">
        <v>8</v>
      </c>
      <c r="L17" s="574">
        <v>33</v>
      </c>
      <c r="M17" s="582">
        <v>0.36214120370370373</v>
      </c>
      <c r="N17" s="574">
        <v>0</v>
      </c>
      <c r="O17" s="578"/>
      <c r="P17" s="579">
        <v>0.70138888888888884</v>
      </c>
      <c r="Q17" s="579">
        <v>0.46875</v>
      </c>
      <c r="R17" s="578"/>
      <c r="S17" s="578"/>
      <c r="T17" s="578"/>
      <c r="U17" s="579">
        <v>0.39583333333333331</v>
      </c>
      <c r="V17" s="579">
        <v>0.55833333333333335</v>
      </c>
      <c r="W17" s="579">
        <v>0.51527777777777772</v>
      </c>
      <c r="X17" s="579">
        <v>0.37708333333333333</v>
      </c>
      <c r="Y17" s="579">
        <v>0.42430555555555555</v>
      </c>
      <c r="Z17" s="579">
        <v>0.62638888888888888</v>
      </c>
      <c r="AA17" s="579">
        <v>0.71597222222222223</v>
      </c>
      <c r="AB17" s="11" t="str">
        <f t="shared" si="17"/>
        <v>Zielińska Małgorzata</v>
      </c>
      <c r="AC17" s="11" t="str">
        <f t="shared" si="18"/>
        <v>GR3miasto</v>
      </c>
      <c r="AD17" s="11" t="str">
        <f t="shared" si="19"/>
        <v>Gdańsk</v>
      </c>
      <c r="AE17" s="11">
        <f t="shared" si="13"/>
        <v>35.351709536142877</v>
      </c>
      <c r="AF17" s="11">
        <f t="shared" si="8"/>
        <v>26.455392696519635</v>
      </c>
      <c r="AG17" s="11">
        <f t="shared" si="9"/>
        <v>0.99987215954488795</v>
      </c>
      <c r="AH17" s="11">
        <f t="shared" si="10"/>
        <v>1</v>
      </c>
      <c r="AI17" s="11">
        <f t="shared" si="11"/>
        <v>1</v>
      </c>
      <c r="AJ17" s="11">
        <f t="shared" si="12"/>
        <v>1</v>
      </c>
      <c r="AK17" s="567"/>
    </row>
    <row r="18" spans="1:37" ht="15" customHeight="1">
      <c r="A18" s="577">
        <v>159</v>
      </c>
      <c r="B18" s="575"/>
      <c r="C18" s="577">
        <v>13</v>
      </c>
      <c r="D18" s="577">
        <v>3225</v>
      </c>
      <c r="E18" s="577" t="s">
        <v>1385</v>
      </c>
      <c r="F18" s="577" t="s">
        <v>1386</v>
      </c>
      <c r="G18" s="577">
        <v>1982</v>
      </c>
      <c r="H18" s="577" t="s">
        <v>96</v>
      </c>
      <c r="I18" s="575"/>
      <c r="J18" s="577">
        <v>31</v>
      </c>
      <c r="K18" s="577">
        <v>9</v>
      </c>
      <c r="L18" s="577">
        <v>31</v>
      </c>
      <c r="M18" s="583">
        <v>0.35348379629629628</v>
      </c>
      <c r="N18" s="577">
        <v>0</v>
      </c>
      <c r="O18" s="581">
        <v>0.37361111111111112</v>
      </c>
      <c r="P18" s="581">
        <v>0.67152777777777772</v>
      </c>
      <c r="Q18" s="581">
        <v>0.52152777777777781</v>
      </c>
      <c r="R18" s="580"/>
      <c r="S18" s="581">
        <v>0.68263888888888891</v>
      </c>
      <c r="T18" s="580"/>
      <c r="U18" s="581">
        <v>0.41458333333333336</v>
      </c>
      <c r="V18" s="581">
        <v>0.62152777777777779</v>
      </c>
      <c r="W18" s="581">
        <v>0.57777777777777772</v>
      </c>
      <c r="X18" s="581">
        <v>0.3923611111111111</v>
      </c>
      <c r="Y18" s="581">
        <v>0.44097222222222221</v>
      </c>
      <c r="Z18" s="580"/>
      <c r="AA18" s="581">
        <v>0.70763888888888893</v>
      </c>
      <c r="AB18" s="11" t="str">
        <f t="shared" si="17"/>
        <v>Mąkolska Sylwia</v>
      </c>
      <c r="AC18" s="11">
        <f t="shared" si="18"/>
        <v>0</v>
      </c>
      <c r="AD18" s="11" t="str">
        <f t="shared" si="19"/>
        <v>Skierniewice</v>
      </c>
      <c r="AE18" s="11">
        <f t="shared" si="13"/>
        <v>33.209181685467556</v>
      </c>
      <c r="AF18" s="11">
        <f t="shared" si="8"/>
        <v>24.852035563397234</v>
      </c>
      <c r="AG18" s="11">
        <f t="shared" si="9"/>
        <v>1.0244916669395241</v>
      </c>
      <c r="AH18" s="11">
        <f t="shared" si="10"/>
        <v>1.125</v>
      </c>
      <c r="AI18" s="11">
        <f t="shared" si="11"/>
        <v>0.93939393939393945</v>
      </c>
      <c r="AJ18" s="11">
        <f t="shared" si="12"/>
        <v>1.0238362555396097</v>
      </c>
    </row>
    <row r="19" spans="1:37" s="571" customFormat="1" ht="15" customHeight="1">
      <c r="A19" s="574">
        <v>168</v>
      </c>
      <c r="B19" s="573"/>
      <c r="C19" s="574">
        <v>14</v>
      </c>
      <c r="D19" s="574">
        <v>3096</v>
      </c>
      <c r="E19" s="574" t="s">
        <v>1470</v>
      </c>
      <c r="F19" s="574" t="s">
        <v>3014</v>
      </c>
      <c r="G19" s="574">
        <v>1978</v>
      </c>
      <c r="H19" s="574" t="s">
        <v>1419</v>
      </c>
      <c r="I19" s="574" t="s">
        <v>1471</v>
      </c>
      <c r="J19" s="574">
        <v>30</v>
      </c>
      <c r="K19" s="574">
        <v>9</v>
      </c>
      <c r="L19" s="574">
        <v>30</v>
      </c>
      <c r="M19" s="582">
        <v>0.37089120370370371</v>
      </c>
      <c r="N19" s="574">
        <v>0</v>
      </c>
      <c r="O19" s="578"/>
      <c r="P19" s="579">
        <v>0.3659722222222222</v>
      </c>
      <c r="Q19" s="579">
        <v>0.6479166666666667</v>
      </c>
      <c r="R19" s="579">
        <v>0.40625</v>
      </c>
      <c r="S19" s="579">
        <v>0.60138888888888886</v>
      </c>
      <c r="T19" s="579">
        <v>0.38750000000000001</v>
      </c>
      <c r="U19" s="579">
        <v>0.71875</v>
      </c>
      <c r="V19" s="579">
        <v>0.52569444444444446</v>
      </c>
      <c r="W19" s="579">
        <v>0.56458333333333333</v>
      </c>
      <c r="X19" s="578"/>
      <c r="Y19" s="578"/>
      <c r="Z19" s="579">
        <v>0.47222222222222221</v>
      </c>
      <c r="AA19" s="579">
        <v>0.72499999999999998</v>
      </c>
      <c r="AB19" s="11" t="str">
        <f t="shared" si="17"/>
        <v>Gruba Patrycja</v>
      </c>
      <c r="AC19" s="11" t="str">
        <f t="shared" si="18"/>
        <v>Perła Team</v>
      </c>
      <c r="AD19" s="11" t="str">
        <f t="shared" si="19"/>
        <v>Reda</v>
      </c>
      <c r="AE19" s="11">
        <f t="shared" si="13"/>
        <v>32.137917760129895</v>
      </c>
      <c r="AF19" s="11">
        <f t="shared" si="8"/>
        <v>24.050356996836033</v>
      </c>
      <c r="AG19" s="11">
        <f t="shared" si="9"/>
        <v>0.95306600093618343</v>
      </c>
      <c r="AH19" s="11">
        <f t="shared" si="10"/>
        <v>1</v>
      </c>
      <c r="AI19" s="11">
        <f t="shared" si="11"/>
        <v>0.967741935483871</v>
      </c>
      <c r="AJ19" s="11">
        <f t="shared" si="12"/>
        <v>1</v>
      </c>
      <c r="AK19" s="567"/>
    </row>
    <row r="20" spans="1:37" ht="15" customHeight="1">
      <c r="A20" s="577">
        <v>171</v>
      </c>
      <c r="B20" s="575"/>
      <c r="C20" s="577">
        <v>15</v>
      </c>
      <c r="D20" s="577">
        <v>3070</v>
      </c>
      <c r="E20" s="577" t="s">
        <v>1391</v>
      </c>
      <c r="F20" s="577" t="s">
        <v>1392</v>
      </c>
      <c r="G20" s="577">
        <v>1975</v>
      </c>
      <c r="H20" s="577" t="s">
        <v>1393</v>
      </c>
      <c r="I20" s="575"/>
      <c r="J20" s="577">
        <v>30</v>
      </c>
      <c r="K20" s="577">
        <v>8</v>
      </c>
      <c r="L20" s="577">
        <v>30</v>
      </c>
      <c r="M20" s="583">
        <v>0.33960648148148148</v>
      </c>
      <c r="N20" s="577">
        <v>0</v>
      </c>
      <c r="O20" s="580"/>
      <c r="P20" s="581">
        <v>0.65277777777777779</v>
      </c>
      <c r="Q20" s="581">
        <v>0.50694444444444442</v>
      </c>
      <c r="R20" s="580"/>
      <c r="S20" s="581">
        <v>0.67500000000000004</v>
      </c>
      <c r="T20" s="580"/>
      <c r="U20" s="581">
        <v>0.4</v>
      </c>
      <c r="V20" s="581">
        <v>0.60833333333333328</v>
      </c>
      <c r="W20" s="581">
        <v>0.55763888888888891</v>
      </c>
      <c r="X20" s="581">
        <v>0.37916666666666665</v>
      </c>
      <c r="Y20" s="581">
        <v>0.43541666666666667</v>
      </c>
      <c r="Z20" s="580"/>
      <c r="AA20" s="581">
        <v>0.69374999999999998</v>
      </c>
      <c r="AB20" s="11" t="str">
        <f t="shared" si="17"/>
        <v>Kopania Anita</v>
      </c>
      <c r="AC20" s="11">
        <f t="shared" si="18"/>
        <v>0</v>
      </c>
      <c r="AD20" s="11" t="str">
        <f t="shared" si="19"/>
        <v>Rębielcz</v>
      </c>
      <c r="AE20" s="11">
        <f t="shared" si="13"/>
        <v>31.389704736712716</v>
      </c>
      <c r="AF20" s="11">
        <f t="shared" si="8"/>
        <v>23.490433032341066</v>
      </c>
      <c r="AG20" s="11">
        <f t="shared" si="9"/>
        <v>1.0921205098493627</v>
      </c>
      <c r="AH20" s="11">
        <f t="shared" si="10"/>
        <v>0.88888888888888884</v>
      </c>
      <c r="AI20" s="11">
        <f t="shared" si="11"/>
        <v>1</v>
      </c>
      <c r="AJ20" s="11">
        <f t="shared" si="12"/>
        <v>0.97671868386117389</v>
      </c>
    </row>
    <row r="21" spans="1:37" s="571" customFormat="1" ht="15" customHeight="1">
      <c r="A21" s="574">
        <v>172</v>
      </c>
      <c r="B21" s="573"/>
      <c r="C21" s="574">
        <v>16</v>
      </c>
      <c r="D21" s="574">
        <v>3078</v>
      </c>
      <c r="E21" s="574" t="s">
        <v>1388</v>
      </c>
      <c r="F21" s="574" t="s">
        <v>1389</v>
      </c>
      <c r="G21" s="574">
        <v>1970</v>
      </c>
      <c r="H21" s="574" t="s">
        <v>92</v>
      </c>
      <c r="I21" s="573"/>
      <c r="J21" s="574">
        <v>30</v>
      </c>
      <c r="K21" s="574">
        <v>8</v>
      </c>
      <c r="L21" s="574">
        <v>30</v>
      </c>
      <c r="M21" s="582">
        <v>0.33961805555555558</v>
      </c>
      <c r="N21" s="574">
        <v>0</v>
      </c>
      <c r="O21" s="578"/>
      <c r="P21" s="579">
        <v>0.65277777777777779</v>
      </c>
      <c r="Q21" s="579">
        <v>0.50694444444444442</v>
      </c>
      <c r="R21" s="578"/>
      <c r="S21" s="579">
        <v>0.67500000000000004</v>
      </c>
      <c r="T21" s="578"/>
      <c r="U21" s="579">
        <v>0.4</v>
      </c>
      <c r="V21" s="579">
        <v>0.60902777777777772</v>
      </c>
      <c r="W21" s="579">
        <v>0.55833333333333335</v>
      </c>
      <c r="X21" s="579">
        <v>0.37916666666666665</v>
      </c>
      <c r="Y21" s="579">
        <v>0.43541666666666667</v>
      </c>
      <c r="Z21" s="578"/>
      <c r="AA21" s="579">
        <v>0.69374999999999998</v>
      </c>
      <c r="AB21" s="11" t="str">
        <f t="shared" si="17"/>
        <v>Błędowska Aleksandra</v>
      </c>
      <c r="AC21" s="11">
        <f t="shared" si="18"/>
        <v>0</v>
      </c>
      <c r="AD21" s="11" t="str">
        <f t="shared" si="19"/>
        <v>Gdynia</v>
      </c>
      <c r="AE21" s="11">
        <f t="shared" si="13"/>
        <v>31.388634985673736</v>
      </c>
      <c r="AF21" s="11">
        <f t="shared" si="8"/>
        <v>23.489632485940479</v>
      </c>
      <c r="AG21" s="11">
        <f t="shared" si="9"/>
        <v>0.99996592032171205</v>
      </c>
      <c r="AH21" s="11">
        <f t="shared" si="10"/>
        <v>1</v>
      </c>
      <c r="AI21" s="11">
        <f t="shared" si="11"/>
        <v>1</v>
      </c>
      <c r="AJ21" s="11">
        <f t="shared" si="12"/>
        <v>1</v>
      </c>
      <c r="AK21" s="567"/>
    </row>
    <row r="22" spans="1:37" s="571" customFormat="1" ht="15" customHeight="1">
      <c r="A22" s="574">
        <v>176</v>
      </c>
      <c r="B22" s="573"/>
      <c r="C22" s="574">
        <v>17</v>
      </c>
      <c r="D22" s="574">
        <v>3227</v>
      </c>
      <c r="E22" s="574" t="s">
        <v>3652</v>
      </c>
      <c r="F22" s="574" t="s">
        <v>1325</v>
      </c>
      <c r="G22" s="574">
        <v>1985</v>
      </c>
      <c r="H22" s="574" t="s">
        <v>47</v>
      </c>
      <c r="I22" s="573"/>
      <c r="J22" s="574">
        <v>29</v>
      </c>
      <c r="K22" s="574">
        <v>8</v>
      </c>
      <c r="L22" s="574">
        <v>29</v>
      </c>
      <c r="M22" s="582">
        <v>0.3696875</v>
      </c>
      <c r="N22" s="574">
        <v>0</v>
      </c>
      <c r="O22" s="579">
        <v>0.37430555555555556</v>
      </c>
      <c r="P22" s="578"/>
      <c r="Q22" s="579">
        <v>0.46805555555555556</v>
      </c>
      <c r="R22" s="579">
        <v>0.6791666666666667</v>
      </c>
      <c r="S22" s="578"/>
      <c r="T22" s="578"/>
      <c r="U22" s="579">
        <v>0.43402777777777779</v>
      </c>
      <c r="V22" s="579">
        <v>0.54722222222222228</v>
      </c>
      <c r="W22" s="579">
        <v>0.51041666666666663</v>
      </c>
      <c r="X22" s="579">
        <v>0.41180555555555554</v>
      </c>
      <c r="Y22" s="578"/>
      <c r="Z22" s="579">
        <v>0.63124999999999998</v>
      </c>
      <c r="AA22" s="579">
        <v>0.72361111111111109</v>
      </c>
      <c r="AB22" s="11" t="str">
        <f t="shared" si="17"/>
        <v>Janczak Agata</v>
      </c>
      <c r="AC22" s="11">
        <f t="shared" si="18"/>
        <v>0</v>
      </c>
      <c r="AD22" s="11" t="str">
        <f t="shared" si="19"/>
        <v>Warszawa</v>
      </c>
      <c r="AE22" s="11">
        <f t="shared" si="13"/>
        <v>30.342347152817943</v>
      </c>
      <c r="AF22" s="11">
        <f t="shared" si="8"/>
        <v>22.706644736409132</v>
      </c>
      <c r="AG22" s="11">
        <f t="shared" si="9"/>
        <v>0.91866253404714948</v>
      </c>
      <c r="AH22" s="11">
        <f t="shared" si="10"/>
        <v>1</v>
      </c>
      <c r="AI22" s="11">
        <f t="shared" si="11"/>
        <v>0.96666666666666667</v>
      </c>
      <c r="AJ22" s="11">
        <f t="shared" si="12"/>
        <v>1</v>
      </c>
      <c r="AK22" s="567"/>
    </row>
    <row r="23" spans="1:37" s="571" customFormat="1" ht="15" customHeight="1">
      <c r="A23" s="574">
        <v>182</v>
      </c>
      <c r="B23" s="573"/>
      <c r="C23" s="574">
        <v>18</v>
      </c>
      <c r="D23" s="574">
        <v>3068</v>
      </c>
      <c r="E23" s="574" t="s">
        <v>3685</v>
      </c>
      <c r="F23" s="574" t="s">
        <v>1272</v>
      </c>
      <c r="G23" s="574">
        <v>1962</v>
      </c>
      <c r="H23" s="574" t="s">
        <v>47</v>
      </c>
      <c r="I23" s="573"/>
      <c r="J23" s="574">
        <v>28</v>
      </c>
      <c r="K23" s="574">
        <v>8</v>
      </c>
      <c r="L23" s="574">
        <v>28</v>
      </c>
      <c r="M23" s="582">
        <v>0.36857638888888888</v>
      </c>
      <c r="N23" s="574">
        <v>0</v>
      </c>
      <c r="O23" s="578"/>
      <c r="P23" s="579">
        <v>0.3972222222222222</v>
      </c>
      <c r="Q23" s="578"/>
      <c r="R23" s="579">
        <v>0.46875</v>
      </c>
      <c r="S23" s="579">
        <v>0.37361111111111112</v>
      </c>
      <c r="T23" s="579">
        <v>0.42708333333333331</v>
      </c>
      <c r="U23" s="579">
        <v>0.68194444444444446</v>
      </c>
      <c r="V23" s="579">
        <v>0.5708333333333333</v>
      </c>
      <c r="W23" s="579">
        <v>0.61597222222222225</v>
      </c>
      <c r="X23" s="578"/>
      <c r="Y23" s="578"/>
      <c r="Z23" s="579">
        <v>0.50277777777777777</v>
      </c>
      <c r="AA23" s="579">
        <v>0.72222222222222221</v>
      </c>
      <c r="AB23" s="11" t="str">
        <f t="shared" si="17"/>
        <v>Żyhatyńska Elżbieta</v>
      </c>
      <c r="AC23" s="11">
        <f t="shared" si="18"/>
        <v>0</v>
      </c>
      <c r="AD23" s="11" t="str">
        <f t="shared" si="19"/>
        <v>Warszawa</v>
      </c>
      <c r="AE23" s="11">
        <f t="shared" si="13"/>
        <v>29.296059319962154</v>
      </c>
      <c r="AF23" s="11">
        <f t="shared" si="8"/>
        <v>21.923656986877784</v>
      </c>
      <c r="AG23" s="11">
        <f t="shared" si="9"/>
        <v>1.0030146019783326</v>
      </c>
      <c r="AH23" s="11">
        <f t="shared" si="10"/>
        <v>1</v>
      </c>
      <c r="AI23" s="11">
        <f t="shared" si="11"/>
        <v>0.96551724137931039</v>
      </c>
      <c r="AJ23" s="11">
        <f t="shared" si="12"/>
        <v>1</v>
      </c>
      <c r="AK23" s="567"/>
    </row>
    <row r="24" spans="1:37" ht="15" customHeight="1">
      <c r="A24" s="577">
        <v>183</v>
      </c>
      <c r="B24" s="575"/>
      <c r="C24" s="577">
        <v>19</v>
      </c>
      <c r="D24" s="577">
        <v>3216</v>
      </c>
      <c r="E24" s="577" t="s">
        <v>3684</v>
      </c>
      <c r="F24" s="577" t="s">
        <v>1317</v>
      </c>
      <c r="G24" s="577">
        <v>1961</v>
      </c>
      <c r="H24" s="577" t="s">
        <v>47</v>
      </c>
      <c r="I24" s="575"/>
      <c r="J24" s="577">
        <v>28</v>
      </c>
      <c r="K24" s="577">
        <v>8</v>
      </c>
      <c r="L24" s="577">
        <v>28</v>
      </c>
      <c r="M24" s="583">
        <v>0.36861111111111111</v>
      </c>
      <c r="N24" s="577">
        <v>0</v>
      </c>
      <c r="O24" s="580"/>
      <c r="P24" s="581">
        <v>0.3972222222222222</v>
      </c>
      <c r="Q24" s="580"/>
      <c r="R24" s="581">
        <v>0.46388888888888891</v>
      </c>
      <c r="S24" s="581">
        <v>0.37361111111111112</v>
      </c>
      <c r="T24" s="581">
        <v>0.42708333333333331</v>
      </c>
      <c r="U24" s="581">
        <v>0.68194444444444446</v>
      </c>
      <c r="V24" s="581">
        <v>0.56111111111111112</v>
      </c>
      <c r="W24" s="581">
        <v>0.62430555555555556</v>
      </c>
      <c r="X24" s="580"/>
      <c r="Y24" s="580"/>
      <c r="Z24" s="581">
        <v>0.50347222222222221</v>
      </c>
      <c r="AA24" s="581">
        <v>0.72222222222222221</v>
      </c>
      <c r="AB24" s="11" t="str">
        <f t="shared" si="17"/>
        <v>Kunstetter Beata</v>
      </c>
      <c r="AC24" s="11">
        <f t="shared" si="18"/>
        <v>0</v>
      </c>
      <c r="AD24" s="11" t="str">
        <f t="shared" si="19"/>
        <v>Warszawa</v>
      </c>
      <c r="AE24" s="11">
        <f t="shared" si="13"/>
        <v>29.293299706235707</v>
      </c>
      <c r="AF24" s="11">
        <f t="shared" si="8"/>
        <v>21.921591834561763</v>
      </c>
      <c r="AG24" s="11">
        <f t="shared" si="9"/>
        <v>0.99990580256217032</v>
      </c>
      <c r="AH24" s="11">
        <f t="shared" si="10"/>
        <v>1</v>
      </c>
      <c r="AI24" s="11">
        <f t="shared" si="11"/>
        <v>1</v>
      </c>
      <c r="AJ24" s="11">
        <f t="shared" si="12"/>
        <v>1</v>
      </c>
    </row>
    <row r="25" spans="1:37" s="571" customFormat="1" ht="15" customHeight="1">
      <c r="A25" s="574">
        <v>192</v>
      </c>
      <c r="B25" s="573"/>
      <c r="C25" s="574">
        <v>20</v>
      </c>
      <c r="D25" s="574">
        <v>3137</v>
      </c>
      <c r="E25" s="574" t="s">
        <v>1367</v>
      </c>
      <c r="F25" s="574" t="s">
        <v>1368</v>
      </c>
      <c r="G25" s="574">
        <v>1972</v>
      </c>
      <c r="H25" s="574" t="s">
        <v>92</v>
      </c>
      <c r="I25" s="573"/>
      <c r="J25" s="574">
        <v>26</v>
      </c>
      <c r="K25" s="574">
        <v>7</v>
      </c>
      <c r="L25" s="574">
        <v>26</v>
      </c>
      <c r="M25" s="582">
        <v>0.25290509259259258</v>
      </c>
      <c r="N25" s="574">
        <v>0</v>
      </c>
      <c r="O25" s="579">
        <v>0.36875000000000002</v>
      </c>
      <c r="P25" s="578"/>
      <c r="Q25" s="579">
        <v>0.47083333333333333</v>
      </c>
      <c r="R25" s="578"/>
      <c r="S25" s="579">
        <v>0.58958333333333335</v>
      </c>
      <c r="T25" s="578"/>
      <c r="U25" s="579">
        <v>0.4</v>
      </c>
      <c r="V25" s="578"/>
      <c r="W25" s="579">
        <v>0.51944444444444449</v>
      </c>
      <c r="X25" s="579">
        <v>0.37916666666666665</v>
      </c>
      <c r="Y25" s="579">
        <v>0.4284722222222222</v>
      </c>
      <c r="Z25" s="578"/>
      <c r="AA25" s="579">
        <v>0.6069444444444444</v>
      </c>
      <c r="AB25" s="11" t="str">
        <f t="shared" si="17"/>
        <v>Jeżewska Jola</v>
      </c>
      <c r="AC25" s="11">
        <f t="shared" si="18"/>
        <v>0</v>
      </c>
      <c r="AD25" s="11" t="str">
        <f t="shared" si="19"/>
        <v>Gdynia</v>
      </c>
      <c r="AE25" s="11">
        <f t="shared" si="13"/>
        <v>27.200921155790301</v>
      </c>
      <c r="AF25" s="11">
        <f t="shared" si="8"/>
        <v>20.355763846378782</v>
      </c>
      <c r="AG25" s="11">
        <f t="shared" si="9"/>
        <v>1.4575076655530639</v>
      </c>
      <c r="AH25" s="11">
        <f t="shared" si="10"/>
        <v>0.875</v>
      </c>
      <c r="AI25" s="11">
        <f t="shared" si="11"/>
        <v>0.9285714285714286</v>
      </c>
      <c r="AJ25" s="11">
        <f t="shared" si="12"/>
        <v>0.97364718061516808</v>
      </c>
      <c r="AK25" s="567"/>
    </row>
    <row r="26" spans="1:37" ht="15" customHeight="1">
      <c r="A26" s="577">
        <v>195</v>
      </c>
      <c r="B26" s="575"/>
      <c r="C26" s="577">
        <v>21</v>
      </c>
      <c r="D26" s="577">
        <v>3261</v>
      </c>
      <c r="E26" s="577" t="s">
        <v>3676</v>
      </c>
      <c r="F26" s="577" t="s">
        <v>3640</v>
      </c>
      <c r="G26" s="577">
        <v>1982</v>
      </c>
      <c r="H26" s="577" t="s">
        <v>858</v>
      </c>
      <c r="I26" s="577" t="s">
        <v>3675</v>
      </c>
      <c r="J26" s="577">
        <v>26</v>
      </c>
      <c r="K26" s="577">
        <v>7</v>
      </c>
      <c r="L26" s="577">
        <v>26</v>
      </c>
      <c r="M26" s="583">
        <v>0.34716435185185185</v>
      </c>
      <c r="N26" s="577">
        <v>0</v>
      </c>
      <c r="O26" s="581">
        <v>0.3923611111111111</v>
      </c>
      <c r="P26" s="580"/>
      <c r="Q26" s="581">
        <v>0.57152777777777775</v>
      </c>
      <c r="R26" s="580"/>
      <c r="S26" s="581">
        <v>0.67291666666666672</v>
      </c>
      <c r="T26" s="580"/>
      <c r="U26" s="581">
        <v>0.45277777777777778</v>
      </c>
      <c r="V26" s="580"/>
      <c r="W26" s="581">
        <v>0.62777777777777777</v>
      </c>
      <c r="X26" s="581">
        <v>0.4152777777777778</v>
      </c>
      <c r="Y26" s="581">
        <v>0.49791666666666667</v>
      </c>
      <c r="Z26" s="580"/>
      <c r="AA26" s="581">
        <v>0.7006944444444444</v>
      </c>
      <c r="AB26" s="11" t="str">
        <f t="shared" si="17"/>
        <v>Badziąg Natalia</v>
      </c>
      <c r="AC26" s="11" t="str">
        <f t="shared" si="18"/>
        <v>Badziągi inc.</v>
      </c>
      <c r="AD26" s="11" t="str">
        <f t="shared" si="19"/>
        <v>Pruszcz Gdański</v>
      </c>
      <c r="AE26" s="11">
        <f t="shared" si="13"/>
        <v>19.815546863649736</v>
      </c>
      <c r="AF26" s="11">
        <f t="shared" si="8"/>
        <v>14.828931348798891</v>
      </c>
      <c r="AG26" s="11">
        <f t="shared" si="9"/>
        <v>0.72848808134689114</v>
      </c>
      <c r="AH26" s="11">
        <f t="shared" si="10"/>
        <v>1</v>
      </c>
      <c r="AI26" s="11">
        <f t="shared" si="11"/>
        <v>1</v>
      </c>
      <c r="AJ26" s="11">
        <f t="shared" si="12"/>
        <v>1</v>
      </c>
    </row>
    <row r="27" spans="1:37" s="571" customFormat="1" ht="15" customHeight="1">
      <c r="A27" s="574">
        <v>196</v>
      </c>
      <c r="B27" s="573"/>
      <c r="C27" s="574">
        <v>22</v>
      </c>
      <c r="D27" s="574">
        <v>3010</v>
      </c>
      <c r="E27" s="574" t="s">
        <v>3674</v>
      </c>
      <c r="F27" s="574" t="s">
        <v>1269</v>
      </c>
      <c r="G27" s="574">
        <v>1975</v>
      </c>
      <c r="H27" s="574" t="s">
        <v>3672</v>
      </c>
      <c r="I27" s="573"/>
      <c r="J27" s="574">
        <v>26</v>
      </c>
      <c r="K27" s="574">
        <v>7</v>
      </c>
      <c r="L27" s="574">
        <v>26</v>
      </c>
      <c r="M27" s="582">
        <v>0.34719907407407408</v>
      </c>
      <c r="N27" s="574">
        <v>0</v>
      </c>
      <c r="O27" s="579">
        <v>0.39166666666666666</v>
      </c>
      <c r="P27" s="578"/>
      <c r="Q27" s="579">
        <v>0.57222222222222219</v>
      </c>
      <c r="R27" s="578"/>
      <c r="S27" s="579">
        <v>0.67152777777777772</v>
      </c>
      <c r="T27" s="578"/>
      <c r="U27" s="579">
        <v>0.45347222222222222</v>
      </c>
      <c r="V27" s="578"/>
      <c r="W27" s="579">
        <v>0.62708333333333333</v>
      </c>
      <c r="X27" s="579">
        <v>0.41458333333333336</v>
      </c>
      <c r="Y27" s="579">
        <v>0.49791666666666667</v>
      </c>
      <c r="Z27" s="578"/>
      <c r="AA27" s="579">
        <v>0.7006944444444444</v>
      </c>
      <c r="AB27" s="11" t="str">
        <f t="shared" si="17"/>
        <v>Dylewska Agnieszka</v>
      </c>
      <c r="AC27" s="11">
        <f t="shared" si="18"/>
        <v>0</v>
      </c>
      <c r="AD27" s="11" t="str">
        <f t="shared" si="19"/>
        <v>Różyny</v>
      </c>
      <c r="AE27" s="11">
        <f t="shared" si="13"/>
        <v>19.813565176850918</v>
      </c>
      <c r="AF27" s="11">
        <f t="shared" si="8"/>
        <v>14.827448356797877</v>
      </c>
      <c r="AG27" s="11">
        <f t="shared" si="9"/>
        <v>0.99989999333288881</v>
      </c>
      <c r="AH27" s="11">
        <f t="shared" si="10"/>
        <v>1</v>
      </c>
      <c r="AI27" s="11">
        <f t="shared" si="11"/>
        <v>1</v>
      </c>
      <c r="AJ27" s="11">
        <f t="shared" si="12"/>
        <v>1</v>
      </c>
      <c r="AK27" s="567"/>
    </row>
    <row r="28" spans="1:37" s="571" customFormat="1" ht="15" customHeight="1">
      <c r="A28" s="574">
        <v>204</v>
      </c>
      <c r="B28" s="573"/>
      <c r="C28" s="574">
        <v>23</v>
      </c>
      <c r="D28" s="574">
        <v>3123</v>
      </c>
      <c r="E28" s="574" t="s">
        <v>3667</v>
      </c>
      <c r="F28" s="574" t="s">
        <v>121</v>
      </c>
      <c r="G28" s="574">
        <v>1990</v>
      </c>
      <c r="H28" s="574" t="s">
        <v>92</v>
      </c>
      <c r="I28" s="573"/>
      <c r="J28" s="574">
        <v>25</v>
      </c>
      <c r="K28" s="574">
        <v>8</v>
      </c>
      <c r="L28" s="574">
        <v>25</v>
      </c>
      <c r="M28" s="582">
        <v>0.35748842592592595</v>
      </c>
      <c r="N28" s="574">
        <v>0</v>
      </c>
      <c r="O28" s="579">
        <v>0.41249999999999998</v>
      </c>
      <c r="P28" s="579">
        <v>0.44305555555555554</v>
      </c>
      <c r="Q28" s="578"/>
      <c r="R28" s="579">
        <v>0.52083333333333337</v>
      </c>
      <c r="S28" s="579">
        <v>0.69027777777777777</v>
      </c>
      <c r="T28" s="579">
        <v>0.48680555555555555</v>
      </c>
      <c r="U28" s="578"/>
      <c r="V28" s="579">
        <v>0.62152777777777779</v>
      </c>
      <c r="W28" s="578"/>
      <c r="X28" s="579">
        <v>0.39930555555555558</v>
      </c>
      <c r="Y28" s="578"/>
      <c r="Z28" s="579">
        <v>0.56458333333333333</v>
      </c>
      <c r="AA28" s="579">
        <v>0.71111111111111114</v>
      </c>
      <c r="AB28" s="11" t="str">
        <f t="shared" si="17"/>
        <v>Wiczk Marzena</v>
      </c>
      <c r="AC28" s="11">
        <f t="shared" si="18"/>
        <v>0</v>
      </c>
      <c r="AD28" s="11" t="str">
        <f t="shared" si="19"/>
        <v>Gdynia</v>
      </c>
      <c r="AE28" s="11">
        <f t="shared" si="13"/>
        <v>19.051504977741267</v>
      </c>
      <c r="AF28" s="11">
        <f t="shared" si="8"/>
        <v>14.257161881536421</v>
      </c>
      <c r="AG28" s="11">
        <f t="shared" si="9"/>
        <v>0.97121766438954893</v>
      </c>
      <c r="AH28" s="11">
        <f t="shared" si="10"/>
        <v>1.1428571428571428</v>
      </c>
      <c r="AI28" s="11">
        <f t="shared" si="11"/>
        <v>0.96153846153846156</v>
      </c>
      <c r="AJ28" s="11">
        <f t="shared" si="12"/>
        <v>1.0270660870893518</v>
      </c>
      <c r="AK28" s="567"/>
    </row>
    <row r="29" spans="1:37" ht="15" customHeight="1">
      <c r="A29" s="577">
        <v>219</v>
      </c>
      <c r="B29" s="575"/>
      <c r="C29" s="577">
        <v>24</v>
      </c>
      <c r="D29" s="577">
        <v>3239</v>
      </c>
      <c r="E29" s="577" t="s">
        <v>3648</v>
      </c>
      <c r="F29" s="577" t="s">
        <v>1381</v>
      </c>
      <c r="G29" s="577">
        <v>1975</v>
      </c>
      <c r="H29" s="577" t="s">
        <v>57</v>
      </c>
      <c r="I29" s="575"/>
      <c r="J29" s="577">
        <v>21</v>
      </c>
      <c r="K29" s="577">
        <v>6</v>
      </c>
      <c r="L29" s="577">
        <v>21</v>
      </c>
      <c r="M29" s="583">
        <v>0.31843749999999998</v>
      </c>
      <c r="N29" s="577">
        <v>0</v>
      </c>
      <c r="O29" s="581">
        <v>0.3923611111111111</v>
      </c>
      <c r="P29" s="580"/>
      <c r="Q29" s="580"/>
      <c r="R29" s="581">
        <v>0.51597222222222228</v>
      </c>
      <c r="S29" s="580"/>
      <c r="T29" s="581">
        <v>0.46458333333333335</v>
      </c>
      <c r="U29" s="580"/>
      <c r="V29" s="581">
        <v>0.62152777777777779</v>
      </c>
      <c r="W29" s="580"/>
      <c r="X29" s="581">
        <v>0.37708333333333333</v>
      </c>
      <c r="Y29" s="580"/>
      <c r="Z29" s="581">
        <v>0.57847222222222228</v>
      </c>
      <c r="AA29" s="581">
        <v>0.67222222222222228</v>
      </c>
      <c r="AB29" s="11" t="str">
        <f t="shared" ref="AB29:AB37" si="20">E29&amp;" "&amp;F29</f>
        <v>Eitman Izabela</v>
      </c>
      <c r="AC29" s="11">
        <f t="shared" ref="AC29:AC37" si="21">I29</f>
        <v>0</v>
      </c>
      <c r="AD29" s="11" t="str">
        <f t="shared" ref="AD29:AD37" si="22">H29</f>
        <v>Gdańsk</v>
      </c>
      <c r="AE29" s="11">
        <f t="shared" si="13"/>
        <v>16.003264181302665</v>
      </c>
      <c r="AF29" s="11">
        <f t="shared" si="8"/>
        <v>11.976015980490592</v>
      </c>
      <c r="AG29" s="11">
        <f t="shared" si="9"/>
        <v>1.1226329371569805</v>
      </c>
      <c r="AH29" s="11">
        <f t="shared" si="10"/>
        <v>0.75</v>
      </c>
      <c r="AI29" s="11">
        <f t="shared" si="11"/>
        <v>0.84</v>
      </c>
      <c r="AJ29" s="11">
        <f t="shared" si="12"/>
        <v>0.94408751129490198</v>
      </c>
    </row>
    <row r="30" spans="1:37" s="571" customFormat="1" ht="15" customHeight="1">
      <c r="A30" s="574">
        <v>222</v>
      </c>
      <c r="B30" s="573"/>
      <c r="C30" s="574">
        <v>25</v>
      </c>
      <c r="D30" s="574">
        <v>3236</v>
      </c>
      <c r="E30" s="574" t="s">
        <v>3645</v>
      </c>
      <c r="F30" s="574" t="s">
        <v>1240</v>
      </c>
      <c r="G30" s="574">
        <v>1985</v>
      </c>
      <c r="H30" s="574" t="s">
        <v>57</v>
      </c>
      <c r="I30" s="573"/>
      <c r="J30" s="574">
        <v>21</v>
      </c>
      <c r="K30" s="574">
        <v>6</v>
      </c>
      <c r="L30" s="574">
        <v>21</v>
      </c>
      <c r="M30" s="582">
        <v>0.34096064814814814</v>
      </c>
      <c r="N30" s="574">
        <v>0</v>
      </c>
      <c r="O30" s="578"/>
      <c r="P30" s="579">
        <v>0.67500000000000004</v>
      </c>
      <c r="Q30" s="578"/>
      <c r="R30" s="579">
        <v>0.625</v>
      </c>
      <c r="S30" s="579">
        <v>0.38611111111111113</v>
      </c>
      <c r="T30" s="578"/>
      <c r="U30" s="578"/>
      <c r="V30" s="579">
        <v>0.4826388888888889</v>
      </c>
      <c r="W30" s="579">
        <v>0.42916666666666664</v>
      </c>
      <c r="X30" s="578"/>
      <c r="Y30" s="578"/>
      <c r="Z30" s="579">
        <v>0.56874999999999998</v>
      </c>
      <c r="AA30" s="579">
        <v>0.69444444444444442</v>
      </c>
      <c r="AB30" s="11" t="str">
        <f t="shared" si="20"/>
        <v>Borowiak Katarzyna</v>
      </c>
      <c r="AC30" s="11">
        <f t="shared" si="21"/>
        <v>0</v>
      </c>
      <c r="AD30" s="11" t="str">
        <f t="shared" si="22"/>
        <v>Gdańsk</v>
      </c>
      <c r="AE30" s="11">
        <f t="shared" si="13"/>
        <v>14.946121980385627</v>
      </c>
      <c r="AF30" s="11">
        <f t="shared" si="8"/>
        <v>11.184905382777339</v>
      </c>
      <c r="AG30" s="11">
        <f t="shared" si="9"/>
        <v>0.93394208900505782</v>
      </c>
      <c r="AH30" s="11">
        <f t="shared" si="10"/>
        <v>1</v>
      </c>
      <c r="AI30" s="11">
        <f t="shared" si="11"/>
        <v>1</v>
      </c>
      <c r="AJ30" s="11">
        <f t="shared" si="12"/>
        <v>1</v>
      </c>
      <c r="AK30" s="567"/>
    </row>
    <row r="31" spans="1:37" ht="15" customHeight="1">
      <c r="A31" s="577">
        <v>223</v>
      </c>
      <c r="B31" s="575"/>
      <c r="C31" s="577">
        <v>26</v>
      </c>
      <c r="D31" s="577">
        <v>3015</v>
      </c>
      <c r="E31" s="577" t="s">
        <v>1353</v>
      </c>
      <c r="F31" s="577" t="s">
        <v>1244</v>
      </c>
      <c r="G31" s="577">
        <v>1961</v>
      </c>
      <c r="H31" s="577" t="s">
        <v>1354</v>
      </c>
      <c r="I31" s="577" t="s">
        <v>1355</v>
      </c>
      <c r="J31" s="577">
        <v>20</v>
      </c>
      <c r="K31" s="577">
        <v>6</v>
      </c>
      <c r="L31" s="577">
        <v>20</v>
      </c>
      <c r="M31" s="583">
        <v>0.28519675925925925</v>
      </c>
      <c r="N31" s="577">
        <v>0</v>
      </c>
      <c r="O31" s="581">
        <v>0.36666666666666664</v>
      </c>
      <c r="P31" s="581">
        <v>0.61527777777777781</v>
      </c>
      <c r="Q31" s="580"/>
      <c r="R31" s="580"/>
      <c r="S31" s="581">
        <v>0.5854166666666667</v>
      </c>
      <c r="T31" s="580"/>
      <c r="U31" s="581">
        <v>0.40833333333333333</v>
      </c>
      <c r="V31" s="580"/>
      <c r="W31" s="580"/>
      <c r="X31" s="581">
        <v>0.38124999999999998</v>
      </c>
      <c r="Y31" s="581">
        <v>0.50902777777777775</v>
      </c>
      <c r="Z31" s="580"/>
      <c r="AA31" s="581">
        <v>0.63888888888888884</v>
      </c>
      <c r="AB31" s="11" t="str">
        <f t="shared" si="20"/>
        <v>Baranowska Ewa</v>
      </c>
      <c r="AC31" s="11" t="str">
        <f t="shared" si="21"/>
        <v>embike</v>
      </c>
      <c r="AD31" s="11" t="str">
        <f t="shared" si="22"/>
        <v>Malbork</v>
      </c>
      <c r="AE31" s="11">
        <f t="shared" si="13"/>
        <v>14.234401886081548</v>
      </c>
      <c r="AF31" s="11">
        <f t="shared" si="8"/>
        <v>10.652290840740323</v>
      </c>
      <c r="AG31" s="11">
        <f t="shared" si="9"/>
        <v>1.1955277789050769</v>
      </c>
      <c r="AH31" s="11">
        <f t="shared" si="10"/>
        <v>1</v>
      </c>
      <c r="AI31" s="11">
        <f t="shared" si="11"/>
        <v>0.95238095238095233</v>
      </c>
      <c r="AJ31" s="11">
        <f t="shared" si="12"/>
        <v>1</v>
      </c>
    </row>
    <row r="32" spans="1:37" s="571" customFormat="1" ht="15" customHeight="1">
      <c r="A32" s="574">
        <v>226</v>
      </c>
      <c r="B32" s="573"/>
      <c r="C32" s="574">
        <v>27</v>
      </c>
      <c r="D32" s="574">
        <v>3087</v>
      </c>
      <c r="E32" s="574" t="s">
        <v>3643</v>
      </c>
      <c r="F32" s="574" t="s">
        <v>1254</v>
      </c>
      <c r="G32" s="574">
        <v>1990</v>
      </c>
      <c r="H32" s="574" t="s">
        <v>47</v>
      </c>
      <c r="I32" s="574" t="s">
        <v>3642</v>
      </c>
      <c r="J32" s="574">
        <v>19</v>
      </c>
      <c r="K32" s="574">
        <v>7</v>
      </c>
      <c r="L32" s="574">
        <v>19</v>
      </c>
      <c r="M32" s="582">
        <v>0.32230324074074074</v>
      </c>
      <c r="N32" s="574">
        <v>0</v>
      </c>
      <c r="O32" s="579">
        <v>0.375</v>
      </c>
      <c r="P32" s="579">
        <v>0.52222222222222225</v>
      </c>
      <c r="Q32" s="578"/>
      <c r="R32" s="579">
        <v>0.625</v>
      </c>
      <c r="S32" s="579">
        <v>0.49444444444444446</v>
      </c>
      <c r="T32" s="579">
        <v>0.58958333333333335</v>
      </c>
      <c r="U32" s="579">
        <v>0.42777777777777776</v>
      </c>
      <c r="V32" s="578"/>
      <c r="W32" s="578"/>
      <c r="X32" s="579">
        <v>0.3972222222222222</v>
      </c>
      <c r="Y32" s="578"/>
      <c r="Z32" s="578"/>
      <c r="AA32" s="579">
        <v>0.67638888888888893</v>
      </c>
      <c r="AB32" s="11" t="str">
        <f t="shared" si="20"/>
        <v>Pakosz Marta</v>
      </c>
      <c r="AC32" s="11" t="str">
        <f t="shared" si="21"/>
        <v>Połamane Szprychy</v>
      </c>
      <c r="AD32" s="11" t="str">
        <f t="shared" si="22"/>
        <v>Warszawa</v>
      </c>
      <c r="AE32" s="11">
        <f t="shared" si="13"/>
        <v>13.522681791777469</v>
      </c>
      <c r="AF32" s="11">
        <f t="shared" si="8"/>
        <v>10.119676298703306</v>
      </c>
      <c r="AG32" s="11">
        <f t="shared" si="9"/>
        <v>0.88487090171293137</v>
      </c>
      <c r="AH32" s="11">
        <f t="shared" si="10"/>
        <v>1.1666666666666667</v>
      </c>
      <c r="AI32" s="11">
        <f t="shared" si="11"/>
        <v>0.95</v>
      </c>
      <c r="AJ32" s="11">
        <f t="shared" si="12"/>
        <v>1.0313103064775451</v>
      </c>
      <c r="AK32" s="567"/>
    </row>
    <row r="33" spans="1:38" ht="15" customHeight="1">
      <c r="A33" s="577">
        <v>229</v>
      </c>
      <c r="B33" s="575"/>
      <c r="C33" s="577">
        <v>28</v>
      </c>
      <c r="D33" s="577">
        <v>3166</v>
      </c>
      <c r="E33" s="577" t="s">
        <v>3641</v>
      </c>
      <c r="F33" s="577" t="s">
        <v>3640</v>
      </c>
      <c r="G33" s="577">
        <v>1986</v>
      </c>
      <c r="H33" s="577" t="s">
        <v>1776</v>
      </c>
      <c r="I33" s="577" t="s">
        <v>1777</v>
      </c>
      <c r="J33" s="577">
        <v>18</v>
      </c>
      <c r="K33" s="577">
        <v>5</v>
      </c>
      <c r="L33" s="577">
        <v>18</v>
      </c>
      <c r="M33" s="583">
        <v>0.29394675925925928</v>
      </c>
      <c r="N33" s="577">
        <v>0</v>
      </c>
      <c r="O33" s="581">
        <v>0.38750000000000001</v>
      </c>
      <c r="P33" s="580"/>
      <c r="Q33" s="581">
        <v>0.55833333333333335</v>
      </c>
      <c r="R33" s="580"/>
      <c r="S33" s="580"/>
      <c r="T33" s="580"/>
      <c r="U33" s="581">
        <v>0.45624999999999999</v>
      </c>
      <c r="V33" s="580"/>
      <c r="W33" s="580"/>
      <c r="X33" s="581">
        <v>0.4152777777777778</v>
      </c>
      <c r="Y33" s="581">
        <v>0.49027777777777776</v>
      </c>
      <c r="Z33" s="580"/>
      <c r="AA33" s="581">
        <v>0.6479166666666667</v>
      </c>
      <c r="AB33" s="11" t="str">
        <f t="shared" si="20"/>
        <v>Hirsz Natalia</v>
      </c>
      <c r="AC33" s="11" t="str">
        <f t="shared" si="21"/>
        <v>OgryS</v>
      </c>
      <c r="AD33" s="11" t="str">
        <f t="shared" si="22"/>
        <v>Kartuzy</v>
      </c>
      <c r="AE33" s="11">
        <f t="shared" si="13"/>
        <v>12.81096169747339</v>
      </c>
      <c r="AF33" s="11">
        <f t="shared" si="8"/>
        <v>9.587061756666289</v>
      </c>
      <c r="AG33" s="11">
        <f t="shared" si="9"/>
        <v>1.0964680867819032</v>
      </c>
      <c r="AH33" s="11">
        <f t="shared" si="10"/>
        <v>0.7142857142857143</v>
      </c>
      <c r="AI33" s="11">
        <f t="shared" si="11"/>
        <v>0.94736842105263153</v>
      </c>
      <c r="AJ33" s="11">
        <f t="shared" si="12"/>
        <v>0.93491987614847016</v>
      </c>
    </row>
    <row r="34" spans="1:38" ht="15" customHeight="1">
      <c r="A34" s="577">
        <v>237</v>
      </c>
      <c r="B34" s="575"/>
      <c r="C34" s="577">
        <v>29</v>
      </c>
      <c r="D34" s="577">
        <v>3231</v>
      </c>
      <c r="E34" s="577" t="s">
        <v>3632</v>
      </c>
      <c r="F34" s="577" t="s">
        <v>1287</v>
      </c>
      <c r="G34" s="577">
        <v>1983</v>
      </c>
      <c r="H34" s="577" t="s">
        <v>47</v>
      </c>
      <c r="I34" s="575" t="s">
        <v>3626</v>
      </c>
      <c r="J34" s="577">
        <v>-1</v>
      </c>
      <c r="K34" s="577">
        <v>4</v>
      </c>
      <c r="L34" s="577">
        <v>18</v>
      </c>
      <c r="M34" s="583">
        <v>0.38765046296296296</v>
      </c>
      <c r="N34" s="577">
        <v>19</v>
      </c>
      <c r="O34" s="580"/>
      <c r="P34" s="580"/>
      <c r="Q34" s="580"/>
      <c r="R34" s="580"/>
      <c r="S34" s="581">
        <v>0.43541666666666667</v>
      </c>
      <c r="T34" s="580"/>
      <c r="U34" s="580"/>
      <c r="V34" s="581">
        <v>0.54791666666666672</v>
      </c>
      <c r="W34" s="581">
        <v>0.49722222222222223</v>
      </c>
      <c r="X34" s="580"/>
      <c r="Y34" s="580"/>
      <c r="Z34" s="581">
        <v>0.63124999999999998</v>
      </c>
      <c r="AA34" s="581">
        <v>0.7416666666666667</v>
      </c>
      <c r="AB34" s="11" t="str">
        <f t="shared" si="20"/>
        <v>Kamińska Anna</v>
      </c>
      <c r="AC34" s="11" t="str">
        <f t="shared" si="21"/>
        <v>KABooF Team</v>
      </c>
      <c r="AD34" s="11" t="str">
        <f t="shared" si="22"/>
        <v>Warszawa</v>
      </c>
      <c r="AE34" s="11">
        <f t="shared" si="13"/>
        <v>0</v>
      </c>
      <c r="AF34" s="11">
        <f t="shared" si="8"/>
        <v>0</v>
      </c>
      <c r="AG34" s="11">
        <f t="shared" si="9"/>
        <v>0.75827784910279772</v>
      </c>
      <c r="AH34" s="11">
        <f t="shared" si="10"/>
        <v>0.8</v>
      </c>
      <c r="AI34" s="11">
        <f t="shared" si="11"/>
        <v>-5.5555555555555552E-2</v>
      </c>
      <c r="AJ34" s="11">
        <f t="shared" si="12"/>
        <v>0.956352499790037</v>
      </c>
    </row>
    <row r="35" spans="1:38" ht="15" customHeight="1">
      <c r="A35" s="577">
        <v>239</v>
      </c>
      <c r="B35" s="575"/>
      <c r="C35" s="577">
        <v>30</v>
      </c>
      <c r="D35" s="577">
        <v>3206</v>
      </c>
      <c r="E35" s="577" t="s">
        <v>3630</v>
      </c>
      <c r="F35" s="577" t="s">
        <v>1293</v>
      </c>
      <c r="G35" s="577">
        <v>1989</v>
      </c>
      <c r="H35" s="577" t="s">
        <v>57</v>
      </c>
      <c r="I35" s="577" t="s">
        <v>3626</v>
      </c>
      <c r="J35" s="577">
        <v>-1</v>
      </c>
      <c r="K35" s="577">
        <v>4</v>
      </c>
      <c r="L35" s="577">
        <v>18</v>
      </c>
      <c r="M35" s="583">
        <v>0.3878125</v>
      </c>
      <c r="N35" s="577">
        <v>19</v>
      </c>
      <c r="O35" s="580"/>
      <c r="P35" s="580"/>
      <c r="Q35" s="580"/>
      <c r="R35" s="580"/>
      <c r="S35" s="581">
        <v>0.43611111111111112</v>
      </c>
      <c r="T35" s="580"/>
      <c r="U35" s="580"/>
      <c r="V35" s="581">
        <v>5.0694444444444445E-2</v>
      </c>
      <c r="W35" s="581">
        <v>7.6388888888888886E-3</v>
      </c>
      <c r="X35" s="580"/>
      <c r="Y35" s="580"/>
      <c r="Z35" s="581">
        <v>0.13402777777777777</v>
      </c>
      <c r="AA35" s="581">
        <v>0.24166666666666667</v>
      </c>
      <c r="AB35" s="11" t="str">
        <f t="shared" si="20"/>
        <v>Jankowska Joanna</v>
      </c>
      <c r="AC35" s="11" t="str">
        <f t="shared" si="21"/>
        <v>KABooF Team</v>
      </c>
      <c r="AD35" s="11" t="str">
        <f t="shared" si="22"/>
        <v>Gdańsk</v>
      </c>
      <c r="AE35" s="11">
        <f t="shared" si="13"/>
        <v>0</v>
      </c>
      <c r="AF35" s="11">
        <f t="shared" si="8"/>
        <v>0</v>
      </c>
      <c r="AG35" s="11">
        <f t="shared" si="9"/>
        <v>0.99958217685856687</v>
      </c>
      <c r="AH35" s="11">
        <f t="shared" si="10"/>
        <v>1</v>
      </c>
      <c r="AI35" s="11">
        <f t="shared" si="11"/>
        <v>1</v>
      </c>
      <c r="AJ35" s="11">
        <f t="shared" si="12"/>
        <v>1</v>
      </c>
    </row>
    <row r="36" spans="1:38" s="571" customFormat="1" ht="15" customHeight="1">
      <c r="A36" s="574">
        <v>240</v>
      </c>
      <c r="B36" s="573"/>
      <c r="C36" s="574">
        <v>31</v>
      </c>
      <c r="D36" s="574">
        <v>3228</v>
      </c>
      <c r="E36" s="574" t="s">
        <v>3629</v>
      </c>
      <c r="F36" s="574" t="s">
        <v>3628</v>
      </c>
      <c r="G36" s="574">
        <v>1972</v>
      </c>
      <c r="H36" s="574" t="s">
        <v>3627</v>
      </c>
      <c r="I36" s="573" t="s">
        <v>3626</v>
      </c>
      <c r="J36" s="574">
        <v>-1</v>
      </c>
      <c r="K36" s="574">
        <v>4</v>
      </c>
      <c r="L36" s="574">
        <v>18</v>
      </c>
      <c r="M36" s="582">
        <v>0.38791666666666669</v>
      </c>
      <c r="N36" s="574">
        <v>19</v>
      </c>
      <c r="O36" s="578"/>
      <c r="P36" s="578"/>
      <c r="Q36" s="578"/>
      <c r="R36" s="578"/>
      <c r="S36" s="579">
        <v>0.43611111111111112</v>
      </c>
      <c r="T36" s="578"/>
      <c r="U36" s="578"/>
      <c r="V36" s="579">
        <v>4.9305555555555554E-2</v>
      </c>
      <c r="W36" s="579">
        <v>0.49722222222222223</v>
      </c>
      <c r="X36" s="578"/>
      <c r="Y36" s="578"/>
      <c r="Z36" s="579">
        <v>0.13333333333333333</v>
      </c>
      <c r="AA36" s="579">
        <v>0.24166666666666667</v>
      </c>
      <c r="AB36" s="11" t="str">
        <f t="shared" si="20"/>
        <v>Pieczka Bożena</v>
      </c>
      <c r="AC36" s="11" t="str">
        <f t="shared" si="21"/>
        <v>KABooF Team</v>
      </c>
      <c r="AD36" s="11" t="str">
        <f t="shared" si="22"/>
        <v>Cokolwiek</v>
      </c>
      <c r="AE36" s="11">
        <f t="shared" si="13"/>
        <v>0</v>
      </c>
      <c r="AF36" s="11">
        <f t="shared" si="8"/>
        <v>0</v>
      </c>
      <c r="AG36" s="11">
        <f t="shared" si="9"/>
        <v>0.99973147153598274</v>
      </c>
      <c r="AH36" s="11">
        <f t="shared" si="10"/>
        <v>1</v>
      </c>
      <c r="AI36" s="11">
        <f t="shared" si="11"/>
        <v>1</v>
      </c>
      <c r="AJ36" s="11">
        <f t="shared" si="12"/>
        <v>1</v>
      </c>
      <c r="AK36" s="567"/>
      <c r="AL36" s="572"/>
    </row>
    <row r="37" spans="1:38" s="571" customFormat="1" ht="15" customHeight="1">
      <c r="A37" s="574">
        <v>244</v>
      </c>
      <c r="B37" s="573"/>
      <c r="C37" s="574">
        <v>32</v>
      </c>
      <c r="D37" s="574">
        <v>3012</v>
      </c>
      <c r="E37" s="574" t="s">
        <v>1454</v>
      </c>
      <c r="F37" s="574" t="s">
        <v>3621</v>
      </c>
      <c r="G37" s="574">
        <v>1982</v>
      </c>
      <c r="H37" s="574" t="s">
        <v>57</v>
      </c>
      <c r="I37" s="574" t="s">
        <v>3620</v>
      </c>
      <c r="J37" s="574">
        <v>-999</v>
      </c>
      <c r="K37" s="574">
        <v>11</v>
      </c>
      <c r="L37" s="574">
        <v>39</v>
      </c>
      <c r="M37" s="574" t="s">
        <v>1939</v>
      </c>
      <c r="N37" s="574">
        <v>0</v>
      </c>
      <c r="O37" s="579">
        <v>0.37291666666666667</v>
      </c>
      <c r="P37" s="579">
        <v>0.6875</v>
      </c>
      <c r="Q37" s="579">
        <v>0.48055555555555557</v>
      </c>
      <c r="R37" s="579">
        <v>0.63124999999999998</v>
      </c>
      <c r="S37" s="578"/>
      <c r="T37" s="579">
        <v>0.66111111111111109</v>
      </c>
      <c r="U37" s="579">
        <v>0.41805555555555557</v>
      </c>
      <c r="V37" s="579">
        <v>0.5541666666666667</v>
      </c>
      <c r="W37" s="579">
        <v>0.51666666666666672</v>
      </c>
      <c r="X37" s="579">
        <v>0.39930555555555558</v>
      </c>
      <c r="Y37" s="579">
        <v>0.44236111111111109</v>
      </c>
      <c r="Z37" s="579">
        <v>0.59930555555555554</v>
      </c>
      <c r="AA37" s="578"/>
      <c r="AB37" s="11" t="str">
        <f t="shared" si="20"/>
        <v>Ślósarczyk Dominika</v>
      </c>
      <c r="AC37" s="11" t="str">
        <f t="shared" si="21"/>
        <v>Trolino</v>
      </c>
      <c r="AD37" s="11" t="str">
        <f t="shared" si="22"/>
        <v>Gdańsk</v>
      </c>
      <c r="AE37" s="11">
        <v>0</v>
      </c>
      <c r="AF37" s="11">
        <v>0</v>
      </c>
      <c r="AG37" s="11" t="e">
        <f t="shared" si="9"/>
        <v>#VALUE!</v>
      </c>
      <c r="AH37" s="11">
        <f t="shared" si="10"/>
        <v>2.75</v>
      </c>
      <c r="AI37" s="11">
        <f t="shared" si="11"/>
        <v>999</v>
      </c>
      <c r="AJ37" s="11">
        <f t="shared" si="12"/>
        <v>1.2242399253642746</v>
      </c>
      <c r="AK37" s="567"/>
      <c r="AL37" s="572"/>
    </row>
    <row r="38" spans="1:38">
      <c r="A38" s="570"/>
      <c r="B38" s="569"/>
      <c r="C38" s="569"/>
      <c r="D38" s="569"/>
      <c r="E38" s="569"/>
      <c r="F38" s="569"/>
      <c r="G38" s="569"/>
      <c r="H38" s="569"/>
      <c r="I38" s="569"/>
      <c r="J38" s="569"/>
      <c r="K38" s="569"/>
      <c r="L38" s="569"/>
      <c r="M38" s="569"/>
      <c r="N38" s="569"/>
      <c r="O38" s="569"/>
      <c r="P38" s="569"/>
      <c r="Q38" s="569"/>
      <c r="R38" s="569"/>
      <c r="S38" s="569"/>
      <c r="T38" s="569"/>
      <c r="U38" s="569"/>
      <c r="V38" s="569"/>
      <c r="W38" s="569"/>
      <c r="X38" s="569"/>
      <c r="Y38" s="569"/>
      <c r="Z38" s="569"/>
      <c r="AA38" s="569"/>
      <c r="AB38" s="569"/>
      <c r="AC38" s="569"/>
      <c r="AD38" s="569"/>
      <c r="AE38" s="569"/>
      <c r="AF38" s="569"/>
      <c r="AG38" s="569"/>
      <c r="AH38" s="569"/>
      <c r="AI38" s="569"/>
      <c r="AJ38" s="569"/>
      <c r="AK38" s="569"/>
      <c r="AL38" s="569"/>
    </row>
    <row r="39" spans="1:38">
      <c r="A39" s="570"/>
      <c r="B39" s="569"/>
      <c r="C39" s="569"/>
      <c r="D39" s="569"/>
      <c r="E39" s="569"/>
      <c r="F39" s="569"/>
      <c r="G39" s="569"/>
      <c r="H39" s="569"/>
      <c r="I39" s="570" t="s">
        <v>3480</v>
      </c>
      <c r="J39" s="569"/>
      <c r="K39" s="569"/>
      <c r="L39" s="569"/>
      <c r="M39" s="569"/>
      <c r="N39" s="569"/>
      <c r="O39" s="569"/>
      <c r="P39" s="569"/>
      <c r="Q39" s="569"/>
      <c r="R39" s="569"/>
      <c r="S39" s="569"/>
      <c r="T39" s="569"/>
      <c r="U39" s="569"/>
      <c r="V39" s="569"/>
      <c r="W39" s="569"/>
      <c r="X39" s="569"/>
      <c r="Y39" s="569"/>
      <c r="Z39" s="569"/>
      <c r="AA39" s="569"/>
      <c r="AB39" s="569"/>
      <c r="AC39" s="569"/>
      <c r="AD39" s="569"/>
      <c r="AE39" s="569"/>
      <c r="AF39" s="569"/>
      <c r="AG39" s="569"/>
      <c r="AH39" s="569"/>
      <c r="AI39" s="569"/>
      <c r="AJ39" s="569"/>
      <c r="AK39" s="569"/>
      <c r="AL39" s="569"/>
    </row>
    <row r="40" spans="1:38">
      <c r="A40" s="570"/>
      <c r="B40" s="569"/>
      <c r="C40" s="569"/>
      <c r="D40" s="569"/>
      <c r="E40" s="569"/>
      <c r="F40" s="569"/>
      <c r="G40" s="569"/>
      <c r="H40" s="569"/>
      <c r="I40" s="570" t="s">
        <v>3479</v>
      </c>
      <c r="J40" s="569"/>
      <c r="K40" s="569"/>
      <c r="L40" s="569"/>
      <c r="M40" s="569"/>
      <c r="N40" s="569"/>
      <c r="O40" s="569"/>
      <c r="P40" s="569"/>
      <c r="Q40" s="569"/>
      <c r="R40" s="569"/>
      <c r="S40" s="569"/>
      <c r="T40" s="569"/>
      <c r="U40" s="569"/>
      <c r="V40" s="569"/>
      <c r="W40" s="569"/>
      <c r="X40" s="569"/>
      <c r="Y40" s="569"/>
      <c r="Z40" s="569"/>
      <c r="AA40" s="569"/>
      <c r="AB40" s="569"/>
      <c r="AC40" s="569"/>
      <c r="AD40" s="569"/>
      <c r="AE40" s="569"/>
      <c r="AF40" s="569"/>
      <c r="AG40" s="569"/>
      <c r="AH40" s="569"/>
      <c r="AI40" s="569"/>
      <c r="AJ40" s="569"/>
      <c r="AK40" s="569"/>
      <c r="AL40" s="569"/>
    </row>
    <row r="41" spans="1:38">
      <c r="A41" s="570"/>
      <c r="B41" s="569"/>
      <c r="C41" s="569"/>
      <c r="D41" s="569"/>
      <c r="E41" s="569"/>
      <c r="F41" s="569"/>
      <c r="G41" s="569"/>
      <c r="H41" s="569"/>
      <c r="I41" s="570" t="s">
        <v>3616</v>
      </c>
      <c r="J41" s="569"/>
      <c r="K41" s="569"/>
      <c r="L41" s="569"/>
      <c r="M41" s="569"/>
      <c r="N41" s="569"/>
      <c r="O41" s="569"/>
      <c r="P41" s="569"/>
      <c r="Q41" s="569"/>
      <c r="R41" s="569"/>
      <c r="S41" s="569"/>
      <c r="T41" s="569"/>
      <c r="U41" s="569"/>
      <c r="V41" s="569"/>
      <c r="W41" s="569"/>
      <c r="X41" s="569"/>
      <c r="Y41" s="569"/>
      <c r="Z41" s="569"/>
      <c r="AA41" s="569"/>
      <c r="AB41" s="569"/>
      <c r="AC41" s="569"/>
      <c r="AD41" s="569"/>
      <c r="AE41" s="569"/>
      <c r="AF41" s="569"/>
      <c r="AG41" s="569"/>
      <c r="AH41" s="569"/>
      <c r="AI41" s="569"/>
      <c r="AJ41" s="569"/>
      <c r="AK41" s="569"/>
      <c r="AL41" s="569"/>
    </row>
    <row r="42" spans="1:38">
      <c r="A42" s="570"/>
      <c r="B42" s="569"/>
      <c r="C42" s="569"/>
      <c r="D42" s="569"/>
      <c r="E42" s="569"/>
      <c r="F42" s="569"/>
      <c r="G42" s="569"/>
      <c r="H42" s="569"/>
      <c r="I42" s="569"/>
      <c r="J42" s="569"/>
      <c r="K42" s="569"/>
      <c r="L42" s="569"/>
      <c r="M42" s="569"/>
      <c r="N42" s="569"/>
      <c r="O42" s="569"/>
      <c r="P42" s="569"/>
      <c r="Q42" s="569"/>
      <c r="R42" s="569"/>
      <c r="S42" s="569"/>
      <c r="T42" s="569"/>
      <c r="U42" s="569"/>
      <c r="V42" s="569"/>
      <c r="W42" s="569"/>
      <c r="X42" s="569"/>
      <c r="Y42" s="569"/>
      <c r="Z42" s="569"/>
      <c r="AA42" s="569"/>
      <c r="AB42" s="569"/>
      <c r="AC42" s="569"/>
      <c r="AD42" s="569"/>
      <c r="AE42" s="569"/>
      <c r="AF42" s="569"/>
      <c r="AG42" s="569"/>
      <c r="AH42" s="569"/>
      <c r="AI42" s="569"/>
      <c r="AJ42" s="569"/>
      <c r="AK42" s="569"/>
      <c r="AL42" s="569"/>
    </row>
    <row r="43" spans="1:38">
      <c r="A43" s="570"/>
      <c r="B43" s="569"/>
      <c r="C43" s="569"/>
      <c r="D43" s="569"/>
      <c r="E43" s="569"/>
      <c r="F43" s="569"/>
      <c r="G43" s="569"/>
      <c r="H43" s="569"/>
      <c r="I43" s="569"/>
      <c r="J43" s="569"/>
      <c r="K43" s="569"/>
      <c r="L43" s="569"/>
      <c r="M43" s="569"/>
      <c r="N43" s="569"/>
      <c r="O43" s="569"/>
      <c r="P43" s="569"/>
      <c r="Q43" s="569"/>
      <c r="R43" s="569"/>
      <c r="S43" s="569"/>
      <c r="T43" s="569"/>
      <c r="U43" s="569"/>
      <c r="V43" s="569"/>
      <c r="W43" s="569"/>
      <c r="X43" s="569"/>
      <c r="Y43" s="569"/>
      <c r="Z43" s="569"/>
      <c r="AA43" s="569"/>
      <c r="AB43" s="569"/>
      <c r="AC43" s="569"/>
      <c r="AD43" s="569"/>
      <c r="AE43" s="569"/>
      <c r="AF43" s="569"/>
      <c r="AG43" s="569"/>
      <c r="AH43" s="569"/>
      <c r="AI43" s="569"/>
      <c r="AJ43" s="569"/>
      <c r="AK43" s="569"/>
      <c r="AL43" s="569"/>
    </row>
    <row r="44" spans="1:38">
      <c r="A44" s="570"/>
      <c r="B44" s="569"/>
      <c r="C44" s="569"/>
      <c r="D44" s="569"/>
      <c r="E44" s="569"/>
      <c r="F44" s="569"/>
      <c r="G44" s="569"/>
      <c r="H44" s="569"/>
      <c r="I44" s="569"/>
      <c r="J44" s="569"/>
      <c r="K44" s="569"/>
      <c r="L44" s="569"/>
      <c r="M44" s="569"/>
      <c r="N44" s="569"/>
      <c r="O44" s="569"/>
      <c r="P44" s="569"/>
      <c r="Q44" s="569"/>
      <c r="R44" s="569"/>
      <c r="S44" s="569"/>
      <c r="T44" s="569"/>
      <c r="U44" s="569"/>
      <c r="V44" s="569"/>
      <c r="W44" s="569"/>
      <c r="X44" s="569"/>
      <c r="Y44" s="569"/>
      <c r="Z44" s="569"/>
      <c r="AA44" s="569"/>
      <c r="AB44" s="569"/>
      <c r="AC44" s="569"/>
      <c r="AD44" s="569"/>
      <c r="AE44" s="569"/>
      <c r="AF44" s="569"/>
      <c r="AG44" s="569"/>
      <c r="AH44" s="569"/>
      <c r="AI44" s="569"/>
      <c r="AJ44" s="569"/>
      <c r="AK44" s="569"/>
      <c r="AL44" s="569"/>
    </row>
    <row r="45" spans="1:38">
      <c r="A45" s="570"/>
      <c r="B45" s="569"/>
      <c r="C45" s="569"/>
      <c r="D45" s="569"/>
      <c r="E45" s="569"/>
      <c r="F45" s="569"/>
      <c r="G45" s="569"/>
      <c r="H45" s="569"/>
      <c r="I45" s="569"/>
      <c r="J45" s="569"/>
      <c r="K45" s="569"/>
      <c r="L45" s="569"/>
      <c r="M45" s="569"/>
      <c r="N45" s="569"/>
      <c r="O45" s="569"/>
      <c r="P45" s="569"/>
      <c r="Q45" s="569"/>
      <c r="R45" s="569"/>
      <c r="S45" s="569"/>
      <c r="T45" s="569"/>
      <c r="U45" s="569"/>
      <c r="V45" s="569"/>
      <c r="W45" s="569"/>
      <c r="X45" s="569"/>
      <c r="Y45" s="569"/>
      <c r="Z45" s="569"/>
      <c r="AA45" s="569"/>
      <c r="AB45" s="569"/>
      <c r="AC45" s="569"/>
      <c r="AD45" s="569"/>
      <c r="AE45" s="569"/>
      <c r="AF45" s="569"/>
      <c r="AG45" s="569"/>
      <c r="AH45" s="569"/>
      <c r="AI45" s="569"/>
      <c r="AJ45" s="569"/>
      <c r="AK45" s="569"/>
      <c r="AL45" s="569"/>
    </row>
    <row r="46" spans="1:38">
      <c r="A46" s="570"/>
      <c r="B46" s="569"/>
      <c r="C46" s="569"/>
      <c r="D46" s="569"/>
      <c r="E46" s="569"/>
      <c r="F46" s="569"/>
      <c r="G46" s="569"/>
      <c r="H46" s="569"/>
      <c r="I46" s="569"/>
      <c r="J46" s="569"/>
      <c r="K46" s="569"/>
      <c r="L46" s="569"/>
      <c r="M46" s="569"/>
      <c r="N46" s="569"/>
      <c r="O46" s="569"/>
      <c r="P46" s="569"/>
      <c r="Q46" s="569"/>
      <c r="R46" s="569"/>
      <c r="S46" s="569"/>
      <c r="T46" s="569"/>
      <c r="U46" s="569"/>
      <c r="V46" s="569"/>
      <c r="W46" s="569"/>
      <c r="X46" s="569"/>
      <c r="Y46" s="569"/>
      <c r="Z46" s="569"/>
      <c r="AA46" s="569"/>
      <c r="AB46" s="569"/>
      <c r="AC46" s="569"/>
      <c r="AD46" s="569"/>
      <c r="AE46" s="569"/>
      <c r="AF46" s="569"/>
      <c r="AG46" s="569"/>
      <c r="AH46" s="569"/>
      <c r="AI46" s="569"/>
      <c r="AJ46" s="569"/>
      <c r="AK46" s="569"/>
      <c r="AL46" s="569"/>
    </row>
    <row r="47" spans="1:38">
      <c r="A47" s="570"/>
      <c r="B47" s="569"/>
      <c r="C47" s="569"/>
      <c r="D47" s="569"/>
      <c r="E47" s="569"/>
      <c r="F47" s="569"/>
      <c r="G47" s="569"/>
      <c r="H47" s="569"/>
      <c r="I47" s="569"/>
      <c r="J47" s="569"/>
      <c r="K47" s="569"/>
      <c r="L47" s="569"/>
      <c r="M47" s="569"/>
      <c r="N47" s="569"/>
      <c r="O47" s="569"/>
      <c r="P47" s="569"/>
      <c r="Q47" s="569"/>
      <c r="R47" s="569"/>
      <c r="S47" s="569"/>
      <c r="T47" s="569"/>
      <c r="U47" s="569"/>
      <c r="V47" s="569"/>
      <c r="W47" s="569"/>
      <c r="X47" s="569"/>
      <c r="Y47" s="569"/>
      <c r="Z47" s="569"/>
      <c r="AA47" s="569"/>
      <c r="AB47" s="569"/>
      <c r="AC47" s="569"/>
      <c r="AD47" s="569"/>
      <c r="AE47" s="569"/>
      <c r="AF47" s="569"/>
      <c r="AG47" s="569"/>
      <c r="AH47" s="569"/>
      <c r="AI47" s="569"/>
      <c r="AJ47" s="569"/>
      <c r="AK47" s="569"/>
      <c r="AL47" s="569"/>
    </row>
    <row r="48" spans="1:38">
      <c r="A48" s="570"/>
      <c r="B48" s="569"/>
      <c r="C48" s="569"/>
      <c r="D48" s="569"/>
      <c r="E48" s="569"/>
      <c r="F48" s="569"/>
      <c r="G48" s="569"/>
      <c r="H48" s="569"/>
      <c r="I48" s="569"/>
      <c r="J48" s="569"/>
      <c r="K48" s="569"/>
      <c r="L48" s="569"/>
      <c r="M48" s="569"/>
      <c r="N48" s="569"/>
      <c r="O48" s="569"/>
      <c r="P48" s="569"/>
      <c r="Q48" s="569"/>
      <c r="R48" s="569"/>
      <c r="S48" s="569"/>
      <c r="T48" s="569"/>
      <c r="U48" s="569"/>
      <c r="V48" s="569"/>
      <c r="W48" s="569"/>
      <c r="X48" s="569"/>
      <c r="Y48" s="569"/>
      <c r="Z48" s="569"/>
      <c r="AA48" s="569"/>
      <c r="AB48" s="569"/>
      <c r="AC48" s="569"/>
      <c r="AD48" s="569"/>
      <c r="AE48" s="569"/>
      <c r="AF48" s="569"/>
      <c r="AG48" s="569"/>
      <c r="AH48" s="569"/>
      <c r="AI48" s="569"/>
      <c r="AJ48" s="569"/>
      <c r="AK48" s="569"/>
      <c r="AL48" s="569"/>
    </row>
    <row r="49" spans="1:38">
      <c r="A49" s="570"/>
      <c r="B49" s="569"/>
      <c r="C49" s="569"/>
      <c r="D49" s="569"/>
      <c r="E49" s="569"/>
      <c r="F49" s="569"/>
      <c r="G49" s="569"/>
      <c r="H49" s="569"/>
      <c r="I49" s="569"/>
      <c r="J49" s="569"/>
      <c r="K49" s="569"/>
      <c r="L49" s="569"/>
      <c r="M49" s="569"/>
      <c r="N49" s="569"/>
      <c r="O49" s="569"/>
      <c r="P49" s="569"/>
      <c r="Q49" s="569"/>
      <c r="R49" s="569"/>
      <c r="S49" s="569"/>
      <c r="T49" s="569"/>
      <c r="U49" s="569"/>
      <c r="V49" s="569"/>
      <c r="W49" s="569"/>
      <c r="X49" s="569"/>
      <c r="Y49" s="569"/>
      <c r="Z49" s="569"/>
      <c r="AA49" s="569"/>
      <c r="AB49" s="569"/>
      <c r="AC49" s="569"/>
      <c r="AD49" s="569"/>
      <c r="AE49" s="569"/>
      <c r="AF49" s="569"/>
      <c r="AG49" s="569"/>
      <c r="AH49" s="569"/>
      <c r="AI49" s="569"/>
      <c r="AJ49" s="569"/>
      <c r="AK49" s="569"/>
      <c r="AL49" s="569"/>
    </row>
  </sheetData>
  <sheetProtection selectLockedCells="1" selectUnlockedCells="1"/>
  <mergeCells count="12">
    <mergeCell ref="O1:AA1"/>
    <mergeCell ref="A3:A4"/>
    <mergeCell ref="B3:B4"/>
    <mergeCell ref="C3:C4"/>
    <mergeCell ref="D3:D4"/>
    <mergeCell ref="E3:E4"/>
    <mergeCell ref="F3:F4"/>
    <mergeCell ref="G3:G4"/>
    <mergeCell ref="H3:H4"/>
    <mergeCell ref="I3:I4"/>
    <mergeCell ref="J3:N3"/>
    <mergeCell ref="A1:K2"/>
  </mergeCells>
  <pageMargins left="0" right="0" top="0.39374999999999999" bottom="0.39374999999999999" header="0" footer="0"/>
  <pageSetup paperSize="9" firstPageNumber="0" orientation="portrait" horizontalDpi="300" verticalDpi="300"/>
  <headerFooter alignWithMargins="0">
    <oddHeader>&amp;C&amp;A</oddHeader>
    <oddFooter>&amp;CStrona &amp;P</oddFooter>
  </headerFooter>
</worksheet>
</file>

<file path=xl/worksheets/sheet54.xml><?xml version="1.0" encoding="utf-8"?>
<worksheet xmlns="http://schemas.openxmlformats.org/spreadsheetml/2006/main" xmlns:r="http://schemas.openxmlformats.org/officeDocument/2006/relationships">
  <dimension ref="A1:AL233"/>
  <sheetViews>
    <sheetView workbookViewId="0">
      <selection sqref="A1:K2"/>
    </sheetView>
  </sheetViews>
  <sheetFormatPr defaultColWidth="12.28515625" defaultRowHeight="15"/>
  <cols>
    <col min="1" max="1" width="8.5703125" style="568" customWidth="1"/>
    <col min="2" max="4" width="8.5703125" style="567" customWidth="1"/>
    <col min="5" max="5" width="20" style="567" customWidth="1"/>
    <col min="6" max="6" width="12.85546875" style="567" customWidth="1"/>
    <col min="7" max="7" width="8.5703125" style="567" customWidth="1"/>
    <col min="8" max="8" width="20.7109375" style="567" customWidth="1"/>
    <col min="9" max="9" width="33.140625" style="567" customWidth="1"/>
    <col min="10" max="12" width="8.5703125" style="567" customWidth="1"/>
    <col min="13" max="13" width="10" style="567" customWidth="1"/>
    <col min="14" max="26" width="6.42578125" style="567" customWidth="1"/>
    <col min="27" max="27" width="9.28515625" style="567" customWidth="1"/>
    <col min="28" max="16384" width="12.28515625" style="567"/>
  </cols>
  <sheetData>
    <row r="1" spans="1:36" ht="14.25" customHeight="1">
      <c r="A1" s="705" t="s">
        <v>3826</v>
      </c>
      <c r="B1" s="705"/>
      <c r="C1" s="705"/>
      <c r="D1" s="705"/>
      <c r="E1" s="705"/>
      <c r="F1" s="705"/>
      <c r="G1" s="705"/>
      <c r="H1" s="705"/>
      <c r="I1" s="705"/>
      <c r="J1" s="705"/>
      <c r="K1" s="705"/>
      <c r="L1" s="600"/>
      <c r="M1" s="600"/>
      <c r="N1" s="599"/>
      <c r="O1" s="702" t="s">
        <v>3825</v>
      </c>
      <c r="P1" s="702"/>
      <c r="Q1" s="702"/>
      <c r="R1" s="702"/>
      <c r="S1" s="702"/>
      <c r="T1" s="702"/>
      <c r="U1" s="702"/>
      <c r="V1" s="702"/>
      <c r="W1" s="702"/>
      <c r="X1" s="702"/>
      <c r="Y1" s="702"/>
      <c r="Z1" s="702"/>
      <c r="AA1" s="702"/>
    </row>
    <row r="2" spans="1:36" ht="87.95" customHeight="1">
      <c r="A2" s="705"/>
      <c r="B2" s="705"/>
      <c r="C2" s="705"/>
      <c r="D2" s="705"/>
      <c r="E2" s="705"/>
      <c r="F2" s="705"/>
      <c r="G2" s="705"/>
      <c r="H2" s="705"/>
      <c r="I2" s="705"/>
      <c r="J2" s="705"/>
      <c r="K2" s="705"/>
      <c r="L2" s="598"/>
      <c r="M2" s="598"/>
      <c r="N2" s="597"/>
      <c r="O2" s="590" t="s">
        <v>3613</v>
      </c>
      <c r="P2" s="590" t="s">
        <v>3824</v>
      </c>
      <c r="Q2" s="590" t="s">
        <v>3611</v>
      </c>
      <c r="R2" s="590" t="s">
        <v>3608</v>
      </c>
      <c r="S2" s="590" t="s">
        <v>3603</v>
      </c>
      <c r="T2" s="590" t="s">
        <v>3604</v>
      </c>
      <c r="U2" s="590" t="s">
        <v>3599</v>
      </c>
      <c r="V2" s="590" t="s">
        <v>3601</v>
      </c>
      <c r="W2" s="590" t="s">
        <v>3597</v>
      </c>
      <c r="X2" s="590" t="s">
        <v>3823</v>
      </c>
      <c r="Y2" s="590" t="s">
        <v>3595</v>
      </c>
      <c r="Z2" s="590" t="s">
        <v>3600</v>
      </c>
      <c r="AA2" s="590" t="s">
        <v>3593</v>
      </c>
    </row>
    <row r="3" spans="1:36" ht="15" customHeight="1">
      <c r="A3" s="703" t="s">
        <v>227</v>
      </c>
      <c r="B3" s="703" t="s">
        <v>228</v>
      </c>
      <c r="C3" s="703" t="s">
        <v>229</v>
      </c>
      <c r="D3" s="703" t="s">
        <v>230</v>
      </c>
      <c r="E3" s="703" t="s">
        <v>231</v>
      </c>
      <c r="F3" s="703" t="s">
        <v>232</v>
      </c>
      <c r="G3" s="703" t="s">
        <v>233</v>
      </c>
      <c r="H3" s="703" t="s">
        <v>234</v>
      </c>
      <c r="I3" s="703" t="s">
        <v>235</v>
      </c>
      <c r="J3" s="704" t="s">
        <v>236</v>
      </c>
      <c r="K3" s="704"/>
      <c r="L3" s="704"/>
      <c r="M3" s="704"/>
      <c r="N3" s="704"/>
      <c r="O3" s="596" t="s">
        <v>237</v>
      </c>
      <c r="P3" s="596" t="s">
        <v>238</v>
      </c>
      <c r="Q3" s="596" t="s">
        <v>239</v>
      </c>
      <c r="R3" s="596" t="s">
        <v>240</v>
      </c>
      <c r="S3" s="596" t="s">
        <v>241</v>
      </c>
      <c r="T3" s="596" t="s">
        <v>242</v>
      </c>
      <c r="U3" s="596" t="s">
        <v>243</v>
      </c>
      <c r="V3" s="596" t="s">
        <v>244</v>
      </c>
      <c r="W3" s="596" t="s">
        <v>245</v>
      </c>
      <c r="X3" s="596" t="s">
        <v>246</v>
      </c>
      <c r="Y3" s="596" t="s">
        <v>247</v>
      </c>
      <c r="Z3" s="596" t="s">
        <v>248</v>
      </c>
      <c r="AA3" s="596" t="s">
        <v>257</v>
      </c>
    </row>
    <row r="4" spans="1:36" ht="30" customHeight="1">
      <c r="A4" s="703"/>
      <c r="B4" s="703"/>
      <c r="C4" s="703"/>
      <c r="D4" s="703"/>
      <c r="E4" s="703"/>
      <c r="F4" s="703"/>
      <c r="G4" s="703"/>
      <c r="H4" s="703"/>
      <c r="I4" s="703"/>
      <c r="J4" s="589" t="s">
        <v>258</v>
      </c>
      <c r="K4" s="589" t="s">
        <v>1277</v>
      </c>
      <c r="L4" s="589" t="s">
        <v>260</v>
      </c>
      <c r="M4" s="589" t="s">
        <v>118</v>
      </c>
      <c r="N4" s="589" t="s">
        <v>261</v>
      </c>
      <c r="O4" s="589" t="s">
        <v>262</v>
      </c>
      <c r="P4" s="589" t="s">
        <v>262</v>
      </c>
      <c r="Q4" s="589" t="s">
        <v>263</v>
      </c>
      <c r="R4" s="589" t="s">
        <v>263</v>
      </c>
      <c r="S4" s="589" t="s">
        <v>264</v>
      </c>
      <c r="T4" s="589" t="s">
        <v>264</v>
      </c>
      <c r="U4" s="589" t="s">
        <v>265</v>
      </c>
      <c r="V4" s="589" t="s">
        <v>265</v>
      </c>
      <c r="W4" s="589" t="s">
        <v>266</v>
      </c>
      <c r="X4" s="589" t="s">
        <v>266</v>
      </c>
      <c r="Y4" s="589" t="s">
        <v>1278</v>
      </c>
      <c r="Z4" s="589" t="s">
        <v>1278</v>
      </c>
      <c r="AA4" s="589" t="s">
        <v>267</v>
      </c>
      <c r="AB4" s="11"/>
      <c r="AC4" s="11"/>
      <c r="AD4" s="11"/>
      <c r="AE4" s="11" t="s">
        <v>165</v>
      </c>
      <c r="AF4" s="11" t="s">
        <v>196</v>
      </c>
      <c r="AG4" s="11" t="s">
        <v>162</v>
      </c>
      <c r="AH4" s="11" t="s">
        <v>163</v>
      </c>
      <c r="AI4" s="11" t="s">
        <v>79</v>
      </c>
      <c r="AJ4" s="11" t="s">
        <v>164</v>
      </c>
    </row>
    <row r="5" spans="1:36" ht="15" customHeight="1">
      <c r="A5" s="577">
        <v>1</v>
      </c>
      <c r="B5" s="577">
        <v>1</v>
      </c>
      <c r="C5" s="575"/>
      <c r="D5" s="577">
        <v>3152</v>
      </c>
      <c r="E5" s="577" t="s">
        <v>3822</v>
      </c>
      <c r="F5" s="577" t="s">
        <v>578</v>
      </c>
      <c r="G5" s="577">
        <v>1977</v>
      </c>
      <c r="H5" s="577" t="s">
        <v>57</v>
      </c>
      <c r="I5" s="577" t="s">
        <v>1378</v>
      </c>
      <c r="J5" s="577">
        <v>42</v>
      </c>
      <c r="K5" s="577">
        <v>12</v>
      </c>
      <c r="L5" s="577">
        <v>42</v>
      </c>
      <c r="M5" s="583">
        <v>0.2464699074074074</v>
      </c>
      <c r="N5" s="577">
        <v>0</v>
      </c>
      <c r="O5" s="581">
        <v>0.5854166666666667</v>
      </c>
      <c r="P5" s="581">
        <v>0.5541666666666667</v>
      </c>
      <c r="Q5" s="581">
        <v>0.41319444444444442</v>
      </c>
      <c r="R5" s="581">
        <v>0.52013888888888893</v>
      </c>
      <c r="S5" s="581">
        <v>0.56666666666666665</v>
      </c>
      <c r="T5" s="581">
        <v>0.53749999999999998</v>
      </c>
      <c r="U5" s="581">
        <v>0.36527777777777776</v>
      </c>
      <c r="V5" s="581">
        <v>0.46319444444444446</v>
      </c>
      <c r="W5" s="581">
        <v>0.43541666666666667</v>
      </c>
      <c r="X5" s="581">
        <v>0.59513888888888888</v>
      </c>
      <c r="Y5" s="581">
        <v>0.38333333333333336</v>
      </c>
      <c r="Z5" s="581">
        <v>0.49930555555555556</v>
      </c>
      <c r="AA5" s="581">
        <v>0.6</v>
      </c>
      <c r="AB5" s="11" t="str">
        <f>E5&amp;" "&amp;F5</f>
        <v>Szot Tomasz</v>
      </c>
      <c r="AC5" s="11" t="str">
        <f>I5</f>
        <v>GR3miasto</v>
      </c>
      <c r="AD5" s="11" t="str">
        <f>H5</f>
        <v>Gdańsk</v>
      </c>
      <c r="AE5" s="11">
        <v>50</v>
      </c>
      <c r="AF5" s="11"/>
      <c r="AG5" s="11"/>
      <c r="AH5" s="11"/>
      <c r="AI5" s="11"/>
      <c r="AJ5" s="11"/>
    </row>
    <row r="6" spans="1:36" s="571" customFormat="1" ht="15" customHeight="1">
      <c r="A6" s="574">
        <v>2</v>
      </c>
      <c r="B6" s="574">
        <v>2</v>
      </c>
      <c r="C6" s="573"/>
      <c r="D6" s="574">
        <v>3077</v>
      </c>
      <c r="E6" s="574" t="s">
        <v>3821</v>
      </c>
      <c r="F6" s="574" t="s">
        <v>84</v>
      </c>
      <c r="G6" s="574">
        <v>1978</v>
      </c>
      <c r="H6" s="574" t="s">
        <v>68</v>
      </c>
      <c r="I6" s="573"/>
      <c r="J6" s="574">
        <v>42</v>
      </c>
      <c r="K6" s="574">
        <v>12</v>
      </c>
      <c r="L6" s="574">
        <v>42</v>
      </c>
      <c r="M6" s="582">
        <v>0.24655092592592592</v>
      </c>
      <c r="N6" s="574">
        <v>0</v>
      </c>
      <c r="O6" s="579">
        <v>0.5854166666666667</v>
      </c>
      <c r="P6" s="579">
        <v>0.44722222222222224</v>
      </c>
      <c r="Q6" s="579">
        <v>0.38472222222222224</v>
      </c>
      <c r="R6" s="579">
        <v>0.54722222222222228</v>
      </c>
      <c r="S6" s="579">
        <v>0.36319444444444443</v>
      </c>
      <c r="T6" s="579">
        <v>0.56458333333333333</v>
      </c>
      <c r="U6" s="579">
        <v>0.42916666666666664</v>
      </c>
      <c r="V6" s="579">
        <v>0.49861111111111112</v>
      </c>
      <c r="W6" s="579">
        <v>0.47499999999999998</v>
      </c>
      <c r="X6" s="579">
        <v>0.59583333333333333</v>
      </c>
      <c r="Y6" s="579">
        <v>0.41319444444444442</v>
      </c>
      <c r="Z6" s="579">
        <v>0.52430555555555558</v>
      </c>
      <c r="AA6" s="579">
        <v>0.60069444444444442</v>
      </c>
      <c r="AB6" s="11" t="str">
        <f>E6&amp;" "&amp;F6</f>
        <v>Gołębiewski Radosław</v>
      </c>
      <c r="AC6" s="11">
        <f>I6</f>
        <v>0</v>
      </c>
      <c r="AD6" s="11" t="str">
        <f>H6</f>
        <v>Toruń</v>
      </c>
      <c r="AE6" s="11">
        <f>MAX(AE5*IF(AI6&lt;1,AI6,IF(AJ6&lt;1,AJ6,IF(AG6&lt;1,AG6,1))),0)</f>
        <v>49.983569617876256</v>
      </c>
      <c r="AF6" s="11"/>
      <c r="AG6" s="11">
        <f>M5/M6</f>
        <v>0.99967139235752511</v>
      </c>
      <c r="AH6" s="11">
        <f>K6/K5</f>
        <v>1</v>
      </c>
      <c r="AI6" s="11">
        <f>J6/J5</f>
        <v>1</v>
      </c>
      <c r="AJ6" s="11">
        <f>(K6/K5)^0.2</f>
        <v>1</v>
      </c>
    </row>
    <row r="7" spans="1:36" ht="15" customHeight="1">
      <c r="A7" s="577">
        <v>3</v>
      </c>
      <c r="B7" s="577">
        <v>3</v>
      </c>
      <c r="C7" s="575"/>
      <c r="D7" s="577">
        <v>3205</v>
      </c>
      <c r="E7" s="577" t="s">
        <v>1551</v>
      </c>
      <c r="F7" s="577" t="s">
        <v>578</v>
      </c>
      <c r="G7" s="577">
        <v>1967</v>
      </c>
      <c r="H7" s="577" t="s">
        <v>57</v>
      </c>
      <c r="I7" s="577" t="s">
        <v>3820</v>
      </c>
      <c r="J7" s="577">
        <v>42</v>
      </c>
      <c r="K7" s="577">
        <v>12</v>
      </c>
      <c r="L7" s="577">
        <v>42</v>
      </c>
      <c r="M7" s="583">
        <v>0.27236111111111111</v>
      </c>
      <c r="N7" s="577">
        <v>0</v>
      </c>
      <c r="O7" s="581">
        <v>0.61875000000000002</v>
      </c>
      <c r="P7" s="581">
        <v>0.36875000000000002</v>
      </c>
      <c r="Q7" s="581">
        <v>0.54513888888888884</v>
      </c>
      <c r="R7" s="581">
        <v>0.41666666666666669</v>
      </c>
      <c r="S7" s="581">
        <v>0.51527777777777772</v>
      </c>
      <c r="T7" s="581">
        <v>0.39444444444444443</v>
      </c>
      <c r="U7" s="581">
        <v>0.59166666666666667</v>
      </c>
      <c r="V7" s="581">
        <v>0.47013888888888888</v>
      </c>
      <c r="W7" s="581">
        <v>0.49236111111111114</v>
      </c>
      <c r="X7" s="581">
        <v>0.60972222222222228</v>
      </c>
      <c r="Y7" s="581">
        <v>0.57152777777777775</v>
      </c>
      <c r="Z7" s="581">
        <v>0.44027777777777777</v>
      </c>
      <c r="AA7" s="581">
        <v>0.62638888888888888</v>
      </c>
      <c r="AB7" s="11" t="str">
        <f t="shared" ref="AB7:AB36" si="0">E7&amp;" "&amp;F7</f>
        <v>Jankowski Tomasz</v>
      </c>
      <c r="AC7" s="11" t="str">
        <f t="shared" ref="AC7:AC36" si="1">I7</f>
        <v>TC ZTF</v>
      </c>
      <c r="AD7" s="11" t="str">
        <f t="shared" ref="AD7:AD36" si="2">H7</f>
        <v>Gdańsk</v>
      </c>
      <c r="AE7" s="11">
        <f>MAX(AE6*IF(AI7&lt;1,AI7,IF(AJ7&lt;1,AJ7,IF(AG7&lt;1,AG7,1))),0)</f>
        <v>45.24689784123747</v>
      </c>
      <c r="AF7" s="11"/>
      <c r="AG7" s="11">
        <f>M6/M7</f>
        <v>0.90523542410334867</v>
      </c>
      <c r="AH7" s="11">
        <f>K7/K6</f>
        <v>1</v>
      </c>
      <c r="AI7" s="11">
        <f>J7/J6</f>
        <v>1</v>
      </c>
      <c r="AJ7" s="11">
        <f>(K7/K6)^0.2</f>
        <v>1</v>
      </c>
    </row>
    <row r="8" spans="1:36" s="571" customFormat="1" ht="15" customHeight="1">
      <c r="A8" s="574">
        <v>4</v>
      </c>
      <c r="B8" s="574">
        <v>4</v>
      </c>
      <c r="C8" s="573"/>
      <c r="D8" s="574">
        <v>3085</v>
      </c>
      <c r="E8" s="574" t="s">
        <v>1402</v>
      </c>
      <c r="F8" s="574" t="s">
        <v>102</v>
      </c>
      <c r="G8" s="574">
        <v>1975</v>
      </c>
      <c r="H8" s="574" t="s">
        <v>57</v>
      </c>
      <c r="I8" s="574" t="s">
        <v>115</v>
      </c>
      <c r="J8" s="574">
        <v>42</v>
      </c>
      <c r="K8" s="574">
        <v>12</v>
      </c>
      <c r="L8" s="574">
        <v>42</v>
      </c>
      <c r="M8" s="582">
        <v>0.27638888888888891</v>
      </c>
      <c r="N8" s="574">
        <v>0</v>
      </c>
      <c r="O8" s="579">
        <v>0.62291666666666667</v>
      </c>
      <c r="P8" s="579">
        <v>0.39791666666666664</v>
      </c>
      <c r="Q8" s="579">
        <v>0.53819444444444442</v>
      </c>
      <c r="R8" s="579">
        <v>0.43541666666666667</v>
      </c>
      <c r="S8" s="579">
        <v>0.38611111111111113</v>
      </c>
      <c r="T8" s="579">
        <v>0.4201388888888889</v>
      </c>
      <c r="U8" s="579">
        <v>0.58750000000000002</v>
      </c>
      <c r="V8" s="579">
        <v>0.48958333333333331</v>
      </c>
      <c r="W8" s="579">
        <v>0.51527777777777772</v>
      </c>
      <c r="X8" s="579">
        <v>0.60833333333333328</v>
      </c>
      <c r="Y8" s="579">
        <v>0.57013888888888886</v>
      </c>
      <c r="Z8" s="579">
        <v>0.45902777777777776</v>
      </c>
      <c r="AA8" s="579">
        <v>0.63055555555555554</v>
      </c>
      <c r="AB8" s="11" t="str">
        <f t="shared" si="0"/>
        <v>Leśniowski Mariusz</v>
      </c>
      <c r="AC8" s="11" t="str">
        <f t="shared" si="1"/>
        <v>Harpagan</v>
      </c>
      <c r="AD8" s="11" t="str">
        <f t="shared" si="2"/>
        <v>Gdańsk</v>
      </c>
      <c r="AE8" s="11">
        <f t="shared" ref="AE8:AE36" si="3">MAX(AE7*IF(AI8&lt;1,AI8,IF(AJ8&lt;1,AJ8,IF(AG8&lt;1,AG8,1))),0)</f>
        <v>44.587520938023452</v>
      </c>
      <c r="AF8" s="11"/>
      <c r="AG8" s="11">
        <f t="shared" ref="AG8:AG36" si="4">M7/M8</f>
        <v>0.98542713567839191</v>
      </c>
      <c r="AH8" s="11">
        <f t="shared" ref="AH8:AH36" si="5">K8/K7</f>
        <v>1</v>
      </c>
      <c r="AI8" s="11">
        <f t="shared" ref="AI8:AI36" si="6">J8/J7</f>
        <v>1</v>
      </c>
      <c r="AJ8" s="11">
        <f t="shared" ref="AJ8:AJ36" si="7">(K8/K7)^0.2</f>
        <v>1</v>
      </c>
    </row>
    <row r="9" spans="1:36" ht="15" customHeight="1">
      <c r="A9" s="577">
        <v>5</v>
      </c>
      <c r="B9" s="577">
        <v>5</v>
      </c>
      <c r="C9" s="575"/>
      <c r="D9" s="577">
        <v>3036</v>
      </c>
      <c r="E9" s="577" t="s">
        <v>58</v>
      </c>
      <c r="F9" s="577" t="s">
        <v>59</v>
      </c>
      <c r="G9" s="577">
        <v>1973</v>
      </c>
      <c r="H9" s="577" t="s">
        <v>57</v>
      </c>
      <c r="I9" s="575"/>
      <c r="J9" s="577">
        <v>42</v>
      </c>
      <c r="K9" s="577">
        <v>12</v>
      </c>
      <c r="L9" s="577">
        <v>42</v>
      </c>
      <c r="M9" s="583">
        <v>0.27789351851851851</v>
      </c>
      <c r="N9" s="577">
        <v>0</v>
      </c>
      <c r="O9" s="581">
        <v>0.62430555555555556</v>
      </c>
      <c r="P9" s="581">
        <v>0.37777777777777777</v>
      </c>
      <c r="Q9" s="581">
        <v>0.54236111111111107</v>
      </c>
      <c r="R9" s="581">
        <v>0.41458333333333336</v>
      </c>
      <c r="S9" s="581">
        <v>0.3659722222222222</v>
      </c>
      <c r="T9" s="581">
        <v>0.3972222222222222</v>
      </c>
      <c r="U9" s="581">
        <v>0.59583333333333333</v>
      </c>
      <c r="V9" s="581">
        <v>0.4826388888888889</v>
      </c>
      <c r="W9" s="581">
        <v>0.5131944444444444</v>
      </c>
      <c r="X9" s="581">
        <v>0.61527777777777781</v>
      </c>
      <c r="Y9" s="581">
        <v>0.57430555555555551</v>
      </c>
      <c r="Z9" s="581">
        <v>0.44027777777777777</v>
      </c>
      <c r="AA9" s="581">
        <v>0.63194444444444442</v>
      </c>
      <c r="AB9" s="11" t="str">
        <f t="shared" si="0"/>
        <v>Nowicki Jacek</v>
      </c>
      <c r="AC9" s="11">
        <f t="shared" si="1"/>
        <v>0</v>
      </c>
      <c r="AD9" s="11" t="str">
        <f t="shared" si="2"/>
        <v>Gdańsk</v>
      </c>
      <c r="AE9" s="11">
        <f t="shared" si="3"/>
        <v>44.34610578925448</v>
      </c>
      <c r="AF9" s="11"/>
      <c r="AG9" s="11">
        <f t="shared" si="4"/>
        <v>0.99458558933777597</v>
      </c>
      <c r="AH9" s="11">
        <f t="shared" si="5"/>
        <v>1</v>
      </c>
      <c r="AI9" s="11">
        <f t="shared" si="6"/>
        <v>1</v>
      </c>
      <c r="AJ9" s="11">
        <f t="shared" si="7"/>
        <v>1</v>
      </c>
    </row>
    <row r="10" spans="1:36" s="571" customFormat="1" ht="15" customHeight="1">
      <c r="A10" s="574">
        <v>5</v>
      </c>
      <c r="B10" s="574">
        <v>5</v>
      </c>
      <c r="C10" s="573"/>
      <c r="D10" s="574">
        <v>3037</v>
      </c>
      <c r="E10" s="574" t="s">
        <v>58</v>
      </c>
      <c r="F10" s="574" t="s">
        <v>709</v>
      </c>
      <c r="G10" s="574">
        <v>2001</v>
      </c>
      <c r="H10" s="574" t="s">
        <v>57</v>
      </c>
      <c r="I10" s="573"/>
      <c r="J10" s="574">
        <v>42</v>
      </c>
      <c r="K10" s="574">
        <v>12</v>
      </c>
      <c r="L10" s="574">
        <v>42</v>
      </c>
      <c r="M10" s="582">
        <v>0.27789351851851851</v>
      </c>
      <c r="N10" s="574">
        <v>0</v>
      </c>
      <c r="O10" s="579">
        <v>0.625</v>
      </c>
      <c r="P10" s="579">
        <v>0.37777777777777777</v>
      </c>
      <c r="Q10" s="579">
        <v>0.54236111111111107</v>
      </c>
      <c r="R10" s="579">
        <v>0.41458333333333336</v>
      </c>
      <c r="S10" s="579">
        <v>0.3659722222222222</v>
      </c>
      <c r="T10" s="579">
        <v>0.3972222222222222</v>
      </c>
      <c r="U10" s="579">
        <v>0.59583333333333333</v>
      </c>
      <c r="V10" s="579">
        <v>0.48333333333333334</v>
      </c>
      <c r="W10" s="579">
        <v>0.5131944444444444</v>
      </c>
      <c r="X10" s="579">
        <v>0.61527777777777781</v>
      </c>
      <c r="Y10" s="579">
        <v>0.57430555555555551</v>
      </c>
      <c r="Z10" s="579">
        <v>0.44097222222222221</v>
      </c>
      <c r="AA10" s="579">
        <v>0.63194444444444442</v>
      </c>
      <c r="AB10" s="11" t="str">
        <f t="shared" si="0"/>
        <v>Nowicki Jakub</v>
      </c>
      <c r="AC10" s="11">
        <f t="shared" si="1"/>
        <v>0</v>
      </c>
      <c r="AD10" s="11" t="str">
        <f t="shared" si="2"/>
        <v>Gdańsk</v>
      </c>
      <c r="AE10" s="11">
        <f t="shared" si="3"/>
        <v>44.34610578925448</v>
      </c>
      <c r="AF10" s="11"/>
      <c r="AG10" s="11">
        <f t="shared" si="4"/>
        <v>1</v>
      </c>
      <c r="AH10" s="11">
        <f t="shared" si="5"/>
        <v>1</v>
      </c>
      <c r="AI10" s="11">
        <f t="shared" si="6"/>
        <v>1</v>
      </c>
      <c r="AJ10" s="11">
        <f t="shared" si="7"/>
        <v>1</v>
      </c>
    </row>
    <row r="11" spans="1:36" ht="15" customHeight="1">
      <c r="A11" s="577">
        <v>7</v>
      </c>
      <c r="B11" s="577">
        <v>7</v>
      </c>
      <c r="C11" s="575"/>
      <c r="D11" s="577">
        <v>3091</v>
      </c>
      <c r="E11" s="577" t="s">
        <v>1217</v>
      </c>
      <c r="F11" s="577" t="s">
        <v>90</v>
      </c>
      <c r="G11" s="577">
        <v>1966</v>
      </c>
      <c r="H11" s="577" t="s">
        <v>92</v>
      </c>
      <c r="I11" s="575"/>
      <c r="J11" s="577">
        <v>42</v>
      </c>
      <c r="K11" s="577">
        <v>12</v>
      </c>
      <c r="L11" s="577">
        <v>42</v>
      </c>
      <c r="M11" s="583">
        <v>0.29341435185185183</v>
      </c>
      <c r="N11" s="577">
        <v>0</v>
      </c>
      <c r="O11" s="581">
        <v>0.36875000000000002</v>
      </c>
      <c r="P11" s="581">
        <v>0.63541666666666663</v>
      </c>
      <c r="Q11" s="581">
        <v>0.44791666666666669</v>
      </c>
      <c r="R11" s="581">
        <v>0.59097222222222223</v>
      </c>
      <c r="S11" s="581">
        <v>0.50347222222222221</v>
      </c>
      <c r="T11" s="581">
        <v>0.61319444444444449</v>
      </c>
      <c r="U11" s="581">
        <v>0.3972222222222222</v>
      </c>
      <c r="V11" s="581">
        <v>0.52916666666666667</v>
      </c>
      <c r="W11" s="581">
        <v>0.47361111111111109</v>
      </c>
      <c r="X11" s="581">
        <v>0.37916666666666665</v>
      </c>
      <c r="Y11" s="581">
        <v>0.41805555555555557</v>
      </c>
      <c r="Z11" s="581">
        <v>0.5625</v>
      </c>
      <c r="AA11" s="581">
        <v>0.64722222222222225</v>
      </c>
      <c r="AB11" s="11" t="str">
        <f t="shared" si="0"/>
        <v>Wiśniewski Dariusz</v>
      </c>
      <c r="AC11" s="11">
        <f t="shared" si="1"/>
        <v>0</v>
      </c>
      <c r="AD11" s="11" t="str">
        <f t="shared" si="2"/>
        <v>Gdynia</v>
      </c>
      <c r="AE11" s="11">
        <f t="shared" si="3"/>
        <v>42.000315569405551</v>
      </c>
      <c r="AF11" s="11"/>
      <c r="AG11" s="11">
        <f t="shared" si="4"/>
        <v>0.94710267839532958</v>
      </c>
      <c r="AH11" s="11">
        <f t="shared" si="5"/>
        <v>1</v>
      </c>
      <c r="AI11" s="11">
        <f t="shared" si="6"/>
        <v>1</v>
      </c>
      <c r="AJ11" s="11">
        <f t="shared" si="7"/>
        <v>1</v>
      </c>
    </row>
    <row r="12" spans="1:36" s="571" customFormat="1" ht="15" customHeight="1">
      <c r="A12" s="574">
        <v>8</v>
      </c>
      <c r="B12" s="574">
        <v>8</v>
      </c>
      <c r="C12" s="573"/>
      <c r="D12" s="574">
        <v>3026</v>
      </c>
      <c r="E12" s="574" t="s">
        <v>2945</v>
      </c>
      <c r="F12" s="574" t="s">
        <v>472</v>
      </c>
      <c r="G12" s="574">
        <v>1978</v>
      </c>
      <c r="H12" s="574" t="s">
        <v>555</v>
      </c>
      <c r="I12" s="574" t="s">
        <v>2946</v>
      </c>
      <c r="J12" s="574">
        <v>42</v>
      </c>
      <c r="K12" s="574">
        <v>12</v>
      </c>
      <c r="L12" s="574">
        <v>42</v>
      </c>
      <c r="M12" s="582">
        <v>0.29630787037037037</v>
      </c>
      <c r="N12" s="574">
        <v>0</v>
      </c>
      <c r="O12" s="579">
        <v>0.3659722222222222</v>
      </c>
      <c r="P12" s="579">
        <v>0.62638888888888888</v>
      </c>
      <c r="Q12" s="579">
        <v>0.45763888888888887</v>
      </c>
      <c r="R12" s="579">
        <v>0.5805555555555556</v>
      </c>
      <c r="S12" s="579">
        <v>0.63888888888888884</v>
      </c>
      <c r="T12" s="579">
        <v>0.60486111111111107</v>
      </c>
      <c r="U12" s="579">
        <v>0.39305555555555555</v>
      </c>
      <c r="V12" s="579">
        <v>0.5180555555555556</v>
      </c>
      <c r="W12" s="579">
        <v>0.48819444444444443</v>
      </c>
      <c r="X12" s="579">
        <v>0.37430555555555556</v>
      </c>
      <c r="Y12" s="579">
        <v>0.4236111111111111</v>
      </c>
      <c r="Z12" s="579">
        <v>0.55347222222222225</v>
      </c>
      <c r="AA12" s="579">
        <v>0.65</v>
      </c>
      <c r="AB12" s="11" t="str">
        <f t="shared" si="0"/>
        <v>Rychlik Michał</v>
      </c>
      <c r="AC12" s="11" t="str">
        <f t="shared" si="1"/>
        <v>OrientAkcja</v>
      </c>
      <c r="AD12" s="11" t="str">
        <f t="shared" si="2"/>
        <v>Łódź</v>
      </c>
      <c r="AE12" s="11">
        <f t="shared" si="3"/>
        <v>41.590172258896139</v>
      </c>
      <c r="AF12" s="11"/>
      <c r="AG12" s="11">
        <f t="shared" si="4"/>
        <v>0.99023475645482595</v>
      </c>
      <c r="AH12" s="11">
        <f t="shared" si="5"/>
        <v>1</v>
      </c>
      <c r="AI12" s="11">
        <f t="shared" si="6"/>
        <v>1</v>
      </c>
      <c r="AJ12" s="11">
        <f t="shared" si="7"/>
        <v>1</v>
      </c>
    </row>
    <row r="13" spans="1:36" ht="15" customHeight="1">
      <c r="A13" s="577">
        <v>9</v>
      </c>
      <c r="B13" s="577">
        <v>9</v>
      </c>
      <c r="C13" s="575"/>
      <c r="D13" s="577">
        <v>3019</v>
      </c>
      <c r="E13" s="577" t="s">
        <v>1454</v>
      </c>
      <c r="F13" s="577" t="s">
        <v>1113</v>
      </c>
      <c r="G13" s="577">
        <v>1979</v>
      </c>
      <c r="H13" s="577" t="s">
        <v>57</v>
      </c>
      <c r="I13" s="577" t="s">
        <v>1455</v>
      </c>
      <c r="J13" s="577">
        <v>42</v>
      </c>
      <c r="K13" s="577">
        <v>12</v>
      </c>
      <c r="L13" s="577">
        <v>42</v>
      </c>
      <c r="M13" s="583">
        <v>0.29981481481481481</v>
      </c>
      <c r="N13" s="577">
        <v>0</v>
      </c>
      <c r="O13" s="581">
        <v>0.3659722222222222</v>
      </c>
      <c r="P13" s="581">
        <v>0.625</v>
      </c>
      <c r="Q13" s="581">
        <v>0.43888888888888888</v>
      </c>
      <c r="R13" s="581">
        <v>0.57291666666666663</v>
      </c>
      <c r="S13" s="581">
        <v>0.64097222222222228</v>
      </c>
      <c r="T13" s="581">
        <v>0.60347222222222219</v>
      </c>
      <c r="U13" s="581">
        <v>0.39097222222222222</v>
      </c>
      <c r="V13" s="581">
        <v>0.50277777777777777</v>
      </c>
      <c r="W13" s="581">
        <v>0.47430555555555554</v>
      </c>
      <c r="X13" s="581">
        <v>0.375</v>
      </c>
      <c r="Y13" s="581">
        <v>0.41041666666666665</v>
      </c>
      <c r="Z13" s="581">
        <v>0.5395833333333333</v>
      </c>
      <c r="AA13" s="581">
        <v>0.65347222222222223</v>
      </c>
      <c r="AB13" s="11" t="str">
        <f t="shared" si="0"/>
        <v>Ślósarczyk Maciej</v>
      </c>
      <c r="AC13" s="11" t="str">
        <f t="shared" si="1"/>
        <v>SKPT Gdańsk</v>
      </c>
      <c r="AD13" s="11" t="str">
        <f t="shared" si="2"/>
        <v>Gdańsk</v>
      </c>
      <c r="AE13" s="11">
        <f t="shared" si="3"/>
        <v>41.103690549722053</v>
      </c>
      <c r="AF13" s="11"/>
      <c r="AG13" s="11">
        <f t="shared" si="4"/>
        <v>0.98830296479308222</v>
      </c>
      <c r="AH13" s="11">
        <f t="shared" si="5"/>
        <v>1</v>
      </c>
      <c r="AI13" s="11">
        <f t="shared" si="6"/>
        <v>1</v>
      </c>
      <c r="AJ13" s="11">
        <f t="shared" si="7"/>
        <v>1</v>
      </c>
    </row>
    <row r="14" spans="1:36" s="571" customFormat="1" ht="15" customHeight="1">
      <c r="A14" s="574">
        <v>10</v>
      </c>
      <c r="B14" s="574">
        <v>10</v>
      </c>
      <c r="C14" s="573"/>
      <c r="D14" s="574">
        <v>3160</v>
      </c>
      <c r="E14" s="574" t="s">
        <v>1448</v>
      </c>
      <c r="F14" s="574" t="s">
        <v>60</v>
      </c>
      <c r="G14" s="574">
        <v>1977</v>
      </c>
      <c r="H14" s="574" t="s">
        <v>57</v>
      </c>
      <c r="I14" s="573"/>
      <c r="J14" s="574">
        <v>42</v>
      </c>
      <c r="K14" s="574">
        <v>12</v>
      </c>
      <c r="L14" s="574">
        <v>42</v>
      </c>
      <c r="M14" s="582">
        <v>0.30173611111111109</v>
      </c>
      <c r="N14" s="574">
        <v>0</v>
      </c>
      <c r="O14" s="579">
        <v>0.36527777777777776</v>
      </c>
      <c r="P14" s="579">
        <v>0.62986111111111109</v>
      </c>
      <c r="Q14" s="579">
        <v>0.44097222222222221</v>
      </c>
      <c r="R14" s="579">
        <v>0.58402777777777781</v>
      </c>
      <c r="S14" s="579">
        <v>0.64444444444444449</v>
      </c>
      <c r="T14" s="579">
        <v>0.60902777777777772</v>
      </c>
      <c r="U14" s="579">
        <v>0.38958333333333334</v>
      </c>
      <c r="V14" s="579">
        <v>0.51666666666666672</v>
      </c>
      <c r="W14" s="579">
        <v>0.47499999999999998</v>
      </c>
      <c r="X14" s="579">
        <v>0.375</v>
      </c>
      <c r="Y14" s="579">
        <v>0.40972222222222221</v>
      </c>
      <c r="Z14" s="579">
        <v>0.55069444444444449</v>
      </c>
      <c r="AA14" s="579">
        <v>0.65555555555555556</v>
      </c>
      <c r="AB14" s="11" t="str">
        <f t="shared" si="0"/>
        <v>Deptuła Krzysztof</v>
      </c>
      <c r="AC14" s="11">
        <f t="shared" si="1"/>
        <v>0</v>
      </c>
      <c r="AD14" s="11" t="str">
        <f t="shared" si="2"/>
        <v>Gdańsk</v>
      </c>
      <c r="AE14" s="11">
        <f t="shared" si="3"/>
        <v>40.841963943229771</v>
      </c>
      <c r="AF14" s="11"/>
      <c r="AG14" s="11">
        <f t="shared" si="4"/>
        <v>0.99363252780974309</v>
      </c>
      <c r="AH14" s="11">
        <f t="shared" si="5"/>
        <v>1</v>
      </c>
      <c r="AI14" s="11">
        <f t="shared" si="6"/>
        <v>1</v>
      </c>
      <c r="AJ14" s="11">
        <f t="shared" si="7"/>
        <v>1</v>
      </c>
    </row>
    <row r="15" spans="1:36" ht="15" customHeight="1">
      <c r="A15" s="577">
        <v>11</v>
      </c>
      <c r="B15" s="577">
        <v>11</v>
      </c>
      <c r="C15" s="575"/>
      <c r="D15" s="577">
        <v>3183</v>
      </c>
      <c r="E15" s="577" t="s">
        <v>1341</v>
      </c>
      <c r="F15" s="577" t="s">
        <v>82</v>
      </c>
      <c r="G15" s="577">
        <v>1980</v>
      </c>
      <c r="H15" s="577" t="s">
        <v>1701</v>
      </c>
      <c r="I15" s="577" t="s">
        <v>1702</v>
      </c>
      <c r="J15" s="577">
        <v>42</v>
      </c>
      <c r="K15" s="577">
        <v>12</v>
      </c>
      <c r="L15" s="577">
        <v>42</v>
      </c>
      <c r="M15" s="583">
        <v>0.30175925925925928</v>
      </c>
      <c r="N15" s="577">
        <v>0</v>
      </c>
      <c r="O15" s="581">
        <v>0.36527777777777776</v>
      </c>
      <c r="P15" s="581">
        <v>0.62986111111111109</v>
      </c>
      <c r="Q15" s="581">
        <v>0.44097222222222221</v>
      </c>
      <c r="R15" s="581">
        <v>0.58402777777777781</v>
      </c>
      <c r="S15" s="581">
        <v>0.64444444444444449</v>
      </c>
      <c r="T15" s="581">
        <v>0.60902777777777772</v>
      </c>
      <c r="U15" s="581">
        <v>0.38958333333333334</v>
      </c>
      <c r="V15" s="581">
        <v>0.51666666666666672</v>
      </c>
      <c r="W15" s="581">
        <v>0.47499999999999998</v>
      </c>
      <c r="X15" s="581">
        <v>0.375</v>
      </c>
      <c r="Y15" s="581">
        <v>0.40972222222222221</v>
      </c>
      <c r="Z15" s="581">
        <v>0.55069444444444449</v>
      </c>
      <c r="AA15" s="581">
        <v>0.65555555555555556</v>
      </c>
      <c r="AB15" s="11" t="str">
        <f t="shared" si="0"/>
        <v>Block Daniel</v>
      </c>
      <c r="AC15" s="11" t="str">
        <f t="shared" si="1"/>
        <v>Astro</v>
      </c>
      <c r="AD15" s="11" t="str">
        <f t="shared" si="2"/>
        <v>Borowo</v>
      </c>
      <c r="AE15" s="11">
        <f t="shared" si="3"/>
        <v>40.838830929733049</v>
      </c>
      <c r="AF15" s="11"/>
      <c r="AG15" s="11">
        <f t="shared" si="4"/>
        <v>0.99992328935256203</v>
      </c>
      <c r="AH15" s="11">
        <f t="shared" si="5"/>
        <v>1</v>
      </c>
      <c r="AI15" s="11">
        <f t="shared" si="6"/>
        <v>1</v>
      </c>
      <c r="AJ15" s="11">
        <f t="shared" si="7"/>
        <v>1</v>
      </c>
    </row>
    <row r="16" spans="1:36" s="571" customFormat="1" ht="15" customHeight="1">
      <c r="A16" s="574">
        <v>12</v>
      </c>
      <c r="B16" s="574">
        <v>12</v>
      </c>
      <c r="C16" s="573"/>
      <c r="D16" s="574">
        <v>3244</v>
      </c>
      <c r="E16" s="574" t="s">
        <v>894</v>
      </c>
      <c r="F16" s="574" t="s">
        <v>442</v>
      </c>
      <c r="G16" s="574">
        <v>1984</v>
      </c>
      <c r="H16" s="574" t="s">
        <v>858</v>
      </c>
      <c r="I16" s="574" t="s">
        <v>3819</v>
      </c>
      <c r="J16" s="574">
        <v>42</v>
      </c>
      <c r="K16" s="574">
        <v>12</v>
      </c>
      <c r="L16" s="574">
        <v>42</v>
      </c>
      <c r="M16" s="582">
        <v>0.30267361111111113</v>
      </c>
      <c r="N16" s="574">
        <v>0</v>
      </c>
      <c r="O16" s="579">
        <v>0.37013888888888891</v>
      </c>
      <c r="P16" s="579">
        <v>0.63124999999999998</v>
      </c>
      <c r="Q16" s="579">
        <v>0.46805555555555556</v>
      </c>
      <c r="R16" s="579">
        <v>0.59166666666666667</v>
      </c>
      <c r="S16" s="579">
        <v>0.64583333333333337</v>
      </c>
      <c r="T16" s="579">
        <v>0.61250000000000004</v>
      </c>
      <c r="U16" s="579">
        <v>0.40416666666666667</v>
      </c>
      <c r="V16" s="579">
        <v>0.52569444444444446</v>
      </c>
      <c r="W16" s="579">
        <v>0.49236111111111114</v>
      </c>
      <c r="X16" s="579">
        <v>0.3888888888888889</v>
      </c>
      <c r="Y16" s="579">
        <v>0.43680555555555556</v>
      </c>
      <c r="Z16" s="579">
        <v>0.5625</v>
      </c>
      <c r="AA16" s="579">
        <v>0.65625</v>
      </c>
      <c r="AB16" s="11" t="str">
        <f t="shared" si="0"/>
        <v>Warmowski Łukasz</v>
      </c>
      <c r="AC16" s="11" t="str">
        <f t="shared" si="1"/>
        <v>WARMATEAM</v>
      </c>
      <c r="AD16" s="11" t="str">
        <f t="shared" si="2"/>
        <v>Pruszcz Gdański</v>
      </c>
      <c r="AE16" s="11">
        <f t="shared" si="3"/>
        <v>40.71546021184659</v>
      </c>
      <c r="AF16" s="11"/>
      <c r="AG16" s="11">
        <f t="shared" si="4"/>
        <v>0.99697908301785787</v>
      </c>
      <c r="AH16" s="11">
        <f t="shared" si="5"/>
        <v>1</v>
      </c>
      <c r="AI16" s="11">
        <f t="shared" si="6"/>
        <v>1</v>
      </c>
      <c r="AJ16" s="11">
        <f t="shared" si="7"/>
        <v>1</v>
      </c>
    </row>
    <row r="17" spans="1:36" ht="15" customHeight="1">
      <c r="A17" s="577">
        <v>12</v>
      </c>
      <c r="B17" s="577">
        <v>12</v>
      </c>
      <c r="C17" s="575"/>
      <c r="D17" s="577">
        <v>3245</v>
      </c>
      <c r="E17" s="577" t="s">
        <v>894</v>
      </c>
      <c r="F17" s="577" t="s">
        <v>52</v>
      </c>
      <c r="G17" s="577">
        <v>1979</v>
      </c>
      <c r="H17" s="577" t="s">
        <v>895</v>
      </c>
      <c r="I17" s="577" t="s">
        <v>896</v>
      </c>
      <c r="J17" s="577">
        <v>42</v>
      </c>
      <c r="K17" s="577">
        <v>12</v>
      </c>
      <c r="L17" s="577">
        <v>42</v>
      </c>
      <c r="M17" s="583">
        <v>0.30267361111111113</v>
      </c>
      <c r="N17" s="577">
        <v>0</v>
      </c>
      <c r="O17" s="581">
        <v>0.37013888888888891</v>
      </c>
      <c r="P17" s="581">
        <v>0.63124999999999998</v>
      </c>
      <c r="Q17" s="581">
        <v>0.46736111111111112</v>
      </c>
      <c r="R17" s="581">
        <v>0.59166666666666667</v>
      </c>
      <c r="S17" s="581">
        <v>0.64583333333333337</v>
      </c>
      <c r="T17" s="581">
        <v>0.61250000000000004</v>
      </c>
      <c r="U17" s="581">
        <v>0.40416666666666667</v>
      </c>
      <c r="V17" s="581">
        <v>0.52500000000000002</v>
      </c>
      <c r="W17" s="581">
        <v>0.49236111111111114</v>
      </c>
      <c r="X17" s="581">
        <v>0.3888888888888889</v>
      </c>
      <c r="Y17" s="581">
        <v>0.43680555555555556</v>
      </c>
      <c r="Z17" s="581">
        <v>0.5625</v>
      </c>
      <c r="AA17" s="581">
        <v>0.65625</v>
      </c>
      <c r="AB17" s="11" t="str">
        <f t="shared" si="0"/>
        <v>Warmowski Marcin</v>
      </c>
      <c r="AC17" s="11" t="str">
        <f t="shared" si="1"/>
        <v>WARMA TEAM</v>
      </c>
      <c r="AD17" s="11" t="str">
        <f t="shared" si="2"/>
        <v>Juszkowo</v>
      </c>
      <c r="AE17" s="11">
        <f t="shared" si="3"/>
        <v>40.71546021184659</v>
      </c>
      <c r="AF17" s="11"/>
      <c r="AG17" s="11">
        <f t="shared" si="4"/>
        <v>1</v>
      </c>
      <c r="AH17" s="11">
        <f t="shared" si="5"/>
        <v>1</v>
      </c>
      <c r="AI17" s="11">
        <f t="shared" si="6"/>
        <v>1</v>
      </c>
      <c r="AJ17" s="11">
        <f t="shared" si="7"/>
        <v>1</v>
      </c>
    </row>
    <row r="18" spans="1:36" s="571" customFormat="1" ht="15" customHeight="1">
      <c r="A18" s="574">
        <v>14</v>
      </c>
      <c r="B18" s="574">
        <v>14</v>
      </c>
      <c r="C18" s="573"/>
      <c r="D18" s="574">
        <v>3243</v>
      </c>
      <c r="E18" s="574" t="s">
        <v>3818</v>
      </c>
      <c r="F18" s="574" t="s">
        <v>64</v>
      </c>
      <c r="G18" s="574">
        <v>1971</v>
      </c>
      <c r="H18" s="574" t="s">
        <v>57</v>
      </c>
      <c r="I18" s="574" t="s">
        <v>3817</v>
      </c>
      <c r="J18" s="574">
        <v>42</v>
      </c>
      <c r="K18" s="574">
        <v>12</v>
      </c>
      <c r="L18" s="574">
        <v>42</v>
      </c>
      <c r="M18" s="582">
        <v>0.30315972222222221</v>
      </c>
      <c r="N18" s="574">
        <v>0</v>
      </c>
      <c r="O18" s="579">
        <v>0.64930555555555558</v>
      </c>
      <c r="P18" s="579">
        <v>0.3659722222222222</v>
      </c>
      <c r="Q18" s="579">
        <v>0.56736111111111109</v>
      </c>
      <c r="R18" s="579">
        <v>0.40416666666666667</v>
      </c>
      <c r="S18" s="579">
        <v>0.54027777777777775</v>
      </c>
      <c r="T18" s="579">
        <v>0.38611111111111113</v>
      </c>
      <c r="U18" s="579">
        <v>0.61736111111111114</v>
      </c>
      <c r="V18" s="579">
        <v>0.48194444444444445</v>
      </c>
      <c r="W18" s="579">
        <v>0.50694444444444442</v>
      </c>
      <c r="X18" s="579">
        <v>0.6381944444444444</v>
      </c>
      <c r="Y18" s="579">
        <v>0.59305555555555556</v>
      </c>
      <c r="Z18" s="579">
        <v>0.43472222222222223</v>
      </c>
      <c r="AA18" s="579">
        <v>0.65694444444444444</v>
      </c>
      <c r="AB18" s="11" t="str">
        <f t="shared" si="0"/>
        <v>Łuczkowski Przemysław</v>
      </c>
      <c r="AC18" s="11" t="str">
        <f t="shared" si="1"/>
        <v>Prości Ludzie</v>
      </c>
      <c r="AD18" s="11" t="str">
        <f t="shared" si="2"/>
        <v>Gdańsk</v>
      </c>
      <c r="AE18" s="11">
        <f t="shared" si="3"/>
        <v>40.650173710533359</v>
      </c>
      <c r="AF18" s="11"/>
      <c r="AG18" s="11">
        <f t="shared" si="4"/>
        <v>0.99839651815370534</v>
      </c>
      <c r="AH18" s="11">
        <f t="shared" si="5"/>
        <v>1</v>
      </c>
      <c r="AI18" s="11">
        <f t="shared" si="6"/>
        <v>1</v>
      </c>
      <c r="AJ18" s="11">
        <f t="shared" si="7"/>
        <v>1</v>
      </c>
    </row>
    <row r="19" spans="1:36" ht="15" customHeight="1">
      <c r="A19" s="577">
        <v>15</v>
      </c>
      <c r="B19" s="577">
        <v>15</v>
      </c>
      <c r="C19" s="575"/>
      <c r="D19" s="577">
        <v>3242</v>
      </c>
      <c r="E19" s="577" t="s">
        <v>3816</v>
      </c>
      <c r="F19" s="577" t="s">
        <v>60</v>
      </c>
      <c r="G19" s="577">
        <v>1973</v>
      </c>
      <c r="H19" s="577" t="s">
        <v>92</v>
      </c>
      <c r="I19" s="577" t="s">
        <v>3815</v>
      </c>
      <c r="J19" s="577">
        <v>42</v>
      </c>
      <c r="K19" s="577">
        <v>12</v>
      </c>
      <c r="L19" s="577">
        <v>42</v>
      </c>
      <c r="M19" s="583">
        <v>0.30319444444444443</v>
      </c>
      <c r="N19" s="577">
        <v>0</v>
      </c>
      <c r="O19" s="581">
        <v>0.64930555555555558</v>
      </c>
      <c r="P19" s="581">
        <v>0.3659722222222222</v>
      </c>
      <c r="Q19" s="581">
        <v>0.56736111111111109</v>
      </c>
      <c r="R19" s="581">
        <v>0.40416666666666667</v>
      </c>
      <c r="S19" s="581">
        <v>0.54027777777777775</v>
      </c>
      <c r="T19" s="581">
        <v>0.38680555555555557</v>
      </c>
      <c r="U19" s="581">
        <v>0.61736111111111114</v>
      </c>
      <c r="V19" s="581">
        <v>0.4826388888888889</v>
      </c>
      <c r="W19" s="581">
        <v>0.50694444444444442</v>
      </c>
      <c r="X19" s="581">
        <v>0.6381944444444444</v>
      </c>
      <c r="Y19" s="581">
        <v>0.59305555555555556</v>
      </c>
      <c r="Z19" s="581">
        <v>0.43472222222222223</v>
      </c>
      <c r="AA19" s="581">
        <v>0.65694444444444444</v>
      </c>
      <c r="AB19" s="11" t="str">
        <f t="shared" si="0"/>
        <v>Gula Krzysztof</v>
      </c>
      <c r="AC19" s="11" t="str">
        <f t="shared" si="1"/>
        <v>Ludzie na poziomie</v>
      </c>
      <c r="AD19" s="11" t="str">
        <f t="shared" si="2"/>
        <v>Gdynia</v>
      </c>
      <c r="AE19" s="11">
        <f t="shared" si="3"/>
        <v>40.645518399755694</v>
      </c>
      <c r="AF19" s="11"/>
      <c r="AG19" s="11">
        <f t="shared" si="4"/>
        <v>0.99988547869903799</v>
      </c>
      <c r="AH19" s="11">
        <f t="shared" si="5"/>
        <v>1</v>
      </c>
      <c r="AI19" s="11">
        <f t="shared" si="6"/>
        <v>1</v>
      </c>
      <c r="AJ19" s="11">
        <f t="shared" si="7"/>
        <v>1</v>
      </c>
    </row>
    <row r="20" spans="1:36" s="571" customFormat="1" ht="15" customHeight="1">
      <c r="A20" s="574">
        <v>16</v>
      </c>
      <c r="B20" s="574">
        <v>16</v>
      </c>
      <c r="C20" s="573"/>
      <c r="D20" s="574">
        <v>3197</v>
      </c>
      <c r="E20" s="574" t="s">
        <v>3814</v>
      </c>
      <c r="F20" s="574" t="s">
        <v>3166</v>
      </c>
      <c r="G20" s="574">
        <v>1974</v>
      </c>
      <c r="H20" s="574" t="s">
        <v>508</v>
      </c>
      <c r="I20" s="574" t="s">
        <v>3813</v>
      </c>
      <c r="J20" s="574">
        <v>42</v>
      </c>
      <c r="K20" s="574">
        <v>12</v>
      </c>
      <c r="L20" s="574">
        <v>42</v>
      </c>
      <c r="M20" s="582">
        <v>0.30408564814814815</v>
      </c>
      <c r="N20" s="574">
        <v>0</v>
      </c>
      <c r="O20" s="579">
        <v>0.65069444444444446</v>
      </c>
      <c r="P20" s="579">
        <v>0.37777777777777777</v>
      </c>
      <c r="Q20" s="579">
        <v>0.54791666666666672</v>
      </c>
      <c r="R20" s="579">
        <v>0.41458333333333336</v>
      </c>
      <c r="S20" s="579">
        <v>0.3659722222222222</v>
      </c>
      <c r="T20" s="579">
        <v>0.39861111111111114</v>
      </c>
      <c r="U20" s="579">
        <v>0.60833333333333328</v>
      </c>
      <c r="V20" s="579">
        <v>0.4826388888888889</v>
      </c>
      <c r="W20" s="579">
        <v>0.51041666666666663</v>
      </c>
      <c r="X20" s="579">
        <v>0.64097222222222228</v>
      </c>
      <c r="Y20" s="579">
        <v>0.58611111111111114</v>
      </c>
      <c r="Z20" s="579">
        <v>0.43680555555555556</v>
      </c>
      <c r="AA20" s="579">
        <v>0.65763888888888888</v>
      </c>
      <c r="AB20" s="11" t="str">
        <f t="shared" si="0"/>
        <v>Groth Ryszard</v>
      </c>
      <c r="AC20" s="11" t="str">
        <f t="shared" si="1"/>
        <v>Pędzące Walce 2</v>
      </c>
      <c r="AD20" s="11" t="str">
        <f t="shared" si="2"/>
        <v>Rumia</v>
      </c>
      <c r="AE20" s="11">
        <f t="shared" si="3"/>
        <v>40.526395919765548</v>
      </c>
      <c r="AF20" s="11"/>
      <c r="AG20" s="11">
        <f t="shared" si="4"/>
        <v>0.99706923457541963</v>
      </c>
      <c r="AH20" s="11">
        <f t="shared" si="5"/>
        <v>1</v>
      </c>
      <c r="AI20" s="11">
        <f t="shared" si="6"/>
        <v>1</v>
      </c>
      <c r="AJ20" s="11">
        <f t="shared" si="7"/>
        <v>1</v>
      </c>
    </row>
    <row r="21" spans="1:36" ht="15" customHeight="1">
      <c r="A21" s="577">
        <v>17</v>
      </c>
      <c r="B21" s="577">
        <v>17</v>
      </c>
      <c r="C21" s="575"/>
      <c r="D21" s="577">
        <v>3072</v>
      </c>
      <c r="E21" s="577" t="s">
        <v>1418</v>
      </c>
      <c r="F21" s="577" t="s">
        <v>59</v>
      </c>
      <c r="G21" s="577">
        <v>1968</v>
      </c>
      <c r="H21" s="577" t="s">
        <v>1419</v>
      </c>
      <c r="I21" s="575"/>
      <c r="J21" s="577">
        <v>42</v>
      </c>
      <c r="K21" s="577">
        <v>12</v>
      </c>
      <c r="L21" s="577">
        <v>42</v>
      </c>
      <c r="M21" s="583">
        <v>0.30417824074074074</v>
      </c>
      <c r="N21" s="577">
        <v>0</v>
      </c>
      <c r="O21" s="581">
        <v>0.65069444444444446</v>
      </c>
      <c r="P21" s="581">
        <v>0.37777777777777777</v>
      </c>
      <c r="Q21" s="581">
        <v>0.54791666666666672</v>
      </c>
      <c r="R21" s="581">
        <v>0.41458333333333336</v>
      </c>
      <c r="S21" s="581">
        <v>0.3659722222222222</v>
      </c>
      <c r="T21" s="581">
        <v>0.3972222222222222</v>
      </c>
      <c r="U21" s="581">
        <v>0.60833333333333328</v>
      </c>
      <c r="V21" s="581">
        <v>0.48125000000000001</v>
      </c>
      <c r="W21" s="581">
        <v>0.51111111111111107</v>
      </c>
      <c r="X21" s="581">
        <v>0.64097222222222228</v>
      </c>
      <c r="Y21" s="581">
        <v>0.58611111111111114</v>
      </c>
      <c r="Z21" s="581">
        <v>0.43958333333333333</v>
      </c>
      <c r="AA21" s="581">
        <v>0.65833333333333333</v>
      </c>
      <c r="AB21" s="11" t="str">
        <f t="shared" si="0"/>
        <v>Polasz Jacek</v>
      </c>
      <c r="AC21" s="11">
        <f t="shared" si="1"/>
        <v>0</v>
      </c>
      <c r="AD21" s="11" t="str">
        <f t="shared" si="2"/>
        <v>Reda</v>
      </c>
      <c r="AE21" s="11">
        <f t="shared" si="3"/>
        <v>40.514059586773726</v>
      </c>
      <c r="AF21" s="11"/>
      <c r="AG21" s="11">
        <f t="shared" si="4"/>
        <v>0.99969559758000082</v>
      </c>
      <c r="AH21" s="11">
        <f t="shared" si="5"/>
        <v>1</v>
      </c>
      <c r="AI21" s="11">
        <f t="shared" si="6"/>
        <v>1</v>
      </c>
      <c r="AJ21" s="11">
        <f t="shared" si="7"/>
        <v>1</v>
      </c>
    </row>
    <row r="22" spans="1:36" s="571" customFormat="1" ht="15" customHeight="1">
      <c r="A22" s="574">
        <v>18</v>
      </c>
      <c r="B22" s="574">
        <v>18</v>
      </c>
      <c r="C22" s="573"/>
      <c r="D22" s="574">
        <v>3219</v>
      </c>
      <c r="E22" s="574" t="s">
        <v>1433</v>
      </c>
      <c r="F22" s="574" t="s">
        <v>94</v>
      </c>
      <c r="G22" s="574">
        <v>1997</v>
      </c>
      <c r="H22" s="574" t="s">
        <v>92</v>
      </c>
      <c r="I22" s="574" t="s">
        <v>3811</v>
      </c>
      <c r="J22" s="574">
        <v>42</v>
      </c>
      <c r="K22" s="574">
        <v>12</v>
      </c>
      <c r="L22" s="574">
        <v>42</v>
      </c>
      <c r="M22" s="582">
        <v>0.30505787037037035</v>
      </c>
      <c r="N22" s="574">
        <v>0</v>
      </c>
      <c r="O22" s="579">
        <v>0.36944444444444446</v>
      </c>
      <c r="P22" s="579">
        <v>0.63263888888888886</v>
      </c>
      <c r="Q22" s="579">
        <v>0.4597222222222222</v>
      </c>
      <c r="R22" s="579">
        <v>0.58888888888888891</v>
      </c>
      <c r="S22" s="579">
        <v>0.64861111111111114</v>
      </c>
      <c r="T22" s="579">
        <v>0.61250000000000004</v>
      </c>
      <c r="U22" s="579">
        <v>0.39513888888888887</v>
      </c>
      <c r="V22" s="579">
        <v>0.52430555555555558</v>
      </c>
      <c r="W22" s="579">
        <v>0.48541666666666666</v>
      </c>
      <c r="X22" s="579">
        <v>0.37986111111111109</v>
      </c>
      <c r="Y22" s="579">
        <v>0.41736111111111113</v>
      </c>
      <c r="Z22" s="579">
        <v>0.5625</v>
      </c>
      <c r="AA22" s="579">
        <v>0.65902777777777777</v>
      </c>
      <c r="AB22" s="11" t="str">
        <f t="shared" si="0"/>
        <v>Żadkowski Stanisław</v>
      </c>
      <c r="AC22" s="11" t="str">
        <f t="shared" si="1"/>
        <v>gringo.pl</v>
      </c>
      <c r="AD22" s="11" t="str">
        <f t="shared" si="2"/>
        <v>Gdynia</v>
      </c>
      <c r="AE22" s="11">
        <f t="shared" si="3"/>
        <v>40.397237925408824</v>
      </c>
      <c r="AF22" s="11"/>
      <c r="AG22" s="11">
        <f t="shared" si="4"/>
        <v>0.99711651553666958</v>
      </c>
      <c r="AH22" s="11">
        <f t="shared" si="5"/>
        <v>1</v>
      </c>
      <c r="AI22" s="11">
        <f t="shared" si="6"/>
        <v>1</v>
      </c>
      <c r="AJ22" s="11">
        <f t="shared" si="7"/>
        <v>1</v>
      </c>
    </row>
    <row r="23" spans="1:36" ht="15" customHeight="1">
      <c r="A23" s="577">
        <v>19</v>
      </c>
      <c r="B23" s="577">
        <v>19</v>
      </c>
      <c r="C23" s="575"/>
      <c r="D23" s="577">
        <v>3221</v>
      </c>
      <c r="E23" s="577" t="s">
        <v>3812</v>
      </c>
      <c r="F23" s="577" t="s">
        <v>48</v>
      </c>
      <c r="G23" s="577">
        <v>1976</v>
      </c>
      <c r="H23" s="577" t="s">
        <v>324</v>
      </c>
      <c r="I23" s="575"/>
      <c r="J23" s="577">
        <v>42</v>
      </c>
      <c r="K23" s="577">
        <v>12</v>
      </c>
      <c r="L23" s="577">
        <v>42</v>
      </c>
      <c r="M23" s="583">
        <v>0.30512731481481481</v>
      </c>
      <c r="N23" s="577">
        <v>0</v>
      </c>
      <c r="O23" s="581">
        <v>0.37013888888888891</v>
      </c>
      <c r="P23" s="581">
        <v>0.63263888888888886</v>
      </c>
      <c r="Q23" s="581">
        <v>0.46041666666666664</v>
      </c>
      <c r="R23" s="581">
        <v>0.58958333333333335</v>
      </c>
      <c r="S23" s="581">
        <v>0.6479166666666667</v>
      </c>
      <c r="T23" s="581">
        <v>0.61250000000000004</v>
      </c>
      <c r="U23" s="581">
        <v>0.39513888888888887</v>
      </c>
      <c r="V23" s="581">
        <v>0.52430555555555558</v>
      </c>
      <c r="W23" s="581">
        <v>0.48472222222222222</v>
      </c>
      <c r="X23" s="581">
        <v>0.37986111111111109</v>
      </c>
      <c r="Y23" s="581">
        <v>0.41736111111111113</v>
      </c>
      <c r="Z23" s="581">
        <v>0.5625</v>
      </c>
      <c r="AA23" s="581">
        <v>0.65902777777777777</v>
      </c>
      <c r="AB23" s="11" t="str">
        <f t="shared" si="0"/>
        <v>Rybak Paweł</v>
      </c>
      <c r="AC23" s="11">
        <f t="shared" si="1"/>
        <v>0</v>
      </c>
      <c r="AD23" s="11" t="str">
        <f t="shared" si="2"/>
        <v>Sopot</v>
      </c>
      <c r="AE23" s="11">
        <f t="shared" si="3"/>
        <v>40.388043849334309</v>
      </c>
      <c r="AF23" s="11"/>
      <c r="AG23" s="11">
        <f t="shared" si="4"/>
        <v>0.99977240829951064</v>
      </c>
      <c r="AH23" s="11">
        <f t="shared" si="5"/>
        <v>1</v>
      </c>
      <c r="AI23" s="11">
        <f t="shared" si="6"/>
        <v>1</v>
      </c>
      <c r="AJ23" s="11">
        <f t="shared" si="7"/>
        <v>1</v>
      </c>
    </row>
    <row r="24" spans="1:36" s="571" customFormat="1" ht="15" customHeight="1">
      <c r="A24" s="574">
        <v>20</v>
      </c>
      <c r="B24" s="574">
        <v>20</v>
      </c>
      <c r="C24" s="573"/>
      <c r="D24" s="574">
        <v>3220</v>
      </c>
      <c r="E24" s="574" t="s">
        <v>1433</v>
      </c>
      <c r="F24" s="574" t="s">
        <v>52</v>
      </c>
      <c r="G24" s="574">
        <v>1975</v>
      </c>
      <c r="H24" s="574" t="s">
        <v>92</v>
      </c>
      <c r="I24" s="574" t="s">
        <v>3811</v>
      </c>
      <c r="J24" s="574">
        <v>42</v>
      </c>
      <c r="K24" s="574">
        <v>12</v>
      </c>
      <c r="L24" s="574">
        <v>42</v>
      </c>
      <c r="M24" s="582">
        <v>0.3059722222222222</v>
      </c>
      <c r="N24" s="574">
        <v>0</v>
      </c>
      <c r="O24" s="579">
        <v>0.37013888888888891</v>
      </c>
      <c r="P24" s="579">
        <v>0.63263888888888886</v>
      </c>
      <c r="Q24" s="579">
        <v>0.46041666666666664</v>
      </c>
      <c r="R24" s="579">
        <v>0.58888888888888891</v>
      </c>
      <c r="S24" s="579">
        <v>0.6479166666666667</v>
      </c>
      <c r="T24" s="579">
        <v>0.61250000000000004</v>
      </c>
      <c r="U24" s="579">
        <v>0.39513888888888887</v>
      </c>
      <c r="V24" s="579">
        <v>0.52430555555555558</v>
      </c>
      <c r="W24" s="579">
        <v>0.48541666666666666</v>
      </c>
      <c r="X24" s="579">
        <v>0.37986111111111109</v>
      </c>
      <c r="Y24" s="579">
        <v>0.41666666666666669</v>
      </c>
      <c r="Z24" s="579">
        <v>0.5625</v>
      </c>
      <c r="AA24" s="579">
        <v>0.65972222222222221</v>
      </c>
      <c r="AB24" s="11" t="str">
        <f t="shared" si="0"/>
        <v>Żadkowski Marcin</v>
      </c>
      <c r="AC24" s="11" t="str">
        <f t="shared" si="1"/>
        <v>gringo.pl</v>
      </c>
      <c r="AD24" s="11" t="str">
        <f t="shared" si="2"/>
        <v>Gdynia</v>
      </c>
      <c r="AE24" s="11">
        <f t="shared" si="3"/>
        <v>40.276516870933591</v>
      </c>
      <c r="AF24" s="11"/>
      <c r="AG24" s="11">
        <f t="shared" si="4"/>
        <v>0.99723861401119696</v>
      </c>
      <c r="AH24" s="11">
        <f t="shared" si="5"/>
        <v>1</v>
      </c>
      <c r="AI24" s="11">
        <f t="shared" si="6"/>
        <v>1</v>
      </c>
      <c r="AJ24" s="11">
        <f t="shared" si="7"/>
        <v>1</v>
      </c>
    </row>
    <row r="25" spans="1:36" ht="15" customHeight="1">
      <c r="A25" s="577">
        <v>21</v>
      </c>
      <c r="B25" s="577">
        <v>21</v>
      </c>
      <c r="C25" s="575"/>
      <c r="D25" s="577">
        <v>3222</v>
      </c>
      <c r="E25" s="577" t="s">
        <v>3810</v>
      </c>
      <c r="F25" s="577" t="s">
        <v>522</v>
      </c>
      <c r="G25" s="577">
        <v>1975</v>
      </c>
      <c r="H25" s="577" t="s">
        <v>324</v>
      </c>
      <c r="I25" s="575"/>
      <c r="J25" s="577">
        <v>42</v>
      </c>
      <c r="K25" s="577">
        <v>12</v>
      </c>
      <c r="L25" s="577">
        <v>42</v>
      </c>
      <c r="M25" s="583">
        <v>0.30608796296296298</v>
      </c>
      <c r="N25" s="577">
        <v>0</v>
      </c>
      <c r="O25" s="581">
        <v>0.37013888888888891</v>
      </c>
      <c r="P25" s="581">
        <v>0.63194444444444442</v>
      </c>
      <c r="Q25" s="581">
        <v>0.4597222222222222</v>
      </c>
      <c r="R25" s="581">
        <v>0.58888888888888891</v>
      </c>
      <c r="S25" s="581">
        <v>0.64861111111111114</v>
      </c>
      <c r="T25" s="581">
        <v>0.61250000000000004</v>
      </c>
      <c r="U25" s="581">
        <v>0.39513888888888887</v>
      </c>
      <c r="V25" s="581">
        <v>0.52430555555555558</v>
      </c>
      <c r="W25" s="581">
        <v>0.48541666666666666</v>
      </c>
      <c r="X25" s="581">
        <v>0.37986111111111109</v>
      </c>
      <c r="Y25" s="581">
        <v>0.41666666666666669</v>
      </c>
      <c r="Z25" s="581">
        <v>0.5625</v>
      </c>
      <c r="AA25" s="581">
        <v>0.65972222222222221</v>
      </c>
      <c r="AB25" s="11" t="str">
        <f t="shared" si="0"/>
        <v>Schleifer Rafał</v>
      </c>
      <c r="AC25" s="11">
        <f t="shared" si="1"/>
        <v>0</v>
      </c>
      <c r="AD25" s="11" t="str">
        <f t="shared" si="2"/>
        <v>Sopot</v>
      </c>
      <c r="AE25" s="11">
        <f t="shared" si="3"/>
        <v>40.261287151175992</v>
      </c>
      <c r="AF25" s="11"/>
      <c r="AG25" s="11">
        <f t="shared" si="4"/>
        <v>0.99962187098237909</v>
      </c>
      <c r="AH25" s="11">
        <f t="shared" si="5"/>
        <v>1</v>
      </c>
      <c r="AI25" s="11">
        <f t="shared" si="6"/>
        <v>1</v>
      </c>
      <c r="AJ25" s="11">
        <f t="shared" si="7"/>
        <v>1</v>
      </c>
    </row>
    <row r="26" spans="1:36" s="571" customFormat="1" ht="15" customHeight="1">
      <c r="A26" s="574">
        <v>22</v>
      </c>
      <c r="B26" s="574">
        <v>22</v>
      </c>
      <c r="C26" s="573"/>
      <c r="D26" s="574">
        <v>3213</v>
      </c>
      <c r="E26" s="574" t="s">
        <v>1711</v>
      </c>
      <c r="F26" s="574" t="s">
        <v>913</v>
      </c>
      <c r="G26" s="574">
        <v>1952</v>
      </c>
      <c r="H26" s="574" t="s">
        <v>92</v>
      </c>
      <c r="I26" s="574" t="s">
        <v>3809</v>
      </c>
      <c r="J26" s="574">
        <v>42</v>
      </c>
      <c r="K26" s="574">
        <v>12</v>
      </c>
      <c r="L26" s="574">
        <v>42</v>
      </c>
      <c r="M26" s="582">
        <v>0.30680555555555555</v>
      </c>
      <c r="N26" s="574">
        <v>0</v>
      </c>
      <c r="O26" s="579">
        <v>0.36458333333333331</v>
      </c>
      <c r="P26" s="579">
        <v>0.63263888888888886</v>
      </c>
      <c r="Q26" s="579">
        <v>0.45833333333333331</v>
      </c>
      <c r="R26" s="579">
        <v>0.58958333333333335</v>
      </c>
      <c r="S26" s="579">
        <v>0.64861111111111114</v>
      </c>
      <c r="T26" s="579">
        <v>0.60972222222222228</v>
      </c>
      <c r="U26" s="579">
        <v>0.40694444444444444</v>
      </c>
      <c r="V26" s="579">
        <v>0.52569444444444446</v>
      </c>
      <c r="W26" s="579">
        <v>0.48749999999999999</v>
      </c>
      <c r="X26" s="579">
        <v>0.39097222222222222</v>
      </c>
      <c r="Y26" s="579">
        <v>0.42430555555555555</v>
      </c>
      <c r="Z26" s="579">
        <v>0.5625</v>
      </c>
      <c r="AA26" s="579">
        <v>0.66041666666666665</v>
      </c>
      <c r="AB26" s="11" t="str">
        <f t="shared" si="0"/>
        <v>Wylężek Zdzisław</v>
      </c>
      <c r="AC26" s="11" t="str">
        <f t="shared" si="1"/>
        <v>Cumulus</v>
      </c>
      <c r="AD26" s="11" t="str">
        <f t="shared" si="2"/>
        <v>Gdynia</v>
      </c>
      <c r="AE26" s="11">
        <f t="shared" si="3"/>
        <v>40.167119360193162</v>
      </c>
      <c r="AF26" s="11"/>
      <c r="AG26" s="11">
        <f t="shared" si="4"/>
        <v>0.99766108344650672</v>
      </c>
      <c r="AH26" s="11">
        <f t="shared" si="5"/>
        <v>1</v>
      </c>
      <c r="AI26" s="11">
        <f t="shared" si="6"/>
        <v>1</v>
      </c>
      <c r="AJ26" s="11">
        <f t="shared" si="7"/>
        <v>1</v>
      </c>
    </row>
    <row r="27" spans="1:36" ht="15" customHeight="1">
      <c r="A27" s="577">
        <v>23</v>
      </c>
      <c r="B27" s="577">
        <v>23</v>
      </c>
      <c r="C27" s="575"/>
      <c r="D27" s="577">
        <v>3140</v>
      </c>
      <c r="E27" s="577" t="s">
        <v>1451</v>
      </c>
      <c r="F27" s="577" t="s">
        <v>46</v>
      </c>
      <c r="G27" s="577">
        <v>1973</v>
      </c>
      <c r="H27" s="577" t="s">
        <v>47</v>
      </c>
      <c r="I27" s="577" t="s">
        <v>3808</v>
      </c>
      <c r="J27" s="577">
        <v>42</v>
      </c>
      <c r="K27" s="577">
        <v>12</v>
      </c>
      <c r="L27" s="577">
        <v>42</v>
      </c>
      <c r="M27" s="583">
        <v>0.31462962962962965</v>
      </c>
      <c r="N27" s="577">
        <v>0</v>
      </c>
      <c r="O27" s="581">
        <v>0.37013888888888891</v>
      </c>
      <c r="P27" s="581">
        <v>0.65625</v>
      </c>
      <c r="Q27" s="581">
        <v>0.44861111111111113</v>
      </c>
      <c r="R27" s="581">
        <v>0.61041666666666672</v>
      </c>
      <c r="S27" s="581">
        <v>0.47569444444444442</v>
      </c>
      <c r="T27" s="581">
        <v>0.63611111111111107</v>
      </c>
      <c r="U27" s="581">
        <v>0.3972222222222222</v>
      </c>
      <c r="V27" s="581">
        <v>0.5395833333333333</v>
      </c>
      <c r="W27" s="581">
        <v>0.50486111111111109</v>
      </c>
      <c r="X27" s="581">
        <v>0.37986111111111109</v>
      </c>
      <c r="Y27" s="581">
        <v>0.41805555555555557</v>
      </c>
      <c r="Z27" s="581">
        <v>0.57986111111111116</v>
      </c>
      <c r="AA27" s="581">
        <v>0.66874999999999996</v>
      </c>
      <c r="AB27" s="11" t="str">
        <f t="shared" si="0"/>
        <v>Gębarowski Piotr</v>
      </c>
      <c r="AC27" s="11" t="str">
        <f t="shared" si="1"/>
        <v>MoPiTeam</v>
      </c>
      <c r="AD27" s="11" t="str">
        <f t="shared" si="2"/>
        <v>Warszawa</v>
      </c>
      <c r="AE27" s="11">
        <f t="shared" si="3"/>
        <v>39.168260741612727</v>
      </c>
      <c r="AF27" s="11"/>
      <c r="AG27" s="11">
        <f t="shared" si="4"/>
        <v>0.97513243084167156</v>
      </c>
      <c r="AH27" s="11">
        <f t="shared" si="5"/>
        <v>1</v>
      </c>
      <c r="AI27" s="11">
        <f t="shared" si="6"/>
        <v>1</v>
      </c>
      <c r="AJ27" s="11">
        <f t="shared" si="7"/>
        <v>1</v>
      </c>
    </row>
    <row r="28" spans="1:36" s="571" customFormat="1" ht="15" customHeight="1">
      <c r="A28" s="574">
        <v>24</v>
      </c>
      <c r="B28" s="574">
        <v>24</v>
      </c>
      <c r="C28" s="573"/>
      <c r="D28" s="574">
        <v>3235</v>
      </c>
      <c r="E28" s="574" t="s">
        <v>1423</v>
      </c>
      <c r="F28" s="574" t="s">
        <v>1424</v>
      </c>
      <c r="G28" s="574">
        <v>1973</v>
      </c>
      <c r="H28" s="574" t="s">
        <v>57</v>
      </c>
      <c r="I28" s="573"/>
      <c r="J28" s="574">
        <v>42</v>
      </c>
      <c r="K28" s="574">
        <v>12</v>
      </c>
      <c r="L28" s="574">
        <v>42</v>
      </c>
      <c r="M28" s="582">
        <v>0.31656250000000002</v>
      </c>
      <c r="N28" s="574">
        <v>0</v>
      </c>
      <c r="O28" s="579">
        <v>0.66319444444444442</v>
      </c>
      <c r="P28" s="579">
        <v>0.3840277777777778</v>
      </c>
      <c r="Q28" s="579">
        <v>0.56111111111111112</v>
      </c>
      <c r="R28" s="579">
        <v>0.41944444444444445</v>
      </c>
      <c r="S28" s="579">
        <v>0.36944444444444446</v>
      </c>
      <c r="T28" s="579">
        <v>0.40277777777777779</v>
      </c>
      <c r="U28" s="579">
        <v>0.61736111111111114</v>
      </c>
      <c r="V28" s="579">
        <v>0.49652777777777779</v>
      </c>
      <c r="W28" s="579">
        <v>0.52500000000000002</v>
      </c>
      <c r="X28" s="579">
        <v>0.65347222222222223</v>
      </c>
      <c r="Y28" s="579">
        <v>0.59791666666666665</v>
      </c>
      <c r="Z28" s="579">
        <v>0.44861111111111113</v>
      </c>
      <c r="AA28" s="579">
        <v>0.67013888888888884</v>
      </c>
      <c r="AB28" s="11" t="str">
        <f t="shared" si="0"/>
        <v>Ciesielski Witold</v>
      </c>
      <c r="AC28" s="11">
        <f t="shared" si="1"/>
        <v>0</v>
      </c>
      <c r="AD28" s="11" t="str">
        <f t="shared" si="2"/>
        <v>Gdańsk</v>
      </c>
      <c r="AE28" s="11">
        <f t="shared" si="3"/>
        <v>38.929106796826453</v>
      </c>
      <c r="AF28" s="11"/>
      <c r="AG28" s="11">
        <f t="shared" si="4"/>
        <v>0.99389419034038973</v>
      </c>
      <c r="AH28" s="11">
        <f t="shared" si="5"/>
        <v>1</v>
      </c>
      <c r="AI28" s="11">
        <f t="shared" si="6"/>
        <v>1</v>
      </c>
      <c r="AJ28" s="11">
        <f t="shared" si="7"/>
        <v>1</v>
      </c>
    </row>
    <row r="29" spans="1:36" ht="15" customHeight="1">
      <c r="A29" s="577">
        <v>25</v>
      </c>
      <c r="B29" s="577">
        <v>25</v>
      </c>
      <c r="C29" s="575"/>
      <c r="D29" s="577">
        <v>3093</v>
      </c>
      <c r="E29" s="577" t="s">
        <v>1508</v>
      </c>
      <c r="F29" s="577" t="s">
        <v>726</v>
      </c>
      <c r="G29" s="577">
        <v>1972</v>
      </c>
      <c r="H29" s="577" t="s">
        <v>57</v>
      </c>
      <c r="I29" s="577" t="s">
        <v>1520</v>
      </c>
      <c r="J29" s="577">
        <v>42</v>
      </c>
      <c r="K29" s="577">
        <v>12</v>
      </c>
      <c r="L29" s="577">
        <v>42</v>
      </c>
      <c r="M29" s="583">
        <v>0.31664351851851852</v>
      </c>
      <c r="N29" s="577">
        <v>0</v>
      </c>
      <c r="O29" s="581">
        <v>0.66388888888888886</v>
      </c>
      <c r="P29" s="581">
        <v>0.3840277777777778</v>
      </c>
      <c r="Q29" s="581">
        <v>0.56180555555555556</v>
      </c>
      <c r="R29" s="581">
        <v>0.41944444444444445</v>
      </c>
      <c r="S29" s="581">
        <v>0.36944444444444446</v>
      </c>
      <c r="T29" s="581">
        <v>0.40277777777777779</v>
      </c>
      <c r="U29" s="581">
        <v>0.61736111111111114</v>
      </c>
      <c r="V29" s="581">
        <v>0.49652777777777779</v>
      </c>
      <c r="W29" s="581">
        <v>0.52500000000000002</v>
      </c>
      <c r="X29" s="581">
        <v>0.65347222222222223</v>
      </c>
      <c r="Y29" s="581">
        <v>0.59791666666666665</v>
      </c>
      <c r="Z29" s="581">
        <v>0.44861111111111113</v>
      </c>
      <c r="AA29" s="581">
        <v>0.67013888888888884</v>
      </c>
      <c r="AB29" s="11" t="str">
        <f t="shared" si="0"/>
        <v>Szubert Jan</v>
      </c>
      <c r="AC29" s="11" t="str">
        <f t="shared" si="1"/>
        <v>Łyse Charty</v>
      </c>
      <c r="AD29" s="11" t="str">
        <f t="shared" si="2"/>
        <v>Gdańsk</v>
      </c>
      <c r="AE29" s="11">
        <f t="shared" si="3"/>
        <v>38.919146136413495</v>
      </c>
      <c r="AF29" s="11"/>
      <c r="AG29" s="11">
        <f t="shared" si="4"/>
        <v>0.99974413334308077</v>
      </c>
      <c r="AH29" s="11">
        <f t="shared" si="5"/>
        <v>1</v>
      </c>
      <c r="AI29" s="11">
        <f t="shared" si="6"/>
        <v>1</v>
      </c>
      <c r="AJ29" s="11">
        <f t="shared" si="7"/>
        <v>1</v>
      </c>
    </row>
    <row r="30" spans="1:36" s="571" customFormat="1" ht="15" customHeight="1">
      <c r="A30" s="574">
        <v>26</v>
      </c>
      <c r="B30" s="574">
        <v>26</v>
      </c>
      <c r="C30" s="573"/>
      <c r="D30" s="574">
        <v>3058</v>
      </c>
      <c r="E30" s="574" t="s">
        <v>1539</v>
      </c>
      <c r="F30" s="574" t="s">
        <v>1509</v>
      </c>
      <c r="G30" s="574">
        <v>1991</v>
      </c>
      <c r="H30" s="574" t="s">
        <v>47</v>
      </c>
      <c r="I30" s="574" t="s">
        <v>1540</v>
      </c>
      <c r="J30" s="574">
        <v>42</v>
      </c>
      <c r="K30" s="574">
        <v>12</v>
      </c>
      <c r="L30" s="574">
        <v>42</v>
      </c>
      <c r="M30" s="582">
        <v>0.31991898148148146</v>
      </c>
      <c r="N30" s="574">
        <v>0</v>
      </c>
      <c r="O30" s="579">
        <v>0.37083333333333335</v>
      </c>
      <c r="P30" s="579">
        <v>0.66319444444444442</v>
      </c>
      <c r="Q30" s="579">
        <v>0.44791666666666669</v>
      </c>
      <c r="R30" s="579">
        <v>0.61944444444444446</v>
      </c>
      <c r="S30" s="579">
        <v>0.47499999999999998</v>
      </c>
      <c r="T30" s="579">
        <v>0.64236111111111116</v>
      </c>
      <c r="U30" s="579">
        <v>0.39930555555555558</v>
      </c>
      <c r="V30" s="579">
        <v>0.5444444444444444</v>
      </c>
      <c r="W30" s="579">
        <v>0.51041666666666663</v>
      </c>
      <c r="X30" s="579">
        <v>0.37986111111111109</v>
      </c>
      <c r="Y30" s="579">
        <v>0.41875000000000001</v>
      </c>
      <c r="Z30" s="579">
        <v>0.58680555555555558</v>
      </c>
      <c r="AA30" s="579">
        <v>0.67361111111111116</v>
      </c>
      <c r="AB30" s="11" t="str">
        <f t="shared" si="0"/>
        <v>Grodecki Patryk</v>
      </c>
      <c r="AC30" s="11" t="str">
        <f t="shared" si="1"/>
        <v>Dwóch takich co się zgubiło</v>
      </c>
      <c r="AD30" s="11" t="str">
        <f t="shared" si="2"/>
        <v>Warszawa</v>
      </c>
      <c r="AE30" s="11">
        <f t="shared" si="3"/>
        <v>38.520675807677023</v>
      </c>
      <c r="AF30" s="11"/>
      <c r="AG30" s="11">
        <f t="shared" si="4"/>
        <v>0.98976158604970887</v>
      </c>
      <c r="AH30" s="11">
        <f t="shared" si="5"/>
        <v>1</v>
      </c>
      <c r="AI30" s="11">
        <f t="shared" si="6"/>
        <v>1</v>
      </c>
      <c r="AJ30" s="11">
        <f t="shared" si="7"/>
        <v>1</v>
      </c>
    </row>
    <row r="31" spans="1:36" ht="15" customHeight="1">
      <c r="A31" s="577">
        <v>27</v>
      </c>
      <c r="B31" s="577">
        <v>27</v>
      </c>
      <c r="C31" s="575"/>
      <c r="D31" s="577">
        <v>3224</v>
      </c>
      <c r="E31" s="577" t="s">
        <v>1495</v>
      </c>
      <c r="F31" s="577" t="s">
        <v>578</v>
      </c>
      <c r="G31" s="577">
        <v>1991</v>
      </c>
      <c r="H31" s="577" t="s">
        <v>47</v>
      </c>
      <c r="I31" s="575"/>
      <c r="J31" s="577">
        <v>42</v>
      </c>
      <c r="K31" s="577">
        <v>12</v>
      </c>
      <c r="L31" s="577">
        <v>42</v>
      </c>
      <c r="M31" s="583">
        <v>0.31994212962962965</v>
      </c>
      <c r="N31" s="577">
        <v>0</v>
      </c>
      <c r="O31" s="581">
        <v>0.37083333333333335</v>
      </c>
      <c r="P31" s="581">
        <v>0.66388888888888886</v>
      </c>
      <c r="Q31" s="581">
        <v>0.44722222222222224</v>
      </c>
      <c r="R31" s="581">
        <v>0.61944444444444446</v>
      </c>
      <c r="S31" s="581">
        <v>0.47499999999999998</v>
      </c>
      <c r="T31" s="581">
        <v>0.64236111111111116</v>
      </c>
      <c r="U31" s="581">
        <v>0.39930555555555558</v>
      </c>
      <c r="V31" s="581">
        <v>0.5444444444444444</v>
      </c>
      <c r="W31" s="581">
        <v>0.51041666666666663</v>
      </c>
      <c r="X31" s="581">
        <v>0.37986111111111109</v>
      </c>
      <c r="Y31" s="581">
        <v>0.41875000000000001</v>
      </c>
      <c r="Z31" s="581">
        <v>0.58680555555555558</v>
      </c>
      <c r="AA31" s="581">
        <v>0.67361111111111116</v>
      </c>
      <c r="AB31" s="11" t="str">
        <f t="shared" si="0"/>
        <v>Mroczek Tomasz</v>
      </c>
      <c r="AC31" s="11">
        <f t="shared" si="1"/>
        <v>0</v>
      </c>
      <c r="AD31" s="11" t="str">
        <f t="shared" si="2"/>
        <v>Warszawa</v>
      </c>
      <c r="AE31" s="11">
        <f t="shared" si="3"/>
        <v>38.517888796440346</v>
      </c>
      <c r="AF31" s="11"/>
      <c r="AG31" s="11">
        <f t="shared" si="4"/>
        <v>0.99992764895271846</v>
      </c>
      <c r="AH31" s="11">
        <f t="shared" si="5"/>
        <v>1</v>
      </c>
      <c r="AI31" s="11">
        <f t="shared" si="6"/>
        <v>1</v>
      </c>
      <c r="AJ31" s="11">
        <f t="shared" si="7"/>
        <v>1</v>
      </c>
    </row>
    <row r="32" spans="1:36" s="571" customFormat="1" ht="15" customHeight="1">
      <c r="A32" s="574">
        <v>28</v>
      </c>
      <c r="B32" s="574">
        <v>28</v>
      </c>
      <c r="C32" s="573"/>
      <c r="D32" s="574">
        <v>3029</v>
      </c>
      <c r="E32" s="574" t="s">
        <v>1681</v>
      </c>
      <c r="F32" s="574" t="s">
        <v>90</v>
      </c>
      <c r="G32" s="574">
        <v>1975</v>
      </c>
      <c r="H32" s="574" t="s">
        <v>92</v>
      </c>
      <c r="I32" s="573"/>
      <c r="J32" s="574">
        <v>42</v>
      </c>
      <c r="K32" s="574">
        <v>12</v>
      </c>
      <c r="L32" s="574">
        <v>42</v>
      </c>
      <c r="M32" s="582">
        <v>0.32021990740740741</v>
      </c>
      <c r="N32" s="574">
        <v>0</v>
      </c>
      <c r="O32" s="579">
        <v>0.36388888888888887</v>
      </c>
      <c r="P32" s="579">
        <v>0.64652777777777781</v>
      </c>
      <c r="Q32" s="579">
        <v>0.44583333333333336</v>
      </c>
      <c r="R32" s="579">
        <v>0.58888888888888891</v>
      </c>
      <c r="S32" s="579">
        <v>0.66249999999999998</v>
      </c>
      <c r="T32" s="579">
        <v>0.62430555555555556</v>
      </c>
      <c r="U32" s="579">
        <v>0.3923611111111111</v>
      </c>
      <c r="V32" s="579">
        <v>0.5180555555555556</v>
      </c>
      <c r="W32" s="579">
        <v>0.48541666666666666</v>
      </c>
      <c r="X32" s="579">
        <v>0.37638888888888888</v>
      </c>
      <c r="Y32" s="579">
        <v>0.41180555555555554</v>
      </c>
      <c r="Z32" s="579">
        <v>0.55347222222222225</v>
      </c>
      <c r="AA32" s="579">
        <v>0.6743055555555556</v>
      </c>
      <c r="AB32" s="11" t="str">
        <f t="shared" si="0"/>
        <v>Barszczewski Dariusz</v>
      </c>
      <c r="AC32" s="11">
        <f t="shared" si="1"/>
        <v>0</v>
      </c>
      <c r="AD32" s="11" t="str">
        <f t="shared" si="2"/>
        <v>Gdynia</v>
      </c>
      <c r="AE32" s="11">
        <f t="shared" si="3"/>
        <v>38.48447609064953</v>
      </c>
      <c r="AF32" s="11"/>
      <c r="AG32" s="11">
        <f t="shared" si="4"/>
        <v>0.99913254057180034</v>
      </c>
      <c r="AH32" s="11">
        <f t="shared" si="5"/>
        <v>1</v>
      </c>
      <c r="AI32" s="11">
        <f t="shared" si="6"/>
        <v>1</v>
      </c>
      <c r="AJ32" s="11">
        <f t="shared" si="7"/>
        <v>1</v>
      </c>
    </row>
    <row r="33" spans="1:36" ht="15" customHeight="1">
      <c r="A33" s="577">
        <v>29</v>
      </c>
      <c r="B33" s="577">
        <v>29</v>
      </c>
      <c r="C33" s="575"/>
      <c r="D33" s="577">
        <v>3004</v>
      </c>
      <c r="E33" s="577" t="s">
        <v>1699</v>
      </c>
      <c r="F33" s="577" t="s">
        <v>48</v>
      </c>
      <c r="G33" s="577">
        <v>1977</v>
      </c>
      <c r="H33" s="577" t="s">
        <v>57</v>
      </c>
      <c r="I33" s="575"/>
      <c r="J33" s="577">
        <v>42</v>
      </c>
      <c r="K33" s="577">
        <v>12</v>
      </c>
      <c r="L33" s="577">
        <v>42</v>
      </c>
      <c r="M33" s="583">
        <v>0.32055555555555554</v>
      </c>
      <c r="N33" s="577">
        <v>0</v>
      </c>
      <c r="O33" s="581">
        <v>0.3659722222222222</v>
      </c>
      <c r="P33" s="581">
        <v>0.64652777777777781</v>
      </c>
      <c r="Q33" s="581">
        <v>0.44583333333333336</v>
      </c>
      <c r="R33" s="581">
        <v>0.58958333333333335</v>
      </c>
      <c r="S33" s="581">
        <v>0.66249999999999998</v>
      </c>
      <c r="T33" s="581">
        <v>0.62430555555555556</v>
      </c>
      <c r="U33" s="581">
        <v>0.39027777777777778</v>
      </c>
      <c r="V33" s="581">
        <v>0.5180555555555556</v>
      </c>
      <c r="W33" s="581">
        <v>0.48541666666666666</v>
      </c>
      <c r="X33" s="581">
        <v>0.375</v>
      </c>
      <c r="Y33" s="581">
        <v>0.41388888888888886</v>
      </c>
      <c r="Z33" s="581">
        <v>0.5541666666666667</v>
      </c>
      <c r="AA33" s="581">
        <v>0.6743055555555556</v>
      </c>
      <c r="AB33" s="11" t="str">
        <f t="shared" si="0"/>
        <v>Bielenny Paweł</v>
      </c>
      <c r="AC33" s="11">
        <f t="shared" si="1"/>
        <v>0</v>
      </c>
      <c r="AD33" s="11" t="str">
        <f t="shared" si="2"/>
        <v>Gdańsk</v>
      </c>
      <c r="AE33" s="11">
        <f t="shared" si="3"/>
        <v>38.444179664933586</v>
      </c>
      <c r="AF33" s="11"/>
      <c r="AG33" s="11">
        <f t="shared" si="4"/>
        <v>0.99895291738879266</v>
      </c>
      <c r="AH33" s="11">
        <f t="shared" si="5"/>
        <v>1</v>
      </c>
      <c r="AI33" s="11">
        <f t="shared" si="6"/>
        <v>1</v>
      </c>
      <c r="AJ33" s="11">
        <f t="shared" si="7"/>
        <v>1</v>
      </c>
    </row>
    <row r="34" spans="1:36" s="571" customFormat="1" ht="15" customHeight="1">
      <c r="A34" s="574">
        <v>30</v>
      </c>
      <c r="B34" s="574">
        <v>30</v>
      </c>
      <c r="C34" s="573"/>
      <c r="D34" s="574">
        <v>3143</v>
      </c>
      <c r="E34" s="574" t="s">
        <v>1430</v>
      </c>
      <c r="F34" s="574" t="s">
        <v>1431</v>
      </c>
      <c r="G34" s="574">
        <v>1968</v>
      </c>
      <c r="H34" s="574" t="s">
        <v>57</v>
      </c>
      <c r="I34" s="573"/>
      <c r="J34" s="574">
        <v>42</v>
      </c>
      <c r="K34" s="574">
        <v>12</v>
      </c>
      <c r="L34" s="574">
        <v>42</v>
      </c>
      <c r="M34" s="582">
        <v>0.32075231481481481</v>
      </c>
      <c r="N34" s="574">
        <v>0</v>
      </c>
      <c r="O34" s="579">
        <v>0.38333333333333336</v>
      </c>
      <c r="P34" s="579">
        <v>0.64930555555555558</v>
      </c>
      <c r="Q34" s="579">
        <v>0.45694444444444443</v>
      </c>
      <c r="R34" s="579">
        <v>0.60277777777777775</v>
      </c>
      <c r="S34" s="579">
        <v>0.66249999999999998</v>
      </c>
      <c r="T34" s="579">
        <v>0.62847222222222221</v>
      </c>
      <c r="U34" s="579">
        <v>0.40138888888888891</v>
      </c>
      <c r="V34" s="579">
        <v>0.51736111111111116</v>
      </c>
      <c r="W34" s="579">
        <v>0.48472222222222222</v>
      </c>
      <c r="X34" s="579">
        <v>0.36666666666666664</v>
      </c>
      <c r="Y34" s="579">
        <v>0.42222222222222222</v>
      </c>
      <c r="Z34" s="579">
        <v>0.55694444444444446</v>
      </c>
      <c r="AA34" s="579">
        <v>0.6743055555555556</v>
      </c>
      <c r="AB34" s="11" t="str">
        <f t="shared" si="0"/>
        <v>Linowski Darek</v>
      </c>
      <c r="AC34" s="11">
        <f t="shared" si="1"/>
        <v>0</v>
      </c>
      <c r="AD34" s="11" t="str">
        <f t="shared" si="2"/>
        <v>Gdańsk</v>
      </c>
      <c r="AE34" s="11">
        <f t="shared" si="3"/>
        <v>38.420596831811807</v>
      </c>
      <c r="AF34" s="11"/>
      <c r="AG34" s="11">
        <f t="shared" si="4"/>
        <v>0.99938656948002735</v>
      </c>
      <c r="AH34" s="11">
        <f t="shared" si="5"/>
        <v>1</v>
      </c>
      <c r="AI34" s="11">
        <f t="shared" si="6"/>
        <v>1</v>
      </c>
      <c r="AJ34" s="11">
        <f t="shared" si="7"/>
        <v>1</v>
      </c>
    </row>
    <row r="35" spans="1:36" ht="15" customHeight="1">
      <c r="A35" s="577">
        <v>31</v>
      </c>
      <c r="B35" s="577">
        <v>31</v>
      </c>
      <c r="C35" s="575"/>
      <c r="D35" s="577">
        <v>3038</v>
      </c>
      <c r="E35" s="577" t="s">
        <v>73</v>
      </c>
      <c r="F35" s="577" t="s">
        <v>46</v>
      </c>
      <c r="G35" s="577">
        <v>1959</v>
      </c>
      <c r="H35" s="577" t="s">
        <v>57</v>
      </c>
      <c r="I35" s="575"/>
      <c r="J35" s="577">
        <v>42</v>
      </c>
      <c r="K35" s="577">
        <v>12</v>
      </c>
      <c r="L35" s="577">
        <v>42</v>
      </c>
      <c r="M35" s="583">
        <v>0.32836805555555554</v>
      </c>
      <c r="N35" s="577">
        <v>0</v>
      </c>
      <c r="O35" s="581">
        <v>0.3659722222222222</v>
      </c>
      <c r="P35" s="581">
        <v>0.14930555555555555</v>
      </c>
      <c r="Q35" s="581">
        <v>0.4548611111111111</v>
      </c>
      <c r="R35" s="581">
        <v>9.7916666666666666E-2</v>
      </c>
      <c r="S35" s="581">
        <v>0.16944444444444445</v>
      </c>
      <c r="T35" s="581">
        <v>0.12569444444444444</v>
      </c>
      <c r="U35" s="581">
        <v>0.40208333333333335</v>
      </c>
      <c r="V35" s="581">
        <v>1.8749999999999999E-2</v>
      </c>
      <c r="W35" s="581">
        <v>0.4909722222222222</v>
      </c>
      <c r="X35" s="581">
        <v>0.37916666666666665</v>
      </c>
      <c r="Y35" s="581">
        <v>0.4236111111111111</v>
      </c>
      <c r="Z35" s="581">
        <v>7.013888888888889E-2</v>
      </c>
      <c r="AA35" s="581">
        <v>0.18194444444444444</v>
      </c>
      <c r="AB35" s="11" t="str">
        <f t="shared" si="0"/>
        <v>Morawski Piotr</v>
      </c>
      <c r="AC35" s="11">
        <f t="shared" si="1"/>
        <v>0</v>
      </c>
      <c r="AD35" s="11" t="str">
        <f t="shared" si="2"/>
        <v>Gdańsk</v>
      </c>
      <c r="AE35" s="11">
        <f t="shared" si="3"/>
        <v>37.529519579852689</v>
      </c>
      <c r="AF35" s="11"/>
      <c r="AG35" s="11">
        <f t="shared" si="4"/>
        <v>0.97680730323217368</v>
      </c>
      <c r="AH35" s="11">
        <f t="shared" si="5"/>
        <v>1</v>
      </c>
      <c r="AI35" s="11">
        <f t="shared" si="6"/>
        <v>1</v>
      </c>
      <c r="AJ35" s="11">
        <f t="shared" si="7"/>
        <v>1</v>
      </c>
    </row>
    <row r="36" spans="1:36" s="571" customFormat="1" ht="15" customHeight="1">
      <c r="A36" s="574">
        <v>32</v>
      </c>
      <c r="B36" s="574">
        <v>32</v>
      </c>
      <c r="C36" s="573"/>
      <c r="D36" s="574">
        <v>3251</v>
      </c>
      <c r="E36" s="574" t="s">
        <v>1498</v>
      </c>
      <c r="F36" s="574" t="s">
        <v>88</v>
      </c>
      <c r="G36" s="574">
        <v>1979</v>
      </c>
      <c r="H36" s="574" t="s">
        <v>508</v>
      </c>
      <c r="I36" s="573"/>
      <c r="J36" s="574">
        <v>42</v>
      </c>
      <c r="K36" s="574">
        <v>12</v>
      </c>
      <c r="L36" s="574">
        <v>42</v>
      </c>
      <c r="M36" s="582">
        <v>0.32927083333333335</v>
      </c>
      <c r="N36" s="574">
        <v>0</v>
      </c>
      <c r="O36" s="579">
        <v>0.37083333333333335</v>
      </c>
      <c r="P36" s="579">
        <v>0.65277777777777779</v>
      </c>
      <c r="Q36" s="579">
        <v>0.46527777777777779</v>
      </c>
      <c r="R36" s="579">
        <v>0.60416666666666663</v>
      </c>
      <c r="S36" s="579">
        <v>0.67083333333333328</v>
      </c>
      <c r="T36" s="579">
        <v>0.62916666666666665</v>
      </c>
      <c r="U36" s="579">
        <v>0.40555555555555556</v>
      </c>
      <c r="V36" s="579">
        <v>0.54305555555555551</v>
      </c>
      <c r="W36" s="579">
        <v>0.5083333333333333</v>
      </c>
      <c r="X36" s="579">
        <v>0.3888888888888889</v>
      </c>
      <c r="Y36" s="579">
        <v>0.43333333333333335</v>
      </c>
      <c r="Z36" s="579">
        <v>0.57916666666666672</v>
      </c>
      <c r="AA36" s="579">
        <v>0.68333333333333335</v>
      </c>
      <c r="AB36" s="11" t="str">
        <f t="shared" si="0"/>
        <v>Szynwelski Marek</v>
      </c>
      <c r="AC36" s="11">
        <f t="shared" si="1"/>
        <v>0</v>
      </c>
      <c r="AD36" s="11" t="str">
        <f t="shared" si="2"/>
        <v>Rumia</v>
      </c>
      <c r="AE36" s="11">
        <f t="shared" si="3"/>
        <v>37.426623079897375</v>
      </c>
      <c r="AF36" s="11"/>
      <c r="AG36" s="11">
        <f t="shared" si="4"/>
        <v>0.99725825160814074</v>
      </c>
      <c r="AH36" s="11">
        <f t="shared" si="5"/>
        <v>1</v>
      </c>
      <c r="AI36" s="11">
        <f t="shared" si="6"/>
        <v>1</v>
      </c>
      <c r="AJ36" s="11">
        <f t="shared" si="7"/>
        <v>1</v>
      </c>
    </row>
    <row r="37" spans="1:36" s="571" customFormat="1" ht="15" customHeight="1">
      <c r="A37" s="574">
        <v>34</v>
      </c>
      <c r="B37" s="574">
        <v>33</v>
      </c>
      <c r="C37" s="573"/>
      <c r="D37" s="574">
        <v>3164</v>
      </c>
      <c r="E37" s="574" t="s">
        <v>1890</v>
      </c>
      <c r="F37" s="574" t="s">
        <v>442</v>
      </c>
      <c r="G37" s="574">
        <v>1987</v>
      </c>
      <c r="H37" s="574" t="s">
        <v>57</v>
      </c>
      <c r="I37" s="574" t="s">
        <v>3805</v>
      </c>
      <c r="J37" s="574">
        <v>42</v>
      </c>
      <c r="K37" s="574">
        <v>12</v>
      </c>
      <c r="L37" s="574">
        <v>42</v>
      </c>
      <c r="M37" s="582">
        <v>0.33028935185185188</v>
      </c>
      <c r="N37" s="574">
        <v>0</v>
      </c>
      <c r="O37" s="579">
        <v>0.36805555555555558</v>
      </c>
      <c r="P37" s="579">
        <v>0.67361111111111116</v>
      </c>
      <c r="Q37" s="579">
        <v>0.47152777777777777</v>
      </c>
      <c r="R37" s="579">
        <v>0.62777777777777777</v>
      </c>
      <c r="S37" s="579">
        <v>0.4909722222222222</v>
      </c>
      <c r="T37" s="579">
        <v>0.65138888888888891</v>
      </c>
      <c r="U37" s="579">
        <v>0.38958333333333334</v>
      </c>
      <c r="V37" s="579">
        <v>0.56319444444444444</v>
      </c>
      <c r="W37" s="579">
        <v>0.52986111111111112</v>
      </c>
      <c r="X37" s="579">
        <v>0.375</v>
      </c>
      <c r="Y37" s="579">
        <v>0.44027777777777777</v>
      </c>
      <c r="Z37" s="579">
        <v>0.59861111111111109</v>
      </c>
      <c r="AA37" s="579">
        <v>0.68402777777777779</v>
      </c>
      <c r="AB37" s="11" t="str">
        <f t="shared" ref="AB37:AB100" si="8">E37&amp;" "&amp;F37</f>
        <v>Kostecki Łukasz</v>
      </c>
      <c r="AC37" s="11" t="str">
        <f t="shared" ref="AC37:AC100" si="9">I37</f>
        <v>RWM</v>
      </c>
      <c r="AD37" s="11" t="str">
        <f t="shared" ref="AD37:AD100" si="10">H37</f>
        <v>Gdańsk</v>
      </c>
      <c r="AE37" s="11">
        <f t="shared" ref="AE37:AE100" si="11">MAX(AE36*IF(AI37&lt;1,AI37,IF(AJ37&lt;1,AJ37,IF(AG37&lt;1,AG37,1))),0)</f>
        <v>37.311210008059724</v>
      </c>
      <c r="AF37" s="11"/>
      <c r="AG37" s="11">
        <f t="shared" ref="AG37:AG100" si="12">M36/M37</f>
        <v>0.99691628412236744</v>
      </c>
      <c r="AH37" s="11">
        <f t="shared" ref="AH37:AH100" si="13">K37/K36</f>
        <v>1</v>
      </c>
      <c r="AI37" s="11">
        <f t="shared" ref="AI37:AI100" si="14">J37/J36</f>
        <v>1</v>
      </c>
      <c r="AJ37" s="11">
        <f t="shared" ref="AJ37:AJ100" si="15">(K37/K36)^0.2</f>
        <v>1</v>
      </c>
    </row>
    <row r="38" spans="1:36" ht="15" customHeight="1">
      <c r="A38" s="577">
        <v>35</v>
      </c>
      <c r="B38" s="577">
        <v>34</v>
      </c>
      <c r="C38" s="575"/>
      <c r="D38" s="577">
        <v>3172</v>
      </c>
      <c r="E38" s="577" t="s">
        <v>3690</v>
      </c>
      <c r="F38" s="577" t="s">
        <v>48</v>
      </c>
      <c r="G38" s="577">
        <v>1982</v>
      </c>
      <c r="H38" s="577" t="s">
        <v>3804</v>
      </c>
      <c r="I38" s="577" t="s">
        <v>3803</v>
      </c>
      <c r="J38" s="577">
        <v>42</v>
      </c>
      <c r="K38" s="577">
        <v>12</v>
      </c>
      <c r="L38" s="577">
        <v>42</v>
      </c>
      <c r="M38" s="583">
        <v>0.33042824074074073</v>
      </c>
      <c r="N38" s="577">
        <v>0</v>
      </c>
      <c r="O38" s="581">
        <v>0.37152777777777779</v>
      </c>
      <c r="P38" s="581">
        <v>0.65694444444444444</v>
      </c>
      <c r="Q38" s="581">
        <v>0.45555555555555555</v>
      </c>
      <c r="R38" s="581">
        <v>0.60972222222222228</v>
      </c>
      <c r="S38" s="581">
        <v>0.67361111111111116</v>
      </c>
      <c r="T38" s="581">
        <v>0.6333333333333333</v>
      </c>
      <c r="U38" s="581">
        <v>0.4</v>
      </c>
      <c r="V38" s="581">
        <v>0.52500000000000002</v>
      </c>
      <c r="W38" s="581">
        <v>0.48402777777777778</v>
      </c>
      <c r="X38" s="581">
        <v>0.38055555555555554</v>
      </c>
      <c r="Y38" s="581">
        <v>0.42708333333333331</v>
      </c>
      <c r="Z38" s="581">
        <v>0.56874999999999998</v>
      </c>
      <c r="AA38" s="581">
        <v>0.68402777777777779</v>
      </c>
      <c r="AB38" s="11" t="str">
        <f t="shared" si="8"/>
        <v>Szczygielski Paweł</v>
      </c>
      <c r="AC38" s="11" t="str">
        <f t="shared" si="9"/>
        <v>Wojownicze Żółwie</v>
      </c>
      <c r="AD38" s="11" t="str">
        <f t="shared" si="10"/>
        <v>Borkowo</v>
      </c>
      <c r="AE38" s="11">
        <f t="shared" si="11"/>
        <v>37.295526988686134</v>
      </c>
      <c r="AF38" s="11"/>
      <c r="AG38" s="11">
        <f t="shared" si="12"/>
        <v>0.99957967004098225</v>
      </c>
      <c r="AH38" s="11">
        <f t="shared" si="13"/>
        <v>1</v>
      </c>
      <c r="AI38" s="11">
        <f t="shared" si="14"/>
        <v>1</v>
      </c>
      <c r="AJ38" s="11">
        <f t="shared" si="15"/>
        <v>1</v>
      </c>
    </row>
    <row r="39" spans="1:36" s="571" customFormat="1" ht="15" customHeight="1">
      <c r="A39" s="574">
        <v>36</v>
      </c>
      <c r="B39" s="574">
        <v>35</v>
      </c>
      <c r="C39" s="573"/>
      <c r="D39" s="574">
        <v>3013</v>
      </c>
      <c r="E39" s="574" t="s">
        <v>3802</v>
      </c>
      <c r="F39" s="574" t="s">
        <v>90</v>
      </c>
      <c r="G39" s="574">
        <v>1981</v>
      </c>
      <c r="H39" s="574" t="s">
        <v>92</v>
      </c>
      <c r="I39" s="574" t="s">
        <v>3801</v>
      </c>
      <c r="J39" s="574">
        <v>42</v>
      </c>
      <c r="K39" s="574">
        <v>12</v>
      </c>
      <c r="L39" s="574">
        <v>42</v>
      </c>
      <c r="M39" s="582">
        <v>0.33048611111111109</v>
      </c>
      <c r="N39" s="574">
        <v>0</v>
      </c>
      <c r="O39" s="579">
        <v>0.37152777777777779</v>
      </c>
      <c r="P39" s="579">
        <v>0.65833333333333333</v>
      </c>
      <c r="Q39" s="579">
        <v>0.48333333333333334</v>
      </c>
      <c r="R39" s="579">
        <v>0.60972222222222228</v>
      </c>
      <c r="S39" s="579">
        <v>0.67222222222222228</v>
      </c>
      <c r="T39" s="579">
        <v>0.63124999999999998</v>
      </c>
      <c r="U39" s="579">
        <v>0.40347222222222223</v>
      </c>
      <c r="V39" s="579">
        <v>0.5444444444444444</v>
      </c>
      <c r="W39" s="579">
        <v>0.51388888888888884</v>
      </c>
      <c r="X39" s="579">
        <v>0.3888888888888889</v>
      </c>
      <c r="Y39" s="579">
        <v>0.43680555555555556</v>
      </c>
      <c r="Z39" s="579">
        <v>0.57916666666666672</v>
      </c>
      <c r="AA39" s="579">
        <v>0.68402777777777779</v>
      </c>
      <c r="AB39" s="11" t="str">
        <f t="shared" si="8"/>
        <v>Trybocki Dariusz</v>
      </c>
      <c r="AC39" s="11" t="str">
        <f t="shared" si="9"/>
        <v>Freeride.pl</v>
      </c>
      <c r="AD39" s="11" t="str">
        <f t="shared" si="10"/>
        <v>Gdynia</v>
      </c>
      <c r="AE39" s="11">
        <f t="shared" si="11"/>
        <v>37.288996287735536</v>
      </c>
      <c r="AF39" s="11"/>
      <c r="AG39" s="11">
        <f t="shared" si="12"/>
        <v>0.9998248931848428</v>
      </c>
      <c r="AH39" s="11">
        <f t="shared" si="13"/>
        <v>1</v>
      </c>
      <c r="AI39" s="11">
        <f t="shared" si="14"/>
        <v>1</v>
      </c>
      <c r="AJ39" s="11">
        <f t="shared" si="15"/>
        <v>1</v>
      </c>
    </row>
    <row r="40" spans="1:36" ht="15" customHeight="1">
      <c r="A40" s="577">
        <v>37</v>
      </c>
      <c r="B40" s="577">
        <v>36</v>
      </c>
      <c r="C40" s="575"/>
      <c r="D40" s="577">
        <v>3133</v>
      </c>
      <c r="E40" s="577" t="s">
        <v>3800</v>
      </c>
      <c r="F40" s="577" t="s">
        <v>442</v>
      </c>
      <c r="G40" s="577">
        <v>1980</v>
      </c>
      <c r="H40" s="577" t="s">
        <v>1203</v>
      </c>
      <c r="I40" s="577" t="s">
        <v>3799</v>
      </c>
      <c r="J40" s="577">
        <v>42</v>
      </c>
      <c r="K40" s="577">
        <v>12</v>
      </c>
      <c r="L40" s="577">
        <v>42</v>
      </c>
      <c r="M40" s="583">
        <v>0.33061342592592591</v>
      </c>
      <c r="N40" s="577">
        <v>0</v>
      </c>
      <c r="O40" s="581">
        <v>0.37083333333333335</v>
      </c>
      <c r="P40" s="581">
        <v>0.65833333333333333</v>
      </c>
      <c r="Q40" s="581">
        <v>0.48333333333333334</v>
      </c>
      <c r="R40" s="581">
        <v>0.60972222222222228</v>
      </c>
      <c r="S40" s="581">
        <v>0.67222222222222228</v>
      </c>
      <c r="T40" s="581">
        <v>0.63124999999999998</v>
      </c>
      <c r="U40" s="581">
        <v>0.39930555555555558</v>
      </c>
      <c r="V40" s="581">
        <v>0.5444444444444444</v>
      </c>
      <c r="W40" s="581">
        <v>0.51388888888888884</v>
      </c>
      <c r="X40" s="581">
        <v>0.37986111111111109</v>
      </c>
      <c r="Y40" s="581">
        <v>0.43680555555555556</v>
      </c>
      <c r="Z40" s="581">
        <v>0.57916666666666672</v>
      </c>
      <c r="AA40" s="581">
        <v>0.68472222222222223</v>
      </c>
      <c r="AB40" s="11" t="str">
        <f t="shared" si="8"/>
        <v>Śmigielski Łukasz</v>
      </c>
      <c r="AC40" s="11" t="str">
        <f t="shared" si="9"/>
        <v>Rock and Road RACING</v>
      </c>
      <c r="AD40" s="11" t="str">
        <f t="shared" si="10"/>
        <v>Wejherowo</v>
      </c>
      <c r="AE40" s="11">
        <f t="shared" si="11"/>
        <v>37.274636793278503</v>
      </c>
      <c r="AF40" s="11"/>
      <c r="AG40" s="11">
        <f t="shared" si="12"/>
        <v>0.99961491335550501</v>
      </c>
      <c r="AH40" s="11">
        <f t="shared" si="13"/>
        <v>1</v>
      </c>
      <c r="AI40" s="11">
        <f t="shared" si="14"/>
        <v>1</v>
      </c>
      <c r="AJ40" s="11">
        <f t="shared" si="15"/>
        <v>1</v>
      </c>
    </row>
    <row r="41" spans="1:36" s="571" customFormat="1" ht="15" customHeight="1">
      <c r="A41" s="574">
        <v>38</v>
      </c>
      <c r="B41" s="574">
        <v>37</v>
      </c>
      <c r="C41" s="573"/>
      <c r="D41" s="574">
        <v>3255</v>
      </c>
      <c r="E41" s="574" t="s">
        <v>3798</v>
      </c>
      <c r="F41" s="574" t="s">
        <v>472</v>
      </c>
      <c r="G41" s="574">
        <v>1981</v>
      </c>
      <c r="H41" s="574" t="s">
        <v>92</v>
      </c>
      <c r="I41" s="573" t="s">
        <v>3797</v>
      </c>
      <c r="J41" s="574">
        <v>42</v>
      </c>
      <c r="K41" s="574">
        <v>12</v>
      </c>
      <c r="L41" s="574">
        <v>42</v>
      </c>
      <c r="M41" s="582">
        <v>0.33065972222222223</v>
      </c>
      <c r="N41" s="574">
        <v>0</v>
      </c>
      <c r="O41" s="579">
        <v>0.37152777777777779</v>
      </c>
      <c r="P41" s="579">
        <v>0.65833333333333333</v>
      </c>
      <c r="Q41" s="579">
        <v>0.48333333333333334</v>
      </c>
      <c r="R41" s="579">
        <v>0.60972222222222228</v>
      </c>
      <c r="S41" s="579">
        <v>0.67222222222222228</v>
      </c>
      <c r="T41" s="579">
        <v>0.63055555555555554</v>
      </c>
      <c r="U41" s="579">
        <v>0.40347222222222223</v>
      </c>
      <c r="V41" s="579">
        <v>0.5444444444444444</v>
      </c>
      <c r="W41" s="579">
        <v>0.51388888888888884</v>
      </c>
      <c r="X41" s="579">
        <v>0.3888888888888889</v>
      </c>
      <c r="Y41" s="579">
        <v>0.43680555555555556</v>
      </c>
      <c r="Z41" s="579">
        <v>0.57847222222222228</v>
      </c>
      <c r="AA41" s="579">
        <v>0.68472222222222223</v>
      </c>
      <c r="AB41" s="11" t="str">
        <f t="shared" si="8"/>
        <v>Witoszyński Michał</v>
      </c>
      <c r="AC41" s="11" t="str">
        <f t="shared" si="9"/>
        <v>łobuzy z plaży</v>
      </c>
      <c r="AD41" s="11" t="str">
        <f t="shared" si="10"/>
        <v>Gdynia</v>
      </c>
      <c r="AE41" s="11">
        <f t="shared" si="11"/>
        <v>37.26941790052156</v>
      </c>
      <c r="AF41" s="11"/>
      <c r="AG41" s="11">
        <f t="shared" si="12"/>
        <v>0.99985998809898835</v>
      </c>
      <c r="AH41" s="11">
        <f t="shared" si="13"/>
        <v>1</v>
      </c>
      <c r="AI41" s="11">
        <f t="shared" si="14"/>
        <v>1</v>
      </c>
      <c r="AJ41" s="11">
        <f t="shared" si="15"/>
        <v>1</v>
      </c>
    </row>
    <row r="42" spans="1:36" ht="15" customHeight="1">
      <c r="A42" s="577">
        <v>39</v>
      </c>
      <c r="B42" s="577">
        <v>38</v>
      </c>
      <c r="C42" s="575"/>
      <c r="D42" s="577">
        <v>3258</v>
      </c>
      <c r="E42" s="577" t="s">
        <v>3796</v>
      </c>
      <c r="F42" s="577" t="s">
        <v>386</v>
      </c>
      <c r="G42" s="577">
        <v>1967</v>
      </c>
      <c r="H42" s="577" t="s">
        <v>1614</v>
      </c>
      <c r="I42" s="575"/>
      <c r="J42" s="577">
        <v>42</v>
      </c>
      <c r="K42" s="577">
        <v>12</v>
      </c>
      <c r="L42" s="577">
        <v>42</v>
      </c>
      <c r="M42" s="583">
        <v>0.33126157407407408</v>
      </c>
      <c r="N42" s="577">
        <v>0</v>
      </c>
      <c r="O42" s="581">
        <v>0.375</v>
      </c>
      <c r="P42" s="581">
        <v>0.5444444444444444</v>
      </c>
      <c r="Q42" s="581">
        <v>0.46805555555555556</v>
      </c>
      <c r="R42" s="581">
        <v>0.63402777777777775</v>
      </c>
      <c r="S42" s="581">
        <v>0.53055555555555556</v>
      </c>
      <c r="T42" s="581">
        <v>0.65555555555555556</v>
      </c>
      <c r="U42" s="581">
        <v>0.40347222222222223</v>
      </c>
      <c r="V42" s="581">
        <v>0.56597222222222221</v>
      </c>
      <c r="W42" s="581">
        <v>0.49513888888888891</v>
      </c>
      <c r="X42" s="581">
        <v>0.3888888888888889</v>
      </c>
      <c r="Y42" s="581">
        <v>0.43402777777777779</v>
      </c>
      <c r="Z42" s="581">
        <v>0.6</v>
      </c>
      <c r="AA42" s="581">
        <v>0.68541666666666667</v>
      </c>
      <c r="AB42" s="11" t="str">
        <f t="shared" si="8"/>
        <v>Żuchliński Adam</v>
      </c>
      <c r="AC42" s="11">
        <f t="shared" si="9"/>
        <v>0</v>
      </c>
      <c r="AD42" s="11" t="str">
        <f t="shared" si="10"/>
        <v>Suchy Dwór</v>
      </c>
      <c r="AE42" s="11">
        <f t="shared" si="11"/>
        <v>37.201705041752575</v>
      </c>
      <c r="AF42" s="11"/>
      <c r="AG42" s="11">
        <f t="shared" si="12"/>
        <v>0.99818315223087939</v>
      </c>
      <c r="AH42" s="11">
        <f t="shared" si="13"/>
        <v>1</v>
      </c>
      <c r="AI42" s="11">
        <f t="shared" si="14"/>
        <v>1</v>
      </c>
      <c r="AJ42" s="11">
        <f t="shared" si="15"/>
        <v>1</v>
      </c>
    </row>
    <row r="43" spans="1:36" s="571" customFormat="1" ht="15" customHeight="1">
      <c r="A43" s="574">
        <v>40</v>
      </c>
      <c r="B43" s="574">
        <v>39</v>
      </c>
      <c r="C43" s="573"/>
      <c r="D43" s="574">
        <v>3259</v>
      </c>
      <c r="E43" s="574" t="s">
        <v>1613</v>
      </c>
      <c r="F43" s="574" t="s">
        <v>1113</v>
      </c>
      <c r="G43" s="574">
        <v>1968</v>
      </c>
      <c r="H43" s="574" t="s">
        <v>1614</v>
      </c>
      <c r="I43" s="573"/>
      <c r="J43" s="574">
        <v>42</v>
      </c>
      <c r="K43" s="574">
        <v>12</v>
      </c>
      <c r="L43" s="574">
        <v>42</v>
      </c>
      <c r="M43" s="582">
        <v>0.33127314814814812</v>
      </c>
      <c r="N43" s="574">
        <v>0</v>
      </c>
      <c r="O43" s="579">
        <v>0.375</v>
      </c>
      <c r="P43" s="579">
        <v>0.54513888888888884</v>
      </c>
      <c r="Q43" s="579">
        <v>0.46805555555555556</v>
      </c>
      <c r="R43" s="579">
        <v>0.63402777777777775</v>
      </c>
      <c r="S43" s="579">
        <v>0.53055555555555556</v>
      </c>
      <c r="T43" s="579">
        <v>0.65555555555555556</v>
      </c>
      <c r="U43" s="579">
        <v>0.40347222222222223</v>
      </c>
      <c r="V43" s="579">
        <v>0.56666666666666665</v>
      </c>
      <c r="W43" s="579">
        <v>0.49513888888888891</v>
      </c>
      <c r="X43" s="579">
        <v>0.3888888888888889</v>
      </c>
      <c r="Y43" s="579">
        <v>0.43402777777777779</v>
      </c>
      <c r="Z43" s="579">
        <v>0.6</v>
      </c>
      <c r="AA43" s="579">
        <v>0.68541666666666667</v>
      </c>
      <c r="AB43" s="11" t="str">
        <f t="shared" si="8"/>
        <v>Matynia Maciej</v>
      </c>
      <c r="AC43" s="11">
        <f t="shared" si="9"/>
        <v>0</v>
      </c>
      <c r="AD43" s="11" t="str">
        <f t="shared" si="10"/>
        <v>Suchy Dwór</v>
      </c>
      <c r="AE43" s="11">
        <f t="shared" si="11"/>
        <v>37.200405282649733</v>
      </c>
      <c r="AF43" s="11"/>
      <c r="AG43" s="11">
        <f t="shared" si="12"/>
        <v>0.99996506184054235</v>
      </c>
      <c r="AH43" s="11">
        <f t="shared" si="13"/>
        <v>1</v>
      </c>
      <c r="AI43" s="11">
        <f t="shared" si="14"/>
        <v>1</v>
      </c>
      <c r="AJ43" s="11">
        <f t="shared" si="15"/>
        <v>1</v>
      </c>
    </row>
    <row r="44" spans="1:36" ht="15" customHeight="1">
      <c r="A44" s="577">
        <v>41</v>
      </c>
      <c r="B44" s="577">
        <v>40</v>
      </c>
      <c r="C44" s="575"/>
      <c r="D44" s="577">
        <v>3101</v>
      </c>
      <c r="E44" s="577" t="s">
        <v>1283</v>
      </c>
      <c r="F44" s="577" t="s">
        <v>46</v>
      </c>
      <c r="G44" s="577">
        <v>1967</v>
      </c>
      <c r="H44" s="577" t="s">
        <v>294</v>
      </c>
      <c r="I44" s="577" t="s">
        <v>3795</v>
      </c>
      <c r="J44" s="577">
        <v>42</v>
      </c>
      <c r="K44" s="577">
        <v>12</v>
      </c>
      <c r="L44" s="577">
        <v>42</v>
      </c>
      <c r="M44" s="583">
        <v>0.33148148148148149</v>
      </c>
      <c r="N44" s="577">
        <v>0</v>
      </c>
      <c r="O44" s="581">
        <v>0.37708333333333333</v>
      </c>
      <c r="P44" s="581">
        <v>0.65416666666666667</v>
      </c>
      <c r="Q44" s="581">
        <v>0.46041666666666664</v>
      </c>
      <c r="R44" s="581">
        <v>0.60902777777777772</v>
      </c>
      <c r="S44" s="581">
        <v>0.67222222222222228</v>
      </c>
      <c r="T44" s="581">
        <v>0.6333333333333333</v>
      </c>
      <c r="U44" s="581">
        <v>0.40555555555555556</v>
      </c>
      <c r="V44" s="581">
        <v>0.51944444444444449</v>
      </c>
      <c r="W44" s="581">
        <v>0.49027777777777776</v>
      </c>
      <c r="X44" s="581">
        <v>0.38819444444444445</v>
      </c>
      <c r="Y44" s="581">
        <v>0.42569444444444443</v>
      </c>
      <c r="Z44" s="581">
        <v>0.57708333333333328</v>
      </c>
      <c r="AA44" s="581">
        <v>0.68541666666666667</v>
      </c>
      <c r="AB44" s="11" t="str">
        <f t="shared" si="8"/>
        <v>Rękawik Piotr</v>
      </c>
      <c r="AC44" s="11" t="str">
        <f t="shared" si="9"/>
        <v>Lubelska</v>
      </c>
      <c r="AD44" s="11" t="str">
        <f t="shared" si="10"/>
        <v>Elbląg</v>
      </c>
      <c r="AE44" s="11">
        <f t="shared" si="11"/>
        <v>37.177025139664828</v>
      </c>
      <c r="AF44" s="11"/>
      <c r="AG44" s="11">
        <f t="shared" si="12"/>
        <v>0.9993715083798882</v>
      </c>
      <c r="AH44" s="11">
        <f t="shared" si="13"/>
        <v>1</v>
      </c>
      <c r="AI44" s="11">
        <f t="shared" si="14"/>
        <v>1</v>
      </c>
      <c r="AJ44" s="11">
        <f t="shared" si="15"/>
        <v>1</v>
      </c>
    </row>
    <row r="45" spans="1:36" s="571" customFormat="1" ht="15" customHeight="1">
      <c r="A45" s="574">
        <v>42</v>
      </c>
      <c r="B45" s="574">
        <v>41</v>
      </c>
      <c r="C45" s="573"/>
      <c r="D45" s="574">
        <v>3250</v>
      </c>
      <c r="E45" s="574" t="s">
        <v>1723</v>
      </c>
      <c r="F45" s="574" t="s">
        <v>52</v>
      </c>
      <c r="G45" s="574">
        <v>1975</v>
      </c>
      <c r="H45" s="574" t="s">
        <v>57</v>
      </c>
      <c r="I45" s="574" t="s">
        <v>3794</v>
      </c>
      <c r="J45" s="574">
        <v>42</v>
      </c>
      <c r="K45" s="574">
        <v>12</v>
      </c>
      <c r="L45" s="574">
        <v>42</v>
      </c>
      <c r="M45" s="582">
        <v>0.33167824074074076</v>
      </c>
      <c r="N45" s="574">
        <v>0</v>
      </c>
      <c r="O45" s="579">
        <v>0.37152777777777779</v>
      </c>
      <c r="P45" s="579">
        <v>0.65694444444444444</v>
      </c>
      <c r="Q45" s="579">
        <v>0.4548611111111111</v>
      </c>
      <c r="R45" s="579">
        <v>0.60624999999999996</v>
      </c>
      <c r="S45" s="579">
        <v>0.67361111111111116</v>
      </c>
      <c r="T45" s="579">
        <v>0.6333333333333333</v>
      </c>
      <c r="U45" s="579">
        <v>0.40069444444444446</v>
      </c>
      <c r="V45" s="579">
        <v>0.52500000000000002</v>
      </c>
      <c r="W45" s="579">
        <v>0.48472222222222222</v>
      </c>
      <c r="X45" s="579">
        <v>0.38055555555555554</v>
      </c>
      <c r="Y45" s="579">
        <v>0.4236111111111111</v>
      </c>
      <c r="Z45" s="579">
        <v>0.56874999999999998</v>
      </c>
      <c r="AA45" s="579">
        <v>0.68541666666666667</v>
      </c>
      <c r="AB45" s="11" t="str">
        <f t="shared" si="8"/>
        <v>Burek Marcin</v>
      </c>
      <c r="AC45" s="11" t="str">
        <f t="shared" si="9"/>
        <v>Bikeholik</v>
      </c>
      <c r="AD45" s="11" t="str">
        <f t="shared" si="10"/>
        <v>Gdańsk</v>
      </c>
      <c r="AE45" s="11">
        <f t="shared" si="11"/>
        <v>37.154970862267533</v>
      </c>
      <c r="AF45" s="11"/>
      <c r="AG45" s="11">
        <f t="shared" si="12"/>
        <v>0.9994067767037722</v>
      </c>
      <c r="AH45" s="11">
        <f t="shared" si="13"/>
        <v>1</v>
      </c>
      <c r="AI45" s="11">
        <f t="shared" si="14"/>
        <v>1</v>
      </c>
      <c r="AJ45" s="11">
        <f t="shared" si="15"/>
        <v>1</v>
      </c>
    </row>
    <row r="46" spans="1:36" ht="15" customHeight="1">
      <c r="A46" s="577">
        <v>42</v>
      </c>
      <c r="B46" s="577">
        <v>41</v>
      </c>
      <c r="C46" s="575"/>
      <c r="D46" s="577">
        <v>3199</v>
      </c>
      <c r="E46" s="577" t="s">
        <v>1734</v>
      </c>
      <c r="F46" s="577" t="s">
        <v>1107</v>
      </c>
      <c r="G46" s="577">
        <v>1979</v>
      </c>
      <c r="H46" s="577" t="s">
        <v>2898</v>
      </c>
      <c r="I46" s="577" t="s">
        <v>3793</v>
      </c>
      <c r="J46" s="577">
        <v>42</v>
      </c>
      <c r="K46" s="577">
        <v>12</v>
      </c>
      <c r="L46" s="577">
        <v>42</v>
      </c>
      <c r="M46" s="583">
        <v>0.33167824074074076</v>
      </c>
      <c r="N46" s="577">
        <v>0</v>
      </c>
      <c r="O46" s="581">
        <v>0.37152777777777779</v>
      </c>
      <c r="P46" s="581">
        <v>0.65763888888888888</v>
      </c>
      <c r="Q46" s="581">
        <v>0.4548611111111111</v>
      </c>
      <c r="R46" s="581">
        <v>0.6069444444444444</v>
      </c>
      <c r="S46" s="581">
        <v>0.67361111111111116</v>
      </c>
      <c r="T46" s="581">
        <v>0.6333333333333333</v>
      </c>
      <c r="U46" s="581">
        <v>0.40069444444444446</v>
      </c>
      <c r="V46" s="581">
        <v>0.52500000000000002</v>
      </c>
      <c r="W46" s="581">
        <v>0.48472222222222222</v>
      </c>
      <c r="X46" s="581">
        <v>0.38055555555555554</v>
      </c>
      <c r="Y46" s="581">
        <v>0.4236111111111111</v>
      </c>
      <c r="Z46" s="581">
        <v>0.56874999999999998</v>
      </c>
      <c r="AA46" s="581">
        <v>0.68541666666666667</v>
      </c>
      <c r="AB46" s="11" t="str">
        <f t="shared" si="8"/>
        <v>Gorzoch Karol</v>
      </c>
      <c r="AC46" s="11" t="str">
        <f t="shared" si="9"/>
        <v>SenseNet</v>
      </c>
      <c r="AD46" s="11" t="str">
        <f t="shared" si="10"/>
        <v>Marki</v>
      </c>
      <c r="AE46" s="11">
        <f t="shared" si="11"/>
        <v>37.154970862267533</v>
      </c>
      <c r="AF46" s="11"/>
      <c r="AG46" s="11">
        <f t="shared" si="12"/>
        <v>1</v>
      </c>
      <c r="AH46" s="11">
        <f t="shared" si="13"/>
        <v>1</v>
      </c>
      <c r="AI46" s="11">
        <f t="shared" si="14"/>
        <v>1</v>
      </c>
      <c r="AJ46" s="11">
        <f t="shared" si="15"/>
        <v>1</v>
      </c>
    </row>
    <row r="47" spans="1:36" s="571" customFormat="1" ht="15" customHeight="1">
      <c r="A47" s="574">
        <v>44</v>
      </c>
      <c r="B47" s="574">
        <v>43</v>
      </c>
      <c r="C47" s="573"/>
      <c r="D47" s="574">
        <v>3075</v>
      </c>
      <c r="E47" s="574" t="s">
        <v>3792</v>
      </c>
      <c r="F47" s="574" t="s">
        <v>976</v>
      </c>
      <c r="G47" s="574">
        <v>1979</v>
      </c>
      <c r="H47" s="574" t="s">
        <v>3791</v>
      </c>
      <c r="I47" s="573"/>
      <c r="J47" s="574">
        <v>42</v>
      </c>
      <c r="K47" s="574">
        <v>12</v>
      </c>
      <c r="L47" s="574">
        <v>42</v>
      </c>
      <c r="M47" s="582">
        <v>0.33179398148148148</v>
      </c>
      <c r="N47" s="574">
        <v>0</v>
      </c>
      <c r="O47" s="579">
        <v>0.37152777777777779</v>
      </c>
      <c r="P47" s="579">
        <v>0.65763888888888888</v>
      </c>
      <c r="Q47" s="579">
        <v>0.4548611111111111</v>
      </c>
      <c r="R47" s="579">
        <v>0.60624999999999996</v>
      </c>
      <c r="S47" s="579">
        <v>0.6743055555555556</v>
      </c>
      <c r="T47" s="579">
        <v>0.6333333333333333</v>
      </c>
      <c r="U47" s="579">
        <v>0.40069444444444446</v>
      </c>
      <c r="V47" s="579">
        <v>0.52430555555555558</v>
      </c>
      <c r="W47" s="579">
        <v>0.48472222222222222</v>
      </c>
      <c r="X47" s="579">
        <v>0.37986111111111109</v>
      </c>
      <c r="Y47" s="579">
        <v>0.4236111111111111</v>
      </c>
      <c r="Z47" s="579">
        <v>0.56874999999999998</v>
      </c>
      <c r="AA47" s="579">
        <v>0.68541666666666667</v>
      </c>
      <c r="AB47" s="11" t="str">
        <f t="shared" si="8"/>
        <v>Trzciński Waldemar</v>
      </c>
      <c r="AC47" s="11">
        <f t="shared" si="9"/>
        <v>0</v>
      </c>
      <c r="AD47" s="11" t="str">
        <f t="shared" si="10"/>
        <v>Karsin</v>
      </c>
      <c r="AE47" s="11">
        <f t="shared" si="11"/>
        <v>37.142009976628202</v>
      </c>
      <c r="AF47" s="11"/>
      <c r="AG47" s="11">
        <f t="shared" si="12"/>
        <v>0.99965116684689714</v>
      </c>
      <c r="AH47" s="11">
        <f t="shared" si="13"/>
        <v>1</v>
      </c>
      <c r="AI47" s="11">
        <f t="shared" si="14"/>
        <v>1</v>
      </c>
      <c r="AJ47" s="11">
        <f t="shared" si="15"/>
        <v>1</v>
      </c>
    </row>
    <row r="48" spans="1:36" ht="15" customHeight="1">
      <c r="A48" s="577">
        <v>45</v>
      </c>
      <c r="B48" s="577">
        <v>44</v>
      </c>
      <c r="C48" s="575"/>
      <c r="D48" s="577">
        <v>3120</v>
      </c>
      <c r="E48" s="577" t="s">
        <v>1726</v>
      </c>
      <c r="F48" s="577" t="s">
        <v>102</v>
      </c>
      <c r="G48" s="577">
        <v>1975</v>
      </c>
      <c r="H48" s="577" t="s">
        <v>57</v>
      </c>
      <c r="I48" s="577" t="s">
        <v>1727</v>
      </c>
      <c r="J48" s="577">
        <v>42</v>
      </c>
      <c r="K48" s="577">
        <v>12</v>
      </c>
      <c r="L48" s="577">
        <v>42</v>
      </c>
      <c r="M48" s="583">
        <v>0.33185185185185184</v>
      </c>
      <c r="N48" s="577">
        <v>0</v>
      </c>
      <c r="O48" s="581">
        <v>0.37152777777777779</v>
      </c>
      <c r="P48" s="581">
        <v>0.65694444444444444</v>
      </c>
      <c r="Q48" s="581">
        <v>0.4548611111111111</v>
      </c>
      <c r="R48" s="581">
        <v>0.60902777777777772</v>
      </c>
      <c r="S48" s="581">
        <v>0.67361111111111116</v>
      </c>
      <c r="T48" s="581">
        <v>0.6333333333333333</v>
      </c>
      <c r="U48" s="581">
        <v>0.40069444444444446</v>
      </c>
      <c r="V48" s="581">
        <v>0.52500000000000002</v>
      </c>
      <c r="W48" s="581">
        <v>0.48472222222222222</v>
      </c>
      <c r="X48" s="581">
        <v>0.38055555555555554</v>
      </c>
      <c r="Y48" s="581">
        <v>0.4236111111111111</v>
      </c>
      <c r="Z48" s="581">
        <v>0.56874999999999998</v>
      </c>
      <c r="AA48" s="581">
        <v>0.68541666666666667</v>
      </c>
      <c r="AB48" s="11" t="str">
        <f t="shared" si="8"/>
        <v>Arciemiuk Mariusz</v>
      </c>
      <c r="AC48" s="11" t="str">
        <f t="shared" si="9"/>
        <v>4PR</v>
      </c>
      <c r="AD48" s="11" t="str">
        <f t="shared" si="10"/>
        <v>Gdańsk</v>
      </c>
      <c r="AE48" s="11">
        <f t="shared" si="11"/>
        <v>37.135532924107167</v>
      </c>
      <c r="AF48" s="11"/>
      <c r="AG48" s="11">
        <f t="shared" si="12"/>
        <v>0.9998256138392857</v>
      </c>
      <c r="AH48" s="11">
        <f t="shared" si="13"/>
        <v>1</v>
      </c>
      <c r="AI48" s="11">
        <f t="shared" si="14"/>
        <v>1</v>
      </c>
      <c r="AJ48" s="11">
        <f t="shared" si="15"/>
        <v>1</v>
      </c>
    </row>
    <row r="49" spans="1:36" s="571" customFormat="1" ht="15" customHeight="1">
      <c r="A49" s="574">
        <v>46</v>
      </c>
      <c r="B49" s="574">
        <v>45</v>
      </c>
      <c r="C49" s="573"/>
      <c r="D49" s="574">
        <v>3142</v>
      </c>
      <c r="E49" s="574" t="s">
        <v>1734</v>
      </c>
      <c r="F49" s="574" t="s">
        <v>102</v>
      </c>
      <c r="G49" s="574">
        <v>1977</v>
      </c>
      <c r="H49" s="574" t="s">
        <v>57</v>
      </c>
      <c r="I49" s="574" t="s">
        <v>3790</v>
      </c>
      <c r="J49" s="574">
        <v>42</v>
      </c>
      <c r="K49" s="574">
        <v>12</v>
      </c>
      <c r="L49" s="574">
        <v>42</v>
      </c>
      <c r="M49" s="582">
        <v>0.3319097222222222</v>
      </c>
      <c r="N49" s="574">
        <v>0</v>
      </c>
      <c r="O49" s="579">
        <v>0.37152777777777779</v>
      </c>
      <c r="P49" s="579">
        <v>0.65694444444444444</v>
      </c>
      <c r="Q49" s="579">
        <v>0.45555555555555555</v>
      </c>
      <c r="R49" s="579">
        <v>0.6069444444444444</v>
      </c>
      <c r="S49" s="579">
        <v>0.67361111111111116</v>
      </c>
      <c r="T49" s="579">
        <v>0.6333333333333333</v>
      </c>
      <c r="U49" s="579">
        <v>0.40069444444444446</v>
      </c>
      <c r="V49" s="579">
        <v>0.52500000000000002</v>
      </c>
      <c r="W49" s="579">
        <v>0.48958333333333331</v>
      </c>
      <c r="X49" s="579">
        <v>0.38055555555555554</v>
      </c>
      <c r="Y49" s="579">
        <v>0.42708333333333331</v>
      </c>
      <c r="Z49" s="579">
        <v>0.56874999999999998</v>
      </c>
      <c r="AA49" s="579">
        <v>0.68541666666666667</v>
      </c>
      <c r="AB49" s="11" t="str">
        <f t="shared" si="8"/>
        <v>Gorzoch Mariusz</v>
      </c>
      <c r="AC49" s="11" t="str">
        <f t="shared" si="9"/>
        <v>EPAM</v>
      </c>
      <c r="AD49" s="11" t="str">
        <f t="shared" si="10"/>
        <v>Gdańsk</v>
      </c>
      <c r="AE49" s="11">
        <f t="shared" si="11"/>
        <v>37.129058130208904</v>
      </c>
      <c r="AF49" s="11"/>
      <c r="AG49" s="11">
        <f t="shared" si="12"/>
        <v>0.99982564424451659</v>
      </c>
      <c r="AH49" s="11">
        <f t="shared" si="13"/>
        <v>1</v>
      </c>
      <c r="AI49" s="11">
        <f t="shared" si="14"/>
        <v>1</v>
      </c>
      <c r="AJ49" s="11">
        <f t="shared" si="15"/>
        <v>1</v>
      </c>
    </row>
    <row r="50" spans="1:36" ht="15" customHeight="1">
      <c r="A50" s="577">
        <v>47</v>
      </c>
      <c r="B50" s="577">
        <v>46</v>
      </c>
      <c r="C50" s="575"/>
      <c r="D50" s="577">
        <v>3034</v>
      </c>
      <c r="E50" s="577" t="s">
        <v>1554</v>
      </c>
      <c r="F50" s="577" t="s">
        <v>486</v>
      </c>
      <c r="G50" s="577">
        <v>1983</v>
      </c>
      <c r="H50" s="577" t="s">
        <v>57</v>
      </c>
      <c r="I50" s="575"/>
      <c r="J50" s="577">
        <v>42</v>
      </c>
      <c r="K50" s="577">
        <v>12</v>
      </c>
      <c r="L50" s="577">
        <v>42</v>
      </c>
      <c r="M50" s="583">
        <v>0.33240740740740743</v>
      </c>
      <c r="N50" s="577">
        <v>0</v>
      </c>
      <c r="O50" s="581">
        <v>0.36666666666666664</v>
      </c>
      <c r="P50" s="581">
        <v>0.65555555555555556</v>
      </c>
      <c r="Q50" s="581">
        <v>0.45555555555555555</v>
      </c>
      <c r="R50" s="581">
        <v>0.6020833333333333</v>
      </c>
      <c r="S50" s="581">
        <v>0.67361111111111116</v>
      </c>
      <c r="T50" s="581">
        <v>0.62847222222222221</v>
      </c>
      <c r="U50" s="581">
        <v>0.39444444444444443</v>
      </c>
      <c r="V50" s="581">
        <v>0.52361111111111114</v>
      </c>
      <c r="W50" s="581">
        <v>0.48819444444444443</v>
      </c>
      <c r="X50" s="581">
        <v>0.37638888888888888</v>
      </c>
      <c r="Y50" s="581">
        <v>0.4201388888888889</v>
      </c>
      <c r="Z50" s="581">
        <v>0.56597222222222221</v>
      </c>
      <c r="AA50" s="581">
        <v>0.68611111111111112</v>
      </c>
      <c r="AB50" s="11" t="str">
        <f t="shared" si="8"/>
        <v>Klucznik Jarosław</v>
      </c>
      <c r="AC50" s="11">
        <f t="shared" si="9"/>
        <v>0</v>
      </c>
      <c r="AD50" s="11" t="str">
        <f t="shared" si="10"/>
        <v>Gdańsk</v>
      </c>
      <c r="AE50" s="11">
        <f t="shared" si="11"/>
        <v>37.073467966573837</v>
      </c>
      <c r="AF50" s="11"/>
      <c r="AG50" s="11">
        <f t="shared" si="12"/>
        <v>0.99850278551532023</v>
      </c>
      <c r="AH50" s="11">
        <f t="shared" si="13"/>
        <v>1</v>
      </c>
      <c r="AI50" s="11">
        <f t="shared" si="14"/>
        <v>1</v>
      </c>
      <c r="AJ50" s="11">
        <f t="shared" si="15"/>
        <v>1</v>
      </c>
    </row>
    <row r="51" spans="1:36" ht="15" customHeight="1">
      <c r="A51" s="577">
        <v>49</v>
      </c>
      <c r="B51" s="577">
        <v>47</v>
      </c>
      <c r="C51" s="575"/>
      <c r="D51" s="577">
        <v>3241</v>
      </c>
      <c r="E51" s="577" t="s">
        <v>1560</v>
      </c>
      <c r="F51" s="577" t="s">
        <v>578</v>
      </c>
      <c r="G51" s="577">
        <v>1971</v>
      </c>
      <c r="H51" s="577" t="s">
        <v>92</v>
      </c>
      <c r="I51" s="575"/>
      <c r="J51" s="577">
        <v>42</v>
      </c>
      <c r="K51" s="577">
        <v>12</v>
      </c>
      <c r="L51" s="577">
        <v>42</v>
      </c>
      <c r="M51" s="583">
        <v>0.33251157407407406</v>
      </c>
      <c r="N51" s="577">
        <v>0</v>
      </c>
      <c r="O51" s="581">
        <v>0.36666666666666664</v>
      </c>
      <c r="P51" s="581">
        <v>0.65555555555555556</v>
      </c>
      <c r="Q51" s="581">
        <v>0.45555555555555555</v>
      </c>
      <c r="R51" s="581">
        <v>0.6020833333333333</v>
      </c>
      <c r="S51" s="581">
        <v>0.67361111111111116</v>
      </c>
      <c r="T51" s="581">
        <v>0.62847222222222221</v>
      </c>
      <c r="U51" s="581">
        <v>0.39444444444444443</v>
      </c>
      <c r="V51" s="581">
        <v>0.52361111111111114</v>
      </c>
      <c r="W51" s="581">
        <v>0.48819444444444443</v>
      </c>
      <c r="X51" s="581">
        <v>0.37638888888888888</v>
      </c>
      <c r="Y51" s="581">
        <v>0.4201388888888889</v>
      </c>
      <c r="Z51" s="581">
        <v>0.56666666666666665</v>
      </c>
      <c r="AA51" s="581">
        <v>0.68611111111111112</v>
      </c>
      <c r="AB51" s="11" t="str">
        <f t="shared" si="8"/>
        <v>Ogryczak Tomasz</v>
      </c>
      <c r="AC51" s="11">
        <f t="shared" si="9"/>
        <v>0</v>
      </c>
      <c r="AD51" s="11" t="str">
        <f t="shared" si="10"/>
        <v>Gdynia</v>
      </c>
      <c r="AE51" s="11">
        <f t="shared" si="11"/>
        <v>37.061853875874576</v>
      </c>
      <c r="AF51" s="11"/>
      <c r="AG51" s="11">
        <f t="shared" si="12"/>
        <v>0.99968672769675249</v>
      </c>
      <c r="AH51" s="11">
        <f t="shared" si="13"/>
        <v>1</v>
      </c>
      <c r="AI51" s="11">
        <f t="shared" si="14"/>
        <v>1</v>
      </c>
      <c r="AJ51" s="11">
        <f t="shared" si="15"/>
        <v>1</v>
      </c>
    </row>
    <row r="52" spans="1:36" s="571" customFormat="1" ht="15" customHeight="1">
      <c r="A52" s="574">
        <v>50</v>
      </c>
      <c r="B52" s="574">
        <v>48</v>
      </c>
      <c r="C52" s="573"/>
      <c r="D52" s="574">
        <v>3021</v>
      </c>
      <c r="E52" s="574" t="s">
        <v>1558</v>
      </c>
      <c r="F52" s="574" t="s">
        <v>472</v>
      </c>
      <c r="G52" s="574">
        <v>1980</v>
      </c>
      <c r="H52" s="574" t="s">
        <v>57</v>
      </c>
      <c r="I52" s="574" t="s">
        <v>1400</v>
      </c>
      <c r="J52" s="574">
        <v>42</v>
      </c>
      <c r="K52" s="574">
        <v>12</v>
      </c>
      <c r="L52" s="574">
        <v>42</v>
      </c>
      <c r="M52" s="582">
        <v>0.33427083333333335</v>
      </c>
      <c r="N52" s="574">
        <v>0</v>
      </c>
      <c r="O52" s="579">
        <v>0.3659722222222222</v>
      </c>
      <c r="P52" s="579">
        <v>0.65555555555555556</v>
      </c>
      <c r="Q52" s="579">
        <v>0.45555555555555555</v>
      </c>
      <c r="R52" s="579">
        <v>0.60277777777777775</v>
      </c>
      <c r="S52" s="579">
        <v>0.6743055555555556</v>
      </c>
      <c r="T52" s="579">
        <v>0.63194444444444442</v>
      </c>
      <c r="U52" s="579">
        <v>0.39444444444444443</v>
      </c>
      <c r="V52" s="579">
        <v>0.52361111111111114</v>
      </c>
      <c r="W52" s="579">
        <v>0.48819444444444443</v>
      </c>
      <c r="X52" s="579">
        <v>0.37638888888888888</v>
      </c>
      <c r="Y52" s="579">
        <v>0.4201388888888889</v>
      </c>
      <c r="Z52" s="579">
        <v>0.56666666666666665</v>
      </c>
      <c r="AA52" s="579">
        <v>0.68819444444444444</v>
      </c>
      <c r="AB52" s="11" t="str">
        <f t="shared" si="8"/>
        <v>Graczyk Michał</v>
      </c>
      <c r="AC52" s="11" t="str">
        <f t="shared" si="9"/>
        <v>Masterlease</v>
      </c>
      <c r="AD52" s="11" t="str">
        <f t="shared" si="10"/>
        <v>Gdańsk</v>
      </c>
      <c r="AE52" s="11">
        <f t="shared" si="11"/>
        <v>36.866798241058156</v>
      </c>
      <c r="AF52" s="11"/>
      <c r="AG52" s="11">
        <f t="shared" si="12"/>
        <v>0.99473702434126232</v>
      </c>
      <c r="AH52" s="11">
        <f t="shared" si="13"/>
        <v>1</v>
      </c>
      <c r="AI52" s="11">
        <f t="shared" si="14"/>
        <v>1</v>
      </c>
      <c r="AJ52" s="11">
        <f t="shared" si="15"/>
        <v>1</v>
      </c>
    </row>
    <row r="53" spans="1:36" ht="15" customHeight="1">
      <c r="A53" s="577">
        <v>51</v>
      </c>
      <c r="B53" s="577">
        <v>49</v>
      </c>
      <c r="C53" s="575"/>
      <c r="D53" s="577">
        <v>3025</v>
      </c>
      <c r="E53" s="577" t="s">
        <v>1556</v>
      </c>
      <c r="F53" s="577" t="s">
        <v>66</v>
      </c>
      <c r="G53" s="577">
        <v>1967</v>
      </c>
      <c r="H53" s="577" t="s">
        <v>1373</v>
      </c>
      <c r="I53" s="577" t="s">
        <v>1400</v>
      </c>
      <c r="J53" s="577">
        <v>42</v>
      </c>
      <c r="K53" s="577">
        <v>12</v>
      </c>
      <c r="L53" s="577">
        <v>42</v>
      </c>
      <c r="M53" s="583">
        <v>0.33435185185185184</v>
      </c>
      <c r="N53" s="577">
        <v>0</v>
      </c>
      <c r="O53" s="581">
        <v>0.3659722222222222</v>
      </c>
      <c r="P53" s="581">
        <v>0.65555555555555556</v>
      </c>
      <c r="Q53" s="581">
        <v>0.45555555555555555</v>
      </c>
      <c r="R53" s="581">
        <v>0.6020833333333333</v>
      </c>
      <c r="S53" s="581">
        <v>0.67361111111111116</v>
      </c>
      <c r="T53" s="581">
        <v>0.62847222222222221</v>
      </c>
      <c r="U53" s="581">
        <v>0.39444444444444443</v>
      </c>
      <c r="V53" s="581">
        <v>0.52361111111111114</v>
      </c>
      <c r="W53" s="581">
        <v>0.48819444444444443</v>
      </c>
      <c r="X53" s="581">
        <v>0.37638888888888888</v>
      </c>
      <c r="Y53" s="581">
        <v>0.42083333333333334</v>
      </c>
      <c r="Z53" s="581">
        <v>0.56666666666666665</v>
      </c>
      <c r="AA53" s="581">
        <v>0.68819444444444444</v>
      </c>
      <c r="AB53" s="11" t="str">
        <f t="shared" si="8"/>
        <v>Pawłusiów Leszek</v>
      </c>
      <c r="AC53" s="11" t="str">
        <f t="shared" si="9"/>
        <v>Masterlease</v>
      </c>
      <c r="AD53" s="11" t="str">
        <f t="shared" si="10"/>
        <v>Kowale</v>
      </c>
      <c r="AE53" s="11">
        <f t="shared" si="11"/>
        <v>36.85786485738025</v>
      </c>
      <c r="AF53" s="11"/>
      <c r="AG53" s="11">
        <f t="shared" si="12"/>
        <v>0.99975768485184169</v>
      </c>
      <c r="AH53" s="11">
        <f t="shared" si="13"/>
        <v>1</v>
      </c>
      <c r="AI53" s="11">
        <f t="shared" si="14"/>
        <v>1</v>
      </c>
      <c r="AJ53" s="11">
        <f t="shared" si="15"/>
        <v>1</v>
      </c>
    </row>
    <row r="54" spans="1:36" s="571" customFormat="1" ht="15" customHeight="1">
      <c r="A54" s="574">
        <v>52</v>
      </c>
      <c r="B54" s="574">
        <v>50</v>
      </c>
      <c r="C54" s="573"/>
      <c r="D54" s="574">
        <v>3066</v>
      </c>
      <c r="E54" s="574" t="s">
        <v>1526</v>
      </c>
      <c r="F54" s="574" t="s">
        <v>88</v>
      </c>
      <c r="G54" s="574">
        <v>1955</v>
      </c>
      <c r="H54" s="574" t="s">
        <v>92</v>
      </c>
      <c r="I54" s="573"/>
      <c r="J54" s="574">
        <v>42</v>
      </c>
      <c r="K54" s="574">
        <v>12</v>
      </c>
      <c r="L54" s="574">
        <v>42</v>
      </c>
      <c r="M54" s="582">
        <v>0.33953703703703703</v>
      </c>
      <c r="N54" s="574">
        <v>0</v>
      </c>
      <c r="O54" s="579">
        <v>0.68402777777777779</v>
      </c>
      <c r="P54" s="579">
        <v>0.3659722222222222</v>
      </c>
      <c r="Q54" s="579">
        <v>0.57986111111111116</v>
      </c>
      <c r="R54" s="579">
        <v>0.40416666666666667</v>
      </c>
      <c r="S54" s="579">
        <v>0.49861111111111112</v>
      </c>
      <c r="T54" s="579">
        <v>0.38611111111111113</v>
      </c>
      <c r="U54" s="579">
        <v>0.64097222222222228</v>
      </c>
      <c r="V54" s="579">
        <v>0.47083333333333333</v>
      </c>
      <c r="W54" s="579">
        <v>0.52638888888888891</v>
      </c>
      <c r="X54" s="579">
        <v>0.66736111111111107</v>
      </c>
      <c r="Y54" s="579">
        <v>0.61250000000000004</v>
      </c>
      <c r="Z54" s="579">
        <v>0.42986111111111114</v>
      </c>
      <c r="AA54" s="579">
        <v>0.69305555555555554</v>
      </c>
      <c r="AB54" s="11" t="str">
        <f t="shared" si="8"/>
        <v>Benasiewicz Marek</v>
      </c>
      <c r="AC54" s="11">
        <f t="shared" si="9"/>
        <v>0</v>
      </c>
      <c r="AD54" s="11" t="str">
        <f t="shared" si="10"/>
        <v>Gdynia</v>
      </c>
      <c r="AE54" s="11">
        <f t="shared" si="11"/>
        <v>36.294995909462799</v>
      </c>
      <c r="AF54" s="11"/>
      <c r="AG54" s="11">
        <f t="shared" si="12"/>
        <v>0.98472866103081536</v>
      </c>
      <c r="AH54" s="11">
        <f t="shared" si="13"/>
        <v>1</v>
      </c>
      <c r="AI54" s="11">
        <f t="shared" si="14"/>
        <v>1</v>
      </c>
      <c r="AJ54" s="11">
        <f t="shared" si="15"/>
        <v>1</v>
      </c>
    </row>
    <row r="55" spans="1:36" ht="15" customHeight="1">
      <c r="A55" s="577">
        <v>53</v>
      </c>
      <c r="B55" s="577">
        <v>51</v>
      </c>
      <c r="C55" s="575"/>
      <c r="D55" s="577">
        <v>3030</v>
      </c>
      <c r="E55" s="577" t="s">
        <v>1549</v>
      </c>
      <c r="F55" s="577" t="s">
        <v>1096</v>
      </c>
      <c r="G55" s="577">
        <v>1977</v>
      </c>
      <c r="H55" s="577" t="s">
        <v>57</v>
      </c>
      <c r="I55" s="575"/>
      <c r="J55" s="577">
        <v>42</v>
      </c>
      <c r="K55" s="577">
        <v>12</v>
      </c>
      <c r="L55" s="577">
        <v>42</v>
      </c>
      <c r="M55" s="583">
        <v>0.33954861111111112</v>
      </c>
      <c r="N55" s="577">
        <v>0</v>
      </c>
      <c r="O55" s="581">
        <v>0.68541666666666667</v>
      </c>
      <c r="P55" s="581">
        <v>0.37847222222222221</v>
      </c>
      <c r="Q55" s="581">
        <v>0.56944444444444442</v>
      </c>
      <c r="R55" s="581">
        <v>0.41666666666666669</v>
      </c>
      <c r="S55" s="581">
        <v>0.3659722222222222</v>
      </c>
      <c r="T55" s="581">
        <v>0.39861111111111114</v>
      </c>
      <c r="U55" s="581">
        <v>0.64097222222222228</v>
      </c>
      <c r="V55" s="581">
        <v>0.48402777777777778</v>
      </c>
      <c r="W55" s="581">
        <v>0.51736111111111116</v>
      </c>
      <c r="X55" s="581">
        <v>0.66319444444444442</v>
      </c>
      <c r="Y55" s="581">
        <v>0.61527777777777781</v>
      </c>
      <c r="Z55" s="581">
        <v>0.44861111111111113</v>
      </c>
      <c r="AA55" s="581">
        <v>0.69305555555555554</v>
      </c>
      <c r="AB55" s="11" t="str">
        <f t="shared" si="8"/>
        <v>Surdy Sławomir</v>
      </c>
      <c r="AC55" s="11">
        <f t="shared" si="9"/>
        <v>0</v>
      </c>
      <c r="AD55" s="11" t="str">
        <f t="shared" si="10"/>
        <v>Gdańsk</v>
      </c>
      <c r="AE55" s="11">
        <f t="shared" si="11"/>
        <v>36.293758734703637</v>
      </c>
      <c r="AF55" s="11"/>
      <c r="AG55" s="11">
        <f t="shared" si="12"/>
        <v>0.99996591335174001</v>
      </c>
      <c r="AH55" s="11">
        <f t="shared" si="13"/>
        <v>1</v>
      </c>
      <c r="AI55" s="11">
        <f t="shared" si="14"/>
        <v>1</v>
      </c>
      <c r="AJ55" s="11">
        <f t="shared" si="15"/>
        <v>1</v>
      </c>
    </row>
    <row r="56" spans="1:36" s="571" customFormat="1" ht="15" customHeight="1">
      <c r="A56" s="574">
        <v>54</v>
      </c>
      <c r="B56" s="574">
        <v>52</v>
      </c>
      <c r="C56" s="573"/>
      <c r="D56" s="574">
        <v>3054</v>
      </c>
      <c r="E56" s="574" t="s">
        <v>385</v>
      </c>
      <c r="F56" s="574" t="s">
        <v>3789</v>
      </c>
      <c r="G56" s="574">
        <v>1977</v>
      </c>
      <c r="H56" s="574" t="s">
        <v>57</v>
      </c>
      <c r="I56" s="573"/>
      <c r="J56" s="574">
        <v>42</v>
      </c>
      <c r="K56" s="574">
        <v>12</v>
      </c>
      <c r="L56" s="574">
        <v>42</v>
      </c>
      <c r="M56" s="582">
        <v>0.34288194444444442</v>
      </c>
      <c r="N56" s="574">
        <v>0</v>
      </c>
      <c r="O56" s="579">
        <v>0.68888888888888888</v>
      </c>
      <c r="P56" s="579">
        <v>0.38611111111111113</v>
      </c>
      <c r="Q56" s="579">
        <v>0.57986111111111116</v>
      </c>
      <c r="R56" s="579">
        <v>0.42222222222222222</v>
      </c>
      <c r="S56" s="579">
        <v>0.37152777777777779</v>
      </c>
      <c r="T56" s="579">
        <v>0.40555555555555556</v>
      </c>
      <c r="U56" s="579">
        <v>0.63611111111111107</v>
      </c>
      <c r="V56" s="579">
        <v>0.49166666666666664</v>
      </c>
      <c r="W56" s="579">
        <v>0.53263888888888888</v>
      </c>
      <c r="X56" s="579">
        <v>0.67569444444444449</v>
      </c>
      <c r="Y56" s="579">
        <v>0.60902777777777772</v>
      </c>
      <c r="Z56" s="579">
        <v>0.45277777777777778</v>
      </c>
      <c r="AA56" s="579">
        <v>0.69652777777777775</v>
      </c>
      <c r="AB56" s="11" t="str">
        <f t="shared" si="8"/>
        <v>Wojciechowski Adam_</v>
      </c>
      <c r="AC56" s="11">
        <f t="shared" si="9"/>
        <v>0</v>
      </c>
      <c r="AD56" s="11" t="str">
        <f t="shared" si="10"/>
        <v>Gdańsk</v>
      </c>
      <c r="AE56" s="11">
        <f t="shared" si="11"/>
        <v>35.940928270042221</v>
      </c>
      <c r="AF56" s="11"/>
      <c r="AG56" s="11">
        <f t="shared" si="12"/>
        <v>0.99027848101265836</v>
      </c>
      <c r="AH56" s="11">
        <f t="shared" si="13"/>
        <v>1</v>
      </c>
      <c r="AI56" s="11">
        <f t="shared" si="14"/>
        <v>1</v>
      </c>
      <c r="AJ56" s="11">
        <f t="shared" si="15"/>
        <v>1</v>
      </c>
    </row>
    <row r="57" spans="1:36" ht="15" customHeight="1">
      <c r="A57" s="577">
        <v>55</v>
      </c>
      <c r="B57" s="577">
        <v>53</v>
      </c>
      <c r="C57" s="575"/>
      <c r="D57" s="577">
        <v>3055</v>
      </c>
      <c r="E57" s="577" t="s">
        <v>1618</v>
      </c>
      <c r="F57" s="577" t="s">
        <v>1619</v>
      </c>
      <c r="G57" s="577">
        <v>1979</v>
      </c>
      <c r="H57" s="577" t="s">
        <v>47</v>
      </c>
      <c r="I57" s="575"/>
      <c r="J57" s="577">
        <v>42</v>
      </c>
      <c r="K57" s="577">
        <v>12</v>
      </c>
      <c r="L57" s="577">
        <v>42</v>
      </c>
      <c r="M57" s="583">
        <v>0.34291666666666665</v>
      </c>
      <c r="N57" s="577">
        <v>0</v>
      </c>
      <c r="O57" s="581">
        <v>0.68888888888888888</v>
      </c>
      <c r="P57" s="581">
        <v>0.38611111111111113</v>
      </c>
      <c r="Q57" s="581">
        <v>0.57986111111111116</v>
      </c>
      <c r="R57" s="581">
        <v>0.42222222222222222</v>
      </c>
      <c r="S57" s="581">
        <v>0.37152777777777779</v>
      </c>
      <c r="T57" s="581">
        <v>0.40555555555555556</v>
      </c>
      <c r="U57" s="581">
        <v>0.63611111111111107</v>
      </c>
      <c r="V57" s="581">
        <v>0.49166666666666664</v>
      </c>
      <c r="W57" s="581">
        <v>0.53263888888888888</v>
      </c>
      <c r="X57" s="581">
        <v>0.67569444444444449</v>
      </c>
      <c r="Y57" s="581">
        <v>0.60902777777777772</v>
      </c>
      <c r="Z57" s="581">
        <v>0.45277777777777778</v>
      </c>
      <c r="AA57" s="581">
        <v>0.69652777777777775</v>
      </c>
      <c r="AB57" s="11" t="str">
        <f t="shared" si="8"/>
        <v>Kiwer Ziemowit</v>
      </c>
      <c r="AC57" s="11">
        <f t="shared" si="9"/>
        <v>0</v>
      </c>
      <c r="AD57" s="11" t="str">
        <f t="shared" si="10"/>
        <v>Warszawa</v>
      </c>
      <c r="AE57" s="11">
        <f t="shared" si="11"/>
        <v>35.937289050897824</v>
      </c>
      <c r="AF57" s="11"/>
      <c r="AG57" s="11">
        <f t="shared" si="12"/>
        <v>0.99989874443094373</v>
      </c>
      <c r="AH57" s="11">
        <f t="shared" si="13"/>
        <v>1</v>
      </c>
      <c r="AI57" s="11">
        <f t="shared" si="14"/>
        <v>1</v>
      </c>
      <c r="AJ57" s="11">
        <f t="shared" si="15"/>
        <v>1</v>
      </c>
    </row>
    <row r="58" spans="1:36" s="571" customFormat="1" ht="15" customHeight="1">
      <c r="A58" s="574">
        <v>56</v>
      </c>
      <c r="B58" s="574">
        <v>54</v>
      </c>
      <c r="C58" s="573"/>
      <c r="D58" s="574">
        <v>3100</v>
      </c>
      <c r="E58" s="574" t="s">
        <v>1705</v>
      </c>
      <c r="F58" s="574" t="s">
        <v>1113</v>
      </c>
      <c r="G58" s="574">
        <v>1985</v>
      </c>
      <c r="H58" s="574" t="s">
        <v>57</v>
      </c>
      <c r="I58" s="574" t="s">
        <v>1706</v>
      </c>
      <c r="J58" s="574">
        <v>42</v>
      </c>
      <c r="K58" s="574">
        <v>12</v>
      </c>
      <c r="L58" s="574">
        <v>42</v>
      </c>
      <c r="M58" s="582">
        <v>0.34340277777777778</v>
      </c>
      <c r="N58" s="574">
        <v>0</v>
      </c>
      <c r="O58" s="579">
        <v>0.37152777777777779</v>
      </c>
      <c r="P58" s="579">
        <v>0.66597222222222219</v>
      </c>
      <c r="Q58" s="579">
        <v>0.45833333333333331</v>
      </c>
      <c r="R58" s="579">
        <v>0.61597222222222225</v>
      </c>
      <c r="S58" s="579">
        <v>0.68263888888888891</v>
      </c>
      <c r="T58" s="579">
        <v>0.64583333333333337</v>
      </c>
      <c r="U58" s="579">
        <v>0.40694444444444444</v>
      </c>
      <c r="V58" s="579">
        <v>0.51666666666666672</v>
      </c>
      <c r="W58" s="579">
        <v>0.48472222222222222</v>
      </c>
      <c r="X58" s="579">
        <v>0.38958333333333334</v>
      </c>
      <c r="Y58" s="579">
        <v>0.42708333333333331</v>
      </c>
      <c r="Z58" s="579">
        <v>0.57708333333333328</v>
      </c>
      <c r="AA58" s="579">
        <v>0.69722222222222219</v>
      </c>
      <c r="AB58" s="11" t="str">
        <f t="shared" si="8"/>
        <v>Ptaszek Maciej</v>
      </c>
      <c r="AC58" s="11" t="str">
        <f t="shared" si="9"/>
        <v>Łowcy Przygód</v>
      </c>
      <c r="AD58" s="11" t="str">
        <f t="shared" si="10"/>
        <v>Gdańsk</v>
      </c>
      <c r="AE58" s="11">
        <f t="shared" si="11"/>
        <v>35.886417256488059</v>
      </c>
      <c r="AF58" s="11"/>
      <c r="AG58" s="11">
        <f t="shared" si="12"/>
        <v>0.99858442871587461</v>
      </c>
      <c r="AH58" s="11">
        <f t="shared" si="13"/>
        <v>1</v>
      </c>
      <c r="AI58" s="11">
        <f t="shared" si="14"/>
        <v>1</v>
      </c>
      <c r="AJ58" s="11">
        <f t="shared" si="15"/>
        <v>1</v>
      </c>
    </row>
    <row r="59" spans="1:36" ht="15" customHeight="1">
      <c r="A59" s="577">
        <v>57</v>
      </c>
      <c r="B59" s="577">
        <v>55</v>
      </c>
      <c r="C59" s="575"/>
      <c r="D59" s="577">
        <v>3007</v>
      </c>
      <c r="E59" s="577" t="s">
        <v>1616</v>
      </c>
      <c r="F59" s="577" t="s">
        <v>69</v>
      </c>
      <c r="G59" s="577">
        <v>1970</v>
      </c>
      <c r="H59" s="577" t="s">
        <v>92</v>
      </c>
      <c r="I59" s="575"/>
      <c r="J59" s="577">
        <v>42</v>
      </c>
      <c r="K59" s="577">
        <v>12</v>
      </c>
      <c r="L59" s="577">
        <v>42</v>
      </c>
      <c r="M59" s="583">
        <v>0.34614583333333332</v>
      </c>
      <c r="N59" s="577">
        <v>0</v>
      </c>
      <c r="O59" s="581">
        <v>0.3659722222222222</v>
      </c>
      <c r="P59" s="581">
        <v>0.66041666666666665</v>
      </c>
      <c r="Q59" s="581">
        <v>0.46527777777777779</v>
      </c>
      <c r="R59" s="581">
        <v>0.61319444444444449</v>
      </c>
      <c r="S59" s="581">
        <v>0.6875</v>
      </c>
      <c r="T59" s="581">
        <v>0.63888888888888884</v>
      </c>
      <c r="U59" s="581">
        <v>0.40763888888888888</v>
      </c>
      <c r="V59" s="581">
        <v>0.5444444444444444</v>
      </c>
      <c r="W59" s="581">
        <v>0.51041666666666663</v>
      </c>
      <c r="X59" s="581">
        <v>0.38055555555555554</v>
      </c>
      <c r="Y59" s="581">
        <v>0.4284722222222222</v>
      </c>
      <c r="Z59" s="581">
        <v>0.57986111111111116</v>
      </c>
      <c r="AA59" s="581">
        <v>0.7</v>
      </c>
      <c r="AB59" s="11" t="str">
        <f t="shared" si="8"/>
        <v>Brzózka Andrzej</v>
      </c>
      <c r="AC59" s="11">
        <f t="shared" si="9"/>
        <v>0</v>
      </c>
      <c r="AD59" s="11" t="str">
        <f t="shared" si="10"/>
        <v>Gdynia</v>
      </c>
      <c r="AE59" s="11">
        <f t="shared" si="11"/>
        <v>35.602032968870191</v>
      </c>
      <c r="AF59" s="11"/>
      <c r="AG59" s="11">
        <f t="shared" si="12"/>
        <v>0.99207543384491925</v>
      </c>
      <c r="AH59" s="11">
        <f t="shared" si="13"/>
        <v>1</v>
      </c>
      <c r="AI59" s="11">
        <f t="shared" si="14"/>
        <v>1</v>
      </c>
      <c r="AJ59" s="11">
        <f t="shared" si="15"/>
        <v>1</v>
      </c>
    </row>
    <row r="60" spans="1:36" s="571" customFormat="1" ht="15" customHeight="1">
      <c r="A60" s="574">
        <v>58</v>
      </c>
      <c r="B60" s="574">
        <v>56</v>
      </c>
      <c r="C60" s="573"/>
      <c r="D60" s="574">
        <v>3079</v>
      </c>
      <c r="E60" s="574" t="s">
        <v>663</v>
      </c>
      <c r="F60" s="574" t="s">
        <v>94</v>
      </c>
      <c r="G60" s="574">
        <v>1972</v>
      </c>
      <c r="H60" s="574" t="s">
        <v>858</v>
      </c>
      <c r="I60" s="574" t="s">
        <v>1520</v>
      </c>
      <c r="J60" s="574">
        <v>42</v>
      </c>
      <c r="K60" s="574">
        <v>12</v>
      </c>
      <c r="L60" s="574">
        <v>42</v>
      </c>
      <c r="M60" s="582">
        <v>0.34625</v>
      </c>
      <c r="N60" s="574">
        <v>0</v>
      </c>
      <c r="O60" s="579">
        <v>0.69027777777777777</v>
      </c>
      <c r="P60" s="579">
        <v>0.3840277777777778</v>
      </c>
      <c r="Q60" s="579">
        <v>0.56111111111111112</v>
      </c>
      <c r="R60" s="579">
        <v>0.41944444444444445</v>
      </c>
      <c r="S60" s="579">
        <v>0.37013888888888891</v>
      </c>
      <c r="T60" s="579">
        <v>0.40347222222222223</v>
      </c>
      <c r="U60" s="579">
        <v>0.63888888888888884</v>
      </c>
      <c r="V60" s="579">
        <v>0.49722222222222223</v>
      </c>
      <c r="W60" s="579">
        <v>0.52569444444444446</v>
      </c>
      <c r="X60" s="579">
        <v>0.66319444444444442</v>
      </c>
      <c r="Y60" s="579">
        <v>0.59930555555555554</v>
      </c>
      <c r="Z60" s="579">
        <v>0.44861111111111113</v>
      </c>
      <c r="AA60" s="579">
        <v>0.7</v>
      </c>
      <c r="AB60" s="11" t="str">
        <f t="shared" si="8"/>
        <v>Malcher Stanisław</v>
      </c>
      <c r="AC60" s="11" t="str">
        <f t="shared" si="9"/>
        <v>Łyse Charty</v>
      </c>
      <c r="AD60" s="11" t="str">
        <f t="shared" si="10"/>
        <v>Pruszcz Gdański</v>
      </c>
      <c r="AE60" s="11">
        <f t="shared" si="11"/>
        <v>35.591322369300734</v>
      </c>
      <c r="AF60" s="11"/>
      <c r="AG60" s="11">
        <f t="shared" si="12"/>
        <v>0.99969915764139583</v>
      </c>
      <c r="AH60" s="11">
        <f t="shared" si="13"/>
        <v>1</v>
      </c>
      <c r="AI60" s="11">
        <f t="shared" si="14"/>
        <v>1</v>
      </c>
      <c r="AJ60" s="11">
        <f t="shared" si="15"/>
        <v>1</v>
      </c>
    </row>
    <row r="61" spans="1:36" ht="15" customHeight="1">
      <c r="A61" s="577">
        <v>59</v>
      </c>
      <c r="B61" s="577">
        <v>57</v>
      </c>
      <c r="C61" s="575"/>
      <c r="D61" s="577">
        <v>3246</v>
      </c>
      <c r="E61" s="577" t="s">
        <v>3788</v>
      </c>
      <c r="F61" s="577" t="s">
        <v>472</v>
      </c>
      <c r="G61" s="577">
        <v>1971</v>
      </c>
      <c r="H61" s="577" t="s">
        <v>57</v>
      </c>
      <c r="I61" s="575"/>
      <c r="J61" s="577">
        <v>42</v>
      </c>
      <c r="K61" s="577">
        <v>12</v>
      </c>
      <c r="L61" s="577">
        <v>42</v>
      </c>
      <c r="M61" s="583">
        <v>0.34643518518518518</v>
      </c>
      <c r="N61" s="577">
        <v>0</v>
      </c>
      <c r="O61" s="581">
        <v>0.37013888888888891</v>
      </c>
      <c r="P61" s="581">
        <v>0.65902777777777777</v>
      </c>
      <c r="Q61" s="581">
        <v>0.46805555555555556</v>
      </c>
      <c r="R61" s="581">
        <v>0.60972222222222228</v>
      </c>
      <c r="S61" s="581">
        <v>0.68888888888888888</v>
      </c>
      <c r="T61" s="581">
        <v>0.63611111111111107</v>
      </c>
      <c r="U61" s="581">
        <v>0.40416666666666667</v>
      </c>
      <c r="V61" s="581">
        <v>0.52916666666666667</v>
      </c>
      <c r="W61" s="581">
        <v>0.49236111111111114</v>
      </c>
      <c r="X61" s="581">
        <v>0.3888888888888889</v>
      </c>
      <c r="Y61" s="581">
        <v>0.43680555555555556</v>
      </c>
      <c r="Z61" s="581">
        <v>0.57638888888888884</v>
      </c>
      <c r="AA61" s="581">
        <v>0.7</v>
      </c>
      <c r="AB61" s="11" t="str">
        <f t="shared" si="8"/>
        <v>Apollo Michał</v>
      </c>
      <c r="AC61" s="11">
        <f t="shared" si="9"/>
        <v>0</v>
      </c>
      <c r="AD61" s="11" t="str">
        <f t="shared" si="10"/>
        <v>Gdańsk</v>
      </c>
      <c r="AE61" s="11">
        <f t="shared" si="11"/>
        <v>35.572297207002563</v>
      </c>
      <c r="AF61" s="11"/>
      <c r="AG61" s="11">
        <f t="shared" si="12"/>
        <v>0.99946545503140449</v>
      </c>
      <c r="AH61" s="11">
        <f t="shared" si="13"/>
        <v>1</v>
      </c>
      <c r="AI61" s="11">
        <f t="shared" si="14"/>
        <v>1</v>
      </c>
      <c r="AJ61" s="11">
        <f t="shared" si="15"/>
        <v>1</v>
      </c>
    </row>
    <row r="62" spans="1:36" s="571" customFormat="1" ht="15" customHeight="1">
      <c r="A62" s="574">
        <v>60</v>
      </c>
      <c r="B62" s="574">
        <v>58</v>
      </c>
      <c r="C62" s="573"/>
      <c r="D62" s="574">
        <v>3084</v>
      </c>
      <c r="E62" s="574" t="s">
        <v>1551</v>
      </c>
      <c r="F62" s="574" t="s">
        <v>1113</v>
      </c>
      <c r="G62" s="574">
        <v>1976</v>
      </c>
      <c r="H62" s="574" t="s">
        <v>92</v>
      </c>
      <c r="I62" s="574" t="s">
        <v>3787</v>
      </c>
      <c r="J62" s="574">
        <v>42</v>
      </c>
      <c r="K62" s="574">
        <v>12</v>
      </c>
      <c r="L62" s="574">
        <v>42</v>
      </c>
      <c r="M62" s="582">
        <v>0.34885416666666669</v>
      </c>
      <c r="N62" s="574">
        <v>0</v>
      </c>
      <c r="O62" s="579">
        <v>0.38958333333333334</v>
      </c>
      <c r="P62" s="579">
        <v>0.67569444444444449</v>
      </c>
      <c r="Q62" s="579">
        <v>0.46805555555555556</v>
      </c>
      <c r="R62" s="579">
        <v>0.62708333333333333</v>
      </c>
      <c r="S62" s="579">
        <v>0.69097222222222221</v>
      </c>
      <c r="T62" s="579">
        <v>0.65208333333333335</v>
      </c>
      <c r="U62" s="579">
        <v>0.41736111111111113</v>
      </c>
      <c r="V62" s="579">
        <v>0.54236111111111107</v>
      </c>
      <c r="W62" s="579">
        <v>0.51388888888888884</v>
      </c>
      <c r="X62" s="579">
        <v>0.3972222222222222</v>
      </c>
      <c r="Y62" s="579">
        <v>0.43541666666666667</v>
      </c>
      <c r="Z62" s="579">
        <v>0.59583333333333333</v>
      </c>
      <c r="AA62" s="579">
        <v>0.70277777777777772</v>
      </c>
      <c r="AB62" s="11" t="str">
        <f t="shared" si="8"/>
        <v>Jankowski Maciej</v>
      </c>
      <c r="AC62" s="11" t="str">
        <f t="shared" si="9"/>
        <v>Complexsport</v>
      </c>
      <c r="AD62" s="11" t="str">
        <f t="shared" si="10"/>
        <v>Gdynia</v>
      </c>
      <c r="AE62" s="11">
        <f t="shared" si="11"/>
        <v>35.3256361766365</v>
      </c>
      <c r="AF62" s="11"/>
      <c r="AG62" s="11">
        <f t="shared" si="12"/>
        <v>0.99306592349291656</v>
      </c>
      <c r="AH62" s="11">
        <f t="shared" si="13"/>
        <v>1</v>
      </c>
      <c r="AI62" s="11">
        <f t="shared" si="14"/>
        <v>1</v>
      </c>
      <c r="AJ62" s="11">
        <f t="shared" si="15"/>
        <v>1</v>
      </c>
    </row>
    <row r="63" spans="1:36" ht="15" customHeight="1">
      <c r="A63" s="577">
        <v>61</v>
      </c>
      <c r="B63" s="577">
        <v>59</v>
      </c>
      <c r="C63" s="575"/>
      <c r="D63" s="577">
        <v>3214</v>
      </c>
      <c r="E63" s="577" t="s">
        <v>3786</v>
      </c>
      <c r="F63" s="577" t="s">
        <v>726</v>
      </c>
      <c r="G63" s="577">
        <v>1979</v>
      </c>
      <c r="H63" s="577" t="s">
        <v>324</v>
      </c>
      <c r="I63" s="575"/>
      <c r="J63" s="577">
        <v>42</v>
      </c>
      <c r="K63" s="577">
        <v>12</v>
      </c>
      <c r="L63" s="577">
        <v>42</v>
      </c>
      <c r="M63" s="583">
        <v>0.34912037037037036</v>
      </c>
      <c r="N63" s="577">
        <v>0</v>
      </c>
      <c r="O63" s="581">
        <v>0.38958333333333334</v>
      </c>
      <c r="P63" s="581">
        <v>0.67569444444444449</v>
      </c>
      <c r="Q63" s="581">
        <v>0.46805555555555556</v>
      </c>
      <c r="R63" s="581">
        <v>0.62777777777777777</v>
      </c>
      <c r="S63" s="581">
        <v>0.69166666666666665</v>
      </c>
      <c r="T63" s="581">
        <v>0.65208333333333335</v>
      </c>
      <c r="U63" s="581">
        <v>0.41736111111111113</v>
      </c>
      <c r="V63" s="581">
        <v>0.54305555555555551</v>
      </c>
      <c r="W63" s="581">
        <v>0.51458333333333328</v>
      </c>
      <c r="X63" s="581">
        <v>0.40138888888888891</v>
      </c>
      <c r="Y63" s="581">
        <v>0.43541666666666667</v>
      </c>
      <c r="Z63" s="581">
        <v>0.59513888888888888</v>
      </c>
      <c r="AA63" s="581">
        <v>0.70277777777777772</v>
      </c>
      <c r="AB63" s="11" t="str">
        <f t="shared" si="8"/>
        <v>Wroński Jan</v>
      </c>
      <c r="AC63" s="11">
        <f t="shared" si="9"/>
        <v>0</v>
      </c>
      <c r="AD63" s="11" t="str">
        <f t="shared" si="10"/>
        <v>Sopot</v>
      </c>
      <c r="AE63" s="11">
        <f t="shared" si="11"/>
        <v>35.298700437607771</v>
      </c>
      <c r="AF63" s="11"/>
      <c r="AG63" s="11">
        <f t="shared" si="12"/>
        <v>0.99923750165760516</v>
      </c>
      <c r="AH63" s="11">
        <f t="shared" si="13"/>
        <v>1</v>
      </c>
      <c r="AI63" s="11">
        <f t="shared" si="14"/>
        <v>1</v>
      </c>
      <c r="AJ63" s="11">
        <f t="shared" si="15"/>
        <v>1</v>
      </c>
    </row>
    <row r="64" spans="1:36" s="571" customFormat="1" ht="15" customHeight="1">
      <c r="A64" s="574">
        <v>62</v>
      </c>
      <c r="B64" s="574">
        <v>60</v>
      </c>
      <c r="C64" s="573"/>
      <c r="D64" s="574">
        <v>3053</v>
      </c>
      <c r="E64" s="574" t="s">
        <v>3785</v>
      </c>
      <c r="F64" s="574" t="s">
        <v>1207</v>
      </c>
      <c r="G64" s="574">
        <v>1953</v>
      </c>
      <c r="H64" s="574" t="s">
        <v>324</v>
      </c>
      <c r="I64" s="574" t="s">
        <v>3784</v>
      </c>
      <c r="J64" s="574">
        <v>42</v>
      </c>
      <c r="K64" s="574">
        <v>12</v>
      </c>
      <c r="L64" s="574">
        <v>42</v>
      </c>
      <c r="M64" s="582">
        <v>0.34890046296296295</v>
      </c>
      <c r="N64" s="574">
        <v>0</v>
      </c>
      <c r="O64" s="579">
        <v>0.38263888888888886</v>
      </c>
      <c r="P64" s="579">
        <v>0.67569444444444449</v>
      </c>
      <c r="Q64" s="579">
        <v>0.46805555555555556</v>
      </c>
      <c r="R64" s="579">
        <v>0.62777777777777777</v>
      </c>
      <c r="S64" s="579">
        <v>0.69166666666666665</v>
      </c>
      <c r="T64" s="579">
        <v>0.65138888888888891</v>
      </c>
      <c r="U64" s="579">
        <v>0.41458333333333336</v>
      </c>
      <c r="V64" s="579">
        <v>0.54236111111111107</v>
      </c>
      <c r="W64" s="579">
        <v>0.51458333333333328</v>
      </c>
      <c r="X64" s="579">
        <v>0.3923611111111111</v>
      </c>
      <c r="Y64" s="579">
        <v>0.43611111111111112</v>
      </c>
      <c r="Z64" s="579">
        <v>0.59513888888888888</v>
      </c>
      <c r="AA64" s="579">
        <v>0.70277777777777772</v>
      </c>
      <c r="AB64" s="11" t="str">
        <f t="shared" si="8"/>
        <v>Tokmina Aleksander</v>
      </c>
      <c r="AC64" s="11" t="str">
        <f t="shared" si="9"/>
        <v>SOPOT ROWEREK</v>
      </c>
      <c r="AD64" s="11" t="str">
        <f t="shared" si="10"/>
        <v>Sopot</v>
      </c>
      <c r="AE64" s="11">
        <f t="shared" si="11"/>
        <v>35.298700437607771</v>
      </c>
      <c r="AF64" s="11"/>
      <c r="AG64" s="11">
        <f t="shared" si="12"/>
        <v>1.0006302869464256</v>
      </c>
      <c r="AH64" s="11">
        <f t="shared" si="13"/>
        <v>1</v>
      </c>
      <c r="AI64" s="11">
        <f t="shared" si="14"/>
        <v>1</v>
      </c>
      <c r="AJ64" s="11">
        <f t="shared" si="15"/>
        <v>1</v>
      </c>
    </row>
    <row r="65" spans="1:36" ht="15" customHeight="1">
      <c r="A65" s="577">
        <v>63</v>
      </c>
      <c r="B65" s="577">
        <v>61</v>
      </c>
      <c r="C65" s="575"/>
      <c r="D65" s="577">
        <v>3074</v>
      </c>
      <c r="E65" s="577" t="s">
        <v>933</v>
      </c>
      <c r="F65" s="577" t="s">
        <v>3827</v>
      </c>
      <c r="G65" s="577">
        <v>1985</v>
      </c>
      <c r="H65" s="577" t="s">
        <v>67</v>
      </c>
      <c r="I65" s="575"/>
      <c r="J65" s="577">
        <v>42</v>
      </c>
      <c r="K65" s="577">
        <v>12</v>
      </c>
      <c r="L65" s="577">
        <v>42</v>
      </c>
      <c r="M65" s="583">
        <v>0.34949074074074077</v>
      </c>
      <c r="N65" s="577">
        <v>0</v>
      </c>
      <c r="O65" s="581">
        <v>0.69652777777777775</v>
      </c>
      <c r="P65" s="581">
        <v>0.3972222222222222</v>
      </c>
      <c r="Q65" s="581">
        <v>0.58958333333333335</v>
      </c>
      <c r="R65" s="581">
        <v>0.47638888888888886</v>
      </c>
      <c r="S65" s="581">
        <v>0.38055555555555554</v>
      </c>
      <c r="T65" s="581">
        <v>0.46041666666666664</v>
      </c>
      <c r="U65" s="581">
        <v>0.64444444444444449</v>
      </c>
      <c r="V65" s="581">
        <v>0.42638888888888887</v>
      </c>
      <c r="W65" s="581">
        <v>0.5625</v>
      </c>
      <c r="X65" s="581">
        <v>0.68125000000000002</v>
      </c>
      <c r="Y65" s="581">
        <v>0.62569444444444444</v>
      </c>
      <c r="Z65" s="581">
        <v>0.51875000000000004</v>
      </c>
      <c r="AA65" s="581">
        <v>0.70347222222222228</v>
      </c>
      <c r="AB65" s="11" t="str">
        <f t="shared" si="8"/>
        <v>Lipiński Tomasz_</v>
      </c>
      <c r="AC65" s="11">
        <f t="shared" si="9"/>
        <v>0</v>
      </c>
      <c r="AD65" s="11" t="str">
        <f t="shared" si="10"/>
        <v>Słupsk</v>
      </c>
      <c r="AE65" s="11">
        <f t="shared" si="11"/>
        <v>35.239082152990001</v>
      </c>
      <c r="AF65" s="11"/>
      <c r="AG65" s="11">
        <f t="shared" si="12"/>
        <v>0.99831103457411563</v>
      </c>
      <c r="AH65" s="11">
        <f t="shared" si="13"/>
        <v>1</v>
      </c>
      <c r="AI65" s="11">
        <f t="shared" si="14"/>
        <v>1</v>
      </c>
      <c r="AJ65" s="11">
        <f t="shared" si="15"/>
        <v>1</v>
      </c>
    </row>
    <row r="66" spans="1:36" s="571" customFormat="1" ht="15" customHeight="1">
      <c r="A66" s="574">
        <v>64</v>
      </c>
      <c r="B66" s="574">
        <v>62</v>
      </c>
      <c r="C66" s="573"/>
      <c r="D66" s="574">
        <v>3111</v>
      </c>
      <c r="E66" s="574" t="s">
        <v>1683</v>
      </c>
      <c r="F66" s="574" t="s">
        <v>386</v>
      </c>
      <c r="G66" s="574">
        <v>1975</v>
      </c>
      <c r="H66" s="574" t="s">
        <v>57</v>
      </c>
      <c r="I66" s="574" t="s">
        <v>1684</v>
      </c>
      <c r="J66" s="574">
        <v>42</v>
      </c>
      <c r="K66" s="574">
        <v>12</v>
      </c>
      <c r="L66" s="574">
        <v>42</v>
      </c>
      <c r="M66" s="582">
        <v>0.34987268518518516</v>
      </c>
      <c r="N66" s="574">
        <v>0</v>
      </c>
      <c r="O66" s="579">
        <v>0.37916666666666665</v>
      </c>
      <c r="P66" s="579">
        <v>0.42083333333333334</v>
      </c>
      <c r="Q66" s="579">
        <v>0.62430555555555556</v>
      </c>
      <c r="R66" s="579">
        <v>0.47013888888888888</v>
      </c>
      <c r="S66" s="579">
        <v>0.40208333333333335</v>
      </c>
      <c r="T66" s="579">
        <v>0.44791666666666669</v>
      </c>
      <c r="U66" s="579">
        <v>0.69027777777777777</v>
      </c>
      <c r="V66" s="579">
        <v>0.55208333333333337</v>
      </c>
      <c r="W66" s="579">
        <v>0.5854166666666667</v>
      </c>
      <c r="X66" s="579">
        <v>0.36666666666666664</v>
      </c>
      <c r="Y66" s="579">
        <v>0.66597222222222219</v>
      </c>
      <c r="Z66" s="579">
        <v>0.50416666666666665</v>
      </c>
      <c r="AA66" s="579">
        <v>0.70347222222222228</v>
      </c>
      <c r="AB66" s="11" t="str">
        <f t="shared" si="8"/>
        <v>Lisowski Adam</v>
      </c>
      <c r="AC66" s="11" t="str">
        <f t="shared" si="9"/>
        <v>GRAWITACJA GDAŃSK</v>
      </c>
      <c r="AD66" s="11" t="str">
        <f t="shared" si="10"/>
        <v>Gdańsk</v>
      </c>
      <c r="AE66" s="11">
        <f t="shared" si="11"/>
        <v>35.200612811925183</v>
      </c>
      <c r="AF66" s="11"/>
      <c r="AG66" s="11">
        <f t="shared" si="12"/>
        <v>0.99890833305766003</v>
      </c>
      <c r="AH66" s="11">
        <f t="shared" si="13"/>
        <v>1</v>
      </c>
      <c r="AI66" s="11">
        <f t="shared" si="14"/>
        <v>1</v>
      </c>
      <c r="AJ66" s="11">
        <f t="shared" si="15"/>
        <v>1</v>
      </c>
    </row>
    <row r="67" spans="1:36" ht="15" customHeight="1">
      <c r="A67" s="577">
        <v>65</v>
      </c>
      <c r="B67" s="577">
        <v>63</v>
      </c>
      <c r="C67" s="575"/>
      <c r="D67" s="577">
        <v>3141</v>
      </c>
      <c r="E67" s="577" t="s">
        <v>1604</v>
      </c>
      <c r="F67" s="577" t="s">
        <v>578</v>
      </c>
      <c r="G67" s="577">
        <v>1982</v>
      </c>
      <c r="H67" s="577" t="s">
        <v>47</v>
      </c>
      <c r="I67" s="577" t="s">
        <v>1605</v>
      </c>
      <c r="J67" s="577">
        <v>42</v>
      </c>
      <c r="K67" s="577">
        <v>12</v>
      </c>
      <c r="L67" s="577">
        <v>42</v>
      </c>
      <c r="M67" s="583">
        <v>0.3500462962962963</v>
      </c>
      <c r="N67" s="577">
        <v>0</v>
      </c>
      <c r="O67" s="581">
        <v>0.69652777777777775</v>
      </c>
      <c r="P67" s="581">
        <v>0.67361111111111116</v>
      </c>
      <c r="Q67" s="581">
        <v>0.44097222222222221</v>
      </c>
      <c r="R67" s="581">
        <v>0.61944444444444446</v>
      </c>
      <c r="S67" s="581">
        <v>0.47569444444444442</v>
      </c>
      <c r="T67" s="581">
        <v>0.65</v>
      </c>
      <c r="U67" s="581">
        <v>0.38055555555555554</v>
      </c>
      <c r="V67" s="581">
        <v>0.54166666666666663</v>
      </c>
      <c r="W67" s="581">
        <v>0.51388888888888884</v>
      </c>
      <c r="X67" s="581">
        <v>0.36319444444444443</v>
      </c>
      <c r="Y67" s="581">
        <v>0.40486111111111112</v>
      </c>
      <c r="Z67" s="581">
        <v>0.58819444444444446</v>
      </c>
      <c r="AA67" s="581">
        <v>0.70416666666666672</v>
      </c>
      <c r="AB67" s="11" t="str">
        <f t="shared" si="8"/>
        <v>Stefański Tomasz</v>
      </c>
      <c r="AC67" s="11" t="str">
        <f t="shared" si="9"/>
        <v>Welocypedy</v>
      </c>
      <c r="AD67" s="11" t="str">
        <f t="shared" si="10"/>
        <v>Warszawa</v>
      </c>
      <c r="AE67" s="11">
        <f t="shared" si="11"/>
        <v>35.183154499791236</v>
      </c>
      <c r="AF67" s="11"/>
      <c r="AG67" s="11">
        <f t="shared" si="12"/>
        <v>0.99950403385795517</v>
      </c>
      <c r="AH67" s="11">
        <f t="shared" si="13"/>
        <v>1</v>
      </c>
      <c r="AI67" s="11">
        <f t="shared" si="14"/>
        <v>1</v>
      </c>
      <c r="AJ67" s="11">
        <f t="shared" si="15"/>
        <v>1</v>
      </c>
    </row>
    <row r="68" spans="1:36" s="571" customFormat="1" ht="15" customHeight="1">
      <c r="A68" s="574">
        <v>66</v>
      </c>
      <c r="B68" s="574">
        <v>64</v>
      </c>
      <c r="C68" s="573"/>
      <c r="D68" s="574">
        <v>3249</v>
      </c>
      <c r="E68" s="574" t="s">
        <v>3783</v>
      </c>
      <c r="F68" s="574" t="s">
        <v>3782</v>
      </c>
      <c r="G68" s="574">
        <v>1986</v>
      </c>
      <c r="H68" s="574" t="s">
        <v>92</v>
      </c>
      <c r="I68" s="574" t="s">
        <v>3778</v>
      </c>
      <c r="J68" s="574">
        <v>42</v>
      </c>
      <c r="K68" s="574">
        <v>12</v>
      </c>
      <c r="L68" s="574">
        <v>42</v>
      </c>
      <c r="M68" s="582">
        <v>0.35005787037037039</v>
      </c>
      <c r="N68" s="574">
        <v>0</v>
      </c>
      <c r="O68" s="579">
        <v>0.69722222222222219</v>
      </c>
      <c r="P68" s="579">
        <v>0.37013888888888891</v>
      </c>
      <c r="Q68" s="579">
        <v>0.6</v>
      </c>
      <c r="R68" s="579">
        <v>0.41388888888888886</v>
      </c>
      <c r="S68" s="579">
        <v>0.52222222222222225</v>
      </c>
      <c r="T68" s="579">
        <v>0.39374999999999999</v>
      </c>
      <c r="U68" s="579">
        <v>0.66666666666666663</v>
      </c>
      <c r="V68" s="579">
        <v>0.49166666666666664</v>
      </c>
      <c r="W68" s="579">
        <v>0.56388888888888888</v>
      </c>
      <c r="X68" s="579">
        <v>0.68819444444444444</v>
      </c>
      <c r="Y68" s="579">
        <v>0.63749999999999996</v>
      </c>
      <c r="Z68" s="579">
        <v>0.44583333333333336</v>
      </c>
      <c r="AA68" s="579">
        <v>0.70416666666666672</v>
      </c>
      <c r="AB68" s="11" t="str">
        <f t="shared" si="8"/>
        <v>Sobczak Przemek</v>
      </c>
      <c r="AC68" s="11" t="str">
        <f t="shared" si="9"/>
        <v>EsperalTeam Gdynia</v>
      </c>
      <c r="AD68" s="11" t="str">
        <f t="shared" si="10"/>
        <v>Gdynia</v>
      </c>
      <c r="AE68" s="11">
        <f t="shared" si="11"/>
        <v>35.181991228027314</v>
      </c>
      <c r="AF68" s="11"/>
      <c r="AG68" s="11">
        <f t="shared" si="12"/>
        <v>0.99996693668374936</v>
      </c>
      <c r="AH68" s="11">
        <f t="shared" si="13"/>
        <v>1</v>
      </c>
      <c r="AI68" s="11">
        <f t="shared" si="14"/>
        <v>1</v>
      </c>
      <c r="AJ68" s="11">
        <f t="shared" si="15"/>
        <v>1</v>
      </c>
    </row>
    <row r="69" spans="1:36" ht="15" customHeight="1">
      <c r="A69" s="577">
        <v>67</v>
      </c>
      <c r="B69" s="577">
        <v>65</v>
      </c>
      <c r="C69" s="575"/>
      <c r="D69" s="577">
        <v>3005</v>
      </c>
      <c r="E69" s="577" t="s">
        <v>3781</v>
      </c>
      <c r="F69" s="577" t="s">
        <v>1196</v>
      </c>
      <c r="G69" s="577">
        <v>1960</v>
      </c>
      <c r="H69" s="577" t="s">
        <v>65</v>
      </c>
      <c r="I69" s="577" t="s">
        <v>3780</v>
      </c>
      <c r="J69" s="577">
        <v>42</v>
      </c>
      <c r="K69" s="577">
        <v>12</v>
      </c>
      <c r="L69" s="577">
        <v>42</v>
      </c>
      <c r="M69" s="583">
        <v>0.35006944444444443</v>
      </c>
      <c r="N69" s="577">
        <v>0</v>
      </c>
      <c r="O69" s="581">
        <v>0.38263888888888886</v>
      </c>
      <c r="P69" s="581">
        <v>0.67638888888888893</v>
      </c>
      <c r="Q69" s="581">
        <v>0.46805555555555556</v>
      </c>
      <c r="R69" s="581">
        <v>0.62777777777777777</v>
      </c>
      <c r="S69" s="581">
        <v>0.69166666666666665</v>
      </c>
      <c r="T69" s="581">
        <v>0.65138888888888891</v>
      </c>
      <c r="U69" s="581">
        <v>0.4152777777777778</v>
      </c>
      <c r="V69" s="581">
        <v>0.54236111111111107</v>
      </c>
      <c r="W69" s="581">
        <v>0.51458333333333328</v>
      </c>
      <c r="X69" s="581">
        <v>0.39305555555555555</v>
      </c>
      <c r="Y69" s="581">
        <v>0.43611111111111112</v>
      </c>
      <c r="Z69" s="581">
        <v>0.59513888888888888</v>
      </c>
      <c r="AA69" s="581">
        <v>0.70416666666666672</v>
      </c>
      <c r="AB69" s="11" t="str">
        <f t="shared" si="8"/>
        <v>Klain Zbigniew</v>
      </c>
      <c r="AC69" s="11" t="str">
        <f t="shared" si="9"/>
        <v>Klan Klainów</v>
      </c>
      <c r="AD69" s="11" t="str">
        <f t="shared" si="10"/>
        <v>Bydgoszcz</v>
      </c>
      <c r="AE69" s="11">
        <f t="shared" si="11"/>
        <v>35.180828033184099</v>
      </c>
      <c r="AF69" s="11"/>
      <c r="AG69" s="11">
        <f t="shared" si="12"/>
        <v>0.99996693777689627</v>
      </c>
      <c r="AH69" s="11">
        <f t="shared" si="13"/>
        <v>1</v>
      </c>
      <c r="AI69" s="11">
        <f t="shared" si="14"/>
        <v>1</v>
      </c>
      <c r="AJ69" s="11">
        <f t="shared" si="15"/>
        <v>1</v>
      </c>
    </row>
    <row r="70" spans="1:36" s="571" customFormat="1" ht="15" customHeight="1">
      <c r="A70" s="574">
        <v>68</v>
      </c>
      <c r="B70" s="574">
        <v>66</v>
      </c>
      <c r="C70" s="573"/>
      <c r="D70" s="574">
        <v>3044</v>
      </c>
      <c r="E70" s="574" t="s">
        <v>1608</v>
      </c>
      <c r="F70" s="574" t="s">
        <v>55</v>
      </c>
      <c r="G70" s="574">
        <v>1974</v>
      </c>
      <c r="H70" s="574" t="s">
        <v>2612</v>
      </c>
      <c r="I70" s="574" t="s">
        <v>1605</v>
      </c>
      <c r="J70" s="574">
        <v>42</v>
      </c>
      <c r="K70" s="574">
        <v>12</v>
      </c>
      <c r="L70" s="574">
        <v>42</v>
      </c>
      <c r="M70" s="582">
        <v>0.35008101851851853</v>
      </c>
      <c r="N70" s="574">
        <v>0</v>
      </c>
      <c r="O70" s="579">
        <v>0.69652777777777775</v>
      </c>
      <c r="P70" s="579">
        <v>0.67361111111111116</v>
      </c>
      <c r="Q70" s="579">
        <v>0.44097222222222221</v>
      </c>
      <c r="R70" s="579">
        <v>0.62777777777777777</v>
      </c>
      <c r="S70" s="579">
        <v>0.48888888888888887</v>
      </c>
      <c r="T70" s="579">
        <v>0.65138888888888891</v>
      </c>
      <c r="U70" s="579">
        <v>0.38055555555555554</v>
      </c>
      <c r="V70" s="579">
        <v>0.55833333333333335</v>
      </c>
      <c r="W70" s="579">
        <v>0.52083333333333337</v>
      </c>
      <c r="X70" s="579">
        <v>0.36319444444444443</v>
      </c>
      <c r="Y70" s="579">
        <v>0.40555555555555556</v>
      </c>
      <c r="Z70" s="579">
        <v>0.59930555555555554</v>
      </c>
      <c r="AA70" s="579">
        <v>0.70416666666666672</v>
      </c>
      <c r="AB70" s="11" t="str">
        <f t="shared" si="8"/>
        <v>Rygalski Grzegorz</v>
      </c>
      <c r="AC70" s="11" t="str">
        <f t="shared" si="9"/>
        <v>Welocypedy</v>
      </c>
      <c r="AD70" s="11" t="str">
        <f t="shared" si="10"/>
        <v>Józefów</v>
      </c>
      <c r="AE70" s="11">
        <f t="shared" si="11"/>
        <v>35.179664915253952</v>
      </c>
      <c r="AF70" s="11"/>
      <c r="AG70" s="11">
        <f t="shared" si="12"/>
        <v>0.99996693886997057</v>
      </c>
      <c r="AH70" s="11">
        <f t="shared" si="13"/>
        <v>1</v>
      </c>
      <c r="AI70" s="11">
        <f t="shared" si="14"/>
        <v>1</v>
      </c>
      <c r="AJ70" s="11">
        <f t="shared" si="15"/>
        <v>1</v>
      </c>
    </row>
    <row r="71" spans="1:36" ht="15" customHeight="1">
      <c r="A71" s="577">
        <v>69</v>
      </c>
      <c r="B71" s="577">
        <v>67</v>
      </c>
      <c r="C71" s="575"/>
      <c r="D71" s="577">
        <v>3248</v>
      </c>
      <c r="E71" s="577" t="s">
        <v>3779</v>
      </c>
      <c r="F71" s="577" t="s">
        <v>46</v>
      </c>
      <c r="G71" s="577">
        <v>1978</v>
      </c>
      <c r="H71" s="577" t="s">
        <v>92</v>
      </c>
      <c r="I71" s="577" t="s">
        <v>3778</v>
      </c>
      <c r="J71" s="577">
        <v>42</v>
      </c>
      <c r="K71" s="577">
        <v>12</v>
      </c>
      <c r="L71" s="577">
        <v>42</v>
      </c>
      <c r="M71" s="583">
        <v>0.35018518518518521</v>
      </c>
      <c r="N71" s="577">
        <v>0</v>
      </c>
      <c r="O71" s="581">
        <v>0.69791666666666663</v>
      </c>
      <c r="P71" s="581">
        <v>0.37013888888888891</v>
      </c>
      <c r="Q71" s="581">
        <v>0.6</v>
      </c>
      <c r="R71" s="581">
        <v>0.41388888888888886</v>
      </c>
      <c r="S71" s="581">
        <v>0.52222222222222225</v>
      </c>
      <c r="T71" s="581">
        <v>0.39374999999999999</v>
      </c>
      <c r="U71" s="581">
        <v>0.66666666666666663</v>
      </c>
      <c r="V71" s="581">
        <v>0.49166666666666664</v>
      </c>
      <c r="W71" s="581">
        <v>0.56319444444444444</v>
      </c>
      <c r="X71" s="581">
        <v>0.68819444444444444</v>
      </c>
      <c r="Y71" s="581">
        <v>0.63749999999999996</v>
      </c>
      <c r="Z71" s="581">
        <v>0.4465277777777778</v>
      </c>
      <c r="AA71" s="581">
        <v>0.70416666666666672</v>
      </c>
      <c r="AB71" s="11" t="str">
        <f t="shared" si="8"/>
        <v>Barczyk Piotr</v>
      </c>
      <c r="AC71" s="11" t="str">
        <f t="shared" si="9"/>
        <v>EsperalTeam Gdynia</v>
      </c>
      <c r="AD71" s="11" t="str">
        <f t="shared" si="10"/>
        <v>Gdynia</v>
      </c>
      <c r="AE71" s="11">
        <f t="shared" si="11"/>
        <v>35.16920031371253</v>
      </c>
      <c r="AF71" s="11"/>
      <c r="AG71" s="11">
        <f t="shared" si="12"/>
        <v>0.99970253833950284</v>
      </c>
      <c r="AH71" s="11">
        <f t="shared" si="13"/>
        <v>1</v>
      </c>
      <c r="AI71" s="11">
        <f t="shared" si="14"/>
        <v>1</v>
      </c>
      <c r="AJ71" s="11">
        <f t="shared" si="15"/>
        <v>1</v>
      </c>
    </row>
    <row r="72" spans="1:36" s="571" customFormat="1" ht="15" customHeight="1">
      <c r="A72" s="574">
        <v>70</v>
      </c>
      <c r="B72" s="574">
        <v>68</v>
      </c>
      <c r="C72" s="573"/>
      <c r="D72" s="574">
        <v>3175</v>
      </c>
      <c r="E72" s="574" t="s">
        <v>3777</v>
      </c>
      <c r="F72" s="574" t="s">
        <v>3776</v>
      </c>
      <c r="G72" s="574">
        <v>1981</v>
      </c>
      <c r="H72" s="574" t="s">
        <v>324</v>
      </c>
      <c r="I72" s="573"/>
      <c r="J72" s="574">
        <v>42</v>
      </c>
      <c r="K72" s="574">
        <v>12</v>
      </c>
      <c r="L72" s="574">
        <v>42</v>
      </c>
      <c r="M72" s="582">
        <v>0.35024305555555557</v>
      </c>
      <c r="N72" s="574">
        <v>0</v>
      </c>
      <c r="O72" s="579">
        <v>0.69652777777777775</v>
      </c>
      <c r="P72" s="579">
        <v>0.39097222222222222</v>
      </c>
      <c r="Q72" s="579">
        <v>0.58958333333333335</v>
      </c>
      <c r="R72" s="579">
        <v>0.43611111111111112</v>
      </c>
      <c r="S72" s="579">
        <v>0.37638888888888888</v>
      </c>
      <c r="T72" s="579">
        <v>0.41458333333333336</v>
      </c>
      <c r="U72" s="579">
        <v>0.64930555555555558</v>
      </c>
      <c r="V72" s="579">
        <v>0.51388888888888884</v>
      </c>
      <c r="W72" s="579">
        <v>0.54513888888888884</v>
      </c>
      <c r="X72" s="579">
        <v>0.68125000000000002</v>
      </c>
      <c r="Y72" s="579">
        <v>0.62291666666666667</v>
      </c>
      <c r="Z72" s="579">
        <v>0.47222222222222221</v>
      </c>
      <c r="AA72" s="579">
        <v>0.70416666666666672</v>
      </c>
      <c r="AB72" s="11" t="str">
        <f t="shared" si="8"/>
        <v>Zachara Stefan</v>
      </c>
      <c r="AC72" s="11">
        <f t="shared" si="9"/>
        <v>0</v>
      </c>
      <c r="AD72" s="11" t="str">
        <f t="shared" si="10"/>
        <v>Sopot</v>
      </c>
      <c r="AE72" s="11">
        <f t="shared" si="11"/>
        <v>35.163389335834452</v>
      </c>
      <c r="AF72" s="11"/>
      <c r="AG72" s="11">
        <f t="shared" si="12"/>
        <v>0.99983477082713723</v>
      </c>
      <c r="AH72" s="11">
        <f t="shared" si="13"/>
        <v>1</v>
      </c>
      <c r="AI72" s="11">
        <f t="shared" si="14"/>
        <v>1</v>
      </c>
      <c r="AJ72" s="11">
        <f t="shared" si="15"/>
        <v>1</v>
      </c>
    </row>
    <row r="73" spans="1:36" ht="15" customHeight="1">
      <c r="A73" s="577">
        <v>71</v>
      </c>
      <c r="B73" s="577">
        <v>69</v>
      </c>
      <c r="C73" s="575"/>
      <c r="D73" s="577">
        <v>3181</v>
      </c>
      <c r="E73" s="577" t="s">
        <v>3775</v>
      </c>
      <c r="F73" s="577" t="s">
        <v>293</v>
      </c>
      <c r="G73" s="577">
        <v>1984</v>
      </c>
      <c r="H73" s="577" t="s">
        <v>57</v>
      </c>
      <c r="I73" s="575"/>
      <c r="J73" s="577">
        <v>42</v>
      </c>
      <c r="K73" s="577">
        <v>12</v>
      </c>
      <c r="L73" s="577">
        <v>42</v>
      </c>
      <c r="M73" s="583">
        <v>0.35028935185185184</v>
      </c>
      <c r="N73" s="577">
        <v>0</v>
      </c>
      <c r="O73" s="581">
        <v>0.69722222222222219</v>
      </c>
      <c r="P73" s="581">
        <v>0.39097222222222222</v>
      </c>
      <c r="Q73" s="581">
        <v>0.58958333333333335</v>
      </c>
      <c r="R73" s="581">
        <v>0.43611111111111112</v>
      </c>
      <c r="S73" s="581">
        <v>0.37708333333333333</v>
      </c>
      <c r="T73" s="581">
        <v>0.41458333333333336</v>
      </c>
      <c r="U73" s="581">
        <v>0.65</v>
      </c>
      <c r="V73" s="581">
        <v>0.51458333333333328</v>
      </c>
      <c r="W73" s="581">
        <v>0.54583333333333328</v>
      </c>
      <c r="X73" s="581">
        <v>0.68125000000000002</v>
      </c>
      <c r="Y73" s="581">
        <v>0.62361111111111112</v>
      </c>
      <c r="Z73" s="581">
        <v>0.46944444444444444</v>
      </c>
      <c r="AA73" s="581">
        <v>0.70416666666666672</v>
      </c>
      <c r="AB73" s="11" t="str">
        <f t="shared" si="8"/>
        <v>Gacek Mikołaj</v>
      </c>
      <c r="AC73" s="11">
        <f t="shared" si="9"/>
        <v>0</v>
      </c>
      <c r="AD73" s="11" t="str">
        <f t="shared" si="10"/>
        <v>Gdańsk</v>
      </c>
      <c r="AE73" s="11">
        <f t="shared" si="11"/>
        <v>35.158741935955277</v>
      </c>
      <c r="AF73" s="11"/>
      <c r="AG73" s="11">
        <f t="shared" si="12"/>
        <v>0.99986783413183555</v>
      </c>
      <c r="AH73" s="11">
        <f t="shared" si="13"/>
        <v>1</v>
      </c>
      <c r="AI73" s="11">
        <f t="shared" si="14"/>
        <v>1</v>
      </c>
      <c r="AJ73" s="11">
        <f t="shared" si="15"/>
        <v>1</v>
      </c>
    </row>
    <row r="74" spans="1:36" s="571" customFormat="1" ht="15" customHeight="1">
      <c r="A74" s="574">
        <v>72</v>
      </c>
      <c r="B74" s="574">
        <v>70</v>
      </c>
      <c r="C74" s="573"/>
      <c r="D74" s="574">
        <v>3043</v>
      </c>
      <c r="E74" s="574" t="s">
        <v>1474</v>
      </c>
      <c r="F74" s="574" t="s">
        <v>52</v>
      </c>
      <c r="G74" s="574">
        <v>1976</v>
      </c>
      <c r="H74" s="574" t="s">
        <v>1419</v>
      </c>
      <c r="I74" s="574" t="s">
        <v>1471</v>
      </c>
      <c r="J74" s="574">
        <v>42</v>
      </c>
      <c r="K74" s="574">
        <v>12</v>
      </c>
      <c r="L74" s="574">
        <v>42</v>
      </c>
      <c r="M74" s="582">
        <v>0.35035879629629629</v>
      </c>
      <c r="N74" s="574">
        <v>0</v>
      </c>
      <c r="O74" s="579">
        <v>0.69652777777777775</v>
      </c>
      <c r="P74" s="579">
        <v>0.3659722222222222</v>
      </c>
      <c r="Q74" s="579">
        <v>0.57986111111111116</v>
      </c>
      <c r="R74" s="579">
        <v>0.40416666666666667</v>
      </c>
      <c r="S74" s="579">
        <v>0.49791666666666667</v>
      </c>
      <c r="T74" s="579">
        <v>0.38541666666666669</v>
      </c>
      <c r="U74" s="579">
        <v>0.63194444444444442</v>
      </c>
      <c r="V74" s="579">
        <v>0.47013888888888888</v>
      </c>
      <c r="W74" s="579">
        <v>0.52638888888888891</v>
      </c>
      <c r="X74" s="579">
        <v>0.68402777777777779</v>
      </c>
      <c r="Y74" s="579">
        <v>0.60902777777777772</v>
      </c>
      <c r="Z74" s="579">
        <v>0.42986111111111114</v>
      </c>
      <c r="AA74" s="579">
        <v>0.70416666666666672</v>
      </c>
      <c r="AB74" s="11" t="str">
        <f t="shared" si="8"/>
        <v>Doppke Marcin</v>
      </c>
      <c r="AC74" s="11" t="str">
        <f t="shared" si="9"/>
        <v>Perła Team</v>
      </c>
      <c r="AD74" s="11" t="str">
        <f t="shared" si="10"/>
        <v>Reda</v>
      </c>
      <c r="AE74" s="11">
        <f t="shared" si="11"/>
        <v>35.151773139033608</v>
      </c>
      <c r="AF74" s="11"/>
      <c r="AG74" s="11">
        <f t="shared" si="12"/>
        <v>0.99980179049255058</v>
      </c>
      <c r="AH74" s="11">
        <f t="shared" si="13"/>
        <v>1</v>
      </c>
      <c r="AI74" s="11">
        <f t="shared" si="14"/>
        <v>1</v>
      </c>
      <c r="AJ74" s="11">
        <f t="shared" si="15"/>
        <v>1</v>
      </c>
    </row>
    <row r="75" spans="1:36" ht="15" customHeight="1">
      <c r="A75" s="577">
        <v>73</v>
      </c>
      <c r="B75" s="577">
        <v>71</v>
      </c>
      <c r="C75" s="575"/>
      <c r="D75" s="577">
        <v>3189</v>
      </c>
      <c r="E75" s="577" t="s">
        <v>1809</v>
      </c>
      <c r="F75" s="577" t="s">
        <v>472</v>
      </c>
      <c r="G75" s="577">
        <v>1998</v>
      </c>
      <c r="H75" s="577" t="s">
        <v>57</v>
      </c>
      <c r="I75" s="577" t="s">
        <v>1811</v>
      </c>
      <c r="J75" s="577">
        <v>42</v>
      </c>
      <c r="K75" s="577">
        <v>12</v>
      </c>
      <c r="L75" s="577">
        <v>42</v>
      </c>
      <c r="M75" s="583">
        <v>0.35042824074074075</v>
      </c>
      <c r="N75" s="577">
        <v>0</v>
      </c>
      <c r="O75" s="581">
        <v>0.69791666666666663</v>
      </c>
      <c r="P75" s="581">
        <v>0.36875000000000002</v>
      </c>
      <c r="Q75" s="581">
        <v>0.60416666666666663</v>
      </c>
      <c r="R75" s="581">
        <v>0.41041666666666665</v>
      </c>
      <c r="S75" s="581">
        <v>0.56944444444444442</v>
      </c>
      <c r="T75" s="581">
        <v>0.39027777777777778</v>
      </c>
      <c r="U75" s="581">
        <v>0.66597222222222219</v>
      </c>
      <c r="V75" s="581">
        <v>0.49652777777777779</v>
      </c>
      <c r="W75" s="581">
        <v>0.52986111111111112</v>
      </c>
      <c r="X75" s="581">
        <v>0.68819444444444444</v>
      </c>
      <c r="Y75" s="581">
        <v>0.63749999999999996</v>
      </c>
      <c r="Z75" s="581">
        <v>0.44374999999999998</v>
      </c>
      <c r="AA75" s="581">
        <v>0.70416666666666672</v>
      </c>
      <c r="AB75" s="11" t="str">
        <f t="shared" si="8"/>
        <v>Tessar Michał</v>
      </c>
      <c r="AC75" s="11" t="str">
        <f t="shared" si="9"/>
        <v>OSOWA TEAM</v>
      </c>
      <c r="AD75" s="11" t="str">
        <f t="shared" si="10"/>
        <v>Gdańsk</v>
      </c>
      <c r="AE75" s="11">
        <f t="shared" si="11"/>
        <v>35.144807104128091</v>
      </c>
      <c r="AF75" s="11"/>
      <c r="AG75" s="11">
        <f t="shared" si="12"/>
        <v>0.9998018297717739</v>
      </c>
      <c r="AH75" s="11">
        <f t="shared" si="13"/>
        <v>1</v>
      </c>
      <c r="AI75" s="11">
        <f t="shared" si="14"/>
        <v>1</v>
      </c>
      <c r="AJ75" s="11">
        <f t="shared" si="15"/>
        <v>1</v>
      </c>
    </row>
    <row r="76" spans="1:36" s="571" customFormat="1" ht="15" customHeight="1">
      <c r="A76" s="574">
        <v>74</v>
      </c>
      <c r="B76" s="574">
        <v>72</v>
      </c>
      <c r="C76" s="573"/>
      <c r="D76" s="574">
        <v>3028</v>
      </c>
      <c r="E76" s="574" t="s">
        <v>2793</v>
      </c>
      <c r="F76" s="574" t="s">
        <v>1633</v>
      </c>
      <c r="G76" s="574">
        <v>1972</v>
      </c>
      <c r="H76" s="574" t="s">
        <v>57</v>
      </c>
      <c r="I76" s="574" t="s">
        <v>3774</v>
      </c>
      <c r="J76" s="574">
        <v>42</v>
      </c>
      <c r="K76" s="574">
        <v>12</v>
      </c>
      <c r="L76" s="574">
        <v>42</v>
      </c>
      <c r="M76" s="582">
        <v>0.35177083333333331</v>
      </c>
      <c r="N76" s="574">
        <v>0</v>
      </c>
      <c r="O76" s="579">
        <v>0.38958333333333334</v>
      </c>
      <c r="P76" s="579">
        <v>0.67638888888888893</v>
      </c>
      <c r="Q76" s="579">
        <v>0.46805555555555556</v>
      </c>
      <c r="R76" s="579">
        <v>0.62777777777777777</v>
      </c>
      <c r="S76" s="579">
        <v>0.69166666666666665</v>
      </c>
      <c r="T76" s="579">
        <v>0.65555555555555556</v>
      </c>
      <c r="U76" s="579">
        <v>0.41736111111111113</v>
      </c>
      <c r="V76" s="579">
        <v>0.54305555555555551</v>
      </c>
      <c r="W76" s="579">
        <v>0.51458333333333328</v>
      </c>
      <c r="X76" s="579">
        <v>0.39652777777777776</v>
      </c>
      <c r="Y76" s="579">
        <v>0.43541666666666667</v>
      </c>
      <c r="Z76" s="579">
        <v>0.59513888888888888</v>
      </c>
      <c r="AA76" s="579">
        <v>0.7055555555555556</v>
      </c>
      <c r="AB76" s="11" t="str">
        <f t="shared" si="8"/>
        <v>Pawlak Sebastian</v>
      </c>
      <c r="AC76" s="11" t="str">
        <f t="shared" si="9"/>
        <v>Amberlamp</v>
      </c>
      <c r="AD76" s="11" t="str">
        <f t="shared" si="10"/>
        <v>Gdańsk</v>
      </c>
      <c r="AE76" s="11">
        <f t="shared" si="11"/>
        <v>35.01067103253007</v>
      </c>
      <c r="AF76" s="11"/>
      <c r="AG76" s="11">
        <f t="shared" si="12"/>
        <v>0.99618333168821782</v>
      </c>
      <c r="AH76" s="11">
        <f t="shared" si="13"/>
        <v>1</v>
      </c>
      <c r="AI76" s="11">
        <f t="shared" si="14"/>
        <v>1</v>
      </c>
      <c r="AJ76" s="11">
        <f t="shared" si="15"/>
        <v>1</v>
      </c>
    </row>
    <row r="77" spans="1:36" s="571" customFormat="1" ht="15" customHeight="1">
      <c r="A77" s="574">
        <v>76</v>
      </c>
      <c r="B77" s="574">
        <v>73</v>
      </c>
      <c r="C77" s="573"/>
      <c r="D77" s="574">
        <v>3113</v>
      </c>
      <c r="E77" s="574" t="s">
        <v>3772</v>
      </c>
      <c r="F77" s="574" t="s">
        <v>386</v>
      </c>
      <c r="G77" s="574">
        <v>1974</v>
      </c>
      <c r="H77" s="574" t="s">
        <v>92</v>
      </c>
      <c r="I77" s="574" t="s">
        <v>1577</v>
      </c>
      <c r="J77" s="574">
        <v>42</v>
      </c>
      <c r="K77" s="574">
        <v>12</v>
      </c>
      <c r="L77" s="574">
        <v>42</v>
      </c>
      <c r="M77" s="582">
        <v>0.35221064814814818</v>
      </c>
      <c r="N77" s="574">
        <v>0</v>
      </c>
      <c r="O77" s="579">
        <v>0.69861111111111107</v>
      </c>
      <c r="P77" s="579">
        <v>0.64652777777777781</v>
      </c>
      <c r="Q77" s="579">
        <v>0.4548611111111111</v>
      </c>
      <c r="R77" s="579">
        <v>0.59791666666666665</v>
      </c>
      <c r="S77" s="579">
        <v>0.66736111111111107</v>
      </c>
      <c r="T77" s="579">
        <v>0.62430555555555556</v>
      </c>
      <c r="U77" s="579">
        <v>0.39444444444444443</v>
      </c>
      <c r="V77" s="579">
        <v>0.51944444444444449</v>
      </c>
      <c r="W77" s="579">
        <v>0.48541666666666666</v>
      </c>
      <c r="X77" s="579">
        <v>0.375</v>
      </c>
      <c r="Y77" s="579">
        <v>0.41805555555555557</v>
      </c>
      <c r="Z77" s="579">
        <v>0.56597222222222221</v>
      </c>
      <c r="AA77" s="579">
        <v>0.70625000000000004</v>
      </c>
      <c r="AB77" s="11" t="str">
        <f t="shared" si="8"/>
        <v>Kummer Adam</v>
      </c>
      <c r="AC77" s="11" t="str">
        <f t="shared" si="9"/>
        <v>GR BRACIA SLABY</v>
      </c>
      <c r="AD77" s="11" t="str">
        <f t="shared" si="10"/>
        <v>Gdynia</v>
      </c>
      <c r="AE77" s="11">
        <f t="shared" si="11"/>
        <v>34.966952275366772</v>
      </c>
      <c r="AF77" s="11"/>
      <c r="AG77" s="11">
        <f t="shared" si="12"/>
        <v>0.99875127337254754</v>
      </c>
      <c r="AH77" s="11">
        <f t="shared" si="13"/>
        <v>1</v>
      </c>
      <c r="AI77" s="11">
        <f t="shared" si="14"/>
        <v>1</v>
      </c>
      <c r="AJ77" s="11">
        <f t="shared" si="15"/>
        <v>1</v>
      </c>
    </row>
    <row r="78" spans="1:36" ht="15" customHeight="1">
      <c r="A78" s="577">
        <v>77</v>
      </c>
      <c r="B78" s="577">
        <v>74</v>
      </c>
      <c r="C78" s="575"/>
      <c r="D78" s="577">
        <v>3098</v>
      </c>
      <c r="E78" s="577" t="s">
        <v>3771</v>
      </c>
      <c r="F78" s="577" t="s">
        <v>52</v>
      </c>
      <c r="G78" s="577">
        <v>1981</v>
      </c>
      <c r="H78" s="577" t="s">
        <v>92</v>
      </c>
      <c r="I78" s="577" t="s">
        <v>1577</v>
      </c>
      <c r="J78" s="577">
        <v>42</v>
      </c>
      <c r="K78" s="577">
        <v>12</v>
      </c>
      <c r="L78" s="577">
        <v>42</v>
      </c>
      <c r="M78" s="583">
        <v>0.35226851851851854</v>
      </c>
      <c r="N78" s="577">
        <v>0</v>
      </c>
      <c r="O78" s="581">
        <v>0.69861111111111107</v>
      </c>
      <c r="P78" s="581">
        <v>0.64722222222222225</v>
      </c>
      <c r="Q78" s="581">
        <v>0.45555555555555555</v>
      </c>
      <c r="R78" s="581">
        <v>0.59791666666666665</v>
      </c>
      <c r="S78" s="581">
        <v>0.66736111111111107</v>
      </c>
      <c r="T78" s="581">
        <v>0.625</v>
      </c>
      <c r="U78" s="581">
        <v>0.39513888888888887</v>
      </c>
      <c r="V78" s="581">
        <v>0.51944444444444449</v>
      </c>
      <c r="W78" s="581">
        <v>0.48541666666666666</v>
      </c>
      <c r="X78" s="581">
        <v>0.375</v>
      </c>
      <c r="Y78" s="581">
        <v>0.41805555555555557</v>
      </c>
      <c r="Z78" s="581">
        <v>0.56666666666666665</v>
      </c>
      <c r="AA78" s="581">
        <v>0.70625000000000004</v>
      </c>
      <c r="AB78" s="11" t="str">
        <f t="shared" si="8"/>
        <v>Olczak Marcin</v>
      </c>
      <c r="AC78" s="11" t="str">
        <f t="shared" si="9"/>
        <v>GR BRACIA SLABY</v>
      </c>
      <c r="AD78" s="11" t="str">
        <f t="shared" si="10"/>
        <v>Gdynia</v>
      </c>
      <c r="AE78" s="11">
        <f t="shared" si="11"/>
        <v>34.961207934409458</v>
      </c>
      <c r="AF78" s="11"/>
      <c r="AG78" s="11">
        <f t="shared" si="12"/>
        <v>0.99983572085687999</v>
      </c>
      <c r="AH78" s="11">
        <f t="shared" si="13"/>
        <v>1</v>
      </c>
      <c r="AI78" s="11">
        <f t="shared" si="14"/>
        <v>1</v>
      </c>
      <c r="AJ78" s="11">
        <f t="shared" si="15"/>
        <v>1</v>
      </c>
    </row>
    <row r="79" spans="1:36" s="571" customFormat="1" ht="15" customHeight="1">
      <c r="A79" s="574">
        <v>78</v>
      </c>
      <c r="B79" s="574">
        <v>75</v>
      </c>
      <c r="C79" s="573"/>
      <c r="D79" s="574">
        <v>3094</v>
      </c>
      <c r="E79" s="574" t="s">
        <v>1579</v>
      </c>
      <c r="F79" s="574" t="s">
        <v>102</v>
      </c>
      <c r="G79" s="574">
        <v>1974</v>
      </c>
      <c r="H79" s="574" t="s">
        <v>92</v>
      </c>
      <c r="I79" s="574" t="s">
        <v>1577</v>
      </c>
      <c r="J79" s="574">
        <v>42</v>
      </c>
      <c r="K79" s="574">
        <v>12</v>
      </c>
      <c r="L79" s="574">
        <v>42</v>
      </c>
      <c r="M79" s="582">
        <v>0.35226851851851854</v>
      </c>
      <c r="N79" s="574">
        <v>0</v>
      </c>
      <c r="O79" s="579">
        <v>0.69861111111111107</v>
      </c>
      <c r="P79" s="579">
        <v>0.64722222222222225</v>
      </c>
      <c r="Q79" s="579">
        <v>0.45555555555555555</v>
      </c>
      <c r="R79" s="579">
        <v>0.59861111111111109</v>
      </c>
      <c r="S79" s="579">
        <v>0.66736111111111107</v>
      </c>
      <c r="T79" s="579">
        <v>0.62430555555555556</v>
      </c>
      <c r="U79" s="579">
        <v>0.39513888888888887</v>
      </c>
      <c r="V79" s="579">
        <v>0.51944444444444449</v>
      </c>
      <c r="W79" s="579">
        <v>0.48819444444444443</v>
      </c>
      <c r="X79" s="579">
        <v>0.375</v>
      </c>
      <c r="Y79" s="579">
        <v>0.41805555555555557</v>
      </c>
      <c r="Z79" s="579">
        <v>0.56597222222222221</v>
      </c>
      <c r="AA79" s="579">
        <v>0.70625000000000004</v>
      </c>
      <c r="AB79" s="11" t="str">
        <f t="shared" si="8"/>
        <v>Jarecki Mariusz</v>
      </c>
      <c r="AC79" s="11" t="str">
        <f t="shared" si="9"/>
        <v>GR BRACIA SLABY</v>
      </c>
      <c r="AD79" s="11" t="str">
        <f t="shared" si="10"/>
        <v>Gdynia</v>
      </c>
      <c r="AE79" s="11">
        <f t="shared" si="11"/>
        <v>34.961207934409458</v>
      </c>
      <c r="AF79" s="11"/>
      <c r="AG79" s="11">
        <f t="shared" si="12"/>
        <v>1</v>
      </c>
      <c r="AH79" s="11">
        <f t="shared" si="13"/>
        <v>1</v>
      </c>
      <c r="AI79" s="11">
        <f t="shared" si="14"/>
        <v>1</v>
      </c>
      <c r="AJ79" s="11">
        <f t="shared" si="15"/>
        <v>1</v>
      </c>
    </row>
    <row r="80" spans="1:36" ht="15" customHeight="1">
      <c r="A80" s="577">
        <v>79</v>
      </c>
      <c r="B80" s="577">
        <v>76</v>
      </c>
      <c r="C80" s="575"/>
      <c r="D80" s="577">
        <v>3008</v>
      </c>
      <c r="E80" s="577" t="s">
        <v>1571</v>
      </c>
      <c r="F80" s="577" t="s">
        <v>1572</v>
      </c>
      <c r="G80" s="577">
        <v>1984</v>
      </c>
      <c r="H80" s="577" t="s">
        <v>92</v>
      </c>
      <c r="I80" s="577" t="s">
        <v>1573</v>
      </c>
      <c r="J80" s="577">
        <v>42</v>
      </c>
      <c r="K80" s="577">
        <v>12</v>
      </c>
      <c r="L80" s="577">
        <v>42</v>
      </c>
      <c r="M80" s="583">
        <v>0.35238425925925926</v>
      </c>
      <c r="N80" s="577">
        <v>0</v>
      </c>
      <c r="O80" s="581">
        <v>0.69861111111111107</v>
      </c>
      <c r="P80" s="581">
        <v>0.64722222222222225</v>
      </c>
      <c r="Q80" s="581">
        <v>0.4548611111111111</v>
      </c>
      <c r="R80" s="581">
        <v>0.59791666666666665</v>
      </c>
      <c r="S80" s="581">
        <v>0.66736111111111107</v>
      </c>
      <c r="T80" s="581">
        <v>0.62430555555555556</v>
      </c>
      <c r="U80" s="581">
        <v>0.39513888888888887</v>
      </c>
      <c r="V80" s="581">
        <v>0.51944444444444449</v>
      </c>
      <c r="W80" s="581">
        <v>0.48472222222222222</v>
      </c>
      <c r="X80" s="581">
        <v>0.375</v>
      </c>
      <c r="Y80" s="581">
        <v>0.41805555555555557</v>
      </c>
      <c r="Z80" s="581">
        <v>0.56527777777777777</v>
      </c>
      <c r="AA80" s="581">
        <v>0.70625000000000004</v>
      </c>
      <c r="AB80" s="11" t="str">
        <f t="shared" si="8"/>
        <v>Musielski Kamil</v>
      </c>
      <c r="AC80" s="11" t="str">
        <f t="shared" si="9"/>
        <v>facebook.com/GR.BRACIA.SLABY</v>
      </c>
      <c r="AD80" s="11" t="str">
        <f t="shared" si="10"/>
        <v>Gdynia</v>
      </c>
      <c r="AE80" s="11">
        <f t="shared" si="11"/>
        <v>34.949724912687593</v>
      </c>
      <c r="AF80" s="11"/>
      <c r="AG80" s="11">
        <f t="shared" si="12"/>
        <v>0.99967154962885119</v>
      </c>
      <c r="AH80" s="11">
        <f t="shared" si="13"/>
        <v>1</v>
      </c>
      <c r="AI80" s="11">
        <f t="shared" si="14"/>
        <v>1</v>
      </c>
      <c r="AJ80" s="11">
        <f t="shared" si="15"/>
        <v>1</v>
      </c>
    </row>
    <row r="81" spans="1:36" s="571" customFormat="1" ht="15" customHeight="1">
      <c r="A81" s="574">
        <v>80</v>
      </c>
      <c r="B81" s="574">
        <v>77</v>
      </c>
      <c r="C81" s="573"/>
      <c r="D81" s="574">
        <v>3155</v>
      </c>
      <c r="E81" s="574" t="s">
        <v>1575</v>
      </c>
      <c r="F81" s="574" t="s">
        <v>1576</v>
      </c>
      <c r="G81" s="574">
        <v>1983</v>
      </c>
      <c r="H81" s="574" t="s">
        <v>92</v>
      </c>
      <c r="I81" s="574" t="s">
        <v>3770</v>
      </c>
      <c r="J81" s="574">
        <v>42</v>
      </c>
      <c r="K81" s="574">
        <v>12</v>
      </c>
      <c r="L81" s="574">
        <v>42</v>
      </c>
      <c r="M81" s="582">
        <v>0.35240740740740739</v>
      </c>
      <c r="N81" s="574">
        <v>0</v>
      </c>
      <c r="O81" s="579">
        <v>0.69861111111111107</v>
      </c>
      <c r="P81" s="579">
        <v>0.64722222222222225</v>
      </c>
      <c r="Q81" s="579">
        <v>0.45555555555555555</v>
      </c>
      <c r="R81" s="579">
        <v>0.59861111111111109</v>
      </c>
      <c r="S81" s="579">
        <v>0.66736111111111107</v>
      </c>
      <c r="T81" s="579">
        <v>0.62430555555555556</v>
      </c>
      <c r="U81" s="579">
        <v>0.39513888888888887</v>
      </c>
      <c r="V81" s="579">
        <v>0.51944444444444449</v>
      </c>
      <c r="W81" s="579">
        <v>0.48541666666666666</v>
      </c>
      <c r="X81" s="579">
        <v>0.375</v>
      </c>
      <c r="Y81" s="579">
        <v>0.41805555555555557</v>
      </c>
      <c r="Z81" s="579">
        <v>0.56597222222222221</v>
      </c>
      <c r="AA81" s="579">
        <v>0.70625000000000004</v>
      </c>
      <c r="AB81" s="11" t="str">
        <f t="shared" si="8"/>
        <v>Ustianowski Przemko</v>
      </c>
      <c r="AC81" s="11" t="str">
        <f t="shared" si="9"/>
        <v>GRBS</v>
      </c>
      <c r="AD81" s="11" t="str">
        <f t="shared" si="10"/>
        <v>Gdynia</v>
      </c>
      <c r="AE81" s="11">
        <f t="shared" si="11"/>
        <v>34.947429213468425</v>
      </c>
      <c r="AF81" s="11"/>
      <c r="AG81" s="11">
        <f t="shared" si="12"/>
        <v>0.99993431424067269</v>
      </c>
      <c r="AH81" s="11">
        <f t="shared" si="13"/>
        <v>1</v>
      </c>
      <c r="AI81" s="11">
        <f t="shared" si="14"/>
        <v>1</v>
      </c>
      <c r="AJ81" s="11">
        <f t="shared" si="15"/>
        <v>1</v>
      </c>
    </row>
    <row r="82" spans="1:36" ht="15" customHeight="1">
      <c r="A82" s="577">
        <v>81</v>
      </c>
      <c r="B82" s="577">
        <v>78</v>
      </c>
      <c r="C82" s="575"/>
      <c r="D82" s="577">
        <v>3159</v>
      </c>
      <c r="E82" s="577" t="s">
        <v>3769</v>
      </c>
      <c r="F82" s="577" t="s">
        <v>1113</v>
      </c>
      <c r="G82" s="577">
        <v>1974</v>
      </c>
      <c r="H82" s="577" t="s">
        <v>92</v>
      </c>
      <c r="I82" s="577" t="s">
        <v>1577</v>
      </c>
      <c r="J82" s="577">
        <v>42</v>
      </c>
      <c r="K82" s="577">
        <v>12</v>
      </c>
      <c r="L82" s="577">
        <v>42</v>
      </c>
      <c r="M82" s="583">
        <v>0.35243055555555558</v>
      </c>
      <c r="N82" s="577">
        <v>0</v>
      </c>
      <c r="O82" s="581">
        <v>0.69861111111111107</v>
      </c>
      <c r="P82" s="581">
        <v>0.64722222222222225</v>
      </c>
      <c r="Q82" s="581">
        <v>0.45555555555555555</v>
      </c>
      <c r="R82" s="581">
        <v>0.59861111111111109</v>
      </c>
      <c r="S82" s="581">
        <v>0.66805555555555551</v>
      </c>
      <c r="T82" s="581">
        <v>0.625</v>
      </c>
      <c r="U82" s="581">
        <v>0.39583333333333331</v>
      </c>
      <c r="V82" s="581">
        <v>0.52013888888888893</v>
      </c>
      <c r="W82" s="581">
        <v>0.48541666666666666</v>
      </c>
      <c r="X82" s="581">
        <v>0.375</v>
      </c>
      <c r="Y82" s="581">
        <v>0.41805555555555557</v>
      </c>
      <c r="Z82" s="581">
        <v>0.56597222222222221</v>
      </c>
      <c r="AA82" s="581">
        <v>0.70625000000000004</v>
      </c>
      <c r="AB82" s="11" t="str">
        <f t="shared" si="8"/>
        <v>Pejas Maciej</v>
      </c>
      <c r="AC82" s="11" t="str">
        <f t="shared" si="9"/>
        <v>GR BRACIA SLABY</v>
      </c>
      <c r="AD82" s="11" t="str">
        <f t="shared" si="10"/>
        <v>Gdynia</v>
      </c>
      <c r="AE82" s="11">
        <f t="shared" si="11"/>
        <v>34.945133815818934</v>
      </c>
      <c r="AF82" s="11"/>
      <c r="AG82" s="11">
        <f t="shared" si="12"/>
        <v>0.99993431855500814</v>
      </c>
      <c r="AH82" s="11">
        <f t="shared" si="13"/>
        <v>1</v>
      </c>
      <c r="AI82" s="11">
        <f t="shared" si="14"/>
        <v>1</v>
      </c>
      <c r="AJ82" s="11">
        <f t="shared" si="15"/>
        <v>1</v>
      </c>
    </row>
    <row r="83" spans="1:36" s="571" customFormat="1" ht="15" customHeight="1">
      <c r="A83" s="574">
        <v>82</v>
      </c>
      <c r="B83" s="574">
        <v>79</v>
      </c>
      <c r="C83" s="573"/>
      <c r="D83" s="574">
        <v>3198</v>
      </c>
      <c r="E83" s="574" t="s">
        <v>1001</v>
      </c>
      <c r="F83" s="574" t="s">
        <v>60</v>
      </c>
      <c r="G83" s="574">
        <v>1969</v>
      </c>
      <c r="H83" s="574" t="s">
        <v>57</v>
      </c>
      <c r="I83" s="574" t="s">
        <v>3768</v>
      </c>
      <c r="J83" s="574">
        <v>42</v>
      </c>
      <c r="K83" s="574">
        <v>12</v>
      </c>
      <c r="L83" s="574">
        <v>42</v>
      </c>
      <c r="M83" s="582">
        <v>0.35298611111111111</v>
      </c>
      <c r="N83" s="574">
        <v>0</v>
      </c>
      <c r="O83" s="579">
        <v>0.7</v>
      </c>
      <c r="P83" s="579">
        <v>0.67500000000000004</v>
      </c>
      <c r="Q83" s="579">
        <v>0.44861111111111113</v>
      </c>
      <c r="R83" s="579">
        <v>0.62291666666666667</v>
      </c>
      <c r="S83" s="579">
        <v>0.47638888888888886</v>
      </c>
      <c r="T83" s="579">
        <v>0.65069444444444446</v>
      </c>
      <c r="U83" s="579">
        <v>0.37638888888888888</v>
      </c>
      <c r="V83" s="579">
        <v>0.54305555555555551</v>
      </c>
      <c r="W83" s="579">
        <v>0.5131944444444444</v>
      </c>
      <c r="X83" s="579">
        <v>0.36319444444444443</v>
      </c>
      <c r="Y83" s="579">
        <v>0.40208333333333335</v>
      </c>
      <c r="Z83" s="579">
        <v>0.59444444444444444</v>
      </c>
      <c r="AA83" s="579">
        <v>0.70694444444444449</v>
      </c>
      <c r="AB83" s="11" t="str">
        <f t="shared" si="8"/>
        <v>Manthey Krzysztof</v>
      </c>
      <c r="AC83" s="11" t="str">
        <f t="shared" si="9"/>
        <v>R3NO</v>
      </c>
      <c r="AD83" s="11" t="str">
        <f t="shared" si="10"/>
        <v>Gdańsk</v>
      </c>
      <c r="AE83" s="11">
        <f t="shared" si="11"/>
        <v>34.890134588880798</v>
      </c>
      <c r="AF83" s="11"/>
      <c r="AG83" s="11">
        <f t="shared" si="12"/>
        <v>0.99842612630336425</v>
      </c>
      <c r="AH83" s="11">
        <f t="shared" si="13"/>
        <v>1</v>
      </c>
      <c r="AI83" s="11">
        <f t="shared" si="14"/>
        <v>1</v>
      </c>
      <c r="AJ83" s="11">
        <f t="shared" si="15"/>
        <v>1</v>
      </c>
    </row>
    <row r="84" spans="1:36" ht="15" customHeight="1">
      <c r="A84" s="577">
        <v>83</v>
      </c>
      <c r="B84" s="577">
        <v>80</v>
      </c>
      <c r="C84" s="575"/>
      <c r="D84" s="577">
        <v>3188</v>
      </c>
      <c r="E84" s="577" t="s">
        <v>1809</v>
      </c>
      <c r="F84" s="577" t="s">
        <v>1810</v>
      </c>
      <c r="G84" s="577">
        <v>1974</v>
      </c>
      <c r="H84" s="577" t="s">
        <v>57</v>
      </c>
      <c r="I84" s="577" t="s">
        <v>1811</v>
      </c>
      <c r="J84" s="577">
        <v>42</v>
      </c>
      <c r="K84" s="577">
        <v>12</v>
      </c>
      <c r="L84" s="577">
        <v>42</v>
      </c>
      <c r="M84" s="583">
        <v>0.35359953703703706</v>
      </c>
      <c r="N84" s="577">
        <v>0</v>
      </c>
      <c r="O84" s="581">
        <v>0.69791666666666663</v>
      </c>
      <c r="P84" s="581">
        <v>0.36875000000000002</v>
      </c>
      <c r="Q84" s="581">
        <v>0.60416666666666663</v>
      </c>
      <c r="R84" s="581">
        <v>0.41041666666666665</v>
      </c>
      <c r="S84" s="581">
        <v>0.56944444444444442</v>
      </c>
      <c r="T84" s="581">
        <v>0.39027777777777778</v>
      </c>
      <c r="U84" s="581">
        <v>0.66597222222222219</v>
      </c>
      <c r="V84" s="581">
        <v>0.49722222222222223</v>
      </c>
      <c r="W84" s="581">
        <v>0.53055555555555556</v>
      </c>
      <c r="X84" s="581">
        <v>0.68819444444444444</v>
      </c>
      <c r="Y84" s="581">
        <v>0.63749999999999996</v>
      </c>
      <c r="Z84" s="581">
        <v>0.44374999999999998</v>
      </c>
      <c r="AA84" s="581">
        <v>0.70763888888888893</v>
      </c>
      <c r="AB84" s="11" t="str">
        <f t="shared" si="8"/>
        <v>Tessar Romuald</v>
      </c>
      <c r="AC84" s="11" t="str">
        <f t="shared" si="9"/>
        <v>OSOWA TEAM</v>
      </c>
      <c r="AD84" s="11" t="str">
        <f t="shared" si="10"/>
        <v>Gdańsk</v>
      </c>
      <c r="AE84" s="11">
        <f t="shared" si="11"/>
        <v>34.829607040413947</v>
      </c>
      <c r="AF84" s="11"/>
      <c r="AG84" s="11">
        <f t="shared" si="12"/>
        <v>0.99826519590193441</v>
      </c>
      <c r="AH84" s="11">
        <f t="shared" si="13"/>
        <v>1</v>
      </c>
      <c r="AI84" s="11">
        <f t="shared" si="14"/>
        <v>1</v>
      </c>
      <c r="AJ84" s="11">
        <f t="shared" si="15"/>
        <v>1</v>
      </c>
    </row>
    <row r="85" spans="1:36" s="571" customFormat="1" ht="15" customHeight="1">
      <c r="A85" s="574">
        <v>84</v>
      </c>
      <c r="B85" s="574">
        <v>81</v>
      </c>
      <c r="C85" s="573"/>
      <c r="D85" s="574">
        <v>3048</v>
      </c>
      <c r="E85" s="574" t="s">
        <v>3767</v>
      </c>
      <c r="F85" s="574" t="s">
        <v>69</v>
      </c>
      <c r="G85" s="574">
        <v>1961</v>
      </c>
      <c r="H85" s="574" t="s">
        <v>57</v>
      </c>
      <c r="I85" s="574" t="s">
        <v>3766</v>
      </c>
      <c r="J85" s="574">
        <v>42</v>
      </c>
      <c r="K85" s="574">
        <v>12</v>
      </c>
      <c r="L85" s="574">
        <v>42</v>
      </c>
      <c r="M85" s="582">
        <v>0.35364583333333333</v>
      </c>
      <c r="N85" s="574">
        <v>0</v>
      </c>
      <c r="O85" s="579">
        <v>0.38194444444444442</v>
      </c>
      <c r="P85" s="579">
        <v>0.67569444444444449</v>
      </c>
      <c r="Q85" s="579">
        <v>0.46805555555555556</v>
      </c>
      <c r="R85" s="579">
        <v>0.62777777777777777</v>
      </c>
      <c r="S85" s="579">
        <v>0.69166666666666665</v>
      </c>
      <c r="T85" s="579">
        <v>0.65138888888888891</v>
      </c>
      <c r="U85" s="579">
        <v>0.41458333333333336</v>
      </c>
      <c r="V85" s="579">
        <v>0.54236111111111107</v>
      </c>
      <c r="W85" s="579">
        <v>0.51458333333333328</v>
      </c>
      <c r="X85" s="579">
        <v>0.3923611111111111</v>
      </c>
      <c r="Y85" s="579">
        <v>0.43611111111111112</v>
      </c>
      <c r="Z85" s="579">
        <v>0.59513888888888888</v>
      </c>
      <c r="AA85" s="579">
        <v>0.70763888888888893</v>
      </c>
      <c r="AB85" s="11" t="str">
        <f t="shared" si="8"/>
        <v>Omieczyński Andrzej</v>
      </c>
      <c r="AC85" s="11" t="str">
        <f t="shared" si="9"/>
        <v>Rowerek</v>
      </c>
      <c r="AD85" s="11" t="str">
        <f t="shared" si="10"/>
        <v>Gdańsk</v>
      </c>
      <c r="AE85" s="11">
        <f t="shared" si="11"/>
        <v>34.825047445317843</v>
      </c>
      <c r="AF85" s="11"/>
      <c r="AG85" s="11">
        <f t="shared" si="12"/>
        <v>0.99986908852888245</v>
      </c>
      <c r="AH85" s="11">
        <f t="shared" si="13"/>
        <v>1</v>
      </c>
      <c r="AI85" s="11">
        <f t="shared" si="14"/>
        <v>1</v>
      </c>
      <c r="AJ85" s="11">
        <f t="shared" si="15"/>
        <v>1</v>
      </c>
    </row>
    <row r="86" spans="1:36" ht="15" customHeight="1">
      <c r="A86" s="577">
        <v>85</v>
      </c>
      <c r="B86" s="577">
        <v>82</v>
      </c>
      <c r="C86" s="575"/>
      <c r="D86" s="577">
        <v>3031</v>
      </c>
      <c r="E86" s="577" t="s">
        <v>3765</v>
      </c>
      <c r="F86" s="577" t="s">
        <v>1459</v>
      </c>
      <c r="G86" s="577">
        <v>1996</v>
      </c>
      <c r="H86" s="577" t="s">
        <v>57</v>
      </c>
      <c r="I86" s="575"/>
      <c r="J86" s="577">
        <v>42</v>
      </c>
      <c r="K86" s="577">
        <v>12</v>
      </c>
      <c r="L86" s="577">
        <v>42</v>
      </c>
      <c r="M86" s="583">
        <v>0.35820601851851852</v>
      </c>
      <c r="N86" s="577">
        <v>0</v>
      </c>
      <c r="O86" s="581">
        <v>0.70347222222222228</v>
      </c>
      <c r="P86" s="581">
        <v>0.68194444444444446</v>
      </c>
      <c r="Q86" s="581">
        <v>0.44791666666666669</v>
      </c>
      <c r="R86" s="581">
        <v>0.63749999999999996</v>
      </c>
      <c r="S86" s="581">
        <v>0.47569444444444442</v>
      </c>
      <c r="T86" s="581">
        <v>0.66111111111111109</v>
      </c>
      <c r="U86" s="581">
        <v>0.37638888888888888</v>
      </c>
      <c r="V86" s="581">
        <v>0.55277777777777781</v>
      </c>
      <c r="W86" s="581">
        <v>0.5131944444444444</v>
      </c>
      <c r="X86" s="581">
        <v>0.36249999999999999</v>
      </c>
      <c r="Y86" s="581">
        <v>0.40208333333333335</v>
      </c>
      <c r="Z86" s="581">
        <v>0.60347222222222219</v>
      </c>
      <c r="AA86" s="581">
        <v>0.71180555555555558</v>
      </c>
      <c r="AB86" s="11" t="str">
        <f t="shared" si="8"/>
        <v>Ośko Mateusz</v>
      </c>
      <c r="AC86" s="11">
        <f t="shared" si="9"/>
        <v>0</v>
      </c>
      <c r="AD86" s="11" t="str">
        <f t="shared" si="10"/>
        <v>Gdańsk</v>
      </c>
      <c r="AE86" s="11">
        <f t="shared" si="11"/>
        <v>34.381702952977051</v>
      </c>
      <c r="AF86" s="11"/>
      <c r="AG86" s="11">
        <f t="shared" si="12"/>
        <v>0.98726937865520692</v>
      </c>
      <c r="AH86" s="11">
        <f t="shared" si="13"/>
        <v>1</v>
      </c>
      <c r="AI86" s="11">
        <f t="shared" si="14"/>
        <v>1</v>
      </c>
      <c r="AJ86" s="11">
        <f t="shared" si="15"/>
        <v>1</v>
      </c>
    </row>
    <row r="87" spans="1:36" s="571" customFormat="1" ht="15" customHeight="1">
      <c r="A87" s="574">
        <v>86</v>
      </c>
      <c r="B87" s="574">
        <v>83</v>
      </c>
      <c r="C87" s="573"/>
      <c r="D87" s="574">
        <v>3252</v>
      </c>
      <c r="E87" s="574" t="s">
        <v>3764</v>
      </c>
      <c r="F87" s="574" t="s">
        <v>1202</v>
      </c>
      <c r="G87" s="574">
        <v>1968</v>
      </c>
      <c r="H87" s="574" t="s">
        <v>3760</v>
      </c>
      <c r="I87" s="573"/>
      <c r="J87" s="574">
        <v>42</v>
      </c>
      <c r="K87" s="574">
        <v>12</v>
      </c>
      <c r="L87" s="574">
        <v>42</v>
      </c>
      <c r="M87" s="582">
        <v>0.36231481481481481</v>
      </c>
      <c r="N87" s="574">
        <v>0</v>
      </c>
      <c r="O87" s="579">
        <v>0.37013888888888891</v>
      </c>
      <c r="P87" s="579">
        <v>0.51527777777777772</v>
      </c>
      <c r="Q87" s="579">
        <v>0.45555555555555555</v>
      </c>
      <c r="R87" s="579">
        <v>0.66527777777777775</v>
      </c>
      <c r="S87" s="579">
        <v>0.49305555555555558</v>
      </c>
      <c r="T87" s="579">
        <v>0.69513888888888886</v>
      </c>
      <c r="U87" s="579">
        <v>0.41249999999999998</v>
      </c>
      <c r="V87" s="579">
        <v>0.58125000000000004</v>
      </c>
      <c r="W87" s="579">
        <v>0.55555555555555558</v>
      </c>
      <c r="X87" s="579">
        <v>0.38194444444444442</v>
      </c>
      <c r="Y87" s="579">
        <v>0.43055555555555558</v>
      </c>
      <c r="Z87" s="579">
        <v>0.63263888888888886</v>
      </c>
      <c r="AA87" s="579">
        <v>0.71597222222222223</v>
      </c>
      <c r="AB87" s="11" t="str">
        <f t="shared" si="8"/>
        <v>Etmański Eugeniusz</v>
      </c>
      <c r="AC87" s="11">
        <f t="shared" si="9"/>
        <v>0</v>
      </c>
      <c r="AD87" s="11" t="str">
        <f t="shared" si="10"/>
        <v>Bytów</v>
      </c>
      <c r="AE87" s="11">
        <f t="shared" si="11"/>
        <v>33.991800558768425</v>
      </c>
      <c r="AF87" s="11"/>
      <c r="AG87" s="11">
        <f t="shared" si="12"/>
        <v>0.9886595962177358</v>
      </c>
      <c r="AH87" s="11">
        <f t="shared" si="13"/>
        <v>1</v>
      </c>
      <c r="AI87" s="11">
        <f t="shared" si="14"/>
        <v>1</v>
      </c>
      <c r="AJ87" s="11">
        <f t="shared" si="15"/>
        <v>1</v>
      </c>
    </row>
    <row r="88" spans="1:36" ht="15" customHeight="1">
      <c r="A88" s="577">
        <v>87</v>
      </c>
      <c r="B88" s="577">
        <v>84</v>
      </c>
      <c r="C88" s="575"/>
      <c r="D88" s="577">
        <v>3253</v>
      </c>
      <c r="E88" s="577" t="s">
        <v>3763</v>
      </c>
      <c r="F88" s="577" t="s">
        <v>3762</v>
      </c>
      <c r="G88" s="577">
        <v>1956</v>
      </c>
      <c r="H88" s="577" t="s">
        <v>3760</v>
      </c>
      <c r="I88" s="575"/>
      <c r="J88" s="577">
        <v>42</v>
      </c>
      <c r="K88" s="577">
        <v>12</v>
      </c>
      <c r="L88" s="577">
        <v>42</v>
      </c>
      <c r="M88" s="583">
        <v>0.36238425925925927</v>
      </c>
      <c r="N88" s="577">
        <v>0</v>
      </c>
      <c r="O88" s="581">
        <v>0.37013888888888891</v>
      </c>
      <c r="P88" s="581">
        <v>0.51527777777777772</v>
      </c>
      <c r="Q88" s="581">
        <v>0.45555555555555555</v>
      </c>
      <c r="R88" s="581">
        <v>0.66527777777777775</v>
      </c>
      <c r="S88" s="581">
        <v>0.49305555555555558</v>
      </c>
      <c r="T88" s="581">
        <v>0.69513888888888886</v>
      </c>
      <c r="U88" s="581">
        <v>0.41249999999999998</v>
      </c>
      <c r="V88" s="581">
        <v>0.58125000000000004</v>
      </c>
      <c r="W88" s="581">
        <v>0.55555555555555558</v>
      </c>
      <c r="X88" s="581">
        <v>0.38194444444444442</v>
      </c>
      <c r="Y88" s="581">
        <v>0.43055555555555558</v>
      </c>
      <c r="Z88" s="581">
        <v>0.63194444444444442</v>
      </c>
      <c r="AA88" s="581">
        <v>0.71597222222222223</v>
      </c>
      <c r="AB88" s="11" t="str">
        <f t="shared" si="8"/>
        <v>Sabisz Marian</v>
      </c>
      <c r="AC88" s="11">
        <f t="shared" si="9"/>
        <v>0</v>
      </c>
      <c r="AD88" s="11" t="str">
        <f t="shared" si="10"/>
        <v>Bytów</v>
      </c>
      <c r="AE88" s="11">
        <f t="shared" si="11"/>
        <v>33.985286639785585</v>
      </c>
      <c r="AF88" s="11"/>
      <c r="AG88" s="11">
        <f t="shared" si="12"/>
        <v>0.99980836793356753</v>
      </c>
      <c r="AH88" s="11">
        <f t="shared" si="13"/>
        <v>1</v>
      </c>
      <c r="AI88" s="11">
        <f t="shared" si="14"/>
        <v>1</v>
      </c>
      <c r="AJ88" s="11">
        <f t="shared" si="15"/>
        <v>1</v>
      </c>
    </row>
    <row r="89" spans="1:36" s="571" customFormat="1" ht="15" customHeight="1">
      <c r="A89" s="574">
        <v>88</v>
      </c>
      <c r="B89" s="574">
        <v>85</v>
      </c>
      <c r="C89" s="573"/>
      <c r="D89" s="574">
        <v>3110</v>
      </c>
      <c r="E89" s="574" t="s">
        <v>3761</v>
      </c>
      <c r="F89" s="574" t="s">
        <v>526</v>
      </c>
      <c r="G89" s="574">
        <v>1976</v>
      </c>
      <c r="H89" s="574" t="s">
        <v>3760</v>
      </c>
      <c r="I89" s="574" t="s">
        <v>3759</v>
      </c>
      <c r="J89" s="574">
        <v>42</v>
      </c>
      <c r="K89" s="574">
        <v>12</v>
      </c>
      <c r="L89" s="574">
        <v>42</v>
      </c>
      <c r="M89" s="582">
        <v>0.36311342592592594</v>
      </c>
      <c r="N89" s="574">
        <v>0</v>
      </c>
      <c r="O89" s="579">
        <v>0.68611111111111112</v>
      </c>
      <c r="P89" s="579">
        <v>0.36666666666666664</v>
      </c>
      <c r="Q89" s="579">
        <v>0.56944444444444442</v>
      </c>
      <c r="R89" s="579">
        <v>0.40625</v>
      </c>
      <c r="S89" s="579">
        <v>0.70486111111111116</v>
      </c>
      <c r="T89" s="579">
        <v>0.38680555555555557</v>
      </c>
      <c r="U89" s="579">
        <v>0.64097222222222228</v>
      </c>
      <c r="V89" s="579">
        <v>0.48472222222222222</v>
      </c>
      <c r="W89" s="579">
        <v>0.51736111111111116</v>
      </c>
      <c r="X89" s="579">
        <v>0.66319444444444442</v>
      </c>
      <c r="Y89" s="579">
        <v>0.61527777777777781</v>
      </c>
      <c r="Z89" s="579">
        <v>0.44374999999999998</v>
      </c>
      <c r="AA89" s="579">
        <v>0.71666666666666667</v>
      </c>
      <c r="AB89" s="11" t="str">
        <f t="shared" si="8"/>
        <v>Dębski Bartosz</v>
      </c>
      <c r="AC89" s="11" t="str">
        <f t="shared" si="9"/>
        <v>MIG</v>
      </c>
      <c r="AD89" s="11" t="str">
        <f t="shared" si="10"/>
        <v>Bytów</v>
      </c>
      <c r="AE89" s="11">
        <f t="shared" si="11"/>
        <v>33.917040917084329</v>
      </c>
      <c r="AF89" s="11"/>
      <c r="AG89" s="11">
        <f t="shared" si="12"/>
        <v>0.99799190386638192</v>
      </c>
      <c r="AH89" s="11">
        <f t="shared" si="13"/>
        <v>1</v>
      </c>
      <c r="AI89" s="11">
        <f t="shared" si="14"/>
        <v>1</v>
      </c>
      <c r="AJ89" s="11">
        <f t="shared" si="15"/>
        <v>1</v>
      </c>
    </row>
    <row r="90" spans="1:36" ht="15" customHeight="1">
      <c r="A90" s="577">
        <v>89</v>
      </c>
      <c r="B90" s="577">
        <v>86</v>
      </c>
      <c r="C90" s="575"/>
      <c r="D90" s="577">
        <v>3092</v>
      </c>
      <c r="E90" s="577" t="s">
        <v>1928</v>
      </c>
      <c r="F90" s="577" t="s">
        <v>69</v>
      </c>
      <c r="G90" s="577">
        <v>1970</v>
      </c>
      <c r="H90" s="577" t="s">
        <v>92</v>
      </c>
      <c r="I90" s="575"/>
      <c r="J90" s="577">
        <v>42</v>
      </c>
      <c r="K90" s="577">
        <v>12</v>
      </c>
      <c r="L90" s="577">
        <v>42</v>
      </c>
      <c r="M90" s="583">
        <v>0.36313657407407407</v>
      </c>
      <c r="N90" s="577">
        <v>0</v>
      </c>
      <c r="O90" s="581">
        <v>0.36736111111111114</v>
      </c>
      <c r="P90" s="581">
        <v>0.67708333333333337</v>
      </c>
      <c r="Q90" s="581">
        <v>0.47152777777777777</v>
      </c>
      <c r="R90" s="581">
        <v>0.62013888888888891</v>
      </c>
      <c r="S90" s="581">
        <v>0.70208333333333328</v>
      </c>
      <c r="T90" s="581">
        <v>0.65347222222222223</v>
      </c>
      <c r="U90" s="581">
        <v>0.40138888888888891</v>
      </c>
      <c r="V90" s="581">
        <v>0.53888888888888886</v>
      </c>
      <c r="W90" s="581">
        <v>0.50416666666666665</v>
      </c>
      <c r="X90" s="581">
        <v>0.38124999999999998</v>
      </c>
      <c r="Y90" s="581">
        <v>0.42638888888888887</v>
      </c>
      <c r="Z90" s="581">
        <v>0.58750000000000002</v>
      </c>
      <c r="AA90" s="581">
        <v>0.71666666666666667</v>
      </c>
      <c r="AB90" s="11" t="str">
        <f t="shared" si="8"/>
        <v>Frańczak Andrzej</v>
      </c>
      <c r="AC90" s="11">
        <f t="shared" si="9"/>
        <v>0</v>
      </c>
      <c r="AD90" s="11" t="str">
        <f t="shared" si="10"/>
        <v>Gdynia</v>
      </c>
      <c r="AE90" s="11">
        <f t="shared" si="11"/>
        <v>33.914878874635434</v>
      </c>
      <c r="AF90" s="11"/>
      <c r="AG90" s="11">
        <f t="shared" si="12"/>
        <v>0.99993625498007976</v>
      </c>
      <c r="AH90" s="11">
        <f t="shared" si="13"/>
        <v>1</v>
      </c>
      <c r="AI90" s="11">
        <f t="shared" si="14"/>
        <v>1</v>
      </c>
      <c r="AJ90" s="11">
        <f t="shared" si="15"/>
        <v>1</v>
      </c>
    </row>
    <row r="91" spans="1:36" s="571" customFormat="1" ht="15" customHeight="1">
      <c r="A91" s="574">
        <v>90</v>
      </c>
      <c r="B91" s="574">
        <v>87</v>
      </c>
      <c r="C91" s="573"/>
      <c r="D91" s="574">
        <v>3136</v>
      </c>
      <c r="E91" s="574" t="s">
        <v>1562</v>
      </c>
      <c r="F91" s="574" t="s">
        <v>3532</v>
      </c>
      <c r="G91" s="574">
        <v>1970</v>
      </c>
      <c r="H91" s="574" t="s">
        <v>92</v>
      </c>
      <c r="I91" s="573"/>
      <c r="J91" s="574">
        <v>42</v>
      </c>
      <c r="K91" s="574">
        <v>12</v>
      </c>
      <c r="L91" s="574">
        <v>42</v>
      </c>
      <c r="M91" s="582">
        <v>0.36383101851851851</v>
      </c>
      <c r="N91" s="574">
        <v>0</v>
      </c>
      <c r="O91" s="579">
        <v>0.36875000000000002</v>
      </c>
      <c r="P91" s="578">
        <v>0.6875</v>
      </c>
      <c r="Q91" s="579">
        <v>0.47083333333333333</v>
      </c>
      <c r="R91" s="579">
        <v>0.63749999999999996</v>
      </c>
      <c r="S91" s="579">
        <v>0.70416666666666672</v>
      </c>
      <c r="T91" s="579">
        <v>0.66180555555555554</v>
      </c>
      <c r="U91" s="579">
        <v>0.4</v>
      </c>
      <c r="V91" s="579">
        <v>0.55902777777777779</v>
      </c>
      <c r="W91" s="579">
        <v>0.51875000000000004</v>
      </c>
      <c r="X91" s="579">
        <v>0.37916666666666665</v>
      </c>
      <c r="Y91" s="579">
        <v>0.4284722222222222</v>
      </c>
      <c r="Z91" s="579">
        <v>0.60138888888888886</v>
      </c>
      <c r="AA91" s="579">
        <v>0.71736111111111112</v>
      </c>
      <c r="AB91" s="11" t="str">
        <f t="shared" si="8"/>
        <v>Jeżewski Tomek</v>
      </c>
      <c r="AC91" s="11">
        <f t="shared" si="9"/>
        <v>0</v>
      </c>
      <c r="AD91" s="11" t="str">
        <f t="shared" si="10"/>
        <v>Gdynia</v>
      </c>
      <c r="AE91" s="11">
        <f t="shared" si="11"/>
        <v>33.850145528604635</v>
      </c>
      <c r="AF91" s="11"/>
      <c r="AG91" s="11">
        <f t="shared" si="12"/>
        <v>0.99809129950691899</v>
      </c>
      <c r="AH91" s="11">
        <f t="shared" si="13"/>
        <v>1</v>
      </c>
      <c r="AI91" s="11">
        <f t="shared" si="14"/>
        <v>1</v>
      </c>
      <c r="AJ91" s="11">
        <f t="shared" si="15"/>
        <v>1</v>
      </c>
    </row>
    <row r="92" spans="1:36" ht="15" customHeight="1">
      <c r="A92" s="577">
        <v>91</v>
      </c>
      <c r="B92" s="577">
        <v>88</v>
      </c>
      <c r="C92" s="575"/>
      <c r="D92" s="577">
        <v>3107</v>
      </c>
      <c r="E92" s="577" t="s">
        <v>1581</v>
      </c>
      <c r="F92" s="577" t="s">
        <v>709</v>
      </c>
      <c r="G92" s="577">
        <v>1984</v>
      </c>
      <c r="H92" s="577" t="s">
        <v>1582</v>
      </c>
      <c r="I92" s="577" t="s">
        <v>3758</v>
      </c>
      <c r="J92" s="577">
        <v>42</v>
      </c>
      <c r="K92" s="577">
        <v>12</v>
      </c>
      <c r="L92" s="577">
        <v>42</v>
      </c>
      <c r="M92" s="583">
        <v>0.36398148148148146</v>
      </c>
      <c r="N92" s="577">
        <v>0</v>
      </c>
      <c r="O92" s="581">
        <v>0.36875000000000002</v>
      </c>
      <c r="P92" s="581">
        <v>0.68194444444444446</v>
      </c>
      <c r="Q92" s="581">
        <v>0.46875</v>
      </c>
      <c r="R92" s="581">
        <v>0.6381944444444444</v>
      </c>
      <c r="S92" s="581">
        <v>0.70208333333333328</v>
      </c>
      <c r="T92" s="581">
        <v>0.66111111111111109</v>
      </c>
      <c r="U92" s="581">
        <v>0.40069444444444446</v>
      </c>
      <c r="V92" s="581">
        <v>0.55277777777777781</v>
      </c>
      <c r="W92" s="581">
        <v>0.50069444444444444</v>
      </c>
      <c r="X92" s="581">
        <v>0.38472222222222224</v>
      </c>
      <c r="Y92" s="581">
        <v>0.43333333333333335</v>
      </c>
      <c r="Z92" s="581">
        <v>0.6020833333333333</v>
      </c>
      <c r="AA92" s="581">
        <v>0.71805555555555556</v>
      </c>
      <c r="AB92" s="11" t="str">
        <f t="shared" si="8"/>
        <v>Priebe Jakub</v>
      </c>
      <c r="AC92" s="11" t="str">
        <f t="shared" si="9"/>
        <v>Skylex Team</v>
      </c>
      <c r="AD92" s="11" t="str">
        <f t="shared" si="10"/>
        <v>Brzyno</v>
      </c>
      <c r="AE92" s="11">
        <f t="shared" si="11"/>
        <v>33.836152527718347</v>
      </c>
      <c r="AF92" s="11"/>
      <c r="AG92" s="11">
        <f t="shared" si="12"/>
        <v>0.99958661918087</v>
      </c>
      <c r="AH92" s="11">
        <f t="shared" si="13"/>
        <v>1</v>
      </c>
      <c r="AI92" s="11">
        <f t="shared" si="14"/>
        <v>1</v>
      </c>
      <c r="AJ92" s="11">
        <f t="shared" si="15"/>
        <v>1</v>
      </c>
    </row>
    <row r="93" spans="1:36" s="571" customFormat="1" ht="15" customHeight="1">
      <c r="A93" s="574">
        <v>92</v>
      </c>
      <c r="B93" s="574">
        <v>89</v>
      </c>
      <c r="C93" s="573"/>
      <c r="D93" s="574">
        <v>3108</v>
      </c>
      <c r="E93" s="574" t="s">
        <v>1487</v>
      </c>
      <c r="F93" s="574" t="s">
        <v>46</v>
      </c>
      <c r="G93" s="574">
        <v>1984</v>
      </c>
      <c r="H93" s="574" t="s">
        <v>57</v>
      </c>
      <c r="I93" s="574" t="s">
        <v>3758</v>
      </c>
      <c r="J93" s="574">
        <v>42</v>
      </c>
      <c r="K93" s="574">
        <v>12</v>
      </c>
      <c r="L93" s="574">
        <v>42</v>
      </c>
      <c r="M93" s="582">
        <v>0.36398148148148146</v>
      </c>
      <c r="N93" s="574">
        <v>0</v>
      </c>
      <c r="O93" s="579">
        <v>0.36875000000000002</v>
      </c>
      <c r="P93" s="579">
        <v>0.68194444444444446</v>
      </c>
      <c r="Q93" s="579">
        <v>0.46875</v>
      </c>
      <c r="R93" s="579">
        <v>0.63749999999999996</v>
      </c>
      <c r="S93" s="579">
        <v>0.70277777777777772</v>
      </c>
      <c r="T93" s="579">
        <v>0.66111111111111109</v>
      </c>
      <c r="U93" s="579">
        <v>0.40069444444444446</v>
      </c>
      <c r="V93" s="579">
        <v>0.55277777777777781</v>
      </c>
      <c r="W93" s="579">
        <v>0.50069444444444444</v>
      </c>
      <c r="X93" s="579">
        <v>0.38472222222222224</v>
      </c>
      <c r="Y93" s="579">
        <v>0.43333333333333335</v>
      </c>
      <c r="Z93" s="579">
        <v>0.6020833333333333</v>
      </c>
      <c r="AA93" s="579">
        <v>0.71805555555555556</v>
      </c>
      <c r="AB93" s="11" t="str">
        <f t="shared" si="8"/>
        <v>Olszewski Piotr</v>
      </c>
      <c r="AC93" s="11" t="str">
        <f t="shared" si="9"/>
        <v>Skylex Team</v>
      </c>
      <c r="AD93" s="11" t="str">
        <f t="shared" si="10"/>
        <v>Gdańsk</v>
      </c>
      <c r="AE93" s="11">
        <f t="shared" si="11"/>
        <v>33.836152527718347</v>
      </c>
      <c r="AF93" s="11"/>
      <c r="AG93" s="11">
        <f t="shared" si="12"/>
        <v>1</v>
      </c>
      <c r="AH93" s="11">
        <f t="shared" si="13"/>
        <v>1</v>
      </c>
      <c r="AI93" s="11">
        <f t="shared" si="14"/>
        <v>1</v>
      </c>
      <c r="AJ93" s="11">
        <f t="shared" si="15"/>
        <v>1</v>
      </c>
    </row>
    <row r="94" spans="1:36" ht="15" customHeight="1">
      <c r="A94" s="577">
        <v>93</v>
      </c>
      <c r="B94" s="577">
        <v>90</v>
      </c>
      <c r="C94" s="575"/>
      <c r="D94" s="577">
        <v>3202</v>
      </c>
      <c r="E94" s="577" t="s">
        <v>3757</v>
      </c>
      <c r="F94" s="577" t="s">
        <v>578</v>
      </c>
      <c r="G94" s="577">
        <v>1975</v>
      </c>
      <c r="H94" s="577" t="s">
        <v>508</v>
      </c>
      <c r="I94" s="575"/>
      <c r="J94" s="577">
        <v>42</v>
      </c>
      <c r="K94" s="577">
        <v>12</v>
      </c>
      <c r="L94" s="577">
        <v>42</v>
      </c>
      <c r="M94" s="583">
        <v>0.36412037037037037</v>
      </c>
      <c r="N94" s="577">
        <v>0</v>
      </c>
      <c r="O94" s="581">
        <v>0.36736111111111114</v>
      </c>
      <c r="P94" s="581">
        <v>0.68194444444444446</v>
      </c>
      <c r="Q94" s="581">
        <v>0.46805555555555556</v>
      </c>
      <c r="R94" s="581">
        <v>0.6381944444444444</v>
      </c>
      <c r="S94" s="581">
        <v>0.70347222222222228</v>
      </c>
      <c r="T94" s="581">
        <v>0.66111111111111109</v>
      </c>
      <c r="U94" s="581">
        <v>0.41041666666666665</v>
      </c>
      <c r="V94" s="581">
        <v>0.55347222222222225</v>
      </c>
      <c r="W94" s="581">
        <v>0.50069444444444444</v>
      </c>
      <c r="X94" s="581">
        <v>0.38750000000000001</v>
      </c>
      <c r="Y94" s="581">
        <v>0.43333333333333335</v>
      </c>
      <c r="Z94" s="581">
        <v>0.6020833333333333</v>
      </c>
      <c r="AA94" s="581">
        <v>0.71805555555555556</v>
      </c>
      <c r="AB94" s="11" t="str">
        <f t="shared" si="8"/>
        <v>Popczyk Tomasz</v>
      </c>
      <c r="AC94" s="11">
        <f t="shared" si="9"/>
        <v>0</v>
      </c>
      <c r="AD94" s="11" t="str">
        <f t="shared" si="10"/>
        <v>Rumia</v>
      </c>
      <c r="AE94" s="11">
        <f t="shared" si="11"/>
        <v>33.823246175832374</v>
      </c>
      <c r="AF94" s="11"/>
      <c r="AG94" s="11">
        <f t="shared" si="12"/>
        <v>0.99961856325492682</v>
      </c>
      <c r="AH94" s="11">
        <f t="shared" si="13"/>
        <v>1</v>
      </c>
      <c r="AI94" s="11">
        <f t="shared" si="14"/>
        <v>1</v>
      </c>
      <c r="AJ94" s="11">
        <f t="shared" si="15"/>
        <v>1</v>
      </c>
    </row>
    <row r="95" spans="1:36" s="571" customFormat="1" ht="15" customHeight="1">
      <c r="A95" s="574">
        <v>94</v>
      </c>
      <c r="B95" s="574">
        <v>91</v>
      </c>
      <c r="C95" s="573"/>
      <c r="D95" s="574">
        <v>3212</v>
      </c>
      <c r="E95" s="574" t="s">
        <v>3756</v>
      </c>
      <c r="F95" s="574" t="s">
        <v>1113</v>
      </c>
      <c r="G95" s="574">
        <v>1970</v>
      </c>
      <c r="H95" s="574" t="s">
        <v>3755</v>
      </c>
      <c r="I95" s="573"/>
      <c r="J95" s="574">
        <v>42</v>
      </c>
      <c r="K95" s="574">
        <v>12</v>
      </c>
      <c r="L95" s="574">
        <v>42</v>
      </c>
      <c r="M95" s="582">
        <v>0.36592592592592593</v>
      </c>
      <c r="N95" s="574">
        <v>0</v>
      </c>
      <c r="O95" s="579">
        <v>0.39652777777777776</v>
      </c>
      <c r="P95" s="579">
        <v>0.41805555555555557</v>
      </c>
      <c r="Q95" s="579">
        <v>0.65277777777777779</v>
      </c>
      <c r="R95" s="579">
        <v>0.46250000000000002</v>
      </c>
      <c r="S95" s="579">
        <v>0.62083333333333335</v>
      </c>
      <c r="T95" s="579">
        <v>0.44583333333333336</v>
      </c>
      <c r="U95" s="579">
        <v>0.70833333333333337</v>
      </c>
      <c r="V95" s="579">
        <v>0.55069444444444449</v>
      </c>
      <c r="W95" s="579">
        <v>0.58472222222222225</v>
      </c>
      <c r="X95" s="579">
        <v>0.37569444444444444</v>
      </c>
      <c r="Y95" s="579">
        <v>0.6875</v>
      </c>
      <c r="Z95" s="579">
        <v>0.50555555555555554</v>
      </c>
      <c r="AA95" s="579">
        <v>0.71944444444444444</v>
      </c>
      <c r="AB95" s="11" t="str">
        <f t="shared" si="8"/>
        <v>Walter Maciej</v>
      </c>
      <c r="AC95" s="11">
        <f t="shared" si="9"/>
        <v>0</v>
      </c>
      <c r="AD95" s="11" t="str">
        <f t="shared" si="10"/>
        <v>Dębrowa</v>
      </c>
      <c r="AE95" s="11">
        <f t="shared" si="11"/>
        <v>33.656355158517414</v>
      </c>
      <c r="AF95" s="11"/>
      <c r="AG95" s="11">
        <f t="shared" si="12"/>
        <v>0.99506578947368418</v>
      </c>
      <c r="AH95" s="11">
        <f t="shared" si="13"/>
        <v>1</v>
      </c>
      <c r="AI95" s="11">
        <f t="shared" si="14"/>
        <v>1</v>
      </c>
      <c r="AJ95" s="11">
        <f t="shared" si="15"/>
        <v>1</v>
      </c>
    </row>
    <row r="96" spans="1:36" ht="15" customHeight="1">
      <c r="A96" s="577">
        <v>95</v>
      </c>
      <c r="B96" s="577">
        <v>92</v>
      </c>
      <c r="C96" s="575"/>
      <c r="D96" s="577">
        <v>3033</v>
      </c>
      <c r="E96" s="577" t="s">
        <v>302</v>
      </c>
      <c r="F96" s="577" t="s">
        <v>486</v>
      </c>
      <c r="G96" s="577">
        <v>1964</v>
      </c>
      <c r="H96" s="577" t="s">
        <v>1419</v>
      </c>
      <c r="I96" s="577" t="s">
        <v>269</v>
      </c>
      <c r="J96" s="577">
        <v>42</v>
      </c>
      <c r="K96" s="577">
        <v>12</v>
      </c>
      <c r="L96" s="577">
        <v>42</v>
      </c>
      <c r="M96" s="583">
        <v>0.36731481481481482</v>
      </c>
      <c r="N96" s="577">
        <v>0</v>
      </c>
      <c r="O96" s="581">
        <v>0.7104166666666667</v>
      </c>
      <c r="P96" s="581">
        <v>0.40277777777777779</v>
      </c>
      <c r="Q96" s="581">
        <v>0.60555555555555551</v>
      </c>
      <c r="R96" s="581">
        <v>0.45277777777777778</v>
      </c>
      <c r="S96" s="581">
        <v>0.37777777777777777</v>
      </c>
      <c r="T96" s="581">
        <v>0.43055555555555558</v>
      </c>
      <c r="U96" s="581">
        <v>0.6694444444444444</v>
      </c>
      <c r="V96" s="581">
        <v>0.53125</v>
      </c>
      <c r="W96" s="581">
        <v>0.57152777777777775</v>
      </c>
      <c r="X96" s="581">
        <v>0.69652777777777775</v>
      </c>
      <c r="Y96" s="581">
        <v>0.64236111111111116</v>
      </c>
      <c r="Z96" s="581">
        <v>0.48472222222222222</v>
      </c>
      <c r="AA96" s="581">
        <v>0.72083333333333333</v>
      </c>
      <c r="AB96" s="11" t="str">
        <f t="shared" si="8"/>
        <v>Pachulski Jarosław</v>
      </c>
      <c r="AC96" s="11" t="str">
        <f t="shared" si="9"/>
        <v>GREY WOLF</v>
      </c>
      <c r="AD96" s="11" t="str">
        <f t="shared" si="10"/>
        <v>Reda</v>
      </c>
      <c r="AE96" s="11">
        <f t="shared" si="11"/>
        <v>33.529093921467307</v>
      </c>
      <c r="AF96" s="11"/>
      <c r="AG96" s="11">
        <f t="shared" si="12"/>
        <v>0.996218805142425</v>
      </c>
      <c r="AH96" s="11">
        <f t="shared" si="13"/>
        <v>1</v>
      </c>
      <c r="AI96" s="11">
        <f t="shared" si="14"/>
        <v>1</v>
      </c>
      <c r="AJ96" s="11">
        <f t="shared" si="15"/>
        <v>1</v>
      </c>
    </row>
    <row r="97" spans="1:36" s="571" customFormat="1" ht="15" customHeight="1">
      <c r="A97" s="574">
        <v>96</v>
      </c>
      <c r="B97" s="574">
        <v>93</v>
      </c>
      <c r="C97" s="573"/>
      <c r="D97" s="574">
        <v>3173</v>
      </c>
      <c r="E97" s="574" t="s">
        <v>3754</v>
      </c>
      <c r="F97" s="574" t="s">
        <v>958</v>
      </c>
      <c r="G97" s="574">
        <v>1977</v>
      </c>
      <c r="H97" s="574" t="s">
        <v>1419</v>
      </c>
      <c r="I97" s="574" t="s">
        <v>3753</v>
      </c>
      <c r="J97" s="574">
        <v>42</v>
      </c>
      <c r="K97" s="574">
        <v>12</v>
      </c>
      <c r="L97" s="574">
        <v>42</v>
      </c>
      <c r="M97" s="582">
        <v>0.36734953703703704</v>
      </c>
      <c r="N97" s="574">
        <v>0</v>
      </c>
      <c r="O97" s="579">
        <v>0.7104166666666667</v>
      </c>
      <c r="P97" s="579">
        <v>0.40277777777777779</v>
      </c>
      <c r="Q97" s="579">
        <v>0.60555555555555551</v>
      </c>
      <c r="R97" s="579">
        <v>0.45277777777777778</v>
      </c>
      <c r="S97" s="579">
        <v>0.37847222222222221</v>
      </c>
      <c r="T97" s="579">
        <v>0.43125000000000002</v>
      </c>
      <c r="U97" s="579">
        <v>0.66874999999999996</v>
      </c>
      <c r="V97" s="579">
        <v>0.52986111111111112</v>
      </c>
      <c r="W97" s="579">
        <v>0.57152777777777775</v>
      </c>
      <c r="X97" s="579">
        <v>0.69652777777777775</v>
      </c>
      <c r="Y97" s="579">
        <v>0.64097222222222228</v>
      </c>
      <c r="Z97" s="579">
        <v>0.48472222222222222</v>
      </c>
      <c r="AA97" s="579">
        <v>0.72083333333333333</v>
      </c>
      <c r="AB97" s="11" t="str">
        <f t="shared" si="8"/>
        <v>Kuhn Adrian</v>
      </c>
      <c r="AC97" s="11" t="str">
        <f t="shared" si="9"/>
        <v>NYPEL REDA</v>
      </c>
      <c r="AD97" s="11" t="str">
        <f t="shared" si="10"/>
        <v>Reda</v>
      </c>
      <c r="AE97" s="11">
        <f t="shared" si="11"/>
        <v>33.525924720113629</v>
      </c>
      <c r="AF97" s="11"/>
      <c r="AG97" s="11">
        <f t="shared" si="12"/>
        <v>0.9999054790636126</v>
      </c>
      <c r="AH97" s="11">
        <f t="shared" si="13"/>
        <v>1</v>
      </c>
      <c r="AI97" s="11">
        <f t="shared" si="14"/>
        <v>1</v>
      </c>
      <c r="AJ97" s="11">
        <f t="shared" si="15"/>
        <v>1</v>
      </c>
    </row>
    <row r="98" spans="1:36" ht="15" customHeight="1">
      <c r="A98" s="577">
        <v>97</v>
      </c>
      <c r="B98" s="577">
        <v>94</v>
      </c>
      <c r="C98" s="575"/>
      <c r="D98" s="577">
        <v>3174</v>
      </c>
      <c r="E98" s="577" t="s">
        <v>3504</v>
      </c>
      <c r="F98" s="577" t="s">
        <v>60</v>
      </c>
      <c r="G98" s="577">
        <v>1969</v>
      </c>
      <c r="H98" s="577" t="s">
        <v>1203</v>
      </c>
      <c r="I98" s="577" t="s">
        <v>3753</v>
      </c>
      <c r="J98" s="577">
        <v>42</v>
      </c>
      <c r="K98" s="577">
        <v>12</v>
      </c>
      <c r="L98" s="577">
        <v>42</v>
      </c>
      <c r="M98" s="583">
        <v>0.36745370370370373</v>
      </c>
      <c r="N98" s="577">
        <v>0</v>
      </c>
      <c r="O98" s="581">
        <v>0.7104166666666667</v>
      </c>
      <c r="P98" s="581">
        <v>0.40277777777777779</v>
      </c>
      <c r="Q98" s="581">
        <v>0.60624999999999996</v>
      </c>
      <c r="R98" s="581">
        <v>0.45277777777777778</v>
      </c>
      <c r="S98" s="581">
        <v>0.37847222222222221</v>
      </c>
      <c r="T98" s="581">
        <v>0.43125000000000002</v>
      </c>
      <c r="U98" s="581">
        <v>0.66874999999999996</v>
      </c>
      <c r="V98" s="581">
        <v>0.52986111111111112</v>
      </c>
      <c r="W98" s="581">
        <v>0.57152777777777775</v>
      </c>
      <c r="X98" s="581">
        <v>0.69722222222222219</v>
      </c>
      <c r="Y98" s="581">
        <v>0.64236111111111116</v>
      </c>
      <c r="Z98" s="581">
        <v>0.48472222222222222</v>
      </c>
      <c r="AA98" s="581">
        <v>0.72152777777777777</v>
      </c>
      <c r="AB98" s="11" t="str">
        <f t="shared" si="8"/>
        <v>Kwiatkowski Krzysztof</v>
      </c>
      <c r="AC98" s="11" t="str">
        <f t="shared" si="9"/>
        <v>NYPEL REDA</v>
      </c>
      <c r="AD98" s="11" t="str">
        <f t="shared" si="10"/>
        <v>Wejherowo</v>
      </c>
      <c r="AE98" s="11">
        <f t="shared" si="11"/>
        <v>33.516420709704121</v>
      </c>
      <c r="AF98" s="11"/>
      <c r="AG98" s="11">
        <f t="shared" si="12"/>
        <v>0.99971651757591029</v>
      </c>
      <c r="AH98" s="11">
        <f t="shared" si="13"/>
        <v>1</v>
      </c>
      <c r="AI98" s="11">
        <f t="shared" si="14"/>
        <v>1</v>
      </c>
      <c r="AJ98" s="11">
        <f t="shared" si="15"/>
        <v>1</v>
      </c>
    </row>
    <row r="99" spans="1:36" s="571" customFormat="1" ht="15" customHeight="1">
      <c r="A99" s="574">
        <v>98</v>
      </c>
      <c r="B99" s="574">
        <v>95</v>
      </c>
      <c r="C99" s="573"/>
      <c r="D99" s="574">
        <v>3047</v>
      </c>
      <c r="E99" s="574" t="s">
        <v>3752</v>
      </c>
      <c r="F99" s="574" t="s">
        <v>88</v>
      </c>
      <c r="G99" s="574">
        <v>1951</v>
      </c>
      <c r="H99" s="574" t="s">
        <v>3751</v>
      </c>
      <c r="I99" s="573"/>
      <c r="J99" s="574">
        <v>42</v>
      </c>
      <c r="K99" s="574">
        <v>12</v>
      </c>
      <c r="L99" s="574">
        <v>42</v>
      </c>
      <c r="M99" s="582">
        <v>0.3691550925925926</v>
      </c>
      <c r="N99" s="574">
        <v>0</v>
      </c>
      <c r="O99" s="579">
        <v>0.71597222222222223</v>
      </c>
      <c r="P99" s="579">
        <v>0.40416666666666667</v>
      </c>
      <c r="Q99" s="579">
        <v>0.60624999999999996</v>
      </c>
      <c r="R99" s="579">
        <v>0.44930555555555557</v>
      </c>
      <c r="S99" s="579">
        <v>0.38958333333333334</v>
      </c>
      <c r="T99" s="579">
        <v>0.42916666666666664</v>
      </c>
      <c r="U99" s="579">
        <v>0.66805555555555551</v>
      </c>
      <c r="V99" s="579">
        <v>0.5229166666666667</v>
      </c>
      <c r="W99" s="579">
        <v>0.56597222222222221</v>
      </c>
      <c r="X99" s="579">
        <v>0.69722222222222219</v>
      </c>
      <c r="Y99" s="579">
        <v>0.64166666666666672</v>
      </c>
      <c r="Z99" s="579">
        <v>0.48194444444444445</v>
      </c>
      <c r="AA99" s="579">
        <v>0.72291666666666665</v>
      </c>
      <c r="AB99" s="11" t="str">
        <f t="shared" si="8"/>
        <v>Redlarski Marek</v>
      </c>
      <c r="AC99" s="11">
        <f t="shared" si="9"/>
        <v>0</v>
      </c>
      <c r="AD99" s="11" t="str">
        <f t="shared" si="10"/>
        <v>Łąg</v>
      </c>
      <c r="AE99" s="11">
        <f t="shared" si="11"/>
        <v>33.361947787793902</v>
      </c>
      <c r="AF99" s="11"/>
      <c r="AG99" s="11">
        <f t="shared" si="12"/>
        <v>0.99539112713591471</v>
      </c>
      <c r="AH99" s="11">
        <f t="shared" si="13"/>
        <v>1</v>
      </c>
      <c r="AI99" s="11">
        <f t="shared" si="14"/>
        <v>1</v>
      </c>
      <c r="AJ99" s="11">
        <f t="shared" si="15"/>
        <v>1</v>
      </c>
    </row>
    <row r="100" spans="1:36" ht="15" customHeight="1">
      <c r="A100" s="577">
        <v>99</v>
      </c>
      <c r="B100" s="577">
        <v>96</v>
      </c>
      <c r="C100" s="575"/>
      <c r="D100" s="577">
        <v>3073</v>
      </c>
      <c r="E100" s="577" t="s">
        <v>3750</v>
      </c>
      <c r="F100" s="577" t="s">
        <v>1096</v>
      </c>
      <c r="G100" s="577">
        <v>1970</v>
      </c>
      <c r="H100" s="577" t="s">
        <v>57</v>
      </c>
      <c r="I100" s="577" t="s">
        <v>3749</v>
      </c>
      <c r="J100" s="577">
        <v>42</v>
      </c>
      <c r="K100" s="577">
        <v>12</v>
      </c>
      <c r="L100" s="577">
        <v>42</v>
      </c>
      <c r="M100" s="583">
        <v>0.36935185185185188</v>
      </c>
      <c r="N100" s="577">
        <v>0</v>
      </c>
      <c r="O100" s="581">
        <v>0.71597222222222223</v>
      </c>
      <c r="P100" s="581">
        <v>0.3659722222222222</v>
      </c>
      <c r="Q100" s="581">
        <v>0.6069444444444444</v>
      </c>
      <c r="R100" s="581">
        <v>0.40416666666666667</v>
      </c>
      <c r="S100" s="581">
        <v>0.55347222222222225</v>
      </c>
      <c r="T100" s="581">
        <v>0.38611111111111113</v>
      </c>
      <c r="U100" s="581">
        <v>0.66666666666666663</v>
      </c>
      <c r="V100" s="581">
        <v>0.4826388888888889</v>
      </c>
      <c r="W100" s="581">
        <v>0.51875000000000004</v>
      </c>
      <c r="X100" s="581">
        <v>0.70347222222222228</v>
      </c>
      <c r="Y100" s="581">
        <v>0.64166666666666672</v>
      </c>
      <c r="Z100" s="581">
        <v>0.42986111111111114</v>
      </c>
      <c r="AA100" s="581">
        <v>0.72291666666666665</v>
      </c>
      <c r="AB100" s="11" t="str">
        <f t="shared" si="8"/>
        <v>Hudy Sławomir</v>
      </c>
      <c r="AC100" s="11" t="str">
        <f t="shared" si="9"/>
        <v>Grawitacja Gdańsk</v>
      </c>
      <c r="AD100" s="11" t="str">
        <f t="shared" si="10"/>
        <v>Gdańsk</v>
      </c>
      <c r="AE100" s="11">
        <f t="shared" si="11"/>
        <v>33.344175378907195</v>
      </c>
      <c r="AF100" s="11"/>
      <c r="AG100" s="11">
        <f t="shared" si="12"/>
        <v>0.99946728503384308</v>
      </c>
      <c r="AH100" s="11">
        <f t="shared" si="13"/>
        <v>1</v>
      </c>
      <c r="AI100" s="11">
        <f t="shared" si="14"/>
        <v>1</v>
      </c>
      <c r="AJ100" s="11">
        <f t="shared" si="15"/>
        <v>1</v>
      </c>
    </row>
    <row r="101" spans="1:36" s="571" customFormat="1" ht="15" customHeight="1">
      <c r="A101" s="574">
        <v>100</v>
      </c>
      <c r="B101" s="574">
        <v>97</v>
      </c>
      <c r="C101" s="573"/>
      <c r="D101" s="574">
        <v>3083</v>
      </c>
      <c r="E101" s="574" t="s">
        <v>1757</v>
      </c>
      <c r="F101" s="574" t="s">
        <v>1572</v>
      </c>
      <c r="G101" s="574">
        <v>1990</v>
      </c>
      <c r="H101" s="574" t="s">
        <v>1097</v>
      </c>
      <c r="I101" s="574" t="s">
        <v>3705</v>
      </c>
      <c r="J101" s="574">
        <v>41</v>
      </c>
      <c r="K101" s="574">
        <v>11</v>
      </c>
      <c r="L101" s="574">
        <v>41</v>
      </c>
      <c r="M101" s="582">
        <v>0.3533101851851852</v>
      </c>
      <c r="N101" s="574">
        <v>0</v>
      </c>
      <c r="O101" s="578"/>
      <c r="P101" s="579">
        <v>0.69444444444444442</v>
      </c>
      <c r="Q101" s="579">
        <v>0.45555555555555555</v>
      </c>
      <c r="R101" s="579">
        <v>0.64652777777777781</v>
      </c>
      <c r="S101" s="579">
        <v>0.52361111111111114</v>
      </c>
      <c r="T101" s="579">
        <v>0.67361111111111116</v>
      </c>
      <c r="U101" s="579">
        <v>0.39513888888888887</v>
      </c>
      <c r="V101" s="579">
        <v>0.56458333333333333</v>
      </c>
      <c r="W101" s="579">
        <v>0.48402777777777778</v>
      </c>
      <c r="X101" s="579">
        <v>0.37708333333333333</v>
      </c>
      <c r="Y101" s="579">
        <v>0.41805555555555557</v>
      </c>
      <c r="Z101" s="579">
        <v>0.61597222222222225</v>
      </c>
      <c r="AA101" s="579">
        <v>0.70694444444444449</v>
      </c>
      <c r="AB101" s="11" t="str">
        <f t="shared" ref="AB101:AB164" si="16">E101&amp;" "&amp;F101</f>
        <v>Kotkowski Kamil</v>
      </c>
      <c r="AC101" s="11" t="str">
        <f t="shared" ref="AC101:AC164" si="17">I101</f>
        <v>Królowie lasu</v>
      </c>
      <c r="AD101" s="11" t="str">
        <f t="shared" ref="AD101:AD164" si="18">H101</f>
        <v>Solec Kujawski</v>
      </c>
      <c r="AE101" s="11">
        <f t="shared" ref="AE101:AE164" si="19">MAX(AE100*IF(AI101&lt;1,AI101,IF(AJ101&lt;1,AJ101,IF(AG101&lt;1,AG101,1))),0)</f>
        <v>32.550266441314164</v>
      </c>
      <c r="AF101" s="11"/>
      <c r="AG101" s="11">
        <f t="shared" ref="AG101:AG164" si="20">M100/M101</f>
        <v>1.0454039179715653</v>
      </c>
      <c r="AH101" s="11">
        <f t="shared" ref="AH101:AH164" si="21">K101/K100</f>
        <v>0.91666666666666663</v>
      </c>
      <c r="AI101" s="11">
        <f t="shared" ref="AI101:AI164" si="22">J101/J100</f>
        <v>0.97619047619047616</v>
      </c>
      <c r="AJ101" s="11">
        <f t="shared" ref="AJ101:AJ164" si="23">(K101/K100)^0.2</f>
        <v>0.98274826965614603</v>
      </c>
    </row>
    <row r="102" spans="1:36" ht="15" customHeight="1">
      <c r="A102" s="577">
        <v>101</v>
      </c>
      <c r="B102" s="577">
        <v>98</v>
      </c>
      <c r="C102" s="575"/>
      <c r="D102" s="577">
        <v>3131</v>
      </c>
      <c r="E102" s="577" t="s">
        <v>1752</v>
      </c>
      <c r="F102" s="577" t="s">
        <v>1113</v>
      </c>
      <c r="G102" s="577">
        <v>1990</v>
      </c>
      <c r="H102" s="577" t="s">
        <v>1097</v>
      </c>
      <c r="I102" s="577" t="s">
        <v>3705</v>
      </c>
      <c r="J102" s="577">
        <v>41</v>
      </c>
      <c r="K102" s="577">
        <v>11</v>
      </c>
      <c r="L102" s="577">
        <v>41</v>
      </c>
      <c r="M102" s="583">
        <v>0.35350694444444447</v>
      </c>
      <c r="N102" s="577">
        <v>0</v>
      </c>
      <c r="O102" s="580"/>
      <c r="P102" s="581">
        <v>0.69444444444444442</v>
      </c>
      <c r="Q102" s="581">
        <v>0.45555555555555555</v>
      </c>
      <c r="R102" s="581">
        <v>0.64652777777777781</v>
      </c>
      <c r="S102" s="581">
        <v>0.52430555555555558</v>
      </c>
      <c r="T102" s="581">
        <v>0.6743055555555556</v>
      </c>
      <c r="U102" s="581">
        <v>0.39513888888888887</v>
      </c>
      <c r="V102" s="581">
        <v>0.56458333333333333</v>
      </c>
      <c r="W102" s="581">
        <v>0.48402777777777778</v>
      </c>
      <c r="X102" s="581">
        <v>0.37708333333333333</v>
      </c>
      <c r="Y102" s="581">
        <v>0.41805555555555557</v>
      </c>
      <c r="Z102" s="581">
        <v>0.61944444444444446</v>
      </c>
      <c r="AA102" s="581">
        <v>0.70763888888888893</v>
      </c>
      <c r="AB102" s="11" t="str">
        <f t="shared" si="16"/>
        <v>Wysocki Maciej</v>
      </c>
      <c r="AC102" s="11" t="str">
        <f t="shared" si="17"/>
        <v>Królowie lasu</v>
      </c>
      <c r="AD102" s="11" t="str">
        <f t="shared" si="18"/>
        <v>Solec Kujawski</v>
      </c>
      <c r="AE102" s="11">
        <f t="shared" si="19"/>
        <v>32.532149212178119</v>
      </c>
      <c r="AF102" s="11"/>
      <c r="AG102" s="11">
        <f t="shared" si="20"/>
        <v>0.99944340765478179</v>
      </c>
      <c r="AH102" s="11">
        <f t="shared" si="21"/>
        <v>1</v>
      </c>
      <c r="AI102" s="11">
        <f t="shared" si="22"/>
        <v>1</v>
      </c>
      <c r="AJ102" s="11">
        <f t="shared" si="23"/>
        <v>1</v>
      </c>
    </row>
    <row r="103" spans="1:36" s="571" customFormat="1" ht="15" customHeight="1">
      <c r="A103" s="574">
        <v>102</v>
      </c>
      <c r="B103" s="574">
        <v>99</v>
      </c>
      <c r="C103" s="573"/>
      <c r="D103" s="574">
        <v>3063</v>
      </c>
      <c r="E103" s="574" t="s">
        <v>1635</v>
      </c>
      <c r="F103" s="574" t="s">
        <v>578</v>
      </c>
      <c r="G103" s="574">
        <v>1982</v>
      </c>
      <c r="H103" s="574" t="s">
        <v>92</v>
      </c>
      <c r="I103" s="574" t="s">
        <v>1636</v>
      </c>
      <c r="J103" s="574">
        <v>40</v>
      </c>
      <c r="K103" s="574">
        <v>11</v>
      </c>
      <c r="L103" s="574">
        <v>40</v>
      </c>
      <c r="M103" s="582">
        <v>0.37134259259259261</v>
      </c>
      <c r="N103" s="574">
        <v>0</v>
      </c>
      <c r="O103" s="578">
        <v>0.375</v>
      </c>
      <c r="P103" s="579">
        <v>0.40555555555555556</v>
      </c>
      <c r="Q103" s="578"/>
      <c r="R103" s="579">
        <v>0.45902777777777776</v>
      </c>
      <c r="S103" s="579">
        <v>0.61458333333333337</v>
      </c>
      <c r="T103" s="579">
        <v>0.43472222222222223</v>
      </c>
      <c r="U103" s="578">
        <v>0.71250000000000002</v>
      </c>
      <c r="V103" s="579">
        <v>0.53125</v>
      </c>
      <c r="W103" s="579">
        <v>0.5756944444444444</v>
      </c>
      <c r="X103" s="578">
        <v>0.36527777777777776</v>
      </c>
      <c r="Y103" s="579">
        <v>0.68958333333333333</v>
      </c>
      <c r="Z103" s="579">
        <v>0.49027777777777776</v>
      </c>
      <c r="AA103" s="579">
        <v>0.72499999999999998</v>
      </c>
      <c r="AB103" s="11" t="str">
        <f t="shared" si="16"/>
        <v>Galek Tomasz</v>
      </c>
      <c r="AC103" s="11" t="str">
        <f t="shared" si="17"/>
        <v>Ten TeGes Team</v>
      </c>
      <c r="AD103" s="11" t="str">
        <f t="shared" si="18"/>
        <v>Gdynia</v>
      </c>
      <c r="AE103" s="11">
        <f t="shared" si="19"/>
        <v>31.738682158222556</v>
      </c>
      <c r="AF103" s="11"/>
      <c r="AG103" s="11">
        <f t="shared" si="20"/>
        <v>0.95196982919835438</v>
      </c>
      <c r="AH103" s="11">
        <f t="shared" si="21"/>
        <v>1</v>
      </c>
      <c r="AI103" s="11">
        <f t="shared" si="22"/>
        <v>0.97560975609756095</v>
      </c>
      <c r="AJ103" s="11">
        <f t="shared" si="23"/>
        <v>1</v>
      </c>
    </row>
    <row r="104" spans="1:36" ht="15" customHeight="1">
      <c r="A104" s="577">
        <v>103</v>
      </c>
      <c r="B104" s="577">
        <v>100</v>
      </c>
      <c r="C104" s="575"/>
      <c r="D104" s="577">
        <v>3064</v>
      </c>
      <c r="E104" s="577" t="s">
        <v>1635</v>
      </c>
      <c r="F104" s="577" t="s">
        <v>1638</v>
      </c>
      <c r="G104" s="577">
        <v>1946</v>
      </c>
      <c r="H104" s="577" t="s">
        <v>92</v>
      </c>
      <c r="I104" s="577" t="s">
        <v>1636</v>
      </c>
      <c r="J104" s="577">
        <v>40</v>
      </c>
      <c r="K104" s="577">
        <v>11</v>
      </c>
      <c r="L104" s="577">
        <v>40</v>
      </c>
      <c r="M104" s="583">
        <v>0.37134259259259261</v>
      </c>
      <c r="N104" s="577">
        <v>0</v>
      </c>
      <c r="O104" s="581">
        <v>0.37638888888888888</v>
      </c>
      <c r="P104" s="581">
        <v>0.40555555555555556</v>
      </c>
      <c r="Q104" s="580"/>
      <c r="R104" s="581">
        <v>0.45902777777777776</v>
      </c>
      <c r="S104" s="581">
        <v>0.61458333333333337</v>
      </c>
      <c r="T104" s="581">
        <v>0.43472222222222223</v>
      </c>
      <c r="U104" s="581">
        <v>0.71250000000000002</v>
      </c>
      <c r="V104" s="581">
        <v>0.53055555555555556</v>
      </c>
      <c r="W104" s="581">
        <v>0.5756944444444444</v>
      </c>
      <c r="X104" s="581">
        <v>0.36527777777777776</v>
      </c>
      <c r="Y104" s="581">
        <v>0.68819444444444444</v>
      </c>
      <c r="Z104" s="581">
        <v>0.49027777777777776</v>
      </c>
      <c r="AA104" s="581">
        <v>0.72499999999999998</v>
      </c>
      <c r="AB104" s="11" t="str">
        <f t="shared" si="16"/>
        <v>Galek Gustaw</v>
      </c>
      <c r="AC104" s="11" t="str">
        <f t="shared" si="17"/>
        <v>Ten TeGes Team</v>
      </c>
      <c r="AD104" s="11" t="str">
        <f t="shared" si="18"/>
        <v>Gdynia</v>
      </c>
      <c r="AE104" s="11">
        <f t="shared" si="19"/>
        <v>31.738682158222556</v>
      </c>
      <c r="AF104" s="11"/>
      <c r="AG104" s="11">
        <f t="shared" si="20"/>
        <v>1</v>
      </c>
      <c r="AH104" s="11">
        <f t="shared" si="21"/>
        <v>1</v>
      </c>
      <c r="AI104" s="11">
        <f t="shared" si="22"/>
        <v>1</v>
      </c>
      <c r="AJ104" s="11">
        <f t="shared" si="23"/>
        <v>1</v>
      </c>
    </row>
    <row r="105" spans="1:36" s="571" customFormat="1" ht="15" customHeight="1">
      <c r="A105" s="574">
        <v>104</v>
      </c>
      <c r="B105" s="574">
        <v>101</v>
      </c>
      <c r="C105" s="573"/>
      <c r="D105" s="574">
        <v>3097</v>
      </c>
      <c r="E105" s="574" t="s">
        <v>3748</v>
      </c>
      <c r="F105" s="574" t="s">
        <v>69</v>
      </c>
      <c r="G105" s="574">
        <v>1976</v>
      </c>
      <c r="H105" s="574" t="s">
        <v>47</v>
      </c>
      <c r="I105" s="574" t="s">
        <v>3741</v>
      </c>
      <c r="J105" s="574">
        <v>40</v>
      </c>
      <c r="K105" s="574">
        <v>11</v>
      </c>
      <c r="L105" s="574">
        <v>40</v>
      </c>
      <c r="M105" s="582">
        <v>0.3729513888888889</v>
      </c>
      <c r="N105" s="574">
        <v>0</v>
      </c>
      <c r="O105" s="579">
        <v>0.46180555555555558</v>
      </c>
      <c r="P105" s="579">
        <v>0.50694444444444442</v>
      </c>
      <c r="Q105" s="578"/>
      <c r="R105" s="579">
        <v>0.58125000000000004</v>
      </c>
      <c r="S105" s="579">
        <v>0.4909722222222222</v>
      </c>
      <c r="T105" s="579">
        <v>0.53888888888888886</v>
      </c>
      <c r="U105" s="579">
        <v>0.37291666666666667</v>
      </c>
      <c r="V105" s="579">
        <v>0.65208333333333335</v>
      </c>
      <c r="W105" s="579">
        <v>0.6875</v>
      </c>
      <c r="X105" s="579">
        <v>0.4465277777777778</v>
      </c>
      <c r="Y105" s="579">
        <v>0.40069444444444446</v>
      </c>
      <c r="Z105" s="579">
        <v>0.60624999999999996</v>
      </c>
      <c r="AA105" s="579">
        <v>0.7270833333333333</v>
      </c>
      <c r="AB105" s="11" t="str">
        <f t="shared" si="16"/>
        <v>Nowiński Andrzej</v>
      </c>
      <c r="AC105" s="11" t="str">
        <f t="shared" si="17"/>
        <v>Ananas Design</v>
      </c>
      <c r="AD105" s="11" t="str">
        <f t="shared" si="18"/>
        <v>Warszawa</v>
      </c>
      <c r="AE105" s="11">
        <f t="shared" si="19"/>
        <v>31.601771354759411</v>
      </c>
      <c r="AF105" s="11"/>
      <c r="AG105" s="11">
        <f t="shared" si="20"/>
        <v>0.99568631102007887</v>
      </c>
      <c r="AH105" s="11">
        <f t="shared" si="21"/>
        <v>1</v>
      </c>
      <c r="AI105" s="11">
        <f t="shared" si="22"/>
        <v>1</v>
      </c>
      <c r="AJ105" s="11">
        <f t="shared" si="23"/>
        <v>1</v>
      </c>
    </row>
    <row r="106" spans="1:36" ht="15" customHeight="1">
      <c r="A106" s="577">
        <v>105</v>
      </c>
      <c r="B106" s="577">
        <v>102</v>
      </c>
      <c r="C106" s="575"/>
      <c r="D106" s="577">
        <v>3218</v>
      </c>
      <c r="E106" s="577" t="s">
        <v>3747</v>
      </c>
      <c r="F106" s="577" t="s">
        <v>102</v>
      </c>
      <c r="G106" s="577">
        <v>1973</v>
      </c>
      <c r="H106" s="577" t="s">
        <v>47</v>
      </c>
      <c r="I106" s="575"/>
      <c r="J106" s="577">
        <v>40</v>
      </c>
      <c r="K106" s="577">
        <v>11</v>
      </c>
      <c r="L106" s="577">
        <v>40</v>
      </c>
      <c r="M106" s="583">
        <v>0.37298611111111113</v>
      </c>
      <c r="N106" s="577">
        <v>0</v>
      </c>
      <c r="O106" s="581">
        <v>0.46180555555555558</v>
      </c>
      <c r="P106" s="581">
        <v>0.50694444444444442</v>
      </c>
      <c r="Q106" s="580"/>
      <c r="R106" s="581">
        <v>0.5805555555555556</v>
      </c>
      <c r="S106" s="581">
        <v>0.4909722222222222</v>
      </c>
      <c r="T106" s="581">
        <v>0.53888888888888886</v>
      </c>
      <c r="U106" s="581">
        <v>0.37361111111111112</v>
      </c>
      <c r="V106" s="581">
        <v>0.65138888888888891</v>
      </c>
      <c r="W106" s="581">
        <v>0.6875</v>
      </c>
      <c r="X106" s="581">
        <v>0.4465277777777778</v>
      </c>
      <c r="Y106" s="581">
        <v>0.4</v>
      </c>
      <c r="Z106" s="581">
        <v>0.60624999999999996</v>
      </c>
      <c r="AA106" s="581">
        <v>0.7270833333333333</v>
      </c>
      <c r="AB106" s="11" t="str">
        <f t="shared" si="16"/>
        <v>Konkolewski Mariusz</v>
      </c>
      <c r="AC106" s="11">
        <f t="shared" si="17"/>
        <v>0</v>
      </c>
      <c r="AD106" s="11" t="str">
        <f t="shared" si="18"/>
        <v>Warszawa</v>
      </c>
      <c r="AE106" s="11">
        <f t="shared" si="19"/>
        <v>31.598829465785776</v>
      </c>
      <c r="AF106" s="11"/>
      <c r="AG106" s="11">
        <f t="shared" si="20"/>
        <v>0.99990690746602118</v>
      </c>
      <c r="AH106" s="11">
        <f t="shared" si="21"/>
        <v>1</v>
      </c>
      <c r="AI106" s="11">
        <f t="shared" si="22"/>
        <v>1</v>
      </c>
      <c r="AJ106" s="11">
        <f t="shared" si="23"/>
        <v>1</v>
      </c>
    </row>
    <row r="107" spans="1:36" s="571" customFormat="1" ht="15" customHeight="1">
      <c r="A107" s="574">
        <v>106</v>
      </c>
      <c r="B107" s="574">
        <v>103</v>
      </c>
      <c r="C107" s="573"/>
      <c r="D107" s="574">
        <v>3177</v>
      </c>
      <c r="E107" s="574" t="s">
        <v>3033</v>
      </c>
      <c r="F107" s="574" t="s">
        <v>386</v>
      </c>
      <c r="G107" s="574">
        <v>1983</v>
      </c>
      <c r="H107" s="574" t="s">
        <v>3585</v>
      </c>
      <c r="I107" s="574" t="s">
        <v>3622</v>
      </c>
      <c r="J107" s="574">
        <v>40</v>
      </c>
      <c r="K107" s="574">
        <v>10</v>
      </c>
      <c r="L107" s="574">
        <v>40</v>
      </c>
      <c r="M107" s="582">
        <v>0.37105324074074075</v>
      </c>
      <c r="N107" s="574">
        <v>0</v>
      </c>
      <c r="O107" s="578"/>
      <c r="P107" s="578"/>
      <c r="Q107" s="579">
        <v>0.44791666666666669</v>
      </c>
      <c r="R107" s="579">
        <v>0.67152777777777772</v>
      </c>
      <c r="S107" s="579">
        <v>0.4826388888888889</v>
      </c>
      <c r="T107" s="579">
        <v>0.69374999999999998</v>
      </c>
      <c r="U107" s="579">
        <v>0.37638888888888888</v>
      </c>
      <c r="V107" s="579">
        <v>0.57708333333333328</v>
      </c>
      <c r="W107" s="579">
        <v>0.51388888888888884</v>
      </c>
      <c r="X107" s="579">
        <v>0.36249999999999999</v>
      </c>
      <c r="Y107" s="579">
        <v>0.40208333333333335</v>
      </c>
      <c r="Z107" s="579">
        <v>0.64166666666666672</v>
      </c>
      <c r="AA107" s="579">
        <v>0.72499999999999998</v>
      </c>
      <c r="AB107" s="11" t="str">
        <f t="shared" si="16"/>
        <v>Grabowski Adam</v>
      </c>
      <c r="AC107" s="11" t="str">
        <f t="shared" si="17"/>
        <v>Inca Terror Squad</v>
      </c>
      <c r="AD107" s="11" t="str">
        <f t="shared" si="18"/>
        <v>Stawiguda</v>
      </c>
      <c r="AE107" s="11">
        <f t="shared" si="19"/>
        <v>31.002196032182496</v>
      </c>
      <c r="AF107" s="11"/>
      <c r="AG107" s="11">
        <f t="shared" si="20"/>
        <v>1.0052091456377306</v>
      </c>
      <c r="AH107" s="11">
        <f t="shared" si="21"/>
        <v>0.90909090909090906</v>
      </c>
      <c r="AI107" s="11">
        <f t="shared" si="22"/>
        <v>1</v>
      </c>
      <c r="AJ107" s="11">
        <f t="shared" si="23"/>
        <v>0.98111849572626431</v>
      </c>
    </row>
    <row r="108" spans="1:36" ht="15" customHeight="1">
      <c r="A108" s="577">
        <v>107</v>
      </c>
      <c r="B108" s="577">
        <v>104</v>
      </c>
      <c r="C108" s="575"/>
      <c r="D108" s="577">
        <v>3217</v>
      </c>
      <c r="E108" s="577" t="s">
        <v>3746</v>
      </c>
      <c r="F108" s="577" t="s">
        <v>1107</v>
      </c>
      <c r="G108" s="577">
        <v>1986</v>
      </c>
      <c r="H108" s="577" t="s">
        <v>68</v>
      </c>
      <c r="I108" s="575"/>
      <c r="J108" s="577">
        <v>39</v>
      </c>
      <c r="K108" s="577">
        <v>11</v>
      </c>
      <c r="L108" s="577">
        <v>39</v>
      </c>
      <c r="M108" s="583">
        <v>0.35314814814814816</v>
      </c>
      <c r="N108" s="577">
        <v>0</v>
      </c>
      <c r="O108" s="581">
        <v>0.69930555555555551</v>
      </c>
      <c r="P108" s="581">
        <v>0.67500000000000004</v>
      </c>
      <c r="Q108" s="581">
        <v>0.45555555555555555</v>
      </c>
      <c r="R108" s="581">
        <v>0.63749999999999996</v>
      </c>
      <c r="S108" s="580"/>
      <c r="T108" s="581">
        <v>0.65833333333333333</v>
      </c>
      <c r="U108" s="581">
        <v>0.38958333333333334</v>
      </c>
      <c r="V108" s="581">
        <v>0.53472222222222221</v>
      </c>
      <c r="W108" s="581">
        <v>0.48888888888888887</v>
      </c>
      <c r="X108" s="581">
        <v>0.36666666666666664</v>
      </c>
      <c r="Y108" s="581">
        <v>0.40972222222222221</v>
      </c>
      <c r="Z108" s="581">
        <v>0.6</v>
      </c>
      <c r="AA108" s="581">
        <v>0.70694444444444449</v>
      </c>
      <c r="AB108" s="11" t="str">
        <f t="shared" si="16"/>
        <v>Ossowski Karol</v>
      </c>
      <c r="AC108" s="11">
        <f t="shared" si="17"/>
        <v>0</v>
      </c>
      <c r="AD108" s="11" t="str">
        <f t="shared" si="18"/>
        <v>Toruń</v>
      </c>
      <c r="AE108" s="11">
        <f t="shared" si="19"/>
        <v>30.227141131377934</v>
      </c>
      <c r="AF108" s="11"/>
      <c r="AG108" s="11">
        <f t="shared" si="20"/>
        <v>1.0507013633980073</v>
      </c>
      <c r="AH108" s="11">
        <f t="shared" si="21"/>
        <v>1.1000000000000001</v>
      </c>
      <c r="AI108" s="11">
        <f t="shared" si="22"/>
        <v>0.97499999999999998</v>
      </c>
      <c r="AJ108" s="11">
        <f t="shared" si="23"/>
        <v>1.0192448764914566</v>
      </c>
    </row>
    <row r="109" spans="1:36" s="571" customFormat="1" ht="15" customHeight="1">
      <c r="A109" s="574">
        <v>108</v>
      </c>
      <c r="B109" s="574">
        <v>105</v>
      </c>
      <c r="C109" s="573"/>
      <c r="D109" s="574">
        <v>3052</v>
      </c>
      <c r="E109" s="574" t="s">
        <v>1893</v>
      </c>
      <c r="F109" s="574" t="s">
        <v>578</v>
      </c>
      <c r="G109" s="574">
        <v>1974</v>
      </c>
      <c r="H109" s="574" t="s">
        <v>57</v>
      </c>
      <c r="I109" s="574" t="s">
        <v>1894</v>
      </c>
      <c r="J109" s="574">
        <v>39</v>
      </c>
      <c r="K109" s="574">
        <v>11</v>
      </c>
      <c r="L109" s="574">
        <v>39</v>
      </c>
      <c r="M109" s="582">
        <v>0.35685185185185186</v>
      </c>
      <c r="N109" s="574">
        <v>0</v>
      </c>
      <c r="O109" s="579">
        <v>0.36666666666666664</v>
      </c>
      <c r="P109" s="579">
        <v>0.69791666666666663</v>
      </c>
      <c r="Q109" s="579">
        <v>0.48541666666666666</v>
      </c>
      <c r="R109" s="579">
        <v>0.6479166666666667</v>
      </c>
      <c r="S109" s="578"/>
      <c r="T109" s="579">
        <v>0.67361111111111116</v>
      </c>
      <c r="U109" s="579">
        <v>0.39791666666666664</v>
      </c>
      <c r="V109" s="579">
        <v>0.55763888888888891</v>
      </c>
      <c r="W109" s="579">
        <v>0.52152777777777781</v>
      </c>
      <c r="X109" s="579">
        <v>0.37916666666666665</v>
      </c>
      <c r="Y109" s="579">
        <v>0.43402777777777779</v>
      </c>
      <c r="Z109" s="579">
        <v>0.6069444444444444</v>
      </c>
      <c r="AA109" s="579">
        <v>0.7104166666666667</v>
      </c>
      <c r="AB109" s="11" t="str">
        <f t="shared" si="16"/>
        <v>Nawrocki Tomasz</v>
      </c>
      <c r="AC109" s="11" t="str">
        <f t="shared" si="17"/>
        <v>Solista z Pomorza</v>
      </c>
      <c r="AD109" s="11" t="str">
        <f t="shared" si="18"/>
        <v>Gdańsk</v>
      </c>
      <c r="AE109" s="11">
        <f t="shared" si="19"/>
        <v>29.91341885705123</v>
      </c>
      <c r="AF109" s="11"/>
      <c r="AG109" s="11">
        <f t="shared" si="20"/>
        <v>0.98962117280747275</v>
      </c>
      <c r="AH109" s="11">
        <f t="shared" si="21"/>
        <v>1</v>
      </c>
      <c r="AI109" s="11">
        <f t="shared" si="22"/>
        <v>1</v>
      </c>
      <c r="AJ109" s="11">
        <f t="shared" si="23"/>
        <v>1</v>
      </c>
    </row>
    <row r="110" spans="1:36" ht="15" customHeight="1">
      <c r="A110" s="577">
        <v>109</v>
      </c>
      <c r="B110" s="577">
        <v>106</v>
      </c>
      <c r="C110" s="575"/>
      <c r="D110" s="577">
        <v>3061</v>
      </c>
      <c r="E110" s="577" t="s">
        <v>1906</v>
      </c>
      <c r="F110" s="577" t="s">
        <v>60</v>
      </c>
      <c r="G110" s="577">
        <v>1976</v>
      </c>
      <c r="H110" s="577" t="s">
        <v>92</v>
      </c>
      <c r="I110" s="575"/>
      <c r="J110" s="577">
        <v>39</v>
      </c>
      <c r="K110" s="577">
        <v>11</v>
      </c>
      <c r="L110" s="577">
        <v>39</v>
      </c>
      <c r="M110" s="583">
        <v>0.356875</v>
      </c>
      <c r="N110" s="577">
        <v>0</v>
      </c>
      <c r="O110" s="581">
        <v>0.37152777777777779</v>
      </c>
      <c r="P110" s="581">
        <v>0.69791666666666663</v>
      </c>
      <c r="Q110" s="581">
        <v>0.48541666666666666</v>
      </c>
      <c r="R110" s="581">
        <v>0.6479166666666667</v>
      </c>
      <c r="S110" s="580"/>
      <c r="T110" s="581">
        <v>0.67361111111111116</v>
      </c>
      <c r="U110" s="581">
        <v>0.4</v>
      </c>
      <c r="V110" s="581">
        <v>0.55763888888888891</v>
      </c>
      <c r="W110" s="581">
        <v>0.52152777777777781</v>
      </c>
      <c r="X110" s="581">
        <v>0.38055555555555554</v>
      </c>
      <c r="Y110" s="581">
        <v>0.43402777777777779</v>
      </c>
      <c r="Z110" s="581">
        <v>0.6069444444444444</v>
      </c>
      <c r="AA110" s="581">
        <v>0.7104166666666667</v>
      </c>
      <c r="AB110" s="11" t="str">
        <f t="shared" si="16"/>
        <v>Trybalski Krzysztof</v>
      </c>
      <c r="AC110" s="11">
        <f t="shared" si="17"/>
        <v>0</v>
      </c>
      <c r="AD110" s="11" t="str">
        <f t="shared" si="18"/>
        <v>Gdynia</v>
      </c>
      <c r="AE110" s="11">
        <f t="shared" si="19"/>
        <v>29.911478569131592</v>
      </c>
      <c r="AF110" s="11"/>
      <c r="AG110" s="11">
        <f t="shared" si="20"/>
        <v>0.99993513653758836</v>
      </c>
      <c r="AH110" s="11">
        <f t="shared" si="21"/>
        <v>1</v>
      </c>
      <c r="AI110" s="11">
        <f t="shared" si="22"/>
        <v>1</v>
      </c>
      <c r="AJ110" s="11">
        <f t="shared" si="23"/>
        <v>1</v>
      </c>
    </row>
    <row r="111" spans="1:36" s="571" customFormat="1" ht="15" customHeight="1">
      <c r="A111" s="574">
        <v>110</v>
      </c>
      <c r="B111" s="574">
        <v>107</v>
      </c>
      <c r="C111" s="573"/>
      <c r="D111" s="574">
        <v>3041</v>
      </c>
      <c r="E111" s="574" t="s">
        <v>1899</v>
      </c>
      <c r="F111" s="574" t="s">
        <v>664</v>
      </c>
      <c r="G111" s="574">
        <v>1979</v>
      </c>
      <c r="H111" s="574" t="s">
        <v>67</v>
      </c>
      <c r="I111" s="574" t="s">
        <v>3745</v>
      </c>
      <c r="J111" s="574">
        <v>39</v>
      </c>
      <c r="K111" s="574">
        <v>11</v>
      </c>
      <c r="L111" s="574">
        <v>39</v>
      </c>
      <c r="M111" s="582">
        <v>0.35775462962962962</v>
      </c>
      <c r="N111" s="574">
        <v>0</v>
      </c>
      <c r="O111" s="579">
        <v>0.36736111111111114</v>
      </c>
      <c r="P111" s="579">
        <v>0.69930555555555551</v>
      </c>
      <c r="Q111" s="579">
        <v>0.48541666666666666</v>
      </c>
      <c r="R111" s="579">
        <v>0.6479166666666667</v>
      </c>
      <c r="S111" s="578"/>
      <c r="T111" s="579">
        <v>0.67361111111111116</v>
      </c>
      <c r="U111" s="579">
        <v>0.39791666666666664</v>
      </c>
      <c r="V111" s="579">
        <v>0.55763888888888891</v>
      </c>
      <c r="W111" s="579">
        <v>0.52152777777777781</v>
      </c>
      <c r="X111" s="579">
        <v>0.37916666666666665</v>
      </c>
      <c r="Y111" s="579">
        <v>0.43402777777777779</v>
      </c>
      <c r="Z111" s="579">
        <v>0.6069444444444444</v>
      </c>
      <c r="AA111" s="579">
        <v>0.71180555555555558</v>
      </c>
      <c r="AB111" s="11" t="str">
        <f t="shared" si="16"/>
        <v>Duda Robert</v>
      </c>
      <c r="AC111" s="11" t="str">
        <f t="shared" si="17"/>
        <v>Cassubian Biker</v>
      </c>
      <c r="AD111" s="11" t="str">
        <f t="shared" si="18"/>
        <v>Słupsk</v>
      </c>
      <c r="AE111" s="11">
        <f t="shared" si="19"/>
        <v>29.837933684911146</v>
      </c>
      <c r="AF111" s="11"/>
      <c r="AG111" s="11">
        <f t="shared" si="20"/>
        <v>0.99754124878680039</v>
      </c>
      <c r="AH111" s="11">
        <f t="shared" si="21"/>
        <v>1</v>
      </c>
      <c r="AI111" s="11">
        <f t="shared" si="22"/>
        <v>1</v>
      </c>
      <c r="AJ111" s="11">
        <f t="shared" si="23"/>
        <v>1</v>
      </c>
    </row>
    <row r="112" spans="1:36" ht="15" customHeight="1">
      <c r="A112" s="577">
        <v>111</v>
      </c>
      <c r="B112" s="577">
        <v>108</v>
      </c>
      <c r="C112" s="575"/>
      <c r="D112" s="577">
        <v>3148</v>
      </c>
      <c r="E112" s="577" t="s">
        <v>1931</v>
      </c>
      <c r="F112" s="577" t="s">
        <v>578</v>
      </c>
      <c r="G112" s="577">
        <v>1966</v>
      </c>
      <c r="H112" s="577" t="s">
        <v>92</v>
      </c>
      <c r="I112" s="575"/>
      <c r="J112" s="577">
        <v>39</v>
      </c>
      <c r="K112" s="577">
        <v>11</v>
      </c>
      <c r="L112" s="577">
        <v>39</v>
      </c>
      <c r="M112" s="583">
        <v>0.35910879629629627</v>
      </c>
      <c r="N112" s="577">
        <v>0</v>
      </c>
      <c r="O112" s="581">
        <v>0.36736111111111114</v>
      </c>
      <c r="P112" s="581">
        <v>0.69791666666666663</v>
      </c>
      <c r="Q112" s="581">
        <v>0.47083333333333333</v>
      </c>
      <c r="R112" s="581">
        <v>0.6381944444444444</v>
      </c>
      <c r="S112" s="580"/>
      <c r="T112" s="581">
        <v>0.67500000000000004</v>
      </c>
      <c r="U112" s="581">
        <v>0.4</v>
      </c>
      <c r="V112" s="581">
        <v>0.55972222222222223</v>
      </c>
      <c r="W112" s="581">
        <v>0.51875000000000004</v>
      </c>
      <c r="X112" s="581">
        <v>0.37916666666666665</v>
      </c>
      <c r="Y112" s="581">
        <v>0.4284722222222222</v>
      </c>
      <c r="Z112" s="581">
        <v>0.60277777777777775</v>
      </c>
      <c r="AA112" s="581">
        <v>0.71319444444444446</v>
      </c>
      <c r="AB112" s="11" t="str">
        <f t="shared" si="16"/>
        <v>Will Tomasz</v>
      </c>
      <c r="AC112" s="11">
        <f t="shared" si="17"/>
        <v>0</v>
      </c>
      <c r="AD112" s="11" t="str">
        <f t="shared" si="18"/>
        <v>Gdynia</v>
      </c>
      <c r="AE112" s="11">
        <f t="shared" si="19"/>
        <v>29.725417546027767</v>
      </c>
      <c r="AF112" s="11"/>
      <c r="AG112" s="11">
        <f t="shared" si="20"/>
        <v>0.99622909079189093</v>
      </c>
      <c r="AH112" s="11">
        <f t="shared" si="21"/>
        <v>1</v>
      </c>
      <c r="AI112" s="11">
        <f t="shared" si="22"/>
        <v>1</v>
      </c>
      <c r="AJ112" s="11">
        <f t="shared" si="23"/>
        <v>1</v>
      </c>
    </row>
    <row r="113" spans="1:36" ht="15" customHeight="1">
      <c r="A113" s="577">
        <v>113</v>
      </c>
      <c r="B113" s="577">
        <v>190</v>
      </c>
      <c r="C113" s="575"/>
      <c r="D113" s="577">
        <v>3076</v>
      </c>
      <c r="E113" s="577" t="s">
        <v>1530</v>
      </c>
      <c r="F113" s="577" t="s">
        <v>824</v>
      </c>
      <c r="G113" s="577">
        <v>1978</v>
      </c>
      <c r="H113" s="577" t="s">
        <v>324</v>
      </c>
      <c r="I113" s="577" t="s">
        <v>1531</v>
      </c>
      <c r="J113" s="577">
        <v>38</v>
      </c>
      <c r="K113" s="577">
        <v>11</v>
      </c>
      <c r="L113" s="577">
        <v>38</v>
      </c>
      <c r="M113" s="583">
        <v>0.37280092592592595</v>
      </c>
      <c r="N113" s="577">
        <v>0</v>
      </c>
      <c r="O113" s="581">
        <v>0.37708333333333333</v>
      </c>
      <c r="P113" s="581">
        <v>0.40138888888888891</v>
      </c>
      <c r="Q113" s="581">
        <v>0.66736111111111107</v>
      </c>
      <c r="R113" s="581">
        <v>0.44791666666666669</v>
      </c>
      <c r="S113" s="581">
        <v>0.61875000000000002</v>
      </c>
      <c r="T113" s="581">
        <v>0.42638888888888887</v>
      </c>
      <c r="U113" s="580"/>
      <c r="V113" s="581">
        <v>0.5229166666666667</v>
      </c>
      <c r="W113" s="581">
        <v>0.56527777777777777</v>
      </c>
      <c r="X113" s="581">
        <v>0.36527777777777776</v>
      </c>
      <c r="Y113" s="581">
        <v>0.7006944444444444</v>
      </c>
      <c r="Z113" s="581">
        <v>0.48194444444444445</v>
      </c>
      <c r="AA113" s="581">
        <v>0.72638888888888886</v>
      </c>
      <c r="AB113" s="11" t="str">
        <f t="shared" si="16"/>
        <v>Miotk Szymon</v>
      </c>
      <c r="AC113" s="11" t="str">
        <f t="shared" si="17"/>
        <v>Grupa Trójmiasto/Intel</v>
      </c>
      <c r="AD113" s="11" t="str">
        <f t="shared" si="18"/>
        <v>Sopot</v>
      </c>
      <c r="AE113" s="11">
        <f t="shared" si="19"/>
        <v>28.963227352539874</v>
      </c>
      <c r="AF113" s="11"/>
      <c r="AG113" s="11">
        <f t="shared" si="20"/>
        <v>0.96327227569077911</v>
      </c>
      <c r="AH113" s="11">
        <f t="shared" si="21"/>
        <v>1</v>
      </c>
      <c r="AI113" s="11">
        <f t="shared" si="22"/>
        <v>0.97435897435897434</v>
      </c>
      <c r="AJ113" s="11">
        <f t="shared" si="23"/>
        <v>1</v>
      </c>
    </row>
    <row r="114" spans="1:36" s="571" customFormat="1" ht="15" customHeight="1">
      <c r="A114" s="574">
        <v>116</v>
      </c>
      <c r="B114" s="574">
        <v>110</v>
      </c>
      <c r="C114" s="573"/>
      <c r="D114" s="574">
        <v>3006</v>
      </c>
      <c r="E114" s="574" t="s">
        <v>1668</v>
      </c>
      <c r="F114" s="574" t="s">
        <v>1633</v>
      </c>
      <c r="G114" s="574">
        <v>1971</v>
      </c>
      <c r="H114" s="574" t="s">
        <v>57</v>
      </c>
      <c r="I114" s="574" t="s">
        <v>1669</v>
      </c>
      <c r="J114" s="574">
        <v>38</v>
      </c>
      <c r="K114" s="574">
        <v>10</v>
      </c>
      <c r="L114" s="574">
        <v>38</v>
      </c>
      <c r="M114" s="582">
        <v>0.35592592592592592</v>
      </c>
      <c r="N114" s="574">
        <v>0</v>
      </c>
      <c r="O114" s="578"/>
      <c r="P114" s="579">
        <v>0.54236111111111107</v>
      </c>
      <c r="Q114" s="579">
        <v>0.44861111111111113</v>
      </c>
      <c r="R114" s="579">
        <v>0.66319444444444442</v>
      </c>
      <c r="S114" s="579">
        <v>0.5180555555555556</v>
      </c>
      <c r="T114" s="578"/>
      <c r="U114" s="579">
        <v>0.38124999999999998</v>
      </c>
      <c r="V114" s="579">
        <v>0.57361111111111107</v>
      </c>
      <c r="W114" s="579">
        <v>0.48472222222222222</v>
      </c>
      <c r="X114" s="579">
        <v>0.36527777777777776</v>
      </c>
      <c r="Y114" s="579">
        <v>0.41319444444444442</v>
      </c>
      <c r="Z114" s="579">
        <v>0.62638888888888888</v>
      </c>
      <c r="AA114" s="579">
        <v>0.70972222222222225</v>
      </c>
      <c r="AB114" s="11" t="str">
        <f t="shared" si="16"/>
        <v>Caspari Sebastian</v>
      </c>
      <c r="AC114" s="11" t="str">
        <f t="shared" si="17"/>
        <v>Z WIEKIEM LEPSI</v>
      </c>
      <c r="AD114" s="11" t="str">
        <f t="shared" si="18"/>
        <v>Gdańsk</v>
      </c>
      <c r="AE114" s="11">
        <f t="shared" si="19"/>
        <v>28.416358051501714</v>
      </c>
      <c r="AF114" s="11"/>
      <c r="AG114" s="11">
        <f t="shared" si="20"/>
        <v>1.0474115504682624</v>
      </c>
      <c r="AH114" s="11">
        <f t="shared" si="21"/>
        <v>0.90909090909090906</v>
      </c>
      <c r="AI114" s="11">
        <f t="shared" si="22"/>
        <v>1</v>
      </c>
      <c r="AJ114" s="11">
        <f t="shared" si="23"/>
        <v>0.98111849572626431</v>
      </c>
    </row>
    <row r="115" spans="1:36" ht="15" customHeight="1">
      <c r="A115" s="577">
        <v>117</v>
      </c>
      <c r="B115" s="577">
        <v>111</v>
      </c>
      <c r="C115" s="575"/>
      <c r="D115" s="577">
        <v>3112</v>
      </c>
      <c r="E115" s="577" t="s">
        <v>1671</v>
      </c>
      <c r="F115" s="577" t="s">
        <v>64</v>
      </c>
      <c r="G115" s="577">
        <v>1972</v>
      </c>
      <c r="H115" s="577" t="s">
        <v>92</v>
      </c>
      <c r="I115" s="577" t="s">
        <v>3740</v>
      </c>
      <c r="J115" s="577">
        <v>38</v>
      </c>
      <c r="K115" s="577">
        <v>10</v>
      </c>
      <c r="L115" s="577">
        <v>38</v>
      </c>
      <c r="M115" s="583">
        <v>0.35593750000000002</v>
      </c>
      <c r="N115" s="577">
        <v>0</v>
      </c>
      <c r="O115" s="580"/>
      <c r="P115" s="581">
        <v>0.54166666666666663</v>
      </c>
      <c r="Q115" s="581">
        <v>0.44861111111111113</v>
      </c>
      <c r="R115" s="581">
        <v>0.66388888888888886</v>
      </c>
      <c r="S115" s="581">
        <v>0.51736111111111116</v>
      </c>
      <c r="T115" s="580"/>
      <c r="U115" s="581">
        <v>0.38124999999999998</v>
      </c>
      <c r="V115" s="581">
        <v>0.57291666666666663</v>
      </c>
      <c r="W115" s="581">
        <v>0.48541666666666666</v>
      </c>
      <c r="X115" s="581">
        <v>0.36527777777777776</v>
      </c>
      <c r="Y115" s="581">
        <v>0.41319444444444442</v>
      </c>
      <c r="Z115" s="581">
        <v>0.62222222222222223</v>
      </c>
      <c r="AA115" s="581">
        <v>0.70972222222222225</v>
      </c>
      <c r="AB115" s="11" t="str">
        <f t="shared" si="16"/>
        <v>Piotrowicz Przemysław</v>
      </c>
      <c r="AC115" s="11" t="str">
        <f t="shared" si="17"/>
        <v>Z Wiekiem Lepsi</v>
      </c>
      <c r="AD115" s="11" t="str">
        <f t="shared" si="18"/>
        <v>Gdynia</v>
      </c>
      <c r="AE115" s="11">
        <f t="shared" si="19"/>
        <v>28.415434032444985</v>
      </c>
      <c r="AF115" s="11"/>
      <c r="AG115" s="11">
        <f t="shared" si="20"/>
        <v>0.99996748284720183</v>
      </c>
      <c r="AH115" s="11">
        <f t="shared" si="21"/>
        <v>1</v>
      </c>
      <c r="AI115" s="11">
        <f t="shared" si="22"/>
        <v>1</v>
      </c>
      <c r="AJ115" s="11">
        <f t="shared" si="23"/>
        <v>1</v>
      </c>
    </row>
    <row r="116" spans="1:36" s="571" customFormat="1" ht="15" customHeight="1">
      <c r="A116" s="574">
        <v>118</v>
      </c>
      <c r="B116" s="574">
        <v>112</v>
      </c>
      <c r="C116" s="573"/>
      <c r="D116" s="574">
        <v>3230</v>
      </c>
      <c r="E116" s="574" t="s">
        <v>1</v>
      </c>
      <c r="F116" s="574" t="s">
        <v>578</v>
      </c>
      <c r="G116" s="574">
        <v>1987</v>
      </c>
      <c r="H116" s="574" t="s">
        <v>3627</v>
      </c>
      <c r="I116" s="573" t="s">
        <v>3626</v>
      </c>
      <c r="J116" s="574">
        <v>38</v>
      </c>
      <c r="K116" s="574">
        <v>10</v>
      </c>
      <c r="L116" s="574">
        <v>38</v>
      </c>
      <c r="M116" s="582">
        <v>0.3583101851851852</v>
      </c>
      <c r="N116" s="574">
        <v>0</v>
      </c>
      <c r="O116" s="579">
        <v>0.38194444444444442</v>
      </c>
      <c r="P116" s="578"/>
      <c r="Q116" s="579">
        <v>0.48680555555555555</v>
      </c>
      <c r="R116" s="579">
        <v>0.15972222222222221</v>
      </c>
      <c r="S116" s="578"/>
      <c r="T116" s="579">
        <v>0.18611111111111112</v>
      </c>
      <c r="U116" s="579">
        <v>0.41944444444444445</v>
      </c>
      <c r="V116" s="579">
        <v>5.1388888888888887E-2</v>
      </c>
      <c r="W116" s="579">
        <v>1.6666666666666666E-2</v>
      </c>
      <c r="X116" s="579">
        <v>0.40277777777777779</v>
      </c>
      <c r="Y116" s="579">
        <v>0.45</v>
      </c>
      <c r="Z116" s="579">
        <v>0.11805555555555555</v>
      </c>
      <c r="AA116" s="579">
        <v>0.21180555555555555</v>
      </c>
      <c r="AB116" s="11" t="str">
        <f t="shared" si="16"/>
        <v>Kawecki Tomasz</v>
      </c>
      <c r="AC116" s="11" t="str">
        <f t="shared" si="17"/>
        <v>KABooF Team</v>
      </c>
      <c r="AD116" s="11" t="str">
        <f t="shared" si="18"/>
        <v>Cokolwiek</v>
      </c>
      <c r="AE116" s="11">
        <f t="shared" si="19"/>
        <v>28.227270585948077</v>
      </c>
      <c r="AF116" s="11"/>
      <c r="AG116" s="11">
        <f t="shared" si="20"/>
        <v>0.9933781252018864</v>
      </c>
      <c r="AH116" s="11">
        <f t="shared" si="21"/>
        <v>1</v>
      </c>
      <c r="AI116" s="11">
        <f t="shared" si="22"/>
        <v>1</v>
      </c>
      <c r="AJ116" s="11">
        <f t="shared" si="23"/>
        <v>1</v>
      </c>
    </row>
    <row r="117" spans="1:36" ht="15" customHeight="1">
      <c r="A117" s="577">
        <v>119</v>
      </c>
      <c r="B117" s="577">
        <v>113</v>
      </c>
      <c r="C117" s="575"/>
      <c r="D117" s="577">
        <v>3229</v>
      </c>
      <c r="E117" s="577" t="s">
        <v>3629</v>
      </c>
      <c r="F117" s="577" t="s">
        <v>3739</v>
      </c>
      <c r="G117" s="577">
        <v>1997</v>
      </c>
      <c r="H117" s="577" t="s">
        <v>3627</v>
      </c>
      <c r="I117" s="575" t="s">
        <v>3626</v>
      </c>
      <c r="J117" s="577">
        <v>38</v>
      </c>
      <c r="K117" s="577">
        <v>10</v>
      </c>
      <c r="L117" s="577">
        <v>38</v>
      </c>
      <c r="M117" s="583">
        <v>0.35834490740740743</v>
      </c>
      <c r="N117" s="577">
        <v>0</v>
      </c>
      <c r="O117" s="581">
        <v>0.38194444444444442</v>
      </c>
      <c r="P117" s="580"/>
      <c r="Q117" s="581">
        <v>0.48680555555555555</v>
      </c>
      <c r="R117" s="581">
        <v>0.15972222222222221</v>
      </c>
      <c r="S117" s="580"/>
      <c r="T117" s="581">
        <v>0.18611111111111112</v>
      </c>
      <c r="U117" s="581">
        <v>0.41944444444444445</v>
      </c>
      <c r="V117" s="581">
        <v>5.1388888888888887E-2</v>
      </c>
      <c r="W117" s="581">
        <v>1.6666666666666666E-2</v>
      </c>
      <c r="X117" s="581">
        <v>0.40277777777777779</v>
      </c>
      <c r="Y117" s="581">
        <v>0.45</v>
      </c>
      <c r="Z117" s="581">
        <v>0.11805555555555555</v>
      </c>
      <c r="AA117" s="581">
        <v>0.21249999999999999</v>
      </c>
      <c r="AB117" s="11" t="str">
        <f t="shared" si="16"/>
        <v>Pieczka Tymoteusz</v>
      </c>
      <c r="AC117" s="11" t="str">
        <f t="shared" si="17"/>
        <v>KABooF Team</v>
      </c>
      <c r="AD117" s="11" t="str">
        <f t="shared" si="18"/>
        <v>Cokolwiek</v>
      </c>
      <c r="AE117" s="11">
        <f t="shared" si="19"/>
        <v>28.224535473653326</v>
      </c>
      <c r="AF117" s="11"/>
      <c r="AG117" s="11">
        <f t="shared" si="20"/>
        <v>0.99990310390491266</v>
      </c>
      <c r="AH117" s="11">
        <f t="shared" si="21"/>
        <v>1</v>
      </c>
      <c r="AI117" s="11">
        <f t="shared" si="22"/>
        <v>1</v>
      </c>
      <c r="AJ117" s="11">
        <f t="shared" si="23"/>
        <v>1</v>
      </c>
    </row>
    <row r="118" spans="1:36" s="571" customFormat="1" ht="15" customHeight="1">
      <c r="A118" s="574">
        <v>120</v>
      </c>
      <c r="B118" s="574">
        <v>114</v>
      </c>
      <c r="C118" s="573"/>
      <c r="D118" s="574">
        <v>3240</v>
      </c>
      <c r="E118" s="574" t="s">
        <v>3738</v>
      </c>
      <c r="F118" s="574" t="s">
        <v>3532</v>
      </c>
      <c r="G118" s="574">
        <v>1969</v>
      </c>
      <c r="H118" s="574" t="s">
        <v>57</v>
      </c>
      <c r="I118" s="573"/>
      <c r="J118" s="574">
        <v>36</v>
      </c>
      <c r="K118" s="574">
        <v>10</v>
      </c>
      <c r="L118" s="574">
        <v>36</v>
      </c>
      <c r="M118" s="582">
        <v>0.3704513888888889</v>
      </c>
      <c r="N118" s="574">
        <v>0</v>
      </c>
      <c r="O118" s="578"/>
      <c r="P118" s="579">
        <v>0.67500000000000004</v>
      </c>
      <c r="Q118" s="579">
        <v>0.44861111111111113</v>
      </c>
      <c r="R118" s="579">
        <v>0.62291666666666667</v>
      </c>
      <c r="S118" s="579">
        <v>0.48333333333333334</v>
      </c>
      <c r="T118" s="579">
        <v>0.65069444444444446</v>
      </c>
      <c r="U118" s="579">
        <v>0.37013888888888891</v>
      </c>
      <c r="V118" s="579">
        <v>0.54305555555555551</v>
      </c>
      <c r="W118" s="579">
        <v>0.5131944444444444</v>
      </c>
      <c r="X118" s="578"/>
      <c r="Y118" s="579">
        <v>0.40208333333333335</v>
      </c>
      <c r="Z118" s="579">
        <v>0.59444444444444444</v>
      </c>
      <c r="AA118" s="579">
        <v>0.72430555555555554</v>
      </c>
      <c r="AB118" s="11" t="str">
        <f t="shared" si="16"/>
        <v>Pastuszak Tomek</v>
      </c>
      <c r="AC118" s="11">
        <f t="shared" si="17"/>
        <v>0</v>
      </c>
      <c r="AD118" s="11" t="str">
        <f t="shared" si="18"/>
        <v>Gdańsk</v>
      </c>
      <c r="AE118" s="11">
        <f t="shared" si="19"/>
        <v>26.739033606618939</v>
      </c>
      <c r="AF118" s="11"/>
      <c r="AG118" s="11">
        <f t="shared" si="20"/>
        <v>0.9673196488268192</v>
      </c>
      <c r="AH118" s="11">
        <f t="shared" si="21"/>
        <v>1</v>
      </c>
      <c r="AI118" s="11">
        <f t="shared" si="22"/>
        <v>0.94736842105263153</v>
      </c>
      <c r="AJ118" s="11">
        <f t="shared" si="23"/>
        <v>1</v>
      </c>
    </row>
    <row r="119" spans="1:36" ht="15" customHeight="1">
      <c r="A119" s="577">
        <v>121</v>
      </c>
      <c r="B119" s="577">
        <v>115</v>
      </c>
      <c r="C119" s="575"/>
      <c r="D119" s="577">
        <v>3153</v>
      </c>
      <c r="E119" s="577" t="s">
        <v>1884</v>
      </c>
      <c r="F119" s="577" t="s">
        <v>107</v>
      </c>
      <c r="G119" s="577">
        <v>1989</v>
      </c>
      <c r="H119" s="577" t="s">
        <v>57</v>
      </c>
      <c r="I119" s="577" t="s">
        <v>1378</v>
      </c>
      <c r="J119" s="577">
        <v>36</v>
      </c>
      <c r="K119" s="577">
        <v>9</v>
      </c>
      <c r="L119" s="577">
        <v>36</v>
      </c>
      <c r="M119" s="583">
        <v>0.36114583333333333</v>
      </c>
      <c r="N119" s="577">
        <v>0</v>
      </c>
      <c r="O119" s="580"/>
      <c r="P119" s="581">
        <v>0.70138888888888884</v>
      </c>
      <c r="Q119" s="581">
        <v>0.45555555555555555</v>
      </c>
      <c r="R119" s="580"/>
      <c r="S119" s="581">
        <v>0.52430555555555558</v>
      </c>
      <c r="T119" s="580"/>
      <c r="U119" s="581">
        <v>0.39513888888888887</v>
      </c>
      <c r="V119" s="581">
        <v>0.56458333333333333</v>
      </c>
      <c r="W119" s="581">
        <v>0.48402777777777778</v>
      </c>
      <c r="X119" s="581">
        <v>0.37777777777777777</v>
      </c>
      <c r="Y119" s="581">
        <v>0.41805555555555557</v>
      </c>
      <c r="Z119" s="581">
        <v>0.62638888888888888</v>
      </c>
      <c r="AA119" s="581">
        <v>0.71527777777777779</v>
      </c>
      <c r="AB119" s="11" t="str">
        <f t="shared" si="16"/>
        <v>Winikajtys Bartłomiej</v>
      </c>
      <c r="AC119" s="11" t="str">
        <f t="shared" si="17"/>
        <v>GR3miasto</v>
      </c>
      <c r="AD119" s="11" t="str">
        <f t="shared" si="18"/>
        <v>Gdańsk</v>
      </c>
      <c r="AE119" s="11">
        <f t="shared" si="19"/>
        <v>26.181480967036059</v>
      </c>
      <c r="AF119" s="11"/>
      <c r="AG119" s="11">
        <f t="shared" si="20"/>
        <v>1.025766753196808</v>
      </c>
      <c r="AH119" s="11">
        <f t="shared" si="21"/>
        <v>0.9</v>
      </c>
      <c r="AI119" s="11">
        <f t="shared" si="22"/>
        <v>1</v>
      </c>
      <c r="AJ119" s="11">
        <f t="shared" si="23"/>
        <v>0.9791483623609768</v>
      </c>
    </row>
    <row r="120" spans="1:36" s="571" customFormat="1" ht="15" customHeight="1">
      <c r="A120" s="574">
        <v>122</v>
      </c>
      <c r="B120" s="574">
        <v>116</v>
      </c>
      <c r="C120" s="573"/>
      <c r="D120" s="574">
        <v>3158</v>
      </c>
      <c r="E120" s="574" t="s">
        <v>3737</v>
      </c>
      <c r="F120" s="574" t="s">
        <v>52</v>
      </c>
      <c r="G120" s="574">
        <v>1978</v>
      </c>
      <c r="H120" s="574" t="s">
        <v>3736</v>
      </c>
      <c r="I120" s="573"/>
      <c r="J120" s="574">
        <v>35</v>
      </c>
      <c r="K120" s="574">
        <v>10</v>
      </c>
      <c r="L120" s="574">
        <v>35</v>
      </c>
      <c r="M120" s="582">
        <v>0.35547453703703702</v>
      </c>
      <c r="N120" s="574">
        <v>0</v>
      </c>
      <c r="O120" s="579">
        <v>0.40416666666666667</v>
      </c>
      <c r="P120" s="578"/>
      <c r="Q120" s="579">
        <v>0.67361111111111116</v>
      </c>
      <c r="R120" s="579">
        <v>0.46805555555555556</v>
      </c>
      <c r="S120" s="579">
        <v>0.63263888888888886</v>
      </c>
      <c r="T120" s="579">
        <v>0.44374999999999998</v>
      </c>
      <c r="U120" s="579">
        <v>0.69791666666666663</v>
      </c>
      <c r="V120" s="579">
        <v>0.55347222222222225</v>
      </c>
      <c r="W120" s="579">
        <v>0.59513888888888888</v>
      </c>
      <c r="X120" s="579">
        <v>0.3888888888888889</v>
      </c>
      <c r="Y120" s="578"/>
      <c r="Z120" s="579">
        <v>0.5</v>
      </c>
      <c r="AA120" s="579">
        <v>0.70902777777777781</v>
      </c>
      <c r="AB120" s="11" t="str">
        <f t="shared" si="16"/>
        <v>Mochol Marcin</v>
      </c>
      <c r="AC120" s="11">
        <f t="shared" si="17"/>
        <v>0</v>
      </c>
      <c r="AD120" s="11" t="str">
        <f t="shared" si="18"/>
        <v>Tuchomie</v>
      </c>
      <c r="AE120" s="11">
        <f t="shared" si="19"/>
        <v>25.454217606840611</v>
      </c>
      <c r="AF120" s="11"/>
      <c r="AG120" s="11">
        <f t="shared" si="20"/>
        <v>1.015954156220493</v>
      </c>
      <c r="AH120" s="11">
        <f t="shared" si="21"/>
        <v>1.1111111111111112</v>
      </c>
      <c r="AI120" s="11">
        <f t="shared" si="22"/>
        <v>0.97222222222222221</v>
      </c>
      <c r="AJ120" s="11">
        <f t="shared" si="23"/>
        <v>1.0212956876001351</v>
      </c>
    </row>
    <row r="121" spans="1:36" ht="15" customHeight="1">
      <c r="A121" s="577">
        <v>123</v>
      </c>
      <c r="B121" s="577">
        <v>117</v>
      </c>
      <c r="C121" s="575"/>
      <c r="D121" s="577">
        <v>3020</v>
      </c>
      <c r="E121" s="577" t="s">
        <v>3735</v>
      </c>
      <c r="F121" s="577" t="s">
        <v>102</v>
      </c>
      <c r="G121" s="577">
        <v>1980</v>
      </c>
      <c r="H121" s="577" t="s">
        <v>3656</v>
      </c>
      <c r="I121" s="577" t="s">
        <v>3734</v>
      </c>
      <c r="J121" s="577">
        <v>35</v>
      </c>
      <c r="K121" s="577">
        <v>10</v>
      </c>
      <c r="L121" s="577">
        <v>35</v>
      </c>
      <c r="M121" s="583">
        <v>0.36934027777777778</v>
      </c>
      <c r="N121" s="577">
        <v>0</v>
      </c>
      <c r="O121" s="580"/>
      <c r="P121" s="581">
        <v>0.42708333333333331</v>
      </c>
      <c r="Q121" s="581">
        <v>0.66180555555555554</v>
      </c>
      <c r="R121" s="581">
        <v>0.4777777777777778</v>
      </c>
      <c r="S121" s="581">
        <v>0.40555555555555556</v>
      </c>
      <c r="T121" s="581">
        <v>0.45208333333333334</v>
      </c>
      <c r="U121" s="581">
        <v>0.69722222222222219</v>
      </c>
      <c r="V121" s="581">
        <v>0.59444444444444444</v>
      </c>
      <c r="W121" s="581">
        <v>0.63263888888888886</v>
      </c>
      <c r="X121" s="581">
        <v>0.71736111111111112</v>
      </c>
      <c r="Y121" s="580"/>
      <c r="Z121" s="581">
        <v>0.54722222222222228</v>
      </c>
      <c r="AA121" s="581">
        <v>0.72291666666666665</v>
      </c>
      <c r="AB121" s="11" t="str">
        <f t="shared" si="16"/>
        <v>Fiedosewicz Mariusz</v>
      </c>
      <c r="AC121" s="11" t="str">
        <f t="shared" si="17"/>
        <v>25BKPow/1dlot</v>
      </c>
      <c r="AD121" s="11" t="str">
        <f t="shared" si="18"/>
        <v>Leźnica Wielka</v>
      </c>
      <c r="AE121" s="11">
        <f t="shared" si="19"/>
        <v>24.498617572589254</v>
      </c>
      <c r="AF121" s="11"/>
      <c r="AG121" s="11">
        <f t="shared" si="20"/>
        <v>0.96245808655322607</v>
      </c>
      <c r="AH121" s="11">
        <f t="shared" si="21"/>
        <v>1</v>
      </c>
      <c r="AI121" s="11">
        <f t="shared" si="22"/>
        <v>1</v>
      </c>
      <c r="AJ121" s="11">
        <f t="shared" si="23"/>
        <v>1</v>
      </c>
    </row>
    <row r="122" spans="1:36" s="571" customFormat="1" ht="15" customHeight="1">
      <c r="A122" s="574">
        <v>124</v>
      </c>
      <c r="B122" s="574">
        <v>118</v>
      </c>
      <c r="C122" s="573"/>
      <c r="D122" s="574">
        <v>3146</v>
      </c>
      <c r="E122" s="574" t="s">
        <v>3733</v>
      </c>
      <c r="F122" s="574" t="s">
        <v>824</v>
      </c>
      <c r="G122" s="574">
        <v>1974</v>
      </c>
      <c r="H122" s="574" t="s">
        <v>47</v>
      </c>
      <c r="I122" s="573"/>
      <c r="J122" s="574">
        <v>35</v>
      </c>
      <c r="K122" s="574">
        <v>10</v>
      </c>
      <c r="L122" s="574">
        <v>35</v>
      </c>
      <c r="M122" s="582">
        <v>0.37166666666666665</v>
      </c>
      <c r="N122" s="574">
        <v>0</v>
      </c>
      <c r="O122" s="578"/>
      <c r="P122" s="579">
        <v>0.3972222222222222</v>
      </c>
      <c r="Q122" s="579">
        <v>0.66180555555555554</v>
      </c>
      <c r="R122" s="579">
        <v>0.46319444444444446</v>
      </c>
      <c r="S122" s="579">
        <v>0.37291666666666667</v>
      </c>
      <c r="T122" s="579">
        <v>0.42708333333333331</v>
      </c>
      <c r="U122" s="579">
        <v>0.69027777777777777</v>
      </c>
      <c r="V122" s="579">
        <v>0.5708333333333333</v>
      </c>
      <c r="W122" s="579">
        <v>0.61597222222222225</v>
      </c>
      <c r="X122" s="579">
        <v>0.71666666666666667</v>
      </c>
      <c r="Y122" s="578"/>
      <c r="Z122" s="579">
        <v>0.51180555555555551</v>
      </c>
      <c r="AA122" s="579">
        <v>0.72569444444444442</v>
      </c>
      <c r="AB122" s="11" t="str">
        <f t="shared" si="16"/>
        <v>Tomanek Szymon</v>
      </c>
      <c r="AC122" s="11">
        <f t="shared" si="17"/>
        <v>0</v>
      </c>
      <c r="AD122" s="11" t="str">
        <f t="shared" si="18"/>
        <v>Warszawa</v>
      </c>
      <c r="AE122" s="11">
        <f t="shared" si="19"/>
        <v>24.345272339278019</v>
      </c>
      <c r="AF122" s="11"/>
      <c r="AG122" s="11">
        <f t="shared" si="20"/>
        <v>0.99374065769805686</v>
      </c>
      <c r="AH122" s="11">
        <f t="shared" si="21"/>
        <v>1</v>
      </c>
      <c r="AI122" s="11">
        <f t="shared" si="22"/>
        <v>1</v>
      </c>
      <c r="AJ122" s="11">
        <f t="shared" si="23"/>
        <v>1</v>
      </c>
    </row>
    <row r="123" spans="1:36" ht="15" customHeight="1">
      <c r="A123" s="577">
        <v>125</v>
      </c>
      <c r="B123" s="577">
        <v>119</v>
      </c>
      <c r="C123" s="575"/>
      <c r="D123" s="577">
        <v>3186</v>
      </c>
      <c r="E123" s="577" t="s">
        <v>3732</v>
      </c>
      <c r="F123" s="577" t="s">
        <v>472</v>
      </c>
      <c r="G123" s="577">
        <v>1983</v>
      </c>
      <c r="H123" s="577" t="s">
        <v>57</v>
      </c>
      <c r="I123" s="575"/>
      <c r="J123" s="577">
        <v>35</v>
      </c>
      <c r="K123" s="577">
        <v>10</v>
      </c>
      <c r="L123" s="577">
        <v>35</v>
      </c>
      <c r="M123" s="583">
        <v>0.37251157407407409</v>
      </c>
      <c r="N123" s="577">
        <v>0</v>
      </c>
      <c r="O123" s="580"/>
      <c r="P123" s="581">
        <v>0.36736111111111114</v>
      </c>
      <c r="Q123" s="581">
        <v>0.65763888888888888</v>
      </c>
      <c r="R123" s="581">
        <v>0.40625</v>
      </c>
      <c r="S123" s="581">
        <v>0.6118055555555556</v>
      </c>
      <c r="T123" s="581">
        <v>0.38819444444444445</v>
      </c>
      <c r="U123" s="581">
        <v>0.68611111111111112</v>
      </c>
      <c r="V123" s="581">
        <v>0.5083333333333333</v>
      </c>
      <c r="W123" s="581">
        <v>0.57152777777777775</v>
      </c>
      <c r="X123" s="581">
        <v>0.72013888888888888</v>
      </c>
      <c r="Y123" s="580"/>
      <c r="Z123" s="581">
        <v>0.45</v>
      </c>
      <c r="AA123" s="581">
        <v>0.72638888888888886</v>
      </c>
      <c r="AB123" s="11" t="str">
        <f t="shared" si="16"/>
        <v>Kosmecki Michał</v>
      </c>
      <c r="AC123" s="11">
        <f t="shared" si="17"/>
        <v>0</v>
      </c>
      <c r="AD123" s="11" t="str">
        <f t="shared" si="18"/>
        <v>Gdańsk</v>
      </c>
      <c r="AE123" s="11">
        <f t="shared" si="19"/>
        <v>24.290053918250603</v>
      </c>
      <c r="AF123" s="11"/>
      <c r="AG123" s="11">
        <f t="shared" si="20"/>
        <v>0.99773186266894509</v>
      </c>
      <c r="AH123" s="11">
        <f t="shared" si="21"/>
        <v>1</v>
      </c>
      <c r="AI123" s="11">
        <f t="shared" si="22"/>
        <v>1</v>
      </c>
      <c r="AJ123" s="11">
        <f t="shared" si="23"/>
        <v>1</v>
      </c>
    </row>
    <row r="124" spans="1:36" s="571" customFormat="1" ht="15" customHeight="1">
      <c r="A124" s="574">
        <v>126</v>
      </c>
      <c r="B124" s="574">
        <v>120</v>
      </c>
      <c r="C124" s="573"/>
      <c r="D124" s="574">
        <v>3193</v>
      </c>
      <c r="E124" s="574" t="s">
        <v>3619</v>
      </c>
      <c r="F124" s="574" t="s">
        <v>1096</v>
      </c>
      <c r="G124" s="574">
        <v>1965</v>
      </c>
      <c r="H124" s="574" t="s">
        <v>3618</v>
      </c>
      <c r="I124" s="574" t="s">
        <v>3617</v>
      </c>
      <c r="J124" s="574">
        <v>35</v>
      </c>
      <c r="K124" s="574">
        <v>10</v>
      </c>
      <c r="L124" s="574">
        <v>35</v>
      </c>
      <c r="M124" s="582">
        <v>0.37253472222222223</v>
      </c>
      <c r="N124" s="574">
        <v>0</v>
      </c>
      <c r="O124" s="578"/>
      <c r="P124" s="579">
        <v>0.37916666666666665</v>
      </c>
      <c r="Q124" s="579">
        <v>0.65763888888888888</v>
      </c>
      <c r="R124" s="579">
        <v>0.43958333333333333</v>
      </c>
      <c r="S124" s="579">
        <v>0.61875000000000002</v>
      </c>
      <c r="T124" s="579">
        <v>0.40208333333333335</v>
      </c>
      <c r="U124" s="579">
        <v>0.68611111111111112</v>
      </c>
      <c r="V124" s="579">
        <v>0.54722222222222228</v>
      </c>
      <c r="W124" s="579">
        <v>0.58958333333333335</v>
      </c>
      <c r="X124" s="579">
        <v>0.72013888888888888</v>
      </c>
      <c r="Y124" s="578"/>
      <c r="Z124" s="579">
        <v>0.48958333333333331</v>
      </c>
      <c r="AA124" s="579">
        <v>0.72638888888888886</v>
      </c>
      <c r="AB124" s="11" t="str">
        <f t="shared" si="16"/>
        <v>Misiaszek Sławomir</v>
      </c>
      <c r="AC124" s="11" t="str">
        <f t="shared" si="17"/>
        <v>28TDH</v>
      </c>
      <c r="AD124" s="11" t="str">
        <f t="shared" si="18"/>
        <v>Toruń / Toporzysko</v>
      </c>
      <c r="AE124" s="11">
        <f t="shared" si="19"/>
        <v>24.288544609901379</v>
      </c>
      <c r="AF124" s="11"/>
      <c r="AG124" s="11">
        <f t="shared" si="20"/>
        <v>0.99993786311243671</v>
      </c>
      <c r="AH124" s="11">
        <f t="shared" si="21"/>
        <v>1</v>
      </c>
      <c r="AI124" s="11">
        <f t="shared" si="22"/>
        <v>1</v>
      </c>
      <c r="AJ124" s="11">
        <f t="shared" si="23"/>
        <v>1</v>
      </c>
    </row>
    <row r="125" spans="1:36" ht="15" customHeight="1">
      <c r="A125" s="577">
        <v>127</v>
      </c>
      <c r="B125" s="577">
        <v>121</v>
      </c>
      <c r="C125" s="575"/>
      <c r="D125" s="577">
        <v>3223</v>
      </c>
      <c r="E125" s="577" t="s">
        <v>3731</v>
      </c>
      <c r="F125" s="577" t="s">
        <v>709</v>
      </c>
      <c r="G125" s="577">
        <v>1967</v>
      </c>
      <c r="H125" s="577" t="s">
        <v>57</v>
      </c>
      <c r="I125" s="575"/>
      <c r="J125" s="577">
        <v>35</v>
      </c>
      <c r="K125" s="577">
        <v>10</v>
      </c>
      <c r="L125" s="577">
        <v>35</v>
      </c>
      <c r="M125" s="583">
        <v>0.37255787037037036</v>
      </c>
      <c r="N125" s="577">
        <v>0</v>
      </c>
      <c r="O125" s="580"/>
      <c r="P125" s="581">
        <v>0.37916666666666665</v>
      </c>
      <c r="Q125" s="581">
        <v>0.65763888888888888</v>
      </c>
      <c r="R125" s="581">
        <v>0.43958333333333333</v>
      </c>
      <c r="S125" s="581">
        <v>0.61805555555555558</v>
      </c>
      <c r="T125" s="581">
        <v>0.40208333333333335</v>
      </c>
      <c r="U125" s="581">
        <v>0.68611111111111112</v>
      </c>
      <c r="V125" s="581">
        <v>0.54722222222222228</v>
      </c>
      <c r="W125" s="581">
        <v>0.58958333333333335</v>
      </c>
      <c r="X125" s="581">
        <v>0.72013888888888888</v>
      </c>
      <c r="Y125" s="580"/>
      <c r="Z125" s="581">
        <v>0.48958333333333331</v>
      </c>
      <c r="AA125" s="581">
        <v>0.72638888888888886</v>
      </c>
      <c r="AB125" s="11" t="str">
        <f t="shared" si="16"/>
        <v>Klepaczko Jakub</v>
      </c>
      <c r="AC125" s="11">
        <f t="shared" si="17"/>
        <v>0</v>
      </c>
      <c r="AD125" s="11" t="str">
        <f t="shared" si="18"/>
        <v>Gdańsk</v>
      </c>
      <c r="AE125" s="11">
        <f t="shared" si="19"/>
        <v>24.287035489107947</v>
      </c>
      <c r="AF125" s="11"/>
      <c r="AG125" s="11">
        <f t="shared" si="20"/>
        <v>0.99993786697318965</v>
      </c>
      <c r="AH125" s="11">
        <f t="shared" si="21"/>
        <v>1</v>
      </c>
      <c r="AI125" s="11">
        <f t="shared" si="22"/>
        <v>1</v>
      </c>
      <c r="AJ125" s="11">
        <f t="shared" si="23"/>
        <v>1</v>
      </c>
    </row>
    <row r="126" spans="1:36" ht="15" customHeight="1">
      <c r="A126" s="577">
        <v>129</v>
      </c>
      <c r="B126" s="577">
        <v>122</v>
      </c>
      <c r="C126" s="575"/>
      <c r="D126" s="577">
        <v>3056</v>
      </c>
      <c r="E126" s="577" t="s">
        <v>3727</v>
      </c>
      <c r="F126" s="577" t="s">
        <v>1459</v>
      </c>
      <c r="G126" s="577">
        <v>1986</v>
      </c>
      <c r="H126" s="577" t="s">
        <v>92</v>
      </c>
      <c r="I126" s="577" t="s">
        <v>3725</v>
      </c>
      <c r="J126" s="577">
        <v>35</v>
      </c>
      <c r="K126" s="577">
        <v>9</v>
      </c>
      <c r="L126" s="577">
        <v>35</v>
      </c>
      <c r="M126" s="583">
        <v>0.37170138888888887</v>
      </c>
      <c r="N126" s="577">
        <v>0</v>
      </c>
      <c r="O126" s="581">
        <v>0.38541666666666669</v>
      </c>
      <c r="P126" s="580"/>
      <c r="Q126" s="581">
        <v>0.50694444444444442</v>
      </c>
      <c r="R126" s="581">
        <v>0.68958333333333333</v>
      </c>
      <c r="S126" s="580"/>
      <c r="T126" s="580"/>
      <c r="U126" s="581">
        <v>0.42083333333333334</v>
      </c>
      <c r="V126" s="581">
        <v>0.58750000000000002</v>
      </c>
      <c r="W126" s="581">
        <v>0.55138888888888893</v>
      </c>
      <c r="X126" s="581">
        <v>0.3972222222222222</v>
      </c>
      <c r="Y126" s="581">
        <v>0.4465277777777778</v>
      </c>
      <c r="Z126" s="581">
        <v>0.64236111111111116</v>
      </c>
      <c r="AA126" s="581">
        <v>0.72569444444444442</v>
      </c>
      <c r="AB126" s="11" t="str">
        <f t="shared" si="16"/>
        <v>Bakul?A Mateusz</v>
      </c>
      <c r="AC126" s="11" t="str">
        <f t="shared" si="17"/>
        <v>Blue Media Team</v>
      </c>
      <c r="AD126" s="11" t="str">
        <f t="shared" si="18"/>
        <v>Gdynia</v>
      </c>
      <c r="AE126" s="11">
        <f t="shared" si="19"/>
        <v>23.780611025762973</v>
      </c>
      <c r="AF126" s="11"/>
      <c r="AG126" s="11">
        <f t="shared" si="20"/>
        <v>1.0023042192122062</v>
      </c>
      <c r="AH126" s="11">
        <f t="shared" si="21"/>
        <v>0.9</v>
      </c>
      <c r="AI126" s="11">
        <f t="shared" si="22"/>
        <v>1</v>
      </c>
      <c r="AJ126" s="11">
        <f t="shared" si="23"/>
        <v>0.9791483623609768</v>
      </c>
    </row>
    <row r="127" spans="1:36" s="571" customFormat="1" ht="15" customHeight="1">
      <c r="A127" s="574">
        <v>130</v>
      </c>
      <c r="B127" s="574">
        <v>123</v>
      </c>
      <c r="C127" s="573"/>
      <c r="D127" s="574">
        <v>3046</v>
      </c>
      <c r="E127" s="574" t="s">
        <v>3726</v>
      </c>
      <c r="F127" s="574" t="s">
        <v>64</v>
      </c>
      <c r="G127" s="574">
        <v>1982</v>
      </c>
      <c r="H127" s="574" t="s">
        <v>57</v>
      </c>
      <c r="I127" s="574" t="s">
        <v>3725</v>
      </c>
      <c r="J127" s="574">
        <v>35</v>
      </c>
      <c r="K127" s="574">
        <v>9</v>
      </c>
      <c r="L127" s="574">
        <v>35</v>
      </c>
      <c r="M127" s="582">
        <v>0.37172453703703706</v>
      </c>
      <c r="N127" s="574">
        <v>0</v>
      </c>
      <c r="O127" s="579">
        <v>0.38541666666666669</v>
      </c>
      <c r="P127" s="578"/>
      <c r="Q127" s="579">
        <v>0.50694444444444442</v>
      </c>
      <c r="R127" s="579">
        <v>0.68958333333333333</v>
      </c>
      <c r="S127" s="578"/>
      <c r="T127" s="578"/>
      <c r="U127" s="579">
        <v>0.4236111111111111</v>
      </c>
      <c r="V127" s="579">
        <v>0.58750000000000002</v>
      </c>
      <c r="W127" s="579">
        <v>0.55138888888888893</v>
      </c>
      <c r="X127" s="579">
        <v>0.3972222222222222</v>
      </c>
      <c r="Y127" s="579">
        <v>0.4465277777777778</v>
      </c>
      <c r="Z127" s="579">
        <v>0.64236111111111116</v>
      </c>
      <c r="AA127" s="579">
        <v>0.72569444444444442</v>
      </c>
      <c r="AB127" s="11" t="str">
        <f t="shared" si="16"/>
        <v>Bulczak Przemysław</v>
      </c>
      <c r="AC127" s="11" t="str">
        <f t="shared" si="17"/>
        <v>Blue Media Team</v>
      </c>
      <c r="AD127" s="11" t="str">
        <f t="shared" si="18"/>
        <v>Gdańsk</v>
      </c>
      <c r="AE127" s="11">
        <f t="shared" si="19"/>
        <v>23.779130152018489</v>
      </c>
      <c r="AF127" s="11"/>
      <c r="AG127" s="11">
        <f t="shared" si="20"/>
        <v>0.99993772768315836</v>
      </c>
      <c r="AH127" s="11">
        <f t="shared" si="21"/>
        <v>1</v>
      </c>
      <c r="AI127" s="11">
        <f t="shared" si="22"/>
        <v>1</v>
      </c>
      <c r="AJ127" s="11">
        <f t="shared" si="23"/>
        <v>1</v>
      </c>
    </row>
    <row r="128" spans="1:36" ht="15" customHeight="1">
      <c r="A128" s="577">
        <v>131</v>
      </c>
      <c r="B128" s="577">
        <v>124</v>
      </c>
      <c r="C128" s="575"/>
      <c r="D128" s="577">
        <v>3132</v>
      </c>
      <c r="E128" s="577" t="s">
        <v>1547</v>
      </c>
      <c r="F128" s="577" t="s">
        <v>1196</v>
      </c>
      <c r="G128" s="577">
        <v>1969</v>
      </c>
      <c r="H128" s="577" t="s">
        <v>57</v>
      </c>
      <c r="I128" s="577" t="s">
        <v>1400</v>
      </c>
      <c r="J128" s="577">
        <v>35</v>
      </c>
      <c r="K128" s="577">
        <v>9</v>
      </c>
      <c r="L128" s="577">
        <v>35</v>
      </c>
      <c r="M128" s="583">
        <v>0.3725</v>
      </c>
      <c r="N128" s="577">
        <v>0</v>
      </c>
      <c r="O128" s="581">
        <v>0.37152777777777779</v>
      </c>
      <c r="P128" s="580"/>
      <c r="Q128" s="581">
        <v>0.52083333333333337</v>
      </c>
      <c r="R128" s="581">
        <v>0.68055555555555558</v>
      </c>
      <c r="S128" s="580"/>
      <c r="T128" s="580"/>
      <c r="U128" s="581">
        <v>0.42708333333333331</v>
      </c>
      <c r="V128" s="581">
        <v>0.59930555555555554</v>
      </c>
      <c r="W128" s="581">
        <v>0.55763888888888891</v>
      </c>
      <c r="X128" s="581">
        <v>0.39513888888888887</v>
      </c>
      <c r="Y128" s="581">
        <v>0.45277777777777778</v>
      </c>
      <c r="Z128" s="581">
        <v>0.64513888888888893</v>
      </c>
      <c r="AA128" s="581">
        <v>0.72638888888888886</v>
      </c>
      <c r="AB128" s="11" t="str">
        <f t="shared" si="16"/>
        <v>Wulczyński Zbigniew</v>
      </c>
      <c r="AC128" s="11" t="str">
        <f t="shared" si="17"/>
        <v>Masterlease</v>
      </c>
      <c r="AD128" s="11" t="str">
        <f t="shared" si="18"/>
        <v>Gdańsk</v>
      </c>
      <c r="AE128" s="11">
        <f t="shared" si="19"/>
        <v>23.729627240006767</v>
      </c>
      <c r="AF128" s="11"/>
      <c r="AG128" s="11">
        <f t="shared" si="20"/>
        <v>0.99791822023365651</v>
      </c>
      <c r="AH128" s="11">
        <f t="shared" si="21"/>
        <v>1</v>
      </c>
      <c r="AI128" s="11">
        <f t="shared" si="22"/>
        <v>1</v>
      </c>
      <c r="AJ128" s="11">
        <f t="shared" si="23"/>
        <v>1</v>
      </c>
    </row>
    <row r="129" spans="1:36" s="571" customFormat="1" ht="15" customHeight="1">
      <c r="A129" s="574">
        <v>132</v>
      </c>
      <c r="B129" s="574">
        <v>125</v>
      </c>
      <c r="C129" s="573"/>
      <c r="D129" s="574">
        <v>3045</v>
      </c>
      <c r="E129" s="574" t="s">
        <v>3724</v>
      </c>
      <c r="F129" s="574" t="s">
        <v>60</v>
      </c>
      <c r="G129" s="574">
        <v>1957</v>
      </c>
      <c r="H129" s="574" t="s">
        <v>47</v>
      </c>
      <c r="I129" s="574" t="s">
        <v>1605</v>
      </c>
      <c r="J129" s="574">
        <v>35</v>
      </c>
      <c r="K129" s="574">
        <v>8</v>
      </c>
      <c r="L129" s="574">
        <v>35</v>
      </c>
      <c r="M129" s="582">
        <v>0.31520833333333331</v>
      </c>
      <c r="N129" s="574">
        <v>0</v>
      </c>
      <c r="O129" s="578"/>
      <c r="P129" s="578"/>
      <c r="Q129" s="579">
        <v>0.44097222222222221</v>
      </c>
      <c r="R129" s="578"/>
      <c r="S129" s="579">
        <v>0.48888888888888887</v>
      </c>
      <c r="T129" s="578"/>
      <c r="U129" s="579">
        <v>0.38124999999999998</v>
      </c>
      <c r="V129" s="579">
        <v>0.55833333333333335</v>
      </c>
      <c r="W129" s="579">
        <v>0.52152777777777781</v>
      </c>
      <c r="X129" s="579">
        <v>0.36388888888888887</v>
      </c>
      <c r="Y129" s="579">
        <v>0.40555555555555556</v>
      </c>
      <c r="Z129" s="579">
        <v>0.60069444444444442</v>
      </c>
      <c r="AA129" s="579">
        <v>0.66874999999999996</v>
      </c>
      <c r="AB129" s="11" t="str">
        <f t="shared" si="16"/>
        <v>Jasiński Krzysztof</v>
      </c>
      <c r="AC129" s="11" t="str">
        <f t="shared" si="17"/>
        <v>Welocypedy</v>
      </c>
      <c r="AD129" s="11" t="str">
        <f t="shared" si="18"/>
        <v>Warszawa</v>
      </c>
      <c r="AE129" s="11">
        <f t="shared" si="19"/>
        <v>23.17717028637567</v>
      </c>
      <c r="AF129" s="11"/>
      <c r="AG129" s="11">
        <f t="shared" si="20"/>
        <v>1.1817580964970258</v>
      </c>
      <c r="AH129" s="11">
        <f t="shared" si="21"/>
        <v>0.88888888888888884</v>
      </c>
      <c r="AI129" s="11">
        <f t="shared" si="22"/>
        <v>1</v>
      </c>
      <c r="AJ129" s="11">
        <f t="shared" si="23"/>
        <v>0.97671868386117389</v>
      </c>
    </row>
    <row r="130" spans="1:36" ht="15" customHeight="1">
      <c r="A130" s="577">
        <v>133</v>
      </c>
      <c r="B130" s="577">
        <v>126</v>
      </c>
      <c r="C130" s="575"/>
      <c r="D130" s="577">
        <v>3145</v>
      </c>
      <c r="E130" s="577" t="s">
        <v>1878</v>
      </c>
      <c r="F130" s="577" t="s">
        <v>386</v>
      </c>
      <c r="G130" s="577">
        <v>1978</v>
      </c>
      <c r="H130" s="577" t="s">
        <v>92</v>
      </c>
      <c r="I130" s="575"/>
      <c r="J130" s="577">
        <v>34</v>
      </c>
      <c r="K130" s="577">
        <v>10</v>
      </c>
      <c r="L130" s="577">
        <v>34</v>
      </c>
      <c r="M130" s="583">
        <v>0.31767361111111109</v>
      </c>
      <c r="N130" s="577">
        <v>0</v>
      </c>
      <c r="O130" s="581">
        <v>0.37083333333333335</v>
      </c>
      <c r="P130" s="581">
        <v>0.65833333333333333</v>
      </c>
      <c r="Q130" s="580"/>
      <c r="R130" s="581">
        <v>0.59861111111111109</v>
      </c>
      <c r="S130" s="581">
        <v>0.4465277777777778</v>
      </c>
      <c r="T130" s="581">
        <v>0.63611111111111107</v>
      </c>
      <c r="U130" s="581">
        <v>0.39930555555555558</v>
      </c>
      <c r="V130" s="581">
        <v>0.52500000000000002</v>
      </c>
      <c r="W130" s="581">
        <v>0.48819444444444443</v>
      </c>
      <c r="X130" s="581">
        <v>0.37986111111111109</v>
      </c>
      <c r="Y130" s="580"/>
      <c r="Z130" s="581">
        <v>0.5625</v>
      </c>
      <c r="AA130" s="581">
        <v>0.67152777777777772</v>
      </c>
      <c r="AB130" s="11" t="str">
        <f t="shared" si="16"/>
        <v>Soroka Adam</v>
      </c>
      <c r="AC130" s="11">
        <f t="shared" si="17"/>
        <v>0</v>
      </c>
      <c r="AD130" s="11" t="str">
        <f t="shared" si="18"/>
        <v>Gdynia</v>
      </c>
      <c r="AE130" s="11">
        <f t="shared" si="19"/>
        <v>22.51496542105065</v>
      </c>
      <c r="AF130" s="11"/>
      <c r="AG130" s="11">
        <f t="shared" si="20"/>
        <v>0.99223958902612308</v>
      </c>
      <c r="AH130" s="11">
        <f t="shared" si="21"/>
        <v>1.25</v>
      </c>
      <c r="AI130" s="11">
        <f t="shared" si="22"/>
        <v>0.97142857142857142</v>
      </c>
      <c r="AJ130" s="11">
        <f t="shared" si="23"/>
        <v>1.0456395525912732</v>
      </c>
    </row>
    <row r="131" spans="1:36" s="571" customFormat="1" ht="15" customHeight="1">
      <c r="A131" s="574">
        <v>134</v>
      </c>
      <c r="B131" s="574">
        <v>127</v>
      </c>
      <c r="C131" s="573"/>
      <c r="D131" s="574">
        <v>3254</v>
      </c>
      <c r="E131" s="574" t="s">
        <v>3723</v>
      </c>
      <c r="F131" s="574" t="s">
        <v>107</v>
      </c>
      <c r="G131" s="574">
        <v>1977</v>
      </c>
      <c r="H131" s="574" t="s">
        <v>47</v>
      </c>
      <c r="I131" s="574" t="s">
        <v>3576</v>
      </c>
      <c r="J131" s="574">
        <v>34</v>
      </c>
      <c r="K131" s="574">
        <v>10</v>
      </c>
      <c r="L131" s="574">
        <v>34</v>
      </c>
      <c r="M131" s="582">
        <v>0.32090277777777776</v>
      </c>
      <c r="N131" s="574">
        <v>0</v>
      </c>
      <c r="O131" s="579">
        <v>0.3888888888888889</v>
      </c>
      <c r="P131" s="579">
        <v>0.61944444444444446</v>
      </c>
      <c r="Q131" s="578"/>
      <c r="R131" s="579">
        <v>0.44166666666666665</v>
      </c>
      <c r="S131" s="579">
        <v>0.59861111111111109</v>
      </c>
      <c r="T131" s="579">
        <v>0.42291666666666666</v>
      </c>
      <c r="U131" s="579">
        <v>0.65277777777777779</v>
      </c>
      <c r="V131" s="579">
        <v>0.51388888888888884</v>
      </c>
      <c r="W131" s="579">
        <v>0.55000000000000004</v>
      </c>
      <c r="X131" s="579">
        <v>0.36666666666666664</v>
      </c>
      <c r="Y131" s="578"/>
      <c r="Z131" s="579">
        <v>0.47708333333333336</v>
      </c>
      <c r="AA131" s="579">
        <v>0.67500000000000004</v>
      </c>
      <c r="AB131" s="11" t="str">
        <f t="shared" si="16"/>
        <v>Gabryś Bartłomiej</v>
      </c>
      <c r="AC131" s="11" t="str">
        <f t="shared" si="17"/>
        <v>KK Cyklon Warszawa</v>
      </c>
      <c r="AD131" s="11" t="str">
        <f t="shared" si="18"/>
        <v>Warszawa</v>
      </c>
      <c r="AE131" s="11">
        <f t="shared" si="19"/>
        <v>22.288402795627828</v>
      </c>
      <c r="AF131" s="11"/>
      <c r="AG131" s="11">
        <f t="shared" si="20"/>
        <v>0.98993724302099106</v>
      </c>
      <c r="AH131" s="11">
        <f t="shared" si="21"/>
        <v>1</v>
      </c>
      <c r="AI131" s="11">
        <f t="shared" si="22"/>
        <v>1</v>
      </c>
      <c r="AJ131" s="11">
        <f t="shared" si="23"/>
        <v>1</v>
      </c>
    </row>
    <row r="132" spans="1:36" ht="15" customHeight="1">
      <c r="A132" s="577">
        <v>135</v>
      </c>
      <c r="B132" s="577">
        <v>128</v>
      </c>
      <c r="C132" s="575"/>
      <c r="D132" s="577">
        <v>3182</v>
      </c>
      <c r="E132" s="577" t="s">
        <v>3722</v>
      </c>
      <c r="F132" s="577" t="s">
        <v>55</v>
      </c>
      <c r="G132" s="577">
        <v>1993</v>
      </c>
      <c r="H132" s="577" t="s">
        <v>57</v>
      </c>
      <c r="I132" s="577" t="s">
        <v>3720</v>
      </c>
      <c r="J132" s="577">
        <v>34</v>
      </c>
      <c r="K132" s="577">
        <v>10</v>
      </c>
      <c r="L132" s="577">
        <v>34</v>
      </c>
      <c r="M132" s="583">
        <v>0.3518634259259259</v>
      </c>
      <c r="N132" s="577">
        <v>0</v>
      </c>
      <c r="O132" s="581">
        <v>0.69097222222222221</v>
      </c>
      <c r="P132" s="581">
        <v>0.36875000000000002</v>
      </c>
      <c r="Q132" s="580"/>
      <c r="R132" s="581">
        <v>0.4236111111111111</v>
      </c>
      <c r="S132" s="581">
        <v>0.61250000000000004</v>
      </c>
      <c r="T132" s="581">
        <v>0.40069444444444446</v>
      </c>
      <c r="U132" s="581">
        <v>0.65277777777777779</v>
      </c>
      <c r="V132" s="581">
        <v>0.51597222222222228</v>
      </c>
      <c r="W132" s="581">
        <v>0.57499999999999996</v>
      </c>
      <c r="X132" s="581">
        <v>0.67500000000000004</v>
      </c>
      <c r="Y132" s="580"/>
      <c r="Z132" s="581">
        <v>0.45347222222222222</v>
      </c>
      <c r="AA132" s="581">
        <v>0.7055555555555556</v>
      </c>
      <c r="AB132" s="11" t="str">
        <f t="shared" si="16"/>
        <v>Pikiel Grzegorz</v>
      </c>
      <c r="AC132" s="11" t="str">
        <f t="shared" si="17"/>
        <v>Land Rower</v>
      </c>
      <c r="AD132" s="11" t="str">
        <f t="shared" si="18"/>
        <v>Gdańsk</v>
      </c>
      <c r="AE132" s="11">
        <f t="shared" si="19"/>
        <v>20.327234495956617</v>
      </c>
      <c r="AF132" s="11"/>
      <c r="AG132" s="11">
        <f t="shared" si="20"/>
        <v>0.91200947337258642</v>
      </c>
      <c r="AH132" s="11">
        <f t="shared" si="21"/>
        <v>1</v>
      </c>
      <c r="AI132" s="11">
        <f t="shared" si="22"/>
        <v>1</v>
      </c>
      <c r="AJ132" s="11">
        <f t="shared" si="23"/>
        <v>1</v>
      </c>
    </row>
    <row r="133" spans="1:36" s="571" customFormat="1" ht="15" customHeight="1">
      <c r="A133" s="574">
        <v>136</v>
      </c>
      <c r="B133" s="574">
        <v>129</v>
      </c>
      <c r="C133" s="573"/>
      <c r="D133" s="574">
        <v>3129</v>
      </c>
      <c r="E133" s="574" t="s">
        <v>3721</v>
      </c>
      <c r="F133" s="574" t="s">
        <v>522</v>
      </c>
      <c r="G133" s="574">
        <v>1993</v>
      </c>
      <c r="H133" s="574" t="s">
        <v>57</v>
      </c>
      <c r="I133" s="574" t="s">
        <v>3720</v>
      </c>
      <c r="J133" s="574">
        <v>34</v>
      </c>
      <c r="K133" s="574">
        <v>10</v>
      </c>
      <c r="L133" s="574">
        <v>34</v>
      </c>
      <c r="M133" s="582">
        <v>0.35187499999999999</v>
      </c>
      <c r="N133" s="574">
        <v>0</v>
      </c>
      <c r="O133" s="579">
        <v>0.69097222222222221</v>
      </c>
      <c r="P133" s="579">
        <v>0.36875000000000002</v>
      </c>
      <c r="Q133" s="578"/>
      <c r="R133" s="579">
        <v>0.4236111111111111</v>
      </c>
      <c r="S133" s="579">
        <v>0.61250000000000004</v>
      </c>
      <c r="T133" s="579">
        <v>0.40069444444444446</v>
      </c>
      <c r="U133" s="579">
        <v>0.65347222222222223</v>
      </c>
      <c r="V133" s="579">
        <v>0.51458333333333328</v>
      </c>
      <c r="W133" s="579">
        <v>0.5756944444444444</v>
      </c>
      <c r="X133" s="579">
        <v>0.67500000000000004</v>
      </c>
      <c r="Y133" s="578"/>
      <c r="Z133" s="579">
        <v>0.45347222222222222</v>
      </c>
      <c r="AA133" s="579">
        <v>0.7055555555555556</v>
      </c>
      <c r="AB133" s="11" t="str">
        <f t="shared" si="16"/>
        <v>Cisowski Rafał</v>
      </c>
      <c r="AC133" s="11" t="str">
        <f t="shared" si="17"/>
        <v>Land Rower</v>
      </c>
      <c r="AD133" s="11" t="str">
        <f t="shared" si="18"/>
        <v>Gdańsk</v>
      </c>
      <c r="AE133" s="11">
        <f t="shared" si="19"/>
        <v>20.326565880914977</v>
      </c>
      <c r="AF133" s="11"/>
      <c r="AG133" s="11">
        <f t="shared" si="20"/>
        <v>0.9999671074271429</v>
      </c>
      <c r="AH133" s="11">
        <f t="shared" si="21"/>
        <v>1</v>
      </c>
      <c r="AI133" s="11">
        <f t="shared" si="22"/>
        <v>1</v>
      </c>
      <c r="AJ133" s="11">
        <f t="shared" si="23"/>
        <v>1</v>
      </c>
    </row>
    <row r="134" spans="1:36" ht="15" customHeight="1">
      <c r="A134" s="577">
        <v>137</v>
      </c>
      <c r="B134" s="577">
        <v>130</v>
      </c>
      <c r="C134" s="575"/>
      <c r="D134" s="577">
        <v>3104</v>
      </c>
      <c r="E134" s="577" t="s">
        <v>1814</v>
      </c>
      <c r="F134" s="577" t="s">
        <v>472</v>
      </c>
      <c r="G134" s="577">
        <v>1993</v>
      </c>
      <c r="H134" s="577" t="s">
        <v>57</v>
      </c>
      <c r="I134" s="577" t="s">
        <v>3720</v>
      </c>
      <c r="J134" s="577">
        <v>34</v>
      </c>
      <c r="K134" s="577">
        <v>10</v>
      </c>
      <c r="L134" s="577">
        <v>34</v>
      </c>
      <c r="M134" s="583">
        <v>0.35203703703703704</v>
      </c>
      <c r="N134" s="577">
        <v>0</v>
      </c>
      <c r="O134" s="581">
        <v>0.69166666666666665</v>
      </c>
      <c r="P134" s="581">
        <v>0.36875000000000002</v>
      </c>
      <c r="Q134" s="580"/>
      <c r="R134" s="581">
        <v>0.42291666666666666</v>
      </c>
      <c r="S134" s="581">
        <v>0.61250000000000004</v>
      </c>
      <c r="T134" s="581">
        <v>0.40069444444444446</v>
      </c>
      <c r="U134" s="581">
        <v>0.65277777777777779</v>
      </c>
      <c r="V134" s="581">
        <v>0.51527777777777772</v>
      </c>
      <c r="W134" s="581">
        <v>0.5756944444444444</v>
      </c>
      <c r="X134" s="581">
        <v>0.67569444444444449</v>
      </c>
      <c r="Y134" s="580"/>
      <c r="Z134" s="581">
        <v>0.45347222222222222</v>
      </c>
      <c r="AA134" s="581">
        <v>0.7055555555555556</v>
      </c>
      <c r="AB134" s="11" t="str">
        <f t="shared" si="16"/>
        <v>Masiulanis Michał</v>
      </c>
      <c r="AC134" s="11" t="str">
        <f t="shared" si="17"/>
        <v>Land Rower</v>
      </c>
      <c r="AD134" s="11" t="str">
        <f t="shared" si="18"/>
        <v>Gdańsk</v>
      </c>
      <c r="AE134" s="11">
        <f t="shared" si="19"/>
        <v>20.31720988662471</v>
      </c>
      <c r="AF134" s="11"/>
      <c r="AG134" s="11">
        <f t="shared" si="20"/>
        <v>0.9995397159389795</v>
      </c>
      <c r="AH134" s="11">
        <f t="shared" si="21"/>
        <v>1</v>
      </c>
      <c r="AI134" s="11">
        <f t="shared" si="22"/>
        <v>1</v>
      </c>
      <c r="AJ134" s="11">
        <f t="shared" si="23"/>
        <v>1</v>
      </c>
    </row>
    <row r="135" spans="1:36" ht="15" customHeight="1">
      <c r="A135" s="577">
        <v>139</v>
      </c>
      <c r="B135" s="577">
        <v>131</v>
      </c>
      <c r="C135" s="575"/>
      <c r="D135" s="577">
        <v>3170</v>
      </c>
      <c r="E135" s="577" t="s">
        <v>1743</v>
      </c>
      <c r="F135" s="577" t="s">
        <v>472</v>
      </c>
      <c r="G135" s="577">
        <v>1986</v>
      </c>
      <c r="H135" s="577" t="s">
        <v>85</v>
      </c>
      <c r="I135" s="575"/>
      <c r="J135" s="577">
        <v>33</v>
      </c>
      <c r="K135" s="577">
        <v>9</v>
      </c>
      <c r="L135" s="577">
        <v>33</v>
      </c>
      <c r="M135" s="583">
        <v>0.31783564814814813</v>
      </c>
      <c r="N135" s="577">
        <v>0</v>
      </c>
      <c r="O135" s="580"/>
      <c r="P135" s="581">
        <v>0.64930555555555558</v>
      </c>
      <c r="Q135" s="581">
        <v>0.45624999999999999</v>
      </c>
      <c r="R135" s="580"/>
      <c r="S135" s="581">
        <v>0.52430555555555558</v>
      </c>
      <c r="T135" s="581">
        <v>0.61805555555555558</v>
      </c>
      <c r="U135" s="581">
        <v>0.38611111111111113</v>
      </c>
      <c r="V135" s="581">
        <v>0.55902777777777779</v>
      </c>
      <c r="W135" s="581">
        <v>0.48749999999999999</v>
      </c>
      <c r="X135" s="581">
        <v>0.37222222222222223</v>
      </c>
      <c r="Y135" s="581">
        <v>0.41805555555555557</v>
      </c>
      <c r="Z135" s="580"/>
      <c r="AA135" s="581">
        <v>0.67152777777777772</v>
      </c>
      <c r="AB135" s="11" t="str">
        <f t="shared" si="16"/>
        <v>Drożdż Michał</v>
      </c>
      <c r="AC135" s="11">
        <f t="shared" si="17"/>
        <v>0</v>
      </c>
      <c r="AD135" s="11" t="str">
        <f t="shared" si="18"/>
        <v>Poznań</v>
      </c>
      <c r="AE135" s="11">
        <f t="shared" si="19"/>
        <v>19.719644889959277</v>
      </c>
      <c r="AF135" s="11"/>
      <c r="AG135" s="11">
        <f t="shared" si="20"/>
        <v>1.1076071519609629</v>
      </c>
      <c r="AH135" s="11">
        <f t="shared" si="21"/>
        <v>0.9</v>
      </c>
      <c r="AI135" s="11">
        <f t="shared" si="22"/>
        <v>0.97058823529411764</v>
      </c>
      <c r="AJ135" s="11">
        <f t="shared" si="23"/>
        <v>0.9791483623609768</v>
      </c>
    </row>
    <row r="136" spans="1:36" s="571" customFormat="1" ht="15" customHeight="1">
      <c r="A136" s="574">
        <v>140</v>
      </c>
      <c r="B136" s="574">
        <v>132</v>
      </c>
      <c r="C136" s="573"/>
      <c r="D136" s="574">
        <v>3032</v>
      </c>
      <c r="E136" s="574" t="s">
        <v>3717</v>
      </c>
      <c r="F136" s="574" t="s">
        <v>1196</v>
      </c>
      <c r="G136" s="574">
        <v>1974</v>
      </c>
      <c r="H136" s="574" t="s">
        <v>57</v>
      </c>
      <c r="I136" s="574" t="s">
        <v>3716</v>
      </c>
      <c r="J136" s="574">
        <v>33</v>
      </c>
      <c r="K136" s="574">
        <v>9</v>
      </c>
      <c r="L136" s="574">
        <v>33</v>
      </c>
      <c r="M136" s="582">
        <v>0.35341435185185183</v>
      </c>
      <c r="N136" s="574">
        <v>0</v>
      </c>
      <c r="O136" s="578"/>
      <c r="P136" s="579">
        <v>0.5805555555555556</v>
      </c>
      <c r="Q136" s="579">
        <v>0.48055555555555557</v>
      </c>
      <c r="R136" s="578"/>
      <c r="S136" s="579">
        <v>0.56388888888888888</v>
      </c>
      <c r="T136" s="579">
        <v>0.67361111111111116</v>
      </c>
      <c r="U136" s="579">
        <v>0.39444444444444443</v>
      </c>
      <c r="V136" s="579">
        <v>0.62777777777777777</v>
      </c>
      <c r="W136" s="579">
        <v>0.51388888888888884</v>
      </c>
      <c r="X136" s="579">
        <v>0.37222222222222223</v>
      </c>
      <c r="Y136" s="579">
        <v>0.42916666666666664</v>
      </c>
      <c r="Z136" s="578"/>
      <c r="AA136" s="579">
        <v>0.70694444444444449</v>
      </c>
      <c r="AB136" s="11" t="str">
        <f t="shared" si="16"/>
        <v>Szuca Zbigniew</v>
      </c>
      <c r="AC136" s="11" t="str">
        <f t="shared" si="17"/>
        <v>Iron Team3city</v>
      </c>
      <c r="AD136" s="11" t="str">
        <f t="shared" si="18"/>
        <v>Gdańsk</v>
      </c>
      <c r="AE136" s="11">
        <f t="shared" si="19"/>
        <v>17.734441405704001</v>
      </c>
      <c r="AF136" s="11"/>
      <c r="AG136" s="11">
        <f t="shared" si="20"/>
        <v>0.8993286392664156</v>
      </c>
      <c r="AH136" s="11">
        <f t="shared" si="21"/>
        <v>1</v>
      </c>
      <c r="AI136" s="11">
        <f t="shared" si="22"/>
        <v>1</v>
      </c>
      <c r="AJ136" s="11">
        <f t="shared" si="23"/>
        <v>1</v>
      </c>
    </row>
    <row r="137" spans="1:36" ht="15" customHeight="1">
      <c r="A137" s="577">
        <v>141</v>
      </c>
      <c r="B137" s="577">
        <v>133</v>
      </c>
      <c r="C137" s="575"/>
      <c r="D137" s="577">
        <v>3167</v>
      </c>
      <c r="E137" s="577" t="s">
        <v>1923</v>
      </c>
      <c r="F137" s="577" t="s">
        <v>3715</v>
      </c>
      <c r="G137" s="577">
        <v>1955</v>
      </c>
      <c r="H137" s="577" t="s">
        <v>57</v>
      </c>
      <c r="I137" s="577" t="s">
        <v>1397</v>
      </c>
      <c r="J137" s="577">
        <v>33</v>
      </c>
      <c r="K137" s="577">
        <v>9</v>
      </c>
      <c r="L137" s="577">
        <v>33</v>
      </c>
      <c r="M137" s="583">
        <v>0.36008101851851854</v>
      </c>
      <c r="N137" s="577">
        <v>0</v>
      </c>
      <c r="O137" s="580"/>
      <c r="P137" s="581">
        <v>0.38124999999999998</v>
      </c>
      <c r="Q137" s="580"/>
      <c r="R137" s="581">
        <v>0.45</v>
      </c>
      <c r="S137" s="581">
        <v>0.63472222222222219</v>
      </c>
      <c r="T137" s="581">
        <v>0.42499999999999999</v>
      </c>
      <c r="U137" s="581">
        <v>0.67222222222222228</v>
      </c>
      <c r="V137" s="581">
        <v>0.54305555555555551</v>
      </c>
      <c r="W137" s="581">
        <v>0.58680555555555558</v>
      </c>
      <c r="X137" s="581">
        <v>0.70138888888888884</v>
      </c>
      <c r="Y137" s="580"/>
      <c r="Z137" s="581">
        <v>0.49236111111111114</v>
      </c>
      <c r="AA137" s="581">
        <v>0.71388888888888891</v>
      </c>
      <c r="AB137" s="11" t="str">
        <f t="shared" si="16"/>
        <v>Boguta Dariuisz</v>
      </c>
      <c r="AC137" s="11" t="str">
        <f t="shared" si="17"/>
        <v>Nieloty</v>
      </c>
      <c r="AD137" s="11" t="str">
        <f t="shared" si="18"/>
        <v>Gdańsk</v>
      </c>
      <c r="AE137" s="11">
        <f t="shared" si="19"/>
        <v>17.406099717886651</v>
      </c>
      <c r="AF137" s="11"/>
      <c r="AG137" s="11">
        <f t="shared" si="20"/>
        <v>0.98148564816302908</v>
      </c>
      <c r="AH137" s="11">
        <f t="shared" si="21"/>
        <v>1</v>
      </c>
      <c r="AI137" s="11">
        <f t="shared" si="22"/>
        <v>1</v>
      </c>
      <c r="AJ137" s="11">
        <f t="shared" si="23"/>
        <v>1</v>
      </c>
    </row>
    <row r="138" spans="1:36" s="571" customFormat="1" ht="15" customHeight="1">
      <c r="A138" s="574">
        <v>142</v>
      </c>
      <c r="B138" s="574">
        <v>134</v>
      </c>
      <c r="C138" s="573"/>
      <c r="D138" s="574">
        <v>3169</v>
      </c>
      <c r="E138" s="574" t="s">
        <v>1925</v>
      </c>
      <c r="F138" s="574" t="s">
        <v>1113</v>
      </c>
      <c r="G138" s="574">
        <v>1962</v>
      </c>
      <c r="H138" s="574" t="s">
        <v>99</v>
      </c>
      <c r="I138" s="574" t="s">
        <v>1397</v>
      </c>
      <c r="J138" s="574">
        <v>33</v>
      </c>
      <c r="K138" s="574">
        <v>9</v>
      </c>
      <c r="L138" s="574">
        <v>33</v>
      </c>
      <c r="M138" s="582">
        <v>0.3606597222222222</v>
      </c>
      <c r="N138" s="574">
        <v>0</v>
      </c>
      <c r="O138" s="578"/>
      <c r="P138" s="579">
        <v>0.38263888888888886</v>
      </c>
      <c r="Q138" s="578"/>
      <c r="R138" s="579">
        <v>0.45</v>
      </c>
      <c r="S138" s="579">
        <v>0.6333333333333333</v>
      </c>
      <c r="T138" s="579">
        <v>0.42430555555555555</v>
      </c>
      <c r="U138" s="579">
        <v>0.67152777777777772</v>
      </c>
      <c r="V138" s="579">
        <v>0.54097222222222219</v>
      </c>
      <c r="W138" s="579">
        <v>0.58680555555555558</v>
      </c>
      <c r="X138" s="579">
        <v>0.7055555555555556</v>
      </c>
      <c r="Y138" s="578"/>
      <c r="Z138" s="579">
        <v>0.49027777777777776</v>
      </c>
      <c r="AA138" s="579">
        <v>0.71458333333333335</v>
      </c>
      <c r="AB138" s="11" t="str">
        <f t="shared" si="16"/>
        <v>Kwietniewski Maciej</v>
      </c>
      <c r="AC138" s="11" t="str">
        <f t="shared" si="17"/>
        <v>Nieloty</v>
      </c>
      <c r="AD138" s="11" t="str">
        <f t="shared" si="18"/>
        <v>Pszczółki</v>
      </c>
      <c r="AE138" s="11">
        <f t="shared" si="19"/>
        <v>17.378170415685364</v>
      </c>
      <c r="AF138" s="11"/>
      <c r="AG138" s="11">
        <f t="shared" si="20"/>
        <v>0.99839543018516741</v>
      </c>
      <c r="AH138" s="11">
        <f t="shared" si="21"/>
        <v>1</v>
      </c>
      <c r="AI138" s="11">
        <f t="shared" si="22"/>
        <v>1</v>
      </c>
      <c r="AJ138" s="11">
        <f t="shared" si="23"/>
        <v>1</v>
      </c>
    </row>
    <row r="139" spans="1:36" s="571" customFormat="1" ht="15" customHeight="1">
      <c r="A139" s="574">
        <v>144</v>
      </c>
      <c r="B139" s="574">
        <v>135</v>
      </c>
      <c r="C139" s="573"/>
      <c r="D139" s="574">
        <v>3196</v>
      </c>
      <c r="E139" s="574" t="s">
        <v>1903</v>
      </c>
      <c r="F139" s="574" t="s">
        <v>55</v>
      </c>
      <c r="G139" s="574">
        <v>1964</v>
      </c>
      <c r="H139" s="574" t="s">
        <v>324</v>
      </c>
      <c r="I139" s="574" t="s">
        <v>3714</v>
      </c>
      <c r="J139" s="574">
        <v>33</v>
      </c>
      <c r="K139" s="574">
        <v>8</v>
      </c>
      <c r="L139" s="574">
        <v>33</v>
      </c>
      <c r="M139" s="582">
        <v>0.35583333333333333</v>
      </c>
      <c r="N139" s="574">
        <v>0</v>
      </c>
      <c r="O139" s="579">
        <v>0.3659722222222222</v>
      </c>
      <c r="P139" s="578"/>
      <c r="Q139" s="579">
        <v>0.46875</v>
      </c>
      <c r="R139" s="578"/>
      <c r="S139" s="578"/>
      <c r="T139" s="578"/>
      <c r="U139" s="579">
        <v>0.40277777777777779</v>
      </c>
      <c r="V139" s="579">
        <v>0.57708333333333328</v>
      </c>
      <c r="W139" s="579">
        <v>0.54583333333333328</v>
      </c>
      <c r="X139" s="579">
        <v>0.38124999999999998</v>
      </c>
      <c r="Y139" s="579">
        <v>0.42708333333333331</v>
      </c>
      <c r="Z139" s="579">
        <v>0.62013888888888891</v>
      </c>
      <c r="AA139" s="579">
        <v>0.70972222222222225</v>
      </c>
      <c r="AB139" s="11" t="str">
        <f t="shared" si="16"/>
        <v>Świątkiewicz Grzegorz</v>
      </c>
      <c r="AC139" s="11" t="str">
        <f t="shared" si="17"/>
        <v>Świątki</v>
      </c>
      <c r="AD139" s="11" t="str">
        <f t="shared" si="18"/>
        <v>Sopot</v>
      </c>
      <c r="AE139" s="11">
        <f t="shared" si="19"/>
        <v>16.973583736323398</v>
      </c>
      <c r="AF139" s="11"/>
      <c r="AG139" s="11">
        <f t="shared" si="20"/>
        <v>1.0135636221701796</v>
      </c>
      <c r="AH139" s="11">
        <f t="shared" si="21"/>
        <v>0.88888888888888884</v>
      </c>
      <c r="AI139" s="11">
        <f t="shared" si="22"/>
        <v>1</v>
      </c>
      <c r="AJ139" s="11">
        <f t="shared" si="23"/>
        <v>0.97671868386117389</v>
      </c>
    </row>
    <row r="140" spans="1:36" ht="15" customHeight="1">
      <c r="A140" s="577">
        <v>145</v>
      </c>
      <c r="B140" s="577">
        <v>136</v>
      </c>
      <c r="C140" s="575"/>
      <c r="D140" s="577">
        <v>3194</v>
      </c>
      <c r="E140" s="577" t="s">
        <v>1903</v>
      </c>
      <c r="F140" s="577" t="s">
        <v>783</v>
      </c>
      <c r="G140" s="577">
        <v>1962</v>
      </c>
      <c r="H140" s="577" t="s">
        <v>57</v>
      </c>
      <c r="I140" s="577" t="s">
        <v>3714</v>
      </c>
      <c r="J140" s="577">
        <v>33</v>
      </c>
      <c r="K140" s="577">
        <v>8</v>
      </c>
      <c r="L140" s="577">
        <v>33</v>
      </c>
      <c r="M140" s="583">
        <v>0.35641203703703705</v>
      </c>
      <c r="N140" s="577">
        <v>0</v>
      </c>
      <c r="O140" s="581">
        <v>0.3659722222222222</v>
      </c>
      <c r="P140" s="580"/>
      <c r="Q140" s="581">
        <v>0.46875</v>
      </c>
      <c r="R140" s="580"/>
      <c r="S140" s="580"/>
      <c r="T140" s="580"/>
      <c r="U140" s="581">
        <v>0.40277777777777779</v>
      </c>
      <c r="V140" s="581">
        <v>0.57708333333333328</v>
      </c>
      <c r="W140" s="581">
        <v>0.54583333333333328</v>
      </c>
      <c r="X140" s="581">
        <v>0.38124999999999998</v>
      </c>
      <c r="Y140" s="581">
        <v>0.42638888888888887</v>
      </c>
      <c r="Z140" s="581">
        <v>0.62013888888888891</v>
      </c>
      <c r="AA140" s="581">
        <v>0.7104166666666667</v>
      </c>
      <c r="AB140" s="11" t="str">
        <f t="shared" si="16"/>
        <v>Świątkiewicz Jerzy</v>
      </c>
      <c r="AC140" s="11" t="str">
        <f t="shared" si="17"/>
        <v>Świątki</v>
      </c>
      <c r="AD140" s="11" t="str">
        <f t="shared" si="18"/>
        <v>Gdańsk</v>
      </c>
      <c r="AE140" s="11">
        <f t="shared" si="19"/>
        <v>16.9460238484616</v>
      </c>
      <c r="AF140" s="11"/>
      <c r="AG140" s="11">
        <f t="shared" si="20"/>
        <v>0.99837630707280633</v>
      </c>
      <c r="AH140" s="11">
        <f t="shared" si="21"/>
        <v>1</v>
      </c>
      <c r="AI140" s="11">
        <f t="shared" si="22"/>
        <v>1</v>
      </c>
      <c r="AJ140" s="11">
        <f t="shared" si="23"/>
        <v>1</v>
      </c>
    </row>
    <row r="141" spans="1:36" s="571" customFormat="1" ht="15" customHeight="1">
      <c r="A141" s="574">
        <v>146</v>
      </c>
      <c r="B141" s="574">
        <v>137</v>
      </c>
      <c r="C141" s="573"/>
      <c r="D141" s="574">
        <v>3200</v>
      </c>
      <c r="E141" s="574" t="s">
        <v>3713</v>
      </c>
      <c r="F141" s="574" t="s">
        <v>1850</v>
      </c>
      <c r="G141" s="574">
        <v>1973</v>
      </c>
      <c r="H141" s="574" t="s">
        <v>3712</v>
      </c>
      <c r="I141" s="573"/>
      <c r="J141" s="574">
        <v>33</v>
      </c>
      <c r="K141" s="574">
        <v>8</v>
      </c>
      <c r="L141" s="574">
        <v>33</v>
      </c>
      <c r="M141" s="582">
        <v>0.3599074074074074</v>
      </c>
      <c r="N141" s="574">
        <v>0</v>
      </c>
      <c r="O141" s="579">
        <v>0.37152777777777779</v>
      </c>
      <c r="P141" s="578"/>
      <c r="Q141" s="579">
        <v>0.51736111111111116</v>
      </c>
      <c r="R141" s="578"/>
      <c r="S141" s="578"/>
      <c r="T141" s="578"/>
      <c r="U141" s="579">
        <v>0.39930555555555558</v>
      </c>
      <c r="V141" s="579">
        <v>0.60486111111111107</v>
      </c>
      <c r="W141" s="579">
        <v>0.56319444444444444</v>
      </c>
      <c r="X141" s="579">
        <v>0.38055555555555554</v>
      </c>
      <c r="Y141" s="579">
        <v>0.43680555555555556</v>
      </c>
      <c r="Z141" s="579">
        <v>0.64513888888888893</v>
      </c>
      <c r="AA141" s="579">
        <v>0.71388888888888891</v>
      </c>
      <c r="AB141" s="11" t="str">
        <f t="shared" si="16"/>
        <v>Kaczmarek Arkadiusz</v>
      </c>
      <c r="AC141" s="11">
        <f t="shared" si="17"/>
        <v>0</v>
      </c>
      <c r="AD141" s="11" t="str">
        <f t="shared" si="18"/>
        <v>Wilkowice</v>
      </c>
      <c r="AE141" s="11">
        <f t="shared" si="19"/>
        <v>16.781446436503941</v>
      </c>
      <c r="AF141" s="11"/>
      <c r="AG141" s="11">
        <f t="shared" si="20"/>
        <v>0.99028813995369191</v>
      </c>
      <c r="AH141" s="11">
        <f t="shared" si="21"/>
        <v>1</v>
      </c>
      <c r="AI141" s="11">
        <f t="shared" si="22"/>
        <v>1</v>
      </c>
      <c r="AJ141" s="11">
        <f t="shared" si="23"/>
        <v>1</v>
      </c>
    </row>
    <row r="142" spans="1:36" ht="15" customHeight="1">
      <c r="A142" s="577">
        <v>147</v>
      </c>
      <c r="B142" s="577">
        <v>138</v>
      </c>
      <c r="C142" s="575"/>
      <c r="D142" s="577">
        <v>3157</v>
      </c>
      <c r="E142" s="577" t="s">
        <v>3710</v>
      </c>
      <c r="F142" s="577" t="s">
        <v>1572</v>
      </c>
      <c r="G142" s="577">
        <v>1989</v>
      </c>
      <c r="H142" s="577" t="s">
        <v>3711</v>
      </c>
      <c r="I142" s="575"/>
      <c r="J142" s="577">
        <v>33</v>
      </c>
      <c r="K142" s="577">
        <v>8</v>
      </c>
      <c r="L142" s="577">
        <v>33</v>
      </c>
      <c r="M142" s="583">
        <v>0.35991898148148149</v>
      </c>
      <c r="N142" s="577">
        <v>0</v>
      </c>
      <c r="O142" s="581">
        <v>0.37083333333333335</v>
      </c>
      <c r="P142" s="580"/>
      <c r="Q142" s="581">
        <v>0.51736111111111116</v>
      </c>
      <c r="R142" s="580"/>
      <c r="S142" s="580"/>
      <c r="T142" s="580"/>
      <c r="U142" s="581">
        <v>0.4</v>
      </c>
      <c r="V142" s="581">
        <v>0.60416666666666663</v>
      </c>
      <c r="W142" s="581">
        <v>0.5625</v>
      </c>
      <c r="X142" s="581">
        <v>0.38055555555555554</v>
      </c>
      <c r="Y142" s="581">
        <v>0.43611111111111112</v>
      </c>
      <c r="Z142" s="581">
        <v>0.64444444444444449</v>
      </c>
      <c r="AA142" s="581">
        <v>0.71388888888888891</v>
      </c>
      <c r="AB142" s="11" t="str">
        <f t="shared" si="16"/>
        <v>Polak Kamil</v>
      </c>
      <c r="AC142" s="11">
        <f t="shared" si="17"/>
        <v>0</v>
      </c>
      <c r="AD142" s="11" t="str">
        <f t="shared" si="18"/>
        <v>Miłogostowice</v>
      </c>
      <c r="AE142" s="11">
        <f t="shared" si="19"/>
        <v>16.780906788099383</v>
      </c>
      <c r="AF142" s="11"/>
      <c r="AG142" s="11">
        <f t="shared" si="20"/>
        <v>0.99996784255715976</v>
      </c>
      <c r="AH142" s="11">
        <f t="shared" si="21"/>
        <v>1</v>
      </c>
      <c r="AI142" s="11">
        <f t="shared" si="22"/>
        <v>1</v>
      </c>
      <c r="AJ142" s="11">
        <f t="shared" si="23"/>
        <v>1</v>
      </c>
    </row>
    <row r="143" spans="1:36" s="571" customFormat="1" ht="15" customHeight="1">
      <c r="A143" s="574">
        <v>148</v>
      </c>
      <c r="B143" s="574">
        <v>139</v>
      </c>
      <c r="C143" s="573"/>
      <c r="D143" s="574">
        <v>3161</v>
      </c>
      <c r="E143" s="574" t="s">
        <v>3708</v>
      </c>
      <c r="F143" s="574" t="s">
        <v>107</v>
      </c>
      <c r="G143" s="574">
        <v>1979</v>
      </c>
      <c r="H143" s="574" t="s">
        <v>3706</v>
      </c>
      <c r="I143" s="573"/>
      <c r="J143" s="574">
        <v>33</v>
      </c>
      <c r="K143" s="574">
        <v>8</v>
      </c>
      <c r="L143" s="574">
        <v>33</v>
      </c>
      <c r="M143" s="582">
        <v>0.35996527777777776</v>
      </c>
      <c r="N143" s="574">
        <v>0</v>
      </c>
      <c r="O143" s="579">
        <v>0.37083333333333335</v>
      </c>
      <c r="P143" s="578"/>
      <c r="Q143" s="579">
        <v>0.51736111111111116</v>
      </c>
      <c r="R143" s="578"/>
      <c r="S143" s="578"/>
      <c r="T143" s="578"/>
      <c r="U143" s="579">
        <v>0.39930555555555558</v>
      </c>
      <c r="V143" s="579">
        <v>0.60416666666666663</v>
      </c>
      <c r="W143" s="579">
        <v>0.5625</v>
      </c>
      <c r="X143" s="579">
        <v>0.38055555555555554</v>
      </c>
      <c r="Y143" s="579">
        <v>0.43611111111111112</v>
      </c>
      <c r="Z143" s="579">
        <v>0.64444444444444449</v>
      </c>
      <c r="AA143" s="579">
        <v>0.71388888888888891</v>
      </c>
      <c r="AB143" s="11" t="str">
        <f t="shared" si="16"/>
        <v>Bukraba Bartłomiej</v>
      </c>
      <c r="AC143" s="11">
        <f t="shared" si="17"/>
        <v>0</v>
      </c>
      <c r="AD143" s="11" t="str">
        <f t="shared" si="18"/>
        <v>Polkowice</v>
      </c>
      <c r="AE143" s="11">
        <f t="shared" si="19"/>
        <v>16.778748541510772</v>
      </c>
      <c r="AF143" s="11"/>
      <c r="AG143" s="11">
        <f t="shared" si="20"/>
        <v>0.99987138677212961</v>
      </c>
      <c r="AH143" s="11">
        <f t="shared" si="21"/>
        <v>1</v>
      </c>
      <c r="AI143" s="11">
        <f t="shared" si="22"/>
        <v>1</v>
      </c>
      <c r="AJ143" s="11">
        <f t="shared" si="23"/>
        <v>1</v>
      </c>
    </row>
    <row r="144" spans="1:36" ht="15" customHeight="1">
      <c r="A144" s="577">
        <v>149</v>
      </c>
      <c r="B144" s="577">
        <v>140</v>
      </c>
      <c r="C144" s="575"/>
      <c r="D144" s="577">
        <v>3156</v>
      </c>
      <c r="E144" s="577" t="s">
        <v>3710</v>
      </c>
      <c r="F144" s="577" t="s">
        <v>726</v>
      </c>
      <c r="G144" s="577">
        <v>1961</v>
      </c>
      <c r="H144" s="577" t="s">
        <v>3709</v>
      </c>
      <c r="I144" s="575"/>
      <c r="J144" s="577">
        <v>33</v>
      </c>
      <c r="K144" s="577">
        <v>8</v>
      </c>
      <c r="L144" s="577">
        <v>33</v>
      </c>
      <c r="M144" s="583">
        <v>0.35996527777777776</v>
      </c>
      <c r="N144" s="577">
        <v>0</v>
      </c>
      <c r="O144" s="581">
        <v>0.37152777777777779</v>
      </c>
      <c r="P144" s="580"/>
      <c r="Q144" s="581">
        <v>0.51736111111111116</v>
      </c>
      <c r="R144" s="580"/>
      <c r="S144" s="580"/>
      <c r="T144" s="580"/>
      <c r="U144" s="581">
        <v>0.4</v>
      </c>
      <c r="V144" s="581">
        <v>0.60486111111111107</v>
      </c>
      <c r="W144" s="581">
        <v>0.56319444444444444</v>
      </c>
      <c r="X144" s="581">
        <v>0.38055555555555554</v>
      </c>
      <c r="Y144" s="581">
        <v>0.43680555555555556</v>
      </c>
      <c r="Z144" s="581">
        <v>0.64513888888888893</v>
      </c>
      <c r="AA144" s="581">
        <v>0.71388888888888891</v>
      </c>
      <c r="AB144" s="11" t="str">
        <f t="shared" si="16"/>
        <v>Polak Jan</v>
      </c>
      <c r="AC144" s="11">
        <f t="shared" si="17"/>
        <v>0</v>
      </c>
      <c r="AD144" s="11" t="str">
        <f t="shared" si="18"/>
        <v>Legnica</v>
      </c>
      <c r="AE144" s="11">
        <f t="shared" si="19"/>
        <v>16.778748541510772</v>
      </c>
      <c r="AF144" s="11"/>
      <c r="AG144" s="11">
        <f t="shared" si="20"/>
        <v>1</v>
      </c>
      <c r="AH144" s="11">
        <f t="shared" si="21"/>
        <v>1</v>
      </c>
      <c r="AI144" s="11">
        <f t="shared" si="22"/>
        <v>1</v>
      </c>
      <c r="AJ144" s="11">
        <f t="shared" si="23"/>
        <v>1</v>
      </c>
    </row>
    <row r="145" spans="1:36" ht="15" customHeight="1">
      <c r="A145" s="577">
        <v>153</v>
      </c>
      <c r="B145" s="577">
        <v>141</v>
      </c>
      <c r="C145" s="575"/>
      <c r="D145" s="577">
        <v>3176</v>
      </c>
      <c r="E145" s="577" t="s">
        <v>2793</v>
      </c>
      <c r="F145" s="577" t="s">
        <v>48</v>
      </c>
      <c r="G145" s="577">
        <v>1971</v>
      </c>
      <c r="H145" s="577" t="s">
        <v>920</v>
      </c>
      <c r="I145" s="577" t="s">
        <v>3703</v>
      </c>
      <c r="J145" s="577">
        <v>33</v>
      </c>
      <c r="K145" s="577">
        <v>7</v>
      </c>
      <c r="L145" s="577">
        <v>33</v>
      </c>
      <c r="M145" s="583">
        <v>0.36553240740740739</v>
      </c>
      <c r="N145" s="577">
        <v>0</v>
      </c>
      <c r="O145" s="580"/>
      <c r="P145" s="580"/>
      <c r="Q145" s="580"/>
      <c r="R145" s="580"/>
      <c r="S145" s="581">
        <v>0.49166666666666664</v>
      </c>
      <c r="T145" s="580"/>
      <c r="U145" s="581">
        <v>0.40069444444444446</v>
      </c>
      <c r="V145" s="581">
        <v>0.59861111111111109</v>
      </c>
      <c r="W145" s="581">
        <v>0.53749999999999998</v>
      </c>
      <c r="X145" s="581">
        <v>0.38055555555555554</v>
      </c>
      <c r="Y145" s="581">
        <v>0.42777777777777776</v>
      </c>
      <c r="Z145" s="581">
        <v>0.66874999999999996</v>
      </c>
      <c r="AA145" s="581">
        <v>0.71944444444444444</v>
      </c>
      <c r="AB145" s="11" t="str">
        <f t="shared" si="16"/>
        <v>Pawlak Paweł</v>
      </c>
      <c r="AC145" s="11" t="str">
        <f t="shared" si="17"/>
        <v>wygrałem wyścig z zółwiem</v>
      </c>
      <c r="AD145" s="11" t="str">
        <f t="shared" si="18"/>
        <v>Olsztyn</v>
      </c>
      <c r="AE145" s="11">
        <f t="shared" si="19"/>
        <v>16.336581211692828</v>
      </c>
      <c r="AF145" s="11"/>
      <c r="AG145" s="11">
        <f t="shared" si="20"/>
        <v>0.98476980558546012</v>
      </c>
      <c r="AH145" s="11">
        <f t="shared" si="21"/>
        <v>0.875</v>
      </c>
      <c r="AI145" s="11">
        <f t="shared" si="22"/>
        <v>1</v>
      </c>
      <c r="AJ145" s="11">
        <f t="shared" si="23"/>
        <v>0.97364718061516808</v>
      </c>
    </row>
    <row r="146" spans="1:36" s="571" customFormat="1" ht="15" customHeight="1">
      <c r="A146" s="574">
        <v>154</v>
      </c>
      <c r="B146" s="574">
        <v>142</v>
      </c>
      <c r="C146" s="573"/>
      <c r="D146" s="574">
        <v>3232</v>
      </c>
      <c r="E146" s="574" t="s">
        <v>3670</v>
      </c>
      <c r="F146" s="574" t="s">
        <v>50</v>
      </c>
      <c r="G146" s="574">
        <v>1965</v>
      </c>
      <c r="H146" s="574" t="s">
        <v>92</v>
      </c>
      <c r="I146" s="573"/>
      <c r="J146" s="574">
        <v>32</v>
      </c>
      <c r="K146" s="574">
        <v>7</v>
      </c>
      <c r="L146" s="574">
        <v>32</v>
      </c>
      <c r="M146" s="582">
        <v>0.36428240740740742</v>
      </c>
      <c r="N146" s="574">
        <v>0</v>
      </c>
      <c r="O146" s="578"/>
      <c r="P146" s="578"/>
      <c r="Q146" s="579">
        <v>0.4861111111111111</v>
      </c>
      <c r="R146" s="578"/>
      <c r="S146" s="578"/>
      <c r="T146" s="578"/>
      <c r="U146" s="579">
        <v>0.40694444444444444</v>
      </c>
      <c r="V146" s="579">
        <v>0.59861111111111109</v>
      </c>
      <c r="W146" s="579">
        <v>0.55069444444444449</v>
      </c>
      <c r="X146" s="579">
        <v>0.37777777777777777</v>
      </c>
      <c r="Y146" s="579">
        <v>0.44166666666666665</v>
      </c>
      <c r="Z146" s="579">
        <v>0.65625</v>
      </c>
      <c r="AA146" s="579">
        <v>0.71805555555555556</v>
      </c>
      <c r="AB146" s="11" t="str">
        <f t="shared" si="16"/>
        <v>Ulicki Wojciech</v>
      </c>
      <c r="AC146" s="11">
        <f t="shared" si="17"/>
        <v>0</v>
      </c>
      <c r="AD146" s="11" t="str">
        <f t="shared" si="18"/>
        <v>Gdynia</v>
      </c>
      <c r="AE146" s="11">
        <f t="shared" si="19"/>
        <v>15.841533296186984</v>
      </c>
      <c r="AF146" s="11"/>
      <c r="AG146" s="11">
        <f t="shared" si="20"/>
        <v>1.0034314036982905</v>
      </c>
      <c r="AH146" s="11">
        <f t="shared" si="21"/>
        <v>1</v>
      </c>
      <c r="AI146" s="11">
        <f t="shared" si="22"/>
        <v>0.96969696969696972</v>
      </c>
      <c r="AJ146" s="11">
        <f t="shared" si="23"/>
        <v>1</v>
      </c>
    </row>
    <row r="147" spans="1:36" ht="15" customHeight="1">
      <c r="A147" s="577">
        <v>155</v>
      </c>
      <c r="B147" s="577">
        <v>143</v>
      </c>
      <c r="C147" s="575"/>
      <c r="D147" s="577">
        <v>3106</v>
      </c>
      <c r="E147" s="577" t="s">
        <v>3702</v>
      </c>
      <c r="F147" s="577" t="s">
        <v>783</v>
      </c>
      <c r="G147" s="577">
        <v>1950</v>
      </c>
      <c r="H147" s="577" t="s">
        <v>324</v>
      </c>
      <c r="I147" s="575"/>
      <c r="J147" s="577">
        <v>32</v>
      </c>
      <c r="K147" s="577">
        <v>7</v>
      </c>
      <c r="L147" s="577">
        <v>32</v>
      </c>
      <c r="M147" s="583">
        <v>0.3681828703703704</v>
      </c>
      <c r="N147" s="577">
        <v>0</v>
      </c>
      <c r="O147" s="580"/>
      <c r="P147" s="580"/>
      <c r="Q147" s="581">
        <v>0.48680555555555555</v>
      </c>
      <c r="R147" s="580"/>
      <c r="S147" s="580"/>
      <c r="T147" s="580"/>
      <c r="U147" s="581">
        <v>0.40694444444444444</v>
      </c>
      <c r="V147" s="581">
        <v>0.59930555555555554</v>
      </c>
      <c r="W147" s="581">
        <v>0.55069444444444449</v>
      </c>
      <c r="X147" s="581">
        <v>0.37777777777777777</v>
      </c>
      <c r="Y147" s="581">
        <v>0.44166666666666665</v>
      </c>
      <c r="Z147" s="581">
        <v>0.65625</v>
      </c>
      <c r="AA147" s="581">
        <v>0.72222222222222221</v>
      </c>
      <c r="AB147" s="11" t="str">
        <f t="shared" si="16"/>
        <v>Sokolski Jerzy</v>
      </c>
      <c r="AC147" s="11">
        <f t="shared" si="17"/>
        <v>0</v>
      </c>
      <c r="AD147" s="11" t="str">
        <f t="shared" si="18"/>
        <v>Sopot</v>
      </c>
      <c r="AE147" s="11">
        <f t="shared" si="19"/>
        <v>15.673710947917046</v>
      </c>
      <c r="AF147" s="11"/>
      <c r="AG147" s="11">
        <f t="shared" si="20"/>
        <v>0.98940618025211402</v>
      </c>
      <c r="AH147" s="11">
        <f t="shared" si="21"/>
        <v>1</v>
      </c>
      <c r="AI147" s="11">
        <f t="shared" si="22"/>
        <v>1</v>
      </c>
      <c r="AJ147" s="11">
        <f t="shared" si="23"/>
        <v>1</v>
      </c>
    </row>
    <row r="148" spans="1:36" s="571" customFormat="1" ht="15" customHeight="1">
      <c r="A148" s="574">
        <v>156</v>
      </c>
      <c r="B148" s="574">
        <v>144</v>
      </c>
      <c r="C148" s="573"/>
      <c r="D148" s="574">
        <v>3138</v>
      </c>
      <c r="E148" s="574" t="s">
        <v>3701</v>
      </c>
      <c r="F148" s="574" t="s">
        <v>66</v>
      </c>
      <c r="G148" s="574">
        <v>1961</v>
      </c>
      <c r="H148" s="574" t="s">
        <v>85</v>
      </c>
      <c r="I148" s="573"/>
      <c r="J148" s="574">
        <v>31</v>
      </c>
      <c r="K148" s="574">
        <v>9</v>
      </c>
      <c r="L148" s="574">
        <v>31</v>
      </c>
      <c r="M148" s="582">
        <v>0.34832175925925923</v>
      </c>
      <c r="N148" s="574">
        <v>0</v>
      </c>
      <c r="O148" s="579">
        <v>0.3888888888888889</v>
      </c>
      <c r="P148" s="579">
        <v>0.68888888888888888</v>
      </c>
      <c r="Q148" s="579">
        <v>0.50624999999999998</v>
      </c>
      <c r="R148" s="578"/>
      <c r="S148" s="578"/>
      <c r="T148" s="579">
        <v>0.66736111111111107</v>
      </c>
      <c r="U148" s="579">
        <v>0.42708333333333331</v>
      </c>
      <c r="V148" s="579">
        <v>0.60902777777777772</v>
      </c>
      <c r="W148" s="579">
        <v>0.54791666666666672</v>
      </c>
      <c r="X148" s="579">
        <v>0.39930555555555558</v>
      </c>
      <c r="Y148" s="579">
        <v>0.45347222222222222</v>
      </c>
      <c r="Z148" s="578"/>
      <c r="AA148" s="579">
        <v>0.70208333333333328</v>
      </c>
      <c r="AB148" s="11" t="str">
        <f t="shared" si="16"/>
        <v>Lubawy Leszek</v>
      </c>
      <c r="AC148" s="11">
        <f t="shared" si="17"/>
        <v>0</v>
      </c>
      <c r="AD148" s="11" t="str">
        <f t="shared" si="18"/>
        <v>Poznań</v>
      </c>
      <c r="AE148" s="11">
        <f t="shared" si="19"/>
        <v>15.183907480794637</v>
      </c>
      <c r="AF148" s="11"/>
      <c r="AG148" s="11">
        <f t="shared" si="20"/>
        <v>1.0570194384449245</v>
      </c>
      <c r="AH148" s="11">
        <f t="shared" si="21"/>
        <v>1.2857142857142858</v>
      </c>
      <c r="AI148" s="11">
        <f t="shared" si="22"/>
        <v>0.96875</v>
      </c>
      <c r="AJ148" s="11">
        <f t="shared" si="23"/>
        <v>1.0515474967972804</v>
      </c>
    </row>
    <row r="149" spans="1:36" ht="15" customHeight="1">
      <c r="A149" s="577">
        <v>157</v>
      </c>
      <c r="B149" s="577">
        <v>145</v>
      </c>
      <c r="C149" s="575"/>
      <c r="D149" s="577">
        <v>3139</v>
      </c>
      <c r="E149" s="577" t="s">
        <v>1806</v>
      </c>
      <c r="F149" s="577" t="s">
        <v>526</v>
      </c>
      <c r="G149" s="577">
        <v>1982</v>
      </c>
      <c r="H149" s="577" t="s">
        <v>57</v>
      </c>
      <c r="I149" s="575"/>
      <c r="J149" s="577">
        <v>31</v>
      </c>
      <c r="K149" s="577">
        <v>9</v>
      </c>
      <c r="L149" s="577">
        <v>31</v>
      </c>
      <c r="M149" s="583">
        <v>0.34837962962962965</v>
      </c>
      <c r="N149" s="577">
        <v>0</v>
      </c>
      <c r="O149" s="581">
        <v>0.3888888888888889</v>
      </c>
      <c r="P149" s="581">
        <v>0.68888888888888888</v>
      </c>
      <c r="Q149" s="581">
        <v>0.50694444444444442</v>
      </c>
      <c r="R149" s="580"/>
      <c r="S149" s="580"/>
      <c r="T149" s="581">
        <v>0.66736111111111107</v>
      </c>
      <c r="U149" s="581">
        <v>0.42708333333333331</v>
      </c>
      <c r="V149" s="581">
        <v>0.60902777777777772</v>
      </c>
      <c r="W149" s="581">
        <v>0.55277777777777781</v>
      </c>
      <c r="X149" s="581">
        <v>0.39930555555555558</v>
      </c>
      <c r="Y149" s="581">
        <v>0.45347222222222222</v>
      </c>
      <c r="Z149" s="580"/>
      <c r="AA149" s="581">
        <v>0.70208333333333328</v>
      </c>
      <c r="AB149" s="11" t="str">
        <f t="shared" si="16"/>
        <v>Kędra Bartosz</v>
      </c>
      <c r="AC149" s="11">
        <f t="shared" si="17"/>
        <v>0</v>
      </c>
      <c r="AD149" s="11" t="str">
        <f t="shared" si="18"/>
        <v>Gdańsk</v>
      </c>
      <c r="AE149" s="11">
        <f t="shared" si="19"/>
        <v>15.181385237027062</v>
      </c>
      <c r="AF149" s="11"/>
      <c r="AG149" s="11">
        <f t="shared" si="20"/>
        <v>0.99983388704318921</v>
      </c>
      <c r="AH149" s="11">
        <f t="shared" si="21"/>
        <v>1</v>
      </c>
      <c r="AI149" s="11">
        <f t="shared" si="22"/>
        <v>1</v>
      </c>
      <c r="AJ149" s="11">
        <f t="shared" si="23"/>
        <v>1</v>
      </c>
    </row>
    <row r="150" spans="1:36" s="571" customFormat="1" ht="15" customHeight="1">
      <c r="A150" s="574">
        <v>158</v>
      </c>
      <c r="B150" s="574">
        <v>146</v>
      </c>
      <c r="C150" s="573"/>
      <c r="D150" s="574">
        <v>3086</v>
      </c>
      <c r="E150" s="574" t="s">
        <v>1779</v>
      </c>
      <c r="F150" s="574" t="s">
        <v>1187</v>
      </c>
      <c r="G150" s="574">
        <v>1987</v>
      </c>
      <c r="H150" s="574" t="s">
        <v>1780</v>
      </c>
      <c r="I150" s="574" t="s">
        <v>1777</v>
      </c>
      <c r="J150" s="574">
        <v>31</v>
      </c>
      <c r="K150" s="574">
        <v>9</v>
      </c>
      <c r="L150" s="574">
        <v>31</v>
      </c>
      <c r="M150" s="582">
        <v>0.35013888888888889</v>
      </c>
      <c r="N150" s="574">
        <v>0</v>
      </c>
      <c r="O150" s="579">
        <v>0.38750000000000001</v>
      </c>
      <c r="P150" s="579">
        <v>0.67152777777777772</v>
      </c>
      <c r="Q150" s="579">
        <v>0.56458333333333333</v>
      </c>
      <c r="R150" s="578"/>
      <c r="S150" s="579">
        <v>0.68888888888888888</v>
      </c>
      <c r="T150" s="578"/>
      <c r="U150" s="579">
        <v>0.45624999999999999</v>
      </c>
      <c r="V150" s="579">
        <v>0.63958333333333328</v>
      </c>
      <c r="W150" s="579">
        <v>0.60486111111111107</v>
      </c>
      <c r="X150" s="579">
        <v>0.4152777777777778</v>
      </c>
      <c r="Y150" s="579">
        <v>0.48958333333333331</v>
      </c>
      <c r="Z150" s="578"/>
      <c r="AA150" s="579">
        <v>0.70416666666666672</v>
      </c>
      <c r="AB150" s="11" t="str">
        <f t="shared" si="16"/>
        <v>Stencel Krystian</v>
      </c>
      <c r="AC150" s="11" t="str">
        <f t="shared" si="17"/>
        <v>OgryS</v>
      </c>
      <c r="AD150" s="11" t="str">
        <f t="shared" si="18"/>
        <v>Przodkowo</v>
      </c>
      <c r="AE150" s="11">
        <f t="shared" si="19"/>
        <v>15.105106956052975</v>
      </c>
      <c r="AF150" s="11"/>
      <c r="AG150" s="11">
        <f t="shared" si="20"/>
        <v>0.99497553880735168</v>
      </c>
      <c r="AH150" s="11">
        <f t="shared" si="21"/>
        <v>1</v>
      </c>
      <c r="AI150" s="11">
        <f t="shared" si="22"/>
        <v>1</v>
      </c>
      <c r="AJ150" s="11">
        <f t="shared" si="23"/>
        <v>1</v>
      </c>
    </row>
    <row r="151" spans="1:36" s="571" customFormat="1" ht="15" customHeight="1">
      <c r="A151" s="574">
        <v>160</v>
      </c>
      <c r="B151" s="574">
        <v>147</v>
      </c>
      <c r="C151" s="573"/>
      <c r="D151" s="574">
        <v>3128</v>
      </c>
      <c r="E151" s="574" t="s">
        <v>1262</v>
      </c>
      <c r="F151" s="574" t="s">
        <v>66</v>
      </c>
      <c r="G151" s="574">
        <v>1964</v>
      </c>
      <c r="H151" s="574" t="s">
        <v>92</v>
      </c>
      <c r="I151" s="573"/>
      <c r="J151" s="574">
        <v>31</v>
      </c>
      <c r="K151" s="574">
        <v>9</v>
      </c>
      <c r="L151" s="574">
        <v>31</v>
      </c>
      <c r="M151" s="582">
        <v>0.35569444444444442</v>
      </c>
      <c r="N151" s="574">
        <v>0</v>
      </c>
      <c r="O151" s="579">
        <v>0.37152777777777779</v>
      </c>
      <c r="P151" s="579">
        <v>0.65763888888888888</v>
      </c>
      <c r="Q151" s="579">
        <v>0.50694444444444442</v>
      </c>
      <c r="R151" s="578"/>
      <c r="S151" s="579">
        <v>0.68263888888888891</v>
      </c>
      <c r="T151" s="578"/>
      <c r="U151" s="579">
        <v>0.43125000000000002</v>
      </c>
      <c r="V151" s="579">
        <v>0.61875000000000002</v>
      </c>
      <c r="W151" s="579">
        <v>0.57847222222222228</v>
      </c>
      <c r="X151" s="579">
        <v>0.39930555555555558</v>
      </c>
      <c r="Y151" s="579">
        <v>0.45624999999999999</v>
      </c>
      <c r="Z151" s="578"/>
      <c r="AA151" s="579">
        <v>0.70972222222222225</v>
      </c>
      <c r="AB151" s="11" t="str">
        <f t="shared" si="16"/>
        <v>Kaczmarczyk Leszek</v>
      </c>
      <c r="AC151" s="11">
        <f t="shared" si="17"/>
        <v>0</v>
      </c>
      <c r="AD151" s="11" t="str">
        <f t="shared" si="18"/>
        <v>Gdynia</v>
      </c>
      <c r="AE151" s="11">
        <f t="shared" si="19"/>
        <v>14.869181818121652</v>
      </c>
      <c r="AF151" s="11"/>
      <c r="AG151" s="11">
        <f t="shared" si="20"/>
        <v>0.98438110113237021</v>
      </c>
      <c r="AH151" s="11">
        <f t="shared" si="21"/>
        <v>1</v>
      </c>
      <c r="AI151" s="11">
        <f t="shared" si="22"/>
        <v>1</v>
      </c>
      <c r="AJ151" s="11">
        <f t="shared" si="23"/>
        <v>1</v>
      </c>
    </row>
    <row r="152" spans="1:36" ht="15" customHeight="1">
      <c r="A152" s="577">
        <v>161</v>
      </c>
      <c r="B152" s="577">
        <v>148</v>
      </c>
      <c r="C152" s="575"/>
      <c r="D152" s="577">
        <v>3135</v>
      </c>
      <c r="E152" s="577" t="s">
        <v>3700</v>
      </c>
      <c r="F152" s="577" t="s">
        <v>3699</v>
      </c>
      <c r="G152" s="577">
        <v>1964</v>
      </c>
      <c r="H152" s="577" t="s">
        <v>92</v>
      </c>
      <c r="I152" s="575"/>
      <c r="J152" s="577">
        <v>31</v>
      </c>
      <c r="K152" s="577">
        <v>9</v>
      </c>
      <c r="L152" s="577">
        <v>31</v>
      </c>
      <c r="M152" s="583">
        <v>0.35571759259259261</v>
      </c>
      <c r="N152" s="577">
        <v>0</v>
      </c>
      <c r="O152" s="581">
        <v>0.37152777777777779</v>
      </c>
      <c r="P152" s="581">
        <v>0.65763888888888888</v>
      </c>
      <c r="Q152" s="581">
        <v>0.50694444444444442</v>
      </c>
      <c r="R152" s="580"/>
      <c r="S152" s="581">
        <v>0.68263888888888891</v>
      </c>
      <c r="T152" s="580"/>
      <c r="U152" s="581">
        <v>0.43125000000000002</v>
      </c>
      <c r="V152" s="581">
        <v>0.61875000000000002</v>
      </c>
      <c r="W152" s="581">
        <v>0.57847222222222228</v>
      </c>
      <c r="X152" s="581">
        <v>0.39930555555555558</v>
      </c>
      <c r="Y152" s="581">
        <v>0.45624999999999999</v>
      </c>
      <c r="Z152" s="580"/>
      <c r="AA152" s="581">
        <v>0.70972222222222225</v>
      </c>
      <c r="AB152" s="11" t="str">
        <f t="shared" si="16"/>
        <v>Stefanowicz Boguslaw</v>
      </c>
      <c r="AC152" s="11">
        <f t="shared" si="17"/>
        <v>0</v>
      </c>
      <c r="AD152" s="11" t="str">
        <f t="shared" si="18"/>
        <v>Gdynia</v>
      </c>
      <c r="AE152" s="11">
        <f t="shared" si="19"/>
        <v>14.86821421339606</v>
      </c>
      <c r="AF152" s="11"/>
      <c r="AG152" s="11">
        <f t="shared" si="20"/>
        <v>0.99993492548968554</v>
      </c>
      <c r="AH152" s="11">
        <f t="shared" si="21"/>
        <v>1</v>
      </c>
      <c r="AI152" s="11">
        <f t="shared" si="22"/>
        <v>1</v>
      </c>
      <c r="AJ152" s="11">
        <f t="shared" si="23"/>
        <v>1</v>
      </c>
    </row>
    <row r="153" spans="1:36" s="571" customFormat="1" ht="15" customHeight="1">
      <c r="A153" s="574">
        <v>162</v>
      </c>
      <c r="B153" s="574">
        <v>149</v>
      </c>
      <c r="C153" s="573"/>
      <c r="D153" s="574">
        <v>3051</v>
      </c>
      <c r="E153" s="574" t="s">
        <v>3698</v>
      </c>
      <c r="F153" s="574" t="s">
        <v>3697</v>
      </c>
      <c r="G153" s="574">
        <v>1992</v>
      </c>
      <c r="H153" s="574" t="s">
        <v>57</v>
      </c>
      <c r="I153" s="574" t="s">
        <v>3696</v>
      </c>
      <c r="J153" s="574">
        <v>31</v>
      </c>
      <c r="K153" s="574">
        <v>9</v>
      </c>
      <c r="L153" s="574">
        <v>31</v>
      </c>
      <c r="M153" s="582">
        <v>0.35927083333333332</v>
      </c>
      <c r="N153" s="574">
        <v>0</v>
      </c>
      <c r="O153" s="579">
        <v>0.4</v>
      </c>
      <c r="P153" s="579">
        <v>0.43958333333333333</v>
      </c>
      <c r="Q153" s="578"/>
      <c r="R153" s="579">
        <v>0.48888888888888887</v>
      </c>
      <c r="S153" s="578"/>
      <c r="T153" s="579">
        <v>0.46944444444444444</v>
      </c>
      <c r="U153" s="579">
        <v>0.68194444444444446</v>
      </c>
      <c r="V153" s="579">
        <v>0.61597222222222225</v>
      </c>
      <c r="W153" s="579">
        <v>0.65902777777777777</v>
      </c>
      <c r="X153" s="579">
        <v>0.38124999999999998</v>
      </c>
      <c r="Y153" s="578"/>
      <c r="Z153" s="579">
        <v>0.53194444444444444</v>
      </c>
      <c r="AA153" s="579">
        <v>0.71319444444444446</v>
      </c>
      <c r="AB153" s="11" t="str">
        <f t="shared" si="16"/>
        <v>Wickland Wiktor</v>
      </c>
      <c r="AC153" s="11" t="str">
        <f t="shared" si="17"/>
        <v>Naddźwiękowi pomykacze</v>
      </c>
      <c r="AD153" s="11" t="str">
        <f t="shared" si="18"/>
        <v>Gdańsk</v>
      </c>
      <c r="AE153" s="11">
        <f t="shared" si="19"/>
        <v>14.721165414597293</v>
      </c>
      <c r="AF153" s="11"/>
      <c r="AG153" s="11">
        <f t="shared" si="20"/>
        <v>0.99010985470828916</v>
      </c>
      <c r="AH153" s="11">
        <f t="shared" si="21"/>
        <v>1</v>
      </c>
      <c r="AI153" s="11">
        <f t="shared" si="22"/>
        <v>1</v>
      </c>
      <c r="AJ153" s="11">
        <f t="shared" si="23"/>
        <v>1</v>
      </c>
    </row>
    <row r="154" spans="1:36" ht="15" customHeight="1">
      <c r="A154" s="577">
        <v>163</v>
      </c>
      <c r="B154" s="577">
        <v>150</v>
      </c>
      <c r="C154" s="575"/>
      <c r="D154" s="577">
        <v>3050</v>
      </c>
      <c r="E154" s="577" t="s">
        <v>2793</v>
      </c>
      <c r="F154" s="577" t="s">
        <v>1187</v>
      </c>
      <c r="G154" s="577">
        <v>1992</v>
      </c>
      <c r="H154" s="577" t="s">
        <v>57</v>
      </c>
      <c r="I154" s="577" t="s">
        <v>3696</v>
      </c>
      <c r="J154" s="577">
        <v>31</v>
      </c>
      <c r="K154" s="577">
        <v>9</v>
      </c>
      <c r="L154" s="577">
        <v>31</v>
      </c>
      <c r="M154" s="583">
        <v>0.35928240740740741</v>
      </c>
      <c r="N154" s="577">
        <v>0</v>
      </c>
      <c r="O154" s="581">
        <v>0.4</v>
      </c>
      <c r="P154" s="581">
        <v>0.43958333333333333</v>
      </c>
      <c r="Q154" s="580"/>
      <c r="R154" s="581">
        <v>0.48888888888888887</v>
      </c>
      <c r="S154" s="580"/>
      <c r="T154" s="581">
        <v>0.46875</v>
      </c>
      <c r="U154" s="581">
        <v>0.6791666666666667</v>
      </c>
      <c r="V154" s="581">
        <v>0.61597222222222225</v>
      </c>
      <c r="W154" s="581">
        <v>0.65902777777777777</v>
      </c>
      <c r="X154" s="581">
        <v>0.38124999999999998</v>
      </c>
      <c r="Y154" s="580"/>
      <c r="Z154" s="581">
        <v>0.53194444444444444</v>
      </c>
      <c r="AA154" s="581">
        <v>0.71319444444444446</v>
      </c>
      <c r="AB154" s="11" t="str">
        <f t="shared" si="16"/>
        <v>Pawlak Krystian</v>
      </c>
      <c r="AC154" s="11" t="str">
        <f t="shared" si="17"/>
        <v>Naddźwiękowi pomykacze</v>
      </c>
      <c r="AD154" s="11" t="str">
        <f t="shared" si="18"/>
        <v>Gdańsk</v>
      </c>
      <c r="AE154" s="11">
        <f t="shared" si="19"/>
        <v>14.720691180803895</v>
      </c>
      <c r="AF154" s="11"/>
      <c r="AG154" s="11">
        <f t="shared" si="20"/>
        <v>0.99996778558082589</v>
      </c>
      <c r="AH154" s="11">
        <f t="shared" si="21"/>
        <v>1</v>
      </c>
      <c r="AI154" s="11">
        <f t="shared" si="22"/>
        <v>1</v>
      </c>
      <c r="AJ154" s="11">
        <f t="shared" si="23"/>
        <v>1</v>
      </c>
    </row>
    <row r="155" spans="1:36" s="571" customFormat="1" ht="15" customHeight="1">
      <c r="A155" s="574">
        <v>164</v>
      </c>
      <c r="B155" s="574">
        <v>151</v>
      </c>
      <c r="C155" s="573"/>
      <c r="D155" s="574">
        <v>3119</v>
      </c>
      <c r="E155" s="574" t="s">
        <v>3695</v>
      </c>
      <c r="F155" s="574" t="s">
        <v>1113</v>
      </c>
      <c r="G155" s="574">
        <v>1979</v>
      </c>
      <c r="H155" s="574" t="s">
        <v>47</v>
      </c>
      <c r="I155" s="573"/>
      <c r="J155" s="574">
        <v>31</v>
      </c>
      <c r="K155" s="574">
        <v>9</v>
      </c>
      <c r="L155" s="574">
        <v>31</v>
      </c>
      <c r="M155" s="582">
        <v>0.36854166666666666</v>
      </c>
      <c r="N155" s="574">
        <v>0</v>
      </c>
      <c r="O155" s="579">
        <v>0.39097222222222222</v>
      </c>
      <c r="P155" s="579">
        <v>0.66597222222222219</v>
      </c>
      <c r="Q155" s="579">
        <v>0.53125</v>
      </c>
      <c r="R155" s="578"/>
      <c r="S155" s="579">
        <v>0.68402777777777779</v>
      </c>
      <c r="T155" s="578"/>
      <c r="U155" s="579">
        <v>0.43055555555555558</v>
      </c>
      <c r="V155" s="579">
        <v>0.61875000000000002</v>
      </c>
      <c r="W155" s="579">
        <v>0.57708333333333328</v>
      </c>
      <c r="X155" s="579">
        <v>0.40902777777777777</v>
      </c>
      <c r="Y155" s="579">
        <v>0.45694444444444443</v>
      </c>
      <c r="Z155" s="578"/>
      <c r="AA155" s="579">
        <v>0.72222222222222221</v>
      </c>
      <c r="AB155" s="11" t="str">
        <f t="shared" si="16"/>
        <v>Żyro Maciej</v>
      </c>
      <c r="AC155" s="11">
        <f t="shared" si="17"/>
        <v>0</v>
      </c>
      <c r="AD155" s="11" t="str">
        <f t="shared" si="18"/>
        <v>Warszawa</v>
      </c>
      <c r="AE155" s="11">
        <f t="shared" si="19"/>
        <v>14.350847799589049</v>
      </c>
      <c r="AF155" s="11"/>
      <c r="AG155" s="11">
        <f t="shared" si="20"/>
        <v>0.97487595000314053</v>
      </c>
      <c r="AH155" s="11">
        <f t="shared" si="21"/>
        <v>1</v>
      </c>
      <c r="AI155" s="11">
        <f t="shared" si="22"/>
        <v>1</v>
      </c>
      <c r="AJ155" s="11">
        <f t="shared" si="23"/>
        <v>1</v>
      </c>
    </row>
    <row r="156" spans="1:36" ht="15" customHeight="1">
      <c r="A156" s="577">
        <v>165</v>
      </c>
      <c r="B156" s="577">
        <v>152</v>
      </c>
      <c r="C156" s="575"/>
      <c r="D156" s="577">
        <v>3003</v>
      </c>
      <c r="E156" s="577" t="s">
        <v>3694</v>
      </c>
      <c r="F156" s="577" t="s">
        <v>107</v>
      </c>
      <c r="G156" s="577">
        <v>1982</v>
      </c>
      <c r="H156" s="577" t="s">
        <v>47</v>
      </c>
      <c r="I156" s="575"/>
      <c r="J156" s="577">
        <v>31</v>
      </c>
      <c r="K156" s="577">
        <v>9</v>
      </c>
      <c r="L156" s="577">
        <v>31</v>
      </c>
      <c r="M156" s="583">
        <v>0.36856481481481479</v>
      </c>
      <c r="N156" s="577">
        <v>0</v>
      </c>
      <c r="O156" s="581">
        <v>0.39097222222222222</v>
      </c>
      <c r="P156" s="581">
        <v>0.66597222222222219</v>
      </c>
      <c r="Q156" s="581">
        <v>0.53125</v>
      </c>
      <c r="R156" s="580"/>
      <c r="S156" s="581">
        <v>0.68402777777777779</v>
      </c>
      <c r="T156" s="580"/>
      <c r="U156" s="581">
        <v>0.43055555555555558</v>
      </c>
      <c r="V156" s="581">
        <v>0.61875000000000002</v>
      </c>
      <c r="W156" s="581">
        <v>0.57708333333333328</v>
      </c>
      <c r="X156" s="581">
        <v>0.40902777777777777</v>
      </c>
      <c r="Y156" s="581">
        <v>0.45694444444444443</v>
      </c>
      <c r="Z156" s="580"/>
      <c r="AA156" s="581">
        <v>0.72222222222222221</v>
      </c>
      <c r="AB156" s="11" t="str">
        <f t="shared" si="16"/>
        <v>Kmiecik Bartłomiej</v>
      </c>
      <c r="AC156" s="11">
        <f t="shared" si="17"/>
        <v>0</v>
      </c>
      <c r="AD156" s="11" t="str">
        <f t="shared" si="18"/>
        <v>Warszawa</v>
      </c>
      <c r="AE156" s="11">
        <f t="shared" si="19"/>
        <v>14.349946477657157</v>
      </c>
      <c r="AF156" s="11"/>
      <c r="AG156" s="11">
        <f t="shared" si="20"/>
        <v>0.99993719381987189</v>
      </c>
      <c r="AH156" s="11">
        <f t="shared" si="21"/>
        <v>1</v>
      </c>
      <c r="AI156" s="11">
        <f t="shared" si="22"/>
        <v>1</v>
      </c>
      <c r="AJ156" s="11">
        <f t="shared" si="23"/>
        <v>1</v>
      </c>
    </row>
    <row r="157" spans="1:36" s="571" customFormat="1" ht="15" customHeight="1">
      <c r="A157" s="574">
        <v>166</v>
      </c>
      <c r="B157" s="574">
        <v>153</v>
      </c>
      <c r="C157" s="573"/>
      <c r="D157" s="574">
        <v>3081</v>
      </c>
      <c r="E157" s="574" t="s">
        <v>1466</v>
      </c>
      <c r="F157" s="574" t="s">
        <v>1467</v>
      </c>
      <c r="G157" s="574">
        <v>1954</v>
      </c>
      <c r="H157" s="574" t="s">
        <v>324</v>
      </c>
      <c r="I157" s="573"/>
      <c r="J157" s="574">
        <v>30</v>
      </c>
      <c r="K157" s="574">
        <v>9</v>
      </c>
      <c r="L157" s="574">
        <v>30</v>
      </c>
      <c r="M157" s="582">
        <v>0.33854166666666669</v>
      </c>
      <c r="N157" s="574">
        <v>0</v>
      </c>
      <c r="O157" s="579">
        <v>0.6069444444444444</v>
      </c>
      <c r="P157" s="579">
        <v>0.67986111111111114</v>
      </c>
      <c r="Q157" s="579">
        <v>0.4861111111111111</v>
      </c>
      <c r="R157" s="578"/>
      <c r="S157" s="579">
        <v>0.38333333333333336</v>
      </c>
      <c r="T157" s="579">
        <v>0.65625</v>
      </c>
      <c r="U157" s="579">
        <v>0.55486111111111114</v>
      </c>
      <c r="V157" s="578"/>
      <c r="W157" s="579">
        <v>0.42916666666666664</v>
      </c>
      <c r="X157" s="579">
        <v>0.57708333333333328</v>
      </c>
      <c r="Y157" s="579">
        <v>0.5229166666666667</v>
      </c>
      <c r="Z157" s="578"/>
      <c r="AA157" s="579">
        <v>0.69236111111111109</v>
      </c>
      <c r="AB157" s="11" t="str">
        <f t="shared" si="16"/>
        <v>Nadolny Lech</v>
      </c>
      <c r="AC157" s="11">
        <f t="shared" si="17"/>
        <v>0</v>
      </c>
      <c r="AD157" s="11" t="str">
        <f t="shared" si="18"/>
        <v>Sopot</v>
      </c>
      <c r="AE157" s="11">
        <f t="shared" si="19"/>
        <v>13.887044978377896</v>
      </c>
      <c r="AF157" s="11"/>
      <c r="AG157" s="11">
        <f t="shared" si="20"/>
        <v>1.0886837606837605</v>
      </c>
      <c r="AH157" s="11">
        <f t="shared" si="21"/>
        <v>1</v>
      </c>
      <c r="AI157" s="11">
        <f t="shared" si="22"/>
        <v>0.967741935483871</v>
      </c>
      <c r="AJ157" s="11">
        <f t="shared" si="23"/>
        <v>1</v>
      </c>
    </row>
    <row r="158" spans="1:36" ht="15" customHeight="1">
      <c r="A158" s="577">
        <v>167</v>
      </c>
      <c r="B158" s="577">
        <v>154</v>
      </c>
      <c r="C158" s="575"/>
      <c r="D158" s="577">
        <v>3163</v>
      </c>
      <c r="E158" s="577" t="s">
        <v>3693</v>
      </c>
      <c r="F158" s="577" t="s">
        <v>48</v>
      </c>
      <c r="G158" s="577">
        <v>1980</v>
      </c>
      <c r="H158" s="577" t="s">
        <v>47</v>
      </c>
      <c r="I158" s="575"/>
      <c r="J158" s="577">
        <v>30</v>
      </c>
      <c r="K158" s="577">
        <v>9</v>
      </c>
      <c r="L158" s="577">
        <v>30</v>
      </c>
      <c r="M158" s="583">
        <v>0.36959490740740741</v>
      </c>
      <c r="N158" s="577">
        <v>0</v>
      </c>
      <c r="O158" s="581">
        <v>0.4</v>
      </c>
      <c r="P158" s="581">
        <v>0.42569444444444443</v>
      </c>
      <c r="Q158" s="580"/>
      <c r="R158" s="581">
        <v>0.46527777777777779</v>
      </c>
      <c r="S158" s="580">
        <v>0.62708333333333333</v>
      </c>
      <c r="T158" s="581">
        <v>0.44583333333333336</v>
      </c>
      <c r="U158" s="580"/>
      <c r="V158" s="581">
        <v>0.54861111111111116</v>
      </c>
      <c r="W158" s="581">
        <v>0.58680555555555558</v>
      </c>
      <c r="X158" s="581">
        <v>0.3888888888888889</v>
      </c>
      <c r="Y158" s="580"/>
      <c r="Z158" s="581">
        <v>0.50138888888888888</v>
      </c>
      <c r="AA158" s="581">
        <v>0.72361111111111109</v>
      </c>
      <c r="AB158" s="11" t="str">
        <f t="shared" si="16"/>
        <v>Walentynowicz Paweł</v>
      </c>
      <c r="AC158" s="11">
        <f t="shared" si="17"/>
        <v>0</v>
      </c>
      <c r="AD158" s="11" t="str">
        <f t="shared" si="18"/>
        <v>Warszawa</v>
      </c>
      <c r="AE158" s="11">
        <f t="shared" si="19"/>
        <v>12.720260095122709</v>
      </c>
      <c r="AF158" s="11"/>
      <c r="AG158" s="11">
        <f t="shared" si="20"/>
        <v>0.91598033382394395</v>
      </c>
      <c r="AH158" s="11">
        <f t="shared" si="21"/>
        <v>1</v>
      </c>
      <c r="AI158" s="11">
        <f t="shared" si="22"/>
        <v>1</v>
      </c>
      <c r="AJ158" s="11">
        <f t="shared" si="23"/>
        <v>1</v>
      </c>
    </row>
    <row r="159" spans="1:36" ht="15" customHeight="1">
      <c r="A159" s="577">
        <v>169</v>
      </c>
      <c r="B159" s="577">
        <v>155</v>
      </c>
      <c r="C159" s="575"/>
      <c r="D159" s="577">
        <v>3095</v>
      </c>
      <c r="E159" s="577" t="s">
        <v>1470</v>
      </c>
      <c r="F159" s="577" t="s">
        <v>472</v>
      </c>
      <c r="G159" s="577">
        <v>1978</v>
      </c>
      <c r="H159" s="577" t="s">
        <v>1419</v>
      </c>
      <c r="I159" s="577" t="s">
        <v>1471</v>
      </c>
      <c r="J159" s="577">
        <v>30</v>
      </c>
      <c r="K159" s="577">
        <v>9</v>
      </c>
      <c r="L159" s="577">
        <v>30</v>
      </c>
      <c r="M159" s="583">
        <v>0.37091435185185184</v>
      </c>
      <c r="N159" s="577">
        <v>0</v>
      </c>
      <c r="O159" s="580"/>
      <c r="P159" s="581">
        <v>0.3659722222222222</v>
      </c>
      <c r="Q159" s="581">
        <v>0.6479166666666667</v>
      </c>
      <c r="R159" s="581">
        <v>0.40625</v>
      </c>
      <c r="S159" s="581">
        <v>0.60138888888888886</v>
      </c>
      <c r="T159" s="581">
        <v>0.38750000000000001</v>
      </c>
      <c r="U159" s="581">
        <v>0.71875</v>
      </c>
      <c r="V159" s="581">
        <v>0.52569444444444446</v>
      </c>
      <c r="W159" s="581">
        <v>0.56458333333333333</v>
      </c>
      <c r="X159" s="580"/>
      <c r="Y159" s="580"/>
      <c r="Z159" s="581">
        <v>0.47152777777777777</v>
      </c>
      <c r="AA159" s="581">
        <v>0.72499999999999998</v>
      </c>
      <c r="AB159" s="11" t="str">
        <f t="shared" si="16"/>
        <v>Gruba Michał</v>
      </c>
      <c r="AC159" s="11" t="str">
        <f t="shared" si="17"/>
        <v>Perła Team</v>
      </c>
      <c r="AD159" s="11" t="str">
        <f t="shared" si="18"/>
        <v>Reda</v>
      </c>
      <c r="AE159" s="11">
        <f t="shared" si="19"/>
        <v>12.675010628687662</v>
      </c>
      <c r="AF159" s="11"/>
      <c r="AG159" s="11">
        <f t="shared" si="20"/>
        <v>0.99644272474802642</v>
      </c>
      <c r="AH159" s="11">
        <f t="shared" si="21"/>
        <v>1</v>
      </c>
      <c r="AI159" s="11">
        <f t="shared" si="22"/>
        <v>1</v>
      </c>
      <c r="AJ159" s="11">
        <f t="shared" si="23"/>
        <v>1</v>
      </c>
    </row>
    <row r="160" spans="1:36" s="571" customFormat="1" ht="15" customHeight="1">
      <c r="A160" s="574">
        <v>170</v>
      </c>
      <c r="B160" s="574">
        <v>156</v>
      </c>
      <c r="C160" s="573"/>
      <c r="D160" s="574">
        <v>3042</v>
      </c>
      <c r="E160" s="574" t="s">
        <v>3079</v>
      </c>
      <c r="F160" s="574" t="s">
        <v>522</v>
      </c>
      <c r="G160" s="574">
        <v>1991</v>
      </c>
      <c r="H160" s="574" t="s">
        <v>3692</v>
      </c>
      <c r="I160" s="574" t="s">
        <v>3691</v>
      </c>
      <c r="J160" s="574">
        <v>30</v>
      </c>
      <c r="K160" s="574">
        <v>9</v>
      </c>
      <c r="L160" s="574">
        <v>30</v>
      </c>
      <c r="M160" s="582">
        <v>0.37358796296296298</v>
      </c>
      <c r="N160" s="574">
        <v>0</v>
      </c>
      <c r="O160" s="579">
        <v>0.37708333333333333</v>
      </c>
      <c r="P160" s="579">
        <v>0.40555555555555556</v>
      </c>
      <c r="Q160" s="578"/>
      <c r="R160" s="579">
        <v>0.47013888888888888</v>
      </c>
      <c r="S160" s="579">
        <v>0.7006944444444444</v>
      </c>
      <c r="T160" s="579">
        <v>0.43958333333333333</v>
      </c>
      <c r="U160" s="578"/>
      <c r="V160" s="579">
        <v>0.59722222222222221</v>
      </c>
      <c r="W160" s="579">
        <v>0.64444444444444449</v>
      </c>
      <c r="X160" s="579">
        <v>0.36666666666666664</v>
      </c>
      <c r="Y160" s="578"/>
      <c r="Z160" s="579">
        <v>0.54166666666666663</v>
      </c>
      <c r="AA160" s="579">
        <v>0.7270833333333333</v>
      </c>
      <c r="AB160" s="11" t="str">
        <f t="shared" si="16"/>
        <v>Dulski Rafał</v>
      </c>
      <c r="AC160" s="11" t="str">
        <f t="shared" si="17"/>
        <v>KInO Ekoton Grudziądz</v>
      </c>
      <c r="AD160" s="11" t="str">
        <f t="shared" si="18"/>
        <v>Grudziądz</v>
      </c>
      <c r="AE160" s="11">
        <f t="shared" si="19"/>
        <v>12.584300936165608</v>
      </c>
      <c r="AF160" s="11"/>
      <c r="AG160" s="11">
        <f t="shared" si="20"/>
        <v>0.99284342276473136</v>
      </c>
      <c r="AH160" s="11">
        <f t="shared" si="21"/>
        <v>1</v>
      </c>
      <c r="AI160" s="11">
        <f t="shared" si="22"/>
        <v>1</v>
      </c>
      <c r="AJ160" s="11">
        <f t="shared" si="23"/>
        <v>1</v>
      </c>
    </row>
    <row r="161" spans="1:36" ht="15" customHeight="1">
      <c r="A161" s="577">
        <v>173</v>
      </c>
      <c r="B161" s="577">
        <v>157</v>
      </c>
      <c r="C161" s="575"/>
      <c r="D161" s="577">
        <v>3185</v>
      </c>
      <c r="E161" s="577" t="s">
        <v>3690</v>
      </c>
      <c r="F161" s="577" t="s">
        <v>386</v>
      </c>
      <c r="G161" s="577">
        <v>1967</v>
      </c>
      <c r="H161" s="577" t="s">
        <v>92</v>
      </c>
      <c r="I161" s="575"/>
      <c r="J161" s="577">
        <v>30</v>
      </c>
      <c r="K161" s="577">
        <v>8</v>
      </c>
      <c r="L161" s="577">
        <v>30</v>
      </c>
      <c r="M161" s="583">
        <v>0.33969907407407407</v>
      </c>
      <c r="N161" s="577">
        <v>0</v>
      </c>
      <c r="O161" s="580"/>
      <c r="P161" s="581">
        <v>0.65347222222222223</v>
      </c>
      <c r="Q161" s="581">
        <v>0.50694444444444442</v>
      </c>
      <c r="R161" s="580"/>
      <c r="S161" s="581">
        <v>0.6743055555555556</v>
      </c>
      <c r="T161" s="580"/>
      <c r="U161" s="581">
        <v>0.4</v>
      </c>
      <c r="V161" s="581">
        <v>0.60833333333333328</v>
      </c>
      <c r="W161" s="581">
        <v>0.55763888888888891</v>
      </c>
      <c r="X161" s="581">
        <v>0.37916666666666665</v>
      </c>
      <c r="Y161" s="581">
        <v>0.43541666666666667</v>
      </c>
      <c r="Z161" s="580"/>
      <c r="AA161" s="581">
        <v>0.69374999999999998</v>
      </c>
      <c r="AB161" s="11" t="str">
        <f t="shared" si="16"/>
        <v>Szczygielski Adam</v>
      </c>
      <c r="AC161" s="11">
        <f t="shared" si="17"/>
        <v>0</v>
      </c>
      <c r="AD161" s="11" t="str">
        <f t="shared" si="18"/>
        <v>Gdynia</v>
      </c>
      <c r="AE161" s="11">
        <f t="shared" si="19"/>
        <v>12.29132184768461</v>
      </c>
      <c r="AF161" s="11"/>
      <c r="AG161" s="11">
        <f t="shared" si="20"/>
        <v>1.0997614991482114</v>
      </c>
      <c r="AH161" s="11">
        <f t="shared" si="21"/>
        <v>0.88888888888888884</v>
      </c>
      <c r="AI161" s="11">
        <f t="shared" si="22"/>
        <v>1</v>
      </c>
      <c r="AJ161" s="11">
        <f t="shared" si="23"/>
        <v>0.97671868386117389</v>
      </c>
    </row>
    <row r="162" spans="1:36" s="571" customFormat="1" ht="15" customHeight="1">
      <c r="A162" s="574">
        <v>174</v>
      </c>
      <c r="B162" s="574">
        <v>158</v>
      </c>
      <c r="C162" s="573"/>
      <c r="D162" s="574">
        <v>3121</v>
      </c>
      <c r="E162" s="574" t="s">
        <v>3689</v>
      </c>
      <c r="F162" s="574" t="s">
        <v>50</v>
      </c>
      <c r="G162" s="574">
        <v>1971</v>
      </c>
      <c r="H162" s="574" t="s">
        <v>57</v>
      </c>
      <c r="I162" s="573"/>
      <c r="J162" s="574">
        <v>30</v>
      </c>
      <c r="K162" s="574">
        <v>8</v>
      </c>
      <c r="L162" s="574">
        <v>30</v>
      </c>
      <c r="M162" s="582">
        <v>0.35342592592592592</v>
      </c>
      <c r="N162" s="574">
        <v>0</v>
      </c>
      <c r="O162" s="578"/>
      <c r="P162" s="579">
        <v>0.5805555555555556</v>
      </c>
      <c r="Q162" s="579">
        <v>0.48125000000000001</v>
      </c>
      <c r="R162" s="578"/>
      <c r="S162" s="579">
        <v>0.56388888888888888</v>
      </c>
      <c r="T162" s="578"/>
      <c r="U162" s="579">
        <v>0.39444444444444443</v>
      </c>
      <c r="V162" s="579">
        <v>0.62777777777777777</v>
      </c>
      <c r="W162" s="579">
        <v>0.51388888888888884</v>
      </c>
      <c r="X162" s="579">
        <v>0.37222222222222223</v>
      </c>
      <c r="Y162" s="579">
        <v>0.42916666666666664</v>
      </c>
      <c r="Z162" s="578"/>
      <c r="AA162" s="579">
        <v>0.70694444444444449</v>
      </c>
      <c r="AB162" s="11" t="str">
        <f t="shared" si="16"/>
        <v>Skórski Wojciech</v>
      </c>
      <c r="AC162" s="11">
        <f t="shared" si="17"/>
        <v>0</v>
      </c>
      <c r="AD162" s="11" t="str">
        <f t="shared" si="18"/>
        <v>Gdańsk</v>
      </c>
      <c r="AE162" s="11">
        <f t="shared" si="19"/>
        <v>11.813934249068094</v>
      </c>
      <c r="AF162" s="11"/>
      <c r="AG162" s="11">
        <f t="shared" si="20"/>
        <v>0.96116059732774428</v>
      </c>
      <c r="AH162" s="11">
        <f t="shared" si="21"/>
        <v>1</v>
      </c>
      <c r="AI162" s="11">
        <f t="shared" si="22"/>
        <v>1</v>
      </c>
      <c r="AJ162" s="11">
        <f t="shared" si="23"/>
        <v>1</v>
      </c>
    </row>
    <row r="163" spans="1:36" ht="15" customHeight="1">
      <c r="A163" s="577">
        <v>175</v>
      </c>
      <c r="B163" s="577">
        <v>159</v>
      </c>
      <c r="C163" s="575"/>
      <c r="D163" s="577">
        <v>3187</v>
      </c>
      <c r="E163" s="577" t="s">
        <v>3688</v>
      </c>
      <c r="F163" s="577" t="s">
        <v>46</v>
      </c>
      <c r="G163" s="577">
        <v>1977</v>
      </c>
      <c r="H163" s="577" t="s">
        <v>3687</v>
      </c>
      <c r="I163" s="575"/>
      <c r="J163" s="577">
        <v>29</v>
      </c>
      <c r="K163" s="577">
        <v>8</v>
      </c>
      <c r="L163" s="577">
        <v>29</v>
      </c>
      <c r="M163" s="583">
        <v>0.3558101851851852</v>
      </c>
      <c r="N163" s="577">
        <v>0</v>
      </c>
      <c r="O163" s="581">
        <v>0.40416666666666667</v>
      </c>
      <c r="P163" s="580"/>
      <c r="Q163" s="580"/>
      <c r="R163" s="581">
        <v>0.46805555555555556</v>
      </c>
      <c r="S163" s="581">
        <v>0.6333333333333333</v>
      </c>
      <c r="T163" s="581">
        <v>0.44374999999999998</v>
      </c>
      <c r="U163" s="580"/>
      <c r="V163" s="581">
        <v>0.55347222222222225</v>
      </c>
      <c r="W163" s="581">
        <v>0.59513888888888888</v>
      </c>
      <c r="X163" s="581">
        <v>0.3888888888888889</v>
      </c>
      <c r="Y163" s="580"/>
      <c r="Z163" s="581">
        <v>0.50069444444444444</v>
      </c>
      <c r="AA163" s="581">
        <v>0.70972222222222225</v>
      </c>
      <c r="AB163" s="11" t="str">
        <f t="shared" si="16"/>
        <v>Jabłoński Piotr</v>
      </c>
      <c r="AC163" s="11">
        <f t="shared" si="17"/>
        <v>0</v>
      </c>
      <c r="AD163" s="11" t="str">
        <f t="shared" si="18"/>
        <v>Czersk</v>
      </c>
      <c r="AE163" s="11">
        <f t="shared" si="19"/>
        <v>11.420136440765825</v>
      </c>
      <c r="AF163" s="11"/>
      <c r="AG163" s="11">
        <f t="shared" si="20"/>
        <v>0.99329906967666382</v>
      </c>
      <c r="AH163" s="11">
        <f t="shared" si="21"/>
        <v>1</v>
      </c>
      <c r="AI163" s="11">
        <f t="shared" si="22"/>
        <v>0.96666666666666667</v>
      </c>
      <c r="AJ163" s="11">
        <f t="shared" si="23"/>
        <v>1</v>
      </c>
    </row>
    <row r="164" spans="1:36" ht="15" customHeight="1">
      <c r="A164" s="577">
        <v>177</v>
      </c>
      <c r="B164" s="577">
        <v>160</v>
      </c>
      <c r="C164" s="575"/>
      <c r="D164" s="577">
        <v>3127</v>
      </c>
      <c r="E164" s="577" t="s">
        <v>1545</v>
      </c>
      <c r="F164" s="577" t="s">
        <v>1633</v>
      </c>
      <c r="G164" s="577">
        <v>1987</v>
      </c>
      <c r="H164" s="577" t="s">
        <v>1776</v>
      </c>
      <c r="I164" s="577" t="s">
        <v>1777</v>
      </c>
      <c r="J164" s="577">
        <v>28</v>
      </c>
      <c r="K164" s="577">
        <v>8</v>
      </c>
      <c r="L164" s="577">
        <v>28</v>
      </c>
      <c r="M164" s="583">
        <v>0.35015046296296298</v>
      </c>
      <c r="N164" s="577">
        <v>0</v>
      </c>
      <c r="O164" s="581">
        <v>0.38750000000000001</v>
      </c>
      <c r="P164" s="581">
        <v>0.67152777777777772</v>
      </c>
      <c r="Q164" s="581">
        <v>0.55833333333333335</v>
      </c>
      <c r="R164" s="580"/>
      <c r="S164" s="580"/>
      <c r="T164" s="580"/>
      <c r="U164" s="581">
        <v>0.45555555555555555</v>
      </c>
      <c r="V164" s="581">
        <v>0.63958333333333328</v>
      </c>
      <c r="W164" s="581">
        <v>0.60486111111111107</v>
      </c>
      <c r="X164" s="581">
        <v>0.4152777777777778</v>
      </c>
      <c r="Y164" s="581">
        <v>0.48958333333333331</v>
      </c>
      <c r="Z164" s="580"/>
      <c r="AA164" s="581">
        <v>0.70416666666666672</v>
      </c>
      <c r="AB164" s="11" t="str">
        <f t="shared" si="16"/>
        <v>Kempa Sebastian</v>
      </c>
      <c r="AC164" s="11" t="str">
        <f t="shared" si="17"/>
        <v>OgryS</v>
      </c>
      <c r="AD164" s="11" t="str">
        <f t="shared" si="18"/>
        <v>Kartuzy</v>
      </c>
      <c r="AE164" s="11">
        <f t="shared" si="19"/>
        <v>11.026338632463556</v>
      </c>
      <c r="AF164" s="11"/>
      <c r="AG164" s="11">
        <f t="shared" si="20"/>
        <v>1.0161636862459922</v>
      </c>
      <c r="AH164" s="11">
        <f t="shared" si="21"/>
        <v>1</v>
      </c>
      <c r="AI164" s="11">
        <f t="shared" si="22"/>
        <v>0.96551724137931039</v>
      </c>
      <c r="AJ164" s="11">
        <f t="shared" si="23"/>
        <v>1</v>
      </c>
    </row>
    <row r="165" spans="1:36" s="571" customFormat="1" ht="15" customHeight="1">
      <c r="A165" s="574">
        <v>178</v>
      </c>
      <c r="B165" s="574">
        <v>161</v>
      </c>
      <c r="C165" s="573"/>
      <c r="D165" s="574">
        <v>3090</v>
      </c>
      <c r="E165" s="574" t="s">
        <v>1666</v>
      </c>
      <c r="F165" s="574" t="s">
        <v>82</v>
      </c>
      <c r="G165" s="574">
        <v>1981</v>
      </c>
      <c r="H165" s="574" t="s">
        <v>68</v>
      </c>
      <c r="I165" s="573"/>
      <c r="J165" s="574">
        <v>28</v>
      </c>
      <c r="K165" s="574">
        <v>8</v>
      </c>
      <c r="L165" s="574">
        <v>28</v>
      </c>
      <c r="M165" s="582">
        <v>0.36049768518518521</v>
      </c>
      <c r="N165" s="574">
        <v>0</v>
      </c>
      <c r="O165" s="579">
        <v>0.37152777777777779</v>
      </c>
      <c r="P165" s="579">
        <v>0.7</v>
      </c>
      <c r="Q165" s="579">
        <v>0.5395833333333333</v>
      </c>
      <c r="R165" s="578"/>
      <c r="S165" s="578"/>
      <c r="T165" s="578"/>
      <c r="U165" s="579">
        <v>0.43958333333333333</v>
      </c>
      <c r="V165" s="579">
        <v>0.6381944444444444</v>
      </c>
      <c r="W165" s="579">
        <v>0.58472222222222225</v>
      </c>
      <c r="X165" s="579">
        <v>0.40208333333333335</v>
      </c>
      <c r="Y165" s="579">
        <v>0.47361111111111109</v>
      </c>
      <c r="Z165" s="578"/>
      <c r="AA165" s="579">
        <v>0.71458333333333335</v>
      </c>
      <c r="AB165" s="11" t="str">
        <f t="shared" ref="AB165:AB221" si="24">E165&amp;" "&amp;F165</f>
        <v>Sienkiewicz Daniel</v>
      </c>
      <c r="AC165" s="11">
        <f t="shared" ref="AC165:AC221" si="25">I165</f>
        <v>0</v>
      </c>
      <c r="AD165" s="11" t="str">
        <f t="shared" ref="AD165:AD221" si="26">H165</f>
        <v>Toruń</v>
      </c>
      <c r="AE165" s="11">
        <f t="shared" ref="AE165:AE216" si="27">MAX(AE164*IF(AI165&lt;1,AI165,IF(AJ165&lt;1,AJ165,IF(AG165&lt;1,AG165,1))),0)</f>
        <v>10.70985400352907</v>
      </c>
      <c r="AF165" s="11"/>
      <c r="AG165" s="11">
        <f t="shared" ref="AG165:AG221" si="28">M164/M165</f>
        <v>0.97129739621793432</v>
      </c>
      <c r="AH165" s="11">
        <f t="shared" ref="AH165:AH221" si="29">K165/K164</f>
        <v>1</v>
      </c>
      <c r="AI165" s="11">
        <f t="shared" ref="AI165:AI221" si="30">J165/J164</f>
        <v>1</v>
      </c>
      <c r="AJ165" s="11">
        <f t="shared" ref="AJ165:AJ221" si="31">(K165/K164)^0.2</f>
        <v>1</v>
      </c>
    </row>
    <row r="166" spans="1:36" ht="15" customHeight="1">
      <c r="A166" s="577">
        <v>179</v>
      </c>
      <c r="B166" s="577">
        <v>162</v>
      </c>
      <c r="C166" s="575"/>
      <c r="D166" s="577">
        <v>3049</v>
      </c>
      <c r="E166" s="577" t="s">
        <v>1664</v>
      </c>
      <c r="F166" s="577" t="s">
        <v>60</v>
      </c>
      <c r="G166" s="577">
        <v>1983</v>
      </c>
      <c r="H166" s="577" t="s">
        <v>85</v>
      </c>
      <c r="I166" s="575"/>
      <c r="J166" s="577">
        <v>28</v>
      </c>
      <c r="K166" s="577">
        <v>8</v>
      </c>
      <c r="L166" s="577">
        <v>28</v>
      </c>
      <c r="M166" s="583">
        <v>0.36053240740740738</v>
      </c>
      <c r="N166" s="577">
        <v>0</v>
      </c>
      <c r="O166" s="581">
        <v>0.37152777777777779</v>
      </c>
      <c r="P166" s="581">
        <v>0.7</v>
      </c>
      <c r="Q166" s="581">
        <v>0.5395833333333333</v>
      </c>
      <c r="R166" s="580"/>
      <c r="S166" s="580"/>
      <c r="T166" s="580"/>
      <c r="U166" s="581">
        <v>0.43958333333333333</v>
      </c>
      <c r="V166" s="581">
        <v>0.6381944444444444</v>
      </c>
      <c r="W166" s="581">
        <v>0.58472222222222225</v>
      </c>
      <c r="X166" s="581">
        <v>0.40208333333333335</v>
      </c>
      <c r="Y166" s="581">
        <v>0.47361111111111109</v>
      </c>
      <c r="Z166" s="580"/>
      <c r="AA166" s="581">
        <v>0.71458333333333335</v>
      </c>
      <c r="AB166" s="11" t="str">
        <f t="shared" si="24"/>
        <v>Strugiński Krzysztof</v>
      </c>
      <c r="AC166" s="11">
        <f t="shared" si="25"/>
        <v>0</v>
      </c>
      <c r="AD166" s="11" t="str">
        <f t="shared" si="26"/>
        <v>Poznań</v>
      </c>
      <c r="AE166" s="11">
        <f t="shared" si="27"/>
        <v>10.708822556915569</v>
      </c>
      <c r="AF166" s="11"/>
      <c r="AG166" s="11">
        <f t="shared" si="28"/>
        <v>0.99990369181380434</v>
      </c>
      <c r="AH166" s="11">
        <f t="shared" si="29"/>
        <v>1</v>
      </c>
      <c r="AI166" s="11">
        <f t="shared" si="30"/>
        <v>1</v>
      </c>
      <c r="AJ166" s="11">
        <f t="shared" si="31"/>
        <v>1</v>
      </c>
    </row>
    <row r="167" spans="1:36" s="571" customFormat="1" ht="15" customHeight="1">
      <c r="A167" s="574">
        <v>180</v>
      </c>
      <c r="B167" s="574">
        <v>163</v>
      </c>
      <c r="C167" s="573"/>
      <c r="D167" s="574">
        <v>3208</v>
      </c>
      <c r="E167" s="574" t="s">
        <v>3686</v>
      </c>
      <c r="F167" s="574" t="s">
        <v>88</v>
      </c>
      <c r="G167" s="574">
        <v>1971</v>
      </c>
      <c r="H167" s="574" t="s">
        <v>57</v>
      </c>
      <c r="I167" s="573"/>
      <c r="J167" s="574">
        <v>28</v>
      </c>
      <c r="K167" s="574">
        <v>8</v>
      </c>
      <c r="L167" s="574">
        <v>28</v>
      </c>
      <c r="M167" s="582">
        <v>0.36081018518518521</v>
      </c>
      <c r="N167" s="574">
        <v>0</v>
      </c>
      <c r="O167" s="578"/>
      <c r="P167" s="579">
        <v>0.57291666666666663</v>
      </c>
      <c r="Q167" s="578"/>
      <c r="R167" s="579">
        <v>0.41805555555555557</v>
      </c>
      <c r="S167" s="579">
        <v>0.59722222222222221</v>
      </c>
      <c r="T167" s="579">
        <v>0.39513888888888887</v>
      </c>
      <c r="U167" s="579">
        <v>0.67291666666666672</v>
      </c>
      <c r="V167" s="579">
        <v>0.52083333333333337</v>
      </c>
      <c r="W167" s="578"/>
      <c r="X167" s="579">
        <v>0.70138888888888884</v>
      </c>
      <c r="Y167" s="578"/>
      <c r="Z167" s="579">
        <v>0.45416666666666666</v>
      </c>
      <c r="AA167" s="579">
        <v>0.71458333333333335</v>
      </c>
      <c r="AB167" s="11" t="str">
        <f t="shared" si="24"/>
        <v>Chumowicz Marek</v>
      </c>
      <c r="AC167" s="11">
        <f t="shared" si="25"/>
        <v>0</v>
      </c>
      <c r="AD167" s="11" t="str">
        <f t="shared" si="26"/>
        <v>Gdańsk</v>
      </c>
      <c r="AE167" s="11">
        <f t="shared" si="27"/>
        <v>10.700578130747417</v>
      </c>
      <c r="AF167" s="11"/>
      <c r="AG167" s="11">
        <f t="shared" si="28"/>
        <v>0.99923012767049457</v>
      </c>
      <c r="AH167" s="11">
        <f t="shared" si="29"/>
        <v>1</v>
      </c>
      <c r="AI167" s="11">
        <f t="shared" si="30"/>
        <v>1</v>
      </c>
      <c r="AJ167" s="11">
        <f t="shared" si="31"/>
        <v>1</v>
      </c>
    </row>
    <row r="168" spans="1:36" ht="15" customHeight="1">
      <c r="A168" s="577">
        <v>181</v>
      </c>
      <c r="B168" s="577">
        <v>164</v>
      </c>
      <c r="C168" s="575"/>
      <c r="D168" s="577">
        <v>3215</v>
      </c>
      <c r="E168" s="577" t="s">
        <v>3684</v>
      </c>
      <c r="F168" s="577" t="s">
        <v>69</v>
      </c>
      <c r="G168" s="577">
        <v>1962</v>
      </c>
      <c r="H168" s="577" t="s">
        <v>47</v>
      </c>
      <c r="I168" s="575"/>
      <c r="J168" s="577">
        <v>28</v>
      </c>
      <c r="K168" s="577">
        <v>8</v>
      </c>
      <c r="L168" s="577">
        <v>28</v>
      </c>
      <c r="M168" s="583">
        <v>0.36849537037037039</v>
      </c>
      <c r="N168" s="577">
        <v>0</v>
      </c>
      <c r="O168" s="580"/>
      <c r="P168" s="581">
        <v>0.3972222222222222</v>
      </c>
      <c r="Q168" s="580"/>
      <c r="R168" s="581">
        <v>0.46319444444444446</v>
      </c>
      <c r="S168" s="581">
        <v>0.37291666666666667</v>
      </c>
      <c r="T168" s="581">
        <v>0.42708333333333331</v>
      </c>
      <c r="U168" s="581">
        <v>0.68194444444444446</v>
      </c>
      <c r="V168" s="581">
        <v>0.56041666666666667</v>
      </c>
      <c r="W168" s="581">
        <v>0.62361111111111112</v>
      </c>
      <c r="X168" s="580"/>
      <c r="Y168" s="580"/>
      <c r="Z168" s="581">
        <v>0.50277777777777777</v>
      </c>
      <c r="AA168" s="581">
        <v>0.72222222222222221</v>
      </c>
      <c r="AB168" s="11" t="str">
        <f t="shared" si="24"/>
        <v>Kunstetter Andrzej</v>
      </c>
      <c r="AC168" s="11">
        <f t="shared" si="25"/>
        <v>0</v>
      </c>
      <c r="AD168" s="11" t="str">
        <f t="shared" si="26"/>
        <v>Warszawa</v>
      </c>
      <c r="AE168" s="11">
        <f t="shared" si="27"/>
        <v>10.477411352720647</v>
      </c>
      <c r="AF168" s="11"/>
      <c r="AG168" s="11">
        <f t="shared" si="28"/>
        <v>0.97914441861926005</v>
      </c>
      <c r="AH168" s="11">
        <f t="shared" si="29"/>
        <v>1</v>
      </c>
      <c r="AI168" s="11">
        <f t="shared" si="30"/>
        <v>1</v>
      </c>
      <c r="AJ168" s="11">
        <f t="shared" si="31"/>
        <v>1</v>
      </c>
    </row>
    <row r="169" spans="1:36" s="571" customFormat="1" ht="15" customHeight="1">
      <c r="A169" s="574">
        <v>184</v>
      </c>
      <c r="B169" s="574">
        <v>165</v>
      </c>
      <c r="C169" s="573"/>
      <c r="D169" s="574">
        <v>3069</v>
      </c>
      <c r="E169" s="574" t="s">
        <v>3683</v>
      </c>
      <c r="F169" s="574" t="s">
        <v>59</v>
      </c>
      <c r="G169" s="574">
        <v>1960</v>
      </c>
      <c r="H169" s="574" t="s">
        <v>3682</v>
      </c>
      <c r="I169" s="573"/>
      <c r="J169" s="574">
        <v>28</v>
      </c>
      <c r="K169" s="574">
        <v>8</v>
      </c>
      <c r="L169" s="574">
        <v>28</v>
      </c>
      <c r="M169" s="582">
        <v>0.36863425925925924</v>
      </c>
      <c r="N169" s="574">
        <v>0</v>
      </c>
      <c r="O169" s="578"/>
      <c r="P169" s="579">
        <v>0.3972222222222222</v>
      </c>
      <c r="Q169" s="578"/>
      <c r="R169" s="579">
        <v>0.46319444444444446</v>
      </c>
      <c r="S169" s="579">
        <v>0.37291666666666667</v>
      </c>
      <c r="T169" s="579">
        <v>0.42708333333333331</v>
      </c>
      <c r="U169" s="579">
        <v>0.68194444444444446</v>
      </c>
      <c r="V169" s="579">
        <v>0.57152777777777775</v>
      </c>
      <c r="W169" s="579">
        <v>0.61597222222222225</v>
      </c>
      <c r="X169" s="578"/>
      <c r="Y169" s="578"/>
      <c r="Z169" s="579">
        <v>0.50277777777777777</v>
      </c>
      <c r="AA169" s="579">
        <v>0.72222222222222221</v>
      </c>
      <c r="AB169" s="11" t="str">
        <f t="shared" si="24"/>
        <v>Najder Jacek</v>
      </c>
      <c r="AC169" s="11">
        <f t="shared" si="25"/>
        <v>0</v>
      </c>
      <c r="AD169" s="11" t="str">
        <f t="shared" si="26"/>
        <v>Konstancin-Jeziorna</v>
      </c>
      <c r="AE169" s="11">
        <f t="shared" si="27"/>
        <v>10.473463819400942</v>
      </c>
      <c r="AF169" s="11"/>
      <c r="AG169" s="11">
        <f t="shared" si="28"/>
        <v>0.99962323390894825</v>
      </c>
      <c r="AH169" s="11">
        <f t="shared" si="29"/>
        <v>1</v>
      </c>
      <c r="AI169" s="11">
        <f t="shared" si="30"/>
        <v>1</v>
      </c>
      <c r="AJ169" s="11">
        <f t="shared" si="31"/>
        <v>1</v>
      </c>
    </row>
    <row r="170" spans="1:36" ht="15" customHeight="1">
      <c r="A170" s="577">
        <v>185</v>
      </c>
      <c r="B170" s="577">
        <v>166</v>
      </c>
      <c r="C170" s="575"/>
      <c r="D170" s="577">
        <v>3191</v>
      </c>
      <c r="E170" s="577" t="s">
        <v>3681</v>
      </c>
      <c r="F170" s="577" t="s">
        <v>472</v>
      </c>
      <c r="G170" s="577">
        <v>1998</v>
      </c>
      <c r="H170" s="577" t="s">
        <v>68</v>
      </c>
      <c r="I170" s="577" t="s">
        <v>3617</v>
      </c>
      <c r="J170" s="577">
        <v>28</v>
      </c>
      <c r="K170" s="577">
        <v>8</v>
      </c>
      <c r="L170" s="577">
        <v>29</v>
      </c>
      <c r="M170" s="583">
        <v>0.37518518518518518</v>
      </c>
      <c r="N170" s="577">
        <v>1</v>
      </c>
      <c r="O170" s="580"/>
      <c r="P170" s="581">
        <v>0.37916666666666665</v>
      </c>
      <c r="Q170" s="580"/>
      <c r="R170" s="581">
        <v>0.43958333333333333</v>
      </c>
      <c r="S170" s="581">
        <v>0.61875000000000002</v>
      </c>
      <c r="T170" s="581">
        <v>0.40208333333333335</v>
      </c>
      <c r="U170" s="580"/>
      <c r="V170" s="581">
        <v>0.54722222222222228</v>
      </c>
      <c r="W170" s="581">
        <v>0.58958333333333335</v>
      </c>
      <c r="X170" s="581">
        <v>0.67847222222222225</v>
      </c>
      <c r="Y170" s="580"/>
      <c r="Z170" s="581">
        <v>0.48958333333333331</v>
      </c>
      <c r="AA170" s="581">
        <v>0.72916666666666663</v>
      </c>
      <c r="AB170" s="11" t="str">
        <f t="shared" si="24"/>
        <v>Mądzielewski Michał</v>
      </c>
      <c r="AC170" s="11" t="str">
        <f t="shared" si="25"/>
        <v>28TDH</v>
      </c>
      <c r="AD170" s="11" t="str">
        <f t="shared" si="26"/>
        <v>Toruń</v>
      </c>
      <c r="AE170" s="11">
        <f t="shared" si="27"/>
        <v>10.290591764805034</v>
      </c>
      <c r="AF170" s="11"/>
      <c r="AG170" s="11">
        <f t="shared" si="28"/>
        <v>0.98253948667324775</v>
      </c>
      <c r="AH170" s="11">
        <f t="shared" si="29"/>
        <v>1</v>
      </c>
      <c r="AI170" s="11">
        <f t="shared" si="30"/>
        <v>1</v>
      </c>
      <c r="AJ170" s="11">
        <f t="shared" si="31"/>
        <v>1</v>
      </c>
    </row>
    <row r="171" spans="1:36" s="571" customFormat="1" ht="15" customHeight="1">
      <c r="A171" s="574">
        <v>186</v>
      </c>
      <c r="B171" s="574">
        <v>167</v>
      </c>
      <c r="C171" s="573"/>
      <c r="D171" s="574">
        <v>3171</v>
      </c>
      <c r="E171" s="574" t="s">
        <v>1831</v>
      </c>
      <c r="F171" s="574" t="s">
        <v>578</v>
      </c>
      <c r="G171" s="574">
        <v>1977</v>
      </c>
      <c r="H171" s="574" t="s">
        <v>508</v>
      </c>
      <c r="I171" s="574" t="s">
        <v>3680</v>
      </c>
      <c r="J171" s="574">
        <v>27</v>
      </c>
      <c r="K171" s="574">
        <v>8</v>
      </c>
      <c r="L171" s="574">
        <v>27</v>
      </c>
      <c r="M171" s="582">
        <v>0.31796296296296295</v>
      </c>
      <c r="N171" s="574">
        <v>0</v>
      </c>
      <c r="O171" s="579">
        <v>0.65416666666666667</v>
      </c>
      <c r="P171" s="579">
        <v>0.38263888888888886</v>
      </c>
      <c r="Q171" s="579">
        <v>0.52013888888888893</v>
      </c>
      <c r="R171" s="578"/>
      <c r="S171" s="579">
        <v>0.42569444444444443</v>
      </c>
      <c r="T171" s="578"/>
      <c r="U171" s="579">
        <v>0.60486111111111107</v>
      </c>
      <c r="V171" s="578"/>
      <c r="W171" s="579">
        <v>0.48055555555555557</v>
      </c>
      <c r="X171" s="579">
        <v>0.63888888888888884</v>
      </c>
      <c r="Y171" s="579">
        <v>0.57847222222222228</v>
      </c>
      <c r="Z171" s="578"/>
      <c r="AA171" s="579">
        <v>0.67152777777777772</v>
      </c>
      <c r="AB171" s="11" t="str">
        <f t="shared" si="24"/>
        <v>Teległów Tomasz</v>
      </c>
      <c r="AC171" s="11" t="str">
        <f t="shared" si="25"/>
        <v>Black Cat Down Team</v>
      </c>
      <c r="AD171" s="11" t="str">
        <f t="shared" si="26"/>
        <v>Rumia</v>
      </c>
      <c r="AE171" s="11">
        <f t="shared" si="27"/>
        <v>9.9230706303477128</v>
      </c>
      <c r="AF171" s="11"/>
      <c r="AG171" s="11">
        <f t="shared" si="28"/>
        <v>1.1799650553290624</v>
      </c>
      <c r="AH171" s="11">
        <f t="shared" si="29"/>
        <v>1</v>
      </c>
      <c r="AI171" s="11">
        <f t="shared" si="30"/>
        <v>0.9642857142857143</v>
      </c>
      <c r="AJ171" s="11">
        <f t="shared" si="31"/>
        <v>1</v>
      </c>
    </row>
    <row r="172" spans="1:36" ht="15" customHeight="1">
      <c r="A172" s="577">
        <v>187</v>
      </c>
      <c r="B172" s="577">
        <v>168</v>
      </c>
      <c r="C172" s="575"/>
      <c r="D172" s="577">
        <v>3210</v>
      </c>
      <c r="E172" s="577" t="s">
        <v>129</v>
      </c>
      <c r="F172" s="577" t="s">
        <v>1833</v>
      </c>
      <c r="G172" s="577">
        <v>1951</v>
      </c>
      <c r="H172" s="577" t="s">
        <v>92</v>
      </c>
      <c r="I172" s="577" t="s">
        <v>3679</v>
      </c>
      <c r="J172" s="577">
        <v>27</v>
      </c>
      <c r="K172" s="577">
        <v>8</v>
      </c>
      <c r="L172" s="577">
        <v>27</v>
      </c>
      <c r="M172" s="583">
        <v>0.3180439814814815</v>
      </c>
      <c r="N172" s="577">
        <v>0</v>
      </c>
      <c r="O172" s="581">
        <v>0.65416666666666667</v>
      </c>
      <c r="P172" s="581">
        <v>0.38263888888888886</v>
      </c>
      <c r="Q172" s="581">
        <v>0.52013888888888893</v>
      </c>
      <c r="R172" s="580"/>
      <c r="S172" s="581">
        <v>0.42569444444444443</v>
      </c>
      <c r="T172" s="580"/>
      <c r="U172" s="581">
        <v>0.60486111111111107</v>
      </c>
      <c r="V172" s="580"/>
      <c r="W172" s="581">
        <v>0.48125000000000001</v>
      </c>
      <c r="X172" s="581">
        <v>0.63888888888888884</v>
      </c>
      <c r="Y172" s="581">
        <v>0.56874999999999998</v>
      </c>
      <c r="Z172" s="580"/>
      <c r="AA172" s="581">
        <v>0.67152777777777772</v>
      </c>
      <c r="AB172" s="11" t="str">
        <f t="shared" si="24"/>
        <v>Sadowski Sylwester</v>
      </c>
      <c r="AC172" s="11" t="str">
        <f t="shared" si="25"/>
        <v>Black Cat Down</v>
      </c>
      <c r="AD172" s="11" t="str">
        <f t="shared" si="26"/>
        <v>Gdynia</v>
      </c>
      <c r="AE172" s="11">
        <f t="shared" si="27"/>
        <v>9.9205428275014498</v>
      </c>
      <c r="AF172" s="11"/>
      <c r="AG172" s="11">
        <f t="shared" si="28"/>
        <v>0.99974526001673991</v>
      </c>
      <c r="AH172" s="11">
        <f t="shared" si="29"/>
        <v>1</v>
      </c>
      <c r="AI172" s="11">
        <f t="shared" si="30"/>
        <v>1</v>
      </c>
      <c r="AJ172" s="11">
        <f t="shared" si="31"/>
        <v>1</v>
      </c>
    </row>
    <row r="173" spans="1:36" s="571" customFormat="1" ht="15" customHeight="1">
      <c r="A173" s="574">
        <v>188</v>
      </c>
      <c r="B173" s="574">
        <v>169</v>
      </c>
      <c r="C173" s="573"/>
      <c r="D173" s="574">
        <v>3209</v>
      </c>
      <c r="E173" s="574" t="s">
        <v>129</v>
      </c>
      <c r="F173" s="574" t="s">
        <v>1572</v>
      </c>
      <c r="G173" s="574">
        <v>1978</v>
      </c>
      <c r="H173" s="574" t="s">
        <v>92</v>
      </c>
      <c r="I173" s="574" t="s">
        <v>3679</v>
      </c>
      <c r="J173" s="574">
        <v>27</v>
      </c>
      <c r="K173" s="574">
        <v>8</v>
      </c>
      <c r="L173" s="574">
        <v>27</v>
      </c>
      <c r="M173" s="582">
        <v>0.31810185185185186</v>
      </c>
      <c r="N173" s="574">
        <v>0</v>
      </c>
      <c r="O173" s="579">
        <v>0.65347222222222223</v>
      </c>
      <c r="P173" s="579">
        <v>0.38263888888888886</v>
      </c>
      <c r="Q173" s="579">
        <v>0.52013888888888893</v>
      </c>
      <c r="R173" s="578"/>
      <c r="S173" s="579">
        <v>0.42569444444444443</v>
      </c>
      <c r="T173" s="578"/>
      <c r="U173" s="579">
        <v>0.60486111111111107</v>
      </c>
      <c r="V173" s="578"/>
      <c r="W173" s="579">
        <v>0.48333333333333334</v>
      </c>
      <c r="X173" s="579">
        <v>0.63888888888888884</v>
      </c>
      <c r="Y173" s="579">
        <v>0.56874999999999998</v>
      </c>
      <c r="Z173" s="578"/>
      <c r="AA173" s="579">
        <v>0.67222222222222228</v>
      </c>
      <c r="AB173" s="11" t="str">
        <f t="shared" si="24"/>
        <v>Sadowski Kamil</v>
      </c>
      <c r="AC173" s="11" t="str">
        <f t="shared" si="25"/>
        <v>Black Cat Down</v>
      </c>
      <c r="AD173" s="11" t="str">
        <f t="shared" si="26"/>
        <v>Gdynia</v>
      </c>
      <c r="AE173" s="11">
        <f t="shared" si="27"/>
        <v>9.9187380423851099</v>
      </c>
      <c r="AF173" s="11"/>
      <c r="AG173" s="11">
        <f t="shared" si="28"/>
        <v>0.99981807597147432</v>
      </c>
      <c r="AH173" s="11">
        <f t="shared" si="29"/>
        <v>1</v>
      </c>
      <c r="AI173" s="11">
        <f t="shared" si="30"/>
        <v>1</v>
      </c>
      <c r="AJ173" s="11">
        <f t="shared" si="31"/>
        <v>1</v>
      </c>
    </row>
    <row r="174" spans="1:36" ht="15" customHeight="1">
      <c r="A174" s="577">
        <v>189</v>
      </c>
      <c r="B174" s="577">
        <v>170</v>
      </c>
      <c r="C174" s="575"/>
      <c r="D174" s="577">
        <v>3178</v>
      </c>
      <c r="E174" s="577" t="s">
        <v>1491</v>
      </c>
      <c r="F174" s="577" t="s">
        <v>64</v>
      </c>
      <c r="G174" s="577">
        <v>1977</v>
      </c>
      <c r="H174" s="577" t="s">
        <v>1493</v>
      </c>
      <c r="I174" s="577" t="s">
        <v>1489</v>
      </c>
      <c r="J174" s="577">
        <v>26</v>
      </c>
      <c r="K174" s="577">
        <v>8</v>
      </c>
      <c r="L174" s="577">
        <v>26</v>
      </c>
      <c r="M174" s="583">
        <v>0.34311342592592592</v>
      </c>
      <c r="N174" s="577">
        <v>0</v>
      </c>
      <c r="O174" s="580"/>
      <c r="P174" s="581">
        <v>0.37083333333333335</v>
      </c>
      <c r="Q174" s="581">
        <v>0.65833333333333333</v>
      </c>
      <c r="R174" s="581">
        <v>0.41458333333333336</v>
      </c>
      <c r="S174" s="581">
        <v>0.6166666666666667</v>
      </c>
      <c r="T174" s="581">
        <v>0.39305555555555555</v>
      </c>
      <c r="U174" s="580"/>
      <c r="V174" s="581">
        <v>0.50902777777777775</v>
      </c>
      <c r="W174" s="581">
        <v>0.55000000000000004</v>
      </c>
      <c r="X174" s="580"/>
      <c r="Y174" s="580"/>
      <c r="Z174" s="581">
        <v>0.45347222222222222</v>
      </c>
      <c r="AA174" s="581">
        <v>0.69722222222222219</v>
      </c>
      <c r="AB174" s="11" t="str">
        <f t="shared" si="24"/>
        <v>Gładysiak Przemysław</v>
      </c>
      <c r="AC174" s="11" t="str">
        <f t="shared" si="25"/>
        <v>"HKS ""Łoś 47"" Komorniki"</v>
      </c>
      <c r="AD174" s="11" t="str">
        <f t="shared" si="26"/>
        <v>Komorniki</v>
      </c>
      <c r="AE174" s="11">
        <f t="shared" si="27"/>
        <v>9.5513773741486236</v>
      </c>
      <c r="AF174" s="11"/>
      <c r="AG174" s="11">
        <f t="shared" si="28"/>
        <v>0.9271040647664025</v>
      </c>
      <c r="AH174" s="11">
        <f t="shared" si="29"/>
        <v>1</v>
      </c>
      <c r="AI174" s="11">
        <f t="shared" si="30"/>
        <v>0.96296296296296291</v>
      </c>
      <c r="AJ174" s="11">
        <f t="shared" si="31"/>
        <v>1</v>
      </c>
    </row>
    <row r="175" spans="1:36" s="571" customFormat="1" ht="15" customHeight="1">
      <c r="A175" s="574">
        <v>190</v>
      </c>
      <c r="B175" s="574">
        <v>171</v>
      </c>
      <c r="C175" s="573"/>
      <c r="D175" s="574">
        <v>3180</v>
      </c>
      <c r="E175" s="574" t="s">
        <v>1487</v>
      </c>
      <c r="F175" s="574" t="s">
        <v>854</v>
      </c>
      <c r="G175" s="574">
        <v>1998</v>
      </c>
      <c r="H175" s="574" t="s">
        <v>1488</v>
      </c>
      <c r="I175" s="574" t="s">
        <v>1489</v>
      </c>
      <c r="J175" s="574">
        <v>26</v>
      </c>
      <c r="K175" s="574">
        <v>8</v>
      </c>
      <c r="L175" s="574">
        <v>26</v>
      </c>
      <c r="M175" s="582">
        <v>0.34315972222222224</v>
      </c>
      <c r="N175" s="574">
        <v>0</v>
      </c>
      <c r="O175" s="578"/>
      <c r="P175" s="579">
        <v>0.37083333333333335</v>
      </c>
      <c r="Q175" s="579">
        <v>0.65763888888888888</v>
      </c>
      <c r="R175" s="579">
        <v>0.41458333333333336</v>
      </c>
      <c r="S175" s="579">
        <v>0.6166666666666667</v>
      </c>
      <c r="T175" s="579">
        <v>0.39305555555555555</v>
      </c>
      <c r="U175" s="578"/>
      <c r="V175" s="579">
        <v>0.50902777777777775</v>
      </c>
      <c r="W175" s="579">
        <v>0.55000000000000004</v>
      </c>
      <c r="X175" s="578"/>
      <c r="Y175" s="578"/>
      <c r="Z175" s="579">
        <v>0.45347222222222222</v>
      </c>
      <c r="AA175" s="579">
        <v>0.69722222222222219</v>
      </c>
      <c r="AB175" s="11" t="str">
        <f t="shared" si="24"/>
        <v>Olszewski Konrad</v>
      </c>
      <c r="AC175" s="11" t="str">
        <f t="shared" si="25"/>
        <v>"HKS ""Łoś 47"" Komorniki"</v>
      </c>
      <c r="AD175" s="11" t="str">
        <f t="shared" si="26"/>
        <v>Rosnówko</v>
      </c>
      <c r="AE175" s="11">
        <f t="shared" si="27"/>
        <v>9.550088780621131</v>
      </c>
      <c r="AF175" s="11"/>
      <c r="AG175" s="11">
        <f t="shared" si="28"/>
        <v>0.9998650881985901</v>
      </c>
      <c r="AH175" s="11">
        <f t="shared" si="29"/>
        <v>1</v>
      </c>
      <c r="AI175" s="11">
        <f t="shared" si="30"/>
        <v>1</v>
      </c>
      <c r="AJ175" s="11">
        <f t="shared" si="31"/>
        <v>1</v>
      </c>
    </row>
    <row r="176" spans="1:36" ht="15" customHeight="1">
      <c r="A176" s="577">
        <v>191</v>
      </c>
      <c r="B176" s="577">
        <v>172</v>
      </c>
      <c r="C176" s="575"/>
      <c r="D176" s="577">
        <v>3184</v>
      </c>
      <c r="E176" s="577" t="s">
        <v>1798</v>
      </c>
      <c r="F176" s="577" t="s">
        <v>88</v>
      </c>
      <c r="G176" s="577">
        <v>1957</v>
      </c>
      <c r="H176" s="577" t="s">
        <v>907</v>
      </c>
      <c r="I176" s="575"/>
      <c r="J176" s="577">
        <v>26</v>
      </c>
      <c r="K176" s="577">
        <v>8</v>
      </c>
      <c r="L176" s="577">
        <v>26</v>
      </c>
      <c r="M176" s="583">
        <v>0.36387731481481483</v>
      </c>
      <c r="N176" s="577">
        <v>0</v>
      </c>
      <c r="O176" s="581">
        <v>0.39791666666666664</v>
      </c>
      <c r="P176" s="581">
        <v>0.42291666666666666</v>
      </c>
      <c r="Q176" s="580"/>
      <c r="R176" s="581">
        <v>0.46875</v>
      </c>
      <c r="S176" s="581">
        <v>0.69097222222222221</v>
      </c>
      <c r="T176" s="581">
        <v>0.44861111111111113</v>
      </c>
      <c r="U176" s="580"/>
      <c r="V176" s="580"/>
      <c r="W176" s="581">
        <v>0.67361111111111116</v>
      </c>
      <c r="X176" s="581">
        <v>0.38124999999999998</v>
      </c>
      <c r="Y176" s="580"/>
      <c r="Z176" s="581">
        <v>0.52152777777777781</v>
      </c>
      <c r="AA176" s="581">
        <v>0.71736111111111112</v>
      </c>
      <c r="AB176" s="11" t="str">
        <f t="shared" si="24"/>
        <v>Wenta Marek</v>
      </c>
      <c r="AC176" s="11">
        <f t="shared" si="25"/>
        <v>0</v>
      </c>
      <c r="AD176" s="11" t="str">
        <f t="shared" si="26"/>
        <v>Lębork</v>
      </c>
      <c r="AE176" s="11">
        <f t="shared" si="27"/>
        <v>9.0063482380685098</v>
      </c>
      <c r="AF176" s="11"/>
      <c r="AG176" s="11">
        <f t="shared" si="28"/>
        <v>0.94306434683036988</v>
      </c>
      <c r="AH176" s="11">
        <f t="shared" si="29"/>
        <v>1</v>
      </c>
      <c r="AI176" s="11">
        <f t="shared" si="30"/>
        <v>1</v>
      </c>
      <c r="AJ176" s="11">
        <f t="shared" si="31"/>
        <v>1</v>
      </c>
    </row>
    <row r="177" spans="1:36" ht="15" customHeight="1">
      <c r="A177" s="577">
        <v>193</v>
      </c>
      <c r="B177" s="577">
        <v>173</v>
      </c>
      <c r="C177" s="575"/>
      <c r="D177" s="577">
        <v>3260</v>
      </c>
      <c r="E177" s="577" t="s">
        <v>3678</v>
      </c>
      <c r="F177" s="577" t="s">
        <v>3677</v>
      </c>
      <c r="G177" s="577">
        <v>1974</v>
      </c>
      <c r="H177" s="577" t="s">
        <v>92</v>
      </c>
      <c r="I177" s="575"/>
      <c r="J177" s="577">
        <v>26</v>
      </c>
      <c r="K177" s="577">
        <v>7</v>
      </c>
      <c r="L177" s="577">
        <v>26</v>
      </c>
      <c r="M177" s="583">
        <v>0.34696759259259258</v>
      </c>
      <c r="N177" s="577">
        <v>0</v>
      </c>
      <c r="O177" s="581">
        <v>0.39166666666666666</v>
      </c>
      <c r="P177" s="580"/>
      <c r="Q177" s="581">
        <v>0.57152777777777775</v>
      </c>
      <c r="R177" s="580"/>
      <c r="S177" s="581">
        <v>0.67152777777777772</v>
      </c>
      <c r="T177" s="580"/>
      <c r="U177" s="581">
        <v>0.45208333333333334</v>
      </c>
      <c r="V177" s="580"/>
      <c r="W177" s="581">
        <v>0.62708333333333333</v>
      </c>
      <c r="X177" s="581">
        <v>0.41458333333333336</v>
      </c>
      <c r="Y177" s="581">
        <v>0.49722222222222223</v>
      </c>
      <c r="Z177" s="580"/>
      <c r="AA177" s="581">
        <v>0.7006944444444444</v>
      </c>
      <c r="AB177" s="11" t="str">
        <f t="shared" si="24"/>
        <v>Buss Jordan</v>
      </c>
      <c r="AC177" s="11">
        <f t="shared" si="25"/>
        <v>0</v>
      </c>
      <c r="AD177" s="11" t="str">
        <f t="shared" si="26"/>
        <v>Gdynia</v>
      </c>
      <c r="AE177" s="11">
        <f t="shared" si="27"/>
        <v>8.7690055696337907</v>
      </c>
      <c r="AF177" s="11"/>
      <c r="AG177" s="11">
        <f t="shared" si="28"/>
        <v>1.0487357395423311</v>
      </c>
      <c r="AH177" s="11">
        <f t="shared" si="29"/>
        <v>0.875</v>
      </c>
      <c r="AI177" s="11">
        <f t="shared" si="30"/>
        <v>1</v>
      </c>
      <c r="AJ177" s="11">
        <f t="shared" si="31"/>
        <v>0.97364718061516808</v>
      </c>
    </row>
    <row r="178" spans="1:36" s="571" customFormat="1" ht="15" customHeight="1">
      <c r="A178" s="574">
        <v>194</v>
      </c>
      <c r="B178" s="574">
        <v>174</v>
      </c>
      <c r="C178" s="573"/>
      <c r="D178" s="574">
        <v>3247</v>
      </c>
      <c r="E178" s="574" t="s">
        <v>1662</v>
      </c>
      <c r="F178" s="574" t="s">
        <v>46</v>
      </c>
      <c r="G178" s="574">
        <v>1977</v>
      </c>
      <c r="H178" s="574" t="s">
        <v>858</v>
      </c>
      <c r="I178" s="573"/>
      <c r="J178" s="574">
        <v>26</v>
      </c>
      <c r="K178" s="574">
        <v>7</v>
      </c>
      <c r="L178" s="574">
        <v>26</v>
      </c>
      <c r="M178" s="582">
        <v>0.34709490740740739</v>
      </c>
      <c r="N178" s="574">
        <v>0</v>
      </c>
      <c r="O178" s="579">
        <v>0.39166666666666666</v>
      </c>
      <c r="P178" s="578"/>
      <c r="Q178" s="579">
        <v>0.57152777777777775</v>
      </c>
      <c r="R178" s="578"/>
      <c r="S178" s="579">
        <v>0.67222222222222228</v>
      </c>
      <c r="T178" s="578"/>
      <c r="U178" s="579">
        <v>0.45694444444444443</v>
      </c>
      <c r="V178" s="578"/>
      <c r="W178" s="579">
        <v>0.62708333333333333</v>
      </c>
      <c r="X178" s="579">
        <v>0.41458333333333336</v>
      </c>
      <c r="Y178" s="579">
        <v>0.49722222222222223</v>
      </c>
      <c r="Z178" s="578"/>
      <c r="AA178" s="579">
        <v>0.7006944444444444</v>
      </c>
      <c r="AB178" s="11" t="str">
        <f t="shared" si="24"/>
        <v>Śliwka Piotr</v>
      </c>
      <c r="AC178" s="11">
        <f t="shared" si="25"/>
        <v>0</v>
      </c>
      <c r="AD178" s="11" t="str">
        <f t="shared" si="26"/>
        <v>Pruszcz Gdański</v>
      </c>
      <c r="AE178" s="11">
        <f t="shared" si="27"/>
        <v>8.7657890882150706</v>
      </c>
      <c r="AF178" s="11"/>
      <c r="AG178" s="11">
        <f t="shared" si="28"/>
        <v>0.99963319883957447</v>
      </c>
      <c r="AH178" s="11">
        <f t="shared" si="29"/>
        <v>1</v>
      </c>
      <c r="AI178" s="11">
        <f t="shared" si="30"/>
        <v>1</v>
      </c>
      <c r="AJ178" s="11">
        <f t="shared" si="31"/>
        <v>1</v>
      </c>
    </row>
    <row r="179" spans="1:36" ht="15" customHeight="1">
      <c r="A179" s="577">
        <v>197</v>
      </c>
      <c r="B179" s="577">
        <v>175</v>
      </c>
      <c r="C179" s="575"/>
      <c r="D179" s="577">
        <v>3011</v>
      </c>
      <c r="E179" s="577" t="s">
        <v>3673</v>
      </c>
      <c r="F179" s="577" t="s">
        <v>59</v>
      </c>
      <c r="G179" s="577">
        <v>1973</v>
      </c>
      <c r="H179" s="577" t="s">
        <v>3672</v>
      </c>
      <c r="I179" s="575"/>
      <c r="J179" s="577">
        <v>26</v>
      </c>
      <c r="K179" s="577">
        <v>7</v>
      </c>
      <c r="L179" s="577">
        <v>26</v>
      </c>
      <c r="M179" s="583">
        <v>0.34736111111111112</v>
      </c>
      <c r="N179" s="577">
        <v>0</v>
      </c>
      <c r="O179" s="581">
        <v>0.39166666666666666</v>
      </c>
      <c r="P179" s="580"/>
      <c r="Q179" s="581">
        <v>0.57152777777777775</v>
      </c>
      <c r="R179" s="580"/>
      <c r="S179" s="581">
        <v>0.67152777777777772</v>
      </c>
      <c r="T179" s="580"/>
      <c r="U179" s="581">
        <v>0.45347222222222222</v>
      </c>
      <c r="V179" s="580"/>
      <c r="W179" s="581">
        <v>0.62777777777777777</v>
      </c>
      <c r="X179" s="581">
        <v>0.4152777777777778</v>
      </c>
      <c r="Y179" s="581">
        <v>0.49722222222222223</v>
      </c>
      <c r="Z179" s="580"/>
      <c r="AA179" s="581">
        <v>0.70138888888888884</v>
      </c>
      <c r="AB179" s="11" t="str">
        <f t="shared" si="24"/>
        <v>Siemieniecki Jacek</v>
      </c>
      <c r="AC179" s="11">
        <f t="shared" si="25"/>
        <v>0</v>
      </c>
      <c r="AD179" s="11" t="str">
        <f t="shared" si="26"/>
        <v>Różyny</v>
      </c>
      <c r="AE179" s="11">
        <f t="shared" si="27"/>
        <v>8.7590713370145856</v>
      </c>
      <c r="AF179" s="11"/>
      <c r="AG179" s="11">
        <f t="shared" si="28"/>
        <v>0.99923363987738234</v>
      </c>
      <c r="AH179" s="11">
        <f t="shared" si="29"/>
        <v>1</v>
      </c>
      <c r="AI179" s="11">
        <f t="shared" si="30"/>
        <v>1</v>
      </c>
      <c r="AJ179" s="11">
        <f t="shared" si="31"/>
        <v>1</v>
      </c>
    </row>
    <row r="180" spans="1:36" s="571" customFormat="1" ht="15" customHeight="1">
      <c r="A180" s="574">
        <v>198</v>
      </c>
      <c r="B180" s="574">
        <v>176</v>
      </c>
      <c r="C180" s="573"/>
      <c r="D180" s="574">
        <v>3060</v>
      </c>
      <c r="E180" s="574" t="s">
        <v>3671</v>
      </c>
      <c r="F180" s="574" t="s">
        <v>1096</v>
      </c>
      <c r="G180" s="574">
        <v>1974</v>
      </c>
      <c r="H180" s="574" t="s">
        <v>57</v>
      </c>
      <c r="I180" s="573"/>
      <c r="J180" s="574">
        <v>26</v>
      </c>
      <c r="K180" s="574">
        <v>7</v>
      </c>
      <c r="L180" s="574">
        <v>26</v>
      </c>
      <c r="M180" s="582">
        <v>0.35018518518518521</v>
      </c>
      <c r="N180" s="574">
        <v>0</v>
      </c>
      <c r="O180" s="579">
        <v>0.37152777777777779</v>
      </c>
      <c r="P180" s="578"/>
      <c r="Q180" s="579">
        <v>0.56874999999999998</v>
      </c>
      <c r="R180" s="578"/>
      <c r="S180" s="579">
        <v>0.68888888888888888</v>
      </c>
      <c r="T180" s="578"/>
      <c r="U180" s="579">
        <v>0.44236111111111109</v>
      </c>
      <c r="V180" s="578"/>
      <c r="W180" s="579">
        <v>0.61875000000000002</v>
      </c>
      <c r="X180" s="579">
        <v>0.42083333333333334</v>
      </c>
      <c r="Y180" s="579">
        <v>0.49375000000000002</v>
      </c>
      <c r="Z180" s="578"/>
      <c r="AA180" s="579">
        <v>0.70416666666666672</v>
      </c>
      <c r="AB180" s="11" t="str">
        <f t="shared" si="24"/>
        <v>Makowiec Sławomir</v>
      </c>
      <c r="AC180" s="11">
        <f t="shared" si="25"/>
        <v>0</v>
      </c>
      <c r="AD180" s="11" t="str">
        <f t="shared" si="26"/>
        <v>Gdańsk</v>
      </c>
      <c r="AE180" s="11">
        <f t="shared" si="27"/>
        <v>8.6884336649418881</v>
      </c>
      <c r="AF180" s="11"/>
      <c r="AG180" s="11">
        <f t="shared" si="28"/>
        <v>0.99193548387096775</v>
      </c>
      <c r="AH180" s="11">
        <f t="shared" si="29"/>
        <v>1</v>
      </c>
      <c r="AI180" s="11">
        <f t="shared" si="30"/>
        <v>1</v>
      </c>
      <c r="AJ180" s="11">
        <f t="shared" si="31"/>
        <v>1</v>
      </c>
    </row>
    <row r="181" spans="1:36" ht="15" customHeight="1">
      <c r="A181" s="577">
        <v>199</v>
      </c>
      <c r="B181" s="577">
        <v>177</v>
      </c>
      <c r="C181" s="575"/>
      <c r="D181" s="577">
        <v>3233</v>
      </c>
      <c r="E181" s="577" t="s">
        <v>3670</v>
      </c>
      <c r="F181" s="577" t="s">
        <v>386</v>
      </c>
      <c r="G181" s="577">
        <v>1990</v>
      </c>
      <c r="H181" s="577" t="s">
        <v>92</v>
      </c>
      <c r="I181" s="575"/>
      <c r="J181" s="577">
        <v>26</v>
      </c>
      <c r="K181" s="577">
        <v>6</v>
      </c>
      <c r="L181" s="577">
        <v>26</v>
      </c>
      <c r="M181" s="583">
        <v>0.33856481481481482</v>
      </c>
      <c r="N181" s="577">
        <v>0</v>
      </c>
      <c r="O181" s="580"/>
      <c r="P181" s="580"/>
      <c r="Q181" s="581">
        <v>0.4861111111111111</v>
      </c>
      <c r="R181" s="580"/>
      <c r="S181" s="580"/>
      <c r="T181" s="580"/>
      <c r="U181" s="581">
        <v>0.40694444444444444</v>
      </c>
      <c r="V181" s="581">
        <v>0.59930555555555554</v>
      </c>
      <c r="W181" s="581">
        <v>0.55069444444444449</v>
      </c>
      <c r="X181" s="581">
        <v>0.37777777777777777</v>
      </c>
      <c r="Y181" s="581">
        <v>0.44166666666666665</v>
      </c>
      <c r="Z181" s="580"/>
      <c r="AA181" s="581">
        <v>0.69236111111111109</v>
      </c>
      <c r="AB181" s="11" t="str">
        <f t="shared" si="24"/>
        <v>Ulicki Adam</v>
      </c>
      <c r="AC181" s="11">
        <f t="shared" si="25"/>
        <v>0</v>
      </c>
      <c r="AD181" s="11" t="str">
        <f t="shared" si="26"/>
        <v>Gdynia</v>
      </c>
      <c r="AE181" s="11">
        <f t="shared" si="27"/>
        <v>8.4246551308280395</v>
      </c>
      <c r="AF181" s="11"/>
      <c r="AG181" s="11">
        <f t="shared" si="28"/>
        <v>1.0343224394913169</v>
      </c>
      <c r="AH181" s="11">
        <f t="shared" si="29"/>
        <v>0.8571428571428571</v>
      </c>
      <c r="AI181" s="11">
        <f t="shared" si="30"/>
        <v>1</v>
      </c>
      <c r="AJ181" s="11">
        <f t="shared" si="31"/>
        <v>0.96964026609557907</v>
      </c>
    </row>
    <row r="182" spans="1:36" s="571" customFormat="1" ht="15" customHeight="1">
      <c r="A182" s="574">
        <v>200</v>
      </c>
      <c r="B182" s="574">
        <v>178</v>
      </c>
      <c r="C182" s="573"/>
      <c r="D182" s="574">
        <v>3080</v>
      </c>
      <c r="E182" s="574" t="s">
        <v>950</v>
      </c>
      <c r="F182" s="574" t="s">
        <v>46</v>
      </c>
      <c r="G182" s="574">
        <v>1983</v>
      </c>
      <c r="H182" s="574" t="s">
        <v>57</v>
      </c>
      <c r="I182" s="574" t="s">
        <v>3669</v>
      </c>
      <c r="J182" s="574">
        <v>25</v>
      </c>
      <c r="K182" s="574">
        <v>8</v>
      </c>
      <c r="L182" s="574">
        <v>25</v>
      </c>
      <c r="M182" s="582">
        <v>0.35017361111111112</v>
      </c>
      <c r="N182" s="574">
        <v>0</v>
      </c>
      <c r="O182" s="579">
        <v>0.69027777777777777</v>
      </c>
      <c r="P182" s="579">
        <v>0.37569444444444444</v>
      </c>
      <c r="Q182" s="578"/>
      <c r="R182" s="579">
        <v>0.44166666666666665</v>
      </c>
      <c r="S182" s="579">
        <v>0.62986111111111109</v>
      </c>
      <c r="T182" s="579">
        <v>0.40763888888888888</v>
      </c>
      <c r="U182" s="578"/>
      <c r="V182" s="579">
        <v>0.57013888888888886</v>
      </c>
      <c r="W182" s="578"/>
      <c r="X182" s="579">
        <v>0.6694444444444444</v>
      </c>
      <c r="Y182" s="578"/>
      <c r="Z182" s="579">
        <v>0.50347222222222221</v>
      </c>
      <c r="AA182" s="579">
        <v>0.70416666666666672</v>
      </c>
      <c r="AB182" s="11" t="str">
        <f t="shared" si="24"/>
        <v>Tomaszewski Piotr</v>
      </c>
      <c r="AC182" s="11" t="str">
        <f t="shared" si="25"/>
        <v>Bysewo kolor team</v>
      </c>
      <c r="AD182" s="11" t="str">
        <f t="shared" si="26"/>
        <v>Gdańsk</v>
      </c>
      <c r="AE182" s="11">
        <f t="shared" si="27"/>
        <v>8.1006299334885004</v>
      </c>
      <c r="AF182" s="11"/>
      <c r="AG182" s="11">
        <f t="shared" si="28"/>
        <v>0.96684845480085935</v>
      </c>
      <c r="AH182" s="11">
        <f t="shared" si="29"/>
        <v>1.3333333333333333</v>
      </c>
      <c r="AI182" s="11">
        <f t="shared" si="30"/>
        <v>0.96153846153846156</v>
      </c>
      <c r="AJ182" s="11">
        <f t="shared" si="31"/>
        <v>1.0592238410488122</v>
      </c>
    </row>
    <row r="183" spans="1:36" ht="15" customHeight="1">
      <c r="A183" s="577">
        <v>201</v>
      </c>
      <c r="B183" s="577">
        <v>179</v>
      </c>
      <c r="C183" s="575"/>
      <c r="D183" s="577">
        <v>3117</v>
      </c>
      <c r="E183" s="577" t="s">
        <v>1864</v>
      </c>
      <c r="F183" s="577" t="s">
        <v>293</v>
      </c>
      <c r="G183" s="577">
        <v>1988</v>
      </c>
      <c r="H183" s="577" t="s">
        <v>57</v>
      </c>
      <c r="I183" s="577" t="s">
        <v>3669</v>
      </c>
      <c r="J183" s="577">
        <v>25</v>
      </c>
      <c r="K183" s="577">
        <v>8</v>
      </c>
      <c r="L183" s="577">
        <v>25</v>
      </c>
      <c r="M183" s="583">
        <v>0.35030092592592593</v>
      </c>
      <c r="N183" s="577">
        <v>0</v>
      </c>
      <c r="O183" s="581">
        <v>0.69027777777777777</v>
      </c>
      <c r="P183" s="581">
        <v>0.37638888888888888</v>
      </c>
      <c r="Q183" s="580"/>
      <c r="R183" s="581">
        <v>0.44166666666666665</v>
      </c>
      <c r="S183" s="581">
        <v>0.62986111111111109</v>
      </c>
      <c r="T183" s="581">
        <v>0.40763888888888888</v>
      </c>
      <c r="U183" s="580"/>
      <c r="V183" s="581">
        <v>0.57013888888888886</v>
      </c>
      <c r="W183" s="580"/>
      <c r="X183" s="581">
        <v>0.67013888888888884</v>
      </c>
      <c r="Y183" s="580"/>
      <c r="Z183" s="581">
        <v>0.50347222222222221</v>
      </c>
      <c r="AA183" s="581">
        <v>0.70416666666666672</v>
      </c>
      <c r="AB183" s="11" t="str">
        <f t="shared" si="24"/>
        <v>Mikołajczyk Mikołaj</v>
      </c>
      <c r="AC183" s="11" t="str">
        <f t="shared" si="25"/>
        <v>Bysewo kolor team</v>
      </c>
      <c r="AD183" s="11" t="str">
        <f t="shared" si="26"/>
        <v>Gdańsk</v>
      </c>
      <c r="AE183" s="11">
        <f t="shared" si="27"/>
        <v>8.0976858071001967</v>
      </c>
      <c r="AF183" s="11"/>
      <c r="AG183" s="11">
        <f t="shared" si="28"/>
        <v>0.99963655587127465</v>
      </c>
      <c r="AH183" s="11">
        <f t="shared" si="29"/>
        <v>1</v>
      </c>
      <c r="AI183" s="11">
        <f t="shared" si="30"/>
        <v>1</v>
      </c>
      <c r="AJ183" s="11">
        <f t="shared" si="31"/>
        <v>1</v>
      </c>
    </row>
    <row r="184" spans="1:36" s="571" customFormat="1" ht="15" customHeight="1">
      <c r="A184" s="574">
        <v>202</v>
      </c>
      <c r="B184" s="574">
        <v>180</v>
      </c>
      <c r="C184" s="573"/>
      <c r="D184" s="574">
        <v>3116</v>
      </c>
      <c r="E184" s="574" t="s">
        <v>1864</v>
      </c>
      <c r="F184" s="574" t="s">
        <v>64</v>
      </c>
      <c r="G184" s="574">
        <v>1964</v>
      </c>
      <c r="H184" s="574" t="s">
        <v>57</v>
      </c>
      <c r="I184" s="574" t="s">
        <v>3669</v>
      </c>
      <c r="J184" s="574">
        <v>25</v>
      </c>
      <c r="K184" s="574">
        <v>8</v>
      </c>
      <c r="L184" s="574">
        <v>25</v>
      </c>
      <c r="M184" s="582">
        <v>0.35033564814814816</v>
      </c>
      <c r="N184" s="574">
        <v>0</v>
      </c>
      <c r="O184" s="579">
        <v>0.68958333333333333</v>
      </c>
      <c r="P184" s="579">
        <v>0.37569444444444444</v>
      </c>
      <c r="Q184" s="578"/>
      <c r="R184" s="579">
        <v>0.44166666666666665</v>
      </c>
      <c r="S184" s="579">
        <v>0.62986111111111109</v>
      </c>
      <c r="T184" s="579">
        <v>0.40763888888888888</v>
      </c>
      <c r="U184" s="578"/>
      <c r="V184" s="579">
        <v>0.57013888888888886</v>
      </c>
      <c r="W184" s="578"/>
      <c r="X184" s="579">
        <v>0.6694444444444444</v>
      </c>
      <c r="Y184" s="578"/>
      <c r="Z184" s="579">
        <v>0.50416666666666665</v>
      </c>
      <c r="AA184" s="579">
        <v>0.70416666666666672</v>
      </c>
      <c r="AB184" s="11" t="str">
        <f t="shared" si="24"/>
        <v>Mikołajczyk Przemysław</v>
      </c>
      <c r="AC184" s="11" t="str">
        <f t="shared" si="25"/>
        <v>Bysewo kolor team</v>
      </c>
      <c r="AD184" s="11" t="str">
        <f t="shared" si="26"/>
        <v>Gdańsk</v>
      </c>
      <c r="AE184" s="11">
        <f t="shared" si="27"/>
        <v>8.0968832349167315</v>
      </c>
      <c r="AF184" s="11"/>
      <c r="AG184" s="11">
        <f t="shared" si="28"/>
        <v>0.99990088869800786</v>
      </c>
      <c r="AH184" s="11">
        <f t="shared" si="29"/>
        <v>1</v>
      </c>
      <c r="AI184" s="11">
        <f t="shared" si="30"/>
        <v>1</v>
      </c>
      <c r="AJ184" s="11">
        <f t="shared" si="31"/>
        <v>1</v>
      </c>
    </row>
    <row r="185" spans="1:36" ht="15" customHeight="1">
      <c r="A185" s="577">
        <v>203</v>
      </c>
      <c r="B185" s="577">
        <v>181</v>
      </c>
      <c r="C185" s="575"/>
      <c r="D185" s="577">
        <v>3001</v>
      </c>
      <c r="E185" s="577" t="s">
        <v>1112</v>
      </c>
      <c r="F185" s="577" t="s">
        <v>1113</v>
      </c>
      <c r="G185" s="577">
        <v>1990</v>
      </c>
      <c r="H185" s="577" t="s">
        <v>3668</v>
      </c>
      <c r="I185" s="575"/>
      <c r="J185" s="577">
        <v>25</v>
      </c>
      <c r="K185" s="577">
        <v>8</v>
      </c>
      <c r="L185" s="577">
        <v>25</v>
      </c>
      <c r="M185" s="583">
        <v>0.35746527777777776</v>
      </c>
      <c r="N185" s="577">
        <v>0</v>
      </c>
      <c r="O185" s="581">
        <v>0.41249999999999998</v>
      </c>
      <c r="P185" s="581">
        <v>0.44305555555555554</v>
      </c>
      <c r="Q185" s="580"/>
      <c r="R185" s="581">
        <v>0.52083333333333337</v>
      </c>
      <c r="S185" s="581">
        <v>0.68958333333333333</v>
      </c>
      <c r="T185" s="581">
        <v>0.48680555555555555</v>
      </c>
      <c r="U185" s="580"/>
      <c r="V185" s="581">
        <v>0.62152777777777779</v>
      </c>
      <c r="W185" s="580"/>
      <c r="X185" s="581">
        <v>0.39930555555555558</v>
      </c>
      <c r="Y185" s="580"/>
      <c r="Z185" s="581">
        <v>0.56458333333333333</v>
      </c>
      <c r="AA185" s="581">
        <v>0.71111111111111114</v>
      </c>
      <c r="AB185" s="11" t="str">
        <f t="shared" si="24"/>
        <v>Podsiedlak Maciej</v>
      </c>
      <c r="AC185" s="11">
        <f t="shared" si="25"/>
        <v>0</v>
      </c>
      <c r="AD185" s="11" t="str">
        <f t="shared" si="26"/>
        <v>Ciechocinek</v>
      </c>
      <c r="AE185" s="11">
        <f t="shared" si="27"/>
        <v>7.9353912461613918</v>
      </c>
      <c r="AF185" s="11"/>
      <c r="AG185" s="11">
        <f t="shared" si="28"/>
        <v>0.98005504290108481</v>
      </c>
      <c r="AH185" s="11">
        <f t="shared" si="29"/>
        <v>1</v>
      </c>
      <c r="AI185" s="11">
        <f t="shared" si="30"/>
        <v>1</v>
      </c>
      <c r="AJ185" s="11">
        <f t="shared" si="31"/>
        <v>1</v>
      </c>
    </row>
    <row r="186" spans="1:36" ht="15" customHeight="1">
      <c r="A186" s="577">
        <v>205</v>
      </c>
      <c r="B186" s="577">
        <v>182</v>
      </c>
      <c r="C186" s="575"/>
      <c r="D186" s="577">
        <v>3018</v>
      </c>
      <c r="E186" s="577" t="s">
        <v>3666</v>
      </c>
      <c r="F186" s="577" t="s">
        <v>472</v>
      </c>
      <c r="G186" s="577">
        <v>1986</v>
      </c>
      <c r="H186" s="577" t="s">
        <v>3665</v>
      </c>
      <c r="I186" s="575"/>
      <c r="J186" s="577">
        <v>25</v>
      </c>
      <c r="K186" s="577">
        <v>6</v>
      </c>
      <c r="L186" s="577">
        <v>25</v>
      </c>
      <c r="M186" s="583">
        <v>0.34849537037037037</v>
      </c>
      <c r="N186" s="577">
        <v>0</v>
      </c>
      <c r="O186" s="580"/>
      <c r="P186" s="580"/>
      <c r="Q186" s="581">
        <v>0.4861111111111111</v>
      </c>
      <c r="R186" s="580"/>
      <c r="S186" s="581">
        <v>0.6875</v>
      </c>
      <c r="T186" s="580"/>
      <c r="U186" s="580"/>
      <c r="V186" s="581">
        <v>0.65208333333333335</v>
      </c>
      <c r="W186" s="581">
        <v>0.60416666666666663</v>
      </c>
      <c r="X186" s="581">
        <v>0.39583333333333331</v>
      </c>
      <c r="Y186" s="581">
        <v>0.43680555555555556</v>
      </c>
      <c r="Z186" s="580"/>
      <c r="AA186" s="581">
        <v>0.70208333333333328</v>
      </c>
      <c r="AB186" s="11" t="str">
        <f t="shared" si="24"/>
        <v>Telepski Michał</v>
      </c>
      <c r="AC186" s="11">
        <f t="shared" si="25"/>
        <v>0</v>
      </c>
      <c r="AD186" s="11" t="str">
        <f t="shared" si="26"/>
        <v>Banino</v>
      </c>
      <c r="AE186" s="11">
        <f t="shared" si="27"/>
        <v>7.491703772739859</v>
      </c>
      <c r="AF186" s="11"/>
      <c r="AG186" s="11">
        <f t="shared" si="28"/>
        <v>1.0257389571570905</v>
      </c>
      <c r="AH186" s="11">
        <f t="shared" si="29"/>
        <v>0.75</v>
      </c>
      <c r="AI186" s="11">
        <f t="shared" si="30"/>
        <v>1</v>
      </c>
      <c r="AJ186" s="11">
        <f t="shared" si="31"/>
        <v>0.94408751129490198</v>
      </c>
    </row>
    <row r="187" spans="1:36" s="571" customFormat="1" ht="15" customHeight="1">
      <c r="A187" s="574">
        <v>206</v>
      </c>
      <c r="B187" s="574">
        <v>183</v>
      </c>
      <c r="C187" s="573"/>
      <c r="D187" s="574">
        <v>3016</v>
      </c>
      <c r="E187" s="574" t="s">
        <v>3664</v>
      </c>
      <c r="F187" s="574" t="s">
        <v>60</v>
      </c>
      <c r="G187" s="574">
        <v>1982</v>
      </c>
      <c r="H187" s="574" t="s">
        <v>920</v>
      </c>
      <c r="I187" s="573"/>
      <c r="J187" s="574">
        <v>25</v>
      </c>
      <c r="K187" s="574">
        <v>6</v>
      </c>
      <c r="L187" s="574">
        <v>25</v>
      </c>
      <c r="M187" s="582">
        <v>0.34887731481481482</v>
      </c>
      <c r="N187" s="574">
        <v>0</v>
      </c>
      <c r="O187" s="578"/>
      <c r="P187" s="578"/>
      <c r="Q187" s="579">
        <v>0.4861111111111111</v>
      </c>
      <c r="R187" s="578"/>
      <c r="S187" s="579">
        <v>0.6875</v>
      </c>
      <c r="T187" s="578"/>
      <c r="U187" s="578"/>
      <c r="V187" s="579">
        <v>0.65208333333333335</v>
      </c>
      <c r="W187" s="579">
        <v>0.60416666666666663</v>
      </c>
      <c r="X187" s="579">
        <v>0.39583333333333331</v>
      </c>
      <c r="Y187" s="579">
        <v>0.43680555555555556</v>
      </c>
      <c r="Z187" s="578"/>
      <c r="AA187" s="579">
        <v>0.70277777777777772</v>
      </c>
      <c r="AB187" s="11" t="str">
        <f t="shared" si="24"/>
        <v>Kowalkowski Krzysztof</v>
      </c>
      <c r="AC187" s="11">
        <f t="shared" si="25"/>
        <v>0</v>
      </c>
      <c r="AD187" s="11" t="str">
        <f t="shared" si="26"/>
        <v>Olsztyn</v>
      </c>
      <c r="AE187" s="11">
        <f t="shared" si="27"/>
        <v>7.4835019937364287</v>
      </c>
      <c r="AF187" s="11"/>
      <c r="AG187" s="11">
        <f t="shared" si="28"/>
        <v>0.9989052184586803</v>
      </c>
      <c r="AH187" s="11">
        <f t="shared" si="29"/>
        <v>1</v>
      </c>
      <c r="AI187" s="11">
        <f t="shared" si="30"/>
        <v>1</v>
      </c>
      <c r="AJ187" s="11">
        <f t="shared" si="31"/>
        <v>1</v>
      </c>
    </row>
    <row r="188" spans="1:36" ht="15" customHeight="1">
      <c r="A188" s="577">
        <v>207</v>
      </c>
      <c r="B188" s="577">
        <v>184</v>
      </c>
      <c r="C188" s="575"/>
      <c r="D188" s="577">
        <v>3165</v>
      </c>
      <c r="E188" s="577" t="s">
        <v>3663</v>
      </c>
      <c r="F188" s="577" t="s">
        <v>3662</v>
      </c>
      <c r="G188" s="577">
        <v>1985</v>
      </c>
      <c r="H188" s="577" t="s">
        <v>3661</v>
      </c>
      <c r="I188" s="575"/>
      <c r="J188" s="577">
        <v>24</v>
      </c>
      <c r="K188" s="577">
        <v>7</v>
      </c>
      <c r="L188" s="577">
        <v>24</v>
      </c>
      <c r="M188" s="583">
        <v>0.32408564814814816</v>
      </c>
      <c r="N188" s="577">
        <v>0</v>
      </c>
      <c r="O188" s="581">
        <v>0.38541666666666669</v>
      </c>
      <c r="P188" s="580"/>
      <c r="Q188" s="580"/>
      <c r="R188" s="581">
        <v>0.50555555555555554</v>
      </c>
      <c r="S188" s="581">
        <v>0.65277777777777779</v>
      </c>
      <c r="T188" s="581">
        <v>0.43125000000000002</v>
      </c>
      <c r="U188" s="580"/>
      <c r="V188" s="581">
        <v>0.60972222222222228</v>
      </c>
      <c r="W188" s="580"/>
      <c r="X188" s="581">
        <v>0.37152777777777779</v>
      </c>
      <c r="Y188" s="580"/>
      <c r="Z188" s="581">
        <v>0.55138888888888893</v>
      </c>
      <c r="AA188" s="581">
        <v>0.67777777777777781</v>
      </c>
      <c r="AB188" s="11" t="str">
        <f t="shared" si="24"/>
        <v>Nosek Cyprian</v>
      </c>
      <c r="AC188" s="11">
        <f t="shared" si="25"/>
        <v>0</v>
      </c>
      <c r="AD188" s="11" t="str">
        <f t="shared" si="26"/>
        <v>Strzelno</v>
      </c>
      <c r="AE188" s="11">
        <f t="shared" si="27"/>
        <v>7.184161913986971</v>
      </c>
      <c r="AF188" s="11"/>
      <c r="AG188" s="11">
        <f t="shared" si="28"/>
        <v>1.0764972679547158</v>
      </c>
      <c r="AH188" s="11">
        <f t="shared" si="29"/>
        <v>1.1666666666666667</v>
      </c>
      <c r="AI188" s="11">
        <f t="shared" si="30"/>
        <v>0.96</v>
      </c>
      <c r="AJ188" s="11">
        <f t="shared" si="31"/>
        <v>1.0313103064775451</v>
      </c>
    </row>
    <row r="189" spans="1:36" s="571" customFormat="1" ht="15" customHeight="1">
      <c r="A189" s="574">
        <v>208</v>
      </c>
      <c r="B189" s="574">
        <v>185</v>
      </c>
      <c r="C189" s="573"/>
      <c r="D189" s="574">
        <v>3115</v>
      </c>
      <c r="E189" s="574" t="s">
        <v>1862</v>
      </c>
      <c r="F189" s="574" t="s">
        <v>442</v>
      </c>
      <c r="G189" s="574">
        <v>1984</v>
      </c>
      <c r="H189" s="574" t="s">
        <v>57</v>
      </c>
      <c r="I189" s="574" t="s">
        <v>3660</v>
      </c>
      <c r="J189" s="574">
        <v>24</v>
      </c>
      <c r="K189" s="574">
        <v>7</v>
      </c>
      <c r="L189" s="574">
        <v>24</v>
      </c>
      <c r="M189" s="582">
        <v>0.35045138888888888</v>
      </c>
      <c r="N189" s="574">
        <v>0</v>
      </c>
      <c r="O189" s="578"/>
      <c r="P189" s="579">
        <v>0.37569444444444444</v>
      </c>
      <c r="Q189" s="578"/>
      <c r="R189" s="579">
        <v>0.44166666666666665</v>
      </c>
      <c r="S189" s="579">
        <v>0.63055555555555554</v>
      </c>
      <c r="T189" s="579">
        <v>0.40763888888888888</v>
      </c>
      <c r="U189" s="578"/>
      <c r="V189" s="579">
        <v>0.57013888888888886</v>
      </c>
      <c r="W189" s="578"/>
      <c r="X189" s="579">
        <v>0.6694444444444444</v>
      </c>
      <c r="Y189" s="578"/>
      <c r="Z189" s="579">
        <v>0.50416666666666665</v>
      </c>
      <c r="AA189" s="579">
        <v>0.70416666666666672</v>
      </c>
      <c r="AB189" s="11" t="str">
        <f t="shared" si="24"/>
        <v>Michniewicz Łukasz</v>
      </c>
      <c r="AC189" s="11" t="str">
        <f t="shared" si="25"/>
        <v>Bysewo kolor Team</v>
      </c>
      <c r="AD189" s="11" t="str">
        <f t="shared" si="26"/>
        <v>Gdańsk</v>
      </c>
      <c r="AE189" s="11">
        <f t="shared" si="27"/>
        <v>6.6436711170629534</v>
      </c>
      <c r="AF189" s="11"/>
      <c r="AG189" s="11">
        <f t="shared" si="28"/>
        <v>0.92476633970738797</v>
      </c>
      <c r="AH189" s="11">
        <f t="shared" si="29"/>
        <v>1</v>
      </c>
      <c r="AI189" s="11">
        <f t="shared" si="30"/>
        <v>1</v>
      </c>
      <c r="AJ189" s="11">
        <f t="shared" si="31"/>
        <v>1</v>
      </c>
    </row>
    <row r="190" spans="1:36" ht="15" customHeight="1">
      <c r="A190" s="577">
        <v>209</v>
      </c>
      <c r="B190" s="577">
        <v>186</v>
      </c>
      <c r="C190" s="575"/>
      <c r="D190" s="577">
        <v>3134</v>
      </c>
      <c r="E190" s="577" t="s">
        <v>3659</v>
      </c>
      <c r="F190" s="577" t="s">
        <v>107</v>
      </c>
      <c r="G190" s="577">
        <v>1978</v>
      </c>
      <c r="H190" s="577" t="s">
        <v>3658</v>
      </c>
      <c r="I190" s="575"/>
      <c r="J190" s="577">
        <v>24</v>
      </c>
      <c r="K190" s="577">
        <v>7</v>
      </c>
      <c r="L190" s="577">
        <v>24</v>
      </c>
      <c r="M190" s="583">
        <v>0.37009259259259258</v>
      </c>
      <c r="N190" s="577">
        <v>0</v>
      </c>
      <c r="O190" s="580"/>
      <c r="P190" s="581">
        <v>0.42777777777777776</v>
      </c>
      <c r="Q190" s="580"/>
      <c r="R190" s="581">
        <v>0.47847222222222224</v>
      </c>
      <c r="S190" s="581">
        <v>0.40555555555555556</v>
      </c>
      <c r="T190" s="581">
        <v>0.45208333333333334</v>
      </c>
      <c r="U190" s="580"/>
      <c r="V190" s="581">
        <v>0.59652777777777777</v>
      </c>
      <c r="W190" s="581">
        <v>0.67361111111111116</v>
      </c>
      <c r="X190" s="580"/>
      <c r="Y190" s="580"/>
      <c r="Z190" s="581">
        <v>0.54791666666666672</v>
      </c>
      <c r="AA190" s="581">
        <v>0.72361111111111109</v>
      </c>
      <c r="AB190" s="11" t="str">
        <f t="shared" si="24"/>
        <v>Noga Bartłomiej</v>
      </c>
      <c r="AC190" s="11">
        <f t="shared" si="25"/>
        <v>0</v>
      </c>
      <c r="AD190" s="11" t="str">
        <f t="shared" si="26"/>
        <v>Zgierz</v>
      </c>
      <c r="AE190" s="11">
        <f t="shared" si="27"/>
        <v>6.2910844931682881</v>
      </c>
      <c r="AF190" s="11"/>
      <c r="AG190" s="11">
        <f t="shared" si="28"/>
        <v>0.94692894671003258</v>
      </c>
      <c r="AH190" s="11">
        <f t="shared" si="29"/>
        <v>1</v>
      </c>
      <c r="AI190" s="11">
        <f t="shared" si="30"/>
        <v>1</v>
      </c>
      <c r="AJ190" s="11">
        <f t="shared" si="31"/>
        <v>1</v>
      </c>
    </row>
    <row r="191" spans="1:36" s="571" customFormat="1" ht="15" customHeight="1">
      <c r="A191" s="574">
        <v>210</v>
      </c>
      <c r="B191" s="574">
        <v>187</v>
      </c>
      <c r="C191" s="573"/>
      <c r="D191" s="574">
        <v>3144</v>
      </c>
      <c r="E191" s="574" t="s">
        <v>3657</v>
      </c>
      <c r="F191" s="574" t="s">
        <v>906</v>
      </c>
      <c r="G191" s="574">
        <v>1980</v>
      </c>
      <c r="H191" s="574" t="s">
        <v>3656</v>
      </c>
      <c r="I191" s="574" t="s">
        <v>3655</v>
      </c>
      <c r="J191" s="574">
        <v>24</v>
      </c>
      <c r="K191" s="574">
        <v>7</v>
      </c>
      <c r="L191" s="574">
        <v>24</v>
      </c>
      <c r="M191" s="582">
        <v>0.37018518518518517</v>
      </c>
      <c r="N191" s="574">
        <v>0</v>
      </c>
      <c r="O191" s="578"/>
      <c r="P191" s="579">
        <v>0.42777777777777776</v>
      </c>
      <c r="Q191" s="578"/>
      <c r="R191" s="579">
        <v>0.47847222222222224</v>
      </c>
      <c r="S191" s="579">
        <v>0.40555555555555556</v>
      </c>
      <c r="T191" s="579">
        <v>0.45208333333333334</v>
      </c>
      <c r="U191" s="578"/>
      <c r="V191" s="579">
        <v>0.59652777777777777</v>
      </c>
      <c r="W191" s="579">
        <v>0.67083333333333328</v>
      </c>
      <c r="X191" s="578"/>
      <c r="Y191" s="578"/>
      <c r="Z191" s="579">
        <v>0.54722222222222228</v>
      </c>
      <c r="AA191" s="579">
        <v>0.72430555555555554</v>
      </c>
      <c r="AB191" s="11" t="str">
        <f t="shared" si="24"/>
        <v>Goś Artur</v>
      </c>
      <c r="AC191" s="11" t="str">
        <f t="shared" si="25"/>
        <v>25 BKPow / 1dlot</v>
      </c>
      <c r="AD191" s="11" t="str">
        <f t="shared" si="26"/>
        <v>Leźnica Wielka</v>
      </c>
      <c r="AE191" s="11">
        <f t="shared" si="27"/>
        <v>6.289510935266045</v>
      </c>
      <c r="AF191" s="11"/>
      <c r="AG191" s="11">
        <f t="shared" si="28"/>
        <v>0.9997498749374687</v>
      </c>
      <c r="AH191" s="11">
        <f t="shared" si="29"/>
        <v>1</v>
      </c>
      <c r="AI191" s="11">
        <f t="shared" si="30"/>
        <v>1</v>
      </c>
      <c r="AJ191" s="11">
        <f t="shared" si="31"/>
        <v>1</v>
      </c>
    </row>
    <row r="192" spans="1:36" ht="15" customHeight="1">
      <c r="A192" s="577">
        <v>211</v>
      </c>
      <c r="B192" s="577">
        <v>188</v>
      </c>
      <c r="C192" s="575"/>
      <c r="D192" s="577">
        <v>3257</v>
      </c>
      <c r="E192" s="577" t="s">
        <v>3654</v>
      </c>
      <c r="F192" s="577" t="s">
        <v>59</v>
      </c>
      <c r="G192" s="577">
        <v>1982</v>
      </c>
      <c r="H192" s="577" t="s">
        <v>324</v>
      </c>
      <c r="I192" s="575"/>
      <c r="J192" s="577">
        <v>23</v>
      </c>
      <c r="K192" s="577">
        <v>5</v>
      </c>
      <c r="L192" s="577">
        <v>23</v>
      </c>
      <c r="M192" s="583">
        <v>0.35115740740740742</v>
      </c>
      <c r="N192" s="577">
        <v>0</v>
      </c>
      <c r="O192" s="580"/>
      <c r="P192" s="580"/>
      <c r="Q192" s="580"/>
      <c r="R192" s="580"/>
      <c r="S192" s="581">
        <v>0.41319444444444442</v>
      </c>
      <c r="T192" s="580"/>
      <c r="U192" s="580"/>
      <c r="V192" s="581">
        <v>0.54652777777777772</v>
      </c>
      <c r="W192" s="581">
        <v>0.50347222222222221</v>
      </c>
      <c r="X192" s="581">
        <v>0.38263888888888886</v>
      </c>
      <c r="Y192" s="580"/>
      <c r="Z192" s="581">
        <v>0.61597222222222225</v>
      </c>
      <c r="AA192" s="581">
        <v>0.70486111111111116</v>
      </c>
      <c r="AB192" s="11" t="str">
        <f t="shared" si="24"/>
        <v>Tempczyk Jacek</v>
      </c>
      <c r="AC192" s="11">
        <f t="shared" si="25"/>
        <v>0</v>
      </c>
      <c r="AD192" s="11" t="str">
        <f t="shared" si="26"/>
        <v>Sopot</v>
      </c>
      <c r="AE192" s="11">
        <f t="shared" si="27"/>
        <v>6.0274479796299598</v>
      </c>
      <c r="AF192" s="11"/>
      <c r="AG192" s="11">
        <f t="shared" si="28"/>
        <v>1.0541858932102834</v>
      </c>
      <c r="AH192" s="11">
        <f t="shared" si="29"/>
        <v>0.7142857142857143</v>
      </c>
      <c r="AI192" s="11">
        <f t="shared" si="30"/>
        <v>0.95833333333333337</v>
      </c>
      <c r="AJ192" s="11">
        <f t="shared" si="31"/>
        <v>0.93491987614847016</v>
      </c>
    </row>
    <row r="193" spans="1:36" s="571" customFormat="1" ht="15" customHeight="1">
      <c r="A193" s="574">
        <v>212</v>
      </c>
      <c r="B193" s="574">
        <v>189</v>
      </c>
      <c r="C193" s="573"/>
      <c r="D193" s="574">
        <v>3256</v>
      </c>
      <c r="E193" s="574" t="s">
        <v>3653</v>
      </c>
      <c r="F193" s="574" t="s">
        <v>442</v>
      </c>
      <c r="G193" s="574">
        <v>1976</v>
      </c>
      <c r="H193" s="574" t="s">
        <v>92</v>
      </c>
      <c r="I193" s="573"/>
      <c r="J193" s="574">
        <v>23</v>
      </c>
      <c r="K193" s="574">
        <v>5</v>
      </c>
      <c r="L193" s="574">
        <v>23</v>
      </c>
      <c r="M193" s="582">
        <v>0.3528472222222222</v>
      </c>
      <c r="N193" s="574">
        <v>0</v>
      </c>
      <c r="O193" s="578"/>
      <c r="P193" s="578"/>
      <c r="Q193" s="578"/>
      <c r="R193" s="578"/>
      <c r="S193" s="579">
        <v>0.41319444444444442</v>
      </c>
      <c r="T193" s="578"/>
      <c r="U193" s="578"/>
      <c r="V193" s="579">
        <v>0.54652777777777772</v>
      </c>
      <c r="W193" s="579">
        <v>0.50347222222222221</v>
      </c>
      <c r="X193" s="579">
        <v>0.38333333333333336</v>
      </c>
      <c r="Y193" s="578"/>
      <c r="Z193" s="579">
        <v>0.6166666666666667</v>
      </c>
      <c r="AA193" s="579">
        <v>0.70694444444444449</v>
      </c>
      <c r="AB193" s="11" t="str">
        <f t="shared" si="24"/>
        <v>Koszewski Łukasz</v>
      </c>
      <c r="AC193" s="11">
        <f t="shared" si="25"/>
        <v>0</v>
      </c>
      <c r="AD193" s="11" t="str">
        <f t="shared" si="26"/>
        <v>Gdynia</v>
      </c>
      <c r="AE193" s="11">
        <f t="shared" si="27"/>
        <v>5.9985820278807642</v>
      </c>
      <c r="AF193" s="11"/>
      <c r="AG193" s="11">
        <f t="shared" si="28"/>
        <v>0.99521091648625604</v>
      </c>
      <c r="AH193" s="11">
        <f t="shared" si="29"/>
        <v>1</v>
      </c>
      <c r="AI193" s="11">
        <f t="shared" si="30"/>
        <v>1</v>
      </c>
      <c r="AJ193" s="11">
        <f t="shared" si="31"/>
        <v>1</v>
      </c>
    </row>
    <row r="194" spans="1:36" ht="15" customHeight="1">
      <c r="A194" s="577">
        <v>213</v>
      </c>
      <c r="B194" s="577">
        <v>190</v>
      </c>
      <c r="C194" s="575"/>
      <c r="D194" s="577">
        <v>3226</v>
      </c>
      <c r="E194" s="577" t="s">
        <v>3652</v>
      </c>
      <c r="F194" s="577" t="s">
        <v>442</v>
      </c>
      <c r="G194" s="577">
        <v>1981</v>
      </c>
      <c r="H194" s="577" t="s">
        <v>47</v>
      </c>
      <c r="I194" s="575"/>
      <c r="J194" s="577">
        <v>22</v>
      </c>
      <c r="K194" s="577">
        <v>8</v>
      </c>
      <c r="L194" s="577">
        <v>29</v>
      </c>
      <c r="M194" s="583">
        <v>0.37938657407407406</v>
      </c>
      <c r="N194" s="577">
        <v>7</v>
      </c>
      <c r="O194" s="581">
        <v>0.37430555555555556</v>
      </c>
      <c r="P194" s="580"/>
      <c r="Q194" s="581">
        <v>0.46805555555555556</v>
      </c>
      <c r="R194" s="581">
        <v>0.6791666666666667</v>
      </c>
      <c r="S194" s="580"/>
      <c r="T194" s="580"/>
      <c r="U194" s="581">
        <v>0.43402777777777779</v>
      </c>
      <c r="V194" s="581">
        <v>0.54722222222222228</v>
      </c>
      <c r="W194" s="581">
        <v>0.50972222222222219</v>
      </c>
      <c r="X194" s="581">
        <v>0.41111111111111109</v>
      </c>
      <c r="Y194" s="580"/>
      <c r="Z194" s="581">
        <v>0.63124999999999998</v>
      </c>
      <c r="AA194" s="581">
        <v>0.73333333333333328</v>
      </c>
      <c r="AB194" s="11" t="str">
        <f t="shared" si="24"/>
        <v>Janczak Łukasz</v>
      </c>
      <c r="AC194" s="11">
        <f t="shared" si="25"/>
        <v>0</v>
      </c>
      <c r="AD194" s="11" t="str">
        <f t="shared" si="26"/>
        <v>Warszawa</v>
      </c>
      <c r="AE194" s="11">
        <f t="shared" si="27"/>
        <v>5.7377741136250791</v>
      </c>
      <c r="AF194" s="11"/>
      <c r="AG194" s="11">
        <f t="shared" si="28"/>
        <v>0.9300466762256322</v>
      </c>
      <c r="AH194" s="11">
        <f t="shared" si="29"/>
        <v>1.6</v>
      </c>
      <c r="AI194" s="11">
        <f t="shared" si="30"/>
        <v>0.95652173913043481</v>
      </c>
      <c r="AJ194" s="11">
        <f t="shared" si="31"/>
        <v>1.0985605433061179</v>
      </c>
    </row>
    <row r="195" spans="1:36" s="571" customFormat="1" ht="15" customHeight="1">
      <c r="A195" s="574">
        <v>214</v>
      </c>
      <c r="B195" s="574">
        <v>191</v>
      </c>
      <c r="C195" s="573"/>
      <c r="D195" s="574">
        <v>3234</v>
      </c>
      <c r="E195" s="574" t="s">
        <v>3651</v>
      </c>
      <c r="F195" s="574" t="s">
        <v>1594</v>
      </c>
      <c r="G195" s="574">
        <v>1976</v>
      </c>
      <c r="H195" s="574" t="s">
        <v>57</v>
      </c>
      <c r="I195" s="574" t="s">
        <v>3650</v>
      </c>
      <c r="J195" s="574">
        <v>22</v>
      </c>
      <c r="K195" s="574">
        <v>7</v>
      </c>
      <c r="L195" s="574">
        <v>22</v>
      </c>
      <c r="M195" s="582">
        <v>0.24112268518518518</v>
      </c>
      <c r="N195" s="574">
        <v>0</v>
      </c>
      <c r="O195" s="579">
        <v>0.36805555555555558</v>
      </c>
      <c r="P195" s="579">
        <v>0.57847222222222228</v>
      </c>
      <c r="Q195" s="579">
        <v>0.50624999999999998</v>
      </c>
      <c r="R195" s="578"/>
      <c r="S195" s="579">
        <v>0.56111111111111112</v>
      </c>
      <c r="T195" s="578"/>
      <c r="U195" s="579">
        <v>0.39097222222222222</v>
      </c>
      <c r="V195" s="578"/>
      <c r="W195" s="578"/>
      <c r="X195" s="579">
        <v>0.375</v>
      </c>
      <c r="Y195" s="579">
        <v>0.45624999999999999</v>
      </c>
      <c r="Z195" s="578"/>
      <c r="AA195" s="579">
        <v>0.59513888888888888</v>
      </c>
      <c r="AB195" s="11" t="str">
        <f t="shared" si="24"/>
        <v>Topol Seba</v>
      </c>
      <c r="AC195" s="11" t="str">
        <f t="shared" si="25"/>
        <v>SynKorbyiNapędu</v>
      </c>
      <c r="AD195" s="11" t="str">
        <f t="shared" si="26"/>
        <v>Gdańsk</v>
      </c>
      <c r="AE195" s="11">
        <f t="shared" si="27"/>
        <v>5.5865675887377533</v>
      </c>
      <c r="AF195" s="11"/>
      <c r="AG195" s="11">
        <f t="shared" si="28"/>
        <v>1.5734171746747947</v>
      </c>
      <c r="AH195" s="11">
        <f t="shared" si="29"/>
        <v>0.875</v>
      </c>
      <c r="AI195" s="11">
        <f t="shared" si="30"/>
        <v>1</v>
      </c>
      <c r="AJ195" s="11">
        <f t="shared" si="31"/>
        <v>0.97364718061516808</v>
      </c>
    </row>
    <row r="196" spans="1:36" ht="15" customHeight="1">
      <c r="A196" s="577">
        <v>215</v>
      </c>
      <c r="B196" s="577">
        <v>192</v>
      </c>
      <c r="C196" s="575"/>
      <c r="D196" s="577">
        <v>3040</v>
      </c>
      <c r="E196" s="577" t="s">
        <v>1689</v>
      </c>
      <c r="F196" s="577" t="s">
        <v>60</v>
      </c>
      <c r="G196" s="577">
        <v>1978</v>
      </c>
      <c r="H196" s="577" t="s">
        <v>57</v>
      </c>
      <c r="I196" s="577" t="s">
        <v>1692</v>
      </c>
      <c r="J196" s="577">
        <v>22</v>
      </c>
      <c r="K196" s="577">
        <v>7</v>
      </c>
      <c r="L196" s="577">
        <v>22</v>
      </c>
      <c r="M196" s="583">
        <v>0.34715277777777775</v>
      </c>
      <c r="N196" s="577">
        <v>0</v>
      </c>
      <c r="O196" s="581">
        <v>0.39097222222222222</v>
      </c>
      <c r="P196" s="581">
        <v>0.67500000000000004</v>
      </c>
      <c r="Q196" s="581">
        <v>0.55972222222222223</v>
      </c>
      <c r="R196" s="580"/>
      <c r="S196" s="581">
        <v>0.65416666666666667</v>
      </c>
      <c r="T196" s="580"/>
      <c r="U196" s="581">
        <v>0.45624999999999999</v>
      </c>
      <c r="V196" s="580"/>
      <c r="W196" s="580"/>
      <c r="X196" s="581">
        <v>0.42083333333333334</v>
      </c>
      <c r="Y196" s="581">
        <v>0.49444444444444446</v>
      </c>
      <c r="Z196" s="580"/>
      <c r="AA196" s="581">
        <v>0.7006944444444444</v>
      </c>
      <c r="AB196" s="11" t="str">
        <f t="shared" si="24"/>
        <v>Kuzma Krzysztof</v>
      </c>
      <c r="AC196" s="11" t="str">
        <f t="shared" si="25"/>
        <v>KaszubKorbyINapedu</v>
      </c>
      <c r="AD196" s="11" t="str">
        <f t="shared" si="26"/>
        <v>Gdańsk</v>
      </c>
      <c r="AE196" s="11">
        <f t="shared" si="27"/>
        <v>3.8802748075006206</v>
      </c>
      <c r="AF196" s="11"/>
      <c r="AG196" s="11">
        <f t="shared" si="28"/>
        <v>0.69457224778288995</v>
      </c>
      <c r="AH196" s="11">
        <f t="shared" si="29"/>
        <v>1</v>
      </c>
      <c r="AI196" s="11">
        <f t="shared" si="30"/>
        <v>1</v>
      </c>
      <c r="AJ196" s="11">
        <f t="shared" si="31"/>
        <v>1</v>
      </c>
    </row>
    <row r="197" spans="1:36" s="571" customFormat="1" ht="15" customHeight="1">
      <c r="A197" s="574">
        <v>216</v>
      </c>
      <c r="B197" s="574">
        <v>193</v>
      </c>
      <c r="C197" s="573"/>
      <c r="D197" s="574">
        <v>3071</v>
      </c>
      <c r="E197" s="574" t="s">
        <v>1391</v>
      </c>
      <c r="F197" s="574" t="s">
        <v>64</v>
      </c>
      <c r="G197" s="574">
        <v>1997</v>
      </c>
      <c r="H197" s="574" t="s">
        <v>1393</v>
      </c>
      <c r="I197" s="573"/>
      <c r="J197" s="574">
        <v>22</v>
      </c>
      <c r="K197" s="574">
        <v>5</v>
      </c>
      <c r="L197" s="574">
        <v>22</v>
      </c>
      <c r="M197" s="582">
        <v>0.37300925925925926</v>
      </c>
      <c r="N197" s="574">
        <v>0</v>
      </c>
      <c r="O197" s="578"/>
      <c r="P197" s="578"/>
      <c r="Q197" s="579">
        <v>0.50694444444444442</v>
      </c>
      <c r="R197" s="578"/>
      <c r="S197" s="578"/>
      <c r="T197" s="578"/>
      <c r="U197" s="579">
        <v>0.40763888888888888</v>
      </c>
      <c r="V197" s="578"/>
      <c r="W197" s="579">
        <v>0.62777777777777777</v>
      </c>
      <c r="X197" s="579">
        <v>0.37986111111111109</v>
      </c>
      <c r="Y197" s="579">
        <v>0.44166666666666665</v>
      </c>
      <c r="Z197" s="578"/>
      <c r="AA197" s="579">
        <v>0.7270833333333333</v>
      </c>
      <c r="AB197" s="11" t="str">
        <f t="shared" si="24"/>
        <v>Kopania Przemysław</v>
      </c>
      <c r="AC197" s="11">
        <f t="shared" si="25"/>
        <v>0</v>
      </c>
      <c r="AD197" s="11" t="str">
        <f t="shared" si="26"/>
        <v>Rębielcz</v>
      </c>
      <c r="AE197" s="11">
        <f t="shared" si="27"/>
        <v>3.627746042450509</v>
      </c>
      <c r="AF197" s="11"/>
      <c r="AG197" s="11">
        <f t="shared" si="28"/>
        <v>0.93068139506019598</v>
      </c>
      <c r="AH197" s="11">
        <f t="shared" si="29"/>
        <v>0.7142857142857143</v>
      </c>
      <c r="AI197" s="11">
        <f t="shared" si="30"/>
        <v>1</v>
      </c>
      <c r="AJ197" s="11">
        <f t="shared" si="31"/>
        <v>0.93491987614847016</v>
      </c>
    </row>
    <row r="198" spans="1:36" ht="15" customHeight="1">
      <c r="A198" s="577">
        <v>217</v>
      </c>
      <c r="B198" s="577">
        <v>194</v>
      </c>
      <c r="C198" s="575"/>
      <c r="D198" s="577">
        <v>3089</v>
      </c>
      <c r="E198" s="577" t="s">
        <v>1853</v>
      </c>
      <c r="F198" s="577" t="s">
        <v>472</v>
      </c>
      <c r="G198" s="577">
        <v>1980</v>
      </c>
      <c r="H198" s="577" t="s">
        <v>1776</v>
      </c>
      <c r="I198" s="575"/>
      <c r="J198" s="577">
        <v>21</v>
      </c>
      <c r="K198" s="577">
        <v>6</v>
      </c>
      <c r="L198" s="577">
        <v>21</v>
      </c>
      <c r="M198" s="583">
        <v>0.2240162037037037</v>
      </c>
      <c r="N198" s="577">
        <v>0</v>
      </c>
      <c r="O198" s="581">
        <v>0.37013888888888891</v>
      </c>
      <c r="P198" s="580"/>
      <c r="Q198" s="581">
        <v>0.4826388888888889</v>
      </c>
      <c r="R198" s="580"/>
      <c r="S198" s="581">
        <v>0.55277777777777781</v>
      </c>
      <c r="T198" s="580"/>
      <c r="U198" s="581">
        <v>0.40069444444444446</v>
      </c>
      <c r="V198" s="580"/>
      <c r="W198" s="580"/>
      <c r="X198" s="581">
        <v>0.38055555555555554</v>
      </c>
      <c r="Y198" s="581">
        <v>0.43402777777777779</v>
      </c>
      <c r="Z198" s="580"/>
      <c r="AA198" s="581">
        <v>0.57777777777777772</v>
      </c>
      <c r="AB198" s="11" t="str">
        <f t="shared" si="24"/>
        <v>Gizela Michał</v>
      </c>
      <c r="AC198" s="11">
        <f t="shared" si="25"/>
        <v>0</v>
      </c>
      <c r="AD198" s="11" t="str">
        <f t="shared" si="26"/>
        <v>Kartuzy</v>
      </c>
      <c r="AE198" s="11">
        <f t="shared" si="27"/>
        <v>3.4628484950663951</v>
      </c>
      <c r="AF198" s="11"/>
      <c r="AG198" s="11">
        <f t="shared" si="28"/>
        <v>1.6650994575045208</v>
      </c>
      <c r="AH198" s="11">
        <f t="shared" si="29"/>
        <v>1.2</v>
      </c>
      <c r="AI198" s="11">
        <f t="shared" si="30"/>
        <v>0.95454545454545459</v>
      </c>
      <c r="AJ198" s="11">
        <f t="shared" si="31"/>
        <v>1.0371372893366482</v>
      </c>
    </row>
    <row r="199" spans="1:36" s="571" customFormat="1" ht="15" customHeight="1">
      <c r="A199" s="574">
        <v>218</v>
      </c>
      <c r="B199" s="574">
        <v>195</v>
      </c>
      <c r="C199" s="573"/>
      <c r="D199" s="574">
        <v>3065</v>
      </c>
      <c r="E199" s="574" t="s">
        <v>3649</v>
      </c>
      <c r="F199" s="574" t="s">
        <v>60</v>
      </c>
      <c r="G199" s="574">
        <v>1978</v>
      </c>
      <c r="H199" s="574" t="s">
        <v>508</v>
      </c>
      <c r="I199" s="573"/>
      <c r="J199" s="574">
        <v>21</v>
      </c>
      <c r="K199" s="574">
        <v>6</v>
      </c>
      <c r="L199" s="574">
        <v>21</v>
      </c>
      <c r="M199" s="582">
        <v>0.22417824074074075</v>
      </c>
      <c r="N199" s="574">
        <v>0</v>
      </c>
      <c r="O199" s="579">
        <v>0.37013888888888891</v>
      </c>
      <c r="P199" s="578"/>
      <c r="Q199" s="579">
        <v>0.4826388888888889</v>
      </c>
      <c r="R199" s="578"/>
      <c r="S199" s="579">
        <v>0.55277777777777781</v>
      </c>
      <c r="T199" s="578"/>
      <c r="U199" s="579">
        <v>0.40069444444444446</v>
      </c>
      <c r="V199" s="578"/>
      <c r="W199" s="578"/>
      <c r="X199" s="579">
        <v>0.38055555555555554</v>
      </c>
      <c r="Y199" s="579">
        <v>0.43402777777777779</v>
      </c>
      <c r="Z199" s="578"/>
      <c r="AA199" s="579">
        <v>0.57777777777777772</v>
      </c>
      <c r="AB199" s="11" t="str">
        <f t="shared" si="24"/>
        <v>Maciak Krzysztof</v>
      </c>
      <c r="AC199" s="11">
        <f t="shared" si="25"/>
        <v>0</v>
      </c>
      <c r="AD199" s="11" t="str">
        <f t="shared" si="26"/>
        <v>Rumia</v>
      </c>
      <c r="AE199" s="11">
        <f t="shared" si="27"/>
        <v>3.4603455326557939</v>
      </c>
      <c r="AF199" s="11"/>
      <c r="AG199" s="11">
        <f t="shared" si="28"/>
        <v>0.99927719551861216</v>
      </c>
      <c r="AH199" s="11">
        <f t="shared" si="29"/>
        <v>1</v>
      </c>
      <c r="AI199" s="11">
        <f t="shared" si="30"/>
        <v>1</v>
      </c>
      <c r="AJ199" s="11">
        <f t="shared" si="31"/>
        <v>1</v>
      </c>
    </row>
    <row r="200" spans="1:36" s="571" customFormat="1" ht="15" customHeight="1">
      <c r="A200" s="574">
        <v>220</v>
      </c>
      <c r="B200" s="574">
        <v>196</v>
      </c>
      <c r="C200" s="573"/>
      <c r="D200" s="574">
        <v>3238</v>
      </c>
      <c r="E200" s="574" t="s">
        <v>126</v>
      </c>
      <c r="F200" s="574" t="s">
        <v>55</v>
      </c>
      <c r="G200" s="574">
        <v>1972</v>
      </c>
      <c r="H200" s="574" t="s">
        <v>127</v>
      </c>
      <c r="I200" s="573"/>
      <c r="J200" s="574">
        <v>21</v>
      </c>
      <c r="K200" s="574">
        <v>6</v>
      </c>
      <c r="L200" s="574">
        <v>21</v>
      </c>
      <c r="M200" s="582">
        <v>0.31855324074074076</v>
      </c>
      <c r="N200" s="574">
        <v>0</v>
      </c>
      <c r="O200" s="579">
        <v>0.39166666666666666</v>
      </c>
      <c r="P200" s="578"/>
      <c r="Q200" s="578"/>
      <c r="R200" s="579">
        <v>0.51597222222222228</v>
      </c>
      <c r="S200" s="578"/>
      <c r="T200" s="579">
        <v>0.46527777777777779</v>
      </c>
      <c r="U200" s="578"/>
      <c r="V200" s="579">
        <v>0.62152777777777779</v>
      </c>
      <c r="W200" s="578"/>
      <c r="X200" s="579">
        <v>0.37708333333333333</v>
      </c>
      <c r="Y200" s="578"/>
      <c r="Z200" s="579">
        <v>0.57847222222222228</v>
      </c>
      <c r="AA200" s="579">
        <v>0.67222222222222228</v>
      </c>
      <c r="AB200" s="11" t="str">
        <f t="shared" si="24"/>
        <v>Cieśliński Grzegorz</v>
      </c>
      <c r="AC200" s="11">
        <f t="shared" si="25"/>
        <v>0</v>
      </c>
      <c r="AD200" s="11" t="str">
        <f t="shared" si="26"/>
        <v>Kaliska</v>
      </c>
      <c r="AE200" s="11">
        <f t="shared" si="27"/>
        <v>2.4351790365152808</v>
      </c>
      <c r="AF200" s="11"/>
      <c r="AG200" s="11">
        <f t="shared" si="28"/>
        <v>0.703738691276387</v>
      </c>
      <c r="AH200" s="11">
        <f t="shared" si="29"/>
        <v>1</v>
      </c>
      <c r="AI200" s="11">
        <f t="shared" si="30"/>
        <v>1</v>
      </c>
      <c r="AJ200" s="11">
        <f t="shared" si="31"/>
        <v>1</v>
      </c>
    </row>
    <row r="201" spans="1:36" ht="15" customHeight="1">
      <c r="A201" s="577">
        <v>221</v>
      </c>
      <c r="B201" s="577">
        <v>197</v>
      </c>
      <c r="C201" s="575"/>
      <c r="D201" s="577">
        <v>3237</v>
      </c>
      <c r="E201" s="577" t="s">
        <v>3647</v>
      </c>
      <c r="F201" s="577" t="s">
        <v>1107</v>
      </c>
      <c r="G201" s="577">
        <v>1985</v>
      </c>
      <c r="H201" s="577" t="s">
        <v>3646</v>
      </c>
      <c r="I201" s="575"/>
      <c r="J201" s="577">
        <v>21</v>
      </c>
      <c r="K201" s="577">
        <v>6</v>
      </c>
      <c r="L201" s="577">
        <v>21</v>
      </c>
      <c r="M201" s="583">
        <v>0.34083333333333332</v>
      </c>
      <c r="N201" s="577">
        <v>0</v>
      </c>
      <c r="O201" s="580"/>
      <c r="P201" s="581">
        <v>0.67500000000000004</v>
      </c>
      <c r="Q201" s="580"/>
      <c r="R201" s="581">
        <v>0.625</v>
      </c>
      <c r="S201" s="581">
        <v>0.38611111111111113</v>
      </c>
      <c r="T201" s="580"/>
      <c r="U201" s="580"/>
      <c r="V201" s="581">
        <v>0.4826388888888889</v>
      </c>
      <c r="W201" s="581">
        <v>0.4284722222222222</v>
      </c>
      <c r="X201" s="580"/>
      <c r="Y201" s="580"/>
      <c r="Z201" s="581">
        <v>0.56874999999999998</v>
      </c>
      <c r="AA201" s="581">
        <v>0.69444444444444442</v>
      </c>
      <c r="AB201" s="11" t="str">
        <f t="shared" si="24"/>
        <v>Dzwonkowski Karol</v>
      </c>
      <c r="AC201" s="11">
        <f t="shared" si="25"/>
        <v>0</v>
      </c>
      <c r="AD201" s="11" t="str">
        <f t="shared" si="26"/>
        <v>Bielsk</v>
      </c>
      <c r="AE201" s="11">
        <f t="shared" si="27"/>
        <v>2.275992686158995</v>
      </c>
      <c r="AF201" s="11"/>
      <c r="AG201" s="11">
        <f t="shared" si="28"/>
        <v>0.93463053518065753</v>
      </c>
      <c r="AH201" s="11">
        <f t="shared" si="29"/>
        <v>1</v>
      </c>
      <c r="AI201" s="11">
        <f t="shared" si="30"/>
        <v>1</v>
      </c>
      <c r="AJ201" s="11">
        <f t="shared" si="31"/>
        <v>1</v>
      </c>
    </row>
    <row r="202" spans="1:36" s="571" customFormat="1" ht="15" customHeight="1">
      <c r="A202" s="574">
        <v>224</v>
      </c>
      <c r="B202" s="574">
        <v>198</v>
      </c>
      <c r="C202" s="573"/>
      <c r="D202" s="574">
        <v>3014</v>
      </c>
      <c r="E202" s="574" t="s">
        <v>1839</v>
      </c>
      <c r="F202" s="574" t="s">
        <v>102</v>
      </c>
      <c r="G202" s="574">
        <v>1962</v>
      </c>
      <c r="H202" s="574" t="s">
        <v>1354</v>
      </c>
      <c r="I202" s="574" t="s">
        <v>1355</v>
      </c>
      <c r="J202" s="574">
        <v>20</v>
      </c>
      <c r="K202" s="574">
        <v>6</v>
      </c>
      <c r="L202" s="574">
        <v>20</v>
      </c>
      <c r="M202" s="582">
        <v>0.28524305555555557</v>
      </c>
      <c r="N202" s="574">
        <v>0</v>
      </c>
      <c r="O202" s="579">
        <v>0.36736111111111114</v>
      </c>
      <c r="P202" s="579">
        <v>0.61527777777777781</v>
      </c>
      <c r="Q202" s="578"/>
      <c r="R202" s="578"/>
      <c r="S202" s="579">
        <v>0.5854166666666667</v>
      </c>
      <c r="T202" s="578"/>
      <c r="U202" s="579">
        <v>0.40833333333333333</v>
      </c>
      <c r="V202" s="578"/>
      <c r="W202" s="578"/>
      <c r="X202" s="579">
        <v>0.38124999999999998</v>
      </c>
      <c r="Y202" s="579">
        <v>0.50972222222222219</v>
      </c>
      <c r="Z202" s="578"/>
      <c r="AA202" s="579">
        <v>0.63888888888888884</v>
      </c>
      <c r="AB202" s="11" t="str">
        <f t="shared" si="24"/>
        <v>Baranowski Mariusz</v>
      </c>
      <c r="AC202" s="11" t="str">
        <f t="shared" si="25"/>
        <v>embike</v>
      </c>
      <c r="AD202" s="11" t="str">
        <f t="shared" si="26"/>
        <v>Malbork</v>
      </c>
      <c r="AE202" s="11">
        <f t="shared" si="27"/>
        <v>2.1676120820561855</v>
      </c>
      <c r="AF202" s="11"/>
      <c r="AG202" s="11">
        <f t="shared" si="28"/>
        <v>1.1948874010955568</v>
      </c>
      <c r="AH202" s="11">
        <f t="shared" si="29"/>
        <v>1</v>
      </c>
      <c r="AI202" s="11">
        <f t="shared" si="30"/>
        <v>0.95238095238095233</v>
      </c>
      <c r="AJ202" s="11">
        <f t="shared" si="31"/>
        <v>1</v>
      </c>
    </row>
    <row r="203" spans="1:36" ht="15" customHeight="1">
      <c r="A203" s="577">
        <v>225</v>
      </c>
      <c r="B203" s="577">
        <v>199</v>
      </c>
      <c r="C203" s="575"/>
      <c r="D203" s="577">
        <v>3149</v>
      </c>
      <c r="E203" s="577" t="s">
        <v>1844</v>
      </c>
      <c r="F203" s="577" t="s">
        <v>1096</v>
      </c>
      <c r="G203" s="577">
        <v>1970</v>
      </c>
      <c r="H203" s="577" t="s">
        <v>1354</v>
      </c>
      <c r="I203" s="577" t="s">
        <v>3644</v>
      </c>
      <c r="J203" s="577">
        <v>20</v>
      </c>
      <c r="K203" s="577">
        <v>6</v>
      </c>
      <c r="L203" s="577">
        <v>20</v>
      </c>
      <c r="M203" s="583">
        <v>0.28533564814814816</v>
      </c>
      <c r="N203" s="577">
        <v>0</v>
      </c>
      <c r="O203" s="581">
        <v>0.36666666666666664</v>
      </c>
      <c r="P203" s="581">
        <v>0.61527777777777781</v>
      </c>
      <c r="Q203" s="580"/>
      <c r="R203" s="580"/>
      <c r="S203" s="581">
        <v>0.5854166666666667</v>
      </c>
      <c r="T203" s="580"/>
      <c r="U203" s="581">
        <v>0.40833333333333333</v>
      </c>
      <c r="V203" s="580"/>
      <c r="W203" s="580"/>
      <c r="X203" s="581">
        <v>0.38124999999999998</v>
      </c>
      <c r="Y203" s="581">
        <v>0.50902777777777775</v>
      </c>
      <c r="Z203" s="580"/>
      <c r="AA203" s="581">
        <v>0.63888888888888884</v>
      </c>
      <c r="AB203" s="11" t="str">
        <f t="shared" si="24"/>
        <v>Szymczak Sławomir</v>
      </c>
      <c r="AC203" s="11" t="str">
        <f t="shared" si="25"/>
        <v>JW 1128 MALBORK</v>
      </c>
      <c r="AD203" s="11" t="str">
        <f t="shared" si="26"/>
        <v>Malbork</v>
      </c>
      <c r="AE203" s="11">
        <f t="shared" si="27"/>
        <v>2.166908683011183</v>
      </c>
      <c r="AF203" s="11"/>
      <c r="AG203" s="11">
        <f t="shared" si="28"/>
        <v>0.99967549588285398</v>
      </c>
      <c r="AH203" s="11">
        <f t="shared" si="29"/>
        <v>1</v>
      </c>
      <c r="AI203" s="11">
        <f t="shared" si="30"/>
        <v>1</v>
      </c>
      <c r="AJ203" s="11">
        <f t="shared" si="31"/>
        <v>1</v>
      </c>
    </row>
    <row r="204" spans="1:36" ht="15" customHeight="1">
      <c r="A204" s="577">
        <v>227</v>
      </c>
      <c r="B204" s="577">
        <v>200</v>
      </c>
      <c r="C204" s="575"/>
      <c r="D204" s="577">
        <v>3088</v>
      </c>
      <c r="E204" s="577" t="s">
        <v>1123</v>
      </c>
      <c r="F204" s="577" t="s">
        <v>1674</v>
      </c>
      <c r="G204" s="577">
        <v>1990</v>
      </c>
      <c r="H204" s="577" t="s">
        <v>47</v>
      </c>
      <c r="I204" s="577" t="s">
        <v>3642</v>
      </c>
      <c r="J204" s="577">
        <v>19</v>
      </c>
      <c r="K204" s="577">
        <v>7</v>
      </c>
      <c r="L204" s="577">
        <v>19</v>
      </c>
      <c r="M204" s="583">
        <v>0.32232638888888887</v>
      </c>
      <c r="N204" s="577">
        <v>0</v>
      </c>
      <c r="O204" s="581">
        <v>0.375</v>
      </c>
      <c r="P204" s="581">
        <v>0.52222222222222225</v>
      </c>
      <c r="Q204" s="580"/>
      <c r="R204" s="581">
        <v>0.62430555555555556</v>
      </c>
      <c r="S204" s="581">
        <v>0.49444444444444446</v>
      </c>
      <c r="T204" s="581">
        <v>0.58888888888888891</v>
      </c>
      <c r="U204" s="581">
        <v>0.42777777777777776</v>
      </c>
      <c r="V204" s="580"/>
      <c r="W204" s="580"/>
      <c r="X204" s="581">
        <v>0.3972222222222222</v>
      </c>
      <c r="Y204" s="580"/>
      <c r="Z204" s="580"/>
      <c r="AA204" s="581">
        <v>0.67638888888888893</v>
      </c>
      <c r="AB204" s="11" t="str">
        <f t="shared" si="24"/>
        <v>Zalewski Kajetan</v>
      </c>
      <c r="AC204" s="11" t="str">
        <f t="shared" si="25"/>
        <v>Połamane Szprychy</v>
      </c>
      <c r="AD204" s="11" t="str">
        <f t="shared" si="26"/>
        <v>Warszawa</v>
      </c>
      <c r="AE204" s="11">
        <f t="shared" si="27"/>
        <v>2.0585632488606236</v>
      </c>
      <c r="AF204" s="11"/>
      <c r="AG204" s="11">
        <f t="shared" si="28"/>
        <v>0.88523824912923277</v>
      </c>
      <c r="AH204" s="11">
        <f t="shared" si="29"/>
        <v>1.1666666666666667</v>
      </c>
      <c r="AI204" s="11">
        <f t="shared" si="30"/>
        <v>0.95</v>
      </c>
      <c r="AJ204" s="11">
        <f t="shared" si="31"/>
        <v>1.0313103064775451</v>
      </c>
    </row>
    <row r="205" spans="1:36" s="571" customFormat="1" ht="15" customHeight="1">
      <c r="A205" s="574">
        <v>228</v>
      </c>
      <c r="B205" s="574">
        <v>201</v>
      </c>
      <c r="C205" s="573"/>
      <c r="D205" s="574">
        <v>3039</v>
      </c>
      <c r="E205" s="574" t="s">
        <v>1798</v>
      </c>
      <c r="F205" s="574" t="s">
        <v>1113</v>
      </c>
      <c r="G205" s="574">
        <v>1982</v>
      </c>
      <c r="H205" s="574" t="s">
        <v>508</v>
      </c>
      <c r="I205" s="574" t="s">
        <v>1865</v>
      </c>
      <c r="J205" s="574">
        <v>19</v>
      </c>
      <c r="K205" s="574">
        <v>6</v>
      </c>
      <c r="L205" s="574">
        <v>19</v>
      </c>
      <c r="M205" s="582">
        <v>0.29726851851851854</v>
      </c>
      <c r="N205" s="574">
        <v>0</v>
      </c>
      <c r="O205" s="578"/>
      <c r="P205" s="579">
        <v>0.37569444444444444</v>
      </c>
      <c r="Q205" s="578"/>
      <c r="R205" s="579">
        <v>0.44236111111111109</v>
      </c>
      <c r="S205" s="579">
        <v>0.63055555555555554</v>
      </c>
      <c r="T205" s="579">
        <v>0.40833333333333333</v>
      </c>
      <c r="U205" s="578"/>
      <c r="V205" s="579">
        <v>0.5708333333333333</v>
      </c>
      <c r="W205" s="578"/>
      <c r="X205" s="578"/>
      <c r="Y205" s="578"/>
      <c r="Z205" s="579">
        <v>0.50486111111111109</v>
      </c>
      <c r="AA205" s="579">
        <v>0.65138888888888891</v>
      </c>
      <c r="AB205" s="11" t="str">
        <f t="shared" si="24"/>
        <v>Wenta Maciej</v>
      </c>
      <c r="AC205" s="11" t="str">
        <f t="shared" si="25"/>
        <v>Bysewo Kolor Team</v>
      </c>
      <c r="AD205" s="11" t="str">
        <f t="shared" si="26"/>
        <v>Rumia</v>
      </c>
      <c r="AE205" s="11">
        <f t="shared" si="27"/>
        <v>1.9960658163997949</v>
      </c>
      <c r="AF205" s="11"/>
      <c r="AG205" s="11">
        <f t="shared" si="28"/>
        <v>1.0842937237190466</v>
      </c>
      <c r="AH205" s="11">
        <f t="shared" si="29"/>
        <v>0.8571428571428571</v>
      </c>
      <c r="AI205" s="11">
        <f t="shared" si="30"/>
        <v>1</v>
      </c>
      <c r="AJ205" s="11">
        <f t="shared" si="31"/>
        <v>0.96964026609557907</v>
      </c>
    </row>
    <row r="206" spans="1:36" s="571" customFormat="1" ht="15" customHeight="1">
      <c r="A206" s="574">
        <v>230</v>
      </c>
      <c r="B206" s="574">
        <v>202</v>
      </c>
      <c r="C206" s="573"/>
      <c r="D206" s="574">
        <v>3082</v>
      </c>
      <c r="E206" s="574" t="s">
        <v>3639</v>
      </c>
      <c r="F206" s="574" t="s">
        <v>1096</v>
      </c>
      <c r="G206" s="574">
        <v>1983</v>
      </c>
      <c r="H206" s="574" t="s">
        <v>508</v>
      </c>
      <c r="I206" s="574" t="s">
        <v>1777</v>
      </c>
      <c r="J206" s="574">
        <v>18</v>
      </c>
      <c r="K206" s="574">
        <v>5</v>
      </c>
      <c r="L206" s="574">
        <v>18</v>
      </c>
      <c r="M206" s="582">
        <v>0.29405092592592591</v>
      </c>
      <c r="N206" s="574">
        <v>0</v>
      </c>
      <c r="O206" s="579">
        <v>0.38750000000000001</v>
      </c>
      <c r="P206" s="578"/>
      <c r="Q206" s="579">
        <v>0.55833333333333335</v>
      </c>
      <c r="R206" s="578"/>
      <c r="S206" s="578"/>
      <c r="T206" s="578"/>
      <c r="U206" s="579">
        <v>0.45624999999999999</v>
      </c>
      <c r="V206" s="578"/>
      <c r="W206" s="578"/>
      <c r="X206" s="579">
        <v>0.4152777777777778</v>
      </c>
      <c r="Y206" s="579">
        <v>0.49027777777777776</v>
      </c>
      <c r="Z206" s="578"/>
      <c r="AA206" s="579">
        <v>0.6479166666666667</v>
      </c>
      <c r="AB206" s="11" t="str">
        <f t="shared" si="24"/>
        <v>Dolaciak Sławomir</v>
      </c>
      <c r="AC206" s="11" t="str">
        <f t="shared" si="25"/>
        <v>OgryS</v>
      </c>
      <c r="AD206" s="11" t="str">
        <f t="shared" si="26"/>
        <v>Rumia</v>
      </c>
      <c r="AE206" s="11">
        <f t="shared" si="27"/>
        <v>1.8910097207998056</v>
      </c>
      <c r="AF206" s="11"/>
      <c r="AG206" s="11">
        <f t="shared" si="28"/>
        <v>1.0109422970951745</v>
      </c>
      <c r="AH206" s="11">
        <f t="shared" si="29"/>
        <v>0.83333333333333337</v>
      </c>
      <c r="AI206" s="11">
        <f t="shared" si="30"/>
        <v>0.94736842105263153</v>
      </c>
      <c r="AJ206" s="11">
        <f t="shared" si="31"/>
        <v>0.96419250400262724</v>
      </c>
    </row>
    <row r="207" spans="1:36" ht="15" customHeight="1">
      <c r="A207" s="577">
        <v>231</v>
      </c>
      <c r="B207" s="577">
        <v>203</v>
      </c>
      <c r="C207" s="575"/>
      <c r="D207" s="577">
        <v>3024</v>
      </c>
      <c r="E207" s="577" t="s">
        <v>3638</v>
      </c>
      <c r="F207" s="577" t="s">
        <v>472</v>
      </c>
      <c r="G207" s="577">
        <v>1975</v>
      </c>
      <c r="H207" s="577" t="s">
        <v>92</v>
      </c>
      <c r="I207" s="577" t="s">
        <v>3637</v>
      </c>
      <c r="J207" s="577">
        <v>18</v>
      </c>
      <c r="K207" s="577">
        <v>5</v>
      </c>
      <c r="L207" s="577">
        <v>18</v>
      </c>
      <c r="M207" s="583">
        <v>0.33175925925925925</v>
      </c>
      <c r="N207" s="577">
        <v>0</v>
      </c>
      <c r="O207" s="581">
        <v>0.39097222222222222</v>
      </c>
      <c r="P207" s="580"/>
      <c r="Q207" s="581">
        <v>0.55972222222222223</v>
      </c>
      <c r="R207" s="580"/>
      <c r="S207" s="580"/>
      <c r="T207" s="580"/>
      <c r="U207" s="581">
        <v>0.45624999999999999</v>
      </c>
      <c r="V207" s="580"/>
      <c r="W207" s="580"/>
      <c r="X207" s="581">
        <v>0.4201388888888889</v>
      </c>
      <c r="Y207" s="581">
        <v>0.49444444444444446</v>
      </c>
      <c r="Z207" s="580"/>
      <c r="AA207" s="581">
        <v>0.68541666666666667</v>
      </c>
      <c r="AB207" s="11" t="str">
        <f t="shared" si="24"/>
        <v>Ozga Michał</v>
      </c>
      <c r="AC207" s="11" t="str">
        <f t="shared" si="25"/>
        <v>ZieleniakZkorbyInapedu</v>
      </c>
      <c r="AD207" s="11" t="str">
        <f t="shared" si="26"/>
        <v>Gdynia</v>
      </c>
      <c r="AE207" s="11">
        <f t="shared" si="27"/>
        <v>1.6760742731872682</v>
      </c>
      <c r="AF207" s="11"/>
      <c r="AG207" s="11">
        <f t="shared" si="28"/>
        <v>0.8863382640245604</v>
      </c>
      <c r="AH207" s="11">
        <f t="shared" si="29"/>
        <v>1</v>
      </c>
      <c r="AI207" s="11">
        <f t="shared" si="30"/>
        <v>1</v>
      </c>
      <c r="AJ207" s="11">
        <f t="shared" si="31"/>
        <v>1</v>
      </c>
    </row>
    <row r="208" spans="1:36" s="571" customFormat="1" ht="15" customHeight="1">
      <c r="A208" s="574">
        <v>232</v>
      </c>
      <c r="B208" s="574">
        <v>204</v>
      </c>
      <c r="C208" s="573"/>
      <c r="D208" s="574">
        <v>3114</v>
      </c>
      <c r="E208" s="574" t="s">
        <v>3636</v>
      </c>
      <c r="F208" s="574" t="s">
        <v>486</v>
      </c>
      <c r="G208" s="574">
        <v>1989</v>
      </c>
      <c r="H208" s="574" t="s">
        <v>65</v>
      </c>
      <c r="I208" s="573"/>
      <c r="J208" s="574">
        <v>17</v>
      </c>
      <c r="K208" s="574">
        <v>4</v>
      </c>
      <c r="L208" s="574">
        <v>17</v>
      </c>
      <c r="M208" s="582">
        <v>0.22599537037037037</v>
      </c>
      <c r="N208" s="574">
        <v>0</v>
      </c>
      <c r="O208" s="578"/>
      <c r="P208" s="578"/>
      <c r="Q208" s="579">
        <v>0.44166666666666665</v>
      </c>
      <c r="R208" s="578"/>
      <c r="S208" s="578"/>
      <c r="T208" s="578"/>
      <c r="U208" s="579">
        <v>0.36458333333333331</v>
      </c>
      <c r="V208" s="578"/>
      <c r="W208" s="579">
        <v>0.48819444444444443</v>
      </c>
      <c r="X208" s="578"/>
      <c r="Y208" s="579">
        <v>0.38958333333333334</v>
      </c>
      <c r="Z208" s="578"/>
      <c r="AA208" s="579">
        <v>0.57986111111111116</v>
      </c>
      <c r="AB208" s="11" t="str">
        <f t="shared" si="24"/>
        <v>Tomczak Jarosław</v>
      </c>
      <c r="AC208" s="11">
        <f t="shared" si="25"/>
        <v>0</v>
      </c>
      <c r="AD208" s="11" t="str">
        <f t="shared" si="26"/>
        <v>Bydgoszcz</v>
      </c>
      <c r="AE208" s="11">
        <f t="shared" si="27"/>
        <v>1.5829590357879755</v>
      </c>
      <c r="AF208" s="11"/>
      <c r="AG208" s="11">
        <f t="shared" si="28"/>
        <v>1.4679913960872681</v>
      </c>
      <c r="AH208" s="11">
        <f t="shared" si="29"/>
        <v>0.8</v>
      </c>
      <c r="AI208" s="11">
        <f t="shared" si="30"/>
        <v>0.94444444444444442</v>
      </c>
      <c r="AJ208" s="11">
        <f t="shared" si="31"/>
        <v>0.956352499790037</v>
      </c>
    </row>
    <row r="209" spans="1:38" ht="15" customHeight="1">
      <c r="A209" s="577">
        <v>233</v>
      </c>
      <c r="B209" s="577">
        <v>205</v>
      </c>
      <c r="C209" s="575"/>
      <c r="D209" s="577">
        <v>3122</v>
      </c>
      <c r="E209" s="577" t="s">
        <v>3635</v>
      </c>
      <c r="F209" s="577" t="s">
        <v>48</v>
      </c>
      <c r="G209" s="577">
        <v>1980</v>
      </c>
      <c r="H209" s="577" t="s">
        <v>65</v>
      </c>
      <c r="I209" s="575"/>
      <c r="J209" s="577">
        <v>17</v>
      </c>
      <c r="K209" s="577">
        <v>4</v>
      </c>
      <c r="L209" s="577">
        <v>17</v>
      </c>
      <c r="M209" s="583">
        <v>0.2260648148148148</v>
      </c>
      <c r="N209" s="577">
        <v>0</v>
      </c>
      <c r="O209" s="580"/>
      <c r="P209" s="580"/>
      <c r="Q209" s="581">
        <v>0.44097222222222221</v>
      </c>
      <c r="R209" s="580"/>
      <c r="S209" s="580"/>
      <c r="T209" s="580"/>
      <c r="U209" s="581">
        <v>0.36458333333333331</v>
      </c>
      <c r="V209" s="580"/>
      <c r="W209" s="581">
        <v>0.48749999999999999</v>
      </c>
      <c r="X209" s="580"/>
      <c r="Y209" s="581">
        <v>0.38958333333333334</v>
      </c>
      <c r="Z209" s="580"/>
      <c r="AA209" s="581">
        <v>0.57986111111111116</v>
      </c>
      <c r="AB209" s="11" t="str">
        <f t="shared" si="24"/>
        <v>Lutostański Paweł</v>
      </c>
      <c r="AC209" s="11">
        <f t="shared" si="25"/>
        <v>0</v>
      </c>
      <c r="AD209" s="11" t="str">
        <f t="shared" si="26"/>
        <v>Bydgoszcz</v>
      </c>
      <c r="AE209" s="11">
        <f t="shared" si="27"/>
        <v>1.5824727694448091</v>
      </c>
      <c r="AF209" s="11"/>
      <c r="AG209" s="11">
        <f t="shared" si="28"/>
        <v>0.99969281179602709</v>
      </c>
      <c r="AH209" s="11">
        <f t="shared" si="29"/>
        <v>1</v>
      </c>
      <c r="AI209" s="11">
        <f t="shared" si="30"/>
        <v>1</v>
      </c>
      <c r="AJ209" s="11">
        <f t="shared" si="31"/>
        <v>1</v>
      </c>
    </row>
    <row r="210" spans="1:38" s="571" customFormat="1" ht="15" customHeight="1">
      <c r="A210" s="574">
        <v>234</v>
      </c>
      <c r="B210" s="574">
        <v>206</v>
      </c>
      <c r="C210" s="573"/>
      <c r="D210" s="574">
        <v>3022</v>
      </c>
      <c r="E210" s="574" t="s">
        <v>3634</v>
      </c>
      <c r="F210" s="574" t="s">
        <v>52</v>
      </c>
      <c r="G210" s="574">
        <v>1976</v>
      </c>
      <c r="H210" s="574" t="s">
        <v>57</v>
      </c>
      <c r="I210" s="573"/>
      <c r="J210" s="574">
        <v>14</v>
      </c>
      <c r="K210" s="574">
        <v>5</v>
      </c>
      <c r="L210" s="574">
        <v>14</v>
      </c>
      <c r="M210" s="582">
        <v>0.36184027777777777</v>
      </c>
      <c r="N210" s="574">
        <v>0</v>
      </c>
      <c r="O210" s="579">
        <v>0.40902777777777777</v>
      </c>
      <c r="P210" s="579">
        <v>0.5756944444444444</v>
      </c>
      <c r="Q210" s="578"/>
      <c r="R210" s="578"/>
      <c r="S210" s="579">
        <v>0.70208333333333328</v>
      </c>
      <c r="T210" s="578"/>
      <c r="U210" s="578"/>
      <c r="V210" s="579">
        <v>0.61250000000000004</v>
      </c>
      <c r="W210" s="578"/>
      <c r="X210" s="579">
        <v>0.39097222222222222</v>
      </c>
      <c r="Y210" s="578"/>
      <c r="Z210" s="578"/>
      <c r="AA210" s="579">
        <v>0.71597222222222223</v>
      </c>
      <c r="AB210" s="11" t="str">
        <f t="shared" si="24"/>
        <v>Kulczewski Marcin</v>
      </c>
      <c r="AC210" s="11">
        <f t="shared" si="25"/>
        <v>0</v>
      </c>
      <c r="AD210" s="11" t="str">
        <f t="shared" si="26"/>
        <v>Gdańsk</v>
      </c>
      <c r="AE210" s="11">
        <f t="shared" si="27"/>
        <v>1.3032128689545486</v>
      </c>
      <c r="AF210" s="11"/>
      <c r="AG210" s="11">
        <f t="shared" si="28"/>
        <v>0.62476409813517575</v>
      </c>
      <c r="AH210" s="11">
        <f t="shared" si="29"/>
        <v>1.25</v>
      </c>
      <c r="AI210" s="11">
        <f t="shared" si="30"/>
        <v>0.82352941176470584</v>
      </c>
      <c r="AJ210" s="11">
        <f t="shared" si="31"/>
        <v>1.0456395525912732</v>
      </c>
    </row>
    <row r="211" spans="1:38" ht="15" customHeight="1">
      <c r="A211" s="577">
        <v>235</v>
      </c>
      <c r="B211" s="577">
        <v>207</v>
      </c>
      <c r="C211" s="575"/>
      <c r="D211" s="577">
        <v>3023</v>
      </c>
      <c r="E211" s="577" t="s">
        <v>3633</v>
      </c>
      <c r="F211" s="577" t="s">
        <v>664</v>
      </c>
      <c r="G211" s="577">
        <v>1976</v>
      </c>
      <c r="H211" s="577" t="s">
        <v>47</v>
      </c>
      <c r="I211" s="575"/>
      <c r="J211" s="577">
        <v>14</v>
      </c>
      <c r="K211" s="577">
        <v>5</v>
      </c>
      <c r="L211" s="577">
        <v>14</v>
      </c>
      <c r="M211" s="583">
        <v>0.3618865740740741</v>
      </c>
      <c r="N211" s="577">
        <v>0</v>
      </c>
      <c r="O211" s="581">
        <v>0.40902777777777777</v>
      </c>
      <c r="P211" s="581">
        <v>0.5756944444444444</v>
      </c>
      <c r="Q211" s="580"/>
      <c r="R211" s="580"/>
      <c r="S211" s="581">
        <v>0.70138888888888884</v>
      </c>
      <c r="T211" s="580"/>
      <c r="U211" s="580"/>
      <c r="V211" s="581">
        <v>0.61319444444444449</v>
      </c>
      <c r="W211" s="580"/>
      <c r="X211" s="581">
        <v>0.39097222222222222</v>
      </c>
      <c r="Y211" s="580"/>
      <c r="Z211" s="580"/>
      <c r="AA211" s="581">
        <v>0.71597222222222223</v>
      </c>
      <c r="AB211" s="11" t="str">
        <f t="shared" si="24"/>
        <v>Kujoth Robert</v>
      </c>
      <c r="AC211" s="11">
        <f t="shared" si="25"/>
        <v>0</v>
      </c>
      <c r="AD211" s="11" t="str">
        <f t="shared" si="26"/>
        <v>Warszawa</v>
      </c>
      <c r="AE211" s="11">
        <f t="shared" si="27"/>
        <v>1.3030461484033022</v>
      </c>
      <c r="AF211" s="11"/>
      <c r="AG211" s="11">
        <f t="shared" si="28"/>
        <v>0.99987206959414077</v>
      </c>
      <c r="AH211" s="11">
        <f t="shared" si="29"/>
        <v>1</v>
      </c>
      <c r="AI211" s="11">
        <f t="shared" si="30"/>
        <v>1</v>
      </c>
      <c r="AJ211" s="11">
        <f t="shared" si="31"/>
        <v>1</v>
      </c>
    </row>
    <row r="212" spans="1:38" s="571" customFormat="1" ht="15" customHeight="1">
      <c r="A212" s="574">
        <v>236</v>
      </c>
      <c r="B212" s="574">
        <v>208</v>
      </c>
      <c r="C212" s="573"/>
      <c r="D212" s="574">
        <v>3147</v>
      </c>
      <c r="E212" s="574" t="s">
        <v>1800</v>
      </c>
      <c r="F212" s="574" t="s">
        <v>55</v>
      </c>
      <c r="G212" s="574">
        <v>1963</v>
      </c>
      <c r="H212" s="574" t="s">
        <v>57</v>
      </c>
      <c r="I212" s="573"/>
      <c r="J212" s="574">
        <v>10</v>
      </c>
      <c r="K212" s="574">
        <v>7</v>
      </c>
      <c r="L212" s="574">
        <v>23</v>
      </c>
      <c r="M212" s="582">
        <v>0.38394675925925925</v>
      </c>
      <c r="N212" s="574">
        <v>13</v>
      </c>
      <c r="O212" s="579">
        <v>0.39861111111111114</v>
      </c>
      <c r="P212" s="579">
        <v>0.42291666666666666</v>
      </c>
      <c r="Q212" s="578"/>
      <c r="R212" s="579">
        <v>0.46875</v>
      </c>
      <c r="S212" s="578"/>
      <c r="T212" s="579">
        <v>0.44861111111111113</v>
      </c>
      <c r="U212" s="578"/>
      <c r="V212" s="578"/>
      <c r="W212" s="579">
        <v>0.66527777777777775</v>
      </c>
      <c r="X212" s="579">
        <v>0.38124999999999998</v>
      </c>
      <c r="Y212" s="578"/>
      <c r="Z212" s="579">
        <v>0.52152777777777781</v>
      </c>
      <c r="AA212" s="579">
        <v>0.73750000000000004</v>
      </c>
      <c r="AB212" s="11" t="str">
        <f t="shared" si="24"/>
        <v>Banachewicz Grzegorz</v>
      </c>
      <c r="AC212" s="11">
        <f t="shared" si="25"/>
        <v>0</v>
      </c>
      <c r="AD212" s="11" t="str">
        <f t="shared" si="26"/>
        <v>Gdańsk</v>
      </c>
      <c r="AE212" s="11">
        <f t="shared" si="27"/>
        <v>0.93074724885950166</v>
      </c>
      <c r="AF212" s="11"/>
      <c r="AG212" s="11">
        <f t="shared" si="28"/>
        <v>0.94254363488379111</v>
      </c>
      <c r="AH212" s="11">
        <f t="shared" si="29"/>
        <v>1.4</v>
      </c>
      <c r="AI212" s="11">
        <f t="shared" si="30"/>
        <v>0.7142857142857143</v>
      </c>
      <c r="AJ212" s="11">
        <f t="shared" si="31"/>
        <v>1.0696103757250688</v>
      </c>
    </row>
    <row r="213" spans="1:38" s="571" customFormat="1" ht="15" customHeight="1">
      <c r="A213" s="574">
        <v>238</v>
      </c>
      <c r="B213" s="574">
        <v>209</v>
      </c>
      <c r="C213" s="573"/>
      <c r="D213" s="574">
        <v>3211</v>
      </c>
      <c r="E213" s="574" t="s">
        <v>3631</v>
      </c>
      <c r="F213" s="574" t="s">
        <v>60</v>
      </c>
      <c r="G213" s="574">
        <v>1972</v>
      </c>
      <c r="H213" s="574" t="s">
        <v>2678</v>
      </c>
      <c r="I213" s="574" t="s">
        <v>3626</v>
      </c>
      <c r="J213" s="574">
        <v>-1</v>
      </c>
      <c r="K213" s="574">
        <v>4</v>
      </c>
      <c r="L213" s="574">
        <v>18</v>
      </c>
      <c r="M213" s="582">
        <v>0.38778935185185187</v>
      </c>
      <c r="N213" s="574">
        <v>19</v>
      </c>
      <c r="O213" s="578"/>
      <c r="P213" s="578"/>
      <c r="Q213" s="578"/>
      <c r="R213" s="578"/>
      <c r="S213" s="579">
        <v>0.43611111111111112</v>
      </c>
      <c r="T213" s="578"/>
      <c r="U213" s="578"/>
      <c r="V213" s="579">
        <v>4.8611111111111112E-2</v>
      </c>
      <c r="W213" s="579">
        <v>0.49722222222222223</v>
      </c>
      <c r="X213" s="578"/>
      <c r="Y213" s="578"/>
      <c r="Z213" s="579">
        <v>0.13125000000000001</v>
      </c>
      <c r="AA213" s="579">
        <v>0.24166666666666667</v>
      </c>
      <c r="AB213" s="11" t="str">
        <f t="shared" si="24"/>
        <v>Świerkosz Krzysztof</v>
      </c>
      <c r="AC213" s="11" t="str">
        <f t="shared" si="25"/>
        <v>KABooF Team</v>
      </c>
      <c r="AD213" s="11" t="str">
        <f t="shared" si="26"/>
        <v>Bielsko-Biała</v>
      </c>
      <c r="AE213" s="11">
        <f t="shared" si="27"/>
        <v>0</v>
      </c>
      <c r="AF213" s="11"/>
      <c r="AG213" s="11">
        <f t="shared" si="28"/>
        <v>0.99009103118937469</v>
      </c>
      <c r="AH213" s="11">
        <f t="shared" si="29"/>
        <v>0.5714285714285714</v>
      </c>
      <c r="AI213" s="11">
        <f t="shared" si="30"/>
        <v>-0.1</v>
      </c>
      <c r="AJ213" s="11">
        <f t="shared" si="31"/>
        <v>0.89411296065798118</v>
      </c>
    </row>
    <row r="214" spans="1:38" ht="15" customHeight="1">
      <c r="A214" s="577">
        <v>241</v>
      </c>
      <c r="B214" s="577">
        <v>210</v>
      </c>
      <c r="C214" s="575"/>
      <c r="D214" s="577">
        <v>3102</v>
      </c>
      <c r="E214" s="577" t="s">
        <v>3625</v>
      </c>
      <c r="F214" s="577" t="s">
        <v>60</v>
      </c>
      <c r="G214" s="577">
        <v>1971</v>
      </c>
      <c r="H214" s="577" t="s">
        <v>3536</v>
      </c>
      <c r="I214" s="577" t="s">
        <v>3540</v>
      </c>
      <c r="J214" s="577">
        <v>-3</v>
      </c>
      <c r="K214" s="577">
        <v>6</v>
      </c>
      <c r="L214" s="577">
        <v>22</v>
      </c>
      <c r="M214" s="583">
        <v>0.39178240740740738</v>
      </c>
      <c r="N214" s="577">
        <v>25</v>
      </c>
      <c r="O214" s="580"/>
      <c r="P214" s="581">
        <v>0.4597222222222222</v>
      </c>
      <c r="Q214" s="580"/>
      <c r="R214" s="580"/>
      <c r="S214" s="581">
        <v>0.47847222222222224</v>
      </c>
      <c r="T214" s="580"/>
      <c r="U214" s="581">
        <v>0.37013888888888891</v>
      </c>
      <c r="V214" s="581">
        <v>0.51388888888888884</v>
      </c>
      <c r="W214" s="581">
        <v>0.56319444444444444</v>
      </c>
      <c r="X214" s="581">
        <v>0.42083333333333334</v>
      </c>
      <c r="Y214" s="580"/>
      <c r="Z214" s="580"/>
      <c r="AA214" s="581">
        <v>0.74583333333333335</v>
      </c>
      <c r="AB214" s="11" t="str">
        <f t="shared" si="24"/>
        <v>Fordon Krzysztof</v>
      </c>
      <c r="AC214" s="11" t="str">
        <f t="shared" si="25"/>
        <v>MTB4FUN</v>
      </c>
      <c r="AD214" s="11" t="str">
        <f t="shared" si="26"/>
        <v>Gorzów Wlkp.</v>
      </c>
      <c r="AE214" s="11">
        <f t="shared" si="27"/>
        <v>0</v>
      </c>
      <c r="AF214" s="11"/>
      <c r="AG214" s="11">
        <f t="shared" si="28"/>
        <v>0.98980797636632212</v>
      </c>
      <c r="AH214" s="11">
        <f t="shared" si="29"/>
        <v>1.5</v>
      </c>
      <c r="AI214" s="11">
        <f t="shared" si="30"/>
        <v>3</v>
      </c>
      <c r="AJ214" s="11">
        <f t="shared" si="31"/>
        <v>1.0844717711976986</v>
      </c>
      <c r="AK214" s="569"/>
      <c r="AL214" s="569"/>
    </row>
    <row r="215" spans="1:38" s="571" customFormat="1" ht="15" customHeight="1">
      <c r="A215" s="574">
        <v>242</v>
      </c>
      <c r="B215" s="574">
        <v>211</v>
      </c>
      <c r="C215" s="573"/>
      <c r="D215" s="574">
        <v>3103</v>
      </c>
      <c r="E215" s="574" t="s">
        <v>3624</v>
      </c>
      <c r="F215" s="574" t="s">
        <v>60</v>
      </c>
      <c r="G215" s="574">
        <v>1971</v>
      </c>
      <c r="H215" s="574" t="s">
        <v>3536</v>
      </c>
      <c r="I215" s="574" t="s">
        <v>3540</v>
      </c>
      <c r="J215" s="574">
        <v>-3</v>
      </c>
      <c r="K215" s="574">
        <v>6</v>
      </c>
      <c r="L215" s="574">
        <v>22</v>
      </c>
      <c r="M215" s="582">
        <v>0.39179398148148148</v>
      </c>
      <c r="N215" s="574">
        <v>25</v>
      </c>
      <c r="O215" s="578"/>
      <c r="P215" s="579">
        <v>0.4597222222222222</v>
      </c>
      <c r="Q215" s="578"/>
      <c r="R215" s="578"/>
      <c r="S215" s="579">
        <v>0.47847222222222224</v>
      </c>
      <c r="T215" s="578"/>
      <c r="U215" s="579">
        <v>0.37013888888888891</v>
      </c>
      <c r="V215" s="579">
        <v>0.51388888888888884</v>
      </c>
      <c r="W215" s="579">
        <v>0.56319444444444444</v>
      </c>
      <c r="X215" s="579">
        <v>0.4201388888888889</v>
      </c>
      <c r="Y215" s="578"/>
      <c r="Z215" s="578"/>
      <c r="AA215" s="579">
        <v>0.74583333333333335</v>
      </c>
      <c r="AB215" s="11" t="str">
        <f t="shared" si="24"/>
        <v>Janowski Krzysztof</v>
      </c>
      <c r="AC215" s="11" t="str">
        <f t="shared" si="25"/>
        <v>MTB4FUN</v>
      </c>
      <c r="AD215" s="11" t="str">
        <f t="shared" si="26"/>
        <v>Gorzów Wlkp.</v>
      </c>
      <c r="AE215" s="11">
        <f t="shared" si="27"/>
        <v>0</v>
      </c>
      <c r="AF215" s="11"/>
      <c r="AG215" s="11">
        <f t="shared" si="28"/>
        <v>0.99997045877522073</v>
      </c>
      <c r="AH215" s="11">
        <f t="shared" si="29"/>
        <v>1</v>
      </c>
      <c r="AI215" s="11">
        <f t="shared" si="30"/>
        <v>1</v>
      </c>
      <c r="AJ215" s="11">
        <f t="shared" si="31"/>
        <v>1</v>
      </c>
      <c r="AK215" s="572"/>
      <c r="AL215" s="572"/>
    </row>
    <row r="216" spans="1:38" ht="15" customHeight="1">
      <c r="A216" s="577">
        <v>243</v>
      </c>
      <c r="B216" s="577">
        <v>212</v>
      </c>
      <c r="C216" s="575"/>
      <c r="D216" s="577">
        <v>3190</v>
      </c>
      <c r="E216" s="577" t="s">
        <v>3623</v>
      </c>
      <c r="F216" s="577" t="s">
        <v>1113</v>
      </c>
      <c r="G216" s="577">
        <v>1989</v>
      </c>
      <c r="H216" s="577" t="s">
        <v>3585</v>
      </c>
      <c r="I216" s="577" t="s">
        <v>3622</v>
      </c>
      <c r="J216" s="577">
        <v>-38</v>
      </c>
      <c r="K216" s="577">
        <v>8</v>
      </c>
      <c r="L216" s="577">
        <v>35</v>
      </c>
      <c r="M216" s="583">
        <v>0.42563657407407407</v>
      </c>
      <c r="N216" s="577">
        <v>73</v>
      </c>
      <c r="O216" s="580"/>
      <c r="P216" s="580"/>
      <c r="Q216" s="581">
        <v>0.44861111111111113</v>
      </c>
      <c r="R216" s="580"/>
      <c r="S216" s="581">
        <v>0.47569444444444442</v>
      </c>
      <c r="T216" s="580"/>
      <c r="U216" s="581">
        <v>0.37638888888888888</v>
      </c>
      <c r="V216" s="581">
        <v>0.57708333333333328</v>
      </c>
      <c r="W216" s="581">
        <v>0.5131944444444444</v>
      </c>
      <c r="X216" s="581">
        <v>0.36249999999999999</v>
      </c>
      <c r="Y216" s="581">
        <v>0.40208333333333335</v>
      </c>
      <c r="Z216" s="581">
        <v>0.6694444444444444</v>
      </c>
      <c r="AA216" s="581">
        <v>0.77916666666666667</v>
      </c>
      <c r="AB216" s="11" t="str">
        <f t="shared" si="24"/>
        <v>Tumiński Maciej</v>
      </c>
      <c r="AC216" s="11" t="str">
        <f t="shared" si="25"/>
        <v>Inca Terror Squad</v>
      </c>
      <c r="AD216" s="11" t="str">
        <f t="shared" si="26"/>
        <v>Stawiguda</v>
      </c>
      <c r="AE216" s="11">
        <f t="shared" si="27"/>
        <v>0</v>
      </c>
      <c r="AF216" s="11"/>
      <c r="AG216" s="11">
        <f t="shared" si="28"/>
        <v>0.92048946295037393</v>
      </c>
      <c r="AH216" s="11">
        <f t="shared" si="29"/>
        <v>1.3333333333333333</v>
      </c>
      <c r="AI216" s="11">
        <f t="shared" si="30"/>
        <v>12.666666666666666</v>
      </c>
      <c r="AJ216" s="11">
        <f t="shared" si="31"/>
        <v>1.0592238410488122</v>
      </c>
      <c r="AK216" s="569"/>
      <c r="AL216" s="569"/>
    </row>
    <row r="217" spans="1:38" ht="15" customHeight="1">
      <c r="A217" s="577">
        <v>245</v>
      </c>
      <c r="B217" s="577">
        <v>213</v>
      </c>
      <c r="C217" s="575"/>
      <c r="D217" s="577">
        <v>3201</v>
      </c>
      <c r="E217" s="577" t="s">
        <v>1445</v>
      </c>
      <c r="F217" s="577" t="s">
        <v>88</v>
      </c>
      <c r="G217" s="577">
        <v>1974</v>
      </c>
      <c r="H217" s="577" t="s">
        <v>858</v>
      </c>
      <c r="I217" s="575"/>
      <c r="J217" s="577">
        <v>-999</v>
      </c>
      <c r="K217" s="577">
        <v>10</v>
      </c>
      <c r="L217" s="577">
        <v>36</v>
      </c>
      <c r="M217" s="577" t="s">
        <v>1939</v>
      </c>
      <c r="N217" s="577">
        <v>0</v>
      </c>
      <c r="O217" s="580"/>
      <c r="P217" s="581">
        <v>0.38541666666666669</v>
      </c>
      <c r="Q217" s="581">
        <v>0.61805555555555558</v>
      </c>
      <c r="R217" s="581">
        <v>0.43611111111111112</v>
      </c>
      <c r="S217" s="581">
        <v>0.37013888888888891</v>
      </c>
      <c r="T217" s="581">
        <v>0.41666666666666669</v>
      </c>
      <c r="U217" s="581">
        <v>0.68611111111111112</v>
      </c>
      <c r="V217" s="581">
        <v>0.52569444444444446</v>
      </c>
      <c r="W217" s="581">
        <v>0.56874999999999998</v>
      </c>
      <c r="X217" s="580"/>
      <c r="Y217" s="581">
        <v>0.65833333333333333</v>
      </c>
      <c r="Z217" s="581">
        <v>0.47152777777777777</v>
      </c>
      <c r="AA217" s="580"/>
      <c r="AB217" s="11" t="str">
        <f t="shared" si="24"/>
        <v>Wrona Marek</v>
      </c>
      <c r="AC217" s="11">
        <f t="shared" si="25"/>
        <v>0</v>
      </c>
      <c r="AD217" s="11" t="str">
        <f t="shared" si="26"/>
        <v>Pruszcz Gdański</v>
      </c>
      <c r="AE217" s="11">
        <v>0</v>
      </c>
      <c r="AF217" s="11"/>
      <c r="AG217" s="11" t="e">
        <f t="shared" si="28"/>
        <v>#VALUE!</v>
      </c>
      <c r="AH217" s="11">
        <f t="shared" si="29"/>
        <v>1.25</v>
      </c>
      <c r="AI217" s="11">
        <f t="shared" si="30"/>
        <v>26.289473684210527</v>
      </c>
      <c r="AJ217" s="11">
        <f t="shared" si="31"/>
        <v>1.0456395525912732</v>
      </c>
      <c r="AK217" s="569"/>
      <c r="AL217" s="569"/>
    </row>
    <row r="218" spans="1:38" s="571" customFormat="1" ht="15" customHeight="1">
      <c r="A218" s="574">
        <v>246</v>
      </c>
      <c r="B218" s="574">
        <v>214</v>
      </c>
      <c r="C218" s="573"/>
      <c r="D218" s="574">
        <v>3192</v>
      </c>
      <c r="E218" s="574" t="s">
        <v>3619</v>
      </c>
      <c r="F218" s="574" t="s">
        <v>472</v>
      </c>
      <c r="G218" s="574">
        <v>2001</v>
      </c>
      <c r="H218" s="574" t="s">
        <v>3618</v>
      </c>
      <c r="I218" s="574" t="s">
        <v>3617</v>
      </c>
      <c r="J218" s="574">
        <v>-999</v>
      </c>
      <c r="K218" s="574">
        <v>5</v>
      </c>
      <c r="L218" s="574">
        <v>16</v>
      </c>
      <c r="M218" s="574" t="s">
        <v>1939</v>
      </c>
      <c r="N218" s="574">
        <v>0</v>
      </c>
      <c r="O218" s="578"/>
      <c r="P218" s="579">
        <v>0.37916666666666665</v>
      </c>
      <c r="Q218" s="578"/>
      <c r="R218" s="579">
        <v>0.43958333333333333</v>
      </c>
      <c r="S218" s="578"/>
      <c r="T218" s="579">
        <v>0.40277777777777779</v>
      </c>
      <c r="U218" s="578"/>
      <c r="V218" s="579">
        <v>0.54722222222222228</v>
      </c>
      <c r="W218" s="578"/>
      <c r="X218" s="578"/>
      <c r="Y218" s="578"/>
      <c r="Z218" s="579">
        <v>0.49027777777777776</v>
      </c>
      <c r="AA218" s="578"/>
      <c r="AB218" s="11" t="str">
        <f t="shared" si="24"/>
        <v>Misiaszek Michał</v>
      </c>
      <c r="AC218" s="11" t="str">
        <f t="shared" si="25"/>
        <v>28TDH</v>
      </c>
      <c r="AD218" s="11" t="str">
        <f t="shared" si="26"/>
        <v>Toruń / Toporzysko</v>
      </c>
      <c r="AE218" s="11">
        <v>0</v>
      </c>
      <c r="AF218" s="11"/>
      <c r="AG218" s="11" t="e">
        <f t="shared" si="28"/>
        <v>#VALUE!</v>
      </c>
      <c r="AH218" s="11">
        <f t="shared" si="29"/>
        <v>0.5</v>
      </c>
      <c r="AI218" s="11">
        <f t="shared" si="30"/>
        <v>1</v>
      </c>
      <c r="AJ218" s="11">
        <f t="shared" si="31"/>
        <v>0.87055056329612412</v>
      </c>
      <c r="AK218" s="572"/>
      <c r="AL218" s="572"/>
    </row>
    <row r="219" spans="1:38" ht="15" customHeight="1">
      <c r="A219" s="577" t="s">
        <v>1939</v>
      </c>
      <c r="B219" s="575"/>
      <c r="C219" s="575"/>
      <c r="D219" s="576">
        <v>3002</v>
      </c>
      <c r="E219" s="576" t="s">
        <v>1650</v>
      </c>
      <c r="F219" s="576" t="s">
        <v>60</v>
      </c>
      <c r="G219" s="576">
        <v>1970</v>
      </c>
      <c r="H219" s="576" t="s">
        <v>425</v>
      </c>
      <c r="I219" s="576"/>
      <c r="J219" s="696" t="s">
        <v>1940</v>
      </c>
      <c r="K219" s="696"/>
      <c r="L219" s="696"/>
      <c r="M219" s="576" t="s">
        <v>1939</v>
      </c>
      <c r="N219" s="576"/>
      <c r="O219" s="576"/>
      <c r="P219" s="576"/>
      <c r="Q219" s="576"/>
      <c r="R219" s="576"/>
      <c r="S219" s="576"/>
      <c r="T219" s="576"/>
      <c r="U219" s="576"/>
      <c r="V219" s="576"/>
      <c r="W219" s="576"/>
      <c r="X219" s="576"/>
      <c r="Y219" s="576"/>
      <c r="Z219" s="576"/>
      <c r="AA219" s="576"/>
      <c r="AB219" s="11" t="str">
        <f t="shared" si="24"/>
        <v>Piotrowski Krzysztof</v>
      </c>
      <c r="AC219" s="11">
        <f t="shared" si="25"/>
        <v>0</v>
      </c>
      <c r="AD219" s="11" t="str">
        <f t="shared" si="26"/>
        <v>Wrocław</v>
      </c>
      <c r="AE219" s="11">
        <v>0</v>
      </c>
      <c r="AF219" s="11"/>
      <c r="AG219" s="11" t="e">
        <f t="shared" si="28"/>
        <v>#VALUE!</v>
      </c>
      <c r="AH219" s="11">
        <f t="shared" si="29"/>
        <v>0</v>
      </c>
      <c r="AI219" s="11" t="e">
        <f t="shared" si="30"/>
        <v>#VALUE!</v>
      </c>
      <c r="AJ219" s="11">
        <f t="shared" si="31"/>
        <v>0</v>
      </c>
      <c r="AK219" s="569"/>
      <c r="AL219" s="569"/>
    </row>
    <row r="220" spans="1:38" s="571" customFormat="1" ht="15" customHeight="1">
      <c r="A220" s="574" t="s">
        <v>1939</v>
      </c>
      <c r="B220" s="573"/>
      <c r="C220" s="573"/>
      <c r="D220" s="595">
        <v>3105</v>
      </c>
      <c r="E220" s="595" t="s">
        <v>1821</v>
      </c>
      <c r="F220" s="595" t="s">
        <v>472</v>
      </c>
      <c r="G220" s="595">
        <v>1992</v>
      </c>
      <c r="H220" s="595" t="s">
        <v>324</v>
      </c>
      <c r="I220" s="595"/>
      <c r="J220" s="701" t="s">
        <v>1940</v>
      </c>
      <c r="K220" s="701"/>
      <c r="L220" s="701"/>
      <c r="M220" s="595" t="s">
        <v>1939</v>
      </c>
      <c r="N220" s="595"/>
      <c r="O220" s="595"/>
      <c r="P220" s="595"/>
      <c r="Q220" s="595"/>
      <c r="R220" s="595"/>
      <c r="S220" s="595"/>
      <c r="T220" s="595"/>
      <c r="U220" s="595"/>
      <c r="V220" s="595"/>
      <c r="W220" s="595"/>
      <c r="X220" s="595"/>
      <c r="Y220" s="595"/>
      <c r="Z220" s="595"/>
      <c r="AA220" s="595"/>
      <c r="AB220" s="11" t="str">
        <f t="shared" si="24"/>
        <v>Nielubszyc Michał</v>
      </c>
      <c r="AC220" s="11">
        <f t="shared" si="25"/>
        <v>0</v>
      </c>
      <c r="AD220" s="11" t="str">
        <f t="shared" si="26"/>
        <v>Sopot</v>
      </c>
      <c r="AE220" s="11">
        <v>0</v>
      </c>
      <c r="AF220" s="11"/>
      <c r="AG220" s="11" t="e">
        <f t="shared" si="28"/>
        <v>#VALUE!</v>
      </c>
      <c r="AH220" s="11" t="e">
        <f t="shared" si="29"/>
        <v>#DIV/0!</v>
      </c>
      <c r="AI220" s="11" t="e">
        <f t="shared" si="30"/>
        <v>#VALUE!</v>
      </c>
      <c r="AJ220" s="11" t="e">
        <f t="shared" si="31"/>
        <v>#DIV/0!</v>
      </c>
      <c r="AK220" s="572"/>
      <c r="AL220" s="572"/>
    </row>
    <row r="221" spans="1:38" ht="15" customHeight="1">
      <c r="A221" s="577" t="s">
        <v>1939</v>
      </c>
      <c r="B221" s="575"/>
      <c r="C221" s="575"/>
      <c r="D221" s="576">
        <v>3125</v>
      </c>
      <c r="E221" s="576" t="s">
        <v>1551</v>
      </c>
      <c r="F221" s="576" t="s">
        <v>102</v>
      </c>
      <c r="G221" s="576">
        <v>1968</v>
      </c>
      <c r="H221" s="576" t="s">
        <v>57</v>
      </c>
      <c r="I221" s="576"/>
      <c r="J221" s="696" t="s">
        <v>1940</v>
      </c>
      <c r="K221" s="696"/>
      <c r="L221" s="696"/>
      <c r="M221" s="576" t="s">
        <v>1939</v>
      </c>
      <c r="N221" s="576"/>
      <c r="O221" s="576"/>
      <c r="P221" s="576"/>
      <c r="Q221" s="576"/>
      <c r="R221" s="576"/>
      <c r="S221" s="576"/>
      <c r="T221" s="576"/>
      <c r="U221" s="576"/>
      <c r="V221" s="576"/>
      <c r="W221" s="576"/>
      <c r="X221" s="576"/>
      <c r="Y221" s="576"/>
      <c r="Z221" s="576"/>
      <c r="AA221" s="576"/>
      <c r="AB221" s="11" t="str">
        <f t="shared" si="24"/>
        <v>Jankowski Mariusz</v>
      </c>
      <c r="AC221" s="11">
        <f t="shared" si="25"/>
        <v>0</v>
      </c>
      <c r="AD221" s="11" t="str">
        <f t="shared" si="26"/>
        <v>Gdańsk</v>
      </c>
      <c r="AE221" s="11">
        <v>0</v>
      </c>
      <c r="AF221" s="11"/>
      <c r="AG221" s="11" t="e">
        <f t="shared" si="28"/>
        <v>#VALUE!</v>
      </c>
      <c r="AH221" s="11" t="e">
        <f t="shared" si="29"/>
        <v>#DIV/0!</v>
      </c>
      <c r="AI221" s="11" t="e">
        <f t="shared" si="30"/>
        <v>#VALUE!</v>
      </c>
      <c r="AJ221" s="11" t="e">
        <f t="shared" si="31"/>
        <v>#DIV/0!</v>
      </c>
      <c r="AK221" s="569"/>
      <c r="AL221" s="569"/>
    </row>
    <row r="222" spans="1:38">
      <c r="A222" s="570"/>
      <c r="B222" s="569"/>
      <c r="C222" s="569"/>
      <c r="D222" s="569"/>
      <c r="E222" s="569"/>
      <c r="F222" s="569"/>
      <c r="G222" s="569"/>
      <c r="H222" s="569"/>
      <c r="I222" s="569"/>
      <c r="J222" s="569"/>
      <c r="K222" s="569"/>
      <c r="L222" s="569"/>
      <c r="M222" s="569"/>
      <c r="N222" s="569"/>
      <c r="O222" s="569"/>
      <c r="P222" s="569"/>
      <c r="Q222" s="569"/>
      <c r="R222" s="569"/>
      <c r="S222" s="569"/>
      <c r="T222" s="569"/>
      <c r="U222" s="569"/>
      <c r="V222" s="569"/>
      <c r="W222" s="569"/>
      <c r="X222" s="569"/>
      <c r="Y222" s="569"/>
      <c r="Z222" s="569"/>
      <c r="AA222" s="569"/>
      <c r="AB222" s="569"/>
      <c r="AC222" s="569"/>
      <c r="AD222" s="569"/>
      <c r="AE222" s="569"/>
      <c r="AF222" s="569"/>
      <c r="AG222" s="569"/>
      <c r="AH222" s="569"/>
      <c r="AI222" s="569"/>
      <c r="AJ222" s="569"/>
      <c r="AK222" s="569"/>
      <c r="AL222" s="569"/>
    </row>
    <row r="223" spans="1:38">
      <c r="A223" s="570"/>
      <c r="B223" s="569"/>
      <c r="C223" s="569"/>
      <c r="D223" s="569"/>
      <c r="E223" s="569"/>
      <c r="F223" s="569"/>
      <c r="G223" s="569"/>
      <c r="H223" s="569"/>
      <c r="I223" s="570" t="s">
        <v>3480</v>
      </c>
      <c r="J223" s="569"/>
      <c r="K223" s="569"/>
      <c r="L223" s="569"/>
      <c r="M223" s="569"/>
      <c r="N223" s="569"/>
      <c r="O223" s="569"/>
      <c r="P223" s="569"/>
      <c r="Q223" s="569"/>
      <c r="R223" s="569"/>
      <c r="S223" s="569"/>
      <c r="T223" s="569"/>
      <c r="U223" s="569"/>
      <c r="V223" s="569"/>
      <c r="W223" s="569"/>
      <c r="X223" s="569"/>
      <c r="Y223" s="569"/>
      <c r="Z223" s="569"/>
      <c r="AA223" s="569"/>
      <c r="AB223" s="569"/>
      <c r="AC223" s="569"/>
      <c r="AD223" s="569"/>
      <c r="AE223" s="569"/>
      <c r="AF223" s="569"/>
      <c r="AG223" s="569"/>
      <c r="AH223" s="569"/>
      <c r="AI223" s="569"/>
      <c r="AJ223" s="569"/>
      <c r="AK223" s="569"/>
      <c r="AL223" s="569"/>
    </row>
    <row r="224" spans="1:38">
      <c r="A224" s="570"/>
      <c r="B224" s="569"/>
      <c r="C224" s="569"/>
      <c r="D224" s="569"/>
      <c r="E224" s="569"/>
      <c r="F224" s="569"/>
      <c r="G224" s="569"/>
      <c r="H224" s="569"/>
      <c r="I224" s="570" t="s">
        <v>3479</v>
      </c>
      <c r="J224" s="569"/>
      <c r="K224" s="569"/>
      <c r="L224" s="569"/>
      <c r="M224" s="569"/>
      <c r="N224" s="569"/>
      <c r="O224" s="569"/>
      <c r="P224" s="569"/>
      <c r="Q224" s="569"/>
      <c r="R224" s="569"/>
      <c r="S224" s="569"/>
      <c r="T224" s="569"/>
      <c r="U224" s="569"/>
      <c r="V224" s="569"/>
      <c r="W224" s="569"/>
      <c r="X224" s="569"/>
      <c r="Y224" s="569"/>
      <c r="Z224" s="569"/>
      <c r="AA224" s="569"/>
      <c r="AB224" s="569"/>
      <c r="AC224" s="569"/>
      <c r="AD224" s="569"/>
      <c r="AE224" s="569"/>
      <c r="AF224" s="569"/>
      <c r="AG224" s="569"/>
      <c r="AH224" s="569"/>
      <c r="AI224" s="569"/>
      <c r="AJ224" s="569"/>
      <c r="AK224" s="569"/>
      <c r="AL224" s="569"/>
    </row>
    <row r="225" spans="1:38">
      <c r="A225" s="570"/>
      <c r="B225" s="569"/>
      <c r="C225" s="569"/>
      <c r="D225" s="569"/>
      <c r="E225" s="569"/>
      <c r="F225" s="569"/>
      <c r="G225" s="569"/>
      <c r="H225" s="569"/>
      <c r="I225" s="570" t="s">
        <v>3616</v>
      </c>
      <c r="J225" s="569"/>
      <c r="K225" s="569"/>
      <c r="L225" s="569"/>
      <c r="M225" s="569"/>
      <c r="N225" s="569"/>
      <c r="O225" s="569"/>
      <c r="P225" s="569"/>
      <c r="Q225" s="569"/>
      <c r="R225" s="569"/>
      <c r="S225" s="569"/>
      <c r="T225" s="569"/>
      <c r="U225" s="569"/>
      <c r="V225" s="569"/>
      <c r="W225" s="569"/>
      <c r="X225" s="569"/>
      <c r="Y225" s="569"/>
      <c r="Z225" s="569"/>
      <c r="AA225" s="569"/>
      <c r="AB225" s="569"/>
      <c r="AC225" s="569"/>
      <c r="AD225" s="569"/>
      <c r="AE225" s="569"/>
      <c r="AF225" s="569"/>
      <c r="AG225" s="569"/>
      <c r="AH225" s="569"/>
      <c r="AI225" s="569"/>
      <c r="AJ225" s="569"/>
      <c r="AK225" s="569"/>
      <c r="AL225" s="569"/>
    </row>
    <row r="226" spans="1:38">
      <c r="A226" s="570"/>
      <c r="B226" s="569"/>
      <c r="C226" s="569"/>
      <c r="D226" s="569"/>
      <c r="E226" s="569"/>
      <c r="F226" s="569"/>
      <c r="G226" s="569"/>
      <c r="H226" s="569"/>
      <c r="I226" s="569"/>
      <c r="J226" s="569"/>
      <c r="K226" s="569"/>
      <c r="L226" s="569"/>
      <c r="M226" s="569"/>
      <c r="N226" s="569"/>
      <c r="O226" s="569"/>
      <c r="P226" s="569"/>
      <c r="Q226" s="569"/>
      <c r="R226" s="569"/>
      <c r="S226" s="569"/>
      <c r="T226" s="569"/>
      <c r="U226" s="569"/>
      <c r="V226" s="569"/>
      <c r="W226" s="569"/>
      <c r="X226" s="569"/>
      <c r="Y226" s="569"/>
      <c r="Z226" s="569"/>
      <c r="AA226" s="569"/>
      <c r="AB226" s="569"/>
      <c r="AC226" s="569"/>
      <c r="AD226" s="569"/>
      <c r="AE226" s="569"/>
      <c r="AF226" s="569"/>
      <c r="AG226" s="569"/>
      <c r="AH226" s="569"/>
      <c r="AI226" s="569"/>
      <c r="AJ226" s="569"/>
      <c r="AK226" s="569"/>
      <c r="AL226" s="569"/>
    </row>
    <row r="227" spans="1:38">
      <c r="A227" s="570"/>
      <c r="B227" s="569"/>
      <c r="C227" s="569"/>
      <c r="D227" s="569"/>
      <c r="E227" s="569"/>
      <c r="F227" s="569"/>
      <c r="G227" s="569"/>
      <c r="H227" s="569"/>
      <c r="I227" s="569"/>
      <c r="J227" s="569"/>
      <c r="K227" s="569"/>
      <c r="L227" s="569"/>
      <c r="M227" s="569"/>
      <c r="N227" s="569"/>
      <c r="O227" s="569"/>
      <c r="P227" s="569"/>
      <c r="Q227" s="569"/>
      <c r="R227" s="569"/>
      <c r="S227" s="569"/>
      <c r="T227" s="569"/>
      <c r="U227" s="569"/>
      <c r="V227" s="569"/>
      <c r="W227" s="569"/>
      <c r="X227" s="569"/>
      <c r="Y227" s="569"/>
      <c r="Z227" s="569"/>
      <c r="AA227" s="569"/>
      <c r="AB227" s="569"/>
      <c r="AC227" s="569"/>
      <c r="AD227" s="569"/>
      <c r="AE227" s="569"/>
      <c r="AF227" s="569"/>
      <c r="AG227" s="569"/>
      <c r="AH227" s="569"/>
      <c r="AI227" s="569"/>
      <c r="AJ227" s="569"/>
      <c r="AK227" s="569"/>
      <c r="AL227" s="569"/>
    </row>
    <row r="228" spans="1:38">
      <c r="A228" s="570"/>
      <c r="B228" s="569"/>
      <c r="C228" s="569"/>
      <c r="D228" s="569"/>
      <c r="E228" s="569"/>
      <c r="F228" s="569"/>
      <c r="G228" s="569"/>
      <c r="H228" s="569"/>
      <c r="I228" s="569"/>
      <c r="J228" s="569"/>
      <c r="K228" s="569"/>
      <c r="L228" s="569"/>
      <c r="M228" s="569"/>
      <c r="N228" s="569"/>
      <c r="O228" s="569"/>
      <c r="P228" s="569"/>
      <c r="Q228" s="569"/>
      <c r="R228" s="569"/>
      <c r="S228" s="569"/>
      <c r="T228" s="569"/>
      <c r="U228" s="569"/>
      <c r="V228" s="569"/>
      <c r="W228" s="569"/>
      <c r="X228" s="569"/>
      <c r="Y228" s="569"/>
      <c r="Z228" s="569"/>
      <c r="AA228" s="569"/>
      <c r="AB228" s="569"/>
      <c r="AC228" s="569"/>
      <c r="AD228" s="569"/>
      <c r="AE228" s="569"/>
      <c r="AF228" s="569"/>
      <c r="AG228" s="569"/>
      <c r="AH228" s="569"/>
      <c r="AI228" s="569"/>
      <c r="AJ228" s="569"/>
      <c r="AK228" s="569"/>
      <c r="AL228" s="569"/>
    </row>
    <row r="229" spans="1:38">
      <c r="A229" s="570"/>
      <c r="B229" s="569"/>
      <c r="C229" s="569"/>
      <c r="D229" s="569"/>
      <c r="E229" s="569"/>
      <c r="F229" s="569"/>
      <c r="G229" s="569"/>
      <c r="H229" s="569"/>
      <c r="I229" s="569"/>
      <c r="J229" s="569"/>
      <c r="K229" s="569"/>
      <c r="L229" s="569"/>
      <c r="M229" s="569"/>
      <c r="N229" s="569"/>
      <c r="O229" s="569"/>
      <c r="P229" s="569"/>
      <c r="Q229" s="569"/>
      <c r="R229" s="569"/>
      <c r="S229" s="569"/>
      <c r="T229" s="569"/>
      <c r="U229" s="569"/>
      <c r="V229" s="569"/>
      <c r="W229" s="569"/>
      <c r="X229" s="569"/>
      <c r="Y229" s="569"/>
      <c r="Z229" s="569"/>
      <c r="AA229" s="569"/>
      <c r="AB229" s="569"/>
      <c r="AC229" s="569"/>
      <c r="AD229" s="569"/>
      <c r="AE229" s="569"/>
      <c r="AF229" s="569"/>
      <c r="AG229" s="569"/>
      <c r="AH229" s="569"/>
      <c r="AI229" s="569"/>
      <c r="AJ229" s="569"/>
      <c r="AK229" s="569"/>
      <c r="AL229" s="569"/>
    </row>
    <row r="230" spans="1:38">
      <c r="A230" s="570"/>
      <c r="B230" s="569"/>
      <c r="C230" s="569"/>
      <c r="D230" s="569"/>
      <c r="E230" s="569"/>
      <c r="F230" s="569"/>
      <c r="G230" s="569"/>
      <c r="H230" s="569"/>
      <c r="I230" s="569"/>
      <c r="J230" s="569"/>
      <c r="K230" s="569"/>
      <c r="L230" s="569"/>
      <c r="M230" s="569"/>
      <c r="N230" s="569"/>
      <c r="O230" s="569"/>
      <c r="P230" s="569"/>
      <c r="Q230" s="569"/>
      <c r="R230" s="569"/>
      <c r="S230" s="569"/>
      <c r="T230" s="569"/>
      <c r="U230" s="569"/>
      <c r="V230" s="569"/>
      <c r="W230" s="569"/>
      <c r="X230" s="569"/>
      <c r="Y230" s="569"/>
      <c r="Z230" s="569"/>
      <c r="AA230" s="569"/>
      <c r="AB230" s="569"/>
      <c r="AC230" s="569"/>
      <c r="AD230" s="569"/>
      <c r="AE230" s="569"/>
      <c r="AF230" s="569"/>
      <c r="AG230" s="569"/>
      <c r="AH230" s="569"/>
      <c r="AI230" s="569"/>
      <c r="AJ230" s="569"/>
      <c r="AK230" s="569"/>
      <c r="AL230" s="569"/>
    </row>
    <row r="231" spans="1:38">
      <c r="A231" s="570"/>
      <c r="B231" s="569"/>
      <c r="C231" s="569"/>
      <c r="D231" s="569"/>
      <c r="E231" s="569"/>
      <c r="F231" s="569"/>
      <c r="G231" s="569"/>
      <c r="H231" s="569"/>
      <c r="I231" s="569"/>
      <c r="J231" s="569"/>
      <c r="K231" s="569"/>
      <c r="L231" s="569"/>
      <c r="M231" s="569"/>
      <c r="N231" s="569"/>
      <c r="O231" s="569"/>
      <c r="P231" s="569"/>
      <c r="Q231" s="569"/>
      <c r="R231" s="569"/>
      <c r="S231" s="569"/>
      <c r="T231" s="569"/>
      <c r="U231" s="569"/>
      <c r="V231" s="569"/>
      <c r="W231" s="569"/>
      <c r="X231" s="569"/>
      <c r="Y231" s="569"/>
      <c r="Z231" s="569"/>
      <c r="AA231" s="569"/>
      <c r="AB231" s="569"/>
      <c r="AC231" s="569"/>
      <c r="AD231" s="569"/>
      <c r="AE231" s="569"/>
      <c r="AF231" s="569"/>
      <c r="AG231" s="569"/>
      <c r="AH231" s="569"/>
      <c r="AI231" s="569"/>
      <c r="AJ231" s="569"/>
      <c r="AK231" s="569"/>
      <c r="AL231" s="569"/>
    </row>
    <row r="232" spans="1:38">
      <c r="A232" s="570"/>
      <c r="B232" s="569"/>
      <c r="C232" s="569"/>
      <c r="D232" s="569"/>
      <c r="E232" s="569"/>
      <c r="F232" s="569"/>
      <c r="G232" s="569"/>
      <c r="H232" s="569"/>
      <c r="I232" s="569"/>
      <c r="J232" s="569"/>
      <c r="K232" s="569"/>
      <c r="L232" s="569"/>
      <c r="M232" s="569"/>
      <c r="N232" s="569"/>
      <c r="O232" s="569"/>
      <c r="P232" s="569"/>
      <c r="Q232" s="569"/>
      <c r="R232" s="569"/>
      <c r="S232" s="569"/>
      <c r="T232" s="569"/>
      <c r="U232" s="569"/>
      <c r="V232" s="569"/>
      <c r="W232" s="569"/>
      <c r="X232" s="569"/>
      <c r="Y232" s="569"/>
      <c r="Z232" s="569"/>
      <c r="AA232" s="569"/>
      <c r="AB232" s="569"/>
      <c r="AC232" s="569"/>
      <c r="AD232" s="569"/>
      <c r="AE232" s="569"/>
      <c r="AF232" s="569"/>
      <c r="AG232" s="569"/>
      <c r="AH232" s="569"/>
      <c r="AI232" s="569"/>
      <c r="AJ232" s="569"/>
      <c r="AK232" s="569"/>
      <c r="AL232" s="569"/>
    </row>
    <row r="233" spans="1:38">
      <c r="A233" s="570"/>
      <c r="B233" s="569"/>
      <c r="C233" s="569"/>
      <c r="D233" s="569"/>
      <c r="E233" s="569"/>
      <c r="F233" s="569"/>
      <c r="G233" s="569"/>
      <c r="H233" s="569"/>
      <c r="I233" s="569"/>
      <c r="J233" s="569"/>
      <c r="K233" s="569"/>
      <c r="L233" s="569"/>
      <c r="M233" s="569"/>
      <c r="N233" s="569"/>
      <c r="O233" s="569"/>
      <c r="P233" s="569"/>
      <c r="Q233" s="569"/>
      <c r="R233" s="569"/>
      <c r="S233" s="569"/>
      <c r="T233" s="569"/>
      <c r="U233" s="569"/>
      <c r="V233" s="569"/>
      <c r="W233" s="569"/>
      <c r="X233" s="569"/>
      <c r="Y233" s="569"/>
      <c r="Z233" s="569"/>
      <c r="AA233" s="569"/>
      <c r="AB233" s="569"/>
      <c r="AC233" s="569"/>
      <c r="AD233" s="569"/>
      <c r="AE233" s="569"/>
      <c r="AF233" s="569"/>
      <c r="AG233" s="569"/>
      <c r="AH233" s="569"/>
      <c r="AI233" s="569"/>
      <c r="AJ233" s="569"/>
      <c r="AK233" s="569"/>
      <c r="AL233" s="569"/>
    </row>
  </sheetData>
  <sheetProtection selectLockedCells="1" selectUnlockedCells="1"/>
  <mergeCells count="15">
    <mergeCell ref="J219:L219"/>
    <mergeCell ref="J220:L220"/>
    <mergeCell ref="J221:L221"/>
    <mergeCell ref="A1:K2"/>
    <mergeCell ref="O1:AA1"/>
    <mergeCell ref="A3:A4"/>
    <mergeCell ref="B3:B4"/>
    <mergeCell ref="C3:C4"/>
    <mergeCell ref="D3:D4"/>
    <mergeCell ref="E3:E4"/>
    <mergeCell ref="F3:F4"/>
    <mergeCell ref="G3:G4"/>
    <mergeCell ref="H3:H4"/>
    <mergeCell ref="I3:I4"/>
    <mergeCell ref="J3:N3"/>
  </mergeCells>
  <pageMargins left="0" right="0" top="0.39374999999999999" bottom="0.39374999999999999" header="0" footer="0"/>
  <pageSetup paperSize="9" firstPageNumber="0" orientation="portrait" horizontalDpi="300" verticalDpi="300"/>
  <headerFooter alignWithMargins="0">
    <oddHeader>&amp;C&amp;A</oddHeader>
    <oddFooter>&amp;CStrona &amp;P</oddFooter>
  </headerFooter>
</worksheet>
</file>

<file path=xl/worksheets/sheet55.xml><?xml version="1.0" encoding="utf-8"?>
<worksheet xmlns="http://schemas.openxmlformats.org/spreadsheetml/2006/main" xmlns:r="http://schemas.openxmlformats.org/officeDocument/2006/relationships">
  <dimension ref="A1:R9"/>
  <sheetViews>
    <sheetView workbookViewId="0"/>
  </sheetViews>
  <sheetFormatPr defaultRowHeight="14.25"/>
  <cols>
    <col min="1" max="1" width="9.140625" style="602"/>
    <col min="2" max="2" width="11.42578125" style="602" bestFit="1" customWidth="1"/>
    <col min="3" max="3" width="11.85546875" style="602" bestFit="1" customWidth="1"/>
    <col min="4" max="4" width="24.85546875" style="602" customWidth="1"/>
    <col min="5" max="5" width="15.140625" style="602" customWidth="1"/>
    <col min="6" max="8" width="9.140625" style="602"/>
    <col min="9" max="10" width="10.28515625" style="602" customWidth="1"/>
    <col min="11" max="11" width="21.5703125" style="602" customWidth="1"/>
    <col min="12" max="16384" width="9.140625" style="602"/>
  </cols>
  <sheetData>
    <row r="1" spans="1:18">
      <c r="A1" s="620" t="s">
        <v>4056</v>
      </c>
      <c r="B1" s="620"/>
      <c r="C1" s="620"/>
      <c r="D1" s="620"/>
      <c r="E1" s="620"/>
      <c r="F1" s="620"/>
      <c r="G1" s="620"/>
      <c r="H1" s="620"/>
      <c r="I1" s="620"/>
    </row>
    <row r="2" spans="1:18" ht="42.75" customHeight="1">
      <c r="A2" s="619" t="s">
        <v>4052</v>
      </c>
      <c r="B2" s="618" t="s">
        <v>4051</v>
      </c>
      <c r="C2" s="618"/>
      <c r="D2" s="618" t="s">
        <v>4050</v>
      </c>
      <c r="E2" s="618" t="s">
        <v>4049</v>
      </c>
      <c r="F2" s="618" t="s">
        <v>162</v>
      </c>
      <c r="G2" s="618"/>
      <c r="H2" s="618"/>
      <c r="I2" s="618" t="s">
        <v>4048</v>
      </c>
      <c r="J2" s="618" t="s">
        <v>4047</v>
      </c>
      <c r="K2" s="613" t="s">
        <v>4046</v>
      </c>
      <c r="M2" s="11" t="s">
        <v>165</v>
      </c>
      <c r="N2" s="11" t="s">
        <v>196</v>
      </c>
      <c r="O2" s="11" t="s">
        <v>162</v>
      </c>
      <c r="P2" s="11" t="s">
        <v>163</v>
      </c>
      <c r="Q2" s="11" t="s">
        <v>79</v>
      </c>
      <c r="R2" s="11" t="s">
        <v>164</v>
      </c>
    </row>
    <row r="3" spans="1:18" ht="42.75" customHeight="1">
      <c r="A3" s="606">
        <v>14</v>
      </c>
      <c r="B3" s="607" t="s">
        <v>52</v>
      </c>
      <c r="C3" s="607" t="s">
        <v>26</v>
      </c>
      <c r="D3" s="604"/>
      <c r="E3" s="609" t="s">
        <v>4036</v>
      </c>
      <c r="F3" s="604">
        <v>371</v>
      </c>
      <c r="G3" s="604">
        <v>59</v>
      </c>
      <c r="H3" s="604">
        <f>F3+G3/60</f>
        <v>371.98333333333335</v>
      </c>
      <c r="I3" s="604">
        <v>53</v>
      </c>
      <c r="J3" s="604">
        <v>1</v>
      </c>
      <c r="K3" s="604">
        <v>21</v>
      </c>
      <c r="M3" s="11"/>
      <c r="N3" s="11">
        <v>100</v>
      </c>
      <c r="O3" s="11"/>
      <c r="P3" s="11"/>
      <c r="Q3" s="11"/>
      <c r="R3" s="11"/>
    </row>
    <row r="4" spans="1:18">
      <c r="A4" s="604">
        <v>5</v>
      </c>
      <c r="B4" s="617" t="s">
        <v>121</v>
      </c>
      <c r="C4" s="617" t="s">
        <v>29</v>
      </c>
      <c r="D4" s="604" t="s">
        <v>4054</v>
      </c>
      <c r="E4" s="604" t="s">
        <v>122</v>
      </c>
      <c r="F4" s="604">
        <v>471</v>
      </c>
      <c r="G4" s="604">
        <v>24</v>
      </c>
      <c r="H4" s="604">
        <f>F4+G4/60</f>
        <v>471.4</v>
      </c>
      <c r="I4" s="604">
        <v>46</v>
      </c>
      <c r="J4" s="604">
        <v>1</v>
      </c>
      <c r="K4" s="604">
        <v>17</v>
      </c>
      <c r="M4" s="11">
        <v>100</v>
      </c>
      <c r="N4" s="11">
        <f t="shared" ref="N4" si="0">MAX(N3*IF(Q4&lt;1,Q4,IF(R4&lt;1,R4,IF(O4&lt;1,O4,1))),0)</f>
        <v>86.79245283018868</v>
      </c>
      <c r="O4" s="80">
        <f>H3/H4</f>
        <v>0.78910338000282854</v>
      </c>
      <c r="P4" s="11">
        <f>K4/K3</f>
        <v>0.80952380952380953</v>
      </c>
      <c r="Q4" s="11">
        <f>I4/I3</f>
        <v>0.86792452830188682</v>
      </c>
      <c r="R4" s="11">
        <f>P4^0.2</f>
        <v>0.95861876336293772</v>
      </c>
    </row>
    <row r="5" spans="1:18">
      <c r="A5" s="604">
        <v>2</v>
      </c>
      <c r="B5" s="617" t="s">
        <v>2602</v>
      </c>
      <c r="C5" s="617" t="s">
        <v>2601</v>
      </c>
      <c r="D5" s="604"/>
      <c r="E5" s="604" t="s">
        <v>57</v>
      </c>
      <c r="F5" s="604">
        <v>476</v>
      </c>
      <c r="G5" s="604">
        <v>55</v>
      </c>
      <c r="H5" s="604">
        <f t="shared" ref="H5:H9" si="1">F5+G5/60</f>
        <v>476.91666666666669</v>
      </c>
      <c r="I5" s="604">
        <v>43</v>
      </c>
      <c r="J5" s="604">
        <v>2</v>
      </c>
      <c r="K5" s="604">
        <v>15</v>
      </c>
      <c r="M5" s="11">
        <f>MAX(M4*IF(Q5&lt;1,Q5,IF(R5&lt;1,R5,IF(O5&lt;1,O5,1))),0)</f>
        <v>93.478260869565219</v>
      </c>
      <c r="N5" s="11">
        <f>MAX(N4*IF(Q5&lt;1,Q5,IF(R5&lt;1,R5,IF(O5&lt;1,O5,1))),0)</f>
        <v>81.132075471698116</v>
      </c>
      <c r="O5" s="80">
        <f>H4/H5</f>
        <v>0.98843264022365884</v>
      </c>
      <c r="P5" s="11">
        <f>K5/K4</f>
        <v>0.88235294117647056</v>
      </c>
      <c r="Q5" s="11">
        <f>I5/I4</f>
        <v>0.93478260869565222</v>
      </c>
      <c r="R5" s="11">
        <f>P5^0.2</f>
        <v>0.97527808955947271</v>
      </c>
    </row>
    <row r="6" spans="1:18">
      <c r="A6" s="604">
        <v>1</v>
      </c>
      <c r="B6" s="617" t="s">
        <v>1293</v>
      </c>
      <c r="C6" s="617" t="s">
        <v>832</v>
      </c>
      <c r="D6" s="604" t="s">
        <v>4055</v>
      </c>
      <c r="E6" s="604" t="s">
        <v>45</v>
      </c>
      <c r="F6" s="604">
        <v>479</v>
      </c>
      <c r="G6" s="604">
        <v>42</v>
      </c>
      <c r="H6" s="604">
        <f t="shared" si="1"/>
        <v>479.7</v>
      </c>
      <c r="I6" s="604">
        <v>41</v>
      </c>
      <c r="J6" s="604">
        <v>3</v>
      </c>
      <c r="K6" s="604">
        <v>14</v>
      </c>
      <c r="M6" s="11">
        <f t="shared" ref="M6:M9" si="2">MAX(M5*IF(Q6&lt;1,Q6,IF(R6&lt;1,R6,IF(O6&lt;1,O6,1))),0)</f>
        <v>89.130434782608702</v>
      </c>
      <c r="N6" s="11">
        <f t="shared" ref="N6:N9" si="3">MAX(N5*IF(Q6&lt;1,Q6,IF(R6&lt;1,R6,IF(O6&lt;1,O6,1))),0)</f>
        <v>77.358490566037744</v>
      </c>
      <c r="O6" s="80">
        <f t="shared" ref="O6:O9" si="4">H5/H6</f>
        <v>0.99419776249044545</v>
      </c>
      <c r="P6" s="11">
        <f t="shared" ref="P6:P9" si="5">K6/K5</f>
        <v>0.93333333333333335</v>
      </c>
      <c r="Q6" s="11">
        <f t="shared" ref="Q6:Q9" si="6">I6/I5</f>
        <v>0.95348837209302328</v>
      </c>
      <c r="R6" s="11">
        <f>P6^0.2</f>
        <v>0.98629618965902943</v>
      </c>
    </row>
    <row r="7" spans="1:18">
      <c r="A7" s="604">
        <v>6</v>
      </c>
      <c r="B7" s="617" t="s">
        <v>4058</v>
      </c>
      <c r="C7" s="617" t="s">
        <v>3708</v>
      </c>
      <c r="D7" s="604"/>
      <c r="E7" s="604" t="s">
        <v>3706</v>
      </c>
      <c r="F7" s="604">
        <v>449</v>
      </c>
      <c r="G7" s="604">
        <v>30</v>
      </c>
      <c r="H7" s="604">
        <f t="shared" si="1"/>
        <v>449.5</v>
      </c>
      <c r="I7" s="604">
        <v>38</v>
      </c>
      <c r="J7" s="604">
        <v>4</v>
      </c>
      <c r="K7" s="604">
        <v>13</v>
      </c>
      <c r="L7" s="602" t="str">
        <f>C7&amp;" "&amp;B7</f>
        <v>Bukraba Dana</v>
      </c>
      <c r="M7" s="11">
        <f t="shared" si="2"/>
        <v>82.608695652173921</v>
      </c>
      <c r="N7" s="11">
        <f t="shared" si="3"/>
        <v>71.698113207547181</v>
      </c>
      <c r="O7" s="80">
        <f t="shared" si="4"/>
        <v>1.0671857619577307</v>
      </c>
      <c r="P7" s="11">
        <f t="shared" si="5"/>
        <v>0.9285714285714286</v>
      </c>
      <c r="Q7" s="11">
        <f t="shared" si="6"/>
        <v>0.92682926829268297</v>
      </c>
      <c r="R7" s="11">
        <f t="shared" ref="R7:R9" si="7">P7^0.2</f>
        <v>0.98528770473770133</v>
      </c>
    </row>
    <row r="8" spans="1:18">
      <c r="A8" s="604">
        <v>3</v>
      </c>
      <c r="B8" s="617" t="s">
        <v>1293</v>
      </c>
      <c r="C8" s="617" t="s">
        <v>1308</v>
      </c>
      <c r="D8" s="604" t="s">
        <v>4033</v>
      </c>
      <c r="E8" s="604" t="s">
        <v>579</v>
      </c>
      <c r="F8" s="604">
        <v>465</v>
      </c>
      <c r="G8" s="604">
        <v>4</v>
      </c>
      <c r="H8" s="604">
        <f t="shared" si="1"/>
        <v>465.06666666666666</v>
      </c>
      <c r="I8" s="604">
        <v>38</v>
      </c>
      <c r="J8" s="604">
        <v>5</v>
      </c>
      <c r="K8" s="604">
        <v>13</v>
      </c>
      <c r="M8" s="11">
        <f t="shared" si="2"/>
        <v>79.843625349022744</v>
      </c>
      <c r="N8" s="11">
        <f t="shared" si="3"/>
        <v>69.298240868963148</v>
      </c>
      <c r="O8" s="80">
        <f t="shared" si="4"/>
        <v>0.96652809633027525</v>
      </c>
      <c r="P8" s="11">
        <f t="shared" si="5"/>
        <v>1</v>
      </c>
      <c r="Q8" s="11">
        <f t="shared" si="6"/>
        <v>1</v>
      </c>
      <c r="R8" s="11">
        <f t="shared" si="7"/>
        <v>1</v>
      </c>
    </row>
    <row r="9" spans="1:18">
      <c r="A9" s="604">
        <v>4</v>
      </c>
      <c r="B9" s="617" t="s">
        <v>1311</v>
      </c>
      <c r="C9" s="617" t="s">
        <v>1308</v>
      </c>
      <c r="D9" s="604" t="s">
        <v>4033</v>
      </c>
      <c r="E9" s="604" t="s">
        <v>579</v>
      </c>
      <c r="F9" s="604">
        <v>465</v>
      </c>
      <c r="G9" s="604">
        <v>7</v>
      </c>
      <c r="H9" s="604">
        <f t="shared" si="1"/>
        <v>465.11666666666667</v>
      </c>
      <c r="I9" s="604">
        <v>38</v>
      </c>
      <c r="J9" s="604">
        <v>6</v>
      </c>
      <c r="K9" s="604">
        <v>13</v>
      </c>
      <c r="M9" s="11">
        <f t="shared" si="2"/>
        <v>79.835042166450364</v>
      </c>
      <c r="N9" s="11">
        <f t="shared" si="3"/>
        <v>69.290791314277698</v>
      </c>
      <c r="O9" s="80">
        <f t="shared" si="4"/>
        <v>0.99989250008958319</v>
      </c>
      <c r="P9" s="11">
        <f t="shared" si="5"/>
        <v>1</v>
      </c>
      <c r="Q9" s="11">
        <f t="shared" si="6"/>
        <v>1</v>
      </c>
      <c r="R9" s="11">
        <f t="shared" si="7"/>
        <v>1</v>
      </c>
    </row>
  </sheetData>
  <sortState ref="A3:L8">
    <sortCondition ref="J3:J8"/>
  </sortState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56.xml><?xml version="1.0" encoding="utf-8"?>
<worksheet xmlns="http://schemas.openxmlformats.org/spreadsheetml/2006/main" xmlns:r="http://schemas.openxmlformats.org/officeDocument/2006/relationships">
  <dimension ref="A1:R42"/>
  <sheetViews>
    <sheetView workbookViewId="0"/>
  </sheetViews>
  <sheetFormatPr defaultRowHeight="14.25"/>
  <cols>
    <col min="1" max="1" width="4.140625" style="603" customWidth="1"/>
    <col min="2" max="2" width="11.42578125" style="602" bestFit="1" customWidth="1"/>
    <col min="3" max="3" width="12.28515625" style="602" bestFit="1" customWidth="1"/>
    <col min="4" max="4" width="27.7109375" style="602" customWidth="1"/>
    <col min="5" max="5" width="14.5703125" style="602" customWidth="1"/>
    <col min="6" max="8" width="12.42578125" style="602" customWidth="1"/>
    <col min="9" max="9" width="8" style="602" customWidth="1"/>
    <col min="10" max="10" width="7" style="602" customWidth="1"/>
    <col min="11" max="11" width="23.7109375" style="602" customWidth="1"/>
    <col min="12" max="12" width="23.140625" style="602" bestFit="1" customWidth="1"/>
    <col min="13" max="16384" width="9.140625" style="602"/>
  </cols>
  <sheetData>
    <row r="1" spans="1:18">
      <c r="A1" s="620" t="s">
        <v>4053</v>
      </c>
      <c r="B1" s="620"/>
      <c r="C1" s="620"/>
      <c r="D1" s="620"/>
      <c r="E1" s="620"/>
      <c r="F1" s="620"/>
      <c r="G1" s="620"/>
      <c r="H1" s="620"/>
      <c r="I1" s="620"/>
    </row>
    <row r="2" spans="1:18" ht="27.75" customHeight="1">
      <c r="A2" s="616" t="s">
        <v>4052</v>
      </c>
      <c r="B2" s="615" t="s">
        <v>4051</v>
      </c>
      <c r="C2" s="615"/>
      <c r="D2" s="615" t="s">
        <v>4050</v>
      </c>
      <c r="E2" s="615" t="s">
        <v>4049</v>
      </c>
      <c r="F2" s="615" t="s">
        <v>162</v>
      </c>
      <c r="G2" s="615"/>
      <c r="H2" s="615"/>
      <c r="I2" s="615" t="s">
        <v>4048</v>
      </c>
      <c r="J2" s="614" t="s">
        <v>4047</v>
      </c>
      <c r="K2" s="613" t="s">
        <v>4046</v>
      </c>
      <c r="M2" s="11" t="s">
        <v>165</v>
      </c>
      <c r="N2" s="11" t="s">
        <v>196</v>
      </c>
      <c r="O2" s="11" t="s">
        <v>162</v>
      </c>
      <c r="P2" s="11" t="s">
        <v>163</v>
      </c>
      <c r="Q2" s="11" t="s">
        <v>79</v>
      </c>
      <c r="R2" s="11" t="s">
        <v>164</v>
      </c>
    </row>
    <row r="3" spans="1:18">
      <c r="A3" s="606">
        <v>14</v>
      </c>
      <c r="B3" s="607" t="s">
        <v>52</v>
      </c>
      <c r="C3" s="607" t="s">
        <v>26</v>
      </c>
      <c r="D3" s="604"/>
      <c r="E3" s="609" t="s">
        <v>4036</v>
      </c>
      <c r="F3" s="604">
        <v>371</v>
      </c>
      <c r="G3" s="604">
        <v>59</v>
      </c>
      <c r="H3" s="604">
        <f>F3+G3/60</f>
        <v>371.98333333333335</v>
      </c>
      <c r="I3" s="604">
        <v>53</v>
      </c>
      <c r="J3" s="604">
        <v>1</v>
      </c>
      <c r="K3" s="604">
        <v>21</v>
      </c>
      <c r="L3" s="602" t="str">
        <f>C3&amp;" "&amp;B3</f>
        <v>Owczarski Marcin</v>
      </c>
      <c r="M3" s="11">
        <v>100</v>
      </c>
      <c r="N3" s="11"/>
      <c r="O3" s="11"/>
      <c r="P3" s="11"/>
      <c r="Q3" s="11"/>
      <c r="R3" s="11"/>
    </row>
    <row r="4" spans="1:18">
      <c r="A4" s="606">
        <v>3</v>
      </c>
      <c r="B4" s="607" t="s">
        <v>107</v>
      </c>
      <c r="C4" s="607" t="s">
        <v>114</v>
      </c>
      <c r="D4" s="604" t="s">
        <v>4043</v>
      </c>
      <c r="E4" s="609" t="s">
        <v>57</v>
      </c>
      <c r="F4" s="609">
        <v>398</v>
      </c>
      <c r="G4" s="609">
        <v>42</v>
      </c>
      <c r="H4" s="604">
        <f t="shared" ref="H4:H42" si="0">F4+G4/60</f>
        <v>398.7</v>
      </c>
      <c r="I4" s="604">
        <v>53</v>
      </c>
      <c r="J4" s="604">
        <v>2</v>
      </c>
      <c r="K4" s="604">
        <v>21</v>
      </c>
      <c r="L4" s="602" t="str">
        <f t="shared" ref="L4:L42" si="1">C4&amp;" "&amp;B4</f>
        <v>Bober Bartłomiej</v>
      </c>
      <c r="M4" s="11">
        <f>MAX(M3*IF(Q4&lt;1,Q4,IF(R4&lt;1,R4,IF(O4&lt;1,O4,1))),0)</f>
        <v>93.299055262937884</v>
      </c>
      <c r="N4" s="11"/>
      <c r="O4" s="80">
        <f>H3/H4</f>
        <v>0.93299055262937891</v>
      </c>
      <c r="P4" s="11">
        <f>K4/K3</f>
        <v>1</v>
      </c>
      <c r="Q4" s="11">
        <f>I4/I3</f>
        <v>1</v>
      </c>
      <c r="R4" s="11">
        <f>P4^0.2</f>
        <v>1</v>
      </c>
    </row>
    <row r="5" spans="1:18">
      <c r="A5" s="606">
        <v>34</v>
      </c>
      <c r="B5" s="607" t="s">
        <v>55</v>
      </c>
      <c r="C5" s="607" t="s">
        <v>54</v>
      </c>
      <c r="D5" s="604"/>
      <c r="E5" s="604"/>
      <c r="F5" s="604">
        <v>402</v>
      </c>
      <c r="G5" s="604">
        <v>24</v>
      </c>
      <c r="H5" s="604">
        <f t="shared" si="0"/>
        <v>402.4</v>
      </c>
      <c r="I5" s="604">
        <v>53</v>
      </c>
      <c r="J5" s="604">
        <v>3</v>
      </c>
      <c r="K5" s="604">
        <v>21</v>
      </c>
      <c r="L5" s="602" t="str">
        <f t="shared" si="1"/>
        <v>Liszka Grzegorz</v>
      </c>
      <c r="M5" s="11">
        <f>MAX(M4*IF(Q5&lt;1,Q5,IF(R5&lt;1,R5,IF(O5&lt;1,O5,1))),0)</f>
        <v>92.44118621603711</v>
      </c>
      <c r="N5" s="11"/>
      <c r="O5" s="80">
        <f>H4/H5</f>
        <v>0.99080516898608351</v>
      </c>
      <c r="P5" s="11">
        <f>K5/K4</f>
        <v>1</v>
      </c>
      <c r="Q5" s="11">
        <f>I5/I4</f>
        <v>1</v>
      </c>
      <c r="R5" s="11">
        <f>P5^0.2</f>
        <v>1</v>
      </c>
    </row>
    <row r="6" spans="1:18">
      <c r="A6" s="606">
        <v>38</v>
      </c>
      <c r="B6" s="607" t="s">
        <v>66</v>
      </c>
      <c r="C6" s="607" t="s">
        <v>302</v>
      </c>
      <c r="D6" s="604"/>
      <c r="E6" s="604"/>
      <c r="F6" s="604">
        <v>422</v>
      </c>
      <c r="G6" s="604">
        <v>58</v>
      </c>
      <c r="H6" s="604">
        <f t="shared" si="0"/>
        <v>422.96666666666664</v>
      </c>
      <c r="I6" s="604">
        <v>53</v>
      </c>
      <c r="J6" s="604">
        <v>4</v>
      </c>
      <c r="K6" s="604">
        <v>21</v>
      </c>
      <c r="L6" s="602" t="str">
        <f t="shared" si="1"/>
        <v>Pachulski Leszek</v>
      </c>
      <c r="M6" s="11">
        <f t="shared" ref="M6:M9" si="2">MAX(M5*IF(Q6&lt;1,Q6,IF(R6&lt;1,R6,IF(O6&lt;1,O6,1))),0)</f>
        <v>87.946252659784065</v>
      </c>
      <c r="N6" s="11"/>
      <c r="O6" s="80">
        <f t="shared" ref="O6:O9" si="3">H5/H6</f>
        <v>0.95137520687209398</v>
      </c>
      <c r="P6" s="11">
        <f t="shared" ref="P6:P9" si="4">K6/K5</f>
        <v>1</v>
      </c>
      <c r="Q6" s="11">
        <f t="shared" ref="Q6:Q9" si="5">I6/I5</f>
        <v>1</v>
      </c>
      <c r="R6" s="11">
        <f>P6^0.2</f>
        <v>1</v>
      </c>
    </row>
    <row r="7" spans="1:18">
      <c r="A7" s="606">
        <v>39</v>
      </c>
      <c r="B7" s="607" t="s">
        <v>88</v>
      </c>
      <c r="C7" s="607" t="s">
        <v>302</v>
      </c>
      <c r="D7" s="604"/>
      <c r="E7" s="604"/>
      <c r="F7" s="604">
        <v>422</v>
      </c>
      <c r="G7" s="604">
        <v>58</v>
      </c>
      <c r="H7" s="604">
        <f t="shared" si="0"/>
        <v>422.96666666666664</v>
      </c>
      <c r="I7" s="604">
        <v>53</v>
      </c>
      <c r="J7" s="604">
        <v>4</v>
      </c>
      <c r="K7" s="604">
        <v>21</v>
      </c>
      <c r="L7" s="602" t="str">
        <f t="shared" si="1"/>
        <v>Pachulski Marek</v>
      </c>
      <c r="M7" s="11">
        <f t="shared" si="2"/>
        <v>87.946252659784065</v>
      </c>
      <c r="N7" s="11"/>
      <c r="O7" s="80">
        <f t="shared" si="3"/>
        <v>1</v>
      </c>
      <c r="P7" s="11">
        <f t="shared" si="4"/>
        <v>1</v>
      </c>
      <c r="Q7" s="11">
        <f t="shared" si="5"/>
        <v>1</v>
      </c>
      <c r="R7" s="11">
        <f t="shared" ref="R7:R9" si="6">P7^0.2</f>
        <v>1</v>
      </c>
    </row>
    <row r="8" spans="1:18">
      <c r="A8" s="606">
        <v>37</v>
      </c>
      <c r="B8" s="607" t="s">
        <v>50</v>
      </c>
      <c r="C8" s="607" t="s">
        <v>541</v>
      </c>
      <c r="D8" s="604"/>
      <c r="E8" s="604"/>
      <c r="F8" s="604">
        <v>432</v>
      </c>
      <c r="G8" s="604">
        <v>22</v>
      </c>
      <c r="H8" s="604">
        <f t="shared" si="0"/>
        <v>432.36666666666667</v>
      </c>
      <c r="I8" s="604">
        <v>53</v>
      </c>
      <c r="J8" s="604">
        <v>6</v>
      </c>
      <c r="K8" s="604">
        <v>21</v>
      </c>
      <c r="L8" s="602" t="str">
        <f t="shared" si="1"/>
        <v>Piwakowski Wojciech</v>
      </c>
      <c r="M8" s="11">
        <f t="shared" si="2"/>
        <v>86.034230205843798</v>
      </c>
      <c r="N8" s="11"/>
      <c r="O8" s="80">
        <f t="shared" si="3"/>
        <v>0.97825919358569113</v>
      </c>
      <c r="P8" s="11">
        <f t="shared" si="4"/>
        <v>1</v>
      </c>
      <c r="Q8" s="11">
        <f t="shared" si="5"/>
        <v>1</v>
      </c>
      <c r="R8" s="11">
        <f t="shared" si="6"/>
        <v>1</v>
      </c>
    </row>
    <row r="9" spans="1:18">
      <c r="A9" s="606">
        <v>19</v>
      </c>
      <c r="B9" s="607" t="s">
        <v>91</v>
      </c>
      <c r="C9" s="607" t="s">
        <v>268</v>
      </c>
      <c r="D9" s="604" t="s">
        <v>4032</v>
      </c>
      <c r="E9" s="609" t="s">
        <v>4031</v>
      </c>
      <c r="F9" s="604">
        <v>444</v>
      </c>
      <c r="G9" s="604">
        <v>23</v>
      </c>
      <c r="H9" s="604">
        <f t="shared" si="0"/>
        <v>444.38333333333333</v>
      </c>
      <c r="I9" s="604">
        <v>53</v>
      </c>
      <c r="J9" s="604">
        <v>7</v>
      </c>
      <c r="K9" s="604">
        <v>21</v>
      </c>
      <c r="L9" s="602" t="str">
        <f t="shared" si="1"/>
        <v>Potocki Mirosław</v>
      </c>
      <c r="M9" s="11">
        <f t="shared" si="2"/>
        <v>83.707759816974828</v>
      </c>
      <c r="N9" s="11"/>
      <c r="O9" s="80">
        <f t="shared" si="3"/>
        <v>0.97295878183250195</v>
      </c>
      <c r="P9" s="11">
        <f t="shared" si="4"/>
        <v>1</v>
      </c>
      <c r="Q9" s="11">
        <f t="shared" si="5"/>
        <v>1</v>
      </c>
      <c r="R9" s="11">
        <f t="shared" si="6"/>
        <v>1</v>
      </c>
    </row>
    <row r="10" spans="1:18">
      <c r="A10" s="606">
        <v>8</v>
      </c>
      <c r="B10" s="607" t="s">
        <v>84</v>
      </c>
      <c r="C10" s="607" t="s">
        <v>116</v>
      </c>
      <c r="D10" s="604" t="s">
        <v>4041</v>
      </c>
      <c r="E10" s="604" t="s">
        <v>96</v>
      </c>
      <c r="F10" s="604">
        <v>447</v>
      </c>
      <c r="G10" s="604">
        <v>34</v>
      </c>
      <c r="H10" s="604">
        <f t="shared" si="0"/>
        <v>447.56666666666666</v>
      </c>
      <c r="I10" s="604">
        <v>53</v>
      </c>
      <c r="J10" s="604">
        <v>8</v>
      </c>
      <c r="K10" s="604">
        <v>21</v>
      </c>
      <c r="L10" s="602" t="str">
        <f t="shared" si="1"/>
        <v>Walentowski Radosław</v>
      </c>
      <c r="M10" s="11">
        <f t="shared" ref="M10:M42" si="7">MAX(M9*IF(Q10&lt;1,Q10,IF(R10&lt;1,R10,IF(O10&lt;1,O10,1))),0)</f>
        <v>83.112385491919269</v>
      </c>
      <c r="N10" s="11"/>
      <c r="O10" s="80">
        <f t="shared" ref="O10:O42" si="8">H9/H10</f>
        <v>0.99288746555447982</v>
      </c>
      <c r="P10" s="11">
        <f t="shared" ref="P10:P42" si="9">K10/K9</f>
        <v>1</v>
      </c>
      <c r="Q10" s="11">
        <f t="shared" ref="Q10:Q42" si="10">I10/I9</f>
        <v>1</v>
      </c>
      <c r="R10" s="11">
        <f t="shared" ref="R10:R42" si="11">P10^0.2</f>
        <v>1</v>
      </c>
    </row>
    <row r="11" spans="1:18">
      <c r="A11" s="606">
        <v>20</v>
      </c>
      <c r="B11" s="607" t="s">
        <v>293</v>
      </c>
      <c r="C11" s="607" t="s">
        <v>292</v>
      </c>
      <c r="D11" s="604" t="s">
        <v>4030</v>
      </c>
      <c r="E11" s="609" t="s">
        <v>294</v>
      </c>
      <c r="F11" s="604">
        <v>465</v>
      </c>
      <c r="G11" s="604">
        <v>48</v>
      </c>
      <c r="H11" s="604">
        <f t="shared" si="0"/>
        <v>465.8</v>
      </c>
      <c r="I11" s="604">
        <v>53</v>
      </c>
      <c r="J11" s="604">
        <v>9</v>
      </c>
      <c r="K11" s="604">
        <v>21</v>
      </c>
      <c r="L11" s="602" t="str">
        <f t="shared" si="1"/>
        <v>Waliński Mikołaj</v>
      </c>
      <c r="M11" s="11">
        <f t="shared" si="7"/>
        <v>79.859023901531415</v>
      </c>
      <c r="N11" s="11"/>
      <c r="O11" s="80">
        <f t="shared" si="8"/>
        <v>0.96085587519679405</v>
      </c>
      <c r="P11" s="11">
        <f t="shared" si="9"/>
        <v>1</v>
      </c>
      <c r="Q11" s="11">
        <f t="shared" si="10"/>
        <v>1</v>
      </c>
      <c r="R11" s="11">
        <f t="shared" si="11"/>
        <v>1</v>
      </c>
    </row>
    <row r="12" spans="1:18">
      <c r="A12" s="606">
        <v>21</v>
      </c>
      <c r="B12" s="607" t="s">
        <v>50</v>
      </c>
      <c r="C12" s="607" t="s">
        <v>49</v>
      </c>
      <c r="D12" s="604"/>
      <c r="E12" s="609" t="s">
        <v>92</v>
      </c>
      <c r="F12" s="604">
        <v>470</v>
      </c>
      <c r="G12" s="604">
        <v>38</v>
      </c>
      <c r="H12" s="604">
        <f t="shared" si="0"/>
        <v>470.63333333333333</v>
      </c>
      <c r="I12" s="604">
        <v>53</v>
      </c>
      <c r="J12" s="604">
        <v>10</v>
      </c>
      <c r="K12" s="604">
        <v>21</v>
      </c>
      <c r="L12" s="602" t="str">
        <f t="shared" si="1"/>
        <v>Paszkowski Wojciech</v>
      </c>
      <c r="M12" s="11">
        <f t="shared" si="7"/>
        <v>79.038883773638361</v>
      </c>
      <c r="N12" s="11"/>
      <c r="O12" s="80">
        <f t="shared" si="8"/>
        <v>0.98973015086054261</v>
      </c>
      <c r="P12" s="11">
        <f t="shared" si="9"/>
        <v>1</v>
      </c>
      <c r="Q12" s="11">
        <f t="shared" si="10"/>
        <v>1</v>
      </c>
      <c r="R12" s="11">
        <f t="shared" si="11"/>
        <v>1</v>
      </c>
    </row>
    <row r="13" spans="1:18">
      <c r="A13" s="606">
        <v>18</v>
      </c>
      <c r="B13" s="607" t="s">
        <v>578</v>
      </c>
      <c r="C13" s="607" t="s">
        <v>577</v>
      </c>
      <c r="D13" s="604" t="s">
        <v>4033</v>
      </c>
      <c r="E13" s="609" t="s">
        <v>579</v>
      </c>
      <c r="F13" s="604">
        <v>476</v>
      </c>
      <c r="G13" s="604">
        <v>24</v>
      </c>
      <c r="H13" s="604">
        <f t="shared" si="0"/>
        <v>476.4</v>
      </c>
      <c r="I13" s="604">
        <v>53</v>
      </c>
      <c r="J13" s="604">
        <v>11</v>
      </c>
      <c r="K13" s="604">
        <v>21</v>
      </c>
      <c r="L13" s="602" t="str">
        <f t="shared" si="1"/>
        <v>Konieczny Tomasz</v>
      </c>
      <c r="M13" s="11">
        <f t="shared" si="7"/>
        <v>78.082143856703055</v>
      </c>
      <c r="N13" s="11"/>
      <c r="O13" s="80">
        <f t="shared" si="8"/>
        <v>0.98789532605653518</v>
      </c>
      <c r="P13" s="11">
        <f t="shared" si="9"/>
        <v>1</v>
      </c>
      <c r="Q13" s="11">
        <f t="shared" si="10"/>
        <v>1</v>
      </c>
      <c r="R13" s="11">
        <f t="shared" si="11"/>
        <v>1</v>
      </c>
    </row>
    <row r="14" spans="1:18">
      <c r="A14" s="606">
        <v>15</v>
      </c>
      <c r="B14" s="607" t="s">
        <v>50</v>
      </c>
      <c r="C14" s="607" t="s">
        <v>879</v>
      </c>
      <c r="D14" s="610"/>
      <c r="E14" s="609" t="s">
        <v>47</v>
      </c>
      <c r="F14" s="604">
        <v>465</v>
      </c>
      <c r="G14" s="604">
        <v>16</v>
      </c>
      <c r="H14" s="604">
        <f t="shared" si="0"/>
        <v>465.26666666666665</v>
      </c>
      <c r="I14" s="604">
        <v>52</v>
      </c>
      <c r="J14" s="604">
        <v>12</v>
      </c>
      <c r="K14" s="604">
        <v>20</v>
      </c>
      <c r="L14" s="602" t="str">
        <f t="shared" si="1"/>
        <v>Hołdakowski Wojciech</v>
      </c>
      <c r="M14" s="11">
        <f t="shared" si="7"/>
        <v>76.608895859406772</v>
      </c>
      <c r="N14" s="11"/>
      <c r="O14" s="80">
        <f t="shared" si="8"/>
        <v>1.0239289296460812</v>
      </c>
      <c r="P14" s="11">
        <f t="shared" si="9"/>
        <v>0.95238095238095233</v>
      </c>
      <c r="Q14" s="11">
        <f t="shared" si="10"/>
        <v>0.98113207547169812</v>
      </c>
      <c r="R14" s="11">
        <f t="shared" si="11"/>
        <v>0.99028942228686234</v>
      </c>
    </row>
    <row r="15" spans="1:18">
      <c r="A15" s="606">
        <v>6</v>
      </c>
      <c r="B15" s="607" t="s">
        <v>442</v>
      </c>
      <c r="C15" s="607" t="s">
        <v>2598</v>
      </c>
      <c r="D15" s="604" t="s">
        <v>4023</v>
      </c>
      <c r="E15" s="604"/>
      <c r="F15" s="604">
        <v>480</v>
      </c>
      <c r="G15" s="604">
        <v>56</v>
      </c>
      <c r="H15" s="604">
        <f t="shared" si="0"/>
        <v>480.93333333333334</v>
      </c>
      <c r="I15" s="604">
        <v>51</v>
      </c>
      <c r="J15" s="604">
        <v>13</v>
      </c>
      <c r="K15" s="604">
        <v>20</v>
      </c>
      <c r="L15" s="602" t="str">
        <f t="shared" si="1"/>
        <v>Senderek Łukasz</v>
      </c>
      <c r="M15" s="11">
        <f t="shared" si="7"/>
        <v>75.135647862110488</v>
      </c>
      <c r="N15" s="11"/>
      <c r="O15" s="80">
        <f t="shared" si="8"/>
        <v>0.96742445245356246</v>
      </c>
      <c r="P15" s="11">
        <f t="shared" si="9"/>
        <v>1</v>
      </c>
      <c r="Q15" s="11">
        <f t="shared" si="10"/>
        <v>0.98076923076923073</v>
      </c>
      <c r="R15" s="11">
        <f t="shared" si="11"/>
        <v>1</v>
      </c>
    </row>
    <row r="16" spans="1:18">
      <c r="A16" s="606">
        <v>40</v>
      </c>
      <c r="B16" s="605" t="s">
        <v>48</v>
      </c>
      <c r="C16" s="605" t="s">
        <v>3567</v>
      </c>
      <c r="D16" s="604"/>
      <c r="E16" s="604"/>
      <c r="F16" s="604">
        <v>421</v>
      </c>
      <c r="G16" s="604">
        <v>46</v>
      </c>
      <c r="H16" s="604">
        <f t="shared" si="0"/>
        <v>421.76666666666665</v>
      </c>
      <c r="I16" s="604">
        <v>51</v>
      </c>
      <c r="J16" s="604">
        <v>14</v>
      </c>
      <c r="K16" s="604">
        <v>19</v>
      </c>
      <c r="L16" s="602" t="str">
        <f t="shared" si="1"/>
        <v>Piwowarski Paweł</v>
      </c>
      <c r="M16" s="11">
        <f t="shared" si="7"/>
        <v>74.368797036940236</v>
      </c>
      <c r="N16" s="11"/>
      <c r="O16" s="80">
        <f t="shared" si="8"/>
        <v>1.1402829368529204</v>
      </c>
      <c r="P16" s="11">
        <f t="shared" si="9"/>
        <v>0.95</v>
      </c>
      <c r="Q16" s="11">
        <f t="shared" si="10"/>
        <v>1</v>
      </c>
      <c r="R16" s="11">
        <f t="shared" si="11"/>
        <v>0.98979378168698851</v>
      </c>
    </row>
    <row r="17" spans="1:18">
      <c r="A17" s="606">
        <v>26</v>
      </c>
      <c r="B17" s="607" t="s">
        <v>84</v>
      </c>
      <c r="C17" s="607" t="s">
        <v>3821</v>
      </c>
      <c r="D17" s="604"/>
      <c r="E17" s="604" t="s">
        <v>68</v>
      </c>
      <c r="F17" s="604">
        <v>395</v>
      </c>
      <c r="G17" s="604">
        <v>33</v>
      </c>
      <c r="H17" s="604">
        <f t="shared" si="0"/>
        <v>395.55</v>
      </c>
      <c r="I17" s="604">
        <v>50</v>
      </c>
      <c r="J17" s="604">
        <v>15</v>
      </c>
      <c r="K17" s="604">
        <v>20</v>
      </c>
      <c r="L17" s="602" t="str">
        <f t="shared" si="1"/>
        <v>Gołębiewski Radosław</v>
      </c>
      <c r="M17" s="11">
        <f t="shared" si="7"/>
        <v>72.910585330333561</v>
      </c>
      <c r="N17" s="11"/>
      <c r="O17" s="80">
        <f t="shared" si="8"/>
        <v>1.0662790207727635</v>
      </c>
      <c r="P17" s="11">
        <f t="shared" si="9"/>
        <v>1.0526315789473684</v>
      </c>
      <c r="Q17" s="11">
        <f t="shared" si="10"/>
        <v>0.98039215686274506</v>
      </c>
      <c r="R17" s="11">
        <f t="shared" si="11"/>
        <v>1.0103114593179361</v>
      </c>
    </row>
    <row r="18" spans="1:18">
      <c r="A18" s="606">
        <v>25</v>
      </c>
      <c r="B18" s="607" t="s">
        <v>93</v>
      </c>
      <c r="C18" s="607" t="s">
        <v>36</v>
      </c>
      <c r="D18" s="604"/>
      <c r="E18" s="604" t="s">
        <v>65</v>
      </c>
      <c r="F18" s="604">
        <v>475</v>
      </c>
      <c r="G18" s="604">
        <v>35</v>
      </c>
      <c r="H18" s="604">
        <f t="shared" si="0"/>
        <v>475.58333333333331</v>
      </c>
      <c r="I18" s="604">
        <v>50</v>
      </c>
      <c r="J18" s="604">
        <v>16</v>
      </c>
      <c r="K18" s="604">
        <v>19</v>
      </c>
      <c r="L18" s="602" t="str">
        <f t="shared" si="1"/>
        <v>Kauss Dawid</v>
      </c>
      <c r="M18" s="11">
        <f t="shared" si="7"/>
        <v>72.166443979122718</v>
      </c>
      <c r="N18" s="11"/>
      <c r="O18" s="80">
        <f t="shared" si="8"/>
        <v>0.83171543718240759</v>
      </c>
      <c r="P18" s="11">
        <f t="shared" si="9"/>
        <v>0.95</v>
      </c>
      <c r="Q18" s="11">
        <f t="shared" si="10"/>
        <v>1</v>
      </c>
      <c r="R18" s="11">
        <f t="shared" si="11"/>
        <v>0.98979378168698851</v>
      </c>
    </row>
    <row r="19" spans="1:18">
      <c r="A19" s="606">
        <v>16</v>
      </c>
      <c r="B19" s="607" t="s">
        <v>664</v>
      </c>
      <c r="C19" s="607" t="s">
        <v>832</v>
      </c>
      <c r="D19" s="604" t="s">
        <v>4035</v>
      </c>
      <c r="E19" s="609" t="s">
        <v>45</v>
      </c>
      <c r="F19" s="604">
        <v>476</v>
      </c>
      <c r="G19" s="604">
        <v>39</v>
      </c>
      <c r="H19" s="604">
        <f t="shared" si="0"/>
        <v>476.65</v>
      </c>
      <c r="I19" s="604">
        <v>49</v>
      </c>
      <c r="J19" s="604">
        <v>17</v>
      </c>
      <c r="K19" s="604">
        <v>18</v>
      </c>
      <c r="L19" s="602" t="str">
        <f t="shared" si="1"/>
        <v>Stanek Robert</v>
      </c>
      <c r="M19" s="11">
        <f t="shared" si="7"/>
        <v>70.723115099540266</v>
      </c>
      <c r="N19" s="11"/>
      <c r="O19" s="80">
        <f t="shared" si="8"/>
        <v>0.99776215951606695</v>
      </c>
      <c r="P19" s="11">
        <f t="shared" si="9"/>
        <v>0.94736842105263153</v>
      </c>
      <c r="Q19" s="11">
        <f t="shared" si="10"/>
        <v>0.98</v>
      </c>
      <c r="R19" s="11">
        <f t="shared" si="11"/>
        <v>0.98924481086568572</v>
      </c>
    </row>
    <row r="20" spans="1:18">
      <c r="A20" s="606">
        <v>13</v>
      </c>
      <c r="B20" s="607" t="s">
        <v>60</v>
      </c>
      <c r="C20" s="607" t="s">
        <v>29</v>
      </c>
      <c r="D20" s="604" t="s">
        <v>4037</v>
      </c>
      <c r="E20" s="609" t="s">
        <v>97</v>
      </c>
      <c r="F20" s="604">
        <v>471</v>
      </c>
      <c r="G20" s="604">
        <v>24</v>
      </c>
      <c r="H20" s="604">
        <f t="shared" si="0"/>
        <v>471.4</v>
      </c>
      <c r="I20" s="604">
        <v>46</v>
      </c>
      <c r="J20" s="604">
        <v>18</v>
      </c>
      <c r="K20" s="604">
        <v>17</v>
      </c>
      <c r="L20" s="602" t="str">
        <f t="shared" si="1"/>
        <v>Cecuła Krzysztof</v>
      </c>
      <c r="M20" s="11">
        <f t="shared" si="7"/>
        <v>66.393128460792909</v>
      </c>
      <c r="N20" s="11"/>
      <c r="O20" s="80">
        <f t="shared" si="8"/>
        <v>1.0111370386084004</v>
      </c>
      <c r="P20" s="11">
        <f t="shared" si="9"/>
        <v>0.94444444444444442</v>
      </c>
      <c r="Q20" s="11">
        <f t="shared" si="10"/>
        <v>0.93877551020408168</v>
      </c>
      <c r="R20" s="11">
        <f t="shared" si="11"/>
        <v>0.98863341063895649</v>
      </c>
    </row>
    <row r="21" spans="1:18">
      <c r="A21" s="606">
        <v>11</v>
      </c>
      <c r="B21" s="607" t="s">
        <v>60</v>
      </c>
      <c r="C21" s="607" t="s">
        <v>3094</v>
      </c>
      <c r="D21" s="609" t="s">
        <v>4039</v>
      </c>
      <c r="E21" s="609" t="s">
        <v>65</v>
      </c>
      <c r="F21" s="609">
        <v>485</v>
      </c>
      <c r="G21" s="609">
        <v>27</v>
      </c>
      <c r="H21" s="604">
        <f t="shared" si="0"/>
        <v>485.45</v>
      </c>
      <c r="I21" s="604">
        <v>45</v>
      </c>
      <c r="J21" s="604">
        <v>19</v>
      </c>
      <c r="K21" s="604">
        <v>20</v>
      </c>
      <c r="L21" s="602" t="str">
        <f t="shared" si="1"/>
        <v>Siewruk Krzysztof</v>
      </c>
      <c r="M21" s="11">
        <f t="shared" si="7"/>
        <v>64.949799581210456</v>
      </c>
      <c r="N21" s="11"/>
      <c r="O21" s="80">
        <f t="shared" si="8"/>
        <v>0.97105778143990107</v>
      </c>
      <c r="P21" s="11">
        <f t="shared" si="9"/>
        <v>1.1764705882352942</v>
      </c>
      <c r="Q21" s="11">
        <f t="shared" si="10"/>
        <v>0.97826086956521741</v>
      </c>
      <c r="R21" s="11">
        <f t="shared" si="11"/>
        <v>1.0330378041139323</v>
      </c>
    </row>
    <row r="22" spans="1:18">
      <c r="A22" s="606">
        <v>9</v>
      </c>
      <c r="B22" s="607" t="s">
        <v>48</v>
      </c>
      <c r="C22" s="607" t="s">
        <v>3343</v>
      </c>
      <c r="D22" s="604" t="s">
        <v>4039</v>
      </c>
      <c r="E22" s="604" t="s">
        <v>4040</v>
      </c>
      <c r="F22" s="604">
        <v>485</v>
      </c>
      <c r="G22" s="604">
        <v>28</v>
      </c>
      <c r="H22" s="604">
        <f t="shared" si="0"/>
        <v>485.46666666666664</v>
      </c>
      <c r="I22" s="604">
        <v>45</v>
      </c>
      <c r="J22" s="604">
        <v>20</v>
      </c>
      <c r="K22" s="604">
        <v>20</v>
      </c>
      <c r="L22" s="602" t="str">
        <f t="shared" si="1"/>
        <v>Mantycki Paweł</v>
      </c>
      <c r="M22" s="11">
        <f t="shared" si="7"/>
        <v>64.947569774852951</v>
      </c>
      <c r="N22" s="11"/>
      <c r="O22" s="80">
        <f t="shared" si="8"/>
        <v>0.9999656687723153</v>
      </c>
      <c r="P22" s="11">
        <f t="shared" si="9"/>
        <v>1</v>
      </c>
      <c r="Q22" s="11">
        <f t="shared" si="10"/>
        <v>1</v>
      </c>
      <c r="R22" s="11">
        <f t="shared" si="11"/>
        <v>1</v>
      </c>
    </row>
    <row r="23" spans="1:18">
      <c r="A23" s="606">
        <v>10</v>
      </c>
      <c r="B23" s="607" t="s">
        <v>46</v>
      </c>
      <c r="C23" s="607" t="s">
        <v>4057</v>
      </c>
      <c r="D23" s="609" t="s">
        <v>4039</v>
      </c>
      <c r="E23" s="609" t="s">
        <v>65</v>
      </c>
      <c r="F23" s="609">
        <v>485</v>
      </c>
      <c r="G23" s="609">
        <v>40</v>
      </c>
      <c r="H23" s="604">
        <f t="shared" si="0"/>
        <v>485.66666666666669</v>
      </c>
      <c r="I23" s="609">
        <v>45</v>
      </c>
      <c r="J23" s="604">
        <v>21</v>
      </c>
      <c r="K23" s="604">
        <v>20</v>
      </c>
      <c r="L23" s="602" t="str">
        <f t="shared" si="1"/>
        <v>Santus Piotr</v>
      </c>
      <c r="M23" s="11">
        <f t="shared" si="7"/>
        <v>64.920824035755544</v>
      </c>
      <c r="N23" s="11"/>
      <c r="O23" s="80">
        <f t="shared" si="8"/>
        <v>0.99958819492107065</v>
      </c>
      <c r="P23" s="11">
        <f t="shared" si="9"/>
        <v>1</v>
      </c>
      <c r="Q23" s="11">
        <f t="shared" si="10"/>
        <v>1</v>
      </c>
      <c r="R23" s="11">
        <f t="shared" si="11"/>
        <v>1</v>
      </c>
    </row>
    <row r="24" spans="1:18">
      <c r="A24" s="606">
        <v>4</v>
      </c>
      <c r="B24" s="607" t="s">
        <v>59</v>
      </c>
      <c r="C24" s="607" t="s">
        <v>58</v>
      </c>
      <c r="D24" s="604"/>
      <c r="E24" s="611" t="s">
        <v>57</v>
      </c>
      <c r="F24" s="604">
        <v>473</v>
      </c>
      <c r="G24" s="604">
        <v>3</v>
      </c>
      <c r="H24" s="604">
        <f t="shared" si="0"/>
        <v>473.05</v>
      </c>
      <c r="I24" s="604">
        <v>45</v>
      </c>
      <c r="J24" s="604">
        <v>22</v>
      </c>
      <c r="K24" s="604">
        <v>17</v>
      </c>
      <c r="L24" s="602" t="str">
        <f t="shared" si="1"/>
        <v>Nowicki Jacek</v>
      </c>
      <c r="M24" s="11">
        <f t="shared" si="7"/>
        <v>62.844577204451973</v>
      </c>
      <c r="N24" s="11"/>
      <c r="O24" s="80">
        <f t="shared" si="8"/>
        <v>1.0266708945495544</v>
      </c>
      <c r="P24" s="11">
        <f t="shared" si="9"/>
        <v>0.85</v>
      </c>
      <c r="Q24" s="11">
        <f t="shared" si="10"/>
        <v>1</v>
      </c>
      <c r="R24" s="11">
        <f t="shared" si="11"/>
        <v>0.9680187850024814</v>
      </c>
    </row>
    <row r="25" spans="1:18">
      <c r="A25" s="606">
        <v>5</v>
      </c>
      <c r="B25" s="607" t="s">
        <v>709</v>
      </c>
      <c r="C25" s="607" t="s">
        <v>58</v>
      </c>
      <c r="D25" s="604"/>
      <c r="E25" s="611" t="s">
        <v>57</v>
      </c>
      <c r="F25" s="604">
        <v>473</v>
      </c>
      <c r="G25" s="604">
        <v>3</v>
      </c>
      <c r="H25" s="604">
        <f t="shared" si="0"/>
        <v>473.05</v>
      </c>
      <c r="I25" s="604">
        <v>45</v>
      </c>
      <c r="J25" s="604">
        <v>22</v>
      </c>
      <c r="K25" s="604">
        <v>17</v>
      </c>
      <c r="L25" s="602" t="str">
        <f t="shared" si="1"/>
        <v>Nowicki Jakub</v>
      </c>
      <c r="M25" s="11">
        <f t="shared" si="7"/>
        <v>62.844577204451973</v>
      </c>
      <c r="N25" s="11"/>
      <c r="O25" s="80">
        <f t="shared" si="8"/>
        <v>1</v>
      </c>
      <c r="P25" s="11">
        <f t="shared" si="9"/>
        <v>1</v>
      </c>
      <c r="Q25" s="11">
        <f t="shared" si="10"/>
        <v>1</v>
      </c>
      <c r="R25" s="11">
        <f t="shared" si="11"/>
        <v>1</v>
      </c>
    </row>
    <row r="26" spans="1:18">
      <c r="A26" s="606">
        <v>30</v>
      </c>
      <c r="B26" s="607" t="s">
        <v>102</v>
      </c>
      <c r="C26" s="607" t="s">
        <v>645</v>
      </c>
      <c r="D26" s="604" t="s">
        <v>4024</v>
      </c>
      <c r="E26" s="604" t="s">
        <v>294</v>
      </c>
      <c r="F26" s="604">
        <v>473</v>
      </c>
      <c r="G26" s="604">
        <v>58</v>
      </c>
      <c r="H26" s="604">
        <f t="shared" si="0"/>
        <v>473.96666666666664</v>
      </c>
      <c r="I26" s="604">
        <v>45</v>
      </c>
      <c r="J26" s="604">
        <v>24</v>
      </c>
      <c r="K26" s="604">
        <v>16</v>
      </c>
      <c r="L26" s="602" t="str">
        <f t="shared" si="1"/>
        <v>Bożyczko Mariusz</v>
      </c>
      <c r="M26" s="11">
        <f t="shared" si="7"/>
        <v>62.087192355023937</v>
      </c>
      <c r="N26" s="11"/>
      <c r="O26" s="80">
        <f t="shared" si="8"/>
        <v>0.9980659680708911</v>
      </c>
      <c r="P26" s="11">
        <f t="shared" si="9"/>
        <v>0.94117647058823528</v>
      </c>
      <c r="Q26" s="11">
        <f t="shared" si="10"/>
        <v>1</v>
      </c>
      <c r="R26" s="11">
        <f t="shared" si="11"/>
        <v>0.98794828634196963</v>
      </c>
    </row>
    <row r="27" spans="1:18">
      <c r="A27" s="606">
        <v>7</v>
      </c>
      <c r="B27" s="607" t="s">
        <v>69</v>
      </c>
      <c r="C27" s="607" t="s">
        <v>110</v>
      </c>
      <c r="D27" s="604" t="s">
        <v>4042</v>
      </c>
      <c r="E27" s="604" t="s">
        <v>111</v>
      </c>
      <c r="F27" s="604">
        <v>474</v>
      </c>
      <c r="G27" s="604">
        <v>34</v>
      </c>
      <c r="H27" s="604">
        <f t="shared" si="0"/>
        <v>474.56666666666666</v>
      </c>
      <c r="I27" s="604">
        <v>45</v>
      </c>
      <c r="J27" s="604">
        <v>25</v>
      </c>
      <c r="K27" s="604">
        <v>16</v>
      </c>
      <c r="L27" s="602" t="str">
        <f t="shared" si="1"/>
        <v>Dzich Andrzej</v>
      </c>
      <c r="M27" s="11">
        <f t="shared" si="7"/>
        <v>62.008694816048703</v>
      </c>
      <c r="N27" s="11"/>
      <c r="O27" s="80">
        <f t="shared" si="8"/>
        <v>0.99873568869846174</v>
      </c>
      <c r="P27" s="11">
        <f t="shared" si="9"/>
        <v>1</v>
      </c>
      <c r="Q27" s="11">
        <f t="shared" si="10"/>
        <v>1</v>
      </c>
      <c r="R27" s="11">
        <f t="shared" si="11"/>
        <v>1</v>
      </c>
    </row>
    <row r="28" spans="1:18">
      <c r="A28" s="606">
        <v>23</v>
      </c>
      <c r="B28" s="607" t="s">
        <v>90</v>
      </c>
      <c r="C28" s="607" t="s">
        <v>631</v>
      </c>
      <c r="D28" s="608" t="s">
        <v>4029</v>
      </c>
      <c r="E28" s="604" t="s">
        <v>4028</v>
      </c>
      <c r="F28" s="604">
        <v>475</v>
      </c>
      <c r="G28" s="604">
        <v>5</v>
      </c>
      <c r="H28" s="604">
        <f t="shared" si="0"/>
        <v>475.08333333333331</v>
      </c>
      <c r="I28" s="604">
        <v>45</v>
      </c>
      <c r="J28" s="604">
        <v>26</v>
      </c>
      <c r="K28" s="604">
        <v>16</v>
      </c>
      <c r="L28" s="602" t="str">
        <f t="shared" si="1"/>
        <v>Korsak Dariusz</v>
      </c>
      <c r="M28" s="11">
        <f t="shared" si="7"/>
        <v>61.941258592954597</v>
      </c>
      <c r="N28" s="11"/>
      <c r="O28" s="80">
        <f t="shared" si="8"/>
        <v>0.99891247149622875</v>
      </c>
      <c r="P28" s="11">
        <f t="shared" si="9"/>
        <v>1</v>
      </c>
      <c r="Q28" s="11">
        <f t="shared" si="10"/>
        <v>1</v>
      </c>
      <c r="R28" s="11">
        <f t="shared" si="11"/>
        <v>1</v>
      </c>
    </row>
    <row r="29" spans="1:18">
      <c r="A29" s="606">
        <v>22</v>
      </c>
      <c r="B29" s="607" t="s">
        <v>442</v>
      </c>
      <c r="C29" s="607" t="s">
        <v>631</v>
      </c>
      <c r="D29" s="604"/>
      <c r="E29" s="604"/>
      <c r="F29" s="604">
        <v>475</v>
      </c>
      <c r="G29" s="604">
        <v>22</v>
      </c>
      <c r="H29" s="604">
        <f t="shared" si="0"/>
        <v>475.36666666666667</v>
      </c>
      <c r="I29" s="604">
        <v>45</v>
      </c>
      <c r="J29" s="604">
        <v>27</v>
      </c>
      <c r="K29" s="604">
        <v>16</v>
      </c>
      <c r="L29" s="602" t="str">
        <f t="shared" si="1"/>
        <v>Korsak Łukasz</v>
      </c>
      <c r="M29" s="11">
        <f t="shared" si="7"/>
        <v>61.904339674362618</v>
      </c>
      <c r="N29" s="11"/>
      <c r="O29" s="80">
        <f t="shared" si="8"/>
        <v>0.99940396886613836</v>
      </c>
      <c r="P29" s="11">
        <f t="shared" si="9"/>
        <v>1</v>
      </c>
      <c r="Q29" s="11">
        <f t="shared" si="10"/>
        <v>1</v>
      </c>
      <c r="R29" s="11">
        <f t="shared" si="11"/>
        <v>1</v>
      </c>
    </row>
    <row r="30" spans="1:18">
      <c r="A30" s="606">
        <v>2</v>
      </c>
      <c r="B30" s="607" t="s">
        <v>783</v>
      </c>
      <c r="C30" s="607" t="s">
        <v>782</v>
      </c>
      <c r="D30" s="604"/>
      <c r="E30" s="604" t="s">
        <v>4044</v>
      </c>
      <c r="F30" s="604">
        <v>478</v>
      </c>
      <c r="G30" s="604">
        <v>50</v>
      </c>
      <c r="H30" s="604">
        <f t="shared" si="0"/>
        <v>478.83333333333331</v>
      </c>
      <c r="I30" s="604">
        <v>44</v>
      </c>
      <c r="J30" s="604">
        <v>28</v>
      </c>
      <c r="K30" s="604">
        <v>16</v>
      </c>
      <c r="L30" s="602" t="str">
        <f t="shared" si="1"/>
        <v>Ścibisz Jerzy</v>
      </c>
      <c r="M30" s="11">
        <f t="shared" si="7"/>
        <v>60.528687681599003</v>
      </c>
      <c r="N30" s="11"/>
      <c r="O30" s="80">
        <f t="shared" si="8"/>
        <v>0.99276018099547514</v>
      </c>
      <c r="P30" s="11">
        <f t="shared" si="9"/>
        <v>1</v>
      </c>
      <c r="Q30" s="11">
        <f t="shared" si="10"/>
        <v>0.97777777777777775</v>
      </c>
      <c r="R30" s="11">
        <f t="shared" si="11"/>
        <v>1</v>
      </c>
    </row>
    <row r="31" spans="1:18">
      <c r="A31" s="606">
        <v>17</v>
      </c>
      <c r="B31" s="607" t="s">
        <v>91</v>
      </c>
      <c r="C31" s="607" t="s">
        <v>38</v>
      </c>
      <c r="D31" s="604" t="s">
        <v>4034</v>
      </c>
      <c r="E31" s="604" t="s">
        <v>124</v>
      </c>
      <c r="F31" s="604">
        <v>477</v>
      </c>
      <c r="G31" s="604">
        <v>9</v>
      </c>
      <c r="H31" s="604">
        <f t="shared" si="0"/>
        <v>477.15</v>
      </c>
      <c r="I31" s="604">
        <v>41</v>
      </c>
      <c r="J31" s="604">
        <v>29</v>
      </c>
      <c r="K31" s="604">
        <v>14</v>
      </c>
      <c r="L31" s="602" t="str">
        <f t="shared" si="1"/>
        <v>Kłosowski Mirosław</v>
      </c>
      <c r="M31" s="11">
        <f t="shared" si="7"/>
        <v>56.401731703308158</v>
      </c>
      <c r="N31" s="11"/>
      <c r="O31" s="80">
        <f t="shared" si="8"/>
        <v>1.0035278912990324</v>
      </c>
      <c r="P31" s="11">
        <f t="shared" si="9"/>
        <v>0.875</v>
      </c>
      <c r="Q31" s="11">
        <f t="shared" si="10"/>
        <v>0.93181818181818177</v>
      </c>
      <c r="R31" s="11">
        <f t="shared" si="11"/>
        <v>0.97364718061516808</v>
      </c>
    </row>
    <row r="32" spans="1:18">
      <c r="A32" s="606">
        <v>24</v>
      </c>
      <c r="B32" s="607" t="s">
        <v>69</v>
      </c>
      <c r="C32" s="607" t="s">
        <v>75</v>
      </c>
      <c r="D32" s="604"/>
      <c r="E32" s="604" t="s">
        <v>47</v>
      </c>
      <c r="F32" s="604">
        <v>474</v>
      </c>
      <c r="G32" s="604">
        <v>17</v>
      </c>
      <c r="H32" s="604">
        <f t="shared" si="0"/>
        <v>474.28333333333336</v>
      </c>
      <c r="I32" s="604">
        <v>40</v>
      </c>
      <c r="J32" s="604">
        <v>30</v>
      </c>
      <c r="K32" s="604">
        <v>12</v>
      </c>
      <c r="L32" s="602" t="str">
        <f t="shared" si="1"/>
        <v>Smejda Andrzej</v>
      </c>
      <c r="M32" s="11">
        <f t="shared" si="7"/>
        <v>55.026079710544543</v>
      </c>
      <c r="N32" s="11"/>
      <c r="O32" s="80">
        <f t="shared" si="8"/>
        <v>1.0060442070492321</v>
      </c>
      <c r="P32" s="11">
        <f t="shared" si="9"/>
        <v>0.8571428571428571</v>
      </c>
      <c r="Q32" s="11">
        <f t="shared" si="10"/>
        <v>0.97560975609756095</v>
      </c>
      <c r="R32" s="11">
        <f t="shared" si="11"/>
        <v>0.96964026609557907</v>
      </c>
    </row>
    <row r="33" spans="1:18">
      <c r="A33" s="606">
        <v>32</v>
      </c>
      <c r="B33" s="607" t="s">
        <v>726</v>
      </c>
      <c r="C33" s="607" t="s">
        <v>3710</v>
      </c>
      <c r="D33" s="604"/>
      <c r="E33" s="604" t="s">
        <v>3709</v>
      </c>
      <c r="F33" s="604">
        <v>449</v>
      </c>
      <c r="G33" s="604">
        <v>50</v>
      </c>
      <c r="H33" s="604">
        <f t="shared" si="0"/>
        <v>449.83333333333331</v>
      </c>
      <c r="I33" s="604">
        <v>38</v>
      </c>
      <c r="J33" s="604">
        <v>31</v>
      </c>
      <c r="K33" s="604">
        <v>13</v>
      </c>
      <c r="L33" s="602" t="str">
        <f t="shared" si="1"/>
        <v>Polak Jan</v>
      </c>
      <c r="M33" s="11">
        <f t="shared" si="7"/>
        <v>52.274775725017314</v>
      </c>
      <c r="N33" s="11"/>
      <c r="O33" s="80">
        <f t="shared" si="8"/>
        <v>1.0543534642460171</v>
      </c>
      <c r="P33" s="11">
        <f t="shared" si="9"/>
        <v>1.0833333333333333</v>
      </c>
      <c r="Q33" s="11">
        <f t="shared" si="10"/>
        <v>0.95</v>
      </c>
      <c r="R33" s="11">
        <f t="shared" si="11"/>
        <v>1.0161373647415957</v>
      </c>
    </row>
    <row r="34" spans="1:18">
      <c r="A34" s="606">
        <v>33</v>
      </c>
      <c r="B34" s="607" t="s">
        <v>1572</v>
      </c>
      <c r="C34" s="607" t="s">
        <v>3710</v>
      </c>
      <c r="D34" s="604"/>
      <c r="E34" s="604" t="s">
        <v>3709</v>
      </c>
      <c r="F34" s="604">
        <v>449</v>
      </c>
      <c r="G34" s="604">
        <v>59</v>
      </c>
      <c r="H34" s="604">
        <f t="shared" si="0"/>
        <v>449.98333333333335</v>
      </c>
      <c r="I34" s="604">
        <v>38</v>
      </c>
      <c r="J34" s="604">
        <v>32</v>
      </c>
      <c r="K34" s="604">
        <v>13</v>
      </c>
      <c r="L34" s="602" t="str">
        <f t="shared" si="1"/>
        <v>Polak Kamil</v>
      </c>
      <c r="M34" s="11">
        <f t="shared" si="7"/>
        <v>52.257350154384135</v>
      </c>
      <c r="N34" s="11"/>
      <c r="O34" s="80">
        <f t="shared" si="8"/>
        <v>0.99966665432053037</v>
      </c>
      <c r="P34" s="11">
        <f t="shared" si="9"/>
        <v>1</v>
      </c>
      <c r="Q34" s="11">
        <f t="shared" si="10"/>
        <v>1</v>
      </c>
      <c r="R34" s="11">
        <f t="shared" si="11"/>
        <v>1</v>
      </c>
    </row>
    <row r="35" spans="1:18">
      <c r="A35" s="606">
        <v>31</v>
      </c>
      <c r="B35" s="607" t="s">
        <v>2015</v>
      </c>
      <c r="C35" s="607" t="s">
        <v>3708</v>
      </c>
      <c r="D35" s="604"/>
      <c r="E35" s="604" t="s">
        <v>3706</v>
      </c>
      <c r="F35" s="604">
        <v>449</v>
      </c>
      <c r="G35" s="604">
        <v>30</v>
      </c>
      <c r="H35" s="604">
        <f t="shared" si="0"/>
        <v>449.5</v>
      </c>
      <c r="I35" s="604">
        <v>38</v>
      </c>
      <c r="J35" s="604">
        <v>33</v>
      </c>
      <c r="K35" s="604">
        <v>12</v>
      </c>
      <c r="L35" s="602" t="str">
        <f t="shared" si="1"/>
        <v>Bukraba Bartek</v>
      </c>
      <c r="M35" s="11">
        <f t="shared" si="7"/>
        <v>51.427446689427867</v>
      </c>
      <c r="N35" s="11"/>
      <c r="O35" s="80">
        <f t="shared" si="8"/>
        <v>1.0010752688172044</v>
      </c>
      <c r="P35" s="11">
        <f t="shared" si="9"/>
        <v>0.92307692307692313</v>
      </c>
      <c r="Q35" s="11">
        <f t="shared" si="10"/>
        <v>1</v>
      </c>
      <c r="R35" s="11">
        <f t="shared" si="11"/>
        <v>0.98411891413352426</v>
      </c>
    </row>
    <row r="36" spans="1:18">
      <c r="A36" s="606">
        <v>12</v>
      </c>
      <c r="B36" s="607" t="s">
        <v>472</v>
      </c>
      <c r="C36" s="607" t="s">
        <v>95</v>
      </c>
      <c r="D36" s="604" t="s">
        <v>4038</v>
      </c>
      <c r="E36" s="609" t="s">
        <v>92</v>
      </c>
      <c r="F36" s="604">
        <v>484</v>
      </c>
      <c r="G36" s="604">
        <v>53</v>
      </c>
      <c r="H36" s="604">
        <f t="shared" si="0"/>
        <v>484.88333333333333</v>
      </c>
      <c r="I36" s="604">
        <v>35</v>
      </c>
      <c r="J36" s="604">
        <v>34</v>
      </c>
      <c r="K36" s="604">
        <v>14</v>
      </c>
      <c r="L36" s="602" t="str">
        <f t="shared" si="1"/>
        <v>Zieliński Michał</v>
      </c>
      <c r="M36" s="11">
        <f t="shared" si="7"/>
        <v>47.367385108683564</v>
      </c>
      <c r="N36" s="11"/>
      <c r="O36" s="80">
        <f t="shared" si="8"/>
        <v>0.92702711992575537</v>
      </c>
      <c r="P36" s="11">
        <f t="shared" si="9"/>
        <v>1.1666666666666667</v>
      </c>
      <c r="Q36" s="11">
        <f t="shared" si="10"/>
        <v>0.92105263157894735</v>
      </c>
      <c r="R36" s="11">
        <f t="shared" si="11"/>
        <v>1.0313103064775451</v>
      </c>
    </row>
    <row r="37" spans="1:18">
      <c r="A37" s="606">
        <v>35</v>
      </c>
      <c r="B37" s="607" t="s">
        <v>46</v>
      </c>
      <c r="C37" s="607" t="s">
        <v>332</v>
      </c>
      <c r="D37" s="604" t="s">
        <v>4023</v>
      </c>
      <c r="E37" s="604"/>
      <c r="F37" s="604">
        <v>244</v>
      </c>
      <c r="G37" s="604"/>
      <c r="H37" s="604">
        <f>F37+G37/60</f>
        <v>244</v>
      </c>
      <c r="I37" s="604">
        <v>24</v>
      </c>
      <c r="J37" s="604">
        <v>35</v>
      </c>
      <c r="K37" s="604">
        <v>12</v>
      </c>
      <c r="L37" s="602" t="str">
        <f t="shared" si="1"/>
        <v>Buciak Piotr</v>
      </c>
      <c r="M37" s="11">
        <f t="shared" si="7"/>
        <v>32.480492645954442</v>
      </c>
      <c r="N37" s="11"/>
      <c r="O37" s="80">
        <f t="shared" si="8"/>
        <v>1.9872267759562841</v>
      </c>
      <c r="P37" s="11">
        <f t="shared" si="9"/>
        <v>0.8571428571428571</v>
      </c>
      <c r="Q37" s="11">
        <f t="shared" si="10"/>
        <v>0.68571428571428572</v>
      </c>
      <c r="R37" s="11">
        <f t="shared" si="11"/>
        <v>0.96964026609557907</v>
      </c>
    </row>
    <row r="38" spans="1:18">
      <c r="A38" s="606">
        <v>36</v>
      </c>
      <c r="B38" s="607" t="s">
        <v>46</v>
      </c>
      <c r="C38" s="607" t="s">
        <v>1051</v>
      </c>
      <c r="D38" s="604"/>
      <c r="E38" s="604"/>
      <c r="F38" s="604">
        <v>485</v>
      </c>
      <c r="G38" s="604">
        <v>46</v>
      </c>
      <c r="H38" s="604">
        <f t="shared" si="0"/>
        <v>485.76666666666665</v>
      </c>
      <c r="I38" s="604">
        <v>18</v>
      </c>
      <c r="J38" s="604">
        <v>36</v>
      </c>
      <c r="K38" s="604">
        <v>9</v>
      </c>
      <c r="L38" s="602" t="str">
        <f t="shared" si="1"/>
        <v>Szajduk Piotr</v>
      </c>
      <c r="M38" s="11">
        <f t="shared" si="7"/>
        <v>24.360369484465831</v>
      </c>
      <c r="N38" s="11"/>
      <c r="O38" s="80">
        <f t="shared" si="8"/>
        <v>0.50229877170109105</v>
      </c>
      <c r="P38" s="11">
        <f t="shared" si="9"/>
        <v>0.75</v>
      </c>
      <c r="Q38" s="11">
        <f t="shared" si="10"/>
        <v>0.75</v>
      </c>
      <c r="R38" s="11">
        <f t="shared" si="11"/>
        <v>0.94408751129490198</v>
      </c>
    </row>
    <row r="39" spans="1:18">
      <c r="A39" s="606">
        <v>28</v>
      </c>
      <c r="B39" s="607" t="s">
        <v>976</v>
      </c>
      <c r="C39" s="607" t="s">
        <v>975</v>
      </c>
      <c r="D39" s="604" t="s">
        <v>4026</v>
      </c>
      <c r="E39" s="604" t="s">
        <v>92</v>
      </c>
      <c r="F39" s="604">
        <v>499</v>
      </c>
      <c r="G39" s="604">
        <v>45</v>
      </c>
      <c r="H39" s="604">
        <f t="shared" si="0"/>
        <v>499.75</v>
      </c>
      <c r="I39" s="604">
        <v>13</v>
      </c>
      <c r="J39" s="604">
        <v>37</v>
      </c>
      <c r="K39" s="604">
        <v>12</v>
      </c>
      <c r="L39" s="602" t="str">
        <f t="shared" si="1"/>
        <v>Ciskowski Waldemar</v>
      </c>
      <c r="M39" s="11">
        <f t="shared" si="7"/>
        <v>17.593600183225323</v>
      </c>
      <c r="N39" s="11"/>
      <c r="O39" s="80">
        <f t="shared" si="8"/>
        <v>0.97201934300483572</v>
      </c>
      <c r="P39" s="11">
        <f t="shared" si="9"/>
        <v>1.3333333333333333</v>
      </c>
      <c r="Q39" s="11">
        <f t="shared" si="10"/>
        <v>0.72222222222222221</v>
      </c>
      <c r="R39" s="11">
        <f t="shared" si="11"/>
        <v>1.0592238410488122</v>
      </c>
    </row>
    <row r="40" spans="1:18">
      <c r="A40" s="606">
        <v>27</v>
      </c>
      <c r="B40" s="607" t="s">
        <v>46</v>
      </c>
      <c r="C40" s="607" t="s">
        <v>975</v>
      </c>
      <c r="D40" s="604" t="s">
        <v>4027</v>
      </c>
      <c r="E40" s="604" t="s">
        <v>92</v>
      </c>
      <c r="F40" s="604">
        <v>499</v>
      </c>
      <c r="G40" s="604">
        <v>45</v>
      </c>
      <c r="H40" s="604">
        <f t="shared" si="0"/>
        <v>499.75</v>
      </c>
      <c r="I40" s="604">
        <v>13</v>
      </c>
      <c r="J40" s="604">
        <v>38</v>
      </c>
      <c r="K40" s="604">
        <v>12</v>
      </c>
      <c r="L40" s="602" t="str">
        <f t="shared" si="1"/>
        <v>Ciskowski Piotr</v>
      </c>
      <c r="M40" s="11">
        <f t="shared" si="7"/>
        <v>17.593600183225323</v>
      </c>
      <c r="N40" s="11"/>
      <c r="O40" s="80">
        <f t="shared" si="8"/>
        <v>1</v>
      </c>
      <c r="P40" s="11">
        <f t="shared" si="9"/>
        <v>1</v>
      </c>
      <c r="Q40" s="11">
        <f t="shared" si="10"/>
        <v>1</v>
      </c>
      <c r="R40" s="11">
        <f t="shared" si="11"/>
        <v>1</v>
      </c>
    </row>
    <row r="41" spans="1:18">
      <c r="A41" s="606">
        <v>29</v>
      </c>
      <c r="B41" s="607" t="s">
        <v>69</v>
      </c>
      <c r="C41" s="607" t="s">
        <v>541</v>
      </c>
      <c r="D41" s="604" t="s">
        <v>4025</v>
      </c>
      <c r="E41" s="604" t="s">
        <v>57</v>
      </c>
      <c r="F41" s="604">
        <v>491</v>
      </c>
      <c r="G41" s="604">
        <v>54</v>
      </c>
      <c r="H41" s="604">
        <f t="shared" si="0"/>
        <v>491.9</v>
      </c>
      <c r="I41" s="604">
        <v>8</v>
      </c>
      <c r="J41" s="604">
        <v>39</v>
      </c>
      <c r="K41" s="604">
        <v>14</v>
      </c>
      <c r="L41" s="602" t="str">
        <f t="shared" si="1"/>
        <v>Piwakowski Andrzej</v>
      </c>
      <c r="M41" s="11">
        <f t="shared" si="7"/>
        <v>10.826830881984815</v>
      </c>
      <c r="N41" s="11"/>
      <c r="O41" s="80">
        <f t="shared" si="8"/>
        <v>1.0159585281561294</v>
      </c>
      <c r="P41" s="11">
        <f t="shared" si="9"/>
        <v>1.1666666666666667</v>
      </c>
      <c r="Q41" s="11">
        <f t="shared" si="10"/>
        <v>0.61538461538461542</v>
      </c>
      <c r="R41" s="11">
        <f t="shared" si="11"/>
        <v>1.0313103064775451</v>
      </c>
    </row>
    <row r="42" spans="1:18">
      <c r="A42" s="606">
        <v>1</v>
      </c>
      <c r="B42" s="607" t="s">
        <v>52</v>
      </c>
      <c r="C42" s="607" t="s">
        <v>950</v>
      </c>
      <c r="D42" s="612" t="s">
        <v>4045</v>
      </c>
      <c r="E42" s="609" t="s">
        <v>92</v>
      </c>
      <c r="F42" s="604">
        <v>515</v>
      </c>
      <c r="G42" s="604">
        <v>3</v>
      </c>
      <c r="H42" s="604">
        <f t="shared" si="0"/>
        <v>515.04999999999995</v>
      </c>
      <c r="I42" s="604">
        <v>-2</v>
      </c>
      <c r="J42" s="604">
        <v>40</v>
      </c>
      <c r="K42" s="604">
        <v>13</v>
      </c>
      <c r="L42" s="602" t="str">
        <f t="shared" si="1"/>
        <v>Tomaszewski Marcin</v>
      </c>
      <c r="M42" s="11">
        <f t="shared" si="7"/>
        <v>0</v>
      </c>
      <c r="N42" s="11"/>
      <c r="O42" s="80">
        <f t="shared" si="8"/>
        <v>0.95505290748471028</v>
      </c>
      <c r="P42" s="11">
        <f t="shared" si="9"/>
        <v>0.9285714285714286</v>
      </c>
      <c r="Q42" s="11">
        <f t="shared" si="10"/>
        <v>-0.25</v>
      </c>
      <c r="R42" s="11">
        <f t="shared" si="11"/>
        <v>0.98528770473770133</v>
      </c>
    </row>
  </sheetData>
  <sortState ref="A3:Q42">
    <sortCondition ref="J5"/>
  </sortState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57.xml><?xml version="1.0" encoding="utf-8"?>
<worksheet xmlns="http://schemas.openxmlformats.org/spreadsheetml/2006/main" xmlns:r="http://schemas.openxmlformats.org/officeDocument/2006/relationships">
  <sheetPr>
    <pageSetUpPr fitToPage="1"/>
  </sheetPr>
  <dimension ref="A2:P16"/>
  <sheetViews>
    <sheetView workbookViewId="0"/>
  </sheetViews>
  <sheetFormatPr defaultRowHeight="14.25"/>
  <cols>
    <col min="1" max="1" width="10" style="621" bestFit="1" customWidth="1"/>
    <col min="2" max="2" width="17.5703125" style="621" bestFit="1" customWidth="1"/>
    <col min="3" max="3" width="17.5703125" style="621" customWidth="1"/>
    <col min="4" max="4" width="5.5703125" style="621" bestFit="1" customWidth="1"/>
    <col min="5" max="5" width="16.7109375" style="621" bestFit="1" customWidth="1"/>
    <col min="6" max="6" width="26.5703125" style="621" customWidth="1"/>
    <col min="7" max="7" width="6" style="621" bestFit="1" customWidth="1"/>
    <col min="8" max="8" width="6" style="621" customWidth="1"/>
    <col min="9" max="9" width="10.7109375" style="621" bestFit="1" customWidth="1"/>
    <col min="10" max="10" width="9.42578125" style="621" customWidth="1"/>
    <col min="11" max="11" width="24.140625" style="621" bestFit="1" customWidth="1"/>
    <col min="12" max="16384" width="9.140625" style="621"/>
  </cols>
  <sheetData>
    <row r="2" spans="1:16" ht="18" customHeight="1">
      <c r="A2" s="644" t="s">
        <v>4077</v>
      </c>
      <c r="C2" s="644" t="s">
        <v>4076</v>
      </c>
      <c r="D2" s="644"/>
      <c r="E2" s="644"/>
      <c r="F2" s="644"/>
      <c r="H2" s="645" t="s">
        <v>4075</v>
      </c>
    </row>
    <row r="3" spans="1:16" ht="18" customHeight="1" thickBot="1">
      <c r="A3" s="644"/>
      <c r="C3" s="644"/>
      <c r="D3" s="644"/>
      <c r="E3" s="644"/>
      <c r="F3" s="644"/>
      <c r="H3" s="643"/>
    </row>
    <row r="4" spans="1:16" ht="15.75">
      <c r="A4" s="642" t="s">
        <v>4074</v>
      </c>
      <c r="B4" s="641" t="s">
        <v>232</v>
      </c>
      <c r="C4" s="641" t="s">
        <v>231</v>
      </c>
      <c r="D4" s="641" t="s">
        <v>3186</v>
      </c>
      <c r="E4" s="641" t="s">
        <v>4073</v>
      </c>
      <c r="F4" s="641" t="s">
        <v>4072</v>
      </c>
      <c r="G4" s="641" t="s">
        <v>3186</v>
      </c>
      <c r="H4" s="640" t="s">
        <v>4071</v>
      </c>
      <c r="I4" s="640" t="s">
        <v>118</v>
      </c>
      <c r="J4" s="639" t="s">
        <v>41</v>
      </c>
      <c r="K4" s="646"/>
      <c r="L4" s="11" t="s">
        <v>165</v>
      </c>
      <c r="M4" s="11" t="s">
        <v>196</v>
      </c>
      <c r="N4" s="11" t="s">
        <v>162</v>
      </c>
      <c r="O4" s="11" t="s">
        <v>163</v>
      </c>
      <c r="P4" s="11" t="s">
        <v>79</v>
      </c>
    </row>
    <row r="5" spans="1:16" s="636" customFormat="1" ht="15.75">
      <c r="A5" s="635">
        <v>509</v>
      </c>
      <c r="B5" s="633" t="s">
        <v>94</v>
      </c>
      <c r="C5" s="633" t="s">
        <v>108</v>
      </c>
      <c r="D5" s="634" t="s">
        <v>80</v>
      </c>
      <c r="E5" s="638">
        <v>1983</v>
      </c>
      <c r="F5" s="633"/>
      <c r="G5" s="637" t="s">
        <v>80</v>
      </c>
      <c r="H5" s="631">
        <v>16</v>
      </c>
      <c r="I5" s="630">
        <v>0.81736111111240461</v>
      </c>
      <c r="J5" s="629">
        <v>1</v>
      </c>
      <c r="K5" s="647" t="str">
        <f>C5&amp;" "&amp;B5</f>
        <v>Ruchlicki Stanisław</v>
      </c>
      <c r="L5" s="11">
        <v>100</v>
      </c>
      <c r="M5" s="11"/>
      <c r="N5" s="80"/>
      <c r="O5" s="11"/>
      <c r="P5" s="11"/>
    </row>
    <row r="6" spans="1:16" ht="15.75">
      <c r="A6" s="635">
        <v>501</v>
      </c>
      <c r="B6" s="633" t="s">
        <v>48</v>
      </c>
      <c r="C6" s="633" t="s">
        <v>117</v>
      </c>
      <c r="D6" s="634" t="s">
        <v>80</v>
      </c>
      <c r="E6" s="632">
        <v>1979</v>
      </c>
      <c r="F6" s="633" t="s">
        <v>296</v>
      </c>
      <c r="G6" s="632" t="s">
        <v>80</v>
      </c>
      <c r="H6" s="631">
        <v>15</v>
      </c>
      <c r="I6" s="630">
        <v>0.69722222222480923</v>
      </c>
      <c r="J6" s="629">
        <v>2</v>
      </c>
      <c r="K6" s="647" t="str">
        <f t="shared" ref="K6:K16" si="0">C6&amp;" "&amp;B6</f>
        <v>Brudło Paweł</v>
      </c>
      <c r="L6" s="11">
        <f t="shared" ref="L6:L15" si="1">MAX(L5*IF(P6&lt;1,P6,IF(O6&lt;1,O6,IF(N6&lt;1,N6,1))),0)</f>
        <v>93.75</v>
      </c>
      <c r="M6" s="11"/>
      <c r="N6" s="80">
        <f>I5/I6</f>
        <v>1.172310756969617</v>
      </c>
      <c r="O6" s="11">
        <f>H6/H5</f>
        <v>0.9375</v>
      </c>
      <c r="P6" s="11">
        <v>1</v>
      </c>
    </row>
    <row r="7" spans="1:16" ht="15.75">
      <c r="A7" s="635">
        <v>500</v>
      </c>
      <c r="B7" s="633" t="s">
        <v>90</v>
      </c>
      <c r="C7" s="633" t="s">
        <v>3161</v>
      </c>
      <c r="D7" s="634" t="s">
        <v>80</v>
      </c>
      <c r="E7" s="632">
        <v>1957</v>
      </c>
      <c r="F7" s="633" t="s">
        <v>115</v>
      </c>
      <c r="G7" s="632" t="s">
        <v>80</v>
      </c>
      <c r="H7" s="631">
        <v>15</v>
      </c>
      <c r="I7" s="630">
        <v>0.8319444444423425</v>
      </c>
      <c r="J7" s="629">
        <v>3</v>
      </c>
      <c r="K7" s="647" t="str">
        <f t="shared" si="0"/>
        <v>Drapella Dariusz</v>
      </c>
      <c r="L7" s="11">
        <f t="shared" si="1"/>
        <v>78.568447412843952</v>
      </c>
      <c r="M7" s="11"/>
      <c r="N7" s="80">
        <f t="shared" ref="N7:N13" si="2">I6/I7</f>
        <v>0.83806343907033554</v>
      </c>
      <c r="O7" s="11">
        <f t="shared" ref="O7:O13" si="3">H7/H6</f>
        <v>1</v>
      </c>
      <c r="P7" s="11">
        <v>1</v>
      </c>
    </row>
    <row r="8" spans="1:16" ht="15.75">
      <c r="A8" s="635">
        <v>504</v>
      </c>
      <c r="B8" s="633" t="s">
        <v>1730</v>
      </c>
      <c r="C8" s="633" t="s">
        <v>4070</v>
      </c>
      <c r="D8" s="634" t="s">
        <v>80</v>
      </c>
      <c r="E8" s="632">
        <v>1963</v>
      </c>
      <c r="F8" s="633" t="s">
        <v>4069</v>
      </c>
      <c r="G8" s="632" t="s">
        <v>80</v>
      </c>
      <c r="H8" s="631">
        <v>13</v>
      </c>
      <c r="I8" s="630">
        <v>0.60416666666424135</v>
      </c>
      <c r="J8" s="629">
        <v>4</v>
      </c>
      <c r="K8" s="647" t="str">
        <f t="shared" si="0"/>
        <v>Królikowski Roman</v>
      </c>
      <c r="L8" s="11">
        <f t="shared" si="1"/>
        <v>68.092654424464754</v>
      </c>
      <c r="M8" s="11"/>
      <c r="N8" s="80">
        <f t="shared" si="2"/>
        <v>1.3770114942549223</v>
      </c>
      <c r="O8" s="11">
        <f t="shared" si="3"/>
        <v>0.8666666666666667</v>
      </c>
      <c r="P8" s="11">
        <v>1</v>
      </c>
    </row>
    <row r="9" spans="1:16" ht="15.75">
      <c r="A9" s="635">
        <v>510</v>
      </c>
      <c r="B9" s="633" t="s">
        <v>52</v>
      </c>
      <c r="C9" s="633" t="s">
        <v>62</v>
      </c>
      <c r="D9" s="634" t="s">
        <v>80</v>
      </c>
      <c r="E9" s="632">
        <v>1969</v>
      </c>
      <c r="F9" s="633" t="s">
        <v>63</v>
      </c>
      <c r="G9" s="632" t="s">
        <v>80</v>
      </c>
      <c r="H9" s="631">
        <v>12</v>
      </c>
      <c r="I9" s="630">
        <v>0.43541666666715173</v>
      </c>
      <c r="J9" s="629">
        <v>5</v>
      </c>
      <c r="K9" s="647" t="str">
        <f t="shared" si="0"/>
        <v>Witkowski Marcin</v>
      </c>
      <c r="L9" s="11">
        <f t="shared" si="1"/>
        <v>62.854757930275163</v>
      </c>
      <c r="M9" s="11"/>
      <c r="N9" s="80">
        <f t="shared" si="2"/>
        <v>1.3875598086053242</v>
      </c>
      <c r="O9" s="11">
        <f t="shared" si="3"/>
        <v>0.92307692307692313</v>
      </c>
      <c r="P9" s="11">
        <v>1</v>
      </c>
    </row>
    <row r="10" spans="1:16" ht="15.75">
      <c r="A10" s="635">
        <v>505</v>
      </c>
      <c r="B10" s="633" t="s">
        <v>50</v>
      </c>
      <c r="C10" s="633" t="s">
        <v>879</v>
      </c>
      <c r="D10" s="634" t="s">
        <v>80</v>
      </c>
      <c r="E10" s="632">
        <v>1970</v>
      </c>
      <c r="F10" s="633"/>
      <c r="G10" s="632" t="s">
        <v>80</v>
      </c>
      <c r="H10" s="631">
        <v>10</v>
      </c>
      <c r="I10" s="630">
        <v>0.53263888888614019</v>
      </c>
      <c r="J10" s="629">
        <v>6</v>
      </c>
      <c r="K10" s="647" t="str">
        <f t="shared" si="0"/>
        <v>Hołdakowski Wojciech</v>
      </c>
      <c r="L10" s="11">
        <f t="shared" si="1"/>
        <v>52.378964941895973</v>
      </c>
      <c r="M10" s="11"/>
      <c r="N10" s="80">
        <f t="shared" si="2"/>
        <v>0.81747066493342135</v>
      </c>
      <c r="O10" s="11">
        <f t="shared" si="3"/>
        <v>0.83333333333333337</v>
      </c>
      <c r="P10" s="11">
        <v>1</v>
      </c>
    </row>
    <row r="11" spans="1:16" ht="15.75">
      <c r="A11" s="635">
        <v>507</v>
      </c>
      <c r="B11" s="633" t="s">
        <v>59</v>
      </c>
      <c r="C11" s="633" t="s">
        <v>58</v>
      </c>
      <c r="D11" s="634" t="s">
        <v>80</v>
      </c>
      <c r="E11" s="632">
        <v>1973</v>
      </c>
      <c r="F11" s="633"/>
      <c r="G11" s="632" t="s">
        <v>80</v>
      </c>
      <c r="H11" s="631">
        <v>10</v>
      </c>
      <c r="I11" s="630">
        <v>0.53298611110949423</v>
      </c>
      <c r="J11" s="629">
        <v>7</v>
      </c>
      <c r="K11" s="647" t="str">
        <f t="shared" si="0"/>
        <v>Nowicki Jacek</v>
      </c>
      <c r="L11" s="11">
        <f t="shared" si="1"/>
        <v>52.344841837587964</v>
      </c>
      <c r="M11" s="11"/>
      <c r="N11" s="80">
        <f t="shared" si="2"/>
        <v>0.99934853419982883</v>
      </c>
      <c r="O11" s="11">
        <f t="shared" si="3"/>
        <v>1</v>
      </c>
      <c r="P11" s="11">
        <v>1</v>
      </c>
    </row>
    <row r="12" spans="1:16" ht="15.75">
      <c r="A12" s="635">
        <v>502</v>
      </c>
      <c r="B12" s="633" t="s">
        <v>906</v>
      </c>
      <c r="C12" s="633" t="s">
        <v>2808</v>
      </c>
      <c r="D12" s="634" t="s">
        <v>80</v>
      </c>
      <c r="E12" s="632">
        <v>1970</v>
      </c>
      <c r="F12" s="633" t="s">
        <v>2897</v>
      </c>
      <c r="G12" s="632" t="s">
        <v>80</v>
      </c>
      <c r="H12" s="631">
        <v>8</v>
      </c>
      <c r="I12" s="630">
        <v>0.38749999999708962</v>
      </c>
      <c r="J12" s="629">
        <v>8</v>
      </c>
      <c r="K12" s="647" t="str">
        <f t="shared" si="0"/>
        <v>Zawadzki Artur</v>
      </c>
      <c r="L12" s="11">
        <f t="shared" si="1"/>
        <v>41.875873470070374</v>
      </c>
      <c r="M12" s="11"/>
      <c r="N12" s="80">
        <f t="shared" si="2"/>
        <v>1.3754480286799931</v>
      </c>
      <c r="O12" s="11">
        <f t="shared" si="3"/>
        <v>0.8</v>
      </c>
      <c r="P12" s="11">
        <v>1</v>
      </c>
    </row>
    <row r="13" spans="1:16" ht="15.75">
      <c r="A13" s="635">
        <v>508</v>
      </c>
      <c r="B13" s="633" t="s">
        <v>1850</v>
      </c>
      <c r="C13" s="633" t="s">
        <v>4068</v>
      </c>
      <c r="D13" s="634" t="s">
        <v>80</v>
      </c>
      <c r="E13" s="632">
        <v>1967</v>
      </c>
      <c r="F13" s="633" t="s">
        <v>4067</v>
      </c>
      <c r="G13" s="632" t="s">
        <v>80</v>
      </c>
      <c r="H13" s="631">
        <v>8</v>
      </c>
      <c r="I13" s="630">
        <v>0.68055555555474712</v>
      </c>
      <c r="J13" s="629">
        <v>9</v>
      </c>
      <c r="K13" s="647" t="str">
        <f t="shared" si="0"/>
        <v>Stasiewicz Arkadiusz</v>
      </c>
      <c r="L13" s="11">
        <f t="shared" si="1"/>
        <v>23.843609587909722</v>
      </c>
      <c r="M13" s="11"/>
      <c r="N13" s="80">
        <f t="shared" si="2"/>
        <v>0.56938775509844075</v>
      </c>
      <c r="O13" s="11">
        <f t="shared" si="3"/>
        <v>1</v>
      </c>
      <c r="P13" s="11">
        <v>1</v>
      </c>
    </row>
    <row r="14" spans="1:16" ht="15.75">
      <c r="A14" s="635">
        <v>503</v>
      </c>
      <c r="B14" s="633" t="s">
        <v>69</v>
      </c>
      <c r="C14" s="633" t="s">
        <v>75</v>
      </c>
      <c r="D14" s="634" t="s">
        <v>80</v>
      </c>
      <c r="E14" s="632">
        <v>1965</v>
      </c>
      <c r="F14" s="633"/>
      <c r="G14" s="632" t="s">
        <v>80</v>
      </c>
      <c r="H14" s="631">
        <v>6</v>
      </c>
      <c r="I14" s="630">
        <v>0.36458333333575865</v>
      </c>
      <c r="J14" s="629">
        <v>10</v>
      </c>
      <c r="K14" s="647" t="str">
        <f t="shared" si="0"/>
        <v>Smejda Andrzej</v>
      </c>
      <c r="L14" s="11">
        <f t="shared" si="1"/>
        <v>17.88270719093229</v>
      </c>
      <c r="N14" s="80">
        <f t="shared" ref="N14:N16" si="4">I13/I14</f>
        <v>1.8666666666520315</v>
      </c>
      <c r="O14" s="11">
        <f t="shared" ref="O14:O16" si="5">H14/H13</f>
        <v>0.75</v>
      </c>
      <c r="P14" s="11">
        <v>2</v>
      </c>
    </row>
    <row r="15" spans="1:16" ht="15.75">
      <c r="A15" s="635">
        <v>511</v>
      </c>
      <c r="B15" s="633" t="s">
        <v>1459</v>
      </c>
      <c r="C15" s="633" t="s">
        <v>2944</v>
      </c>
      <c r="D15" s="634" t="s">
        <v>80</v>
      </c>
      <c r="E15" s="632">
        <v>1987</v>
      </c>
      <c r="F15" s="633" t="s">
        <v>4066</v>
      </c>
      <c r="G15" s="632" t="s">
        <v>80</v>
      </c>
      <c r="H15" s="631">
        <v>6</v>
      </c>
      <c r="I15" s="630">
        <v>0.40763888888614019</v>
      </c>
      <c r="J15" s="629">
        <v>11</v>
      </c>
      <c r="K15" s="647" t="str">
        <f t="shared" si="0"/>
        <v>Cieślicki Mateusz</v>
      </c>
      <c r="L15" s="11">
        <f t="shared" si="1"/>
        <v>15.993903365187757</v>
      </c>
      <c r="N15" s="80">
        <f t="shared" si="4"/>
        <v>0.8943781942198169</v>
      </c>
      <c r="O15" s="11">
        <f t="shared" si="5"/>
        <v>1</v>
      </c>
      <c r="P15" s="11">
        <v>3</v>
      </c>
    </row>
    <row r="16" spans="1:16" ht="18" customHeight="1" thickBot="1">
      <c r="A16" s="628">
        <v>506</v>
      </c>
      <c r="B16" s="626" t="s">
        <v>1196</v>
      </c>
      <c r="C16" s="626" t="s">
        <v>4065</v>
      </c>
      <c r="D16" s="627" t="s">
        <v>80</v>
      </c>
      <c r="E16" s="625">
        <v>1973</v>
      </c>
      <c r="F16" s="626" t="s">
        <v>2660</v>
      </c>
      <c r="G16" s="625" t="s">
        <v>80</v>
      </c>
      <c r="H16" s="624" t="s">
        <v>4064</v>
      </c>
      <c r="I16" s="623">
        <v>0.34097222222044365</v>
      </c>
      <c r="J16" s="622" t="s">
        <v>4063</v>
      </c>
      <c r="K16" s="647" t="str">
        <f t="shared" si="0"/>
        <v>Mossoczy Zbigniew</v>
      </c>
      <c r="L16" s="11">
        <v>0</v>
      </c>
      <c r="N16" s="80">
        <f t="shared" si="4"/>
        <v>1.1955193482670139</v>
      </c>
      <c r="O16" s="11" t="e">
        <f t="shared" si="5"/>
        <v>#VALUE!</v>
      </c>
      <c r="P16" s="11">
        <v>4</v>
      </c>
    </row>
  </sheetData>
  <pageMargins left="0.19685039370078741" right="0.70866141732283472" top="0.74803149606299213" bottom="0.74803149606299213" header="0.31496062992125984" footer="0.31496062992125984"/>
  <pageSetup paperSize="9" orientation="landscape" r:id="rId1"/>
</worksheet>
</file>

<file path=xl/worksheets/sheet58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U8"/>
  <sheetViews>
    <sheetView workbookViewId="0"/>
  </sheetViews>
  <sheetFormatPr defaultRowHeight="16.5" customHeight="1"/>
  <cols>
    <col min="1" max="1" width="8" style="711" customWidth="1"/>
    <col min="2" max="2" width="6.28515625" style="711" customWidth="1"/>
    <col min="3" max="3" width="8.140625" style="711" bestFit="1" customWidth="1"/>
    <col min="4" max="4" width="6.28515625" style="711" customWidth="1"/>
    <col min="5" max="5" width="15.42578125" style="706" customWidth="1"/>
    <col min="6" max="6" width="11.28515625" style="706" customWidth="1"/>
    <col min="7" max="7" width="9.28515625" style="708" customWidth="1"/>
    <col min="8" max="8" width="14.85546875" style="708" customWidth="1"/>
    <col min="9" max="9" width="12" style="707" customWidth="1"/>
    <col min="10" max="11" width="9" style="710" customWidth="1"/>
    <col min="12" max="13" width="9" style="708" customWidth="1"/>
    <col min="14" max="14" width="12.28515625" style="709" bestFit="1" customWidth="1"/>
    <col min="15" max="17" width="9" style="708" customWidth="1"/>
    <col min="18" max="26" width="8.7109375" style="707" bestFit="1" customWidth="1"/>
    <col min="27" max="31" width="9.28515625" style="707" bestFit="1" customWidth="1"/>
    <col min="32" max="34" width="9.28515625" style="707" customWidth="1"/>
    <col min="35" max="35" width="9.42578125" style="707" bestFit="1" customWidth="1"/>
    <col min="36" max="36" width="6.140625" style="707" hidden="1" customWidth="1"/>
    <col min="37" max="37" width="10.28515625" style="707" bestFit="1" customWidth="1"/>
    <col min="38" max="38" width="12.42578125" style="707" bestFit="1" customWidth="1"/>
    <col min="39" max="39" width="24" style="707" bestFit="1" customWidth="1"/>
    <col min="40" max="40" width="7.28515625" style="707" customWidth="1"/>
    <col min="41" max="48" width="9.140625" style="706"/>
    <col min="49" max="49" width="10.28515625" style="706" bestFit="1" customWidth="1"/>
    <col min="50" max="16384" width="9.140625" style="706"/>
  </cols>
  <sheetData>
    <row r="1" spans="1:47" ht="16.5" customHeight="1" thickBot="1">
      <c r="A1" s="765"/>
      <c r="B1" s="765"/>
      <c r="C1" s="765"/>
      <c r="D1" s="765"/>
      <c r="E1" s="764"/>
      <c r="F1" s="764"/>
      <c r="G1" s="761"/>
      <c r="H1" s="761"/>
      <c r="I1" s="755"/>
      <c r="J1" s="763"/>
      <c r="K1" s="763"/>
      <c r="L1" s="761"/>
      <c r="M1" s="761"/>
      <c r="N1" s="762"/>
      <c r="P1" s="761" t="s">
        <v>2819</v>
      </c>
      <c r="Q1" s="760">
        <v>41993.6875</v>
      </c>
      <c r="R1" s="755"/>
      <c r="S1" s="755"/>
      <c r="T1" s="755"/>
      <c r="U1" s="757" t="s">
        <v>4098</v>
      </c>
      <c r="V1" s="756">
        <v>2.0833333333333333E-3</v>
      </c>
      <c r="W1" s="759" t="s">
        <v>4097</v>
      </c>
      <c r="X1" s="759"/>
      <c r="Y1" s="758">
        <v>0.625</v>
      </c>
      <c r="Z1" s="755"/>
      <c r="AA1" s="757"/>
      <c r="AB1" s="756"/>
      <c r="AC1" s="755"/>
      <c r="AD1" s="755"/>
      <c r="AE1" s="755"/>
      <c r="AF1" s="755"/>
      <c r="AG1" s="755"/>
      <c r="AH1" s="755"/>
      <c r="AI1" s="755"/>
      <c r="AJ1" s="727"/>
      <c r="AK1" s="727"/>
      <c r="AL1" s="727"/>
      <c r="AM1" s="727"/>
      <c r="AN1" s="727"/>
    </row>
    <row r="2" spans="1:47" ht="18.75" customHeight="1">
      <c r="A2" s="754"/>
      <c r="B2" s="753"/>
      <c r="C2" s="753"/>
      <c r="D2" s="753"/>
      <c r="E2" s="753"/>
      <c r="F2" s="753"/>
      <c r="G2" s="752"/>
      <c r="H2" s="752"/>
      <c r="I2" s="751"/>
      <c r="J2" s="750" t="s">
        <v>236</v>
      </c>
      <c r="K2" s="749"/>
      <c r="L2" s="749"/>
      <c r="M2" s="749"/>
      <c r="N2" s="749"/>
      <c r="O2" s="748"/>
      <c r="P2" s="747"/>
      <c r="Q2" s="746" t="s">
        <v>2820</v>
      </c>
      <c r="R2" s="745"/>
      <c r="S2" s="745"/>
      <c r="T2" s="745"/>
      <c r="U2" s="745"/>
      <c r="V2" s="745"/>
      <c r="W2" s="745"/>
      <c r="X2" s="745"/>
      <c r="Y2" s="745"/>
      <c r="Z2" s="745"/>
      <c r="AA2" s="745"/>
      <c r="AB2" s="745"/>
      <c r="AC2" s="745"/>
      <c r="AD2" s="745"/>
      <c r="AE2" s="745"/>
      <c r="AF2" s="745"/>
      <c r="AG2" s="745"/>
      <c r="AH2" s="745"/>
      <c r="AI2" s="744"/>
      <c r="AJ2" s="727"/>
      <c r="AK2" s="727"/>
      <c r="AM2" s="727"/>
      <c r="AN2" s="727"/>
    </row>
    <row r="3" spans="1:47" ht="18.75" customHeight="1" thickBot="1">
      <c r="A3" s="743" t="s">
        <v>3355</v>
      </c>
      <c r="B3" s="741" t="s">
        <v>2636</v>
      </c>
      <c r="C3" s="741" t="s">
        <v>3331</v>
      </c>
      <c r="D3" s="741" t="s">
        <v>2821</v>
      </c>
      <c r="E3" s="742" t="s">
        <v>231</v>
      </c>
      <c r="F3" s="742" t="s">
        <v>232</v>
      </c>
      <c r="G3" s="742" t="s">
        <v>233</v>
      </c>
      <c r="H3" s="741" t="s">
        <v>235</v>
      </c>
      <c r="I3" s="740" t="s">
        <v>234</v>
      </c>
      <c r="J3" s="739" t="s">
        <v>2822</v>
      </c>
      <c r="K3" s="738" t="s">
        <v>259</v>
      </c>
      <c r="L3" s="738" t="s">
        <v>79</v>
      </c>
      <c r="M3" s="738" t="s">
        <v>4096</v>
      </c>
      <c r="N3" s="737" t="s">
        <v>162</v>
      </c>
      <c r="O3" s="736" t="s">
        <v>2824</v>
      </c>
      <c r="P3" s="735"/>
      <c r="Q3" s="734" t="s">
        <v>2825</v>
      </c>
      <c r="R3" s="733" t="s">
        <v>2826</v>
      </c>
      <c r="S3" s="732" t="s">
        <v>2827</v>
      </c>
      <c r="T3" s="732" t="s">
        <v>2828</v>
      </c>
      <c r="U3" s="732" t="s">
        <v>2829</v>
      </c>
      <c r="V3" s="732" t="s">
        <v>2830</v>
      </c>
      <c r="W3" s="732" t="s">
        <v>2831</v>
      </c>
      <c r="X3" s="732" t="s">
        <v>2832</v>
      </c>
      <c r="Y3" s="732" t="s">
        <v>2833</v>
      </c>
      <c r="Z3" s="732" t="s">
        <v>2834</v>
      </c>
      <c r="AA3" s="732" t="s">
        <v>2835</v>
      </c>
      <c r="AB3" s="732" t="s">
        <v>2836</v>
      </c>
      <c r="AC3" s="732" t="s">
        <v>2837</v>
      </c>
      <c r="AD3" s="732" t="s">
        <v>2838</v>
      </c>
      <c r="AE3" s="732" t="s">
        <v>2839</v>
      </c>
      <c r="AF3" s="732" t="s">
        <v>2840</v>
      </c>
      <c r="AG3" s="732" t="s">
        <v>2841</v>
      </c>
      <c r="AH3" s="732" t="s">
        <v>2842</v>
      </c>
      <c r="AI3" s="731" t="s">
        <v>257</v>
      </c>
      <c r="AJ3" s="729">
        <v>0.5</v>
      </c>
      <c r="AK3" s="727"/>
      <c r="AL3" s="728"/>
      <c r="AM3" s="211"/>
      <c r="AN3" s="11" t="s">
        <v>165</v>
      </c>
      <c r="AO3" s="11" t="s">
        <v>196</v>
      </c>
      <c r="AP3" s="11" t="s">
        <v>162</v>
      </c>
      <c r="AQ3" s="11" t="s">
        <v>163</v>
      </c>
      <c r="AR3" s="11" t="s">
        <v>79</v>
      </c>
      <c r="AS3" s="11" t="s">
        <v>164</v>
      </c>
    </row>
    <row r="4" spans="1:47" ht="18.75" customHeight="1">
      <c r="A4" s="228">
        <v>1</v>
      </c>
      <c r="B4" s="719">
        <v>204</v>
      </c>
      <c r="C4" s="723" t="s">
        <v>3357</v>
      </c>
      <c r="D4" s="723" t="s">
        <v>80</v>
      </c>
      <c r="E4" s="723" t="s">
        <v>424</v>
      </c>
      <c r="F4" s="723" t="s">
        <v>60</v>
      </c>
      <c r="G4" s="730">
        <v>1976</v>
      </c>
      <c r="H4" s="730" t="s">
        <v>426</v>
      </c>
      <c r="I4" s="721" t="s">
        <v>425</v>
      </c>
      <c r="J4" s="720">
        <v>420</v>
      </c>
      <c r="K4" s="719">
        <v>14</v>
      </c>
      <c r="L4" s="718">
        <v>420</v>
      </c>
      <c r="M4" s="713">
        <v>0</v>
      </c>
      <c r="N4" s="717">
        <v>0.61458333333575865</v>
      </c>
      <c r="O4" s="716">
        <v>0</v>
      </c>
      <c r="P4" s="715">
        <v>204</v>
      </c>
      <c r="Q4" s="714">
        <v>41993.6875</v>
      </c>
      <c r="R4" s="713">
        <v>0.24444444444444446</v>
      </c>
      <c r="S4" s="713">
        <v>0.87986111111111109</v>
      </c>
      <c r="T4" s="713">
        <v>0.72499999999999998</v>
      </c>
      <c r="U4" s="713">
        <v>0.76180555555555562</v>
      </c>
      <c r="V4" s="713">
        <v>0.7993055555555556</v>
      </c>
      <c r="W4" s="713">
        <v>0.21388888888888891</v>
      </c>
      <c r="X4" s="713">
        <v>0.2902777777777778</v>
      </c>
      <c r="Y4" s="713"/>
      <c r="Z4" s="713"/>
      <c r="AA4" s="713"/>
      <c r="AB4" s="713">
        <v>4.3750000000000004E-2</v>
      </c>
      <c r="AC4" s="713">
        <v>0.97013888888888899</v>
      </c>
      <c r="AD4" s="713">
        <v>9.5138888888888884E-2</v>
      </c>
      <c r="AE4" s="713">
        <v>0.99583333333333324</v>
      </c>
      <c r="AF4" s="713">
        <v>0.17083333333333331</v>
      </c>
      <c r="AG4" s="713">
        <v>0.92361111111111116</v>
      </c>
      <c r="AH4" s="713">
        <v>0.12986111111111112</v>
      </c>
      <c r="AI4" s="712">
        <v>41994.302083333336</v>
      </c>
      <c r="AJ4" s="729"/>
      <c r="AK4" s="727"/>
      <c r="AL4" s="728"/>
      <c r="AM4" s="240" t="str">
        <f>E4&amp;" "&amp;F4</f>
        <v>Wesoły Krzysztof</v>
      </c>
      <c r="AN4" s="11"/>
      <c r="AO4" s="11">
        <v>100</v>
      </c>
      <c r="AP4" s="11"/>
      <c r="AQ4" s="11"/>
      <c r="AR4" s="11"/>
      <c r="AS4" s="11"/>
      <c r="AU4" s="11"/>
    </row>
    <row r="5" spans="1:47" ht="18.75" customHeight="1">
      <c r="A5" s="228">
        <v>8</v>
      </c>
      <c r="B5" s="719">
        <v>212</v>
      </c>
      <c r="C5" s="723" t="s">
        <v>3357</v>
      </c>
      <c r="D5" s="723" t="s">
        <v>0</v>
      </c>
      <c r="E5" s="723" t="s">
        <v>2601</v>
      </c>
      <c r="F5" s="723" t="s">
        <v>2602</v>
      </c>
      <c r="G5" s="722">
        <v>1980</v>
      </c>
      <c r="H5" s="722" t="s">
        <v>4085</v>
      </c>
      <c r="I5" s="721" t="s">
        <v>57</v>
      </c>
      <c r="J5" s="720">
        <v>330</v>
      </c>
      <c r="K5" s="719">
        <v>11</v>
      </c>
      <c r="L5" s="718">
        <v>330</v>
      </c>
      <c r="M5" s="713">
        <v>0</v>
      </c>
      <c r="N5" s="717">
        <v>0.59097222222044365</v>
      </c>
      <c r="O5" s="716">
        <v>0</v>
      </c>
      <c r="P5" s="715">
        <v>212</v>
      </c>
      <c r="Q5" s="714">
        <v>41993.6875</v>
      </c>
      <c r="R5" s="713">
        <v>0.24652777777777779</v>
      </c>
      <c r="S5" s="713">
        <v>0.88541666666666663</v>
      </c>
      <c r="T5" s="713">
        <v>0.72916666666666663</v>
      </c>
      <c r="U5" s="713">
        <v>0.77083333333333337</v>
      </c>
      <c r="V5" s="713">
        <v>0.8125</v>
      </c>
      <c r="W5" s="713">
        <v>0.19999999999999998</v>
      </c>
      <c r="X5" s="713"/>
      <c r="Y5" s="713"/>
      <c r="Z5" s="713"/>
      <c r="AA5" s="713"/>
      <c r="AB5" s="713">
        <v>5.2777777777777778E-2</v>
      </c>
      <c r="AC5" s="713">
        <v>0.99722222222222223</v>
      </c>
      <c r="AD5" s="713">
        <v>0.10277777777777779</v>
      </c>
      <c r="AE5" s="713"/>
      <c r="AF5" s="713"/>
      <c r="AG5" s="713">
        <v>0.95000000000000007</v>
      </c>
      <c r="AH5" s="713">
        <v>0.14583333333333334</v>
      </c>
      <c r="AI5" s="712">
        <v>41994.27847222222</v>
      </c>
      <c r="AJ5" s="729"/>
      <c r="AK5" s="727"/>
      <c r="AL5" s="728"/>
      <c r="AM5" s="240" t="str">
        <f>E5&amp;" "&amp;F5</f>
        <v>Truszkowska Kamila</v>
      </c>
      <c r="AN5" s="11">
        <v>100</v>
      </c>
      <c r="AO5" s="11">
        <f>MAX(AO4*IF(AR5&lt;1,AR5,IF(AS5&lt;1,AS5,IF(AP5&lt;1,AP5,1))),0)</f>
        <v>78.571428571428569</v>
      </c>
      <c r="AP5" s="11">
        <f t="shared" ref="AP5" si="0">N4/N5</f>
        <v>1.0399529964819694</v>
      </c>
      <c r="AQ5" s="11">
        <f t="shared" ref="AQ5" si="1">K5/K4</f>
        <v>0.7857142857142857</v>
      </c>
      <c r="AR5" s="11">
        <f t="shared" ref="AR5" si="2">J5/J4</f>
        <v>0.7857142857142857</v>
      </c>
      <c r="AS5" s="11">
        <f t="shared" ref="AS5" si="3">AQ5^0.2</f>
        <v>0.95291229369435537</v>
      </c>
      <c r="AU5" s="11"/>
    </row>
    <row r="6" spans="1:47" ht="16.5" customHeight="1">
      <c r="A6" s="228">
        <v>21</v>
      </c>
      <c r="B6" s="719">
        <v>217</v>
      </c>
      <c r="C6" s="723" t="s">
        <v>3357</v>
      </c>
      <c r="D6" s="723" t="s">
        <v>0</v>
      </c>
      <c r="E6" s="723" t="s">
        <v>1239</v>
      </c>
      <c r="F6" s="723" t="s">
        <v>1240</v>
      </c>
      <c r="G6" s="722">
        <v>1988</v>
      </c>
      <c r="H6" s="722" t="s">
        <v>4085</v>
      </c>
      <c r="I6" s="721" t="s">
        <v>47</v>
      </c>
      <c r="J6" s="720">
        <v>210</v>
      </c>
      <c r="K6" s="719">
        <v>7</v>
      </c>
      <c r="L6" s="718">
        <v>210</v>
      </c>
      <c r="M6" s="713">
        <v>0</v>
      </c>
      <c r="N6" s="717">
        <v>0.6131944444423425</v>
      </c>
      <c r="O6" s="716">
        <v>0</v>
      </c>
      <c r="P6" s="715">
        <v>217</v>
      </c>
      <c r="Q6" s="714">
        <v>41993.6875</v>
      </c>
      <c r="R6" s="713">
        <v>0.93472222222222223</v>
      </c>
      <c r="S6" s="713"/>
      <c r="T6" s="713"/>
      <c r="U6" s="713">
        <v>0.15277777777777776</v>
      </c>
      <c r="V6" s="713"/>
      <c r="W6" s="713">
        <v>0.97638888888888886</v>
      </c>
      <c r="X6" s="713">
        <v>0.73333333333333339</v>
      </c>
      <c r="Y6" s="713">
        <v>0.88402777777777775</v>
      </c>
      <c r="Z6" s="713"/>
      <c r="AA6" s="713">
        <v>0.81319444444444444</v>
      </c>
      <c r="AB6" s="713"/>
      <c r="AC6" s="713"/>
      <c r="AD6" s="713"/>
      <c r="AE6" s="713"/>
      <c r="AF6" s="713">
        <v>6.25E-2</v>
      </c>
      <c r="AG6" s="713"/>
      <c r="AH6" s="713"/>
      <c r="AI6" s="712">
        <v>41994.300694444442</v>
      </c>
      <c r="AJ6" s="706"/>
      <c r="AK6" s="706"/>
      <c r="AL6" s="706"/>
      <c r="AM6" s="240" t="str">
        <f>E6&amp;" "&amp;F6</f>
        <v>Lipińska Katarzyna</v>
      </c>
      <c r="AN6" s="11">
        <f t="shared" ref="AN5:AN8" si="4">MAX(AN5*IF(AR6&lt;1,AR6,IF(AS6&lt;1,AS6,IF(AP6&lt;1,AP6,1))),0)</f>
        <v>63.636363636363633</v>
      </c>
      <c r="AO6" s="11">
        <f>MAX(AO5*IF(AR6&lt;1,AR6,IF(AS6&lt;1,AS6,IF(AP6&lt;1,AP6,1))),0)</f>
        <v>50</v>
      </c>
      <c r="AP6" s="11">
        <f t="shared" ref="AP6:AP8" si="5">N5/N6</f>
        <v>0.96375990940017664</v>
      </c>
      <c r="AQ6" s="11">
        <f t="shared" ref="AQ6:AQ8" si="6">K6/K5</f>
        <v>0.63636363636363635</v>
      </c>
      <c r="AR6" s="11">
        <f t="shared" ref="AR6:AR8" si="7">J6/J5</f>
        <v>0.63636363636363635</v>
      </c>
      <c r="AS6" s="11">
        <f t="shared" ref="AS5:AS8" si="8">AQ6^0.2</f>
        <v>0.91356840399348593</v>
      </c>
      <c r="AU6" s="11"/>
    </row>
    <row r="7" spans="1:47" ht="16.5" customHeight="1">
      <c r="A7" s="228">
        <v>25</v>
      </c>
      <c r="B7" s="719">
        <v>205</v>
      </c>
      <c r="C7" s="723" t="s">
        <v>3357</v>
      </c>
      <c r="D7" s="723" t="s">
        <v>0</v>
      </c>
      <c r="E7" s="723" t="s">
        <v>3494</v>
      </c>
      <c r="F7" s="723" t="s">
        <v>3493</v>
      </c>
      <c r="G7" s="722">
        <v>1969</v>
      </c>
      <c r="H7" s="722" t="s">
        <v>4085</v>
      </c>
      <c r="I7" s="721" t="s">
        <v>3492</v>
      </c>
      <c r="J7" s="720">
        <v>180</v>
      </c>
      <c r="K7" s="719">
        <v>6</v>
      </c>
      <c r="L7" s="718">
        <v>180</v>
      </c>
      <c r="M7" s="713">
        <v>0</v>
      </c>
      <c r="N7" s="717">
        <v>0.61527777777519077</v>
      </c>
      <c r="O7" s="716">
        <v>0</v>
      </c>
      <c r="P7" s="715">
        <v>205</v>
      </c>
      <c r="Q7" s="714">
        <v>41993.6875</v>
      </c>
      <c r="R7" s="713"/>
      <c r="S7" s="713"/>
      <c r="T7" s="713">
        <v>0.72569444444444453</v>
      </c>
      <c r="U7" s="713"/>
      <c r="V7" s="713"/>
      <c r="W7" s="713">
        <v>0.25416666666666665</v>
      </c>
      <c r="X7" s="713"/>
      <c r="Y7" s="713"/>
      <c r="Z7" s="713"/>
      <c r="AA7" s="713"/>
      <c r="AB7" s="713">
        <v>9.5833333333333326E-2</v>
      </c>
      <c r="AC7" s="713">
        <v>0.95277777777777783</v>
      </c>
      <c r="AD7" s="713"/>
      <c r="AE7" s="713"/>
      <c r="AF7" s="713"/>
      <c r="AG7" s="713">
        <v>0.91180555555555554</v>
      </c>
      <c r="AH7" s="713">
        <v>0.19027777777777777</v>
      </c>
      <c r="AI7" s="712">
        <v>41994.302777777775</v>
      </c>
      <c r="AJ7" s="706"/>
      <c r="AK7" s="706"/>
      <c r="AL7" s="706"/>
      <c r="AM7" s="240" t="str">
        <f>E7&amp;" "&amp;F7</f>
        <v>Leczkowska Weronika</v>
      </c>
      <c r="AN7" s="11">
        <f t="shared" si="4"/>
        <v>54.54545454545454</v>
      </c>
      <c r="AO7" s="11">
        <f>MAX(AO6*IF(AR7&lt;1,AR7,IF(AS7&lt;1,AS7,IF(AP7&lt;1,AP7,1))),0)</f>
        <v>42.857142857142854</v>
      </c>
      <c r="AP7" s="11">
        <f t="shared" si="5"/>
        <v>0.99661399548610141</v>
      </c>
      <c r="AQ7" s="11">
        <f t="shared" si="6"/>
        <v>0.8571428571428571</v>
      </c>
      <c r="AR7" s="11">
        <f t="shared" si="7"/>
        <v>0.8571428571428571</v>
      </c>
      <c r="AS7" s="11">
        <f t="shared" si="8"/>
        <v>0.96964026609557907</v>
      </c>
      <c r="AU7" s="11"/>
    </row>
    <row r="8" spans="1:47" ht="16.5" customHeight="1">
      <c r="A8" s="228">
        <v>27</v>
      </c>
      <c r="B8" s="719">
        <v>223</v>
      </c>
      <c r="C8" s="723" t="s">
        <v>3357</v>
      </c>
      <c r="D8" s="723" t="s">
        <v>0</v>
      </c>
      <c r="E8" s="723" t="s">
        <v>3713</v>
      </c>
      <c r="F8" s="723" t="s">
        <v>123</v>
      </c>
      <c r="G8" s="722">
        <v>1987</v>
      </c>
      <c r="H8" s="722" t="s">
        <v>4082</v>
      </c>
      <c r="I8" s="721" t="s">
        <v>85</v>
      </c>
      <c r="J8" s="720">
        <v>150</v>
      </c>
      <c r="K8" s="719">
        <v>5</v>
      </c>
      <c r="L8" s="718">
        <v>150</v>
      </c>
      <c r="M8" s="713">
        <v>1.0416666666666668E-2</v>
      </c>
      <c r="N8" s="717">
        <v>0.58819444444331259</v>
      </c>
      <c r="O8" s="716">
        <v>0</v>
      </c>
      <c r="P8" s="715">
        <v>223</v>
      </c>
      <c r="Q8" s="714">
        <v>41993.6875</v>
      </c>
      <c r="R8" s="713" t="s">
        <v>4080</v>
      </c>
      <c r="S8" s="713"/>
      <c r="T8" s="713" t="s">
        <v>4080</v>
      </c>
      <c r="U8" s="713" t="s">
        <v>4080</v>
      </c>
      <c r="V8" s="713" t="s">
        <v>4080</v>
      </c>
      <c r="W8" s="713" t="s">
        <v>4080</v>
      </c>
      <c r="X8" s="713"/>
      <c r="Y8" s="713"/>
      <c r="Z8" s="713"/>
      <c r="AA8" s="713"/>
      <c r="AB8" s="713"/>
      <c r="AC8" s="713"/>
      <c r="AD8" s="713"/>
      <c r="AE8" s="713"/>
      <c r="AF8" s="713"/>
      <c r="AG8" s="713"/>
      <c r="AH8" s="713"/>
      <c r="AI8" s="712">
        <v>41994.265277777777</v>
      </c>
      <c r="AJ8" s="706"/>
      <c r="AK8" s="706"/>
      <c r="AL8" s="706"/>
      <c r="AM8" s="240" t="str">
        <f>E8&amp;" "&amp;F8</f>
        <v>Kaczmarek Małgorzata</v>
      </c>
      <c r="AN8" s="11">
        <f t="shared" si="4"/>
        <v>45.454545454545453</v>
      </c>
      <c r="AO8" s="11">
        <f>MAX(AO7*IF(AR8&lt;1,AR8,IF(AS8&lt;1,AS8,IF(AP8&lt;1,AP8,1))),0)</f>
        <v>35.714285714285715</v>
      </c>
      <c r="AP8" s="11">
        <f t="shared" si="5"/>
        <v>1.046044864224297</v>
      </c>
      <c r="AQ8" s="11">
        <f t="shared" si="6"/>
        <v>0.83333333333333337</v>
      </c>
      <c r="AR8" s="11">
        <f t="shared" si="7"/>
        <v>0.83333333333333337</v>
      </c>
      <c r="AS8" s="11">
        <f t="shared" si="8"/>
        <v>0.96419250400262724</v>
      </c>
      <c r="AU8" s="11"/>
    </row>
  </sheetData>
  <mergeCells count="3">
    <mergeCell ref="W1:X1"/>
    <mergeCell ref="J2:O2"/>
    <mergeCell ref="Q2:AI2"/>
  </mergeCells>
  <printOptions horizontalCentered="1"/>
  <pageMargins left="0.15748031496062992" right="0.15748031496062992" top="0.78740157480314965" bottom="0.70866141732283472" header="0.51181102362204722" footer="0.51181102362204722"/>
  <pageSetup paperSize="9" scale="32" fitToHeight="0" orientation="portrait" horizontalDpi="4294967295" verticalDpi="300" r:id="rId1"/>
  <headerFooter alignWithMargins="0">
    <oddHeader>&amp;C&amp;"Arial CE,Pogrubiony"&amp;28Nocna Masakra 2014 - Wyniki TR200&amp;R&amp;D  &amp;T</oddHeader>
  </headerFooter>
</worksheet>
</file>

<file path=xl/worksheets/sheet59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S28"/>
  <sheetViews>
    <sheetView workbookViewId="0"/>
  </sheetViews>
  <sheetFormatPr defaultRowHeight="16.5" customHeight="1"/>
  <cols>
    <col min="1" max="1" width="8" style="711" customWidth="1"/>
    <col min="2" max="2" width="6.28515625" style="711" customWidth="1"/>
    <col min="3" max="3" width="8.140625" style="711" bestFit="1" customWidth="1"/>
    <col min="4" max="4" width="6.28515625" style="711" customWidth="1"/>
    <col min="5" max="5" width="15.42578125" style="706" customWidth="1"/>
    <col min="6" max="6" width="11.28515625" style="706" customWidth="1"/>
    <col min="7" max="7" width="9.28515625" style="708" customWidth="1"/>
    <col min="8" max="8" width="14.85546875" style="708" customWidth="1"/>
    <col min="9" max="9" width="12" style="707" customWidth="1"/>
    <col min="10" max="11" width="9" style="710" customWidth="1"/>
    <col min="12" max="13" width="9" style="708" customWidth="1"/>
    <col min="14" max="14" width="12.28515625" style="709" bestFit="1" customWidth="1"/>
    <col min="15" max="17" width="9" style="708" customWidth="1"/>
    <col min="18" max="26" width="8.7109375" style="707" bestFit="1" customWidth="1"/>
    <col min="27" max="31" width="9.28515625" style="707" bestFit="1" customWidth="1"/>
    <col min="32" max="34" width="9.28515625" style="707" customWidth="1"/>
    <col min="35" max="35" width="9.42578125" style="707" bestFit="1" customWidth="1"/>
    <col min="36" max="36" width="6.140625" style="707" hidden="1" customWidth="1"/>
    <col min="37" max="37" width="10.28515625" style="707" bestFit="1" customWidth="1"/>
    <col min="38" max="38" width="12.42578125" style="707" bestFit="1" customWidth="1"/>
    <col min="39" max="39" width="24" style="707" bestFit="1" customWidth="1"/>
    <col min="40" max="40" width="7.28515625" style="707" customWidth="1"/>
    <col min="41" max="48" width="9.140625" style="706"/>
    <col min="49" max="49" width="10.28515625" style="706" bestFit="1" customWidth="1"/>
    <col min="50" max="16384" width="9.140625" style="706"/>
  </cols>
  <sheetData>
    <row r="1" spans="1:45" ht="16.5" customHeight="1" thickBot="1">
      <c r="A1" s="765"/>
      <c r="B1" s="765"/>
      <c r="C1" s="765"/>
      <c r="D1" s="765"/>
      <c r="E1" s="764"/>
      <c r="F1" s="764"/>
      <c r="G1" s="761"/>
      <c r="H1" s="761"/>
      <c r="I1" s="755"/>
      <c r="J1" s="763"/>
      <c r="K1" s="763"/>
      <c r="L1" s="761"/>
      <c r="M1" s="761"/>
      <c r="N1" s="762"/>
      <c r="P1" s="761" t="s">
        <v>2819</v>
      </c>
      <c r="Q1" s="760">
        <v>41993.6875</v>
      </c>
      <c r="R1" s="755"/>
      <c r="S1" s="755"/>
      <c r="T1" s="755"/>
      <c r="U1" s="757" t="s">
        <v>4098</v>
      </c>
      <c r="V1" s="756">
        <v>2.0833333333333333E-3</v>
      </c>
      <c r="W1" s="759" t="s">
        <v>4097</v>
      </c>
      <c r="X1" s="759"/>
      <c r="Y1" s="758">
        <v>0.625</v>
      </c>
      <c r="Z1" s="755"/>
      <c r="AA1" s="757"/>
      <c r="AB1" s="756"/>
      <c r="AC1" s="755"/>
      <c r="AD1" s="755"/>
      <c r="AE1" s="755"/>
      <c r="AF1" s="755"/>
      <c r="AG1" s="755"/>
      <c r="AH1" s="755"/>
      <c r="AI1" s="755"/>
      <c r="AJ1" s="727"/>
      <c r="AK1" s="727"/>
      <c r="AL1" s="727"/>
      <c r="AM1" s="727"/>
      <c r="AN1" s="727"/>
    </row>
    <row r="2" spans="1:45" ht="18.75" customHeight="1">
      <c r="A2" s="754"/>
      <c r="B2" s="753"/>
      <c r="C2" s="753"/>
      <c r="D2" s="753"/>
      <c r="E2" s="753"/>
      <c r="F2" s="753"/>
      <c r="G2" s="752"/>
      <c r="H2" s="752"/>
      <c r="I2" s="751"/>
      <c r="J2" s="750" t="s">
        <v>236</v>
      </c>
      <c r="K2" s="749"/>
      <c r="L2" s="749"/>
      <c r="M2" s="749"/>
      <c r="N2" s="749"/>
      <c r="O2" s="748"/>
      <c r="P2" s="747"/>
      <c r="Q2" s="746" t="s">
        <v>2820</v>
      </c>
      <c r="R2" s="745"/>
      <c r="S2" s="745"/>
      <c r="T2" s="745"/>
      <c r="U2" s="745"/>
      <c r="V2" s="745"/>
      <c r="W2" s="745"/>
      <c r="X2" s="745"/>
      <c r="Y2" s="745"/>
      <c r="Z2" s="745"/>
      <c r="AA2" s="745"/>
      <c r="AB2" s="745"/>
      <c r="AC2" s="745"/>
      <c r="AD2" s="745"/>
      <c r="AE2" s="745"/>
      <c r="AF2" s="745"/>
      <c r="AG2" s="745"/>
      <c r="AH2" s="745"/>
      <c r="AI2" s="744"/>
      <c r="AJ2" s="727"/>
      <c r="AK2" s="727"/>
      <c r="AM2" s="727"/>
      <c r="AN2" s="727"/>
    </row>
    <row r="3" spans="1:45" ht="18.75" customHeight="1" thickBot="1">
      <c r="A3" s="743" t="s">
        <v>3355</v>
      </c>
      <c r="B3" s="741" t="s">
        <v>2636</v>
      </c>
      <c r="C3" s="741" t="s">
        <v>3331</v>
      </c>
      <c r="D3" s="741" t="s">
        <v>2821</v>
      </c>
      <c r="E3" s="742" t="s">
        <v>231</v>
      </c>
      <c r="F3" s="742" t="s">
        <v>232</v>
      </c>
      <c r="G3" s="742" t="s">
        <v>233</v>
      </c>
      <c r="H3" s="741" t="s">
        <v>235</v>
      </c>
      <c r="I3" s="740" t="s">
        <v>234</v>
      </c>
      <c r="J3" s="739" t="s">
        <v>2822</v>
      </c>
      <c r="K3" s="738" t="s">
        <v>259</v>
      </c>
      <c r="L3" s="738" t="s">
        <v>79</v>
      </c>
      <c r="M3" s="738" t="s">
        <v>4096</v>
      </c>
      <c r="N3" s="737" t="s">
        <v>162</v>
      </c>
      <c r="O3" s="736" t="s">
        <v>2824</v>
      </c>
      <c r="P3" s="735"/>
      <c r="Q3" s="734" t="s">
        <v>2825</v>
      </c>
      <c r="R3" s="733" t="s">
        <v>2826</v>
      </c>
      <c r="S3" s="732" t="s">
        <v>2827</v>
      </c>
      <c r="T3" s="732" t="s">
        <v>2828</v>
      </c>
      <c r="U3" s="732" t="s">
        <v>2829</v>
      </c>
      <c r="V3" s="732" t="s">
        <v>2830</v>
      </c>
      <c r="W3" s="732" t="s">
        <v>2831</v>
      </c>
      <c r="X3" s="732" t="s">
        <v>2832</v>
      </c>
      <c r="Y3" s="732" t="s">
        <v>2833</v>
      </c>
      <c r="Z3" s="732" t="s">
        <v>2834</v>
      </c>
      <c r="AA3" s="732" t="s">
        <v>2835</v>
      </c>
      <c r="AB3" s="732" t="s">
        <v>2836</v>
      </c>
      <c r="AC3" s="732" t="s">
        <v>2837</v>
      </c>
      <c r="AD3" s="732" t="s">
        <v>2838</v>
      </c>
      <c r="AE3" s="732" t="s">
        <v>2839</v>
      </c>
      <c r="AF3" s="732" t="s">
        <v>2840</v>
      </c>
      <c r="AG3" s="732" t="s">
        <v>2841</v>
      </c>
      <c r="AH3" s="732" t="s">
        <v>2842</v>
      </c>
      <c r="AI3" s="731" t="s">
        <v>257</v>
      </c>
      <c r="AJ3" s="729">
        <v>0.5</v>
      </c>
      <c r="AK3" s="727"/>
      <c r="AL3" s="728"/>
      <c r="AM3" s="211"/>
      <c r="AN3" s="11" t="s">
        <v>165</v>
      </c>
      <c r="AO3" s="11"/>
      <c r="AP3" s="11" t="s">
        <v>162</v>
      </c>
      <c r="AQ3" s="11" t="s">
        <v>163</v>
      </c>
      <c r="AR3" s="11" t="s">
        <v>79</v>
      </c>
      <c r="AS3" s="11" t="s">
        <v>164</v>
      </c>
    </row>
    <row r="4" spans="1:45" ht="18.75" customHeight="1">
      <c r="A4" s="228">
        <v>1</v>
      </c>
      <c r="B4" s="719">
        <v>204</v>
      </c>
      <c r="C4" s="723" t="s">
        <v>3357</v>
      </c>
      <c r="D4" s="723" t="s">
        <v>80</v>
      </c>
      <c r="E4" s="723" t="s">
        <v>424</v>
      </c>
      <c r="F4" s="723" t="s">
        <v>60</v>
      </c>
      <c r="G4" s="730">
        <v>1976</v>
      </c>
      <c r="H4" s="730" t="s">
        <v>426</v>
      </c>
      <c r="I4" s="721" t="s">
        <v>425</v>
      </c>
      <c r="J4" s="720">
        <v>420</v>
      </c>
      <c r="K4" s="719">
        <v>14</v>
      </c>
      <c r="L4" s="718">
        <v>420</v>
      </c>
      <c r="M4" s="713">
        <v>0</v>
      </c>
      <c r="N4" s="717">
        <v>0.61458333333575865</v>
      </c>
      <c r="O4" s="716">
        <v>0</v>
      </c>
      <c r="P4" s="715">
        <v>204</v>
      </c>
      <c r="Q4" s="714">
        <v>41993.6875</v>
      </c>
      <c r="R4" s="713">
        <v>0.24444444444444446</v>
      </c>
      <c r="S4" s="713">
        <v>0.87986111111111109</v>
      </c>
      <c r="T4" s="713">
        <v>0.72499999999999998</v>
      </c>
      <c r="U4" s="713">
        <v>0.76180555555555562</v>
      </c>
      <c r="V4" s="713">
        <v>0.7993055555555556</v>
      </c>
      <c r="W4" s="713">
        <v>0.21388888888888891</v>
      </c>
      <c r="X4" s="713">
        <v>0.2902777777777778</v>
      </c>
      <c r="Y4" s="713"/>
      <c r="Z4" s="713"/>
      <c r="AA4" s="713"/>
      <c r="AB4" s="713">
        <v>4.3750000000000004E-2</v>
      </c>
      <c r="AC4" s="713">
        <v>0.97013888888888899</v>
      </c>
      <c r="AD4" s="713">
        <v>9.5138888888888884E-2</v>
      </c>
      <c r="AE4" s="713">
        <v>0.99583333333333324</v>
      </c>
      <c r="AF4" s="713">
        <v>0.17083333333333331</v>
      </c>
      <c r="AG4" s="713">
        <v>0.92361111111111116</v>
      </c>
      <c r="AH4" s="713">
        <v>0.12986111111111112</v>
      </c>
      <c r="AI4" s="712">
        <v>41994.302083333336</v>
      </c>
      <c r="AJ4" s="729"/>
      <c r="AK4" s="727"/>
      <c r="AL4" s="728"/>
      <c r="AM4" s="240" t="str">
        <f>E4&amp;" "&amp;F4</f>
        <v>Wesoły Krzysztof</v>
      </c>
      <c r="AN4" s="11">
        <v>100</v>
      </c>
      <c r="AO4" s="11"/>
      <c r="AP4" s="11"/>
      <c r="AQ4" s="11"/>
      <c r="AR4" s="11"/>
      <c r="AS4" s="11"/>
    </row>
    <row r="5" spans="1:45" ht="18.75" customHeight="1">
      <c r="A5" s="228">
        <v>2</v>
      </c>
      <c r="B5" s="719">
        <v>208</v>
      </c>
      <c r="C5" s="723" t="s">
        <v>3357</v>
      </c>
      <c r="D5" s="723" t="s">
        <v>80</v>
      </c>
      <c r="E5" s="723" t="s">
        <v>49</v>
      </c>
      <c r="F5" s="723" t="s">
        <v>50</v>
      </c>
      <c r="G5" s="722">
        <v>1978</v>
      </c>
      <c r="H5" s="722" t="s">
        <v>4085</v>
      </c>
      <c r="I5" s="721" t="s">
        <v>51</v>
      </c>
      <c r="J5" s="720">
        <v>382</v>
      </c>
      <c r="K5" s="719">
        <v>13</v>
      </c>
      <c r="L5" s="718">
        <v>390</v>
      </c>
      <c r="M5" s="713">
        <v>0</v>
      </c>
      <c r="N5" s="717">
        <v>0.63055555555911269</v>
      </c>
      <c r="O5" s="716">
        <v>-8</v>
      </c>
      <c r="P5" s="715">
        <v>208</v>
      </c>
      <c r="Q5" s="714">
        <v>41993.6875</v>
      </c>
      <c r="R5" s="713">
        <v>0.2951388888888889</v>
      </c>
      <c r="S5" s="713">
        <v>0.79375000000000007</v>
      </c>
      <c r="T5" s="713">
        <v>0.7270833333333333</v>
      </c>
      <c r="U5" s="713">
        <v>0.8569444444444444</v>
      </c>
      <c r="V5" s="713">
        <v>0.8125</v>
      </c>
      <c r="W5" s="713">
        <v>0.26250000000000001</v>
      </c>
      <c r="X5" s="713"/>
      <c r="Y5" s="713"/>
      <c r="Z5" s="713"/>
      <c r="AA5" s="713"/>
      <c r="AB5" s="713">
        <v>5.9722222222222225E-2</v>
      </c>
      <c r="AC5" s="713">
        <v>0.93472222222222223</v>
      </c>
      <c r="AD5" s="713">
        <v>0.18333333333333335</v>
      </c>
      <c r="AE5" s="713">
        <v>1.8055555555555557E-2</v>
      </c>
      <c r="AF5" s="713">
        <v>0.89513888888888893</v>
      </c>
      <c r="AG5" s="713">
        <v>0.97430555555555554</v>
      </c>
      <c r="AH5" s="713">
        <v>0.22083333333333333</v>
      </c>
      <c r="AI5" s="712">
        <v>41994.318055555559</v>
      </c>
      <c r="AJ5" s="729"/>
      <c r="AK5" s="727"/>
      <c r="AL5" s="728"/>
      <c r="AM5" s="240" t="str">
        <f>E5&amp;" "&amp;F5</f>
        <v>Paszkowski Wojciech</v>
      </c>
      <c r="AN5" s="11">
        <f>MAX(AN4*IF(AR5&lt;1,AR5,IF(AS5&lt;1,AS5,IF(AP5&lt;1,AP5,1))),0)</f>
        <v>90.952380952380949</v>
      </c>
      <c r="AO5" s="11"/>
      <c r="AP5" s="11">
        <f>N4/N5</f>
        <v>0.97466960352257703</v>
      </c>
      <c r="AQ5" s="11">
        <f>K5/K4</f>
        <v>0.9285714285714286</v>
      </c>
      <c r="AR5" s="11">
        <f>J5/J4</f>
        <v>0.90952380952380951</v>
      </c>
      <c r="AS5" s="11">
        <f>AQ5^0.2</f>
        <v>0.98528770473770133</v>
      </c>
    </row>
    <row r="6" spans="1:45" ht="18.75" customHeight="1">
      <c r="A6" s="228">
        <v>2</v>
      </c>
      <c r="B6" s="719">
        <v>213</v>
      </c>
      <c r="C6" s="723" t="s">
        <v>3357</v>
      </c>
      <c r="D6" s="723" t="s">
        <v>80</v>
      </c>
      <c r="E6" s="723" t="s">
        <v>117</v>
      </c>
      <c r="F6" s="723" t="s">
        <v>48</v>
      </c>
      <c r="G6" s="722">
        <v>1979</v>
      </c>
      <c r="H6" s="722" t="s">
        <v>296</v>
      </c>
      <c r="I6" s="721" t="s">
        <v>47</v>
      </c>
      <c r="J6" s="720">
        <v>382</v>
      </c>
      <c r="K6" s="719">
        <v>13</v>
      </c>
      <c r="L6" s="718">
        <v>390</v>
      </c>
      <c r="M6" s="713">
        <v>0</v>
      </c>
      <c r="N6" s="717">
        <v>0.63055555555911269</v>
      </c>
      <c r="O6" s="716">
        <v>-8</v>
      </c>
      <c r="P6" s="715">
        <v>213</v>
      </c>
      <c r="Q6" s="714">
        <v>41993.6875</v>
      </c>
      <c r="R6" s="713">
        <v>0.2951388888888889</v>
      </c>
      <c r="S6" s="713">
        <v>0.78819444444444453</v>
      </c>
      <c r="T6" s="713">
        <v>0.7270833333333333</v>
      </c>
      <c r="U6" s="713">
        <v>0.85277777777777775</v>
      </c>
      <c r="V6" s="713">
        <v>0.81527777777777777</v>
      </c>
      <c r="W6" s="713">
        <v>0.26250000000000001</v>
      </c>
      <c r="X6" s="713"/>
      <c r="Y6" s="713"/>
      <c r="Z6" s="713"/>
      <c r="AA6" s="713"/>
      <c r="AB6" s="713">
        <v>5.9722222222222225E-2</v>
      </c>
      <c r="AC6" s="713">
        <v>0.93472222222222223</v>
      </c>
      <c r="AD6" s="713">
        <v>0.18333333333333335</v>
      </c>
      <c r="AE6" s="713">
        <v>1.8055555555555557E-2</v>
      </c>
      <c r="AF6" s="713">
        <v>0.89444444444444438</v>
      </c>
      <c r="AG6" s="713">
        <v>0.97291666666666676</v>
      </c>
      <c r="AH6" s="713">
        <v>0.21875</v>
      </c>
      <c r="AI6" s="712">
        <v>41994.318055555559</v>
      </c>
      <c r="AJ6" s="729"/>
      <c r="AK6" s="727"/>
      <c r="AL6" s="728"/>
      <c r="AM6" s="240" t="str">
        <f>E6&amp;" "&amp;F6</f>
        <v>Brudło Paweł</v>
      </c>
      <c r="AN6" s="11">
        <f>MAX(AN5*IF(AR6&lt;1,AR6,IF(AS6&lt;1,AS6,IF(AP6&lt;1,AP6,1))),0)</f>
        <v>90.952380952380949</v>
      </c>
      <c r="AO6" s="11"/>
      <c r="AP6" s="11">
        <f>N5/N6</f>
        <v>1</v>
      </c>
      <c r="AQ6" s="11">
        <f>K6/K5</f>
        <v>1</v>
      </c>
      <c r="AR6" s="11">
        <f>J6/J5</f>
        <v>1</v>
      </c>
      <c r="AS6" s="11">
        <f t="shared" ref="AS6:AS28" si="0">AQ6^0.2</f>
        <v>1</v>
      </c>
    </row>
    <row r="7" spans="1:45" ht="18.75" customHeight="1">
      <c r="A7" s="228">
        <v>4</v>
      </c>
      <c r="B7" s="719">
        <v>228</v>
      </c>
      <c r="C7" s="723" t="s">
        <v>3357</v>
      </c>
      <c r="D7" s="723" t="s">
        <v>80</v>
      </c>
      <c r="E7" s="723" t="s">
        <v>695</v>
      </c>
      <c r="F7" s="723" t="s">
        <v>522</v>
      </c>
      <c r="G7" s="722">
        <v>1975</v>
      </c>
      <c r="H7" s="722" t="s">
        <v>4085</v>
      </c>
      <c r="I7" s="721" t="s">
        <v>85</v>
      </c>
      <c r="J7" s="720">
        <v>360</v>
      </c>
      <c r="K7" s="719">
        <v>12</v>
      </c>
      <c r="L7" s="718">
        <v>360</v>
      </c>
      <c r="M7" s="713">
        <v>0</v>
      </c>
      <c r="N7" s="717">
        <v>0.60624999999708962</v>
      </c>
      <c r="O7" s="716">
        <v>0</v>
      </c>
      <c r="P7" s="715">
        <v>228</v>
      </c>
      <c r="Q7" s="714">
        <v>41993.6875</v>
      </c>
      <c r="R7" s="713">
        <v>0.89583333333333337</v>
      </c>
      <c r="S7" s="713"/>
      <c r="T7" s="713"/>
      <c r="U7" s="713"/>
      <c r="V7" s="713">
        <v>0.25763888888888892</v>
      </c>
      <c r="W7" s="713">
        <v>0.9</v>
      </c>
      <c r="X7" s="713">
        <v>0.7090277777777777</v>
      </c>
      <c r="Y7" s="713">
        <v>0.75069444444444444</v>
      </c>
      <c r="Z7" s="713">
        <v>0.8569444444444444</v>
      </c>
      <c r="AA7" s="713">
        <v>0.8125</v>
      </c>
      <c r="AB7" s="713">
        <v>0.15</v>
      </c>
      <c r="AC7" s="713">
        <v>0.20555555555555557</v>
      </c>
      <c r="AD7" s="713">
        <v>8.0555555555555561E-2</v>
      </c>
      <c r="AE7" s="713"/>
      <c r="AF7" s="713">
        <v>0.98263888888888884</v>
      </c>
      <c r="AG7" s="713"/>
      <c r="AH7" s="713">
        <v>4.3055555555555562E-2</v>
      </c>
      <c r="AI7" s="712">
        <v>41994.293749999997</v>
      </c>
      <c r="AJ7" s="729"/>
      <c r="AK7" s="727"/>
      <c r="AL7" s="728"/>
      <c r="AM7" s="240" t="str">
        <f>E7&amp;" "&amp;F7</f>
        <v>Jędrusik Rafał</v>
      </c>
      <c r="AN7" s="11">
        <f>MAX(AN6*IF(AR7&lt;1,AR7,IF(AS7&lt;1,AS7,IF(AP7&lt;1,AP7,1))),0)</f>
        <v>85.714285714285708</v>
      </c>
      <c r="AO7" s="11"/>
      <c r="AP7" s="11">
        <f>N6/N7</f>
        <v>1.0400916380406429</v>
      </c>
      <c r="AQ7" s="11">
        <f>K7/K6</f>
        <v>0.92307692307692313</v>
      </c>
      <c r="AR7" s="11">
        <f>J7/J6</f>
        <v>0.94240837696335078</v>
      </c>
      <c r="AS7" s="11">
        <f t="shared" si="0"/>
        <v>0.98411891413352426</v>
      </c>
    </row>
    <row r="8" spans="1:45" ht="18.75" customHeight="1">
      <c r="A8" s="228">
        <v>5</v>
      </c>
      <c r="B8" s="719">
        <v>210</v>
      </c>
      <c r="C8" s="723" t="s">
        <v>3357</v>
      </c>
      <c r="D8" s="723" t="s">
        <v>80</v>
      </c>
      <c r="E8" s="723" t="s">
        <v>58</v>
      </c>
      <c r="F8" s="723" t="s">
        <v>59</v>
      </c>
      <c r="G8" s="722">
        <v>1973</v>
      </c>
      <c r="H8" s="722" t="s">
        <v>4085</v>
      </c>
      <c r="I8" s="721" t="s">
        <v>57</v>
      </c>
      <c r="J8" s="720">
        <v>360</v>
      </c>
      <c r="K8" s="719">
        <v>12</v>
      </c>
      <c r="L8" s="718">
        <v>360</v>
      </c>
      <c r="M8" s="713">
        <v>0</v>
      </c>
      <c r="N8" s="717">
        <v>0.61458333333575865</v>
      </c>
      <c r="O8" s="716">
        <v>0</v>
      </c>
      <c r="P8" s="715">
        <v>210</v>
      </c>
      <c r="Q8" s="714">
        <v>41993.6875</v>
      </c>
      <c r="R8" s="713">
        <v>0.23958333333333334</v>
      </c>
      <c r="S8" s="713">
        <v>0.82638888888888884</v>
      </c>
      <c r="T8" s="713">
        <v>0.7104166666666667</v>
      </c>
      <c r="U8" s="713">
        <v>0.76041666666666663</v>
      </c>
      <c r="V8" s="713">
        <v>0.79722222222222217</v>
      </c>
      <c r="W8" s="713">
        <v>0.19444444444444445</v>
      </c>
      <c r="X8" s="713">
        <v>0.28958333333333336</v>
      </c>
      <c r="Y8" s="713"/>
      <c r="Z8" s="713"/>
      <c r="AA8" s="713"/>
      <c r="AB8" s="713">
        <v>0.99305555555555547</v>
      </c>
      <c r="AC8" s="713">
        <v>0.93472222222222223</v>
      </c>
      <c r="AD8" s="713">
        <v>8.3333333333333329E-2</v>
      </c>
      <c r="AE8" s="713"/>
      <c r="AF8" s="713"/>
      <c r="AG8" s="713">
        <v>0.88888888888888884</v>
      </c>
      <c r="AH8" s="713">
        <v>0.12847222222222224</v>
      </c>
      <c r="AI8" s="712">
        <v>41994.302083333336</v>
      </c>
      <c r="AJ8" s="729"/>
      <c r="AK8" s="727"/>
      <c r="AL8" s="728"/>
      <c r="AM8" s="240" t="str">
        <f>E8&amp;" "&amp;F8</f>
        <v>Nowicki Jacek</v>
      </c>
      <c r="AN8" s="11">
        <f t="shared" ref="AN8:AN28" si="1">MAX(AN7*IF(AR8&lt;1,AR8,IF(AS8&lt;1,AS8,IF(AP8&lt;1,AP8,1))),0)</f>
        <v>84.552058110640573</v>
      </c>
      <c r="AO8" s="11"/>
      <c r="AP8" s="11">
        <f>N7/N8</f>
        <v>0.98644067795747337</v>
      </c>
      <c r="AQ8" s="11">
        <f>K8/K7</f>
        <v>1</v>
      </c>
      <c r="AR8" s="11">
        <f>J8/J7</f>
        <v>1</v>
      </c>
      <c r="AS8" s="11">
        <f t="shared" si="0"/>
        <v>1</v>
      </c>
    </row>
    <row r="9" spans="1:45" ht="18.75" customHeight="1">
      <c r="A9" s="228">
        <v>5</v>
      </c>
      <c r="B9" s="719">
        <v>215</v>
      </c>
      <c r="C9" s="723" t="s">
        <v>3357</v>
      </c>
      <c r="D9" s="723" t="s">
        <v>80</v>
      </c>
      <c r="E9" s="723" t="s">
        <v>29</v>
      </c>
      <c r="F9" s="723" t="s">
        <v>60</v>
      </c>
      <c r="G9" s="722">
        <v>1975</v>
      </c>
      <c r="H9" s="722" t="s">
        <v>4085</v>
      </c>
      <c r="I9" s="721" t="s">
        <v>97</v>
      </c>
      <c r="J9" s="720">
        <v>360</v>
      </c>
      <c r="K9" s="719">
        <v>12</v>
      </c>
      <c r="L9" s="718">
        <v>360</v>
      </c>
      <c r="M9" s="713">
        <v>0</v>
      </c>
      <c r="N9" s="717">
        <v>0.61458333333575865</v>
      </c>
      <c r="O9" s="716">
        <v>0</v>
      </c>
      <c r="P9" s="715">
        <v>215</v>
      </c>
      <c r="Q9" s="714">
        <v>41993.6875</v>
      </c>
      <c r="R9" s="713">
        <v>0.23958333333333334</v>
      </c>
      <c r="S9" s="713">
        <v>0.82986111111111116</v>
      </c>
      <c r="T9" s="713">
        <v>0.7104166666666667</v>
      </c>
      <c r="U9" s="713">
        <v>0.76041666666666663</v>
      </c>
      <c r="V9" s="713">
        <v>0.79861111111111116</v>
      </c>
      <c r="W9" s="713">
        <v>0.19444444444444445</v>
      </c>
      <c r="X9" s="713">
        <v>0.29166666666666669</v>
      </c>
      <c r="Y9" s="713"/>
      <c r="Z9" s="713"/>
      <c r="AA9" s="713"/>
      <c r="AB9" s="713">
        <v>0.99305555555555547</v>
      </c>
      <c r="AC9" s="713">
        <v>0.9375</v>
      </c>
      <c r="AD9" s="713">
        <v>8.3333333333333329E-2</v>
      </c>
      <c r="AE9" s="713"/>
      <c r="AF9" s="713"/>
      <c r="AG9" s="713">
        <v>0.88888888888888884</v>
      </c>
      <c r="AH9" s="713">
        <v>0.12986111111111112</v>
      </c>
      <c r="AI9" s="712">
        <v>41994.302083333336</v>
      </c>
      <c r="AJ9" s="729"/>
      <c r="AK9" s="727"/>
      <c r="AL9" s="728"/>
      <c r="AM9" s="240" t="str">
        <f>E9&amp;" "&amp;F9</f>
        <v>Cecuła Krzysztof</v>
      </c>
      <c r="AN9" s="11">
        <f t="shared" si="1"/>
        <v>84.552058110640573</v>
      </c>
      <c r="AO9" s="11"/>
      <c r="AP9" s="11">
        <f>N8/N9</f>
        <v>1</v>
      </c>
      <c r="AQ9" s="11">
        <f>K9/K8</f>
        <v>1</v>
      </c>
      <c r="AR9" s="11">
        <f>J9/J8</f>
        <v>1</v>
      </c>
      <c r="AS9" s="11">
        <f t="shared" si="0"/>
        <v>1</v>
      </c>
    </row>
    <row r="10" spans="1:45" ht="18.75" customHeight="1">
      <c r="A10" s="228">
        <v>7</v>
      </c>
      <c r="B10" s="719">
        <v>220</v>
      </c>
      <c r="C10" s="723" t="s">
        <v>3357</v>
      </c>
      <c r="D10" s="723" t="s">
        <v>80</v>
      </c>
      <c r="E10" s="723" t="s">
        <v>879</v>
      </c>
      <c r="F10" s="723" t="s">
        <v>50</v>
      </c>
      <c r="G10" s="722">
        <v>1970</v>
      </c>
      <c r="H10" s="722" t="s">
        <v>4085</v>
      </c>
      <c r="I10" s="721" t="s">
        <v>47</v>
      </c>
      <c r="J10" s="720">
        <v>330</v>
      </c>
      <c r="K10" s="719">
        <v>11</v>
      </c>
      <c r="L10" s="718">
        <v>330</v>
      </c>
      <c r="M10" s="713">
        <v>0</v>
      </c>
      <c r="N10" s="717">
        <v>0.58958333333430346</v>
      </c>
      <c r="O10" s="716">
        <v>0</v>
      </c>
      <c r="P10" s="715">
        <v>220</v>
      </c>
      <c r="Q10" s="714">
        <v>41993.6875</v>
      </c>
      <c r="R10" s="713">
        <v>0.23958333333333334</v>
      </c>
      <c r="S10" s="713">
        <v>0.82638888888888884</v>
      </c>
      <c r="T10" s="713">
        <v>0.7104166666666667</v>
      </c>
      <c r="U10" s="713">
        <v>0.76041666666666663</v>
      </c>
      <c r="V10" s="713">
        <v>0.79722222222222217</v>
      </c>
      <c r="W10" s="713">
        <v>0.19444444444444445</v>
      </c>
      <c r="X10" s="713"/>
      <c r="Y10" s="713"/>
      <c r="Z10" s="713"/>
      <c r="AA10" s="713"/>
      <c r="AB10" s="713">
        <v>0.99305555555555547</v>
      </c>
      <c r="AC10" s="713">
        <v>0.9375</v>
      </c>
      <c r="AD10" s="713">
        <v>8.3333333333333329E-2</v>
      </c>
      <c r="AE10" s="713"/>
      <c r="AF10" s="713"/>
      <c r="AG10" s="713">
        <v>0.88888888888888884</v>
      </c>
      <c r="AH10" s="713">
        <v>0.12847222222222224</v>
      </c>
      <c r="AI10" s="712">
        <v>41994.277083333334</v>
      </c>
      <c r="AJ10" s="729"/>
      <c r="AK10" s="727"/>
      <c r="AL10" s="728"/>
      <c r="AM10" s="240" t="str">
        <f>E10&amp;" "&amp;F10</f>
        <v>Hołdakowski Wojciech</v>
      </c>
      <c r="AN10" s="11">
        <f t="shared" si="1"/>
        <v>77.506053268087186</v>
      </c>
      <c r="AO10" s="11"/>
      <c r="AP10" s="11">
        <f>N9/N10</f>
        <v>1.0424028268575221</v>
      </c>
      <c r="AQ10" s="11">
        <f>K10/K9</f>
        <v>0.91666666666666663</v>
      </c>
      <c r="AR10" s="11">
        <f>J10/J9</f>
        <v>0.91666666666666663</v>
      </c>
      <c r="AS10" s="11">
        <f t="shared" si="0"/>
        <v>0.98274826965614603</v>
      </c>
    </row>
    <row r="11" spans="1:45" ht="18.75" customHeight="1">
      <c r="A11" s="228">
        <v>8</v>
      </c>
      <c r="B11" s="719">
        <v>201</v>
      </c>
      <c r="C11" s="723" t="s">
        <v>3357</v>
      </c>
      <c r="D11" s="723" t="s">
        <v>80</v>
      </c>
      <c r="E11" s="723" t="s">
        <v>554</v>
      </c>
      <c r="F11" s="723" t="s">
        <v>60</v>
      </c>
      <c r="G11" s="722">
        <v>1954</v>
      </c>
      <c r="H11" s="722" t="s">
        <v>4085</v>
      </c>
      <c r="I11" s="721" t="s">
        <v>555</v>
      </c>
      <c r="J11" s="720">
        <v>330</v>
      </c>
      <c r="K11" s="719">
        <v>11</v>
      </c>
      <c r="L11" s="718">
        <v>330</v>
      </c>
      <c r="M11" s="713">
        <v>0</v>
      </c>
      <c r="N11" s="717">
        <v>0.59097222222044365</v>
      </c>
      <c r="O11" s="716">
        <v>0</v>
      </c>
      <c r="P11" s="715">
        <v>201</v>
      </c>
      <c r="Q11" s="714">
        <v>41993.6875</v>
      </c>
      <c r="R11" s="713">
        <v>0.24652777777777779</v>
      </c>
      <c r="S11" s="713">
        <v>0.88541666666666663</v>
      </c>
      <c r="T11" s="713">
        <v>0.7104166666666667</v>
      </c>
      <c r="U11" s="713">
        <v>0.76180555555555562</v>
      </c>
      <c r="V11" s="713">
        <v>0.80763888888888891</v>
      </c>
      <c r="W11" s="713">
        <v>0.19999999999999998</v>
      </c>
      <c r="X11" s="713"/>
      <c r="Y11" s="713"/>
      <c r="Z11" s="713"/>
      <c r="AA11" s="713"/>
      <c r="AB11" s="713">
        <v>5.2777777777777778E-2</v>
      </c>
      <c r="AC11" s="713">
        <v>0.99722222222222223</v>
      </c>
      <c r="AD11" s="713">
        <v>0.10277777777777779</v>
      </c>
      <c r="AE11" s="713"/>
      <c r="AF11" s="713"/>
      <c r="AG11" s="713">
        <v>0.95000000000000007</v>
      </c>
      <c r="AH11" s="713">
        <v>0.14583333333333334</v>
      </c>
      <c r="AI11" s="712">
        <v>41994.27847222222</v>
      </c>
      <c r="AJ11" s="729"/>
      <c r="AK11" s="727"/>
      <c r="AL11" s="728"/>
      <c r="AM11" s="240" t="str">
        <f>E11&amp;" "&amp;F11</f>
        <v>Wiktorowski Krzysztof</v>
      </c>
      <c r="AN11" s="11">
        <f t="shared" si="1"/>
        <v>77.323900381800627</v>
      </c>
      <c r="AO11" s="11"/>
      <c r="AP11" s="11">
        <f>N10/N11</f>
        <v>0.9976498237414243</v>
      </c>
      <c r="AQ11" s="11">
        <f>K11/K10</f>
        <v>1</v>
      </c>
      <c r="AR11" s="11">
        <f>J11/J10</f>
        <v>1</v>
      </c>
      <c r="AS11" s="11">
        <f t="shared" si="0"/>
        <v>1</v>
      </c>
    </row>
    <row r="12" spans="1:45" ht="18.75" customHeight="1">
      <c r="A12" s="228">
        <v>10</v>
      </c>
      <c r="B12" s="719">
        <v>221</v>
      </c>
      <c r="C12" s="723" t="s">
        <v>3357</v>
      </c>
      <c r="D12" s="723" t="s">
        <v>80</v>
      </c>
      <c r="E12" s="723" t="s">
        <v>2060</v>
      </c>
      <c r="F12" s="723" t="s">
        <v>60</v>
      </c>
      <c r="G12" s="722">
        <v>1969</v>
      </c>
      <c r="H12" s="722" t="s">
        <v>4085</v>
      </c>
      <c r="I12" s="721" t="s">
        <v>425</v>
      </c>
      <c r="J12" s="720">
        <v>330</v>
      </c>
      <c r="K12" s="719">
        <v>11</v>
      </c>
      <c r="L12" s="718">
        <v>330</v>
      </c>
      <c r="M12" s="713">
        <v>0</v>
      </c>
      <c r="N12" s="717">
        <v>0.61597222222189885</v>
      </c>
      <c r="O12" s="716">
        <v>0</v>
      </c>
      <c r="P12" s="715">
        <v>221</v>
      </c>
      <c r="Q12" s="714">
        <v>41993.6875</v>
      </c>
      <c r="R12" s="713">
        <v>0.20069444444444443</v>
      </c>
      <c r="S12" s="724">
        <v>0.79305555555555562</v>
      </c>
      <c r="T12" s="713">
        <v>0.72361111111111109</v>
      </c>
      <c r="U12" s="713"/>
      <c r="V12" s="713">
        <v>0.81180555555555556</v>
      </c>
      <c r="W12" s="713">
        <v>0.16874999999999998</v>
      </c>
      <c r="X12" s="713"/>
      <c r="Y12" s="713">
        <v>0.25694444444444448</v>
      </c>
      <c r="Z12" s="713"/>
      <c r="AA12" s="713"/>
      <c r="AB12" s="713">
        <v>0.96111111111111114</v>
      </c>
      <c r="AC12" s="713">
        <v>0.91180555555555554</v>
      </c>
      <c r="AD12" s="713">
        <v>4.6527777777777779E-2</v>
      </c>
      <c r="AE12" s="713"/>
      <c r="AF12" s="713"/>
      <c r="AG12" s="713">
        <v>0.8520833333333333</v>
      </c>
      <c r="AH12" s="713">
        <v>0.10833333333333334</v>
      </c>
      <c r="AI12" s="712">
        <v>41994.303472222222</v>
      </c>
      <c r="AJ12" s="729"/>
      <c r="AK12" s="727"/>
      <c r="AL12" s="728"/>
      <c r="AM12" s="240" t="str">
        <f>E12&amp;" "&amp;F12</f>
        <v>Szawdzin Krzysztof</v>
      </c>
      <c r="AN12" s="11">
        <f t="shared" ref="AN12:AN28" si="2">MAX(AN11*IF(AR12&lt;1,AR12,IF(AS12&lt;1,AS12,IF(AP12&lt;1,AP12,1))),0)</f>
        <v>74.185613556650338</v>
      </c>
      <c r="AO12" s="11"/>
      <c r="AP12" s="11">
        <f t="shared" ref="AP12:AP28" si="3">N11/N12</f>
        <v>0.95941375422535025</v>
      </c>
      <c r="AQ12" s="11">
        <f t="shared" ref="AQ12:AQ28" si="4">K12/K11</f>
        <v>1</v>
      </c>
      <c r="AR12" s="11">
        <f t="shared" ref="AR12:AR28" si="5">J12/J11</f>
        <v>1</v>
      </c>
      <c r="AS12" s="11">
        <f t="shared" ref="AS12:AS28" si="6">AQ12^0.2</f>
        <v>1</v>
      </c>
    </row>
    <row r="13" spans="1:45" ht="18.75" customHeight="1">
      <c r="A13" s="228">
        <v>11</v>
      </c>
      <c r="B13" s="719">
        <v>234</v>
      </c>
      <c r="C13" s="723" t="s">
        <v>3357</v>
      </c>
      <c r="D13" s="723" t="s">
        <v>80</v>
      </c>
      <c r="E13" s="723" t="s">
        <v>54</v>
      </c>
      <c r="F13" s="723" t="s">
        <v>55</v>
      </c>
      <c r="G13" s="722">
        <v>1964</v>
      </c>
      <c r="H13" s="722" t="s">
        <v>4095</v>
      </c>
      <c r="I13" s="721" t="s">
        <v>56</v>
      </c>
      <c r="J13" s="720">
        <v>300</v>
      </c>
      <c r="K13" s="719">
        <v>10</v>
      </c>
      <c r="L13" s="718">
        <v>300</v>
      </c>
      <c r="M13" s="713">
        <v>0</v>
      </c>
      <c r="N13" s="717">
        <v>0.48888888888905058</v>
      </c>
      <c r="O13" s="716">
        <v>0</v>
      </c>
      <c r="P13" s="715">
        <v>234</v>
      </c>
      <c r="Q13" s="714">
        <v>41993.6875</v>
      </c>
      <c r="R13" s="713">
        <v>0.89583333333333337</v>
      </c>
      <c r="S13" s="713">
        <v>0.11527777777777777</v>
      </c>
      <c r="T13" s="713">
        <v>0.15763888888888888</v>
      </c>
      <c r="U13" s="713">
        <v>4.8611111111111112E-2</v>
      </c>
      <c r="V13" s="713">
        <v>8.1944444444444445E-2</v>
      </c>
      <c r="W13" s="713">
        <v>0.91388888888888886</v>
      </c>
      <c r="X13" s="713">
        <v>0.7319444444444444</v>
      </c>
      <c r="Y13" s="713">
        <v>0.78055555555555556</v>
      </c>
      <c r="Z13" s="713">
        <v>0.8569444444444444</v>
      </c>
      <c r="AA13" s="713">
        <v>0.81597222222222221</v>
      </c>
      <c r="AB13" s="713"/>
      <c r="AC13" s="713"/>
      <c r="AD13" s="713"/>
      <c r="AE13" s="713"/>
      <c r="AF13" s="713"/>
      <c r="AG13" s="713"/>
      <c r="AH13" s="713"/>
      <c r="AI13" s="712">
        <v>41994.176388888889</v>
      </c>
      <c r="AJ13" s="729"/>
      <c r="AK13" s="727"/>
      <c r="AL13" s="728"/>
      <c r="AM13" s="240" t="str">
        <f>E13&amp;" "&amp;F13</f>
        <v>Liszka Grzegorz</v>
      </c>
      <c r="AN13" s="11">
        <f t="shared" si="2"/>
        <v>67.441466869682117</v>
      </c>
      <c r="AO13" s="11"/>
      <c r="AP13" s="11">
        <f t="shared" si="3"/>
        <v>1.2599431818171036</v>
      </c>
      <c r="AQ13" s="11">
        <f t="shared" si="4"/>
        <v>0.90909090909090906</v>
      </c>
      <c r="AR13" s="11">
        <f t="shared" si="5"/>
        <v>0.90909090909090906</v>
      </c>
      <c r="AS13" s="11">
        <f t="shared" si="6"/>
        <v>0.98111849572626431</v>
      </c>
    </row>
    <row r="14" spans="1:45" ht="18.75" customHeight="1">
      <c r="A14" s="228">
        <v>12</v>
      </c>
      <c r="B14" s="719">
        <v>222</v>
      </c>
      <c r="C14" s="723" t="s">
        <v>3357</v>
      </c>
      <c r="D14" s="723" t="s">
        <v>80</v>
      </c>
      <c r="E14" s="723" t="s">
        <v>62</v>
      </c>
      <c r="F14" s="723" t="s">
        <v>52</v>
      </c>
      <c r="G14" s="722">
        <v>1969</v>
      </c>
      <c r="H14" s="722" t="s">
        <v>63</v>
      </c>
      <c r="I14" s="721" t="s">
        <v>47</v>
      </c>
      <c r="J14" s="720">
        <v>300</v>
      </c>
      <c r="K14" s="719">
        <v>10</v>
      </c>
      <c r="L14" s="718">
        <v>300</v>
      </c>
      <c r="M14" s="713">
        <v>0</v>
      </c>
      <c r="N14" s="717">
        <v>0.50416666666569654</v>
      </c>
      <c r="O14" s="716">
        <v>0</v>
      </c>
      <c r="P14" s="715">
        <v>222</v>
      </c>
      <c r="Q14" s="714">
        <v>41993.6875</v>
      </c>
      <c r="R14" s="713">
        <v>0.91666666666666663</v>
      </c>
      <c r="S14" s="713">
        <v>0.11527777777777777</v>
      </c>
      <c r="T14" s="713">
        <v>0.16458333333333333</v>
      </c>
      <c r="U14" s="713">
        <v>3.4722222222222224E-2</v>
      </c>
      <c r="V14" s="713">
        <v>8.3333333333333329E-2</v>
      </c>
      <c r="W14" s="713">
        <v>0.96319444444444446</v>
      </c>
      <c r="X14" s="713">
        <v>0.70833333333333337</v>
      </c>
      <c r="Y14" s="713">
        <v>0.875</v>
      </c>
      <c r="Z14" s="713">
        <v>0.81944444444444453</v>
      </c>
      <c r="AA14" s="713">
        <v>0.76041666666666663</v>
      </c>
      <c r="AB14" s="713"/>
      <c r="AC14" s="713"/>
      <c r="AD14" s="713"/>
      <c r="AE14" s="713"/>
      <c r="AF14" s="713"/>
      <c r="AG14" s="713"/>
      <c r="AH14" s="713"/>
      <c r="AI14" s="712">
        <v>41994.191666666666</v>
      </c>
      <c r="AJ14" s="729"/>
      <c r="AK14" s="727"/>
      <c r="AL14" s="728"/>
      <c r="AM14" s="240" t="str">
        <f>E14&amp;" "&amp;F14</f>
        <v>Witkowski Marcin</v>
      </c>
      <c r="AN14" s="11">
        <f t="shared" si="2"/>
        <v>65.397786055596796</v>
      </c>
      <c r="AO14" s="11"/>
      <c r="AP14" s="11">
        <f t="shared" si="3"/>
        <v>0.96969696969915631</v>
      </c>
      <c r="AQ14" s="11">
        <f t="shared" si="4"/>
        <v>1</v>
      </c>
      <c r="AR14" s="11">
        <f t="shared" si="5"/>
        <v>1</v>
      </c>
      <c r="AS14" s="11">
        <f t="shared" si="6"/>
        <v>1</v>
      </c>
    </row>
    <row r="15" spans="1:45" ht="18.75" customHeight="1">
      <c r="A15" s="228">
        <v>13</v>
      </c>
      <c r="B15" s="719">
        <v>206</v>
      </c>
      <c r="C15" s="723" t="s">
        <v>3357</v>
      </c>
      <c r="D15" s="723" t="s">
        <v>80</v>
      </c>
      <c r="E15" s="723" t="s">
        <v>129</v>
      </c>
      <c r="F15" s="723" t="s">
        <v>88</v>
      </c>
      <c r="G15" s="722">
        <v>1978</v>
      </c>
      <c r="H15" s="722" t="s">
        <v>3346</v>
      </c>
      <c r="I15" s="721" t="s">
        <v>125</v>
      </c>
      <c r="J15" s="720">
        <v>270</v>
      </c>
      <c r="K15" s="719">
        <v>9</v>
      </c>
      <c r="L15" s="718">
        <v>270</v>
      </c>
      <c r="M15" s="713">
        <v>0</v>
      </c>
      <c r="N15" s="717">
        <v>0.60833333332993789</v>
      </c>
      <c r="O15" s="716">
        <v>0</v>
      </c>
      <c r="P15" s="715">
        <v>206</v>
      </c>
      <c r="Q15" s="714">
        <v>41993.6875</v>
      </c>
      <c r="R15" s="713">
        <v>0.71805555555555556</v>
      </c>
      <c r="S15" s="713">
        <v>0.77847222222222223</v>
      </c>
      <c r="T15" s="713">
        <v>0.84583333333333333</v>
      </c>
      <c r="U15" s="713">
        <v>0.8979166666666667</v>
      </c>
      <c r="V15" s="713">
        <v>0.95138888888888884</v>
      </c>
      <c r="W15" s="713">
        <v>0.97916666666666663</v>
      </c>
      <c r="X15" s="713">
        <v>4.8611111111111112E-2</v>
      </c>
      <c r="Y15" s="713">
        <v>9.7222222222222224E-2</v>
      </c>
      <c r="Z15" s="713"/>
      <c r="AA15" s="713"/>
      <c r="AB15" s="713">
        <v>0.24236111111111111</v>
      </c>
      <c r="AC15" s="713"/>
      <c r="AD15" s="713"/>
      <c r="AE15" s="713"/>
      <c r="AF15" s="713"/>
      <c r="AG15" s="713"/>
      <c r="AH15" s="713"/>
      <c r="AI15" s="712">
        <v>41994.29583333333</v>
      </c>
      <c r="AK15" s="726"/>
      <c r="AM15" s="240" t="str">
        <f>E15&amp;" "&amp;F15</f>
        <v>Sadowski Marek</v>
      </c>
      <c r="AN15" s="11">
        <f t="shared" si="2"/>
        <v>58.858007450037121</v>
      </c>
      <c r="AO15" s="11"/>
      <c r="AP15" s="11">
        <f t="shared" si="3"/>
        <v>0.82876712329070235</v>
      </c>
      <c r="AQ15" s="11">
        <f t="shared" si="4"/>
        <v>0.9</v>
      </c>
      <c r="AR15" s="11">
        <f t="shared" si="5"/>
        <v>0.9</v>
      </c>
      <c r="AS15" s="11">
        <f t="shared" si="6"/>
        <v>0.9791483623609768</v>
      </c>
    </row>
    <row r="16" spans="1:45" ht="16.5" customHeight="1">
      <c r="A16" s="228">
        <v>14</v>
      </c>
      <c r="B16" s="719">
        <v>211</v>
      </c>
      <c r="C16" s="723" t="s">
        <v>3357</v>
      </c>
      <c r="D16" s="723" t="s">
        <v>80</v>
      </c>
      <c r="E16" s="723" t="s">
        <v>108</v>
      </c>
      <c r="F16" s="723" t="s">
        <v>94</v>
      </c>
      <c r="G16" s="722">
        <v>1983</v>
      </c>
      <c r="H16" s="722" t="s">
        <v>4094</v>
      </c>
      <c r="I16" s="721" t="s">
        <v>109</v>
      </c>
      <c r="J16" s="720">
        <v>265</v>
      </c>
      <c r="K16" s="719">
        <v>9</v>
      </c>
      <c r="L16" s="718">
        <v>270</v>
      </c>
      <c r="M16" s="713">
        <v>0</v>
      </c>
      <c r="N16" s="717">
        <v>0.62847222221898846</v>
      </c>
      <c r="O16" s="716">
        <v>-5</v>
      </c>
      <c r="P16" s="715">
        <v>211</v>
      </c>
      <c r="Q16" s="714">
        <v>41993.6875</v>
      </c>
      <c r="R16" s="713">
        <v>0.85069444444444453</v>
      </c>
      <c r="S16" s="725"/>
      <c r="T16" s="713"/>
      <c r="U16" s="713">
        <v>0.95694444444444438</v>
      </c>
      <c r="V16" s="713"/>
      <c r="W16" s="713">
        <v>0.8881944444444444</v>
      </c>
      <c r="X16" s="713">
        <v>0.7090277777777777</v>
      </c>
      <c r="Y16" s="713">
        <v>0.81805555555555554</v>
      </c>
      <c r="Z16" s="713"/>
      <c r="AA16" s="713">
        <v>0.78194444444444444</v>
      </c>
      <c r="AB16" s="713">
        <v>0.22916666666666666</v>
      </c>
      <c r="AC16" s="713"/>
      <c r="AD16" s="713"/>
      <c r="AE16" s="713"/>
      <c r="AF16" s="713">
        <v>2.5694444444444447E-2</v>
      </c>
      <c r="AG16" s="713"/>
      <c r="AH16" s="713">
        <v>8.5416666666666655E-2</v>
      </c>
      <c r="AI16" s="712">
        <v>41994.315972222219</v>
      </c>
      <c r="AJ16" s="706"/>
      <c r="AK16" s="706"/>
      <c r="AL16" s="706"/>
      <c r="AM16" s="240" t="str">
        <f>E16&amp;" "&amp;F16</f>
        <v>Ruchlicki Stanisław</v>
      </c>
      <c r="AN16" s="11">
        <f t="shared" si="2"/>
        <v>57.768044349110511</v>
      </c>
      <c r="AO16" s="11"/>
      <c r="AP16" s="11">
        <f t="shared" si="3"/>
        <v>0.96795580110455026</v>
      </c>
      <c r="AQ16" s="11">
        <f t="shared" si="4"/>
        <v>1</v>
      </c>
      <c r="AR16" s="11">
        <f t="shared" si="5"/>
        <v>0.98148148148148151</v>
      </c>
      <c r="AS16" s="11">
        <f t="shared" si="6"/>
        <v>1</v>
      </c>
    </row>
    <row r="17" spans="1:45" ht="16.5" customHeight="1">
      <c r="A17" s="228">
        <v>15</v>
      </c>
      <c r="B17" s="719">
        <v>224</v>
      </c>
      <c r="C17" s="723" t="s">
        <v>3357</v>
      </c>
      <c r="D17" s="723" t="s">
        <v>80</v>
      </c>
      <c r="E17" s="723" t="s">
        <v>4068</v>
      </c>
      <c r="F17" s="723" t="s">
        <v>1850</v>
      </c>
      <c r="G17" s="722">
        <v>1967</v>
      </c>
      <c r="H17" s="722" t="s">
        <v>4067</v>
      </c>
      <c r="I17" s="721" t="s">
        <v>4093</v>
      </c>
      <c r="J17" s="720">
        <v>264</v>
      </c>
      <c r="K17" s="719">
        <v>9</v>
      </c>
      <c r="L17" s="718">
        <v>270</v>
      </c>
      <c r="M17" s="713">
        <v>0</v>
      </c>
      <c r="N17" s="717">
        <v>0.62916666666569654</v>
      </c>
      <c r="O17" s="716">
        <v>-6</v>
      </c>
      <c r="P17" s="715">
        <v>224</v>
      </c>
      <c r="Q17" s="714">
        <v>41993.6875</v>
      </c>
      <c r="R17" s="713">
        <v>0.85138888888888886</v>
      </c>
      <c r="S17" s="713"/>
      <c r="T17" s="713"/>
      <c r="U17" s="713">
        <v>0.96111111111111114</v>
      </c>
      <c r="V17" s="713"/>
      <c r="W17" s="713">
        <v>0.88888888888888884</v>
      </c>
      <c r="X17" s="713">
        <v>0.7090277777777777</v>
      </c>
      <c r="Y17" s="713">
        <v>0.81805555555555554</v>
      </c>
      <c r="Z17" s="713"/>
      <c r="AA17" s="713">
        <v>0.78194444444444444</v>
      </c>
      <c r="AB17" s="713">
        <v>0.23333333333333331</v>
      </c>
      <c r="AC17" s="713"/>
      <c r="AD17" s="713"/>
      <c r="AE17" s="713"/>
      <c r="AF17" s="713">
        <v>2.7777777777777776E-2</v>
      </c>
      <c r="AG17" s="713"/>
      <c r="AH17" s="713">
        <v>8.3333333333333329E-2</v>
      </c>
      <c r="AI17" s="712">
        <v>41994.316666666666</v>
      </c>
      <c r="AJ17" s="706"/>
      <c r="AK17" s="706"/>
      <c r="AL17" s="706"/>
      <c r="AM17" s="240" t="str">
        <f>E17&amp;" "&amp;F17</f>
        <v>Stasiewicz Arkadiusz</v>
      </c>
      <c r="AN17" s="11">
        <f t="shared" si="2"/>
        <v>57.55005172892519</v>
      </c>
      <c r="AO17" s="11"/>
      <c r="AP17" s="11">
        <f t="shared" si="3"/>
        <v>0.99889624723701853</v>
      </c>
      <c r="AQ17" s="11">
        <f t="shared" si="4"/>
        <v>1</v>
      </c>
      <c r="AR17" s="11">
        <f t="shared" si="5"/>
        <v>0.99622641509433962</v>
      </c>
      <c r="AS17" s="11">
        <f t="shared" si="6"/>
        <v>1</v>
      </c>
    </row>
    <row r="18" spans="1:45" ht="16.5" customHeight="1">
      <c r="A18" s="228">
        <v>15</v>
      </c>
      <c r="B18" s="719">
        <v>227</v>
      </c>
      <c r="C18" s="723" t="s">
        <v>3357</v>
      </c>
      <c r="D18" s="723" t="s">
        <v>80</v>
      </c>
      <c r="E18" s="723" t="s">
        <v>1752</v>
      </c>
      <c r="F18" s="723" t="s">
        <v>578</v>
      </c>
      <c r="G18" s="722">
        <v>1987</v>
      </c>
      <c r="H18" s="722" t="s">
        <v>4092</v>
      </c>
      <c r="I18" s="721" t="s">
        <v>51</v>
      </c>
      <c r="J18" s="720">
        <v>264</v>
      </c>
      <c r="K18" s="719">
        <v>9</v>
      </c>
      <c r="L18" s="718">
        <v>270</v>
      </c>
      <c r="M18" s="713">
        <v>0</v>
      </c>
      <c r="N18" s="717">
        <v>0.62916666666569654</v>
      </c>
      <c r="O18" s="716">
        <v>-6</v>
      </c>
      <c r="P18" s="715">
        <v>227</v>
      </c>
      <c r="Q18" s="714">
        <v>41993.6875</v>
      </c>
      <c r="R18" s="713">
        <v>0.85</v>
      </c>
      <c r="S18" s="725"/>
      <c r="T18" s="713"/>
      <c r="U18" s="713">
        <v>0.96111111111111114</v>
      </c>
      <c r="V18" s="713"/>
      <c r="W18" s="713">
        <v>0.8881944444444444</v>
      </c>
      <c r="X18" s="713">
        <v>0.7090277777777777</v>
      </c>
      <c r="Y18" s="713">
        <v>0.81805555555555554</v>
      </c>
      <c r="Z18" s="713"/>
      <c r="AA18" s="713">
        <v>0.78194444444444444</v>
      </c>
      <c r="AB18" s="713">
        <v>0.23333333333333331</v>
      </c>
      <c r="AC18" s="713"/>
      <c r="AD18" s="713"/>
      <c r="AE18" s="713"/>
      <c r="AF18" s="713">
        <v>2.7083333333333334E-2</v>
      </c>
      <c r="AG18" s="713"/>
      <c r="AH18" s="713">
        <v>8.6111111111111124E-2</v>
      </c>
      <c r="AI18" s="712">
        <v>41994.316666666666</v>
      </c>
      <c r="AJ18" s="706"/>
      <c r="AK18" s="706"/>
      <c r="AL18" s="706"/>
      <c r="AM18" s="240" t="str">
        <f>E18&amp;" "&amp;F18</f>
        <v>Wysocki Tomasz</v>
      </c>
      <c r="AN18" s="11">
        <f t="shared" si="2"/>
        <v>57.55005172892519</v>
      </c>
      <c r="AO18" s="11"/>
      <c r="AP18" s="11">
        <f t="shared" si="3"/>
        <v>1</v>
      </c>
      <c r="AQ18" s="11">
        <f t="shared" si="4"/>
        <v>1</v>
      </c>
      <c r="AR18" s="11">
        <f t="shared" si="5"/>
        <v>1</v>
      </c>
      <c r="AS18" s="11">
        <f t="shared" si="6"/>
        <v>1</v>
      </c>
    </row>
    <row r="19" spans="1:45" ht="16.5" customHeight="1">
      <c r="A19" s="228">
        <v>17</v>
      </c>
      <c r="B19" s="719">
        <v>226</v>
      </c>
      <c r="C19" s="723" t="s">
        <v>3357</v>
      </c>
      <c r="D19" s="723" t="s">
        <v>80</v>
      </c>
      <c r="E19" s="723" t="s">
        <v>1051</v>
      </c>
      <c r="F19" s="723" t="s">
        <v>46</v>
      </c>
      <c r="G19" s="722">
        <v>1963</v>
      </c>
      <c r="H19" s="722" t="s">
        <v>1052</v>
      </c>
      <c r="I19" s="721" t="s">
        <v>45</v>
      </c>
      <c r="J19" s="720">
        <v>240</v>
      </c>
      <c r="K19" s="719">
        <v>8</v>
      </c>
      <c r="L19" s="718">
        <v>240</v>
      </c>
      <c r="M19" s="713">
        <v>0</v>
      </c>
      <c r="N19" s="717">
        <v>0.59375</v>
      </c>
      <c r="O19" s="716">
        <v>0</v>
      </c>
      <c r="P19" s="715">
        <v>226</v>
      </c>
      <c r="Q19" s="714">
        <v>41993.6875</v>
      </c>
      <c r="R19" s="713">
        <v>6.9444444444444441E-3</v>
      </c>
      <c r="S19" s="713"/>
      <c r="T19" s="713"/>
      <c r="U19" s="713"/>
      <c r="V19" s="713"/>
      <c r="W19" s="713">
        <v>3.9583333333333331E-2</v>
      </c>
      <c r="X19" s="713">
        <v>0.73611111111111116</v>
      </c>
      <c r="Y19" s="713">
        <v>0.83680555555555547</v>
      </c>
      <c r="Z19" s="713">
        <v>0.96180555555555547</v>
      </c>
      <c r="AA19" s="713">
        <v>0.79166666666666663</v>
      </c>
      <c r="AB19" s="713"/>
      <c r="AC19" s="713">
        <v>0.17083333333333331</v>
      </c>
      <c r="AD19" s="713"/>
      <c r="AE19" s="713"/>
      <c r="AF19" s="713">
        <v>9.7222222222222224E-2</v>
      </c>
      <c r="AG19" s="713"/>
      <c r="AH19" s="713"/>
      <c r="AI19" s="712">
        <v>41994.28125</v>
      </c>
      <c r="AJ19" s="706"/>
      <c r="AK19" s="706"/>
      <c r="AL19" s="706"/>
      <c r="AM19" s="240" t="str">
        <f>E19&amp;" "&amp;F19</f>
        <v>Szajduk Piotr</v>
      </c>
      <c r="AN19" s="11">
        <f t="shared" si="2"/>
        <v>52.318228844477446</v>
      </c>
      <c r="AO19" s="11"/>
      <c r="AP19" s="11">
        <f t="shared" si="3"/>
        <v>1.0596491228053837</v>
      </c>
      <c r="AQ19" s="11">
        <f t="shared" si="4"/>
        <v>0.88888888888888884</v>
      </c>
      <c r="AR19" s="11">
        <f t="shared" si="5"/>
        <v>0.90909090909090906</v>
      </c>
      <c r="AS19" s="11">
        <f t="shared" si="6"/>
        <v>0.97671868386117389</v>
      </c>
    </row>
    <row r="20" spans="1:45" ht="16.5" customHeight="1">
      <c r="A20" s="228">
        <v>18</v>
      </c>
      <c r="B20" s="719">
        <v>214</v>
      </c>
      <c r="C20" s="723" t="s">
        <v>3357</v>
      </c>
      <c r="D20" s="723" t="s">
        <v>80</v>
      </c>
      <c r="E20" s="723" t="s">
        <v>4091</v>
      </c>
      <c r="F20" s="723" t="s">
        <v>578</v>
      </c>
      <c r="G20" s="722">
        <v>1983</v>
      </c>
      <c r="H20" s="722" t="s">
        <v>4090</v>
      </c>
      <c r="I20" s="721" t="s">
        <v>4089</v>
      </c>
      <c r="J20" s="720">
        <v>240</v>
      </c>
      <c r="K20" s="719">
        <v>8</v>
      </c>
      <c r="L20" s="718">
        <v>240</v>
      </c>
      <c r="M20" s="713">
        <v>0</v>
      </c>
      <c r="N20" s="717">
        <v>0.61388888888905058</v>
      </c>
      <c r="O20" s="716">
        <v>0</v>
      </c>
      <c r="P20" s="715">
        <v>214</v>
      </c>
      <c r="Q20" s="714">
        <v>41993.6875</v>
      </c>
      <c r="R20" s="713">
        <v>0.95138888888888884</v>
      </c>
      <c r="S20" s="713"/>
      <c r="T20" s="713">
        <v>0.24513888888888888</v>
      </c>
      <c r="U20" s="713"/>
      <c r="V20" s="713">
        <v>0.18333333333333335</v>
      </c>
      <c r="W20" s="713">
        <v>0.97569444444444453</v>
      </c>
      <c r="X20" s="713">
        <v>0.78055555555555556</v>
      </c>
      <c r="Y20" s="713">
        <v>0.84236111111111101</v>
      </c>
      <c r="Z20" s="713">
        <v>0.90833333333333333</v>
      </c>
      <c r="AA20" s="713"/>
      <c r="AB20" s="713"/>
      <c r="AC20" s="713"/>
      <c r="AD20" s="713"/>
      <c r="AE20" s="713"/>
      <c r="AF20" s="713">
        <v>7.5694444444444439E-2</v>
      </c>
      <c r="AG20" s="713"/>
      <c r="AH20" s="713"/>
      <c r="AI20" s="712">
        <v>41994.301388888889</v>
      </c>
      <c r="AJ20" s="706"/>
      <c r="AK20" s="706"/>
      <c r="AL20" s="706"/>
      <c r="AM20" s="240" t="str">
        <f>E20&amp;" "&amp;F20</f>
        <v>Jasek Tomasz</v>
      </c>
      <c r="AN20" s="11">
        <f t="shared" si="2"/>
        <v>50.60190685748465</v>
      </c>
      <c r="AO20" s="11"/>
      <c r="AP20" s="11">
        <f t="shared" si="3"/>
        <v>0.96719457013549182</v>
      </c>
      <c r="AQ20" s="11">
        <f t="shared" si="4"/>
        <v>1</v>
      </c>
      <c r="AR20" s="11">
        <f t="shared" si="5"/>
        <v>1</v>
      </c>
      <c r="AS20" s="11">
        <f t="shared" si="6"/>
        <v>1</v>
      </c>
    </row>
    <row r="21" spans="1:45" ht="16.5" customHeight="1">
      <c r="A21" s="228">
        <v>18</v>
      </c>
      <c r="B21" s="719">
        <v>216</v>
      </c>
      <c r="C21" s="723" t="s">
        <v>3357</v>
      </c>
      <c r="D21" s="723" t="s">
        <v>80</v>
      </c>
      <c r="E21" s="723" t="s">
        <v>4088</v>
      </c>
      <c r="F21" s="723" t="s">
        <v>55</v>
      </c>
      <c r="G21" s="722">
        <v>1985</v>
      </c>
      <c r="H21" s="722" t="s">
        <v>4087</v>
      </c>
      <c r="I21" s="721" t="s">
        <v>45</v>
      </c>
      <c r="J21" s="720">
        <v>240</v>
      </c>
      <c r="K21" s="719">
        <v>8</v>
      </c>
      <c r="L21" s="718">
        <v>240</v>
      </c>
      <c r="M21" s="713">
        <v>0</v>
      </c>
      <c r="N21" s="717">
        <v>0.61388888888905058</v>
      </c>
      <c r="O21" s="716">
        <v>0</v>
      </c>
      <c r="P21" s="715">
        <v>216</v>
      </c>
      <c r="Q21" s="714">
        <v>41993.6875</v>
      </c>
      <c r="R21" s="713">
        <v>0.95138888888888884</v>
      </c>
      <c r="S21" s="713"/>
      <c r="T21" s="713">
        <v>0.24513888888888888</v>
      </c>
      <c r="U21" s="713"/>
      <c r="V21" s="713">
        <v>0.18333333333333335</v>
      </c>
      <c r="W21" s="713">
        <v>0.97569444444444453</v>
      </c>
      <c r="X21" s="713">
        <v>0.78055555555555556</v>
      </c>
      <c r="Y21" s="713">
        <v>0.84236111111111101</v>
      </c>
      <c r="Z21" s="713">
        <v>0.90833333333333333</v>
      </c>
      <c r="AA21" s="713"/>
      <c r="AB21" s="713"/>
      <c r="AC21" s="713"/>
      <c r="AD21" s="713"/>
      <c r="AE21" s="713"/>
      <c r="AF21" s="713">
        <v>7.5694444444444439E-2</v>
      </c>
      <c r="AG21" s="713"/>
      <c r="AH21" s="713"/>
      <c r="AI21" s="712">
        <v>41994.301388888889</v>
      </c>
      <c r="AJ21" s="706"/>
      <c r="AK21" s="706"/>
      <c r="AL21" s="706"/>
      <c r="AM21" s="240" t="str">
        <f>E21&amp;" "&amp;F21</f>
        <v>Żołądek Grzegorz</v>
      </c>
      <c r="AN21" s="11">
        <f t="shared" si="2"/>
        <v>50.60190685748465</v>
      </c>
      <c r="AO21" s="11"/>
      <c r="AP21" s="11">
        <f t="shared" si="3"/>
        <v>1</v>
      </c>
      <c r="AQ21" s="11">
        <f t="shared" si="4"/>
        <v>1</v>
      </c>
      <c r="AR21" s="11">
        <f t="shared" si="5"/>
        <v>1</v>
      </c>
      <c r="AS21" s="11">
        <f t="shared" si="6"/>
        <v>1</v>
      </c>
    </row>
    <row r="22" spans="1:45" ht="16.5" customHeight="1">
      <c r="A22" s="228">
        <v>20</v>
      </c>
      <c r="B22" s="719">
        <v>209</v>
      </c>
      <c r="C22" s="723" t="s">
        <v>3357</v>
      </c>
      <c r="D22" s="723" t="s">
        <v>80</v>
      </c>
      <c r="E22" s="723" t="s">
        <v>4070</v>
      </c>
      <c r="F22" s="723" t="s">
        <v>1730</v>
      </c>
      <c r="G22" s="722">
        <v>1963</v>
      </c>
      <c r="H22" s="722" t="s">
        <v>4069</v>
      </c>
      <c r="I22" s="721" t="s">
        <v>4086</v>
      </c>
      <c r="J22" s="720">
        <v>240</v>
      </c>
      <c r="K22" s="719">
        <v>8</v>
      </c>
      <c r="L22" s="718">
        <v>240</v>
      </c>
      <c r="M22" s="713">
        <v>0</v>
      </c>
      <c r="N22" s="717">
        <v>0.61597222222189885</v>
      </c>
      <c r="O22" s="716">
        <v>0</v>
      </c>
      <c r="P22" s="715">
        <v>209</v>
      </c>
      <c r="Q22" s="714">
        <v>41993.6875</v>
      </c>
      <c r="R22" s="713">
        <v>0.93472222222222223</v>
      </c>
      <c r="S22" s="713"/>
      <c r="T22" s="713"/>
      <c r="U22" s="713">
        <v>0.15277777777777776</v>
      </c>
      <c r="V22" s="713">
        <v>0.2673611111111111</v>
      </c>
      <c r="W22" s="713">
        <v>0.97569444444444453</v>
      </c>
      <c r="X22" s="713">
        <v>0.70694444444444438</v>
      </c>
      <c r="Y22" s="713">
        <v>0.8881944444444444</v>
      </c>
      <c r="Z22" s="713"/>
      <c r="AA22" s="713">
        <v>0.4381944444444445</v>
      </c>
      <c r="AB22" s="713"/>
      <c r="AC22" s="713"/>
      <c r="AD22" s="713"/>
      <c r="AE22" s="713"/>
      <c r="AF22" s="713">
        <v>6.1111111111111116E-2</v>
      </c>
      <c r="AG22" s="713"/>
      <c r="AH22" s="713"/>
      <c r="AI22" s="712">
        <v>41994.303472222222</v>
      </c>
      <c r="AJ22" s="706"/>
      <c r="AK22" s="706"/>
      <c r="AL22" s="706"/>
      <c r="AM22" s="240" t="str">
        <f>E22&amp;" "&amp;F22</f>
        <v>Królikowski Roman</v>
      </c>
      <c r="AN22" s="11">
        <f t="shared" si="2"/>
        <v>50.430761738502476</v>
      </c>
      <c r="AO22" s="11"/>
      <c r="AP22" s="11">
        <f t="shared" si="3"/>
        <v>0.99661781285309681</v>
      </c>
      <c r="AQ22" s="11">
        <f t="shared" si="4"/>
        <v>1</v>
      </c>
      <c r="AR22" s="11">
        <f t="shared" si="5"/>
        <v>1</v>
      </c>
      <c r="AS22" s="11">
        <f t="shared" si="6"/>
        <v>1</v>
      </c>
    </row>
    <row r="23" spans="1:45" ht="16.5" customHeight="1">
      <c r="A23" s="228">
        <v>21</v>
      </c>
      <c r="B23" s="719">
        <v>218</v>
      </c>
      <c r="C23" s="723" t="s">
        <v>3357</v>
      </c>
      <c r="D23" s="723" t="s">
        <v>80</v>
      </c>
      <c r="E23" s="723" t="s">
        <v>2618</v>
      </c>
      <c r="F23" s="723" t="s">
        <v>48</v>
      </c>
      <c r="G23" s="722">
        <v>1971</v>
      </c>
      <c r="H23" s="722" t="s">
        <v>2872</v>
      </c>
      <c r="I23" s="721" t="s">
        <v>2619</v>
      </c>
      <c r="J23" s="720">
        <v>210</v>
      </c>
      <c r="K23" s="719">
        <v>7</v>
      </c>
      <c r="L23" s="718">
        <v>210</v>
      </c>
      <c r="M23" s="713">
        <v>0</v>
      </c>
      <c r="N23" s="717">
        <v>0.6131944444423425</v>
      </c>
      <c r="O23" s="716">
        <v>0</v>
      </c>
      <c r="P23" s="715">
        <v>218</v>
      </c>
      <c r="Q23" s="714">
        <v>41993.6875</v>
      </c>
      <c r="R23" s="713">
        <v>0.93472222222222223</v>
      </c>
      <c r="S23" s="713"/>
      <c r="T23" s="713"/>
      <c r="U23" s="713">
        <v>0.15277777777777776</v>
      </c>
      <c r="V23" s="713"/>
      <c r="W23" s="713">
        <v>0.97638888888888886</v>
      </c>
      <c r="X23" s="713">
        <v>0.73402777777777783</v>
      </c>
      <c r="Y23" s="713">
        <v>0.88402777777777775</v>
      </c>
      <c r="Z23" s="713"/>
      <c r="AA23" s="713">
        <v>0.81319444444444444</v>
      </c>
      <c r="AB23" s="713"/>
      <c r="AC23" s="713"/>
      <c r="AD23" s="713"/>
      <c r="AE23" s="713"/>
      <c r="AF23" s="713">
        <v>6.0416666666666667E-2</v>
      </c>
      <c r="AG23" s="713"/>
      <c r="AH23" s="713"/>
      <c r="AI23" s="712">
        <v>41994.300694444442</v>
      </c>
      <c r="AJ23" s="706"/>
      <c r="AK23" s="706"/>
      <c r="AL23" s="706"/>
      <c r="AM23" s="240" t="str">
        <f>E23&amp;" "&amp;F23</f>
        <v>Brankiewicz Paweł</v>
      </c>
      <c r="AN23" s="11">
        <f t="shared" si="2"/>
        <v>44.126916521189663</v>
      </c>
      <c r="AO23" s="11"/>
      <c r="AP23" s="11">
        <f t="shared" si="3"/>
        <v>1.0045300113279443</v>
      </c>
      <c r="AQ23" s="11">
        <f t="shared" si="4"/>
        <v>0.875</v>
      </c>
      <c r="AR23" s="11">
        <f t="shared" si="5"/>
        <v>0.875</v>
      </c>
      <c r="AS23" s="11">
        <f t="shared" si="6"/>
        <v>0.97364718061516808</v>
      </c>
    </row>
    <row r="24" spans="1:45" ht="16.5" customHeight="1">
      <c r="A24" s="228">
        <v>21</v>
      </c>
      <c r="B24" s="719">
        <v>219</v>
      </c>
      <c r="C24" s="723" t="s">
        <v>3357</v>
      </c>
      <c r="D24" s="723" t="s">
        <v>80</v>
      </c>
      <c r="E24" s="723" t="s">
        <v>2873</v>
      </c>
      <c r="F24" s="723" t="s">
        <v>102</v>
      </c>
      <c r="G24" s="722">
        <v>1970</v>
      </c>
      <c r="H24" s="722" t="s">
        <v>4085</v>
      </c>
      <c r="I24" s="721" t="s">
        <v>2622</v>
      </c>
      <c r="J24" s="720">
        <v>210</v>
      </c>
      <c r="K24" s="719">
        <v>7</v>
      </c>
      <c r="L24" s="718">
        <v>210</v>
      </c>
      <c r="M24" s="713">
        <v>0</v>
      </c>
      <c r="N24" s="717">
        <v>0.6131944444423425</v>
      </c>
      <c r="O24" s="716">
        <v>0</v>
      </c>
      <c r="P24" s="715">
        <v>219</v>
      </c>
      <c r="Q24" s="714">
        <v>41993.6875</v>
      </c>
      <c r="R24" s="713">
        <v>0.93611111111111101</v>
      </c>
      <c r="S24" s="713"/>
      <c r="T24" s="713"/>
      <c r="U24" s="713">
        <v>0.15416666666666667</v>
      </c>
      <c r="V24" s="713"/>
      <c r="W24" s="713">
        <v>0.97638888888888886</v>
      </c>
      <c r="X24" s="713">
        <v>0.73333333333333339</v>
      </c>
      <c r="Y24" s="713">
        <v>0.88541666666666663</v>
      </c>
      <c r="Z24" s="713"/>
      <c r="AA24" s="713">
        <v>0.81319444444444444</v>
      </c>
      <c r="AB24" s="713"/>
      <c r="AC24" s="713"/>
      <c r="AD24" s="713"/>
      <c r="AE24" s="713"/>
      <c r="AF24" s="713">
        <v>6.25E-2</v>
      </c>
      <c r="AG24" s="713"/>
      <c r="AH24" s="713"/>
      <c r="AI24" s="712">
        <v>41994.300694444442</v>
      </c>
      <c r="AJ24" s="706"/>
      <c r="AK24" s="706"/>
      <c r="AL24" s="706"/>
      <c r="AM24" s="240" t="str">
        <f>E24&amp;" "&amp;F24</f>
        <v>Klepacki Mariusz</v>
      </c>
      <c r="AN24" s="11">
        <f t="shared" si="2"/>
        <v>44.126916521189663</v>
      </c>
      <c r="AO24" s="11"/>
      <c r="AP24" s="11">
        <f t="shared" si="3"/>
        <v>1</v>
      </c>
      <c r="AQ24" s="11">
        <f t="shared" si="4"/>
        <v>1</v>
      </c>
      <c r="AR24" s="11">
        <f t="shared" si="5"/>
        <v>1</v>
      </c>
      <c r="AS24" s="11">
        <f t="shared" si="6"/>
        <v>1</v>
      </c>
    </row>
    <row r="25" spans="1:45" ht="16.5" customHeight="1">
      <c r="A25" s="228">
        <v>24</v>
      </c>
      <c r="B25" s="719">
        <v>203</v>
      </c>
      <c r="C25" s="723" t="s">
        <v>3357</v>
      </c>
      <c r="D25" s="723" t="s">
        <v>80</v>
      </c>
      <c r="E25" s="723" t="s">
        <v>95</v>
      </c>
      <c r="F25" s="723" t="s">
        <v>472</v>
      </c>
      <c r="G25" s="722">
        <v>1977</v>
      </c>
      <c r="H25" s="722" t="s">
        <v>33</v>
      </c>
      <c r="I25" s="721" t="s">
        <v>92</v>
      </c>
      <c r="J25" s="720">
        <v>180</v>
      </c>
      <c r="K25" s="719">
        <v>6</v>
      </c>
      <c r="L25" s="718">
        <v>180</v>
      </c>
      <c r="M25" s="713">
        <v>0</v>
      </c>
      <c r="N25" s="717">
        <v>0.61458333333575865</v>
      </c>
      <c r="O25" s="716">
        <v>0</v>
      </c>
      <c r="P25" s="715">
        <v>203</v>
      </c>
      <c r="Q25" s="714">
        <v>41993.6875</v>
      </c>
      <c r="R25" s="713"/>
      <c r="S25" s="713"/>
      <c r="T25" s="713">
        <v>0.72569444444444453</v>
      </c>
      <c r="U25" s="713"/>
      <c r="V25" s="713"/>
      <c r="W25" s="713">
        <v>0.25416666666666665</v>
      </c>
      <c r="X25" s="713"/>
      <c r="Y25" s="713"/>
      <c r="Z25" s="713"/>
      <c r="AA25" s="713"/>
      <c r="AB25" s="713">
        <v>9.5833333333333326E-2</v>
      </c>
      <c r="AC25" s="713">
        <v>0.95277777777777783</v>
      </c>
      <c r="AD25" s="713"/>
      <c r="AE25" s="713"/>
      <c r="AF25" s="713"/>
      <c r="AG25" s="713">
        <v>0.91180555555555554</v>
      </c>
      <c r="AH25" s="713">
        <v>0.19027777777777777</v>
      </c>
      <c r="AI25" s="712">
        <v>41994.302083333336</v>
      </c>
      <c r="AJ25" s="706"/>
      <c r="AK25" s="706"/>
      <c r="AL25" s="706"/>
      <c r="AM25" s="240" t="str">
        <f>E25&amp;" "&amp;F25</f>
        <v>Zieliński Michał</v>
      </c>
      <c r="AN25" s="11">
        <f t="shared" si="2"/>
        <v>37.823071303876851</v>
      </c>
      <c r="AO25" s="11"/>
      <c r="AP25" s="11">
        <f t="shared" si="3"/>
        <v>0.99774011298699283</v>
      </c>
      <c r="AQ25" s="11">
        <f t="shared" si="4"/>
        <v>0.8571428571428571</v>
      </c>
      <c r="AR25" s="11">
        <f t="shared" si="5"/>
        <v>0.8571428571428571</v>
      </c>
      <c r="AS25" s="11">
        <f t="shared" si="6"/>
        <v>0.96964026609557907</v>
      </c>
    </row>
    <row r="26" spans="1:45" ht="16.5" customHeight="1">
      <c r="A26" s="228">
        <v>26</v>
      </c>
      <c r="B26" s="719">
        <v>207</v>
      </c>
      <c r="C26" s="723" t="s">
        <v>3357</v>
      </c>
      <c r="D26" s="723" t="s">
        <v>80</v>
      </c>
      <c r="E26" s="723" t="s">
        <v>26</v>
      </c>
      <c r="F26" s="723" t="s">
        <v>52</v>
      </c>
      <c r="G26" s="722">
        <v>1978</v>
      </c>
      <c r="H26" s="722" t="s">
        <v>34</v>
      </c>
      <c r="I26" s="721" t="s">
        <v>53</v>
      </c>
      <c r="J26" s="720">
        <v>150</v>
      </c>
      <c r="K26" s="719">
        <v>5</v>
      </c>
      <c r="L26" s="718">
        <v>150</v>
      </c>
      <c r="M26" s="713">
        <v>0</v>
      </c>
      <c r="N26" s="717">
        <v>0.35763888889050577</v>
      </c>
      <c r="O26" s="716">
        <v>0</v>
      </c>
      <c r="P26" s="715">
        <v>207</v>
      </c>
      <c r="Q26" s="714">
        <v>41993.6875</v>
      </c>
      <c r="R26" s="713">
        <v>0.95833333333333337</v>
      </c>
      <c r="S26" s="724"/>
      <c r="T26" s="713"/>
      <c r="U26" s="713"/>
      <c r="V26" s="713"/>
      <c r="W26" s="713"/>
      <c r="X26" s="713">
        <v>0.70763888888888893</v>
      </c>
      <c r="Y26" s="713">
        <v>0.84652777777777777</v>
      </c>
      <c r="Z26" s="713">
        <v>0.90833333333333333</v>
      </c>
      <c r="AA26" s="713">
        <v>0.77916666666666667</v>
      </c>
      <c r="AB26" s="713"/>
      <c r="AC26" s="713"/>
      <c r="AD26" s="713"/>
      <c r="AE26" s="713"/>
      <c r="AF26" s="713"/>
      <c r="AG26" s="713"/>
      <c r="AH26" s="713"/>
      <c r="AI26" s="712">
        <v>41994.045138888891</v>
      </c>
      <c r="AJ26" s="706"/>
      <c r="AK26" s="706"/>
      <c r="AL26" s="706"/>
      <c r="AM26" s="240" t="str">
        <f>E26&amp;" "&amp;F26</f>
        <v>Owczarski Marcin</v>
      </c>
      <c r="AN26" s="11">
        <f t="shared" si="2"/>
        <v>31.519226086564043</v>
      </c>
      <c r="AO26" s="11"/>
      <c r="AP26" s="11">
        <f t="shared" si="3"/>
        <v>1.71844660194076</v>
      </c>
      <c r="AQ26" s="11">
        <f t="shared" si="4"/>
        <v>0.83333333333333337</v>
      </c>
      <c r="AR26" s="11">
        <f t="shared" si="5"/>
        <v>0.83333333333333337</v>
      </c>
      <c r="AS26" s="11">
        <f t="shared" si="6"/>
        <v>0.96419250400262724</v>
      </c>
    </row>
    <row r="27" spans="1:45" ht="16.5" customHeight="1">
      <c r="A27" s="228">
        <v>27</v>
      </c>
      <c r="B27" s="719">
        <v>225</v>
      </c>
      <c r="C27" s="723" t="s">
        <v>3357</v>
      </c>
      <c r="D27" s="723" t="s">
        <v>80</v>
      </c>
      <c r="E27" s="723" t="s">
        <v>1569</v>
      </c>
      <c r="F27" s="723" t="s">
        <v>1113</v>
      </c>
      <c r="G27" s="722">
        <v>1983</v>
      </c>
      <c r="H27" s="722" t="s">
        <v>4082</v>
      </c>
      <c r="I27" s="721" t="s">
        <v>4084</v>
      </c>
      <c r="J27" s="720">
        <v>150</v>
      </c>
      <c r="K27" s="719">
        <v>5</v>
      </c>
      <c r="L27" s="718">
        <v>150</v>
      </c>
      <c r="M27" s="713">
        <v>1.0416666666666668E-2</v>
      </c>
      <c r="N27" s="717">
        <v>0.58819444444331259</v>
      </c>
      <c r="O27" s="716">
        <v>0</v>
      </c>
      <c r="P27" s="715">
        <v>225</v>
      </c>
      <c r="Q27" s="714">
        <v>41993.6875</v>
      </c>
      <c r="R27" s="713" t="s">
        <v>4080</v>
      </c>
      <c r="S27" s="713"/>
      <c r="T27" s="713" t="s">
        <v>4080</v>
      </c>
      <c r="U27" s="713" t="s">
        <v>4080</v>
      </c>
      <c r="V27" s="713" t="s">
        <v>4080</v>
      </c>
      <c r="W27" s="713" t="s">
        <v>4080</v>
      </c>
      <c r="X27" s="713"/>
      <c r="Y27" s="713"/>
      <c r="Z27" s="713"/>
      <c r="AA27" s="713"/>
      <c r="AB27" s="713"/>
      <c r="AC27" s="713"/>
      <c r="AD27" s="713"/>
      <c r="AE27" s="713"/>
      <c r="AF27" s="713"/>
      <c r="AG27" s="713"/>
      <c r="AH27" s="713"/>
      <c r="AI27" s="712">
        <v>41994.265277777777</v>
      </c>
      <c r="AJ27" s="706"/>
      <c r="AK27" s="706"/>
      <c r="AL27" s="706"/>
      <c r="AM27" s="240" t="str">
        <f>E27&amp;" "&amp;F27</f>
        <v>Czerwiński Maciej</v>
      </c>
      <c r="AN27" s="11">
        <f t="shared" si="2"/>
        <v>19.164582567514881</v>
      </c>
      <c r="AO27" s="11"/>
      <c r="AP27" s="11">
        <f t="shared" si="3"/>
        <v>0.60802833530498146</v>
      </c>
      <c r="AQ27" s="11">
        <f t="shared" si="4"/>
        <v>1</v>
      </c>
      <c r="AR27" s="11">
        <f t="shared" si="5"/>
        <v>1</v>
      </c>
      <c r="AS27" s="11">
        <f t="shared" si="6"/>
        <v>1</v>
      </c>
    </row>
    <row r="28" spans="1:45" ht="16.5" customHeight="1">
      <c r="A28" s="228">
        <v>27</v>
      </c>
      <c r="B28" s="719">
        <v>229</v>
      </c>
      <c r="C28" s="723" t="s">
        <v>3357</v>
      </c>
      <c r="D28" s="723" t="s">
        <v>80</v>
      </c>
      <c r="E28" s="723" t="s">
        <v>4083</v>
      </c>
      <c r="F28" s="723" t="s">
        <v>976</v>
      </c>
      <c r="G28" s="722">
        <v>1980</v>
      </c>
      <c r="H28" s="722" t="s">
        <v>4082</v>
      </c>
      <c r="I28" s="721" t="s">
        <v>4081</v>
      </c>
      <c r="J28" s="720">
        <v>150</v>
      </c>
      <c r="K28" s="719">
        <v>5</v>
      </c>
      <c r="L28" s="718">
        <v>150</v>
      </c>
      <c r="M28" s="713">
        <v>1.0416666666666668E-2</v>
      </c>
      <c r="N28" s="717">
        <v>0.58819444444331259</v>
      </c>
      <c r="O28" s="716">
        <v>0</v>
      </c>
      <c r="P28" s="715">
        <v>229</v>
      </c>
      <c r="Q28" s="714">
        <v>41993.6875</v>
      </c>
      <c r="R28" s="713" t="s">
        <v>4080</v>
      </c>
      <c r="S28" s="713"/>
      <c r="T28" s="713" t="s">
        <v>4080</v>
      </c>
      <c r="U28" s="713" t="s">
        <v>4080</v>
      </c>
      <c r="V28" s="713" t="s">
        <v>4080</v>
      </c>
      <c r="W28" s="713" t="s">
        <v>4080</v>
      </c>
      <c r="X28" s="713"/>
      <c r="Y28" s="713"/>
      <c r="Z28" s="713"/>
      <c r="AA28" s="713"/>
      <c r="AB28" s="713"/>
      <c r="AC28" s="713"/>
      <c r="AD28" s="713"/>
      <c r="AE28" s="713"/>
      <c r="AF28" s="713"/>
      <c r="AG28" s="713"/>
      <c r="AH28" s="713"/>
      <c r="AI28" s="712">
        <v>41994.265277777777</v>
      </c>
      <c r="AJ28" s="706"/>
      <c r="AK28" s="706"/>
      <c r="AL28" s="706"/>
      <c r="AM28" s="240" t="str">
        <f>E28&amp;" "&amp;F28</f>
        <v>Warguła Waldemar</v>
      </c>
      <c r="AN28" s="11">
        <f t="shared" si="2"/>
        <v>19.164582567514881</v>
      </c>
      <c r="AO28" s="11"/>
      <c r="AP28" s="11">
        <f t="shared" si="3"/>
        <v>1</v>
      </c>
      <c r="AQ28" s="11">
        <f t="shared" si="4"/>
        <v>1</v>
      </c>
      <c r="AR28" s="11">
        <f t="shared" si="5"/>
        <v>1</v>
      </c>
      <c r="AS28" s="11">
        <f t="shared" si="6"/>
        <v>1</v>
      </c>
    </row>
  </sheetData>
  <mergeCells count="3">
    <mergeCell ref="W1:X1"/>
    <mergeCell ref="J2:O2"/>
    <mergeCell ref="Q2:AI2"/>
  </mergeCells>
  <printOptions horizontalCentered="1"/>
  <pageMargins left="0.15748031496062992" right="0.15748031496062992" top="0.78740157480314965" bottom="0.70866141732283472" header="0.51181102362204722" footer="0.51181102362204722"/>
  <pageSetup paperSize="9" scale="32" fitToHeight="0" orientation="portrait" horizontalDpi="4294967295" verticalDpi="300" r:id="rId1"/>
  <headerFooter alignWithMargins="0">
    <oddHeader>&amp;C&amp;"Arial CE,Pogrubiony"&amp;28Nocna Masakra 2014 - Wyniki TR200&amp;R&amp;D  &amp;T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>
  <dimension ref="A1:AS147"/>
  <sheetViews>
    <sheetView workbookViewId="0">
      <selection sqref="A1:K2"/>
    </sheetView>
  </sheetViews>
  <sheetFormatPr defaultRowHeight="12.75"/>
  <cols>
    <col min="1" max="4" width="8.5703125" customWidth="1"/>
    <col min="5" max="5" width="20" customWidth="1"/>
    <col min="6" max="6" width="12.85546875" customWidth="1"/>
    <col min="7" max="7" width="8.5703125" customWidth="1"/>
    <col min="8" max="8" width="17.140625" customWidth="1"/>
    <col min="9" max="9" width="28.5703125" customWidth="1"/>
    <col min="10" max="12" width="8.5703125" customWidth="1"/>
    <col min="13" max="13" width="10" customWidth="1"/>
    <col min="14" max="34" width="6.42578125" customWidth="1"/>
    <col min="35" max="35" width="9.28515625" customWidth="1"/>
    <col min="36" max="36" width="12.28515625"/>
    <col min="37" max="37" width="15.28515625" bestFit="1" customWidth="1"/>
    <col min="38" max="38" width="12.28515625" bestFit="1" customWidth="1"/>
    <col min="39" max="39" width="6.85546875" bestFit="1" customWidth="1"/>
  </cols>
  <sheetData>
    <row r="1" spans="1:45">
      <c r="A1" s="651" t="s">
        <v>203</v>
      </c>
      <c r="B1" s="651"/>
      <c r="C1" s="651"/>
      <c r="D1" s="651"/>
      <c r="E1" s="651"/>
      <c r="F1" s="651"/>
      <c r="G1" s="651"/>
      <c r="H1" s="651"/>
      <c r="I1" s="651"/>
      <c r="J1" s="651"/>
      <c r="K1" s="651"/>
      <c r="L1" s="24"/>
      <c r="M1" s="25"/>
      <c r="N1" s="25"/>
      <c r="O1" s="652" t="s">
        <v>204</v>
      </c>
      <c r="P1" s="652"/>
      <c r="Q1" s="652"/>
      <c r="R1" s="652"/>
      <c r="S1" s="652"/>
      <c r="T1" s="652"/>
      <c r="U1" s="652"/>
      <c r="V1" s="652"/>
      <c r="W1" s="652"/>
      <c r="X1" s="652"/>
      <c r="Y1" s="652"/>
      <c r="Z1" s="652"/>
      <c r="AA1" s="652"/>
      <c r="AB1" s="652"/>
      <c r="AC1" s="652"/>
      <c r="AD1" s="652"/>
      <c r="AE1" s="652"/>
      <c r="AF1" s="652"/>
      <c r="AG1" s="652"/>
      <c r="AH1" s="652"/>
      <c r="AI1" s="652"/>
      <c r="AJ1" s="649" t="s">
        <v>205</v>
      </c>
    </row>
    <row r="2" spans="1:45" ht="75.75">
      <c r="A2" s="651"/>
      <c r="B2" s="651"/>
      <c r="C2" s="651"/>
      <c r="D2" s="651"/>
      <c r="E2" s="651"/>
      <c r="F2" s="651"/>
      <c r="G2" s="651"/>
      <c r="H2" s="651"/>
      <c r="I2" s="651"/>
      <c r="J2" s="651"/>
      <c r="K2" s="651"/>
      <c r="L2" s="26"/>
      <c r="M2" s="25"/>
      <c r="N2" s="25"/>
      <c r="O2" s="27" t="s">
        <v>206</v>
      </c>
      <c r="P2" s="28" t="s">
        <v>207</v>
      </c>
      <c r="Q2" s="28" t="s">
        <v>208</v>
      </c>
      <c r="R2" s="28" t="s">
        <v>209</v>
      </c>
      <c r="S2" s="28" t="s">
        <v>210</v>
      </c>
      <c r="T2" s="28" t="s">
        <v>211</v>
      </c>
      <c r="U2" s="28" t="s">
        <v>212</v>
      </c>
      <c r="V2" s="28" t="s">
        <v>213</v>
      </c>
      <c r="W2" s="28" t="s">
        <v>214</v>
      </c>
      <c r="X2" s="28" t="s">
        <v>215</v>
      </c>
      <c r="Y2" s="28" t="s">
        <v>216</v>
      </c>
      <c r="Z2" s="28" t="s">
        <v>217</v>
      </c>
      <c r="AA2" s="28" t="s">
        <v>218</v>
      </c>
      <c r="AB2" s="27" t="s">
        <v>219</v>
      </c>
      <c r="AC2" s="27" t="s">
        <v>220</v>
      </c>
      <c r="AD2" s="28" t="s">
        <v>221</v>
      </c>
      <c r="AE2" s="28" t="s">
        <v>222</v>
      </c>
      <c r="AF2" s="28" t="s">
        <v>223</v>
      </c>
      <c r="AG2" s="28" t="s">
        <v>224</v>
      </c>
      <c r="AH2" s="28" t="s">
        <v>225</v>
      </c>
      <c r="AI2" s="27" t="s">
        <v>226</v>
      </c>
      <c r="AJ2" s="649"/>
    </row>
    <row r="3" spans="1:45" ht="15">
      <c r="A3" s="650" t="s">
        <v>227</v>
      </c>
      <c r="B3" s="650" t="s">
        <v>228</v>
      </c>
      <c r="C3" s="650" t="s">
        <v>229</v>
      </c>
      <c r="D3" s="650" t="s">
        <v>230</v>
      </c>
      <c r="E3" s="650" t="s">
        <v>231</v>
      </c>
      <c r="F3" s="650" t="s">
        <v>232</v>
      </c>
      <c r="G3" s="650" t="s">
        <v>233</v>
      </c>
      <c r="H3" s="650" t="s">
        <v>234</v>
      </c>
      <c r="I3" s="650" t="s">
        <v>235</v>
      </c>
      <c r="J3" s="650" t="s">
        <v>236</v>
      </c>
      <c r="K3" s="650"/>
      <c r="L3" s="650"/>
      <c r="M3" s="650"/>
      <c r="N3" s="650"/>
      <c r="O3" s="29" t="s">
        <v>237</v>
      </c>
      <c r="P3" s="29" t="s">
        <v>238</v>
      </c>
      <c r="Q3" s="29" t="s">
        <v>239</v>
      </c>
      <c r="R3" s="29" t="s">
        <v>240</v>
      </c>
      <c r="S3" s="29" t="s">
        <v>241</v>
      </c>
      <c r="T3" s="29" t="s">
        <v>242</v>
      </c>
      <c r="U3" s="29" t="s">
        <v>243</v>
      </c>
      <c r="V3" s="29" t="s">
        <v>244</v>
      </c>
      <c r="W3" s="29" t="s">
        <v>245</v>
      </c>
      <c r="X3" s="29" t="s">
        <v>246</v>
      </c>
      <c r="Y3" s="29" t="s">
        <v>247</v>
      </c>
      <c r="Z3" s="29" t="s">
        <v>248</v>
      </c>
      <c r="AA3" s="29" t="s">
        <v>249</v>
      </c>
      <c r="AB3" s="29" t="s">
        <v>250</v>
      </c>
      <c r="AC3" s="29" t="s">
        <v>251</v>
      </c>
      <c r="AD3" s="29" t="s">
        <v>252</v>
      </c>
      <c r="AE3" s="29" t="s">
        <v>253</v>
      </c>
      <c r="AF3" s="29" t="s">
        <v>254</v>
      </c>
      <c r="AG3" s="29" t="s">
        <v>255</v>
      </c>
      <c r="AH3" s="29" t="s">
        <v>256</v>
      </c>
      <c r="AI3" s="29" t="s">
        <v>257</v>
      </c>
      <c r="AJ3" s="649"/>
    </row>
    <row r="4" spans="1:45" ht="30">
      <c r="A4" s="650"/>
      <c r="B4" s="650"/>
      <c r="C4" s="650"/>
      <c r="D4" s="650"/>
      <c r="E4" s="650"/>
      <c r="F4" s="650"/>
      <c r="G4" s="650"/>
      <c r="H4" s="650"/>
      <c r="I4" s="650"/>
      <c r="J4" s="30" t="s">
        <v>258</v>
      </c>
      <c r="K4" s="30" t="s">
        <v>259</v>
      </c>
      <c r="L4" s="30" t="s">
        <v>260</v>
      </c>
      <c r="M4" s="30" t="s">
        <v>118</v>
      </c>
      <c r="N4" s="30" t="s">
        <v>261</v>
      </c>
      <c r="O4" s="29" t="s">
        <v>262</v>
      </c>
      <c r="P4" s="29" t="s">
        <v>262</v>
      </c>
      <c r="Q4" s="29" t="s">
        <v>262</v>
      </c>
      <c r="R4" s="29" t="s">
        <v>262</v>
      </c>
      <c r="S4" s="29" t="s">
        <v>263</v>
      </c>
      <c r="T4" s="29" t="s">
        <v>263</v>
      </c>
      <c r="U4" s="29" t="s">
        <v>263</v>
      </c>
      <c r="V4" s="29" t="s">
        <v>263</v>
      </c>
      <c r="W4" s="29" t="s">
        <v>264</v>
      </c>
      <c r="X4" s="29" t="s">
        <v>264</v>
      </c>
      <c r="Y4" s="29" t="s">
        <v>264</v>
      </c>
      <c r="Z4" s="29" t="s">
        <v>264</v>
      </c>
      <c r="AA4" s="29" t="s">
        <v>265</v>
      </c>
      <c r="AB4" s="29" t="s">
        <v>265</v>
      </c>
      <c r="AC4" s="29" t="s">
        <v>265</v>
      </c>
      <c r="AD4" s="29" t="s">
        <v>265</v>
      </c>
      <c r="AE4" s="29" t="s">
        <v>266</v>
      </c>
      <c r="AF4" s="29" t="s">
        <v>266</v>
      </c>
      <c r="AG4" s="29" t="s">
        <v>266</v>
      </c>
      <c r="AH4" s="29" t="s">
        <v>266</v>
      </c>
      <c r="AI4" s="29" t="s">
        <v>267</v>
      </c>
      <c r="AJ4" s="649"/>
      <c r="AK4" s="11"/>
      <c r="AL4" s="11"/>
      <c r="AM4" s="11"/>
      <c r="AN4" s="11" t="s">
        <v>165</v>
      </c>
      <c r="AO4" s="11"/>
      <c r="AP4" s="11" t="s">
        <v>162</v>
      </c>
      <c r="AQ4" s="11" t="s">
        <v>163</v>
      </c>
      <c r="AR4" s="11" t="s">
        <v>79</v>
      </c>
      <c r="AS4" s="11" t="s">
        <v>164</v>
      </c>
    </row>
    <row r="5" spans="1:45">
      <c r="A5" s="31">
        <v>1</v>
      </c>
      <c r="B5" s="31">
        <v>1</v>
      </c>
      <c r="C5" s="32"/>
      <c r="D5" s="31">
        <v>1002</v>
      </c>
      <c r="E5" s="31" t="s">
        <v>268</v>
      </c>
      <c r="F5" s="31" t="s">
        <v>91</v>
      </c>
      <c r="G5" s="31">
        <v>1969</v>
      </c>
      <c r="H5" s="31" t="s">
        <v>92</v>
      </c>
      <c r="I5" s="31" t="s">
        <v>269</v>
      </c>
      <c r="J5" s="31">
        <v>60</v>
      </c>
      <c r="K5" s="31">
        <v>20</v>
      </c>
      <c r="L5" s="31">
        <v>60</v>
      </c>
      <c r="M5" s="31" t="s">
        <v>270</v>
      </c>
      <c r="N5" s="31">
        <v>0</v>
      </c>
      <c r="O5" s="31" t="s">
        <v>271</v>
      </c>
      <c r="P5" s="31" t="s">
        <v>272</v>
      </c>
      <c r="Q5" s="31" t="s">
        <v>273</v>
      </c>
      <c r="R5" s="31" t="s">
        <v>274</v>
      </c>
      <c r="S5" s="31" t="s">
        <v>275</v>
      </c>
      <c r="T5" s="31" t="s">
        <v>276</v>
      </c>
      <c r="U5" s="31" t="s">
        <v>277</v>
      </c>
      <c r="V5" s="31" t="s">
        <v>278</v>
      </c>
      <c r="W5" s="31" t="s">
        <v>279</v>
      </c>
      <c r="X5" s="31" t="s">
        <v>280</v>
      </c>
      <c r="Y5" s="31" t="s">
        <v>281</v>
      </c>
      <c r="Z5" s="31" t="s">
        <v>282</v>
      </c>
      <c r="AA5" s="31" t="s">
        <v>283</v>
      </c>
      <c r="AB5" s="31" t="s">
        <v>284</v>
      </c>
      <c r="AC5" s="31" t="s">
        <v>285</v>
      </c>
      <c r="AD5" s="31" t="s">
        <v>286</v>
      </c>
      <c r="AE5" s="31" t="s">
        <v>287</v>
      </c>
      <c r="AF5" s="31" t="s">
        <v>288</v>
      </c>
      <c r="AG5" s="31" t="s">
        <v>289</v>
      </c>
      <c r="AH5" s="31" t="s">
        <v>290</v>
      </c>
      <c r="AI5" s="31" t="s">
        <v>291</v>
      </c>
      <c r="AJ5" s="33" t="s">
        <v>115</v>
      </c>
      <c r="AK5" s="11" t="str">
        <f>E5&amp;" "&amp;F5</f>
        <v>Potocki Mirosław</v>
      </c>
      <c r="AL5" s="11" t="str">
        <f>I5</f>
        <v>GREY WOLF</v>
      </c>
      <c r="AM5" s="11" t="str">
        <f>H5</f>
        <v>Gdynia</v>
      </c>
      <c r="AN5" s="11">
        <v>100</v>
      </c>
      <c r="AO5" s="11"/>
      <c r="AP5" s="11"/>
      <c r="AQ5" s="11"/>
      <c r="AR5" s="11"/>
      <c r="AS5" s="11"/>
    </row>
    <row r="6" spans="1:45">
      <c r="A6" s="34">
        <v>1</v>
      </c>
      <c r="B6" s="34">
        <v>1</v>
      </c>
      <c r="C6" s="35"/>
      <c r="D6" s="34">
        <v>1009</v>
      </c>
      <c r="E6" s="34" t="s">
        <v>292</v>
      </c>
      <c r="F6" s="34" t="s">
        <v>293</v>
      </c>
      <c r="G6" s="34">
        <v>1978</v>
      </c>
      <c r="H6" s="34" t="s">
        <v>294</v>
      </c>
      <c r="I6" s="34" t="s">
        <v>295</v>
      </c>
      <c r="J6" s="34">
        <v>60</v>
      </c>
      <c r="K6" s="34">
        <v>20</v>
      </c>
      <c r="L6" s="34">
        <v>60</v>
      </c>
      <c r="M6" s="34" t="s">
        <v>270</v>
      </c>
      <c r="N6" s="34">
        <v>0</v>
      </c>
      <c r="O6" s="34" t="s">
        <v>271</v>
      </c>
      <c r="P6" s="34" t="s">
        <v>272</v>
      </c>
      <c r="Q6" s="34" t="s">
        <v>273</v>
      </c>
      <c r="R6" s="34" t="s">
        <v>274</v>
      </c>
      <c r="S6" s="34" t="s">
        <v>275</v>
      </c>
      <c r="T6" s="34" t="s">
        <v>276</v>
      </c>
      <c r="U6" s="34" t="s">
        <v>277</v>
      </c>
      <c r="V6" s="34" t="s">
        <v>278</v>
      </c>
      <c r="W6" s="34" t="s">
        <v>279</v>
      </c>
      <c r="X6" s="34" t="s">
        <v>280</v>
      </c>
      <c r="Y6" s="34" t="s">
        <v>281</v>
      </c>
      <c r="Z6" s="34" t="s">
        <v>282</v>
      </c>
      <c r="AA6" s="34" t="s">
        <v>283</v>
      </c>
      <c r="AB6" s="34" t="s">
        <v>284</v>
      </c>
      <c r="AC6" s="34" t="s">
        <v>285</v>
      </c>
      <c r="AD6" s="34" t="s">
        <v>286</v>
      </c>
      <c r="AE6" s="34" t="s">
        <v>287</v>
      </c>
      <c r="AF6" s="34" t="s">
        <v>288</v>
      </c>
      <c r="AG6" s="34" t="s">
        <v>289</v>
      </c>
      <c r="AH6" s="34" t="s">
        <v>290</v>
      </c>
      <c r="AI6" s="34" t="s">
        <v>291</v>
      </c>
      <c r="AJ6" s="36" t="s">
        <v>115</v>
      </c>
      <c r="AK6" s="11" t="str">
        <f t="shared" ref="AK6" si="0">E6&amp;" "&amp;F6</f>
        <v>Waliński Mikołaj</v>
      </c>
      <c r="AL6" s="11" t="str">
        <f t="shared" ref="AL6" si="1">I6</f>
        <v>MBOO TEAM</v>
      </c>
      <c r="AM6" s="11" t="str">
        <f t="shared" ref="AM6" si="2">H6</f>
        <v>Elbląg</v>
      </c>
      <c r="AN6" s="11">
        <f>MAX(AN5*IF(AR6&lt;1,AR6,IF(AS6&lt;1,AS6,IF(AP6&lt;1,AP6,1))),0)</f>
        <v>100</v>
      </c>
      <c r="AO6" s="11"/>
      <c r="AP6" s="11">
        <f>M5/M6</f>
        <v>1</v>
      </c>
      <c r="AQ6" s="11">
        <f>K6/K5</f>
        <v>1</v>
      </c>
      <c r="AR6" s="11">
        <f>J6/J5</f>
        <v>1</v>
      </c>
      <c r="AS6" s="11">
        <f>(K6/K5)^0.2</f>
        <v>1</v>
      </c>
    </row>
    <row r="7" spans="1:45">
      <c r="A7" s="31">
        <v>1</v>
      </c>
      <c r="B7" s="31">
        <v>1</v>
      </c>
      <c r="C7" s="32"/>
      <c r="D7" s="31">
        <v>1014</v>
      </c>
      <c r="E7" s="31" t="s">
        <v>117</v>
      </c>
      <c r="F7" s="31" t="s">
        <v>48</v>
      </c>
      <c r="G7" s="31">
        <v>1979</v>
      </c>
      <c r="H7" s="31" t="s">
        <v>47</v>
      </c>
      <c r="I7" s="31" t="s">
        <v>296</v>
      </c>
      <c r="J7" s="31">
        <v>60</v>
      </c>
      <c r="K7" s="31">
        <v>20</v>
      </c>
      <c r="L7" s="31">
        <v>60</v>
      </c>
      <c r="M7" s="31" t="s">
        <v>270</v>
      </c>
      <c r="N7" s="31">
        <v>0</v>
      </c>
      <c r="O7" s="31" t="s">
        <v>271</v>
      </c>
      <c r="P7" s="31" t="s">
        <v>272</v>
      </c>
      <c r="Q7" s="31" t="s">
        <v>273</v>
      </c>
      <c r="R7" s="31" t="s">
        <v>274</v>
      </c>
      <c r="S7" s="31" t="s">
        <v>275</v>
      </c>
      <c r="T7" s="31" t="s">
        <v>276</v>
      </c>
      <c r="U7" s="31" t="s">
        <v>277</v>
      </c>
      <c r="V7" s="31" t="s">
        <v>278</v>
      </c>
      <c r="W7" s="31" t="s">
        <v>279</v>
      </c>
      <c r="X7" s="31" t="s">
        <v>297</v>
      </c>
      <c r="Y7" s="31" t="s">
        <v>298</v>
      </c>
      <c r="Z7" s="31" t="s">
        <v>282</v>
      </c>
      <c r="AA7" s="31" t="s">
        <v>283</v>
      </c>
      <c r="AB7" s="31" t="s">
        <v>284</v>
      </c>
      <c r="AC7" s="31" t="s">
        <v>285</v>
      </c>
      <c r="AD7" s="31" t="s">
        <v>299</v>
      </c>
      <c r="AE7" s="31" t="s">
        <v>287</v>
      </c>
      <c r="AF7" s="31" t="s">
        <v>300</v>
      </c>
      <c r="AG7" s="31" t="s">
        <v>301</v>
      </c>
      <c r="AH7" s="31" t="s">
        <v>290</v>
      </c>
      <c r="AI7" s="31" t="s">
        <v>291</v>
      </c>
      <c r="AJ7" s="33" t="s">
        <v>115</v>
      </c>
      <c r="AK7" s="11" t="str">
        <f t="shared" ref="AK7:AK9" si="3">E7&amp;" "&amp;F7</f>
        <v>Brudło Paweł</v>
      </c>
      <c r="AL7" s="11" t="str">
        <f t="shared" ref="AL7:AL9" si="4">I7</f>
        <v>KTE Tramp</v>
      </c>
      <c r="AM7" s="11" t="str">
        <f t="shared" ref="AM7:AM9" si="5">H7</f>
        <v>Warszawa</v>
      </c>
      <c r="AN7" s="11">
        <f t="shared" ref="AN7:AN70" si="6">MAX(AN6*IF(AR7&lt;1,AR7,IF(AS7&lt;1,AS7,IF(AP7&lt;1,AP7,1))),0)</f>
        <v>100</v>
      </c>
      <c r="AO7" s="11"/>
      <c r="AP7" s="11">
        <f t="shared" ref="AP7:AP9" si="7">M6/M7</f>
        <v>1</v>
      </c>
      <c r="AQ7" s="11">
        <f t="shared" ref="AQ7:AQ9" si="8">K7/K6</f>
        <v>1</v>
      </c>
      <c r="AR7" s="11">
        <f t="shared" ref="AR7:AR9" si="9">J7/J6</f>
        <v>1</v>
      </c>
      <c r="AS7" s="11">
        <f t="shared" ref="AS7:AS9" si="10">(K7/K6)^0.2</f>
        <v>1</v>
      </c>
    </row>
    <row r="8" spans="1:45">
      <c r="A8" s="34">
        <v>4</v>
      </c>
      <c r="B8" s="34">
        <v>4</v>
      </c>
      <c r="C8" s="35"/>
      <c r="D8" s="34">
        <v>1001</v>
      </c>
      <c r="E8" s="34" t="s">
        <v>302</v>
      </c>
      <c r="F8" s="34" t="s">
        <v>88</v>
      </c>
      <c r="G8" s="34">
        <v>1968</v>
      </c>
      <c r="H8" s="34" t="s">
        <v>303</v>
      </c>
      <c r="I8" s="34" t="s">
        <v>269</v>
      </c>
      <c r="J8" s="34">
        <v>60</v>
      </c>
      <c r="K8" s="34">
        <v>20</v>
      </c>
      <c r="L8" s="34">
        <v>60</v>
      </c>
      <c r="M8" s="34" t="s">
        <v>304</v>
      </c>
      <c r="N8" s="34">
        <v>0</v>
      </c>
      <c r="O8" s="34" t="s">
        <v>271</v>
      </c>
      <c r="P8" s="34" t="s">
        <v>305</v>
      </c>
      <c r="Q8" s="34" t="s">
        <v>306</v>
      </c>
      <c r="R8" s="34" t="s">
        <v>307</v>
      </c>
      <c r="S8" s="34" t="s">
        <v>308</v>
      </c>
      <c r="T8" s="34" t="s">
        <v>309</v>
      </c>
      <c r="U8" s="34" t="s">
        <v>310</v>
      </c>
      <c r="V8" s="34" t="s">
        <v>311</v>
      </c>
      <c r="W8" s="34" t="s">
        <v>312</v>
      </c>
      <c r="X8" s="34" t="s">
        <v>313</v>
      </c>
      <c r="Y8" s="34" t="s">
        <v>298</v>
      </c>
      <c r="Z8" s="34" t="s">
        <v>314</v>
      </c>
      <c r="AA8" s="34" t="s">
        <v>315</v>
      </c>
      <c r="AB8" s="34" t="s">
        <v>316</v>
      </c>
      <c r="AC8" s="34" t="s">
        <v>317</v>
      </c>
      <c r="AD8" s="34" t="s">
        <v>318</v>
      </c>
      <c r="AE8" s="34" t="s">
        <v>319</v>
      </c>
      <c r="AF8" s="34" t="s">
        <v>320</v>
      </c>
      <c r="AG8" s="34" t="s">
        <v>321</v>
      </c>
      <c r="AH8" s="34" t="s">
        <v>322</v>
      </c>
      <c r="AI8" s="34" t="s">
        <v>323</v>
      </c>
      <c r="AJ8" s="36" t="s">
        <v>115</v>
      </c>
      <c r="AK8" s="11" t="str">
        <f t="shared" si="3"/>
        <v>Pachulski Marek</v>
      </c>
      <c r="AL8" s="11" t="str">
        <f t="shared" si="4"/>
        <v>GREY WOLF</v>
      </c>
      <c r="AM8" s="11" t="str">
        <f t="shared" si="5"/>
        <v>Gołotczyzna</v>
      </c>
      <c r="AN8" s="11">
        <f t="shared" si="6"/>
        <v>98.307956967160507</v>
      </c>
      <c r="AO8" s="11"/>
      <c r="AP8" s="11">
        <f t="shared" si="7"/>
        <v>0.98307956967160504</v>
      </c>
      <c r="AQ8" s="11">
        <f t="shared" si="8"/>
        <v>1</v>
      </c>
      <c r="AR8" s="11">
        <f t="shared" si="9"/>
        <v>1</v>
      </c>
      <c r="AS8" s="11">
        <f t="shared" si="10"/>
        <v>1</v>
      </c>
    </row>
    <row r="9" spans="1:45">
      <c r="A9" s="31">
        <v>4</v>
      </c>
      <c r="B9" s="31">
        <v>4</v>
      </c>
      <c r="C9" s="32"/>
      <c r="D9" s="31">
        <v>1081</v>
      </c>
      <c r="E9" s="31" t="s">
        <v>302</v>
      </c>
      <c r="F9" s="31" t="s">
        <v>66</v>
      </c>
      <c r="G9" s="31">
        <v>1967</v>
      </c>
      <c r="H9" s="31" t="s">
        <v>324</v>
      </c>
      <c r="I9" s="31" t="s">
        <v>325</v>
      </c>
      <c r="J9" s="31">
        <v>60</v>
      </c>
      <c r="K9" s="31">
        <v>20</v>
      </c>
      <c r="L9" s="31">
        <v>60</v>
      </c>
      <c r="M9" s="31" t="s">
        <v>304</v>
      </c>
      <c r="N9" s="31">
        <v>0</v>
      </c>
      <c r="O9" s="31" t="s">
        <v>271</v>
      </c>
      <c r="P9" s="31" t="s">
        <v>305</v>
      </c>
      <c r="Q9" s="31" t="s">
        <v>326</v>
      </c>
      <c r="R9" s="31" t="s">
        <v>307</v>
      </c>
      <c r="S9" s="31" t="s">
        <v>308</v>
      </c>
      <c r="T9" s="31" t="s">
        <v>309</v>
      </c>
      <c r="U9" s="31" t="s">
        <v>327</v>
      </c>
      <c r="V9" s="31" t="s">
        <v>311</v>
      </c>
      <c r="W9" s="31" t="s">
        <v>312</v>
      </c>
      <c r="X9" s="31" t="s">
        <v>313</v>
      </c>
      <c r="Y9" s="31" t="s">
        <v>298</v>
      </c>
      <c r="Z9" s="31" t="s">
        <v>328</v>
      </c>
      <c r="AA9" s="31" t="s">
        <v>329</v>
      </c>
      <c r="AB9" s="31" t="s">
        <v>330</v>
      </c>
      <c r="AC9" s="31" t="s">
        <v>317</v>
      </c>
      <c r="AD9" s="31" t="s">
        <v>318</v>
      </c>
      <c r="AE9" s="31" t="s">
        <v>319</v>
      </c>
      <c r="AF9" s="31" t="s">
        <v>320</v>
      </c>
      <c r="AG9" s="31" t="s">
        <v>331</v>
      </c>
      <c r="AH9" s="31" t="s">
        <v>322</v>
      </c>
      <c r="AI9" s="31" t="s">
        <v>323</v>
      </c>
      <c r="AJ9" s="33" t="s">
        <v>115</v>
      </c>
      <c r="AK9" s="11" t="str">
        <f t="shared" si="3"/>
        <v>Pachulski Leszek</v>
      </c>
      <c r="AL9" s="11" t="str">
        <f t="shared" si="4"/>
        <v>jedna sekunda</v>
      </c>
      <c r="AM9" s="11" t="str">
        <f t="shared" si="5"/>
        <v>Sopot</v>
      </c>
      <c r="AN9" s="11">
        <f t="shared" si="6"/>
        <v>98.307956967160507</v>
      </c>
      <c r="AO9" s="11"/>
      <c r="AP9" s="11">
        <f t="shared" si="7"/>
        <v>1</v>
      </c>
      <c r="AQ9" s="11">
        <f t="shared" si="8"/>
        <v>1</v>
      </c>
      <c r="AR9" s="11">
        <f t="shared" si="9"/>
        <v>1</v>
      </c>
      <c r="AS9" s="11">
        <f t="shared" si="10"/>
        <v>1</v>
      </c>
    </row>
    <row r="10" spans="1:45">
      <c r="A10" s="34">
        <v>6</v>
      </c>
      <c r="B10" s="34">
        <v>6</v>
      </c>
      <c r="C10" s="35"/>
      <c r="D10" s="34">
        <v>1033</v>
      </c>
      <c r="E10" s="34" t="s">
        <v>332</v>
      </c>
      <c r="F10" s="34" t="s">
        <v>46</v>
      </c>
      <c r="G10" s="34">
        <v>1979</v>
      </c>
      <c r="H10" s="34" t="s">
        <v>47</v>
      </c>
      <c r="I10" s="35"/>
      <c r="J10" s="34">
        <v>60</v>
      </c>
      <c r="K10" s="34">
        <v>20</v>
      </c>
      <c r="L10" s="34">
        <v>60</v>
      </c>
      <c r="M10" s="34" t="s">
        <v>333</v>
      </c>
      <c r="N10" s="34">
        <v>0</v>
      </c>
      <c r="O10" s="34" t="s">
        <v>334</v>
      </c>
      <c r="P10" s="34" t="s">
        <v>335</v>
      </c>
      <c r="Q10" s="34" t="s">
        <v>336</v>
      </c>
      <c r="R10" s="34" t="s">
        <v>337</v>
      </c>
      <c r="S10" s="34" t="s">
        <v>338</v>
      </c>
      <c r="T10" s="34" t="s">
        <v>309</v>
      </c>
      <c r="U10" s="34" t="s">
        <v>339</v>
      </c>
      <c r="V10" s="34" t="s">
        <v>340</v>
      </c>
      <c r="W10" s="34" t="s">
        <v>341</v>
      </c>
      <c r="X10" s="34" t="s">
        <v>342</v>
      </c>
      <c r="Y10" s="34" t="s">
        <v>298</v>
      </c>
      <c r="Z10" s="34" t="s">
        <v>343</v>
      </c>
      <c r="AA10" s="34" t="s">
        <v>344</v>
      </c>
      <c r="AB10" s="34" t="s">
        <v>345</v>
      </c>
      <c r="AC10" s="34" t="s">
        <v>346</v>
      </c>
      <c r="AD10" s="34" t="s">
        <v>347</v>
      </c>
      <c r="AE10" s="34" t="s">
        <v>348</v>
      </c>
      <c r="AF10" s="34" t="s">
        <v>349</v>
      </c>
      <c r="AG10" s="34" t="s">
        <v>350</v>
      </c>
      <c r="AH10" s="34" t="s">
        <v>351</v>
      </c>
      <c r="AI10" s="34" t="s">
        <v>352</v>
      </c>
      <c r="AJ10" s="36" t="s">
        <v>115</v>
      </c>
      <c r="AK10" s="11" t="str">
        <f t="shared" ref="AK10:AK73" si="11">E10&amp;" "&amp;F10</f>
        <v>Buciak Piotr</v>
      </c>
      <c r="AL10" s="11">
        <f t="shared" ref="AL10:AL73" si="12">I10</f>
        <v>0</v>
      </c>
      <c r="AM10" s="11" t="str">
        <f t="shared" ref="AM10:AM73" si="13">H10</f>
        <v>Warszawa</v>
      </c>
      <c r="AN10" s="11">
        <f t="shared" si="6"/>
        <v>93.40131241919353</v>
      </c>
      <c r="AO10" s="11"/>
      <c r="AP10" s="11">
        <f t="shared" ref="AP10:AP73" si="14">M9/M10</f>
        <v>0.95008903959212554</v>
      </c>
      <c r="AQ10" s="11">
        <f t="shared" ref="AQ10:AQ73" si="15">K10/K9</f>
        <v>1</v>
      </c>
      <c r="AR10" s="11">
        <f t="shared" ref="AR10:AR73" si="16">J10/J9</f>
        <v>1</v>
      </c>
      <c r="AS10" s="11">
        <f t="shared" ref="AS10:AS73" si="17">(K10/K9)^0.2</f>
        <v>1</v>
      </c>
    </row>
    <row r="11" spans="1:45">
      <c r="A11" s="31">
        <v>7</v>
      </c>
      <c r="B11" s="31">
        <v>7</v>
      </c>
      <c r="C11" s="32"/>
      <c r="D11" s="31">
        <v>1051</v>
      </c>
      <c r="E11" s="31" t="s">
        <v>81</v>
      </c>
      <c r="F11" s="31" t="s">
        <v>82</v>
      </c>
      <c r="G11" s="31">
        <v>1982</v>
      </c>
      <c r="H11" s="31" t="s">
        <v>45</v>
      </c>
      <c r="I11" s="31" t="s">
        <v>83</v>
      </c>
      <c r="J11" s="31">
        <v>60</v>
      </c>
      <c r="K11" s="31">
        <v>20</v>
      </c>
      <c r="L11" s="31">
        <v>60</v>
      </c>
      <c r="M11" s="31" t="s">
        <v>353</v>
      </c>
      <c r="N11" s="31">
        <v>0</v>
      </c>
      <c r="O11" s="31" t="s">
        <v>354</v>
      </c>
      <c r="P11" s="31" t="s">
        <v>335</v>
      </c>
      <c r="Q11" s="31" t="s">
        <v>355</v>
      </c>
      <c r="R11" s="31" t="s">
        <v>356</v>
      </c>
      <c r="S11" s="31" t="s">
        <v>357</v>
      </c>
      <c r="T11" s="31" t="s">
        <v>309</v>
      </c>
      <c r="U11" s="31" t="s">
        <v>358</v>
      </c>
      <c r="V11" s="31" t="s">
        <v>328</v>
      </c>
      <c r="W11" s="31" t="s">
        <v>359</v>
      </c>
      <c r="X11" s="31" t="s">
        <v>360</v>
      </c>
      <c r="Y11" s="31" t="s">
        <v>361</v>
      </c>
      <c r="Z11" s="31" t="s">
        <v>362</v>
      </c>
      <c r="AA11" s="31" t="s">
        <v>315</v>
      </c>
      <c r="AB11" s="31" t="s">
        <v>345</v>
      </c>
      <c r="AC11" s="31" t="s">
        <v>363</v>
      </c>
      <c r="AD11" s="31" t="s">
        <v>347</v>
      </c>
      <c r="AE11" s="31" t="s">
        <v>364</v>
      </c>
      <c r="AF11" s="31" t="s">
        <v>365</v>
      </c>
      <c r="AG11" s="31" t="s">
        <v>366</v>
      </c>
      <c r="AH11" s="31" t="s">
        <v>300</v>
      </c>
      <c r="AI11" s="31" t="s">
        <v>367</v>
      </c>
      <c r="AJ11" s="33" t="s">
        <v>115</v>
      </c>
      <c r="AK11" s="11" t="str">
        <f t="shared" si="11"/>
        <v>Śmieja Daniel</v>
      </c>
      <c r="AL11" s="11" t="str">
        <f t="shared" si="12"/>
        <v>LIRO team</v>
      </c>
      <c r="AM11" s="11" t="str">
        <f t="shared" si="13"/>
        <v>Szczecin</v>
      </c>
      <c r="AN11" s="11">
        <f t="shared" si="6"/>
        <v>91.731953329020826</v>
      </c>
      <c r="AO11" s="11"/>
      <c r="AP11" s="11">
        <f t="shared" si="14"/>
        <v>0.98212702748029423</v>
      </c>
      <c r="AQ11" s="11">
        <f t="shared" si="15"/>
        <v>1</v>
      </c>
      <c r="AR11" s="11">
        <f t="shared" si="16"/>
        <v>1</v>
      </c>
      <c r="AS11" s="11">
        <f t="shared" si="17"/>
        <v>1</v>
      </c>
    </row>
    <row r="12" spans="1:45">
      <c r="A12" s="34">
        <v>8</v>
      </c>
      <c r="B12" s="34">
        <v>8</v>
      </c>
      <c r="C12" s="35"/>
      <c r="D12" s="34">
        <v>1113</v>
      </c>
      <c r="E12" s="34" t="s">
        <v>49</v>
      </c>
      <c r="F12" s="34" t="s">
        <v>50</v>
      </c>
      <c r="G12" s="34">
        <v>1978</v>
      </c>
      <c r="H12" s="34" t="s">
        <v>51</v>
      </c>
      <c r="I12" s="35"/>
      <c r="J12" s="34">
        <v>60</v>
      </c>
      <c r="K12" s="34">
        <v>20</v>
      </c>
      <c r="L12" s="34">
        <v>60</v>
      </c>
      <c r="M12" s="34" t="s">
        <v>368</v>
      </c>
      <c r="N12" s="34">
        <v>0</v>
      </c>
      <c r="O12" s="34" t="s">
        <v>281</v>
      </c>
      <c r="P12" s="34" t="s">
        <v>369</v>
      </c>
      <c r="Q12" s="34" t="s">
        <v>370</v>
      </c>
      <c r="R12" s="34" t="s">
        <v>371</v>
      </c>
      <c r="S12" s="34" t="s">
        <v>372</v>
      </c>
      <c r="T12" s="34" t="s">
        <v>367</v>
      </c>
      <c r="U12" s="34" t="s">
        <v>341</v>
      </c>
      <c r="V12" s="34" t="s">
        <v>373</v>
      </c>
      <c r="W12" s="34" t="s">
        <v>374</v>
      </c>
      <c r="X12" s="34" t="s">
        <v>375</v>
      </c>
      <c r="Y12" s="34" t="s">
        <v>376</v>
      </c>
      <c r="Z12" s="34" t="s">
        <v>377</v>
      </c>
      <c r="AA12" s="34" t="s">
        <v>286</v>
      </c>
      <c r="AB12" s="34" t="s">
        <v>378</v>
      </c>
      <c r="AC12" s="34" t="s">
        <v>379</v>
      </c>
      <c r="AD12" s="34" t="s">
        <v>380</v>
      </c>
      <c r="AE12" s="34" t="s">
        <v>275</v>
      </c>
      <c r="AF12" s="34" t="s">
        <v>381</v>
      </c>
      <c r="AG12" s="34" t="s">
        <v>382</v>
      </c>
      <c r="AH12" s="34" t="s">
        <v>383</v>
      </c>
      <c r="AI12" s="34" t="s">
        <v>384</v>
      </c>
      <c r="AJ12" s="36" t="s">
        <v>115</v>
      </c>
      <c r="AK12" s="11" t="str">
        <f t="shared" si="11"/>
        <v>Paszkowski Wojciech</v>
      </c>
      <c r="AL12" s="11">
        <f t="shared" si="12"/>
        <v>0</v>
      </c>
      <c r="AM12" s="11" t="str">
        <f t="shared" si="13"/>
        <v>Białystok</v>
      </c>
      <c r="AN12" s="11">
        <f t="shared" si="6"/>
        <v>89.399458298309526</v>
      </c>
      <c r="AO12" s="11"/>
      <c r="AP12" s="11">
        <f t="shared" si="14"/>
        <v>0.9745727094424208</v>
      </c>
      <c r="AQ12" s="11">
        <f t="shared" si="15"/>
        <v>1</v>
      </c>
      <c r="AR12" s="11">
        <f t="shared" si="16"/>
        <v>1</v>
      </c>
      <c r="AS12" s="11">
        <f t="shared" si="17"/>
        <v>1</v>
      </c>
    </row>
    <row r="13" spans="1:45">
      <c r="A13" s="31">
        <v>9</v>
      </c>
      <c r="B13" s="31">
        <v>9</v>
      </c>
      <c r="C13" s="32"/>
      <c r="D13" s="31">
        <v>1088</v>
      </c>
      <c r="E13" s="31" t="s">
        <v>385</v>
      </c>
      <c r="F13" s="31" t="s">
        <v>386</v>
      </c>
      <c r="G13" s="31">
        <v>1984</v>
      </c>
      <c r="H13" s="31" t="s">
        <v>387</v>
      </c>
      <c r="I13" s="31" t="s">
        <v>388</v>
      </c>
      <c r="J13" s="31">
        <v>59</v>
      </c>
      <c r="K13" s="31">
        <v>19</v>
      </c>
      <c r="L13" s="31">
        <v>59</v>
      </c>
      <c r="M13" s="31" t="s">
        <v>389</v>
      </c>
      <c r="N13" s="31">
        <v>0</v>
      </c>
      <c r="O13" s="31" t="s">
        <v>390</v>
      </c>
      <c r="P13" s="32"/>
      <c r="Q13" s="31" t="s">
        <v>391</v>
      </c>
      <c r="R13" s="31" t="s">
        <v>392</v>
      </c>
      <c r="S13" s="31" t="s">
        <v>393</v>
      </c>
      <c r="T13" s="31" t="s">
        <v>394</v>
      </c>
      <c r="U13" s="31" t="s">
        <v>395</v>
      </c>
      <c r="V13" s="31" t="s">
        <v>396</v>
      </c>
      <c r="W13" s="31" t="s">
        <v>374</v>
      </c>
      <c r="X13" s="31" t="s">
        <v>397</v>
      </c>
      <c r="Y13" s="31" t="s">
        <v>398</v>
      </c>
      <c r="Z13" s="31" t="s">
        <v>399</v>
      </c>
      <c r="AA13" s="31" t="s">
        <v>286</v>
      </c>
      <c r="AB13" s="31" t="s">
        <v>400</v>
      </c>
      <c r="AC13" s="31" t="s">
        <v>401</v>
      </c>
      <c r="AD13" s="31" t="s">
        <v>330</v>
      </c>
      <c r="AE13" s="31" t="s">
        <v>275</v>
      </c>
      <c r="AF13" s="31" t="s">
        <v>402</v>
      </c>
      <c r="AG13" s="31" t="s">
        <v>403</v>
      </c>
      <c r="AH13" s="31" t="s">
        <v>404</v>
      </c>
      <c r="AI13" s="31" t="s">
        <v>405</v>
      </c>
      <c r="AJ13" s="33"/>
      <c r="AK13" s="11" t="str">
        <f t="shared" si="11"/>
        <v>Wojciechowski Adam</v>
      </c>
      <c r="AL13" s="11" t="str">
        <f t="shared" si="12"/>
        <v>Ultrateam</v>
      </c>
      <c r="AM13" s="11" t="str">
        <f t="shared" si="13"/>
        <v>Piastów</v>
      </c>
      <c r="AN13" s="11">
        <f t="shared" si="6"/>
        <v>87.909467326671034</v>
      </c>
      <c r="AO13" s="11"/>
      <c r="AP13" s="11">
        <f t="shared" si="14"/>
        <v>1.0311055469953774</v>
      </c>
      <c r="AQ13" s="11">
        <f t="shared" si="15"/>
        <v>0.95</v>
      </c>
      <c r="AR13" s="11">
        <f t="shared" si="16"/>
        <v>0.98333333333333328</v>
      </c>
      <c r="AS13" s="11">
        <f t="shared" si="17"/>
        <v>0.98979378168698851</v>
      </c>
    </row>
    <row r="14" spans="1:45">
      <c r="A14" s="34">
        <v>10</v>
      </c>
      <c r="B14" s="34">
        <v>10</v>
      </c>
      <c r="C14" s="35"/>
      <c r="D14" s="34">
        <v>1011</v>
      </c>
      <c r="E14" s="34" t="s">
        <v>114</v>
      </c>
      <c r="F14" s="34" t="s">
        <v>107</v>
      </c>
      <c r="G14" s="34">
        <v>1972</v>
      </c>
      <c r="H14" s="34" t="s">
        <v>92</v>
      </c>
      <c r="I14" s="34" t="s">
        <v>115</v>
      </c>
      <c r="J14" s="34">
        <v>56</v>
      </c>
      <c r="K14" s="34">
        <v>18</v>
      </c>
      <c r="L14" s="34">
        <v>56</v>
      </c>
      <c r="M14" s="34" t="s">
        <v>406</v>
      </c>
      <c r="N14" s="34">
        <v>0</v>
      </c>
      <c r="O14" s="35"/>
      <c r="P14" s="34" t="s">
        <v>407</v>
      </c>
      <c r="Q14" s="34" t="s">
        <v>408</v>
      </c>
      <c r="R14" s="34" t="s">
        <v>409</v>
      </c>
      <c r="S14" s="34" t="s">
        <v>305</v>
      </c>
      <c r="T14" s="34" t="s">
        <v>410</v>
      </c>
      <c r="U14" s="34" t="s">
        <v>411</v>
      </c>
      <c r="V14" s="34" t="s">
        <v>412</v>
      </c>
      <c r="W14" s="34" t="s">
        <v>413</v>
      </c>
      <c r="X14" s="34" t="s">
        <v>414</v>
      </c>
      <c r="Y14" s="35"/>
      <c r="Z14" s="34" t="s">
        <v>415</v>
      </c>
      <c r="AA14" s="34" t="s">
        <v>416</v>
      </c>
      <c r="AB14" s="34" t="s">
        <v>417</v>
      </c>
      <c r="AC14" s="34" t="s">
        <v>418</v>
      </c>
      <c r="AD14" s="34" t="s">
        <v>419</v>
      </c>
      <c r="AE14" s="34" t="s">
        <v>420</v>
      </c>
      <c r="AF14" s="34" t="s">
        <v>288</v>
      </c>
      <c r="AG14" s="34" t="s">
        <v>421</v>
      </c>
      <c r="AH14" s="34" t="s">
        <v>422</v>
      </c>
      <c r="AI14" s="34" t="s">
        <v>423</v>
      </c>
      <c r="AJ14" s="37"/>
      <c r="AK14" s="11" t="str">
        <f t="shared" si="11"/>
        <v>Bober Bartłomiej</v>
      </c>
      <c r="AL14" s="11" t="str">
        <f t="shared" si="12"/>
        <v>Harpagan</v>
      </c>
      <c r="AM14" s="11" t="str">
        <f t="shared" si="13"/>
        <v>Gdynia</v>
      </c>
      <c r="AN14" s="11">
        <f t="shared" si="6"/>
        <v>83.439494411755561</v>
      </c>
      <c r="AO14" s="11"/>
      <c r="AP14" s="11">
        <f t="shared" si="14"/>
        <v>0.97851488880512627</v>
      </c>
      <c r="AQ14" s="11">
        <f t="shared" si="15"/>
        <v>0.94736842105263153</v>
      </c>
      <c r="AR14" s="11">
        <f t="shared" si="16"/>
        <v>0.94915254237288138</v>
      </c>
      <c r="AS14" s="11">
        <f t="shared" si="17"/>
        <v>0.98924481086568572</v>
      </c>
    </row>
    <row r="15" spans="1:45">
      <c r="A15" s="31">
        <v>11</v>
      </c>
      <c r="B15" s="31">
        <v>11</v>
      </c>
      <c r="C15" s="32"/>
      <c r="D15" s="31">
        <v>1106</v>
      </c>
      <c r="E15" s="31" t="s">
        <v>60</v>
      </c>
      <c r="F15" s="31" t="s">
        <v>424</v>
      </c>
      <c r="G15" s="31">
        <v>1976</v>
      </c>
      <c r="H15" s="31" t="s">
        <v>425</v>
      </c>
      <c r="I15" s="31" t="s">
        <v>426</v>
      </c>
      <c r="J15" s="31">
        <v>55</v>
      </c>
      <c r="K15" s="31">
        <v>17</v>
      </c>
      <c r="L15" s="31">
        <v>55</v>
      </c>
      <c r="M15" s="31" t="s">
        <v>427</v>
      </c>
      <c r="N15" s="31">
        <v>0</v>
      </c>
      <c r="O15" s="31" t="s">
        <v>428</v>
      </c>
      <c r="P15" s="32"/>
      <c r="Q15" s="31" t="s">
        <v>429</v>
      </c>
      <c r="R15" s="31" t="s">
        <v>381</v>
      </c>
      <c r="S15" s="31" t="s">
        <v>366</v>
      </c>
      <c r="T15" s="32"/>
      <c r="U15" s="31" t="s">
        <v>430</v>
      </c>
      <c r="V15" s="32"/>
      <c r="W15" s="31" t="s">
        <v>431</v>
      </c>
      <c r="X15" s="31" t="s">
        <v>432</v>
      </c>
      <c r="Y15" s="31" t="s">
        <v>433</v>
      </c>
      <c r="Z15" s="31" t="s">
        <v>337</v>
      </c>
      <c r="AA15" s="31" t="s">
        <v>434</v>
      </c>
      <c r="AB15" s="31" t="s">
        <v>435</v>
      </c>
      <c r="AC15" s="31" t="s">
        <v>436</v>
      </c>
      <c r="AD15" s="31" t="s">
        <v>437</v>
      </c>
      <c r="AE15" s="31" t="s">
        <v>438</v>
      </c>
      <c r="AF15" s="31" t="s">
        <v>288</v>
      </c>
      <c r="AG15" s="31" t="s">
        <v>390</v>
      </c>
      <c r="AH15" s="31" t="s">
        <v>439</v>
      </c>
      <c r="AI15" s="31" t="s">
        <v>440</v>
      </c>
      <c r="AJ15" s="33"/>
      <c r="AK15" s="11" t="str">
        <f t="shared" si="11"/>
        <v>Krzysztof Wesoły</v>
      </c>
      <c r="AL15" s="11" t="str">
        <f t="shared" si="12"/>
        <v>InsERT Team</v>
      </c>
      <c r="AM15" s="11" t="str">
        <f t="shared" si="13"/>
        <v>Wrocław</v>
      </c>
      <c r="AN15" s="11">
        <f t="shared" si="6"/>
        <v>81.94950344011707</v>
      </c>
      <c r="AO15" s="11"/>
      <c r="AP15" s="11">
        <f t="shared" si="14"/>
        <v>1.0079547883076485</v>
      </c>
      <c r="AQ15" s="11">
        <f t="shared" si="15"/>
        <v>0.94444444444444442</v>
      </c>
      <c r="AR15" s="11">
        <f t="shared" si="16"/>
        <v>0.9821428571428571</v>
      </c>
      <c r="AS15" s="11">
        <f t="shared" si="17"/>
        <v>0.98863341063895649</v>
      </c>
    </row>
    <row r="16" spans="1:45">
      <c r="A16" s="34">
        <v>12</v>
      </c>
      <c r="B16" s="34">
        <v>12</v>
      </c>
      <c r="C16" s="35"/>
      <c r="D16" s="34">
        <v>1089</v>
      </c>
      <c r="E16" s="34" t="s">
        <v>441</v>
      </c>
      <c r="F16" s="34" t="s">
        <v>442</v>
      </c>
      <c r="G16" s="34">
        <v>1986</v>
      </c>
      <c r="H16" s="34" t="s">
        <v>425</v>
      </c>
      <c r="I16" s="35"/>
      <c r="J16" s="34">
        <v>55</v>
      </c>
      <c r="K16" s="34">
        <v>17</v>
      </c>
      <c r="L16" s="34">
        <v>55</v>
      </c>
      <c r="M16" s="34" t="s">
        <v>443</v>
      </c>
      <c r="N16" s="34">
        <v>0</v>
      </c>
      <c r="O16" s="35"/>
      <c r="P16" s="35"/>
      <c r="Q16" s="34" t="s">
        <v>444</v>
      </c>
      <c r="R16" s="34" t="s">
        <v>445</v>
      </c>
      <c r="S16" s="34" t="s">
        <v>446</v>
      </c>
      <c r="T16" s="34" t="s">
        <v>447</v>
      </c>
      <c r="U16" s="34" t="s">
        <v>327</v>
      </c>
      <c r="V16" s="34" t="s">
        <v>448</v>
      </c>
      <c r="W16" s="34" t="s">
        <v>449</v>
      </c>
      <c r="X16" s="35"/>
      <c r="Y16" s="34" t="s">
        <v>450</v>
      </c>
      <c r="Z16" s="34" t="s">
        <v>451</v>
      </c>
      <c r="AA16" s="34" t="s">
        <v>390</v>
      </c>
      <c r="AB16" s="34" t="s">
        <v>452</v>
      </c>
      <c r="AC16" s="34" t="s">
        <v>453</v>
      </c>
      <c r="AD16" s="34" t="s">
        <v>454</v>
      </c>
      <c r="AE16" s="34" t="s">
        <v>455</v>
      </c>
      <c r="AF16" s="34" t="s">
        <v>349</v>
      </c>
      <c r="AG16" s="34" t="s">
        <v>456</v>
      </c>
      <c r="AH16" s="34" t="s">
        <v>457</v>
      </c>
      <c r="AI16" s="34" t="s">
        <v>458</v>
      </c>
      <c r="AJ16" s="37"/>
      <c r="AK16" s="11" t="str">
        <f t="shared" si="11"/>
        <v>Mirowski Łukasz</v>
      </c>
      <c r="AL16" s="11">
        <f t="shared" si="12"/>
        <v>0</v>
      </c>
      <c r="AM16" s="11" t="str">
        <f t="shared" si="13"/>
        <v>Wrocław</v>
      </c>
      <c r="AN16" s="11">
        <f t="shared" si="6"/>
        <v>80.995551136465309</v>
      </c>
      <c r="AO16" s="11"/>
      <c r="AP16" s="11">
        <f t="shared" si="14"/>
        <v>0.98835926682156361</v>
      </c>
      <c r="AQ16" s="11">
        <f t="shared" si="15"/>
        <v>1</v>
      </c>
      <c r="AR16" s="11">
        <f t="shared" si="16"/>
        <v>1</v>
      </c>
      <c r="AS16" s="11">
        <f t="shared" si="17"/>
        <v>1</v>
      </c>
    </row>
    <row r="17" spans="1:45">
      <c r="A17" s="31">
        <v>13</v>
      </c>
      <c r="B17" s="31">
        <v>13</v>
      </c>
      <c r="C17" s="32"/>
      <c r="D17" s="31">
        <v>1035</v>
      </c>
      <c r="E17" s="31" t="s">
        <v>70</v>
      </c>
      <c r="F17" s="31" t="s">
        <v>52</v>
      </c>
      <c r="G17" s="31">
        <v>1982</v>
      </c>
      <c r="H17" s="31" t="s">
        <v>53</v>
      </c>
      <c r="I17" s="31" t="s">
        <v>113</v>
      </c>
      <c r="J17" s="31">
        <v>54</v>
      </c>
      <c r="K17" s="31">
        <v>17</v>
      </c>
      <c r="L17" s="31">
        <v>54</v>
      </c>
      <c r="M17" s="31" t="s">
        <v>459</v>
      </c>
      <c r="N17" s="31">
        <v>0</v>
      </c>
      <c r="O17" s="31" t="s">
        <v>460</v>
      </c>
      <c r="P17" s="31" t="s">
        <v>272</v>
      </c>
      <c r="Q17" s="32"/>
      <c r="R17" s="31" t="s">
        <v>461</v>
      </c>
      <c r="S17" s="31" t="s">
        <v>462</v>
      </c>
      <c r="T17" s="31" t="s">
        <v>276</v>
      </c>
      <c r="U17" s="32"/>
      <c r="V17" s="31" t="s">
        <v>463</v>
      </c>
      <c r="W17" s="31" t="s">
        <v>464</v>
      </c>
      <c r="X17" s="32"/>
      <c r="Y17" s="31" t="s">
        <v>465</v>
      </c>
      <c r="Z17" s="31" t="s">
        <v>466</v>
      </c>
      <c r="AA17" s="31" t="s">
        <v>467</v>
      </c>
      <c r="AB17" s="31" t="s">
        <v>284</v>
      </c>
      <c r="AC17" s="31" t="s">
        <v>468</v>
      </c>
      <c r="AD17" s="31" t="s">
        <v>286</v>
      </c>
      <c r="AE17" s="31" t="s">
        <v>469</v>
      </c>
      <c r="AF17" s="31" t="s">
        <v>349</v>
      </c>
      <c r="AG17" s="31" t="s">
        <v>470</v>
      </c>
      <c r="AH17" s="31" t="s">
        <v>457</v>
      </c>
      <c r="AI17" s="31" t="s">
        <v>471</v>
      </c>
      <c r="AJ17" s="33"/>
      <c r="AK17" s="11" t="str">
        <f t="shared" si="11"/>
        <v>Marzejon Marcin</v>
      </c>
      <c r="AL17" s="11" t="str">
        <f t="shared" si="12"/>
        <v>OKI MTB Team Poland</v>
      </c>
      <c r="AM17" s="11" t="str">
        <f t="shared" si="13"/>
        <v>Chojnice</v>
      </c>
      <c r="AN17" s="11">
        <f t="shared" si="6"/>
        <v>79.522904752165942</v>
      </c>
      <c r="AO17" s="11"/>
      <c r="AP17" s="11">
        <f t="shared" si="14"/>
        <v>1.1098695006642181</v>
      </c>
      <c r="AQ17" s="11">
        <f t="shared" si="15"/>
        <v>1</v>
      </c>
      <c r="AR17" s="11">
        <f t="shared" si="16"/>
        <v>0.98181818181818181</v>
      </c>
      <c r="AS17" s="11">
        <f t="shared" si="17"/>
        <v>1</v>
      </c>
    </row>
    <row r="18" spans="1:45">
      <c r="A18" s="34">
        <v>14</v>
      </c>
      <c r="B18" s="34">
        <v>14</v>
      </c>
      <c r="C18" s="35"/>
      <c r="D18" s="34">
        <v>1148</v>
      </c>
      <c r="E18" s="34" t="s">
        <v>61</v>
      </c>
      <c r="F18" s="34" t="s">
        <v>472</v>
      </c>
      <c r="G18" s="34">
        <v>1977</v>
      </c>
      <c r="H18" s="34" t="s">
        <v>57</v>
      </c>
      <c r="I18" s="34" t="s">
        <v>77</v>
      </c>
      <c r="J18" s="34">
        <v>54</v>
      </c>
      <c r="K18" s="34">
        <v>16</v>
      </c>
      <c r="L18" s="34">
        <v>54</v>
      </c>
      <c r="M18" s="34" t="s">
        <v>473</v>
      </c>
      <c r="N18" s="34">
        <v>0</v>
      </c>
      <c r="O18" s="35"/>
      <c r="P18" s="35"/>
      <c r="Q18" s="35"/>
      <c r="R18" s="34" t="s">
        <v>362</v>
      </c>
      <c r="S18" s="34" t="s">
        <v>474</v>
      </c>
      <c r="T18" s="34" t="s">
        <v>475</v>
      </c>
      <c r="U18" s="34" t="s">
        <v>476</v>
      </c>
      <c r="V18" s="34" t="s">
        <v>477</v>
      </c>
      <c r="W18" s="34" t="s">
        <v>478</v>
      </c>
      <c r="X18" s="35"/>
      <c r="Y18" s="34" t="s">
        <v>299</v>
      </c>
      <c r="Z18" s="34" t="s">
        <v>479</v>
      </c>
      <c r="AA18" s="34" t="s">
        <v>455</v>
      </c>
      <c r="AB18" s="34" t="s">
        <v>480</v>
      </c>
      <c r="AC18" s="34" t="s">
        <v>469</v>
      </c>
      <c r="AD18" s="34" t="s">
        <v>393</v>
      </c>
      <c r="AE18" s="34" t="s">
        <v>481</v>
      </c>
      <c r="AF18" s="34" t="s">
        <v>482</v>
      </c>
      <c r="AG18" s="34" t="s">
        <v>289</v>
      </c>
      <c r="AH18" s="34" t="s">
        <v>483</v>
      </c>
      <c r="AI18" s="34" t="s">
        <v>484</v>
      </c>
      <c r="AJ18" s="37"/>
      <c r="AK18" s="11" t="str">
        <f t="shared" si="11"/>
        <v>Nowaczyk Michał</v>
      </c>
      <c r="AL18" s="11" t="str">
        <f t="shared" si="12"/>
        <v>We mgle po łydki</v>
      </c>
      <c r="AM18" s="11" t="str">
        <f t="shared" si="13"/>
        <v>Gdańsk</v>
      </c>
      <c r="AN18" s="11">
        <f t="shared" si="6"/>
        <v>78.564517474838013</v>
      </c>
      <c r="AO18" s="11"/>
      <c r="AP18" s="11">
        <f t="shared" si="14"/>
        <v>0.940425740391446</v>
      </c>
      <c r="AQ18" s="11">
        <f t="shared" si="15"/>
        <v>0.94117647058823528</v>
      </c>
      <c r="AR18" s="11">
        <f t="shared" si="16"/>
        <v>1</v>
      </c>
      <c r="AS18" s="11">
        <f t="shared" si="17"/>
        <v>0.98794828634196963</v>
      </c>
    </row>
    <row r="19" spans="1:45">
      <c r="A19" s="31">
        <v>15</v>
      </c>
      <c r="B19" s="31">
        <v>15</v>
      </c>
      <c r="C19" s="32"/>
      <c r="D19" s="31">
        <v>1115</v>
      </c>
      <c r="E19" s="31" t="s">
        <v>485</v>
      </c>
      <c r="F19" s="31" t="s">
        <v>486</v>
      </c>
      <c r="G19" s="31">
        <v>1974</v>
      </c>
      <c r="H19" s="31" t="s">
        <v>487</v>
      </c>
      <c r="I19" s="32"/>
      <c r="J19" s="31">
        <v>54</v>
      </c>
      <c r="K19" s="31">
        <v>16</v>
      </c>
      <c r="L19" s="31">
        <v>54</v>
      </c>
      <c r="M19" s="31" t="s">
        <v>488</v>
      </c>
      <c r="N19" s="31">
        <v>0</v>
      </c>
      <c r="O19" s="32"/>
      <c r="P19" s="32"/>
      <c r="Q19" s="32"/>
      <c r="R19" s="31" t="s">
        <v>362</v>
      </c>
      <c r="S19" s="31" t="s">
        <v>489</v>
      </c>
      <c r="T19" s="31" t="s">
        <v>475</v>
      </c>
      <c r="U19" s="31" t="s">
        <v>476</v>
      </c>
      <c r="V19" s="31" t="s">
        <v>477</v>
      </c>
      <c r="W19" s="31" t="s">
        <v>478</v>
      </c>
      <c r="X19" s="32"/>
      <c r="Y19" s="31" t="s">
        <v>299</v>
      </c>
      <c r="Z19" s="31" t="s">
        <v>479</v>
      </c>
      <c r="AA19" s="31" t="s">
        <v>455</v>
      </c>
      <c r="AB19" s="31" t="s">
        <v>480</v>
      </c>
      <c r="AC19" s="31" t="s">
        <v>469</v>
      </c>
      <c r="AD19" s="31" t="s">
        <v>276</v>
      </c>
      <c r="AE19" s="31" t="s">
        <v>490</v>
      </c>
      <c r="AF19" s="31" t="s">
        <v>491</v>
      </c>
      <c r="AG19" s="31" t="s">
        <v>492</v>
      </c>
      <c r="AH19" s="31" t="s">
        <v>493</v>
      </c>
      <c r="AI19" s="31" t="s">
        <v>484</v>
      </c>
      <c r="AJ19" s="33"/>
      <c r="AK19" s="11" t="str">
        <f t="shared" si="11"/>
        <v>Derewecki Jarosław</v>
      </c>
      <c r="AL19" s="11">
        <f t="shared" si="12"/>
        <v>0</v>
      </c>
      <c r="AM19" s="11" t="str">
        <f t="shared" si="13"/>
        <v>Skrzeszewo</v>
      </c>
      <c r="AN19" s="11">
        <f t="shared" si="6"/>
        <v>78.560668631360983</v>
      </c>
      <c r="AO19" s="11"/>
      <c r="AP19" s="11">
        <f t="shared" si="14"/>
        <v>0.99995101041028778</v>
      </c>
      <c r="AQ19" s="11">
        <f t="shared" si="15"/>
        <v>1</v>
      </c>
      <c r="AR19" s="11">
        <f t="shared" si="16"/>
        <v>1</v>
      </c>
      <c r="AS19" s="11">
        <f t="shared" si="17"/>
        <v>1</v>
      </c>
    </row>
    <row r="20" spans="1:45">
      <c r="A20" s="34">
        <v>16</v>
      </c>
      <c r="B20" s="34">
        <v>16</v>
      </c>
      <c r="C20" s="35"/>
      <c r="D20" s="34">
        <v>1018</v>
      </c>
      <c r="E20" s="34" t="s">
        <v>62</v>
      </c>
      <c r="F20" s="34" t="s">
        <v>52</v>
      </c>
      <c r="G20" s="34">
        <v>1969</v>
      </c>
      <c r="H20" s="34" t="s">
        <v>47</v>
      </c>
      <c r="I20" s="34" t="s">
        <v>63</v>
      </c>
      <c r="J20" s="34">
        <v>53</v>
      </c>
      <c r="K20" s="34">
        <v>16</v>
      </c>
      <c r="L20" s="34">
        <v>53</v>
      </c>
      <c r="M20" s="34" t="s">
        <v>494</v>
      </c>
      <c r="N20" s="34">
        <v>0</v>
      </c>
      <c r="O20" s="34" t="s">
        <v>495</v>
      </c>
      <c r="P20" s="35"/>
      <c r="Q20" s="35"/>
      <c r="R20" s="34" t="s">
        <v>496</v>
      </c>
      <c r="S20" s="34" t="s">
        <v>497</v>
      </c>
      <c r="T20" s="34" t="s">
        <v>498</v>
      </c>
      <c r="U20" s="35"/>
      <c r="V20" s="34" t="s">
        <v>499</v>
      </c>
      <c r="W20" s="34" t="s">
        <v>438</v>
      </c>
      <c r="X20" s="35"/>
      <c r="Y20" s="34" t="s">
        <v>500</v>
      </c>
      <c r="Z20" s="34" t="s">
        <v>390</v>
      </c>
      <c r="AA20" s="34" t="s">
        <v>501</v>
      </c>
      <c r="AB20" s="34" t="s">
        <v>491</v>
      </c>
      <c r="AC20" s="34" t="s">
        <v>301</v>
      </c>
      <c r="AD20" s="34" t="s">
        <v>502</v>
      </c>
      <c r="AE20" s="34" t="s">
        <v>503</v>
      </c>
      <c r="AF20" s="34" t="s">
        <v>447</v>
      </c>
      <c r="AG20" s="34" t="s">
        <v>504</v>
      </c>
      <c r="AH20" s="34" t="s">
        <v>505</v>
      </c>
      <c r="AI20" s="34" t="s">
        <v>506</v>
      </c>
      <c r="AJ20" s="37"/>
      <c r="AK20" s="11" t="str">
        <f t="shared" si="11"/>
        <v>Witkowski Marcin</v>
      </c>
      <c r="AL20" s="11" t="str">
        <f t="shared" si="12"/>
        <v>SONY MTB TEAM</v>
      </c>
      <c r="AM20" s="11" t="str">
        <f t="shared" si="13"/>
        <v>Warszawa</v>
      </c>
      <c r="AN20" s="11">
        <f t="shared" si="6"/>
        <v>77.105841434483935</v>
      </c>
      <c r="AO20" s="11"/>
      <c r="AP20" s="11">
        <f t="shared" si="14"/>
        <v>1.0046757721176327</v>
      </c>
      <c r="AQ20" s="11">
        <f t="shared" si="15"/>
        <v>1</v>
      </c>
      <c r="AR20" s="11">
        <f t="shared" si="16"/>
        <v>0.98148148148148151</v>
      </c>
      <c r="AS20" s="11">
        <f t="shared" si="17"/>
        <v>1</v>
      </c>
    </row>
    <row r="21" spans="1:45">
      <c r="A21" s="31">
        <v>17</v>
      </c>
      <c r="B21" s="31">
        <v>17</v>
      </c>
      <c r="C21" s="32"/>
      <c r="D21" s="31">
        <v>1100</v>
      </c>
      <c r="E21" s="31" t="s">
        <v>507</v>
      </c>
      <c r="F21" s="31" t="s">
        <v>386</v>
      </c>
      <c r="G21" s="31">
        <v>1956</v>
      </c>
      <c r="H21" s="31" t="s">
        <v>508</v>
      </c>
      <c r="I21" s="31" t="s">
        <v>509</v>
      </c>
      <c r="J21" s="31">
        <v>53</v>
      </c>
      <c r="K21" s="31">
        <v>16</v>
      </c>
      <c r="L21" s="31">
        <v>53</v>
      </c>
      <c r="M21" s="31" t="s">
        <v>510</v>
      </c>
      <c r="N21" s="31">
        <v>0</v>
      </c>
      <c r="O21" s="32"/>
      <c r="P21" s="32"/>
      <c r="Q21" s="31" t="s">
        <v>511</v>
      </c>
      <c r="R21" s="31" t="s">
        <v>512</v>
      </c>
      <c r="S21" s="31" t="s">
        <v>450</v>
      </c>
      <c r="T21" s="32"/>
      <c r="U21" s="31" t="s">
        <v>513</v>
      </c>
      <c r="V21" s="31" t="s">
        <v>514</v>
      </c>
      <c r="W21" s="31" t="s">
        <v>348</v>
      </c>
      <c r="X21" s="32"/>
      <c r="Y21" s="31" t="s">
        <v>284</v>
      </c>
      <c r="Z21" s="31" t="s">
        <v>466</v>
      </c>
      <c r="AA21" s="31" t="s">
        <v>515</v>
      </c>
      <c r="AB21" s="31" t="s">
        <v>497</v>
      </c>
      <c r="AC21" s="31" t="s">
        <v>516</v>
      </c>
      <c r="AD21" s="31" t="s">
        <v>517</v>
      </c>
      <c r="AE21" s="31" t="s">
        <v>281</v>
      </c>
      <c r="AF21" s="31" t="s">
        <v>518</v>
      </c>
      <c r="AG21" s="31" t="s">
        <v>519</v>
      </c>
      <c r="AH21" s="31" t="s">
        <v>520</v>
      </c>
      <c r="AI21" s="31" t="s">
        <v>521</v>
      </c>
      <c r="AJ21" s="33"/>
      <c r="AK21" s="11" t="str">
        <f t="shared" si="11"/>
        <v>Marciniuk Adam</v>
      </c>
      <c r="AL21" s="11" t="str">
        <f t="shared" si="12"/>
        <v>RADMOR Team</v>
      </c>
      <c r="AM21" s="11" t="str">
        <f t="shared" si="13"/>
        <v>Rumia</v>
      </c>
      <c r="AN21" s="11">
        <f t="shared" si="6"/>
        <v>75.533277083249061</v>
      </c>
      <c r="AO21" s="11"/>
      <c r="AP21" s="11">
        <f t="shared" si="14"/>
        <v>0.9796051204165761</v>
      </c>
      <c r="AQ21" s="11">
        <f t="shared" si="15"/>
        <v>1</v>
      </c>
      <c r="AR21" s="11">
        <f t="shared" si="16"/>
        <v>1</v>
      </c>
      <c r="AS21" s="11">
        <f t="shared" si="17"/>
        <v>1</v>
      </c>
    </row>
    <row r="22" spans="1:45">
      <c r="A22" s="34">
        <v>18</v>
      </c>
      <c r="B22" s="34">
        <v>18</v>
      </c>
      <c r="C22" s="35"/>
      <c r="D22" s="34">
        <v>1101</v>
      </c>
      <c r="E22" s="34" t="s">
        <v>507</v>
      </c>
      <c r="F22" s="34" t="s">
        <v>522</v>
      </c>
      <c r="G22" s="34">
        <v>1983</v>
      </c>
      <c r="H22" s="34" t="s">
        <v>508</v>
      </c>
      <c r="I22" s="34" t="s">
        <v>523</v>
      </c>
      <c r="J22" s="34">
        <v>53</v>
      </c>
      <c r="K22" s="34">
        <v>16</v>
      </c>
      <c r="L22" s="34">
        <v>53</v>
      </c>
      <c r="M22" s="34" t="s">
        <v>524</v>
      </c>
      <c r="N22" s="34">
        <v>0</v>
      </c>
      <c r="O22" s="35"/>
      <c r="P22" s="35"/>
      <c r="Q22" s="34" t="s">
        <v>511</v>
      </c>
      <c r="R22" s="34" t="s">
        <v>512</v>
      </c>
      <c r="S22" s="34" t="s">
        <v>450</v>
      </c>
      <c r="T22" s="35"/>
      <c r="U22" s="34" t="s">
        <v>513</v>
      </c>
      <c r="V22" s="34" t="s">
        <v>514</v>
      </c>
      <c r="W22" s="34" t="s">
        <v>428</v>
      </c>
      <c r="X22" s="35"/>
      <c r="Y22" s="34" t="s">
        <v>284</v>
      </c>
      <c r="Z22" s="34" t="s">
        <v>466</v>
      </c>
      <c r="AA22" s="34" t="s">
        <v>515</v>
      </c>
      <c r="AB22" s="34" t="s">
        <v>278</v>
      </c>
      <c r="AC22" s="34" t="s">
        <v>516</v>
      </c>
      <c r="AD22" s="34" t="s">
        <v>517</v>
      </c>
      <c r="AE22" s="34" t="s">
        <v>281</v>
      </c>
      <c r="AF22" s="34" t="s">
        <v>349</v>
      </c>
      <c r="AG22" s="34" t="s">
        <v>519</v>
      </c>
      <c r="AH22" s="34" t="s">
        <v>520</v>
      </c>
      <c r="AI22" s="34" t="s">
        <v>521</v>
      </c>
      <c r="AJ22" s="37"/>
      <c r="AK22" s="11" t="str">
        <f t="shared" si="11"/>
        <v>Marciniuk Rafał</v>
      </c>
      <c r="AL22" s="11" t="str">
        <f t="shared" si="12"/>
        <v>progresbike.com</v>
      </c>
      <c r="AM22" s="11" t="str">
        <f t="shared" si="13"/>
        <v>Rumia</v>
      </c>
      <c r="AN22" s="11">
        <f t="shared" si="6"/>
        <v>75.518712591054367</v>
      </c>
      <c r="AO22" s="11"/>
      <c r="AP22" s="11">
        <f t="shared" si="14"/>
        <v>0.99980717780616557</v>
      </c>
      <c r="AQ22" s="11">
        <f t="shared" si="15"/>
        <v>1</v>
      </c>
      <c r="AR22" s="11">
        <f t="shared" si="16"/>
        <v>1</v>
      </c>
      <c r="AS22" s="11">
        <f t="shared" si="17"/>
        <v>1</v>
      </c>
    </row>
    <row r="23" spans="1:45">
      <c r="A23" s="31">
        <v>19</v>
      </c>
      <c r="B23" s="31">
        <v>19</v>
      </c>
      <c r="C23" s="32"/>
      <c r="D23" s="31">
        <v>1135</v>
      </c>
      <c r="E23" s="31" t="s">
        <v>525</v>
      </c>
      <c r="F23" s="31" t="s">
        <v>526</v>
      </c>
      <c r="G23" s="31">
        <v>1975</v>
      </c>
      <c r="H23" s="31" t="s">
        <v>57</v>
      </c>
      <c r="I23" s="31" t="s">
        <v>527</v>
      </c>
      <c r="J23" s="31">
        <v>53</v>
      </c>
      <c r="K23" s="31">
        <v>16</v>
      </c>
      <c r="L23" s="31">
        <v>53</v>
      </c>
      <c r="M23" s="31" t="s">
        <v>528</v>
      </c>
      <c r="N23" s="31">
        <v>0</v>
      </c>
      <c r="O23" s="32"/>
      <c r="P23" s="32"/>
      <c r="Q23" s="31" t="s">
        <v>529</v>
      </c>
      <c r="R23" s="31" t="s">
        <v>530</v>
      </c>
      <c r="S23" s="31" t="s">
        <v>531</v>
      </c>
      <c r="T23" s="31" t="s">
        <v>532</v>
      </c>
      <c r="U23" s="32"/>
      <c r="V23" s="31" t="s">
        <v>533</v>
      </c>
      <c r="W23" s="31" t="s">
        <v>534</v>
      </c>
      <c r="X23" s="32"/>
      <c r="Y23" s="31" t="s">
        <v>535</v>
      </c>
      <c r="Z23" s="31" t="s">
        <v>415</v>
      </c>
      <c r="AA23" s="31" t="s">
        <v>315</v>
      </c>
      <c r="AB23" s="31" t="s">
        <v>369</v>
      </c>
      <c r="AC23" s="31" t="s">
        <v>536</v>
      </c>
      <c r="AD23" s="31" t="s">
        <v>537</v>
      </c>
      <c r="AE23" s="31" t="s">
        <v>538</v>
      </c>
      <c r="AF23" s="31" t="s">
        <v>518</v>
      </c>
      <c r="AG23" s="31" t="s">
        <v>395</v>
      </c>
      <c r="AH23" s="31" t="s">
        <v>539</v>
      </c>
      <c r="AI23" s="31" t="s">
        <v>540</v>
      </c>
      <c r="AJ23" s="33"/>
      <c r="AK23" s="11" t="str">
        <f t="shared" si="11"/>
        <v>Staniszewski Bartosz</v>
      </c>
      <c r="AL23" s="11" t="str">
        <f t="shared" si="12"/>
        <v>Pięty Szalonego Gnoma</v>
      </c>
      <c r="AM23" s="11" t="str">
        <f t="shared" si="13"/>
        <v>Gdańsk</v>
      </c>
      <c r="AN23" s="11">
        <f t="shared" si="6"/>
        <v>75.203318692611063</v>
      </c>
      <c r="AO23" s="11"/>
      <c r="AP23" s="11">
        <f t="shared" si="14"/>
        <v>0.99582363247965822</v>
      </c>
      <c r="AQ23" s="11">
        <f t="shared" si="15"/>
        <v>1</v>
      </c>
      <c r="AR23" s="11">
        <f t="shared" si="16"/>
        <v>1</v>
      </c>
      <c r="AS23" s="11">
        <f t="shared" si="17"/>
        <v>1</v>
      </c>
    </row>
    <row r="24" spans="1:45">
      <c r="A24" s="34">
        <v>20</v>
      </c>
      <c r="B24" s="34">
        <v>20</v>
      </c>
      <c r="C24" s="35"/>
      <c r="D24" s="34">
        <v>1070</v>
      </c>
      <c r="E24" s="34" t="s">
        <v>541</v>
      </c>
      <c r="F24" s="34" t="s">
        <v>50</v>
      </c>
      <c r="G24" s="34">
        <v>1977</v>
      </c>
      <c r="H24" s="34" t="s">
        <v>57</v>
      </c>
      <c r="I24" s="34" t="s">
        <v>115</v>
      </c>
      <c r="J24" s="34">
        <v>53</v>
      </c>
      <c r="K24" s="34">
        <v>15</v>
      </c>
      <c r="L24" s="34">
        <v>53</v>
      </c>
      <c r="M24" s="34" t="s">
        <v>542</v>
      </c>
      <c r="N24" s="34">
        <v>0</v>
      </c>
      <c r="O24" s="35"/>
      <c r="P24" s="35"/>
      <c r="Q24" s="35"/>
      <c r="R24" s="34" t="s">
        <v>543</v>
      </c>
      <c r="S24" s="34" t="s">
        <v>544</v>
      </c>
      <c r="T24" s="35"/>
      <c r="U24" s="35"/>
      <c r="V24" s="34" t="s">
        <v>545</v>
      </c>
      <c r="W24" s="34" t="s">
        <v>546</v>
      </c>
      <c r="X24" s="34" t="s">
        <v>547</v>
      </c>
      <c r="Y24" s="34" t="s">
        <v>431</v>
      </c>
      <c r="Z24" s="34" t="s">
        <v>451</v>
      </c>
      <c r="AA24" s="34" t="s">
        <v>548</v>
      </c>
      <c r="AB24" s="34" t="s">
        <v>549</v>
      </c>
      <c r="AC24" s="34" t="s">
        <v>550</v>
      </c>
      <c r="AD24" s="34" t="s">
        <v>551</v>
      </c>
      <c r="AE24" s="34" t="s">
        <v>354</v>
      </c>
      <c r="AF24" s="34" t="s">
        <v>349</v>
      </c>
      <c r="AG24" s="34" t="s">
        <v>321</v>
      </c>
      <c r="AH24" s="34" t="s">
        <v>552</v>
      </c>
      <c r="AI24" s="34" t="s">
        <v>553</v>
      </c>
      <c r="AJ24" s="37"/>
      <c r="AK24" s="11" t="str">
        <f t="shared" si="11"/>
        <v>Piwakowski Wojciech</v>
      </c>
      <c r="AL24" s="11" t="str">
        <f t="shared" si="12"/>
        <v>Harpagan</v>
      </c>
      <c r="AM24" s="11" t="str">
        <f t="shared" si="13"/>
        <v>Gdańsk</v>
      </c>
      <c r="AN24" s="11">
        <f t="shared" si="6"/>
        <v>74.238854398573721</v>
      </c>
      <c r="AO24" s="11"/>
      <c r="AP24" s="11">
        <f t="shared" si="14"/>
        <v>1.0263339409764989</v>
      </c>
      <c r="AQ24" s="11">
        <f t="shared" si="15"/>
        <v>0.9375</v>
      </c>
      <c r="AR24" s="11">
        <f t="shared" si="16"/>
        <v>1</v>
      </c>
      <c r="AS24" s="11">
        <f t="shared" si="17"/>
        <v>0.98717524291740988</v>
      </c>
    </row>
    <row r="25" spans="1:45">
      <c r="A25" s="31">
        <v>21</v>
      </c>
      <c r="B25" s="31">
        <v>21</v>
      </c>
      <c r="C25" s="32"/>
      <c r="D25" s="31">
        <v>1050</v>
      </c>
      <c r="E25" s="31" t="s">
        <v>554</v>
      </c>
      <c r="F25" s="31" t="s">
        <v>60</v>
      </c>
      <c r="G25" s="31">
        <v>1954</v>
      </c>
      <c r="H25" s="31" t="s">
        <v>555</v>
      </c>
      <c r="I25" s="32"/>
      <c r="J25" s="31">
        <v>52</v>
      </c>
      <c r="K25" s="31">
        <v>17</v>
      </c>
      <c r="L25" s="31">
        <v>54</v>
      </c>
      <c r="M25" s="31" t="s">
        <v>556</v>
      </c>
      <c r="N25" s="31">
        <v>2</v>
      </c>
      <c r="O25" s="31" t="s">
        <v>455</v>
      </c>
      <c r="P25" s="32"/>
      <c r="Q25" s="32"/>
      <c r="R25" s="31" t="s">
        <v>557</v>
      </c>
      <c r="S25" s="31" t="s">
        <v>372</v>
      </c>
      <c r="T25" s="31" t="s">
        <v>558</v>
      </c>
      <c r="U25" s="31" t="s">
        <v>559</v>
      </c>
      <c r="V25" s="31" t="s">
        <v>346</v>
      </c>
      <c r="W25" s="31" t="s">
        <v>560</v>
      </c>
      <c r="X25" s="31" t="s">
        <v>280</v>
      </c>
      <c r="Y25" s="31" t="s">
        <v>561</v>
      </c>
      <c r="Z25" s="31" t="s">
        <v>477</v>
      </c>
      <c r="AA25" s="31" t="s">
        <v>299</v>
      </c>
      <c r="AB25" s="32"/>
      <c r="AC25" s="31" t="s">
        <v>562</v>
      </c>
      <c r="AD25" s="31" t="s">
        <v>563</v>
      </c>
      <c r="AE25" s="31" t="s">
        <v>564</v>
      </c>
      <c r="AF25" s="31" t="s">
        <v>565</v>
      </c>
      <c r="AG25" s="31" t="s">
        <v>468</v>
      </c>
      <c r="AH25" s="31" t="s">
        <v>566</v>
      </c>
      <c r="AI25" s="31" t="s">
        <v>567</v>
      </c>
      <c r="AJ25" s="33"/>
      <c r="AK25" s="11" t="str">
        <f t="shared" si="11"/>
        <v>Wiktorowski Krzysztof</v>
      </c>
      <c r="AL25" s="11">
        <f t="shared" si="12"/>
        <v>0</v>
      </c>
      <c r="AM25" s="11" t="str">
        <f t="shared" si="13"/>
        <v>Łódź</v>
      </c>
      <c r="AN25" s="11">
        <f t="shared" si="6"/>
        <v>72.838121296713837</v>
      </c>
      <c r="AO25" s="11"/>
      <c r="AP25" s="11">
        <f t="shared" si="14"/>
        <v>0.93822081493979259</v>
      </c>
      <c r="AQ25" s="11">
        <f t="shared" si="15"/>
        <v>1.1333333333333333</v>
      </c>
      <c r="AR25" s="11">
        <f t="shared" si="16"/>
        <v>0.98113207547169812</v>
      </c>
      <c r="AS25" s="11">
        <f t="shared" si="17"/>
        <v>1.0253485756577327</v>
      </c>
    </row>
    <row r="26" spans="1:45">
      <c r="A26" s="34">
        <v>22</v>
      </c>
      <c r="B26" s="34">
        <v>22</v>
      </c>
      <c r="C26" s="35"/>
      <c r="D26" s="34">
        <v>1083</v>
      </c>
      <c r="E26" s="34" t="s">
        <v>568</v>
      </c>
      <c r="F26" s="34" t="s">
        <v>486</v>
      </c>
      <c r="G26" s="34">
        <v>1958</v>
      </c>
      <c r="H26" s="34" t="s">
        <v>92</v>
      </c>
      <c r="I26" s="34" t="s">
        <v>569</v>
      </c>
      <c r="J26" s="34">
        <v>52</v>
      </c>
      <c r="K26" s="34">
        <v>16</v>
      </c>
      <c r="L26" s="34">
        <v>52</v>
      </c>
      <c r="M26" s="34" t="s">
        <v>570</v>
      </c>
      <c r="N26" s="34">
        <v>0</v>
      </c>
      <c r="O26" s="35"/>
      <c r="P26" s="35"/>
      <c r="Q26" s="34" t="s">
        <v>571</v>
      </c>
      <c r="R26" s="34" t="s">
        <v>572</v>
      </c>
      <c r="S26" s="34" t="s">
        <v>450</v>
      </c>
      <c r="T26" s="35"/>
      <c r="U26" s="34" t="s">
        <v>327</v>
      </c>
      <c r="V26" s="34" t="s">
        <v>311</v>
      </c>
      <c r="W26" s="34" t="s">
        <v>573</v>
      </c>
      <c r="X26" s="34" t="s">
        <v>313</v>
      </c>
      <c r="Y26" s="34" t="s">
        <v>284</v>
      </c>
      <c r="Z26" s="34" t="s">
        <v>314</v>
      </c>
      <c r="AA26" s="34" t="s">
        <v>574</v>
      </c>
      <c r="AB26" s="35"/>
      <c r="AC26" s="34" t="s">
        <v>453</v>
      </c>
      <c r="AD26" s="34" t="s">
        <v>517</v>
      </c>
      <c r="AE26" s="34" t="s">
        <v>575</v>
      </c>
      <c r="AF26" s="34" t="s">
        <v>320</v>
      </c>
      <c r="AG26" s="34" t="s">
        <v>576</v>
      </c>
      <c r="AH26" s="34" t="s">
        <v>322</v>
      </c>
      <c r="AI26" s="34" t="s">
        <v>405</v>
      </c>
      <c r="AJ26" s="37"/>
      <c r="AK26" s="11" t="str">
        <f t="shared" si="11"/>
        <v>Warda Jarosław</v>
      </c>
      <c r="AL26" s="11" t="str">
        <f t="shared" si="12"/>
        <v>Grey Wolf</v>
      </c>
      <c r="AM26" s="11" t="str">
        <f t="shared" si="13"/>
        <v>Gdynia</v>
      </c>
      <c r="AN26" s="11">
        <f t="shared" si="6"/>
        <v>71.960297115456953</v>
      </c>
      <c r="AO26" s="11"/>
      <c r="AP26" s="11">
        <f t="shared" si="14"/>
        <v>1.0406725033673272</v>
      </c>
      <c r="AQ26" s="11">
        <f t="shared" si="15"/>
        <v>0.94117647058823528</v>
      </c>
      <c r="AR26" s="11">
        <f t="shared" si="16"/>
        <v>1</v>
      </c>
      <c r="AS26" s="11">
        <f t="shared" si="17"/>
        <v>0.98794828634196963</v>
      </c>
    </row>
    <row r="27" spans="1:45">
      <c r="A27" s="31">
        <v>23</v>
      </c>
      <c r="B27" s="31">
        <v>23</v>
      </c>
      <c r="C27" s="32"/>
      <c r="D27" s="31">
        <v>1057</v>
      </c>
      <c r="E27" s="31" t="s">
        <v>577</v>
      </c>
      <c r="F27" s="31" t="s">
        <v>578</v>
      </c>
      <c r="G27" s="31">
        <v>1960</v>
      </c>
      <c r="H27" s="31" t="s">
        <v>579</v>
      </c>
      <c r="I27" s="31" t="s">
        <v>580</v>
      </c>
      <c r="J27" s="31">
        <v>52</v>
      </c>
      <c r="K27" s="31">
        <v>14</v>
      </c>
      <c r="L27" s="31">
        <v>52</v>
      </c>
      <c r="M27" s="31" t="s">
        <v>581</v>
      </c>
      <c r="N27" s="31">
        <v>0</v>
      </c>
      <c r="O27" s="32"/>
      <c r="P27" s="32"/>
      <c r="Q27" s="32"/>
      <c r="R27" s="32"/>
      <c r="S27" s="31" t="s">
        <v>582</v>
      </c>
      <c r="T27" s="32"/>
      <c r="U27" s="32"/>
      <c r="V27" s="31" t="s">
        <v>276</v>
      </c>
      <c r="W27" s="31" t="s">
        <v>583</v>
      </c>
      <c r="X27" s="31" t="s">
        <v>584</v>
      </c>
      <c r="Y27" s="31" t="s">
        <v>341</v>
      </c>
      <c r="Z27" s="31" t="s">
        <v>347</v>
      </c>
      <c r="AA27" s="31" t="s">
        <v>585</v>
      </c>
      <c r="AB27" s="31" t="s">
        <v>342</v>
      </c>
      <c r="AC27" s="31" t="s">
        <v>586</v>
      </c>
      <c r="AD27" s="31" t="s">
        <v>587</v>
      </c>
      <c r="AE27" s="31" t="s">
        <v>588</v>
      </c>
      <c r="AF27" s="31" t="s">
        <v>589</v>
      </c>
      <c r="AG27" s="31" t="s">
        <v>531</v>
      </c>
      <c r="AH27" s="31" t="s">
        <v>590</v>
      </c>
      <c r="AI27" s="31" t="s">
        <v>591</v>
      </c>
      <c r="AJ27" s="33"/>
      <c r="AK27" s="11" t="str">
        <f t="shared" si="11"/>
        <v>Konieczny Tomasz</v>
      </c>
      <c r="AL27" s="11" t="str">
        <f t="shared" si="12"/>
        <v>Grupa Rowerowa Lipka</v>
      </c>
      <c r="AM27" s="11" t="str">
        <f t="shared" si="13"/>
        <v>Lipka</v>
      </c>
      <c r="AN27" s="11">
        <f t="shared" si="6"/>
        <v>70.06394040269447</v>
      </c>
      <c r="AO27" s="11"/>
      <c r="AP27" s="11">
        <f t="shared" si="14"/>
        <v>0.98941005687632388</v>
      </c>
      <c r="AQ27" s="11">
        <f t="shared" si="15"/>
        <v>0.875</v>
      </c>
      <c r="AR27" s="11">
        <f t="shared" si="16"/>
        <v>1</v>
      </c>
      <c r="AS27" s="11">
        <f t="shared" si="17"/>
        <v>0.97364718061516808</v>
      </c>
    </row>
    <row r="28" spans="1:45">
      <c r="A28" s="34">
        <v>24</v>
      </c>
      <c r="B28" s="34">
        <v>24</v>
      </c>
      <c r="C28" s="35"/>
      <c r="D28" s="34">
        <v>1096</v>
      </c>
      <c r="E28" s="34" t="s">
        <v>74</v>
      </c>
      <c r="F28" s="34" t="s">
        <v>66</v>
      </c>
      <c r="G28" s="34">
        <v>1958</v>
      </c>
      <c r="H28" s="34" t="s">
        <v>67</v>
      </c>
      <c r="I28" s="34" t="s">
        <v>72</v>
      </c>
      <c r="J28" s="34">
        <v>51</v>
      </c>
      <c r="K28" s="34">
        <v>14</v>
      </c>
      <c r="L28" s="34">
        <v>51</v>
      </c>
      <c r="M28" s="34" t="s">
        <v>592</v>
      </c>
      <c r="N28" s="34">
        <v>0</v>
      </c>
      <c r="O28" s="35"/>
      <c r="P28" s="35"/>
      <c r="Q28" s="35"/>
      <c r="R28" s="34" t="s">
        <v>307</v>
      </c>
      <c r="S28" s="35"/>
      <c r="T28" s="35"/>
      <c r="U28" s="35"/>
      <c r="V28" s="34" t="s">
        <v>593</v>
      </c>
      <c r="W28" s="34" t="s">
        <v>449</v>
      </c>
      <c r="X28" s="34" t="s">
        <v>594</v>
      </c>
      <c r="Y28" s="34" t="s">
        <v>595</v>
      </c>
      <c r="Z28" s="34" t="s">
        <v>596</v>
      </c>
      <c r="AA28" s="34" t="s">
        <v>597</v>
      </c>
      <c r="AB28" s="34" t="s">
        <v>514</v>
      </c>
      <c r="AC28" s="34" t="s">
        <v>598</v>
      </c>
      <c r="AD28" s="34" t="s">
        <v>599</v>
      </c>
      <c r="AE28" s="34" t="s">
        <v>548</v>
      </c>
      <c r="AF28" s="34" t="s">
        <v>491</v>
      </c>
      <c r="AG28" s="34" t="s">
        <v>600</v>
      </c>
      <c r="AH28" s="34" t="s">
        <v>493</v>
      </c>
      <c r="AI28" s="34" t="s">
        <v>601</v>
      </c>
      <c r="AJ28" s="37"/>
      <c r="AK28" s="11" t="str">
        <f t="shared" si="11"/>
        <v>Orłowski Leszek</v>
      </c>
      <c r="AL28" s="11" t="str">
        <f t="shared" si="12"/>
        <v>Troll Team</v>
      </c>
      <c r="AM28" s="11" t="str">
        <f t="shared" si="13"/>
        <v>Słupsk</v>
      </c>
      <c r="AN28" s="11">
        <f t="shared" si="6"/>
        <v>68.71655693341188</v>
      </c>
      <c r="AO28" s="11"/>
      <c r="AP28" s="11">
        <f t="shared" si="14"/>
        <v>0.99627768030726915</v>
      </c>
      <c r="AQ28" s="11">
        <f t="shared" si="15"/>
        <v>1</v>
      </c>
      <c r="AR28" s="11">
        <f t="shared" si="16"/>
        <v>0.98076923076923073</v>
      </c>
      <c r="AS28" s="11">
        <f t="shared" si="17"/>
        <v>1</v>
      </c>
    </row>
    <row r="29" spans="1:45">
      <c r="A29" s="31">
        <v>25</v>
      </c>
      <c r="B29" s="31">
        <v>25</v>
      </c>
      <c r="C29" s="32"/>
      <c r="D29" s="31">
        <v>1066</v>
      </c>
      <c r="E29" s="31" t="s">
        <v>602</v>
      </c>
      <c r="F29" s="31" t="s">
        <v>578</v>
      </c>
      <c r="G29" s="31">
        <v>1982</v>
      </c>
      <c r="H29" s="31" t="s">
        <v>603</v>
      </c>
      <c r="I29" s="31" t="s">
        <v>604</v>
      </c>
      <c r="J29" s="31">
        <v>51</v>
      </c>
      <c r="K29" s="31">
        <v>14</v>
      </c>
      <c r="L29" s="31">
        <v>51</v>
      </c>
      <c r="M29" s="31" t="s">
        <v>605</v>
      </c>
      <c r="N29" s="31">
        <v>0</v>
      </c>
      <c r="O29" s="32"/>
      <c r="P29" s="32"/>
      <c r="Q29" s="32"/>
      <c r="R29" s="31" t="s">
        <v>606</v>
      </c>
      <c r="S29" s="31" t="s">
        <v>588</v>
      </c>
      <c r="T29" s="32"/>
      <c r="U29" s="32"/>
      <c r="V29" s="32"/>
      <c r="W29" s="31" t="s">
        <v>607</v>
      </c>
      <c r="X29" s="31" t="s">
        <v>608</v>
      </c>
      <c r="Y29" s="31" t="s">
        <v>585</v>
      </c>
      <c r="Z29" s="31" t="s">
        <v>609</v>
      </c>
      <c r="AA29" s="31" t="s">
        <v>610</v>
      </c>
      <c r="AB29" s="31" t="s">
        <v>611</v>
      </c>
      <c r="AC29" s="31" t="s">
        <v>612</v>
      </c>
      <c r="AD29" s="31" t="s">
        <v>613</v>
      </c>
      <c r="AE29" s="31" t="s">
        <v>614</v>
      </c>
      <c r="AF29" s="31" t="s">
        <v>615</v>
      </c>
      <c r="AG29" s="31" t="s">
        <v>616</v>
      </c>
      <c r="AH29" s="31" t="s">
        <v>617</v>
      </c>
      <c r="AI29" s="31" t="s">
        <v>618</v>
      </c>
      <c r="AJ29" s="33"/>
      <c r="AK29" s="11" t="str">
        <f t="shared" si="11"/>
        <v>Zadworny Tomasz</v>
      </c>
      <c r="AL29" s="11" t="str">
        <f t="shared" si="12"/>
        <v>Nie jesteś w moim typie</v>
      </c>
      <c r="AM29" s="11" t="str">
        <f t="shared" si="13"/>
        <v>Chlewo</v>
      </c>
      <c r="AN29" s="11">
        <f t="shared" si="6"/>
        <v>68.529707950191437</v>
      </c>
      <c r="AO29" s="11"/>
      <c r="AP29" s="11">
        <f t="shared" si="14"/>
        <v>0.99728087390348286</v>
      </c>
      <c r="AQ29" s="11">
        <f t="shared" si="15"/>
        <v>1</v>
      </c>
      <c r="AR29" s="11">
        <f t="shared" si="16"/>
        <v>1</v>
      </c>
      <c r="AS29" s="11">
        <f t="shared" si="17"/>
        <v>1</v>
      </c>
    </row>
    <row r="30" spans="1:45">
      <c r="A30" s="34">
        <v>26</v>
      </c>
      <c r="B30" s="34">
        <v>26</v>
      </c>
      <c r="C30" s="35"/>
      <c r="D30" s="34">
        <v>1061</v>
      </c>
      <c r="E30" s="34" t="s">
        <v>619</v>
      </c>
      <c r="F30" s="34" t="s">
        <v>386</v>
      </c>
      <c r="G30" s="34">
        <v>1985</v>
      </c>
      <c r="H30" s="34" t="s">
        <v>92</v>
      </c>
      <c r="I30" s="34" t="s">
        <v>620</v>
      </c>
      <c r="J30" s="34">
        <v>50</v>
      </c>
      <c r="K30" s="34">
        <v>15</v>
      </c>
      <c r="L30" s="34">
        <v>50</v>
      </c>
      <c r="M30" s="34" t="s">
        <v>621</v>
      </c>
      <c r="N30" s="34">
        <v>0</v>
      </c>
      <c r="O30" s="35"/>
      <c r="P30" s="35"/>
      <c r="Q30" s="34" t="s">
        <v>622</v>
      </c>
      <c r="R30" s="34" t="s">
        <v>337</v>
      </c>
      <c r="S30" s="34" t="s">
        <v>305</v>
      </c>
      <c r="T30" s="35"/>
      <c r="U30" s="34" t="s">
        <v>513</v>
      </c>
      <c r="V30" s="34" t="s">
        <v>623</v>
      </c>
      <c r="W30" s="34" t="s">
        <v>624</v>
      </c>
      <c r="X30" s="35"/>
      <c r="Y30" s="35"/>
      <c r="Z30" s="34" t="s">
        <v>625</v>
      </c>
      <c r="AA30" s="34" t="s">
        <v>626</v>
      </c>
      <c r="AB30" s="34" t="s">
        <v>627</v>
      </c>
      <c r="AC30" s="34" t="s">
        <v>628</v>
      </c>
      <c r="AD30" s="34" t="s">
        <v>629</v>
      </c>
      <c r="AE30" s="34" t="s">
        <v>630</v>
      </c>
      <c r="AF30" s="34" t="s">
        <v>565</v>
      </c>
      <c r="AG30" s="34" t="s">
        <v>271</v>
      </c>
      <c r="AH30" s="34" t="s">
        <v>300</v>
      </c>
      <c r="AI30" s="34" t="s">
        <v>452</v>
      </c>
      <c r="AJ30" s="37"/>
      <c r="AK30" s="11" t="str">
        <f t="shared" si="11"/>
        <v>Świeca Adam</v>
      </c>
      <c r="AL30" s="11" t="str">
        <f t="shared" si="12"/>
        <v>Cyklo Team</v>
      </c>
      <c r="AM30" s="11" t="str">
        <f t="shared" si="13"/>
        <v>Gdynia</v>
      </c>
      <c r="AN30" s="11">
        <f t="shared" si="6"/>
        <v>67.185988186462197</v>
      </c>
      <c r="AO30" s="11"/>
      <c r="AP30" s="11">
        <f t="shared" si="14"/>
        <v>1.0212740268521201</v>
      </c>
      <c r="AQ30" s="11">
        <f t="shared" si="15"/>
        <v>1.0714285714285714</v>
      </c>
      <c r="AR30" s="11">
        <f t="shared" si="16"/>
        <v>0.98039215686274506</v>
      </c>
      <c r="AS30" s="11">
        <f t="shared" si="17"/>
        <v>1.0138942140146645</v>
      </c>
    </row>
    <row r="31" spans="1:45">
      <c r="A31" s="31">
        <v>27</v>
      </c>
      <c r="B31" s="31">
        <v>27</v>
      </c>
      <c r="C31" s="32"/>
      <c r="D31" s="31">
        <v>1041</v>
      </c>
      <c r="E31" s="31" t="s">
        <v>631</v>
      </c>
      <c r="F31" s="31" t="s">
        <v>90</v>
      </c>
      <c r="G31" s="31">
        <v>1962</v>
      </c>
      <c r="H31" s="31" t="s">
        <v>294</v>
      </c>
      <c r="I31" s="31" t="s">
        <v>632</v>
      </c>
      <c r="J31" s="31">
        <v>50</v>
      </c>
      <c r="K31" s="31">
        <v>14</v>
      </c>
      <c r="L31" s="31">
        <v>50</v>
      </c>
      <c r="M31" s="31" t="s">
        <v>633</v>
      </c>
      <c r="N31" s="31">
        <v>0</v>
      </c>
      <c r="O31" s="32"/>
      <c r="P31" s="32"/>
      <c r="Q31" s="32"/>
      <c r="R31" s="31" t="s">
        <v>530</v>
      </c>
      <c r="S31" s="31" t="s">
        <v>634</v>
      </c>
      <c r="T31" s="32"/>
      <c r="U31" s="32"/>
      <c r="V31" s="31" t="s">
        <v>593</v>
      </c>
      <c r="W31" s="31" t="s">
        <v>635</v>
      </c>
      <c r="X31" s="32"/>
      <c r="Y31" s="31" t="s">
        <v>636</v>
      </c>
      <c r="Z31" s="31" t="s">
        <v>596</v>
      </c>
      <c r="AA31" s="31" t="s">
        <v>637</v>
      </c>
      <c r="AB31" s="31" t="s">
        <v>638</v>
      </c>
      <c r="AC31" s="31" t="s">
        <v>639</v>
      </c>
      <c r="AD31" s="31" t="s">
        <v>380</v>
      </c>
      <c r="AE31" s="31" t="s">
        <v>640</v>
      </c>
      <c r="AF31" s="31" t="s">
        <v>288</v>
      </c>
      <c r="AG31" s="31" t="s">
        <v>460</v>
      </c>
      <c r="AH31" s="31" t="s">
        <v>641</v>
      </c>
      <c r="AI31" s="31" t="s">
        <v>435</v>
      </c>
      <c r="AJ31" s="33"/>
      <c r="AK31" s="11" t="str">
        <f t="shared" si="11"/>
        <v>Korsak Dariusz</v>
      </c>
      <c r="AL31" s="11" t="str">
        <f t="shared" si="12"/>
        <v>Elbląska Strona Rowerowa</v>
      </c>
      <c r="AM31" s="11" t="str">
        <f t="shared" si="13"/>
        <v>Elbląg</v>
      </c>
      <c r="AN31" s="11">
        <f t="shared" si="6"/>
        <v>66.265284146784225</v>
      </c>
      <c r="AO31" s="11"/>
      <c r="AP31" s="11">
        <f t="shared" si="14"/>
        <v>1.0134103367267033</v>
      </c>
      <c r="AQ31" s="11">
        <f t="shared" si="15"/>
        <v>0.93333333333333335</v>
      </c>
      <c r="AR31" s="11">
        <f t="shared" si="16"/>
        <v>1</v>
      </c>
      <c r="AS31" s="11">
        <f t="shared" si="17"/>
        <v>0.98629618965902943</v>
      </c>
    </row>
    <row r="32" spans="1:45">
      <c r="A32" s="34">
        <v>28</v>
      </c>
      <c r="B32" s="34">
        <v>28</v>
      </c>
      <c r="C32" s="35"/>
      <c r="D32" s="34">
        <v>1034</v>
      </c>
      <c r="E32" s="34" t="s">
        <v>110</v>
      </c>
      <c r="F32" s="34" t="s">
        <v>69</v>
      </c>
      <c r="G32" s="34">
        <v>1971</v>
      </c>
      <c r="H32" s="34" t="s">
        <v>111</v>
      </c>
      <c r="I32" s="34" t="s">
        <v>112</v>
      </c>
      <c r="J32" s="34">
        <v>50</v>
      </c>
      <c r="K32" s="34">
        <v>14</v>
      </c>
      <c r="L32" s="34">
        <v>50</v>
      </c>
      <c r="M32" s="34" t="s">
        <v>642</v>
      </c>
      <c r="N32" s="34">
        <v>0</v>
      </c>
      <c r="O32" s="35"/>
      <c r="P32" s="35"/>
      <c r="Q32" s="35"/>
      <c r="R32" s="34" t="s">
        <v>530</v>
      </c>
      <c r="S32" s="34" t="s">
        <v>634</v>
      </c>
      <c r="T32" s="35"/>
      <c r="U32" s="35"/>
      <c r="V32" s="34" t="s">
        <v>495</v>
      </c>
      <c r="W32" s="34" t="s">
        <v>643</v>
      </c>
      <c r="X32" s="35"/>
      <c r="Y32" s="34" t="s">
        <v>644</v>
      </c>
      <c r="Z32" s="34" t="s">
        <v>596</v>
      </c>
      <c r="AA32" s="34" t="s">
        <v>564</v>
      </c>
      <c r="AB32" s="34" t="s">
        <v>638</v>
      </c>
      <c r="AC32" s="34" t="s">
        <v>639</v>
      </c>
      <c r="AD32" s="34" t="s">
        <v>380</v>
      </c>
      <c r="AE32" s="34" t="s">
        <v>640</v>
      </c>
      <c r="AF32" s="34" t="s">
        <v>288</v>
      </c>
      <c r="AG32" s="34" t="s">
        <v>460</v>
      </c>
      <c r="AH32" s="34" t="s">
        <v>641</v>
      </c>
      <c r="AI32" s="34" t="s">
        <v>435</v>
      </c>
      <c r="AJ32" s="37"/>
      <c r="AK32" s="11" t="str">
        <f t="shared" si="11"/>
        <v>Dzich Andrzej</v>
      </c>
      <c r="AL32" s="11" t="str">
        <f t="shared" si="12"/>
        <v>Alive!</v>
      </c>
      <c r="AM32" s="11" t="str">
        <f t="shared" si="13"/>
        <v>Kwidzyn</v>
      </c>
      <c r="AN32" s="11">
        <f t="shared" si="6"/>
        <v>66.255555942603138</v>
      </c>
      <c r="AO32" s="11"/>
      <c r="AP32" s="11">
        <f t="shared" si="14"/>
        <v>0.99985319305113773</v>
      </c>
      <c r="AQ32" s="11">
        <f t="shared" si="15"/>
        <v>1</v>
      </c>
      <c r="AR32" s="11">
        <f t="shared" si="16"/>
        <v>1</v>
      </c>
      <c r="AS32" s="11">
        <f t="shared" si="17"/>
        <v>1</v>
      </c>
    </row>
    <row r="33" spans="1:45">
      <c r="A33" s="31">
        <v>29</v>
      </c>
      <c r="B33" s="31">
        <v>29</v>
      </c>
      <c r="C33" s="32"/>
      <c r="D33" s="31">
        <v>1058</v>
      </c>
      <c r="E33" s="31" t="s">
        <v>645</v>
      </c>
      <c r="F33" s="31" t="s">
        <v>102</v>
      </c>
      <c r="G33" s="31">
        <v>1973</v>
      </c>
      <c r="H33" s="31" t="s">
        <v>294</v>
      </c>
      <c r="I33" s="31" t="s">
        <v>646</v>
      </c>
      <c r="J33" s="31">
        <v>50</v>
      </c>
      <c r="K33" s="31">
        <v>14</v>
      </c>
      <c r="L33" s="31">
        <v>50</v>
      </c>
      <c r="M33" s="31" t="s">
        <v>647</v>
      </c>
      <c r="N33" s="31">
        <v>0</v>
      </c>
      <c r="O33" s="32"/>
      <c r="P33" s="32"/>
      <c r="Q33" s="32"/>
      <c r="R33" s="31" t="s">
        <v>530</v>
      </c>
      <c r="S33" s="31" t="s">
        <v>634</v>
      </c>
      <c r="T33" s="32"/>
      <c r="U33" s="32"/>
      <c r="V33" s="31" t="s">
        <v>495</v>
      </c>
      <c r="W33" s="31" t="s">
        <v>643</v>
      </c>
      <c r="X33" s="32"/>
      <c r="Y33" s="31" t="s">
        <v>644</v>
      </c>
      <c r="Z33" s="31" t="s">
        <v>596</v>
      </c>
      <c r="AA33" s="31" t="s">
        <v>564</v>
      </c>
      <c r="AB33" s="31" t="s">
        <v>638</v>
      </c>
      <c r="AC33" s="31" t="s">
        <v>639</v>
      </c>
      <c r="AD33" s="31" t="s">
        <v>380</v>
      </c>
      <c r="AE33" s="31" t="s">
        <v>640</v>
      </c>
      <c r="AF33" s="31" t="s">
        <v>288</v>
      </c>
      <c r="AG33" s="31" t="s">
        <v>648</v>
      </c>
      <c r="AH33" s="31" t="s">
        <v>641</v>
      </c>
      <c r="AI33" s="31" t="s">
        <v>435</v>
      </c>
      <c r="AJ33" s="33"/>
      <c r="AK33" s="11" t="str">
        <f t="shared" si="11"/>
        <v>Bożyczko Mariusz</v>
      </c>
      <c r="AL33" s="11" t="str">
        <f t="shared" si="12"/>
        <v xml:space="preserve"> kudłaty &amp; szwagier</v>
      </c>
      <c r="AM33" s="11" t="str">
        <f t="shared" si="13"/>
        <v>Elbląg</v>
      </c>
      <c r="AN33" s="11">
        <f t="shared" si="6"/>
        <v>66.250692911559966</v>
      </c>
      <c r="AO33" s="11"/>
      <c r="AP33" s="11">
        <f t="shared" si="14"/>
        <v>0.99992660191324356</v>
      </c>
      <c r="AQ33" s="11">
        <f t="shared" si="15"/>
        <v>1</v>
      </c>
      <c r="AR33" s="11">
        <f t="shared" si="16"/>
        <v>1</v>
      </c>
      <c r="AS33" s="11">
        <f t="shared" si="17"/>
        <v>1</v>
      </c>
    </row>
    <row r="34" spans="1:45">
      <c r="A34" s="38">
        <v>30</v>
      </c>
      <c r="B34" s="38">
        <v>30</v>
      </c>
      <c r="C34" s="39"/>
      <c r="D34" s="38">
        <v>1032</v>
      </c>
      <c r="E34" s="38" t="s">
        <v>58</v>
      </c>
      <c r="F34" s="38" t="s">
        <v>59</v>
      </c>
      <c r="G34" s="38">
        <v>1973</v>
      </c>
      <c r="H34" s="38" t="s">
        <v>57</v>
      </c>
      <c r="I34" s="39"/>
      <c r="J34" s="38">
        <v>49</v>
      </c>
      <c r="K34" s="38">
        <v>14</v>
      </c>
      <c r="L34" s="38">
        <v>49</v>
      </c>
      <c r="M34" s="38" t="s">
        <v>649</v>
      </c>
      <c r="N34" s="38">
        <v>0</v>
      </c>
      <c r="O34" s="39"/>
      <c r="P34" s="39"/>
      <c r="Q34" s="39"/>
      <c r="R34" s="39"/>
      <c r="S34" s="38" t="s">
        <v>650</v>
      </c>
      <c r="T34" s="40">
        <v>0.33402777777777776</v>
      </c>
      <c r="U34" s="39"/>
      <c r="V34" s="38" t="s">
        <v>651</v>
      </c>
      <c r="W34" s="38" t="s">
        <v>652</v>
      </c>
      <c r="X34" s="40">
        <v>0.70833333333333337</v>
      </c>
      <c r="Y34" s="38" t="s">
        <v>497</v>
      </c>
      <c r="Z34" s="38" t="s">
        <v>653</v>
      </c>
      <c r="AA34" s="38" t="s">
        <v>593</v>
      </c>
      <c r="AB34" s="38" t="s">
        <v>654</v>
      </c>
      <c r="AC34" s="38" t="s">
        <v>655</v>
      </c>
      <c r="AD34" s="38" t="s">
        <v>409</v>
      </c>
      <c r="AE34" s="38" t="s">
        <v>656</v>
      </c>
      <c r="AF34" s="38" t="s">
        <v>657</v>
      </c>
      <c r="AG34" s="38" t="s">
        <v>658</v>
      </c>
      <c r="AH34" s="39"/>
      <c r="AI34" s="38" t="s">
        <v>659</v>
      </c>
      <c r="AJ34" s="37"/>
      <c r="AK34" s="11" t="str">
        <f t="shared" si="11"/>
        <v>Nowicki Jacek</v>
      </c>
      <c r="AL34" s="11">
        <f t="shared" si="12"/>
        <v>0</v>
      </c>
      <c r="AM34" s="11" t="str">
        <f t="shared" si="13"/>
        <v>Gdańsk</v>
      </c>
      <c r="AN34" s="11">
        <f t="shared" si="6"/>
        <v>64.925679053328764</v>
      </c>
      <c r="AO34" s="11"/>
      <c r="AP34" s="11">
        <f t="shared" si="14"/>
        <v>1.0391792942133631</v>
      </c>
      <c r="AQ34" s="11">
        <f t="shared" si="15"/>
        <v>1</v>
      </c>
      <c r="AR34" s="11">
        <f t="shared" si="16"/>
        <v>0.98</v>
      </c>
      <c r="AS34" s="11">
        <f t="shared" si="17"/>
        <v>1</v>
      </c>
    </row>
    <row r="35" spans="1:45">
      <c r="A35" s="31">
        <v>30</v>
      </c>
      <c r="B35" s="31">
        <v>30</v>
      </c>
      <c r="C35" s="32"/>
      <c r="D35" s="31">
        <v>1028</v>
      </c>
      <c r="E35" s="31" t="s">
        <v>98</v>
      </c>
      <c r="F35" s="31" t="s">
        <v>46</v>
      </c>
      <c r="G35" s="31">
        <v>1976</v>
      </c>
      <c r="H35" s="31" t="s">
        <v>99</v>
      </c>
      <c r="I35" s="31" t="s">
        <v>37</v>
      </c>
      <c r="J35" s="31">
        <v>49</v>
      </c>
      <c r="K35" s="31">
        <v>14</v>
      </c>
      <c r="L35" s="31">
        <v>49</v>
      </c>
      <c r="M35" s="31" t="s">
        <v>649</v>
      </c>
      <c r="N35" s="31">
        <v>0</v>
      </c>
      <c r="O35" s="32"/>
      <c r="P35" s="32"/>
      <c r="Q35" s="32"/>
      <c r="R35" s="32"/>
      <c r="S35" s="31" t="s">
        <v>650</v>
      </c>
      <c r="T35" s="31" t="s">
        <v>660</v>
      </c>
      <c r="U35" s="32"/>
      <c r="V35" s="31" t="s">
        <v>651</v>
      </c>
      <c r="W35" s="31" t="s">
        <v>652</v>
      </c>
      <c r="X35" s="31" t="s">
        <v>661</v>
      </c>
      <c r="Y35" s="31" t="s">
        <v>497</v>
      </c>
      <c r="Z35" s="31" t="s">
        <v>662</v>
      </c>
      <c r="AA35" s="31" t="s">
        <v>593</v>
      </c>
      <c r="AB35" s="31" t="s">
        <v>654</v>
      </c>
      <c r="AC35" s="31" t="s">
        <v>655</v>
      </c>
      <c r="AD35" s="31" t="s">
        <v>409</v>
      </c>
      <c r="AE35" s="31" t="s">
        <v>656</v>
      </c>
      <c r="AF35" s="31" t="s">
        <v>657</v>
      </c>
      <c r="AG35" s="31" t="s">
        <v>658</v>
      </c>
      <c r="AH35" s="32"/>
      <c r="AI35" s="31" t="s">
        <v>659</v>
      </c>
      <c r="AJ35" s="33"/>
      <c r="AK35" s="11" t="str">
        <f t="shared" si="11"/>
        <v>Jóźwiuk Piotr</v>
      </c>
      <c r="AL35" s="11" t="str">
        <f t="shared" si="12"/>
        <v>Gaz-System Gdańsk</v>
      </c>
      <c r="AM35" s="11" t="str">
        <f t="shared" si="13"/>
        <v>Pszczółki</v>
      </c>
      <c r="AN35" s="11">
        <f t="shared" si="6"/>
        <v>64.925679053328764</v>
      </c>
      <c r="AO35" s="11"/>
      <c r="AP35" s="11">
        <f t="shared" si="14"/>
        <v>1</v>
      </c>
      <c r="AQ35" s="11">
        <f t="shared" si="15"/>
        <v>1</v>
      </c>
      <c r="AR35" s="11">
        <f t="shared" si="16"/>
        <v>1</v>
      </c>
      <c r="AS35" s="11">
        <f t="shared" si="17"/>
        <v>1</v>
      </c>
    </row>
    <row r="36" spans="1:45">
      <c r="A36" s="34">
        <v>32</v>
      </c>
      <c r="B36" s="34">
        <v>32</v>
      </c>
      <c r="C36" s="35"/>
      <c r="D36" s="34">
        <v>1146</v>
      </c>
      <c r="E36" s="34" t="s">
        <v>663</v>
      </c>
      <c r="F36" s="34" t="s">
        <v>664</v>
      </c>
      <c r="G36" s="34">
        <v>1972</v>
      </c>
      <c r="H36" s="34" t="s">
        <v>45</v>
      </c>
      <c r="I36" s="34" t="s">
        <v>665</v>
      </c>
      <c r="J36" s="34">
        <v>49</v>
      </c>
      <c r="K36" s="34">
        <v>14</v>
      </c>
      <c r="L36" s="34">
        <v>49</v>
      </c>
      <c r="M36" s="34" t="s">
        <v>666</v>
      </c>
      <c r="N36" s="34">
        <v>0</v>
      </c>
      <c r="O36" s="35"/>
      <c r="P36" s="35"/>
      <c r="Q36" s="35"/>
      <c r="R36" s="34" t="s">
        <v>667</v>
      </c>
      <c r="S36" s="35"/>
      <c r="T36" s="34" t="s">
        <v>369</v>
      </c>
      <c r="U36" s="35"/>
      <c r="V36" s="34" t="s">
        <v>476</v>
      </c>
      <c r="W36" s="34" t="s">
        <v>668</v>
      </c>
      <c r="X36" s="34" t="s">
        <v>669</v>
      </c>
      <c r="Y36" s="34" t="s">
        <v>644</v>
      </c>
      <c r="Z36" s="34" t="s">
        <v>533</v>
      </c>
      <c r="AA36" s="35"/>
      <c r="AB36" s="34" t="s">
        <v>670</v>
      </c>
      <c r="AC36" s="34" t="s">
        <v>671</v>
      </c>
      <c r="AD36" s="34" t="s">
        <v>672</v>
      </c>
      <c r="AE36" s="34" t="s">
        <v>673</v>
      </c>
      <c r="AF36" s="34" t="s">
        <v>674</v>
      </c>
      <c r="AG36" s="34" t="s">
        <v>675</v>
      </c>
      <c r="AH36" s="34" t="s">
        <v>274</v>
      </c>
      <c r="AI36" s="34" t="s">
        <v>676</v>
      </c>
      <c r="AJ36" s="36"/>
      <c r="AK36" s="11" t="str">
        <f t="shared" si="11"/>
        <v>Malcher Robert</v>
      </c>
      <c r="AL36" s="11" t="str">
        <f t="shared" si="12"/>
        <v>sakwiarz.pl</v>
      </c>
      <c r="AM36" s="11" t="str">
        <f t="shared" si="13"/>
        <v>Szczecin</v>
      </c>
      <c r="AN36" s="11">
        <f t="shared" si="6"/>
        <v>59.252327451982161</v>
      </c>
      <c r="AO36" s="11"/>
      <c r="AP36" s="11">
        <f t="shared" si="14"/>
        <v>0.91261775488421748</v>
      </c>
      <c r="AQ36" s="11">
        <f t="shared" si="15"/>
        <v>1</v>
      </c>
      <c r="AR36" s="11">
        <f t="shared" si="16"/>
        <v>1</v>
      </c>
      <c r="AS36" s="11">
        <f t="shared" si="17"/>
        <v>1</v>
      </c>
    </row>
    <row r="37" spans="1:45">
      <c r="A37" s="31">
        <v>33</v>
      </c>
      <c r="B37" s="31">
        <v>33</v>
      </c>
      <c r="C37" s="32"/>
      <c r="D37" s="31">
        <v>1079</v>
      </c>
      <c r="E37" s="31" t="s">
        <v>116</v>
      </c>
      <c r="F37" s="31" t="s">
        <v>84</v>
      </c>
      <c r="G37" s="31">
        <v>1979</v>
      </c>
      <c r="H37" s="31" t="s">
        <v>96</v>
      </c>
      <c r="I37" s="31" t="s">
        <v>677</v>
      </c>
      <c r="J37" s="31">
        <v>48</v>
      </c>
      <c r="K37" s="31">
        <v>15</v>
      </c>
      <c r="L37" s="31">
        <v>48</v>
      </c>
      <c r="M37" s="31" t="s">
        <v>678</v>
      </c>
      <c r="N37" s="31">
        <v>0</v>
      </c>
      <c r="O37" s="31" t="s">
        <v>679</v>
      </c>
      <c r="P37" s="32"/>
      <c r="Q37" s="31" t="s">
        <v>680</v>
      </c>
      <c r="R37" s="32"/>
      <c r="S37" s="32"/>
      <c r="T37" s="31" t="s">
        <v>681</v>
      </c>
      <c r="U37" s="31" t="s">
        <v>682</v>
      </c>
      <c r="V37" s="31" t="s">
        <v>274</v>
      </c>
      <c r="W37" s="31" t="s">
        <v>683</v>
      </c>
      <c r="X37" s="31" t="s">
        <v>684</v>
      </c>
      <c r="Y37" s="31" t="s">
        <v>286</v>
      </c>
      <c r="Z37" s="32"/>
      <c r="AA37" s="31" t="s">
        <v>374</v>
      </c>
      <c r="AB37" s="31" t="s">
        <v>685</v>
      </c>
      <c r="AC37" s="31" t="s">
        <v>586</v>
      </c>
      <c r="AD37" s="31" t="s">
        <v>393</v>
      </c>
      <c r="AE37" s="31" t="s">
        <v>628</v>
      </c>
      <c r="AF37" s="31" t="s">
        <v>435</v>
      </c>
      <c r="AG37" s="31" t="s">
        <v>686</v>
      </c>
      <c r="AH37" s="32"/>
      <c r="AI37" s="31" t="s">
        <v>405</v>
      </c>
      <c r="AJ37" s="33"/>
      <c r="AK37" s="11" t="str">
        <f t="shared" si="11"/>
        <v>Walentowski Radosław</v>
      </c>
      <c r="AL37" s="11" t="str">
        <f t="shared" si="12"/>
        <v>LosMaruderos</v>
      </c>
      <c r="AM37" s="11" t="str">
        <f t="shared" si="13"/>
        <v>Skierniewice</v>
      </c>
      <c r="AN37" s="11">
        <f t="shared" si="6"/>
        <v>58.04309627949273</v>
      </c>
      <c r="AO37" s="11"/>
      <c r="AP37" s="11">
        <f t="shared" si="14"/>
        <v>1.0367073992110074</v>
      </c>
      <c r="AQ37" s="11">
        <f t="shared" si="15"/>
        <v>1.0714285714285714</v>
      </c>
      <c r="AR37" s="11">
        <f t="shared" si="16"/>
        <v>0.97959183673469385</v>
      </c>
      <c r="AS37" s="11">
        <f t="shared" si="17"/>
        <v>1.0138942140146645</v>
      </c>
    </row>
    <row r="38" spans="1:45">
      <c r="A38" s="34">
        <v>34</v>
      </c>
      <c r="B38" s="34">
        <v>34</v>
      </c>
      <c r="C38" s="35"/>
      <c r="D38" s="34">
        <v>1015</v>
      </c>
      <c r="E38" s="34" t="s">
        <v>687</v>
      </c>
      <c r="F38" s="34" t="s">
        <v>102</v>
      </c>
      <c r="G38" s="34">
        <v>1974</v>
      </c>
      <c r="H38" s="34" t="s">
        <v>57</v>
      </c>
      <c r="I38" s="34" t="s">
        <v>688</v>
      </c>
      <c r="J38" s="34">
        <v>48</v>
      </c>
      <c r="K38" s="34">
        <v>14</v>
      </c>
      <c r="L38" s="34">
        <v>48</v>
      </c>
      <c r="M38" s="34" t="s">
        <v>689</v>
      </c>
      <c r="N38" s="34">
        <v>0</v>
      </c>
      <c r="O38" s="35"/>
      <c r="P38" s="35"/>
      <c r="Q38" s="34" t="s">
        <v>690</v>
      </c>
      <c r="R38" s="35"/>
      <c r="S38" s="34" t="s">
        <v>587</v>
      </c>
      <c r="T38" s="35"/>
      <c r="U38" s="34" t="s">
        <v>691</v>
      </c>
      <c r="V38" s="34" t="s">
        <v>692</v>
      </c>
      <c r="W38" s="34" t="s">
        <v>511</v>
      </c>
      <c r="X38" s="34" t="s">
        <v>362</v>
      </c>
      <c r="Y38" s="34" t="s">
        <v>623</v>
      </c>
      <c r="Z38" s="35"/>
      <c r="AA38" s="34" t="s">
        <v>693</v>
      </c>
      <c r="AB38" s="35"/>
      <c r="AC38" s="34" t="s">
        <v>335</v>
      </c>
      <c r="AD38" s="34" t="s">
        <v>399</v>
      </c>
      <c r="AE38" s="34" t="s">
        <v>628</v>
      </c>
      <c r="AF38" s="34" t="s">
        <v>565</v>
      </c>
      <c r="AG38" s="34" t="s">
        <v>354</v>
      </c>
      <c r="AH38" s="34" t="s">
        <v>300</v>
      </c>
      <c r="AI38" s="34" t="s">
        <v>594</v>
      </c>
      <c r="AJ38" s="36"/>
      <c r="AK38" s="11" t="str">
        <f t="shared" si="11"/>
        <v>Jakubiniec Mariusz</v>
      </c>
      <c r="AL38" s="11" t="str">
        <f t="shared" si="12"/>
        <v>Globtrowerzyści</v>
      </c>
      <c r="AM38" s="11" t="str">
        <f t="shared" si="13"/>
        <v>Gdańsk</v>
      </c>
      <c r="AN38" s="11">
        <f t="shared" si="6"/>
        <v>57.247684696475865</v>
      </c>
      <c r="AO38" s="11"/>
      <c r="AP38" s="11">
        <f t="shared" si="14"/>
        <v>1.0150405313018851</v>
      </c>
      <c r="AQ38" s="11">
        <f t="shared" si="15"/>
        <v>0.93333333333333335</v>
      </c>
      <c r="AR38" s="11">
        <f t="shared" si="16"/>
        <v>1</v>
      </c>
      <c r="AS38" s="11">
        <f t="shared" si="17"/>
        <v>0.98629618965902943</v>
      </c>
    </row>
    <row r="39" spans="1:45">
      <c r="A39" s="31">
        <v>35</v>
      </c>
      <c r="B39" s="31">
        <v>35</v>
      </c>
      <c r="C39" s="32"/>
      <c r="D39" s="31">
        <v>1104</v>
      </c>
      <c r="E39" s="31" t="s">
        <v>71</v>
      </c>
      <c r="F39" s="31" t="s">
        <v>66</v>
      </c>
      <c r="G39" s="31">
        <v>1958</v>
      </c>
      <c r="H39" s="31" t="s">
        <v>67</v>
      </c>
      <c r="I39" s="31" t="s">
        <v>72</v>
      </c>
      <c r="J39" s="31">
        <v>48</v>
      </c>
      <c r="K39" s="31">
        <v>13</v>
      </c>
      <c r="L39" s="31">
        <v>48</v>
      </c>
      <c r="M39" s="31" t="s">
        <v>694</v>
      </c>
      <c r="N39" s="31">
        <v>0</v>
      </c>
      <c r="O39" s="32"/>
      <c r="P39" s="32"/>
      <c r="Q39" s="32"/>
      <c r="R39" s="31" t="s">
        <v>307</v>
      </c>
      <c r="S39" s="32"/>
      <c r="T39" s="32"/>
      <c r="U39" s="32"/>
      <c r="V39" s="31" t="s">
        <v>593</v>
      </c>
      <c r="W39" s="31" t="s">
        <v>449</v>
      </c>
      <c r="X39" s="32"/>
      <c r="Y39" s="31" t="s">
        <v>595</v>
      </c>
      <c r="Z39" s="31" t="s">
        <v>596</v>
      </c>
      <c r="AA39" s="31" t="s">
        <v>597</v>
      </c>
      <c r="AB39" s="31" t="s">
        <v>514</v>
      </c>
      <c r="AC39" s="31" t="s">
        <v>598</v>
      </c>
      <c r="AD39" s="31" t="s">
        <v>599</v>
      </c>
      <c r="AE39" s="31" t="s">
        <v>548</v>
      </c>
      <c r="AF39" s="31" t="s">
        <v>491</v>
      </c>
      <c r="AG39" s="31" t="s">
        <v>600</v>
      </c>
      <c r="AH39" s="31" t="s">
        <v>356</v>
      </c>
      <c r="AI39" s="31" t="s">
        <v>435</v>
      </c>
      <c r="AJ39" s="33"/>
      <c r="AK39" s="11" t="str">
        <f t="shared" si="11"/>
        <v>Papis Leszek</v>
      </c>
      <c r="AL39" s="11" t="str">
        <f t="shared" si="12"/>
        <v>Troll Team</v>
      </c>
      <c r="AM39" s="11" t="str">
        <f t="shared" si="13"/>
        <v>Słupsk</v>
      </c>
      <c r="AN39" s="11">
        <f t="shared" si="6"/>
        <v>56.405439856138337</v>
      </c>
      <c r="AO39" s="11"/>
      <c r="AP39" s="11">
        <f t="shared" si="14"/>
        <v>1.0014181622573231</v>
      </c>
      <c r="AQ39" s="11">
        <f t="shared" si="15"/>
        <v>0.9285714285714286</v>
      </c>
      <c r="AR39" s="11">
        <f t="shared" si="16"/>
        <v>1</v>
      </c>
      <c r="AS39" s="11">
        <f t="shared" si="17"/>
        <v>0.98528770473770133</v>
      </c>
    </row>
    <row r="40" spans="1:45">
      <c r="A40" s="34">
        <v>36</v>
      </c>
      <c r="B40" s="34">
        <v>36</v>
      </c>
      <c r="C40" s="35"/>
      <c r="D40" s="34">
        <v>1130</v>
      </c>
      <c r="E40" s="34" t="s">
        <v>695</v>
      </c>
      <c r="F40" s="34" t="s">
        <v>522</v>
      </c>
      <c r="G40" s="34">
        <v>1975</v>
      </c>
      <c r="H40" s="34" t="s">
        <v>85</v>
      </c>
      <c r="I40" s="34" t="s">
        <v>696</v>
      </c>
      <c r="J40" s="34">
        <v>47</v>
      </c>
      <c r="K40" s="34">
        <v>17</v>
      </c>
      <c r="L40" s="34">
        <v>47</v>
      </c>
      <c r="M40" s="34" t="s">
        <v>697</v>
      </c>
      <c r="N40" s="34">
        <v>0</v>
      </c>
      <c r="O40" s="34" t="s">
        <v>656</v>
      </c>
      <c r="P40" s="34" t="s">
        <v>698</v>
      </c>
      <c r="Q40" s="34" t="s">
        <v>699</v>
      </c>
      <c r="R40" s="34" t="s">
        <v>700</v>
      </c>
      <c r="S40" s="34" t="s">
        <v>701</v>
      </c>
      <c r="T40" s="34" t="s">
        <v>445</v>
      </c>
      <c r="U40" s="34" t="s">
        <v>702</v>
      </c>
      <c r="V40" s="34" t="s">
        <v>703</v>
      </c>
      <c r="W40" s="34" t="s">
        <v>704</v>
      </c>
      <c r="X40" s="35"/>
      <c r="Y40" s="34" t="s">
        <v>549</v>
      </c>
      <c r="Z40" s="34" t="s">
        <v>705</v>
      </c>
      <c r="AA40" s="34" t="s">
        <v>680</v>
      </c>
      <c r="AB40" s="34" t="s">
        <v>615</v>
      </c>
      <c r="AC40" s="34" t="s">
        <v>564</v>
      </c>
      <c r="AD40" s="34" t="s">
        <v>377</v>
      </c>
      <c r="AE40" s="34" t="s">
        <v>706</v>
      </c>
      <c r="AF40" s="35"/>
      <c r="AG40" s="34" t="s">
        <v>538</v>
      </c>
      <c r="AH40" s="35"/>
      <c r="AI40" s="34" t="s">
        <v>707</v>
      </c>
      <c r="AJ40" s="36"/>
      <c r="AK40" s="11" t="str">
        <f t="shared" si="11"/>
        <v>Jędrusik Rafał</v>
      </c>
      <c r="AL40" s="11" t="str">
        <f t="shared" si="12"/>
        <v>hurricane 2128</v>
      </c>
      <c r="AM40" s="11" t="str">
        <f t="shared" si="13"/>
        <v>Poznań</v>
      </c>
      <c r="AN40" s="11">
        <f t="shared" si="6"/>
        <v>55.23032652580212</v>
      </c>
      <c r="AO40" s="11"/>
      <c r="AP40" s="11">
        <f t="shared" si="14"/>
        <v>0.96024981803667442</v>
      </c>
      <c r="AQ40" s="11">
        <f t="shared" si="15"/>
        <v>1.3076923076923077</v>
      </c>
      <c r="AR40" s="11">
        <f t="shared" si="16"/>
        <v>0.97916666666666663</v>
      </c>
      <c r="AS40" s="11">
        <f t="shared" si="17"/>
        <v>1.0551181986832046</v>
      </c>
    </row>
    <row r="41" spans="1:45">
      <c r="A41" s="31">
        <v>37</v>
      </c>
      <c r="B41" s="31">
        <v>37</v>
      </c>
      <c r="C41" s="32"/>
      <c r="D41" s="31">
        <v>1053</v>
      </c>
      <c r="E41" s="31" t="s">
        <v>708</v>
      </c>
      <c r="F41" s="31" t="s">
        <v>709</v>
      </c>
      <c r="G41" s="31">
        <v>1983</v>
      </c>
      <c r="H41" s="31" t="s">
        <v>57</v>
      </c>
      <c r="I41" s="32"/>
      <c r="J41" s="31">
        <v>47</v>
      </c>
      <c r="K41" s="31">
        <v>14</v>
      </c>
      <c r="L41" s="31">
        <v>47</v>
      </c>
      <c r="M41" s="31" t="s">
        <v>710</v>
      </c>
      <c r="N41" s="31">
        <v>0</v>
      </c>
      <c r="O41" s="32"/>
      <c r="P41" s="32"/>
      <c r="Q41" s="31" t="s">
        <v>711</v>
      </c>
      <c r="R41" s="31" t="s">
        <v>712</v>
      </c>
      <c r="S41" s="32"/>
      <c r="T41" s="31" t="s">
        <v>705</v>
      </c>
      <c r="U41" s="32"/>
      <c r="V41" s="31" t="s">
        <v>713</v>
      </c>
      <c r="W41" s="31" t="s">
        <v>359</v>
      </c>
      <c r="X41" s="32"/>
      <c r="Y41" s="31" t="s">
        <v>714</v>
      </c>
      <c r="Z41" s="31" t="s">
        <v>715</v>
      </c>
      <c r="AA41" s="32"/>
      <c r="AB41" s="31" t="s">
        <v>716</v>
      </c>
      <c r="AC41" s="31" t="s">
        <v>614</v>
      </c>
      <c r="AD41" s="31" t="s">
        <v>276</v>
      </c>
      <c r="AE41" s="31" t="s">
        <v>610</v>
      </c>
      <c r="AF41" s="31" t="s">
        <v>674</v>
      </c>
      <c r="AG41" s="31" t="s">
        <v>411</v>
      </c>
      <c r="AH41" s="31" t="s">
        <v>717</v>
      </c>
      <c r="AI41" s="31" t="s">
        <v>480</v>
      </c>
      <c r="AJ41" s="33"/>
      <c r="AK41" s="11" t="str">
        <f t="shared" si="11"/>
        <v>Szumański Jakub</v>
      </c>
      <c r="AL41" s="11">
        <f t="shared" si="12"/>
        <v>0</v>
      </c>
      <c r="AM41" s="11" t="str">
        <f t="shared" si="13"/>
        <v>Gdańsk</v>
      </c>
      <c r="AN41" s="11">
        <f t="shared" si="6"/>
        <v>53.126772591534966</v>
      </c>
      <c r="AO41" s="11"/>
      <c r="AP41" s="11">
        <f t="shared" si="14"/>
        <v>1.0801673852396652</v>
      </c>
      <c r="AQ41" s="11">
        <f t="shared" si="15"/>
        <v>0.82352941176470584</v>
      </c>
      <c r="AR41" s="11">
        <f t="shared" si="16"/>
        <v>1</v>
      </c>
      <c r="AS41" s="11">
        <f t="shared" si="17"/>
        <v>0.96191306359044559</v>
      </c>
    </row>
    <row r="42" spans="1:45">
      <c r="A42" s="34">
        <v>38</v>
      </c>
      <c r="B42" s="34">
        <v>38</v>
      </c>
      <c r="C42" s="35"/>
      <c r="D42" s="34">
        <v>1105</v>
      </c>
      <c r="E42" s="34" t="s">
        <v>62</v>
      </c>
      <c r="F42" s="34" t="s">
        <v>472</v>
      </c>
      <c r="G42" s="34">
        <v>1974</v>
      </c>
      <c r="H42" s="34" t="s">
        <v>68</v>
      </c>
      <c r="I42" s="34" t="s">
        <v>89</v>
      </c>
      <c r="J42" s="34">
        <v>46</v>
      </c>
      <c r="K42" s="34">
        <v>14</v>
      </c>
      <c r="L42" s="34">
        <v>46</v>
      </c>
      <c r="M42" s="34" t="s">
        <v>718</v>
      </c>
      <c r="N42" s="34">
        <v>0</v>
      </c>
      <c r="O42" s="35"/>
      <c r="P42" s="35"/>
      <c r="Q42" s="34" t="s">
        <v>622</v>
      </c>
      <c r="R42" s="34" t="s">
        <v>719</v>
      </c>
      <c r="S42" s="34" t="s">
        <v>305</v>
      </c>
      <c r="T42" s="35"/>
      <c r="U42" s="34" t="s">
        <v>720</v>
      </c>
      <c r="V42" s="34" t="s">
        <v>721</v>
      </c>
      <c r="W42" s="34" t="s">
        <v>722</v>
      </c>
      <c r="X42" s="35"/>
      <c r="Y42" s="35"/>
      <c r="Z42" s="34" t="s">
        <v>415</v>
      </c>
      <c r="AA42" s="34" t="s">
        <v>626</v>
      </c>
      <c r="AB42" s="35"/>
      <c r="AC42" s="34" t="s">
        <v>279</v>
      </c>
      <c r="AD42" s="34" t="s">
        <v>629</v>
      </c>
      <c r="AE42" s="34" t="s">
        <v>723</v>
      </c>
      <c r="AF42" s="34" t="s">
        <v>288</v>
      </c>
      <c r="AG42" s="34" t="s">
        <v>271</v>
      </c>
      <c r="AH42" s="34" t="s">
        <v>724</v>
      </c>
      <c r="AI42" s="34" t="s">
        <v>405</v>
      </c>
      <c r="AJ42" s="36"/>
      <c r="AK42" s="11" t="str">
        <f t="shared" si="11"/>
        <v>Witkowski Michał</v>
      </c>
      <c r="AL42" s="11" t="str">
        <f t="shared" si="12"/>
        <v>Tornado Accedit</v>
      </c>
      <c r="AM42" s="11" t="str">
        <f t="shared" si="13"/>
        <v>Toruń</v>
      </c>
      <c r="AN42" s="11">
        <f t="shared" si="6"/>
        <v>51.996415727885285</v>
      </c>
      <c r="AO42" s="11"/>
      <c r="AP42" s="11">
        <f t="shared" si="14"/>
        <v>0.94931985072830138</v>
      </c>
      <c r="AQ42" s="11">
        <f t="shared" si="15"/>
        <v>1</v>
      </c>
      <c r="AR42" s="11">
        <f t="shared" si="16"/>
        <v>0.97872340425531912</v>
      </c>
      <c r="AS42" s="11">
        <f t="shared" si="17"/>
        <v>1</v>
      </c>
    </row>
    <row r="43" spans="1:45">
      <c r="A43" s="31">
        <v>39</v>
      </c>
      <c r="B43" s="31">
        <v>39</v>
      </c>
      <c r="C43" s="32"/>
      <c r="D43" s="31">
        <v>1150</v>
      </c>
      <c r="E43" s="31" t="s">
        <v>725</v>
      </c>
      <c r="F43" s="31" t="s">
        <v>726</v>
      </c>
      <c r="G43" s="31">
        <v>1978</v>
      </c>
      <c r="H43" s="31" t="s">
        <v>727</v>
      </c>
      <c r="I43" s="32"/>
      <c r="J43" s="31">
        <v>46</v>
      </c>
      <c r="K43" s="31">
        <v>14</v>
      </c>
      <c r="L43" s="31">
        <v>46</v>
      </c>
      <c r="M43" s="31" t="s">
        <v>728</v>
      </c>
      <c r="N43" s="31">
        <v>0</v>
      </c>
      <c r="O43" s="32"/>
      <c r="P43" s="32"/>
      <c r="Q43" s="31" t="s">
        <v>729</v>
      </c>
      <c r="R43" s="31" t="s">
        <v>497</v>
      </c>
      <c r="S43" s="32"/>
      <c r="T43" s="31" t="s">
        <v>730</v>
      </c>
      <c r="U43" s="32"/>
      <c r="V43" s="31" t="s">
        <v>731</v>
      </c>
      <c r="W43" s="31" t="s">
        <v>516</v>
      </c>
      <c r="X43" s="31" t="s">
        <v>681</v>
      </c>
      <c r="Y43" s="31" t="s">
        <v>551</v>
      </c>
      <c r="Z43" s="31" t="s">
        <v>432</v>
      </c>
      <c r="AA43" s="32"/>
      <c r="AB43" s="32"/>
      <c r="AC43" s="31" t="s">
        <v>732</v>
      </c>
      <c r="AD43" s="31" t="s">
        <v>672</v>
      </c>
      <c r="AE43" s="31" t="s">
        <v>733</v>
      </c>
      <c r="AF43" s="31" t="s">
        <v>349</v>
      </c>
      <c r="AG43" s="31" t="s">
        <v>576</v>
      </c>
      <c r="AH43" s="31" t="s">
        <v>530</v>
      </c>
      <c r="AI43" s="31" t="s">
        <v>591</v>
      </c>
      <c r="AJ43" s="33"/>
      <c r="AK43" s="11" t="str">
        <f t="shared" si="11"/>
        <v>Poniecki Jan</v>
      </c>
      <c r="AL43" s="11">
        <f t="shared" si="12"/>
        <v>0</v>
      </c>
      <c r="AM43" s="11" t="str">
        <f t="shared" si="13"/>
        <v>Wola Gałkowska</v>
      </c>
      <c r="AN43" s="11">
        <f t="shared" si="6"/>
        <v>51.349829455935023</v>
      </c>
      <c r="AO43" s="11"/>
      <c r="AP43" s="11">
        <f t="shared" si="14"/>
        <v>0.98756479147843446</v>
      </c>
      <c r="AQ43" s="11">
        <f t="shared" si="15"/>
        <v>1</v>
      </c>
      <c r="AR43" s="11">
        <f t="shared" si="16"/>
        <v>1</v>
      </c>
      <c r="AS43" s="11">
        <f t="shared" si="17"/>
        <v>1</v>
      </c>
    </row>
    <row r="44" spans="1:45">
      <c r="A44" s="34">
        <v>40</v>
      </c>
      <c r="B44" s="34">
        <v>40</v>
      </c>
      <c r="C44" s="35"/>
      <c r="D44" s="34">
        <v>1078</v>
      </c>
      <c r="E44" s="34" t="s">
        <v>734</v>
      </c>
      <c r="F44" s="34" t="s">
        <v>735</v>
      </c>
      <c r="G44" s="34">
        <v>1976</v>
      </c>
      <c r="H44" s="34" t="s">
        <v>57</v>
      </c>
      <c r="I44" s="34" t="s">
        <v>736</v>
      </c>
      <c r="J44" s="34">
        <v>46</v>
      </c>
      <c r="K44" s="34">
        <v>14</v>
      </c>
      <c r="L44" s="34">
        <v>46</v>
      </c>
      <c r="M44" s="34" t="s">
        <v>737</v>
      </c>
      <c r="N44" s="34">
        <v>0</v>
      </c>
      <c r="O44" s="35"/>
      <c r="P44" s="35"/>
      <c r="Q44" s="34" t="s">
        <v>391</v>
      </c>
      <c r="R44" s="34" t="s">
        <v>362</v>
      </c>
      <c r="S44" s="34" t="s">
        <v>644</v>
      </c>
      <c r="T44" s="35"/>
      <c r="U44" s="34" t="s">
        <v>720</v>
      </c>
      <c r="V44" s="34" t="s">
        <v>358</v>
      </c>
      <c r="W44" s="35"/>
      <c r="X44" s="35"/>
      <c r="Y44" s="34" t="s">
        <v>430</v>
      </c>
      <c r="Z44" s="34" t="s">
        <v>596</v>
      </c>
      <c r="AA44" s="34" t="s">
        <v>738</v>
      </c>
      <c r="AB44" s="35"/>
      <c r="AC44" s="34" t="s">
        <v>643</v>
      </c>
      <c r="AD44" s="34" t="s">
        <v>447</v>
      </c>
      <c r="AE44" s="34" t="s">
        <v>465</v>
      </c>
      <c r="AF44" s="34" t="s">
        <v>615</v>
      </c>
      <c r="AG44" s="34" t="s">
        <v>739</v>
      </c>
      <c r="AH44" s="34" t="s">
        <v>740</v>
      </c>
      <c r="AI44" s="34" t="s">
        <v>741</v>
      </c>
      <c r="AJ44" s="36"/>
      <c r="AK44" s="11" t="str">
        <f t="shared" si="11"/>
        <v>Rogalewski Remigiusz</v>
      </c>
      <c r="AL44" s="11" t="str">
        <f t="shared" si="12"/>
        <v>Turystyka Wszechstronna</v>
      </c>
      <c r="AM44" s="11" t="str">
        <f t="shared" si="13"/>
        <v>Gdańsk</v>
      </c>
      <c r="AN44" s="11">
        <f t="shared" si="6"/>
        <v>50.555282831005293</v>
      </c>
      <c r="AO44" s="11"/>
      <c r="AP44" s="11">
        <f t="shared" si="14"/>
        <v>0.98452679135747556</v>
      </c>
      <c r="AQ44" s="11">
        <f t="shared" si="15"/>
        <v>1</v>
      </c>
      <c r="AR44" s="11">
        <f t="shared" si="16"/>
        <v>1</v>
      </c>
      <c r="AS44" s="11">
        <f t="shared" si="17"/>
        <v>1</v>
      </c>
    </row>
    <row r="45" spans="1:45">
      <c r="A45" s="31">
        <v>41</v>
      </c>
      <c r="B45" s="31">
        <v>41</v>
      </c>
      <c r="C45" s="32"/>
      <c r="D45" s="31">
        <v>1129</v>
      </c>
      <c r="E45" s="31" t="s">
        <v>742</v>
      </c>
      <c r="F45" s="31" t="s">
        <v>50</v>
      </c>
      <c r="G45" s="31">
        <v>1971</v>
      </c>
      <c r="H45" s="31" t="s">
        <v>743</v>
      </c>
      <c r="I45" s="31" t="s">
        <v>744</v>
      </c>
      <c r="J45" s="31">
        <v>46</v>
      </c>
      <c r="K45" s="31">
        <v>14</v>
      </c>
      <c r="L45" s="31">
        <v>46</v>
      </c>
      <c r="M45" s="31" t="s">
        <v>745</v>
      </c>
      <c r="N45" s="31">
        <v>0</v>
      </c>
      <c r="O45" s="32"/>
      <c r="P45" s="32"/>
      <c r="Q45" s="32"/>
      <c r="R45" s="31" t="s">
        <v>746</v>
      </c>
      <c r="S45" s="31" t="s">
        <v>318</v>
      </c>
      <c r="T45" s="31" t="s">
        <v>747</v>
      </c>
      <c r="U45" s="31" t="s">
        <v>748</v>
      </c>
      <c r="V45" s="31" t="s">
        <v>749</v>
      </c>
      <c r="W45" s="32"/>
      <c r="X45" s="32"/>
      <c r="Y45" s="31" t="s">
        <v>321</v>
      </c>
      <c r="Z45" s="31" t="s">
        <v>683</v>
      </c>
      <c r="AA45" s="31" t="s">
        <v>474</v>
      </c>
      <c r="AB45" s="31" t="s">
        <v>405</v>
      </c>
      <c r="AC45" s="31" t="s">
        <v>403</v>
      </c>
      <c r="AD45" s="31" t="s">
        <v>750</v>
      </c>
      <c r="AE45" s="31" t="s">
        <v>751</v>
      </c>
      <c r="AF45" s="31" t="s">
        <v>752</v>
      </c>
      <c r="AG45" s="32"/>
      <c r="AH45" s="31" t="s">
        <v>383</v>
      </c>
      <c r="AI45" s="31" t="s">
        <v>384</v>
      </c>
      <c r="AJ45" s="33"/>
      <c r="AK45" s="11" t="str">
        <f t="shared" si="11"/>
        <v>Kryszewski Wojciech</v>
      </c>
      <c r="AL45" s="11" t="str">
        <f t="shared" si="12"/>
        <v>K2</v>
      </c>
      <c r="AM45" s="11" t="str">
        <f t="shared" si="13"/>
        <v>Koleczkowo</v>
      </c>
      <c r="AN45" s="11">
        <f t="shared" si="6"/>
        <v>50.465501279535353</v>
      </c>
      <c r="AO45" s="11"/>
      <c r="AP45" s="11">
        <f t="shared" si="14"/>
        <v>0.998224091599486</v>
      </c>
      <c r="AQ45" s="11">
        <f t="shared" si="15"/>
        <v>1</v>
      </c>
      <c r="AR45" s="11">
        <f t="shared" si="16"/>
        <v>1</v>
      </c>
      <c r="AS45" s="11">
        <f t="shared" si="17"/>
        <v>1</v>
      </c>
    </row>
    <row r="46" spans="1:45">
      <c r="A46" s="34">
        <v>42</v>
      </c>
      <c r="B46" s="34">
        <v>42</v>
      </c>
      <c r="C46" s="35"/>
      <c r="D46" s="34">
        <v>1008</v>
      </c>
      <c r="E46" s="34" t="s">
        <v>753</v>
      </c>
      <c r="F46" s="34" t="s">
        <v>726</v>
      </c>
      <c r="G46" s="34">
        <v>1982</v>
      </c>
      <c r="H46" s="34" t="s">
        <v>754</v>
      </c>
      <c r="I46" s="34" t="s">
        <v>755</v>
      </c>
      <c r="J46" s="34">
        <v>45</v>
      </c>
      <c r="K46" s="34">
        <v>14</v>
      </c>
      <c r="L46" s="34">
        <v>45</v>
      </c>
      <c r="M46" s="34" t="s">
        <v>756</v>
      </c>
      <c r="N46" s="34">
        <v>0</v>
      </c>
      <c r="O46" s="35"/>
      <c r="P46" s="35"/>
      <c r="Q46" s="34" t="s">
        <v>757</v>
      </c>
      <c r="R46" s="34" t="s">
        <v>606</v>
      </c>
      <c r="S46" s="34" t="s">
        <v>758</v>
      </c>
      <c r="T46" s="35"/>
      <c r="U46" s="34" t="s">
        <v>759</v>
      </c>
      <c r="V46" s="34" t="s">
        <v>760</v>
      </c>
      <c r="W46" s="34" t="s">
        <v>576</v>
      </c>
      <c r="X46" s="35"/>
      <c r="Y46" s="34" t="s">
        <v>761</v>
      </c>
      <c r="Z46" s="34" t="s">
        <v>282</v>
      </c>
      <c r="AA46" s="34" t="s">
        <v>762</v>
      </c>
      <c r="AB46" s="35"/>
      <c r="AC46" s="34" t="s">
        <v>516</v>
      </c>
      <c r="AD46" s="35"/>
      <c r="AE46" s="34" t="s">
        <v>630</v>
      </c>
      <c r="AF46" s="34" t="s">
        <v>674</v>
      </c>
      <c r="AG46" s="34" t="s">
        <v>763</v>
      </c>
      <c r="AH46" s="34" t="s">
        <v>740</v>
      </c>
      <c r="AI46" s="34" t="s">
        <v>764</v>
      </c>
      <c r="AJ46" s="36"/>
      <c r="AK46" s="11" t="str">
        <f t="shared" si="11"/>
        <v>Kulka Jan</v>
      </c>
      <c r="AL46" s="11" t="str">
        <f t="shared" si="12"/>
        <v>Kozacy z Wybrzeża</v>
      </c>
      <c r="AM46" s="11" t="str">
        <f t="shared" si="13"/>
        <v>Pogórze</v>
      </c>
      <c r="AN46" s="11">
        <f t="shared" si="6"/>
        <v>49.368425164762847</v>
      </c>
      <c r="AO46" s="11"/>
      <c r="AP46" s="11">
        <f t="shared" si="14"/>
        <v>1.0114391056699203</v>
      </c>
      <c r="AQ46" s="11">
        <f t="shared" si="15"/>
        <v>1</v>
      </c>
      <c r="AR46" s="11">
        <f t="shared" si="16"/>
        <v>0.97826086956521741</v>
      </c>
      <c r="AS46" s="11">
        <f t="shared" si="17"/>
        <v>1</v>
      </c>
    </row>
    <row r="47" spans="1:45">
      <c r="A47" s="31">
        <v>43</v>
      </c>
      <c r="B47" s="31">
        <v>43</v>
      </c>
      <c r="C47" s="32"/>
      <c r="D47" s="31">
        <v>1063</v>
      </c>
      <c r="E47" s="31" t="s">
        <v>129</v>
      </c>
      <c r="F47" s="31" t="s">
        <v>88</v>
      </c>
      <c r="G47" s="31">
        <v>1978</v>
      </c>
      <c r="H47" s="31" t="s">
        <v>125</v>
      </c>
      <c r="I47" s="31" t="s">
        <v>765</v>
      </c>
      <c r="J47" s="31">
        <v>45</v>
      </c>
      <c r="K47" s="31">
        <v>13</v>
      </c>
      <c r="L47" s="31">
        <v>45</v>
      </c>
      <c r="M47" s="31" t="s">
        <v>766</v>
      </c>
      <c r="N47" s="31">
        <v>0</v>
      </c>
      <c r="O47" s="32"/>
      <c r="P47" s="32"/>
      <c r="Q47" s="31" t="s">
        <v>767</v>
      </c>
      <c r="R47" s="31" t="s">
        <v>768</v>
      </c>
      <c r="S47" s="32"/>
      <c r="T47" s="32"/>
      <c r="U47" s="32"/>
      <c r="V47" s="31" t="s">
        <v>285</v>
      </c>
      <c r="W47" s="31" t="s">
        <v>449</v>
      </c>
      <c r="X47" s="32"/>
      <c r="Y47" s="31" t="s">
        <v>657</v>
      </c>
      <c r="Z47" s="31" t="s">
        <v>769</v>
      </c>
      <c r="AA47" s="31" t="s">
        <v>597</v>
      </c>
      <c r="AB47" s="31" t="s">
        <v>521</v>
      </c>
      <c r="AC47" s="32"/>
      <c r="AD47" s="31" t="s">
        <v>716</v>
      </c>
      <c r="AE47" s="31" t="s">
        <v>770</v>
      </c>
      <c r="AF47" s="31" t="s">
        <v>518</v>
      </c>
      <c r="AG47" s="31" t="s">
        <v>374</v>
      </c>
      <c r="AH47" s="31" t="s">
        <v>771</v>
      </c>
      <c r="AI47" s="31" t="s">
        <v>384</v>
      </c>
      <c r="AJ47" s="33"/>
      <c r="AK47" s="11" t="str">
        <f t="shared" si="11"/>
        <v>Sadowski Marek</v>
      </c>
      <c r="AL47" s="11" t="str">
        <f t="shared" si="12"/>
        <v>GR3miasto/Metropolis</v>
      </c>
      <c r="AM47" s="11" t="str">
        <f t="shared" si="13"/>
        <v>Czaple</v>
      </c>
      <c r="AN47" s="11">
        <f t="shared" si="6"/>
        <v>48.642102317104161</v>
      </c>
      <c r="AO47" s="11"/>
      <c r="AP47" s="11">
        <f t="shared" si="14"/>
        <v>0.9886209635964297</v>
      </c>
      <c r="AQ47" s="11">
        <f t="shared" si="15"/>
        <v>0.9285714285714286</v>
      </c>
      <c r="AR47" s="11">
        <f t="shared" si="16"/>
        <v>1</v>
      </c>
      <c r="AS47" s="11">
        <f t="shared" si="17"/>
        <v>0.98528770473770133</v>
      </c>
    </row>
    <row r="48" spans="1:45">
      <c r="A48" s="34">
        <v>44</v>
      </c>
      <c r="B48" s="34">
        <v>44</v>
      </c>
      <c r="C48" s="35"/>
      <c r="D48" s="34">
        <v>1149</v>
      </c>
      <c r="E48" s="34" t="s">
        <v>772</v>
      </c>
      <c r="F48" s="34" t="s">
        <v>773</v>
      </c>
      <c r="G48" s="34">
        <v>1978</v>
      </c>
      <c r="H48" s="34" t="s">
        <v>774</v>
      </c>
      <c r="I48" s="34" t="s">
        <v>775</v>
      </c>
      <c r="J48" s="34">
        <v>44</v>
      </c>
      <c r="K48" s="34">
        <v>14</v>
      </c>
      <c r="L48" s="34">
        <v>44</v>
      </c>
      <c r="M48" s="34" t="s">
        <v>776</v>
      </c>
      <c r="N48" s="34">
        <v>0</v>
      </c>
      <c r="O48" s="34" t="s">
        <v>474</v>
      </c>
      <c r="P48" s="34" t="s">
        <v>505</v>
      </c>
      <c r="Q48" s="35"/>
      <c r="R48" s="34" t="s">
        <v>777</v>
      </c>
      <c r="S48" s="35"/>
      <c r="T48" s="34" t="s">
        <v>547</v>
      </c>
      <c r="U48" s="35"/>
      <c r="V48" s="34" t="s">
        <v>346</v>
      </c>
      <c r="W48" s="34" t="s">
        <v>778</v>
      </c>
      <c r="X48" s="35"/>
      <c r="Y48" s="34" t="s">
        <v>446</v>
      </c>
      <c r="Z48" s="34" t="s">
        <v>451</v>
      </c>
      <c r="AA48" s="35"/>
      <c r="AB48" s="34" t="s">
        <v>779</v>
      </c>
      <c r="AC48" s="34" t="s">
        <v>624</v>
      </c>
      <c r="AD48" s="35"/>
      <c r="AE48" s="34" t="s">
        <v>780</v>
      </c>
      <c r="AF48" s="34" t="s">
        <v>589</v>
      </c>
      <c r="AG48" s="34" t="s">
        <v>781</v>
      </c>
      <c r="AH48" s="34" t="s">
        <v>539</v>
      </c>
      <c r="AI48" s="34" t="s">
        <v>591</v>
      </c>
      <c r="AJ48" s="36"/>
      <c r="AK48" s="11" t="str">
        <f t="shared" si="11"/>
        <v>Kubicki Machał</v>
      </c>
      <c r="AL48" s="11" t="str">
        <f t="shared" si="12"/>
        <v>KS Zygmunt</v>
      </c>
      <c r="AM48" s="11" t="str">
        <f t="shared" si="13"/>
        <v>Bruksela</v>
      </c>
      <c r="AN48" s="11">
        <f t="shared" si="6"/>
        <v>47.5611667100574</v>
      </c>
      <c r="AO48" s="11"/>
      <c r="AP48" s="11">
        <f t="shared" si="14"/>
        <v>1.0186846928331705</v>
      </c>
      <c r="AQ48" s="11">
        <f t="shared" si="15"/>
        <v>1.0769230769230769</v>
      </c>
      <c r="AR48" s="11">
        <f t="shared" si="16"/>
        <v>0.97777777777777775</v>
      </c>
      <c r="AS48" s="11">
        <f t="shared" si="17"/>
        <v>1.0149319789453937</v>
      </c>
    </row>
    <row r="49" spans="1:45">
      <c r="A49" s="31">
        <v>45</v>
      </c>
      <c r="B49" s="31">
        <v>45</v>
      </c>
      <c r="C49" s="32"/>
      <c r="D49" s="31">
        <v>1123</v>
      </c>
      <c r="E49" s="31" t="s">
        <v>782</v>
      </c>
      <c r="F49" s="31" t="s">
        <v>783</v>
      </c>
      <c r="G49" s="31">
        <v>1955</v>
      </c>
      <c r="H49" s="31" t="s">
        <v>45</v>
      </c>
      <c r="I49" s="32"/>
      <c r="J49" s="31">
        <v>44</v>
      </c>
      <c r="K49" s="31">
        <v>13</v>
      </c>
      <c r="L49" s="31">
        <v>44</v>
      </c>
      <c r="M49" s="31" t="s">
        <v>784</v>
      </c>
      <c r="N49" s="31">
        <v>0</v>
      </c>
      <c r="O49" s="32"/>
      <c r="P49" s="32"/>
      <c r="Q49" s="32"/>
      <c r="R49" s="31" t="s">
        <v>533</v>
      </c>
      <c r="S49" s="32"/>
      <c r="T49" s="31" t="s">
        <v>369</v>
      </c>
      <c r="U49" s="32"/>
      <c r="V49" s="31" t="s">
        <v>785</v>
      </c>
      <c r="W49" s="31" t="s">
        <v>334</v>
      </c>
      <c r="X49" s="31" t="s">
        <v>786</v>
      </c>
      <c r="Y49" s="31" t="s">
        <v>787</v>
      </c>
      <c r="Z49" s="31" t="s">
        <v>701</v>
      </c>
      <c r="AA49" s="32"/>
      <c r="AB49" s="31" t="s">
        <v>312</v>
      </c>
      <c r="AC49" s="31" t="s">
        <v>788</v>
      </c>
      <c r="AD49" s="31" t="s">
        <v>563</v>
      </c>
      <c r="AE49" s="32"/>
      <c r="AF49" s="31" t="s">
        <v>660</v>
      </c>
      <c r="AG49" s="31" t="s">
        <v>789</v>
      </c>
      <c r="AH49" s="31" t="s">
        <v>790</v>
      </c>
      <c r="AI49" s="31" t="s">
        <v>791</v>
      </c>
      <c r="AJ49" s="33"/>
      <c r="AK49" s="11" t="str">
        <f t="shared" si="11"/>
        <v>Ścibisz Jerzy</v>
      </c>
      <c r="AL49" s="11">
        <f t="shared" si="12"/>
        <v>0</v>
      </c>
      <c r="AM49" s="11" t="str">
        <f t="shared" si="13"/>
        <v>Szczecin</v>
      </c>
      <c r="AN49" s="11">
        <f t="shared" si="6"/>
        <v>46.861432782399625</v>
      </c>
      <c r="AO49" s="11"/>
      <c r="AP49" s="11">
        <f t="shared" si="14"/>
        <v>1.0004048004571866</v>
      </c>
      <c r="AQ49" s="11">
        <f t="shared" si="15"/>
        <v>0.9285714285714286</v>
      </c>
      <c r="AR49" s="11">
        <f t="shared" si="16"/>
        <v>1</v>
      </c>
      <c r="AS49" s="11">
        <f t="shared" si="17"/>
        <v>0.98528770473770133</v>
      </c>
    </row>
    <row r="50" spans="1:45">
      <c r="A50" s="34">
        <v>46</v>
      </c>
      <c r="B50" s="34">
        <v>46</v>
      </c>
      <c r="C50" s="35"/>
      <c r="D50" s="34">
        <v>1132</v>
      </c>
      <c r="E50" s="34" t="s">
        <v>792</v>
      </c>
      <c r="F50" s="34" t="s">
        <v>59</v>
      </c>
      <c r="G50" s="34">
        <v>1982</v>
      </c>
      <c r="H50" s="34" t="s">
        <v>57</v>
      </c>
      <c r="I50" s="34" t="s">
        <v>793</v>
      </c>
      <c r="J50" s="34">
        <v>43</v>
      </c>
      <c r="K50" s="34">
        <v>13</v>
      </c>
      <c r="L50" s="34">
        <v>43</v>
      </c>
      <c r="M50" s="34" t="s">
        <v>794</v>
      </c>
      <c r="N50" s="34">
        <v>0</v>
      </c>
      <c r="O50" s="35"/>
      <c r="P50" s="35"/>
      <c r="Q50" s="35"/>
      <c r="R50" s="34" t="s">
        <v>795</v>
      </c>
      <c r="S50" s="34" t="s">
        <v>796</v>
      </c>
      <c r="T50" s="34" t="s">
        <v>797</v>
      </c>
      <c r="U50" s="35"/>
      <c r="V50" s="34" t="s">
        <v>798</v>
      </c>
      <c r="W50" s="34" t="s">
        <v>334</v>
      </c>
      <c r="X50" s="35"/>
      <c r="Y50" s="34" t="s">
        <v>566</v>
      </c>
      <c r="Z50" s="34" t="s">
        <v>714</v>
      </c>
      <c r="AA50" s="34" t="s">
        <v>799</v>
      </c>
      <c r="AB50" s="35"/>
      <c r="AC50" s="34" t="s">
        <v>800</v>
      </c>
      <c r="AD50" s="34" t="s">
        <v>404</v>
      </c>
      <c r="AE50" s="34" t="s">
        <v>801</v>
      </c>
      <c r="AF50" s="35"/>
      <c r="AG50" s="34" t="s">
        <v>699</v>
      </c>
      <c r="AH50" s="34" t="s">
        <v>692</v>
      </c>
      <c r="AI50" s="34" t="s">
        <v>802</v>
      </c>
      <c r="AJ50" s="36"/>
      <c r="AK50" s="11" t="str">
        <f t="shared" si="11"/>
        <v>Grundkowski Jacek</v>
      </c>
      <c r="AL50" s="11" t="str">
        <f t="shared" si="12"/>
        <v>ladnemeble.net</v>
      </c>
      <c r="AM50" s="11" t="str">
        <f t="shared" si="13"/>
        <v>Gdańsk</v>
      </c>
      <c r="AN50" s="11">
        <f t="shared" si="6"/>
        <v>45.796400219163267</v>
      </c>
      <c r="AO50" s="11"/>
      <c r="AP50" s="11">
        <f t="shared" si="14"/>
        <v>0.99124318455401605</v>
      </c>
      <c r="AQ50" s="11">
        <f t="shared" si="15"/>
        <v>1</v>
      </c>
      <c r="AR50" s="11">
        <f t="shared" si="16"/>
        <v>0.97727272727272729</v>
      </c>
      <c r="AS50" s="11">
        <f t="shared" si="17"/>
        <v>1</v>
      </c>
    </row>
    <row r="51" spans="1:45">
      <c r="A51" s="31">
        <v>47</v>
      </c>
      <c r="B51" s="31">
        <v>47</v>
      </c>
      <c r="C51" s="32"/>
      <c r="D51" s="31">
        <v>1158</v>
      </c>
      <c r="E51" s="31" t="s">
        <v>803</v>
      </c>
      <c r="F51" s="31" t="s">
        <v>578</v>
      </c>
      <c r="G51" s="31">
        <v>1972</v>
      </c>
      <c r="H51" s="31" t="s">
        <v>57</v>
      </c>
      <c r="I51" s="32"/>
      <c r="J51" s="31">
        <v>43</v>
      </c>
      <c r="K51" s="31">
        <v>13</v>
      </c>
      <c r="L51" s="31">
        <v>43</v>
      </c>
      <c r="M51" s="31" t="s">
        <v>804</v>
      </c>
      <c r="N51" s="31">
        <v>0</v>
      </c>
      <c r="O51" s="32"/>
      <c r="P51" s="32"/>
      <c r="Q51" s="32"/>
      <c r="R51" s="31" t="s">
        <v>795</v>
      </c>
      <c r="S51" s="31" t="s">
        <v>796</v>
      </c>
      <c r="T51" s="31" t="s">
        <v>805</v>
      </c>
      <c r="U51" s="32"/>
      <c r="V51" s="31" t="s">
        <v>798</v>
      </c>
      <c r="W51" s="31" t="s">
        <v>806</v>
      </c>
      <c r="X51" s="32"/>
      <c r="Y51" s="31" t="s">
        <v>566</v>
      </c>
      <c r="Z51" s="31" t="s">
        <v>807</v>
      </c>
      <c r="AA51" s="31" t="s">
        <v>623</v>
      </c>
      <c r="AB51" s="32"/>
      <c r="AC51" s="31" t="s">
        <v>800</v>
      </c>
      <c r="AD51" s="31" t="s">
        <v>322</v>
      </c>
      <c r="AE51" s="31" t="s">
        <v>808</v>
      </c>
      <c r="AF51" s="32"/>
      <c r="AG51" s="31" t="s">
        <v>699</v>
      </c>
      <c r="AH51" s="31" t="s">
        <v>692</v>
      </c>
      <c r="AI51" s="31" t="s">
        <v>802</v>
      </c>
      <c r="AJ51" s="33"/>
      <c r="AK51" s="11" t="str">
        <f t="shared" si="11"/>
        <v>Kaczyński Tomasz</v>
      </c>
      <c r="AL51" s="11">
        <f t="shared" si="12"/>
        <v>0</v>
      </c>
      <c r="AM51" s="11" t="str">
        <f t="shared" si="13"/>
        <v>Gdańsk</v>
      </c>
      <c r="AN51" s="11">
        <f t="shared" si="6"/>
        <v>45.794238431053131</v>
      </c>
      <c r="AO51" s="11"/>
      <c r="AP51" s="11">
        <f t="shared" si="14"/>
        <v>0.99995279567608397</v>
      </c>
      <c r="AQ51" s="11">
        <f t="shared" si="15"/>
        <v>1</v>
      </c>
      <c r="AR51" s="11">
        <f t="shared" si="16"/>
        <v>1</v>
      </c>
      <c r="AS51" s="11">
        <f t="shared" si="17"/>
        <v>1</v>
      </c>
    </row>
    <row r="52" spans="1:45">
      <c r="A52" s="34">
        <v>48</v>
      </c>
      <c r="B52" s="34">
        <v>48</v>
      </c>
      <c r="C52" s="35"/>
      <c r="D52" s="34">
        <v>1042</v>
      </c>
      <c r="E52" s="34" t="s">
        <v>75</v>
      </c>
      <c r="F52" s="34" t="s">
        <v>69</v>
      </c>
      <c r="G52" s="34">
        <v>1965</v>
      </c>
      <c r="H52" s="34" t="s">
        <v>47</v>
      </c>
      <c r="I52" s="35"/>
      <c r="J52" s="34">
        <v>43</v>
      </c>
      <c r="K52" s="34">
        <v>11</v>
      </c>
      <c r="L52" s="34">
        <v>43</v>
      </c>
      <c r="M52" s="34" t="s">
        <v>809</v>
      </c>
      <c r="N52" s="34">
        <v>0</v>
      </c>
      <c r="O52" s="35"/>
      <c r="P52" s="35"/>
      <c r="Q52" s="35"/>
      <c r="R52" s="35"/>
      <c r="S52" s="35"/>
      <c r="T52" s="35"/>
      <c r="U52" s="35"/>
      <c r="V52" s="34" t="s">
        <v>558</v>
      </c>
      <c r="W52" s="34" t="s">
        <v>644</v>
      </c>
      <c r="X52" s="34" t="s">
        <v>311</v>
      </c>
      <c r="Y52" s="34" t="s">
        <v>810</v>
      </c>
      <c r="Z52" s="35"/>
      <c r="AA52" s="34" t="s">
        <v>811</v>
      </c>
      <c r="AB52" s="35"/>
      <c r="AC52" s="34" t="s">
        <v>812</v>
      </c>
      <c r="AD52" s="34" t="s">
        <v>534</v>
      </c>
      <c r="AE52" s="34" t="s">
        <v>813</v>
      </c>
      <c r="AF52" s="34" t="s">
        <v>397</v>
      </c>
      <c r="AG52" s="34" t="s">
        <v>286</v>
      </c>
      <c r="AH52" s="34" t="s">
        <v>814</v>
      </c>
      <c r="AI52" s="34" t="s">
        <v>815</v>
      </c>
      <c r="AJ52" s="36"/>
      <c r="AK52" s="11" t="str">
        <f t="shared" si="11"/>
        <v>Smejda Andrzej</v>
      </c>
      <c r="AL52" s="11">
        <f t="shared" si="12"/>
        <v>0</v>
      </c>
      <c r="AM52" s="11" t="str">
        <f t="shared" si="13"/>
        <v>Warszawa</v>
      </c>
      <c r="AN52" s="11">
        <f t="shared" si="6"/>
        <v>44.289492877553073</v>
      </c>
      <c r="AO52" s="11"/>
      <c r="AP52" s="11">
        <f t="shared" si="14"/>
        <v>0.99729309857828818</v>
      </c>
      <c r="AQ52" s="11">
        <f t="shared" si="15"/>
        <v>0.84615384615384615</v>
      </c>
      <c r="AR52" s="11">
        <f t="shared" si="16"/>
        <v>1</v>
      </c>
      <c r="AS52" s="11">
        <f t="shared" si="17"/>
        <v>0.96714116000060635</v>
      </c>
    </row>
    <row r="53" spans="1:45">
      <c r="A53" s="31">
        <v>49</v>
      </c>
      <c r="B53" s="31">
        <v>49</v>
      </c>
      <c r="C53" s="32"/>
      <c r="D53" s="31">
        <v>1112</v>
      </c>
      <c r="E53" s="31" t="s">
        <v>95</v>
      </c>
      <c r="F53" s="31" t="s">
        <v>82</v>
      </c>
      <c r="G53" s="31">
        <v>1985</v>
      </c>
      <c r="H53" s="31" t="s">
        <v>816</v>
      </c>
      <c r="I53" s="32"/>
      <c r="J53" s="31">
        <v>42</v>
      </c>
      <c r="K53" s="31">
        <v>14</v>
      </c>
      <c r="L53" s="31">
        <v>42</v>
      </c>
      <c r="M53" s="31" t="s">
        <v>817</v>
      </c>
      <c r="N53" s="31">
        <v>0</v>
      </c>
      <c r="O53" s="31" t="s">
        <v>818</v>
      </c>
      <c r="P53" s="31" t="s">
        <v>402</v>
      </c>
      <c r="Q53" s="31" t="s">
        <v>729</v>
      </c>
      <c r="R53" s="32"/>
      <c r="S53" s="32"/>
      <c r="T53" s="31" t="s">
        <v>777</v>
      </c>
      <c r="U53" s="32"/>
      <c r="V53" s="31" t="s">
        <v>616</v>
      </c>
      <c r="W53" s="31" t="s">
        <v>489</v>
      </c>
      <c r="X53" s="32"/>
      <c r="Y53" s="31" t="s">
        <v>819</v>
      </c>
      <c r="Z53" s="31" t="s">
        <v>547</v>
      </c>
      <c r="AA53" s="31" t="s">
        <v>693</v>
      </c>
      <c r="AB53" s="31" t="s">
        <v>820</v>
      </c>
      <c r="AC53" s="31" t="s">
        <v>469</v>
      </c>
      <c r="AD53" s="31" t="s">
        <v>377</v>
      </c>
      <c r="AE53" s="31" t="s">
        <v>821</v>
      </c>
      <c r="AF53" s="32"/>
      <c r="AG53" s="31" t="s">
        <v>733</v>
      </c>
      <c r="AH53" s="32"/>
      <c r="AI53" s="31" t="s">
        <v>822</v>
      </c>
      <c r="AJ53" s="33"/>
      <c r="AK53" s="11" t="str">
        <f t="shared" si="11"/>
        <v>Zieliński Daniel</v>
      </c>
      <c r="AL53" s="11">
        <f t="shared" si="12"/>
        <v>0</v>
      </c>
      <c r="AM53" s="11" t="str">
        <f t="shared" si="13"/>
        <v>Luboń</v>
      </c>
      <c r="AN53" s="11">
        <f t="shared" si="6"/>
        <v>43.259504671098348</v>
      </c>
      <c r="AO53" s="11"/>
      <c r="AP53" s="11">
        <f t="shared" si="14"/>
        <v>1.0265555152833152</v>
      </c>
      <c r="AQ53" s="11">
        <f t="shared" si="15"/>
        <v>1.2727272727272727</v>
      </c>
      <c r="AR53" s="11">
        <f t="shared" si="16"/>
        <v>0.97674418604651159</v>
      </c>
      <c r="AS53" s="11">
        <f t="shared" si="17"/>
        <v>1.0494145228445839</v>
      </c>
    </row>
    <row r="54" spans="1:45">
      <c r="A54" s="34">
        <v>50</v>
      </c>
      <c r="B54" s="34">
        <v>50</v>
      </c>
      <c r="C54" s="35"/>
      <c r="D54" s="34">
        <v>1030</v>
      </c>
      <c r="E54" s="34" t="s">
        <v>823</v>
      </c>
      <c r="F54" s="34" t="s">
        <v>824</v>
      </c>
      <c r="G54" s="34">
        <v>1985</v>
      </c>
      <c r="H54" s="34" t="s">
        <v>57</v>
      </c>
      <c r="I54" s="34" t="s">
        <v>825</v>
      </c>
      <c r="J54" s="34">
        <v>42</v>
      </c>
      <c r="K54" s="34">
        <v>14</v>
      </c>
      <c r="L54" s="34">
        <v>42</v>
      </c>
      <c r="M54" s="34" t="s">
        <v>826</v>
      </c>
      <c r="N54" s="34">
        <v>0</v>
      </c>
      <c r="O54" s="34" t="s">
        <v>827</v>
      </c>
      <c r="P54" s="34" t="s">
        <v>502</v>
      </c>
      <c r="Q54" s="35"/>
      <c r="R54" s="35"/>
      <c r="S54" s="34" t="s">
        <v>593</v>
      </c>
      <c r="T54" s="34" t="s">
        <v>641</v>
      </c>
      <c r="U54" s="34" t="s">
        <v>583</v>
      </c>
      <c r="V54" s="34" t="s">
        <v>828</v>
      </c>
      <c r="W54" s="35"/>
      <c r="X54" s="35"/>
      <c r="Y54" s="34" t="s">
        <v>514</v>
      </c>
      <c r="Z54" s="34" t="s">
        <v>829</v>
      </c>
      <c r="AA54" s="34" t="s">
        <v>830</v>
      </c>
      <c r="AB54" s="34" t="s">
        <v>831</v>
      </c>
      <c r="AC54" s="34" t="s">
        <v>329</v>
      </c>
      <c r="AD54" s="34" t="s">
        <v>557</v>
      </c>
      <c r="AE54" s="34" t="s">
        <v>679</v>
      </c>
      <c r="AF54" s="34" t="s">
        <v>540</v>
      </c>
      <c r="AG54" s="35"/>
      <c r="AH54" s="35"/>
      <c r="AI54" s="34" t="s">
        <v>423</v>
      </c>
      <c r="AJ54" s="36"/>
      <c r="AK54" s="11" t="str">
        <f t="shared" si="11"/>
        <v>Winczewski Szymon</v>
      </c>
      <c r="AL54" s="11" t="str">
        <f t="shared" si="12"/>
        <v>Ogrza Stopa Na Rowerze</v>
      </c>
      <c r="AM54" s="11" t="str">
        <f t="shared" si="13"/>
        <v>Gdańsk</v>
      </c>
      <c r="AN54" s="11">
        <f t="shared" si="6"/>
        <v>42.194074966142004</v>
      </c>
      <c r="AO54" s="11"/>
      <c r="AP54" s="11">
        <f t="shared" si="14"/>
        <v>0.9753711996229083</v>
      </c>
      <c r="AQ54" s="11">
        <f t="shared" si="15"/>
        <v>1</v>
      </c>
      <c r="AR54" s="11">
        <f t="shared" si="16"/>
        <v>1</v>
      </c>
      <c r="AS54" s="11">
        <f t="shared" si="17"/>
        <v>1</v>
      </c>
    </row>
    <row r="55" spans="1:45">
      <c r="A55" s="31">
        <v>51</v>
      </c>
      <c r="B55" s="31">
        <v>51</v>
      </c>
      <c r="C55" s="32"/>
      <c r="D55" s="31">
        <v>1125</v>
      </c>
      <c r="E55" s="31" t="s">
        <v>832</v>
      </c>
      <c r="F55" s="31" t="s">
        <v>664</v>
      </c>
      <c r="G55" s="31">
        <v>1967</v>
      </c>
      <c r="H55" s="31" t="s">
        <v>45</v>
      </c>
      <c r="I55" s="31" t="s">
        <v>833</v>
      </c>
      <c r="J55" s="31">
        <v>41</v>
      </c>
      <c r="K55" s="31">
        <v>13</v>
      </c>
      <c r="L55" s="31">
        <v>41</v>
      </c>
      <c r="M55" s="31" t="s">
        <v>834</v>
      </c>
      <c r="N55" s="31">
        <v>0</v>
      </c>
      <c r="O55" s="32"/>
      <c r="P55" s="31" t="s">
        <v>835</v>
      </c>
      <c r="Q55" s="32"/>
      <c r="R55" s="31" t="s">
        <v>378</v>
      </c>
      <c r="S55" s="32"/>
      <c r="T55" s="31" t="s">
        <v>747</v>
      </c>
      <c r="U55" s="32"/>
      <c r="V55" s="31" t="s">
        <v>785</v>
      </c>
      <c r="W55" s="31" t="s">
        <v>334</v>
      </c>
      <c r="X55" s="31" t="s">
        <v>836</v>
      </c>
      <c r="Y55" s="31" t="s">
        <v>551</v>
      </c>
      <c r="Z55" s="31" t="s">
        <v>701</v>
      </c>
      <c r="AA55" s="32"/>
      <c r="AB55" s="31" t="s">
        <v>312</v>
      </c>
      <c r="AC55" s="31" t="s">
        <v>630</v>
      </c>
      <c r="AD55" s="32"/>
      <c r="AE55" s="32"/>
      <c r="AF55" s="31" t="s">
        <v>641</v>
      </c>
      <c r="AG55" s="31" t="s">
        <v>455</v>
      </c>
      <c r="AH55" s="31" t="s">
        <v>837</v>
      </c>
      <c r="AI55" s="31" t="s">
        <v>521</v>
      </c>
      <c r="AJ55" s="33"/>
      <c r="AK55" s="11" t="str">
        <f t="shared" si="11"/>
        <v>Stanek Robert</v>
      </c>
      <c r="AL55" s="11" t="str">
        <f t="shared" si="12"/>
        <v>RUDY KOT</v>
      </c>
      <c r="AM55" s="11" t="str">
        <f t="shared" si="13"/>
        <v>Szczecin</v>
      </c>
      <c r="AN55" s="11">
        <f t="shared" si="6"/>
        <v>41.189454133614809</v>
      </c>
      <c r="AO55" s="11"/>
      <c r="AP55" s="11">
        <f t="shared" si="14"/>
        <v>1.0230259192284508</v>
      </c>
      <c r="AQ55" s="11">
        <f t="shared" si="15"/>
        <v>0.9285714285714286</v>
      </c>
      <c r="AR55" s="11">
        <f t="shared" si="16"/>
        <v>0.97619047619047616</v>
      </c>
      <c r="AS55" s="11">
        <f t="shared" si="17"/>
        <v>0.98528770473770133</v>
      </c>
    </row>
    <row r="56" spans="1:45">
      <c r="A56" s="34">
        <v>52</v>
      </c>
      <c r="B56" s="34">
        <v>52</v>
      </c>
      <c r="C56" s="35"/>
      <c r="D56" s="34">
        <v>1095</v>
      </c>
      <c r="E56" s="34" t="s">
        <v>36</v>
      </c>
      <c r="F56" s="34" t="s">
        <v>93</v>
      </c>
      <c r="G56" s="34">
        <v>1979</v>
      </c>
      <c r="H56" s="34" t="s">
        <v>65</v>
      </c>
      <c r="I56" s="35"/>
      <c r="J56" s="34">
        <v>41</v>
      </c>
      <c r="K56" s="34">
        <v>13</v>
      </c>
      <c r="L56" s="34">
        <v>41</v>
      </c>
      <c r="M56" s="34" t="s">
        <v>838</v>
      </c>
      <c r="N56" s="34">
        <v>0</v>
      </c>
      <c r="O56" s="35"/>
      <c r="P56" s="35"/>
      <c r="Q56" s="34" t="s">
        <v>273</v>
      </c>
      <c r="R56" s="34" t="s">
        <v>625</v>
      </c>
      <c r="S56" s="34" t="s">
        <v>416</v>
      </c>
      <c r="T56" s="35"/>
      <c r="U56" s="34" t="s">
        <v>453</v>
      </c>
      <c r="V56" s="34" t="s">
        <v>378</v>
      </c>
      <c r="W56" s="35"/>
      <c r="X56" s="35"/>
      <c r="Y56" s="34" t="s">
        <v>347</v>
      </c>
      <c r="Z56" s="34" t="s">
        <v>415</v>
      </c>
      <c r="AA56" s="34" t="s">
        <v>839</v>
      </c>
      <c r="AB56" s="35"/>
      <c r="AC56" s="34" t="s">
        <v>516</v>
      </c>
      <c r="AD56" s="34" t="s">
        <v>369</v>
      </c>
      <c r="AE56" s="34" t="s">
        <v>344</v>
      </c>
      <c r="AF56" s="34" t="s">
        <v>820</v>
      </c>
      <c r="AG56" s="35"/>
      <c r="AH56" s="34" t="s">
        <v>493</v>
      </c>
      <c r="AI56" s="34" t="s">
        <v>707</v>
      </c>
      <c r="AJ56" s="36"/>
      <c r="AK56" s="11" t="str">
        <f t="shared" si="11"/>
        <v>Kauss Dawid</v>
      </c>
      <c r="AL56" s="11">
        <f t="shared" si="12"/>
        <v>0</v>
      </c>
      <c r="AM56" s="11" t="str">
        <f t="shared" si="13"/>
        <v>Bydgoszcz</v>
      </c>
      <c r="AN56" s="11">
        <f t="shared" si="6"/>
        <v>40.107353387605635</v>
      </c>
      <c r="AO56" s="11"/>
      <c r="AP56" s="11">
        <f t="shared" si="14"/>
        <v>0.97372869418227925</v>
      </c>
      <c r="AQ56" s="11">
        <f t="shared" si="15"/>
        <v>1</v>
      </c>
      <c r="AR56" s="11">
        <f t="shared" si="16"/>
        <v>1</v>
      </c>
      <c r="AS56" s="11">
        <f t="shared" si="17"/>
        <v>1</v>
      </c>
    </row>
    <row r="57" spans="1:45">
      <c r="A57" s="31">
        <v>53</v>
      </c>
      <c r="B57" s="31">
        <v>53</v>
      </c>
      <c r="C57" s="32"/>
      <c r="D57" s="31">
        <v>1077</v>
      </c>
      <c r="E57" s="31" t="s">
        <v>840</v>
      </c>
      <c r="F57" s="31" t="s">
        <v>93</v>
      </c>
      <c r="G57" s="31">
        <v>1977</v>
      </c>
      <c r="H57" s="31" t="s">
        <v>65</v>
      </c>
      <c r="I57" s="32"/>
      <c r="J57" s="31">
        <v>41</v>
      </c>
      <c r="K57" s="31">
        <v>13</v>
      </c>
      <c r="L57" s="31">
        <v>41</v>
      </c>
      <c r="M57" s="31" t="s">
        <v>841</v>
      </c>
      <c r="N57" s="31">
        <v>0</v>
      </c>
      <c r="O57" s="32"/>
      <c r="P57" s="32"/>
      <c r="Q57" s="31" t="s">
        <v>273</v>
      </c>
      <c r="R57" s="31" t="s">
        <v>625</v>
      </c>
      <c r="S57" s="31" t="s">
        <v>842</v>
      </c>
      <c r="T57" s="32"/>
      <c r="U57" s="31" t="s">
        <v>453</v>
      </c>
      <c r="V57" s="31" t="s">
        <v>378</v>
      </c>
      <c r="W57" s="32"/>
      <c r="X57" s="32"/>
      <c r="Y57" s="31" t="s">
        <v>347</v>
      </c>
      <c r="Z57" s="31" t="s">
        <v>415</v>
      </c>
      <c r="AA57" s="31" t="s">
        <v>544</v>
      </c>
      <c r="AB57" s="32"/>
      <c r="AC57" s="31" t="s">
        <v>843</v>
      </c>
      <c r="AD57" s="31" t="s">
        <v>394</v>
      </c>
      <c r="AE57" s="31" t="s">
        <v>344</v>
      </c>
      <c r="AF57" s="31" t="s">
        <v>397</v>
      </c>
      <c r="AG57" s="32"/>
      <c r="AH57" s="31" t="s">
        <v>493</v>
      </c>
      <c r="AI57" s="31" t="s">
        <v>707</v>
      </c>
      <c r="AJ57" s="33"/>
      <c r="AK57" s="11" t="str">
        <f t="shared" si="11"/>
        <v>Sobek Dawid</v>
      </c>
      <c r="AL57" s="11">
        <f t="shared" si="12"/>
        <v>0</v>
      </c>
      <c r="AM57" s="11" t="str">
        <f t="shared" si="13"/>
        <v>Bydgoszcz</v>
      </c>
      <c r="AN57" s="11">
        <f t="shared" si="6"/>
        <v>40.104528727179719</v>
      </c>
      <c r="AO57" s="11"/>
      <c r="AP57" s="11">
        <f t="shared" si="14"/>
        <v>0.99992957250510606</v>
      </c>
      <c r="AQ57" s="11">
        <f t="shared" si="15"/>
        <v>1</v>
      </c>
      <c r="AR57" s="11">
        <f t="shared" si="16"/>
        <v>1</v>
      </c>
      <c r="AS57" s="11">
        <f t="shared" si="17"/>
        <v>1</v>
      </c>
    </row>
    <row r="58" spans="1:45">
      <c r="A58" s="34">
        <v>54</v>
      </c>
      <c r="B58" s="34">
        <v>54</v>
      </c>
      <c r="C58" s="35"/>
      <c r="D58" s="34">
        <v>1156</v>
      </c>
      <c r="E58" s="34" t="s">
        <v>35</v>
      </c>
      <c r="F58" s="34" t="s">
        <v>55</v>
      </c>
      <c r="G58" s="34">
        <v>1979</v>
      </c>
      <c r="H58" s="34" t="s">
        <v>65</v>
      </c>
      <c r="I58" s="35"/>
      <c r="J58" s="34">
        <v>41</v>
      </c>
      <c r="K58" s="34">
        <v>13</v>
      </c>
      <c r="L58" s="34">
        <v>41</v>
      </c>
      <c r="M58" s="34" t="s">
        <v>844</v>
      </c>
      <c r="N58" s="34">
        <v>0</v>
      </c>
      <c r="O58" s="35"/>
      <c r="P58" s="35"/>
      <c r="Q58" s="34" t="s">
        <v>273</v>
      </c>
      <c r="R58" s="34" t="s">
        <v>625</v>
      </c>
      <c r="S58" s="34" t="s">
        <v>842</v>
      </c>
      <c r="T58" s="35"/>
      <c r="U58" s="34" t="s">
        <v>453</v>
      </c>
      <c r="V58" s="34" t="s">
        <v>378</v>
      </c>
      <c r="W58" s="35"/>
      <c r="X58" s="35"/>
      <c r="Y58" s="34" t="s">
        <v>845</v>
      </c>
      <c r="Z58" s="34" t="s">
        <v>415</v>
      </c>
      <c r="AA58" s="34" t="s">
        <v>846</v>
      </c>
      <c r="AB58" s="35"/>
      <c r="AC58" s="34" t="s">
        <v>843</v>
      </c>
      <c r="AD58" s="34" t="s">
        <v>369</v>
      </c>
      <c r="AE58" s="34" t="s">
        <v>344</v>
      </c>
      <c r="AF58" s="34" t="s">
        <v>313</v>
      </c>
      <c r="AG58" s="35"/>
      <c r="AH58" s="34" t="s">
        <v>356</v>
      </c>
      <c r="AI58" s="34" t="s">
        <v>741</v>
      </c>
      <c r="AJ58" s="36"/>
      <c r="AK58" s="11" t="str">
        <f t="shared" si="11"/>
        <v>Gałązka Grzegorz</v>
      </c>
      <c r="AL58" s="11">
        <f t="shared" si="12"/>
        <v>0</v>
      </c>
      <c r="AM58" s="11" t="str">
        <f t="shared" si="13"/>
        <v>Bydgoszcz</v>
      </c>
      <c r="AN58" s="11">
        <f t="shared" si="6"/>
        <v>40.039671171229422</v>
      </c>
      <c r="AO58" s="11"/>
      <c r="AP58" s="11">
        <f t="shared" si="14"/>
        <v>0.99838278723105045</v>
      </c>
      <c r="AQ58" s="11">
        <f t="shared" si="15"/>
        <v>1</v>
      </c>
      <c r="AR58" s="11">
        <f t="shared" si="16"/>
        <v>1</v>
      </c>
      <c r="AS58" s="11">
        <f t="shared" si="17"/>
        <v>1</v>
      </c>
    </row>
    <row r="59" spans="1:45">
      <c r="A59" s="31">
        <v>55</v>
      </c>
      <c r="B59" s="31">
        <v>55</v>
      </c>
      <c r="C59" s="32"/>
      <c r="D59" s="31">
        <v>1160</v>
      </c>
      <c r="E59" s="31" t="s">
        <v>847</v>
      </c>
      <c r="F59" s="31" t="s">
        <v>526</v>
      </c>
      <c r="G59" s="31">
        <v>1981</v>
      </c>
      <c r="H59" s="31" t="s">
        <v>57</v>
      </c>
      <c r="I59" s="32"/>
      <c r="J59" s="31">
        <v>41</v>
      </c>
      <c r="K59" s="31">
        <v>12</v>
      </c>
      <c r="L59" s="31">
        <v>41</v>
      </c>
      <c r="M59" s="31" t="s">
        <v>848</v>
      </c>
      <c r="N59" s="31">
        <v>0</v>
      </c>
      <c r="O59" s="32"/>
      <c r="P59" s="32"/>
      <c r="Q59" s="32"/>
      <c r="R59" s="31" t="s">
        <v>274</v>
      </c>
      <c r="S59" s="32"/>
      <c r="T59" s="31" t="s">
        <v>657</v>
      </c>
      <c r="U59" s="32"/>
      <c r="V59" s="31" t="s">
        <v>378</v>
      </c>
      <c r="W59" s="31" t="s">
        <v>849</v>
      </c>
      <c r="X59" s="32"/>
      <c r="Y59" s="31" t="s">
        <v>850</v>
      </c>
      <c r="Z59" s="31" t="s">
        <v>415</v>
      </c>
      <c r="AA59" s="32"/>
      <c r="AB59" s="31" t="s">
        <v>851</v>
      </c>
      <c r="AC59" s="31" t="s">
        <v>610</v>
      </c>
      <c r="AD59" s="31" t="s">
        <v>702</v>
      </c>
      <c r="AE59" s="32"/>
      <c r="AF59" s="31" t="s">
        <v>852</v>
      </c>
      <c r="AG59" s="31" t="s">
        <v>585</v>
      </c>
      <c r="AH59" s="31" t="s">
        <v>740</v>
      </c>
      <c r="AI59" s="31" t="s">
        <v>323</v>
      </c>
      <c r="AJ59" s="33"/>
      <c r="AK59" s="11" t="str">
        <f t="shared" si="11"/>
        <v>Rukszto Bartosz</v>
      </c>
      <c r="AL59" s="11">
        <f t="shared" si="12"/>
        <v>0</v>
      </c>
      <c r="AM59" s="11" t="str">
        <f t="shared" si="13"/>
        <v>Gdańsk</v>
      </c>
      <c r="AN59" s="11">
        <f t="shared" si="6"/>
        <v>39.403797715293678</v>
      </c>
      <c r="AO59" s="11"/>
      <c r="AP59" s="11">
        <f t="shared" si="14"/>
        <v>1.0951513129187094</v>
      </c>
      <c r="AQ59" s="11">
        <f t="shared" si="15"/>
        <v>0.92307692307692313</v>
      </c>
      <c r="AR59" s="11">
        <f t="shared" si="16"/>
        <v>1</v>
      </c>
      <c r="AS59" s="11">
        <f t="shared" si="17"/>
        <v>0.98411891413352426</v>
      </c>
    </row>
    <row r="60" spans="1:45">
      <c r="A60" s="34">
        <v>56</v>
      </c>
      <c r="B60" s="34">
        <v>56</v>
      </c>
      <c r="C60" s="35"/>
      <c r="D60" s="34">
        <v>1017</v>
      </c>
      <c r="E60" s="34" t="s">
        <v>853</v>
      </c>
      <c r="F60" s="34" t="s">
        <v>854</v>
      </c>
      <c r="G60" s="34">
        <v>1980</v>
      </c>
      <c r="H60" s="34" t="s">
        <v>57</v>
      </c>
      <c r="I60" s="35"/>
      <c r="J60" s="34">
        <v>41</v>
      </c>
      <c r="K60" s="34">
        <v>12</v>
      </c>
      <c r="L60" s="34">
        <v>41</v>
      </c>
      <c r="M60" s="34" t="s">
        <v>855</v>
      </c>
      <c r="N60" s="34">
        <v>0</v>
      </c>
      <c r="O60" s="35"/>
      <c r="P60" s="35"/>
      <c r="Q60" s="35"/>
      <c r="R60" s="34" t="s">
        <v>274</v>
      </c>
      <c r="S60" s="35"/>
      <c r="T60" s="34" t="s">
        <v>856</v>
      </c>
      <c r="U60" s="35"/>
      <c r="V60" s="34" t="s">
        <v>378</v>
      </c>
      <c r="W60" s="34" t="s">
        <v>849</v>
      </c>
      <c r="X60" s="35"/>
      <c r="Y60" s="34" t="s">
        <v>850</v>
      </c>
      <c r="Z60" s="34" t="s">
        <v>415</v>
      </c>
      <c r="AA60" s="35"/>
      <c r="AB60" s="34" t="s">
        <v>851</v>
      </c>
      <c r="AC60" s="34" t="s">
        <v>610</v>
      </c>
      <c r="AD60" s="34" t="s">
        <v>299</v>
      </c>
      <c r="AE60" s="35"/>
      <c r="AF60" s="34" t="s">
        <v>852</v>
      </c>
      <c r="AG60" s="34" t="s">
        <v>585</v>
      </c>
      <c r="AH60" s="34" t="s">
        <v>740</v>
      </c>
      <c r="AI60" s="34" t="s">
        <v>323</v>
      </c>
      <c r="AJ60" s="36"/>
      <c r="AK60" s="11" t="str">
        <f t="shared" si="11"/>
        <v>Jaskólski Konrad</v>
      </c>
      <c r="AL60" s="11">
        <f t="shared" si="12"/>
        <v>0</v>
      </c>
      <c r="AM60" s="11" t="str">
        <f t="shared" si="13"/>
        <v>Gdańsk</v>
      </c>
      <c r="AN60" s="11">
        <f t="shared" si="6"/>
        <v>39.401774984988229</v>
      </c>
      <c r="AO60" s="11"/>
      <c r="AP60" s="11">
        <f t="shared" si="14"/>
        <v>0.99994866661533333</v>
      </c>
      <c r="AQ60" s="11">
        <f t="shared" si="15"/>
        <v>1</v>
      </c>
      <c r="AR60" s="11">
        <f t="shared" si="16"/>
        <v>1</v>
      </c>
      <c r="AS60" s="11">
        <f t="shared" si="17"/>
        <v>1</v>
      </c>
    </row>
    <row r="61" spans="1:45">
      <c r="A61" s="31">
        <v>57</v>
      </c>
      <c r="B61" s="31">
        <v>57</v>
      </c>
      <c r="C61" s="32"/>
      <c r="D61" s="31">
        <v>1045</v>
      </c>
      <c r="E61" s="31" t="s">
        <v>857</v>
      </c>
      <c r="F61" s="31" t="s">
        <v>578</v>
      </c>
      <c r="G61" s="31">
        <v>1979</v>
      </c>
      <c r="H61" s="31" t="s">
        <v>858</v>
      </c>
      <c r="I61" s="31" t="s">
        <v>859</v>
      </c>
      <c r="J61" s="31">
        <v>41</v>
      </c>
      <c r="K61" s="31">
        <v>12</v>
      </c>
      <c r="L61" s="31">
        <v>41</v>
      </c>
      <c r="M61" s="31" t="s">
        <v>860</v>
      </c>
      <c r="N61" s="31">
        <v>0</v>
      </c>
      <c r="O61" s="32"/>
      <c r="P61" s="32"/>
      <c r="Q61" s="32"/>
      <c r="R61" s="31" t="s">
        <v>274</v>
      </c>
      <c r="S61" s="32"/>
      <c r="T61" s="31" t="s">
        <v>347</v>
      </c>
      <c r="U61" s="32"/>
      <c r="V61" s="31" t="s">
        <v>861</v>
      </c>
      <c r="W61" s="31" t="s">
        <v>862</v>
      </c>
      <c r="X61" s="32"/>
      <c r="Y61" s="31" t="s">
        <v>338</v>
      </c>
      <c r="Z61" s="31" t="s">
        <v>557</v>
      </c>
      <c r="AA61" s="32"/>
      <c r="AB61" s="31" t="s">
        <v>863</v>
      </c>
      <c r="AC61" s="31" t="s">
        <v>271</v>
      </c>
      <c r="AD61" s="31" t="s">
        <v>864</v>
      </c>
      <c r="AE61" s="32"/>
      <c r="AF61" s="31" t="s">
        <v>349</v>
      </c>
      <c r="AG61" s="31" t="s">
        <v>865</v>
      </c>
      <c r="AH61" s="31" t="s">
        <v>740</v>
      </c>
      <c r="AI61" s="31" t="s">
        <v>866</v>
      </c>
      <c r="AJ61" s="33"/>
      <c r="AK61" s="11" t="str">
        <f t="shared" si="11"/>
        <v>Wadowski Tomasz</v>
      </c>
      <c r="AL61" s="11" t="str">
        <f t="shared" si="12"/>
        <v>Tczewski Klub Rowerowy</v>
      </c>
      <c r="AM61" s="11" t="str">
        <f t="shared" si="13"/>
        <v>Pruszcz Gdański</v>
      </c>
      <c r="AN61" s="11">
        <f t="shared" si="6"/>
        <v>37.671040101841093</v>
      </c>
      <c r="AO61" s="11"/>
      <c r="AP61" s="11">
        <f t="shared" si="14"/>
        <v>0.95607469755343422</v>
      </c>
      <c r="AQ61" s="11">
        <f t="shared" si="15"/>
        <v>1</v>
      </c>
      <c r="AR61" s="11">
        <f t="shared" si="16"/>
        <v>1</v>
      </c>
      <c r="AS61" s="11">
        <f t="shared" si="17"/>
        <v>1</v>
      </c>
    </row>
    <row r="62" spans="1:45">
      <c r="A62" s="34">
        <v>58</v>
      </c>
      <c r="B62" s="34">
        <v>58</v>
      </c>
      <c r="C62" s="35"/>
      <c r="D62" s="34">
        <v>1136</v>
      </c>
      <c r="E62" s="34" t="s">
        <v>867</v>
      </c>
      <c r="F62" s="34" t="s">
        <v>486</v>
      </c>
      <c r="G62" s="34">
        <v>1974</v>
      </c>
      <c r="H62" s="34" t="s">
        <v>124</v>
      </c>
      <c r="I62" s="35"/>
      <c r="J62" s="34">
        <v>41</v>
      </c>
      <c r="K62" s="34">
        <v>12</v>
      </c>
      <c r="L62" s="34">
        <v>41</v>
      </c>
      <c r="M62" s="34" t="s">
        <v>868</v>
      </c>
      <c r="N62" s="34">
        <v>0</v>
      </c>
      <c r="O62" s="35"/>
      <c r="P62" s="35"/>
      <c r="Q62" s="35"/>
      <c r="R62" s="34" t="s">
        <v>274</v>
      </c>
      <c r="S62" s="35"/>
      <c r="T62" s="34" t="s">
        <v>347</v>
      </c>
      <c r="U62" s="35"/>
      <c r="V62" s="34" t="s">
        <v>861</v>
      </c>
      <c r="W62" s="34" t="s">
        <v>862</v>
      </c>
      <c r="X62" s="35"/>
      <c r="Y62" s="34" t="s">
        <v>338</v>
      </c>
      <c r="Z62" s="34" t="s">
        <v>557</v>
      </c>
      <c r="AA62" s="35"/>
      <c r="AB62" s="34" t="s">
        <v>863</v>
      </c>
      <c r="AC62" s="34" t="s">
        <v>271</v>
      </c>
      <c r="AD62" s="34" t="s">
        <v>864</v>
      </c>
      <c r="AE62" s="35"/>
      <c r="AF62" s="34" t="s">
        <v>518</v>
      </c>
      <c r="AG62" s="34" t="s">
        <v>355</v>
      </c>
      <c r="AH62" s="34" t="s">
        <v>740</v>
      </c>
      <c r="AI62" s="34" t="s">
        <v>866</v>
      </c>
      <c r="AJ62" s="36"/>
      <c r="AK62" s="11" t="str">
        <f t="shared" si="11"/>
        <v>Hawryluk Jarosław</v>
      </c>
      <c r="AL62" s="11">
        <f t="shared" si="12"/>
        <v>0</v>
      </c>
      <c r="AM62" s="11" t="str">
        <f t="shared" si="13"/>
        <v>Tczew</v>
      </c>
      <c r="AN62" s="11">
        <f t="shared" si="6"/>
        <v>37.667342784692103</v>
      </c>
      <c r="AO62" s="11"/>
      <c r="AP62" s="11">
        <f t="shared" si="14"/>
        <v>0.99990185253343156</v>
      </c>
      <c r="AQ62" s="11">
        <f t="shared" si="15"/>
        <v>1</v>
      </c>
      <c r="AR62" s="11">
        <f t="shared" si="16"/>
        <v>1</v>
      </c>
      <c r="AS62" s="11">
        <f t="shared" si="17"/>
        <v>1</v>
      </c>
    </row>
    <row r="63" spans="1:45">
      <c r="A63" s="31">
        <v>59</v>
      </c>
      <c r="B63" s="31">
        <v>59</v>
      </c>
      <c r="C63" s="32"/>
      <c r="D63" s="31">
        <v>1126</v>
      </c>
      <c r="E63" s="31" t="s">
        <v>38</v>
      </c>
      <c r="F63" s="31" t="s">
        <v>91</v>
      </c>
      <c r="G63" s="31">
        <v>1964</v>
      </c>
      <c r="H63" s="31" t="s">
        <v>124</v>
      </c>
      <c r="I63" s="32"/>
      <c r="J63" s="31">
        <v>41</v>
      </c>
      <c r="K63" s="31">
        <v>12</v>
      </c>
      <c r="L63" s="31">
        <v>41</v>
      </c>
      <c r="M63" s="31" t="s">
        <v>869</v>
      </c>
      <c r="N63" s="31">
        <v>0</v>
      </c>
      <c r="O63" s="32"/>
      <c r="P63" s="32"/>
      <c r="Q63" s="32"/>
      <c r="R63" s="31" t="s">
        <v>274</v>
      </c>
      <c r="S63" s="32"/>
      <c r="T63" s="31" t="s">
        <v>347</v>
      </c>
      <c r="U63" s="32"/>
      <c r="V63" s="31" t="s">
        <v>861</v>
      </c>
      <c r="W63" s="31" t="s">
        <v>849</v>
      </c>
      <c r="X63" s="32"/>
      <c r="Y63" s="31" t="s">
        <v>338</v>
      </c>
      <c r="Z63" s="31" t="s">
        <v>557</v>
      </c>
      <c r="AA63" s="32"/>
      <c r="AB63" s="31" t="s">
        <v>863</v>
      </c>
      <c r="AC63" s="31" t="s">
        <v>271</v>
      </c>
      <c r="AD63" s="31" t="s">
        <v>864</v>
      </c>
      <c r="AE63" s="32"/>
      <c r="AF63" s="31" t="s">
        <v>518</v>
      </c>
      <c r="AG63" s="31" t="s">
        <v>355</v>
      </c>
      <c r="AH63" s="31" t="s">
        <v>740</v>
      </c>
      <c r="AI63" s="31" t="s">
        <v>866</v>
      </c>
      <c r="AJ63" s="33"/>
      <c r="AK63" s="11" t="str">
        <f t="shared" si="11"/>
        <v>Kłosowski Mirosław</v>
      </c>
      <c r="AL63" s="11">
        <f t="shared" si="12"/>
        <v>0</v>
      </c>
      <c r="AM63" s="11" t="str">
        <f t="shared" si="13"/>
        <v>Tczew</v>
      </c>
      <c r="AN63" s="11">
        <f t="shared" si="6"/>
        <v>37.665494398265984</v>
      </c>
      <c r="AO63" s="11"/>
      <c r="AP63" s="11">
        <f t="shared" si="14"/>
        <v>0.99995092867482882</v>
      </c>
      <c r="AQ63" s="11">
        <f t="shared" si="15"/>
        <v>1</v>
      </c>
      <c r="AR63" s="11">
        <f t="shared" si="16"/>
        <v>1</v>
      </c>
      <c r="AS63" s="11">
        <f t="shared" si="17"/>
        <v>1</v>
      </c>
    </row>
    <row r="64" spans="1:45">
      <c r="A64" s="34">
        <v>60</v>
      </c>
      <c r="B64" s="34">
        <v>60</v>
      </c>
      <c r="C64" s="35"/>
      <c r="D64" s="34">
        <v>1080</v>
      </c>
      <c r="E64" s="34" t="s">
        <v>870</v>
      </c>
      <c r="F64" s="34" t="s">
        <v>871</v>
      </c>
      <c r="G64" s="34">
        <v>1963</v>
      </c>
      <c r="H64" s="34" t="s">
        <v>65</v>
      </c>
      <c r="I64" s="35"/>
      <c r="J64" s="34">
        <v>41</v>
      </c>
      <c r="K64" s="34">
        <v>12</v>
      </c>
      <c r="L64" s="34">
        <v>41</v>
      </c>
      <c r="M64" s="34" t="s">
        <v>872</v>
      </c>
      <c r="N64" s="34">
        <v>0</v>
      </c>
      <c r="O64" s="35"/>
      <c r="P64" s="35"/>
      <c r="Q64" s="35"/>
      <c r="R64" s="35"/>
      <c r="S64" s="34" t="s">
        <v>298</v>
      </c>
      <c r="T64" s="34" t="s">
        <v>323</v>
      </c>
      <c r="U64" s="35"/>
      <c r="V64" s="34" t="s">
        <v>346</v>
      </c>
      <c r="W64" s="34" t="s">
        <v>830</v>
      </c>
      <c r="X64" s="34" t="s">
        <v>873</v>
      </c>
      <c r="Y64" s="34" t="s">
        <v>515</v>
      </c>
      <c r="Z64" s="34" t="s">
        <v>874</v>
      </c>
      <c r="AA64" s="34" t="s">
        <v>875</v>
      </c>
      <c r="AB64" s="35"/>
      <c r="AC64" s="35"/>
      <c r="AD64" s="34" t="s">
        <v>657</v>
      </c>
      <c r="AE64" s="34" t="s">
        <v>490</v>
      </c>
      <c r="AF64" s="34" t="s">
        <v>876</v>
      </c>
      <c r="AG64" s="34" t="s">
        <v>877</v>
      </c>
      <c r="AH64" s="35"/>
      <c r="AI64" s="34" t="s">
        <v>878</v>
      </c>
      <c r="AJ64" s="36"/>
      <c r="AK64" s="11" t="str">
        <f t="shared" si="11"/>
        <v>Jańczak Wiesław</v>
      </c>
      <c r="AL64" s="11">
        <f t="shared" si="12"/>
        <v>0</v>
      </c>
      <c r="AM64" s="11" t="str">
        <f t="shared" si="13"/>
        <v>Bydgoszcz</v>
      </c>
      <c r="AN64" s="11">
        <f t="shared" si="6"/>
        <v>37.363884417809636</v>
      </c>
      <c r="AO64" s="11"/>
      <c r="AP64" s="11">
        <f t="shared" si="14"/>
        <v>0.99199240617241879</v>
      </c>
      <c r="AQ64" s="11">
        <f t="shared" si="15"/>
        <v>1</v>
      </c>
      <c r="AR64" s="11">
        <f t="shared" si="16"/>
        <v>1</v>
      </c>
      <c r="AS64" s="11">
        <f t="shared" si="17"/>
        <v>1</v>
      </c>
    </row>
    <row r="65" spans="1:45">
      <c r="A65" s="31">
        <v>61</v>
      </c>
      <c r="B65" s="31">
        <v>61</v>
      </c>
      <c r="C65" s="32"/>
      <c r="D65" s="31">
        <v>1145</v>
      </c>
      <c r="E65" s="31" t="s">
        <v>879</v>
      </c>
      <c r="F65" s="31" t="s">
        <v>50</v>
      </c>
      <c r="G65" s="31">
        <v>1970</v>
      </c>
      <c r="H65" s="31" t="s">
        <v>47</v>
      </c>
      <c r="I65" s="32"/>
      <c r="J65" s="31">
        <v>41</v>
      </c>
      <c r="K65" s="31">
        <v>12</v>
      </c>
      <c r="L65" s="31">
        <v>41</v>
      </c>
      <c r="M65" s="31" t="s">
        <v>880</v>
      </c>
      <c r="N65" s="31">
        <v>0</v>
      </c>
      <c r="O65" s="32"/>
      <c r="P65" s="32"/>
      <c r="Q65" s="32"/>
      <c r="R65" s="32"/>
      <c r="S65" s="31" t="s">
        <v>796</v>
      </c>
      <c r="T65" s="31" t="s">
        <v>599</v>
      </c>
      <c r="U65" s="32"/>
      <c r="V65" s="31" t="s">
        <v>881</v>
      </c>
      <c r="W65" s="31" t="s">
        <v>704</v>
      </c>
      <c r="X65" s="31" t="s">
        <v>873</v>
      </c>
      <c r="Y65" s="31" t="s">
        <v>566</v>
      </c>
      <c r="Z65" s="32"/>
      <c r="AA65" s="31" t="s">
        <v>799</v>
      </c>
      <c r="AB65" s="31" t="s">
        <v>842</v>
      </c>
      <c r="AC65" s="31" t="s">
        <v>882</v>
      </c>
      <c r="AD65" s="31" t="s">
        <v>404</v>
      </c>
      <c r="AE65" s="31" t="s">
        <v>801</v>
      </c>
      <c r="AF65" s="32"/>
      <c r="AG65" s="31" t="s">
        <v>883</v>
      </c>
      <c r="AH65" s="32"/>
      <c r="AI65" s="31" t="s">
        <v>802</v>
      </c>
      <c r="AJ65" s="33"/>
      <c r="AK65" s="11" t="str">
        <f t="shared" si="11"/>
        <v>Hołdakowski Wojciech</v>
      </c>
      <c r="AL65" s="11">
        <f t="shared" si="12"/>
        <v>0</v>
      </c>
      <c r="AM65" s="11" t="str">
        <f t="shared" si="13"/>
        <v>Warszawa</v>
      </c>
      <c r="AN65" s="11">
        <f t="shared" si="6"/>
        <v>36.238434332423559</v>
      </c>
      <c r="AO65" s="11"/>
      <c r="AP65" s="11">
        <f t="shared" si="14"/>
        <v>0.96987866484113128</v>
      </c>
      <c r="AQ65" s="11">
        <f t="shared" si="15"/>
        <v>1</v>
      </c>
      <c r="AR65" s="11">
        <f t="shared" si="16"/>
        <v>1</v>
      </c>
      <c r="AS65" s="11">
        <f t="shared" si="17"/>
        <v>1</v>
      </c>
    </row>
    <row r="66" spans="1:45">
      <c r="A66" s="31">
        <v>63</v>
      </c>
      <c r="B66" s="31">
        <v>62</v>
      </c>
      <c r="C66" s="32"/>
      <c r="D66" s="31">
        <v>1055</v>
      </c>
      <c r="E66" s="31" t="s">
        <v>884</v>
      </c>
      <c r="F66" s="31" t="s">
        <v>48</v>
      </c>
      <c r="G66" s="31">
        <v>1976</v>
      </c>
      <c r="H66" s="31" t="s">
        <v>885</v>
      </c>
      <c r="I66" s="32"/>
      <c r="J66" s="31">
        <v>40</v>
      </c>
      <c r="K66" s="31">
        <v>13</v>
      </c>
      <c r="L66" s="31">
        <v>40</v>
      </c>
      <c r="M66" s="31" t="s">
        <v>886</v>
      </c>
      <c r="N66" s="31">
        <v>0</v>
      </c>
      <c r="O66" s="31" t="s">
        <v>887</v>
      </c>
      <c r="P66" s="31" t="s">
        <v>888</v>
      </c>
      <c r="Q66" s="32"/>
      <c r="R66" s="32"/>
      <c r="S66" s="31" t="s">
        <v>889</v>
      </c>
      <c r="T66" s="31" t="s">
        <v>890</v>
      </c>
      <c r="U66" s="31" t="s">
        <v>481</v>
      </c>
      <c r="V66" s="32"/>
      <c r="W66" s="32"/>
      <c r="X66" s="31" t="s">
        <v>891</v>
      </c>
      <c r="Y66" s="31" t="s">
        <v>314</v>
      </c>
      <c r="Z66" s="32"/>
      <c r="AA66" s="31" t="s">
        <v>545</v>
      </c>
      <c r="AB66" s="31" t="s">
        <v>544</v>
      </c>
      <c r="AC66" s="31" t="s">
        <v>469</v>
      </c>
      <c r="AD66" s="31" t="s">
        <v>445</v>
      </c>
      <c r="AE66" s="31" t="s">
        <v>892</v>
      </c>
      <c r="AF66" s="31" t="s">
        <v>893</v>
      </c>
      <c r="AG66" s="32"/>
      <c r="AH66" s="32"/>
      <c r="AI66" s="31" t="s">
        <v>553</v>
      </c>
      <c r="AJ66" s="33"/>
      <c r="AK66" s="11" t="str">
        <f t="shared" si="11"/>
        <v>Kosiorek Paweł</v>
      </c>
      <c r="AL66" s="11">
        <f t="shared" si="12"/>
        <v>0</v>
      </c>
      <c r="AM66" s="11" t="str">
        <f t="shared" si="13"/>
        <v>Ełk</v>
      </c>
      <c r="AN66" s="11">
        <f t="shared" si="6"/>
        <v>35.354570080413225</v>
      </c>
      <c r="AO66" s="11"/>
      <c r="AP66" s="11">
        <f t="shared" si="14"/>
        <v>1.0430136649021298</v>
      </c>
      <c r="AQ66" s="11">
        <f t="shared" si="15"/>
        <v>1.0833333333333333</v>
      </c>
      <c r="AR66" s="11">
        <f t="shared" si="16"/>
        <v>0.97560975609756095</v>
      </c>
      <c r="AS66" s="11">
        <f t="shared" si="17"/>
        <v>1.0161373647415957</v>
      </c>
    </row>
    <row r="67" spans="1:45">
      <c r="A67" s="34">
        <v>64</v>
      </c>
      <c r="B67" s="34">
        <v>63</v>
      </c>
      <c r="C67" s="35"/>
      <c r="D67" s="34">
        <v>1087</v>
      </c>
      <c r="E67" s="34" t="s">
        <v>894</v>
      </c>
      <c r="F67" s="34" t="s">
        <v>52</v>
      </c>
      <c r="G67" s="34">
        <v>1979</v>
      </c>
      <c r="H67" s="34" t="s">
        <v>895</v>
      </c>
      <c r="I67" s="34" t="s">
        <v>896</v>
      </c>
      <c r="J67" s="34">
        <v>40</v>
      </c>
      <c r="K67" s="34">
        <v>13</v>
      </c>
      <c r="L67" s="34">
        <v>40</v>
      </c>
      <c r="M67" s="34" t="s">
        <v>897</v>
      </c>
      <c r="N67" s="34">
        <v>0</v>
      </c>
      <c r="O67" s="35"/>
      <c r="P67" s="34" t="s">
        <v>402</v>
      </c>
      <c r="Q67" s="34" t="s">
        <v>785</v>
      </c>
      <c r="R67" s="35"/>
      <c r="S67" s="34" t="s">
        <v>898</v>
      </c>
      <c r="T67" s="35"/>
      <c r="U67" s="34" t="s">
        <v>837</v>
      </c>
      <c r="V67" s="34" t="s">
        <v>356</v>
      </c>
      <c r="W67" s="34" t="s">
        <v>495</v>
      </c>
      <c r="X67" s="35"/>
      <c r="Y67" s="34" t="s">
        <v>899</v>
      </c>
      <c r="Z67" s="35"/>
      <c r="AA67" s="34" t="s">
        <v>733</v>
      </c>
      <c r="AB67" s="34" t="s">
        <v>397</v>
      </c>
      <c r="AC67" s="34" t="s">
        <v>339</v>
      </c>
      <c r="AD67" s="34" t="s">
        <v>684</v>
      </c>
      <c r="AE67" s="34" t="s">
        <v>639</v>
      </c>
      <c r="AF67" s="35"/>
      <c r="AG67" s="34" t="s">
        <v>279</v>
      </c>
      <c r="AH67" s="35"/>
      <c r="AI67" s="34" t="s">
        <v>900</v>
      </c>
      <c r="AJ67" s="36"/>
      <c r="AK67" s="11" t="str">
        <f t="shared" si="11"/>
        <v>Warmowski Marcin</v>
      </c>
      <c r="AL67" s="11" t="str">
        <f t="shared" si="12"/>
        <v>WARMA TEAM</v>
      </c>
      <c r="AM67" s="11" t="str">
        <f t="shared" si="13"/>
        <v>Juszkowo</v>
      </c>
      <c r="AN67" s="11">
        <f t="shared" si="6"/>
        <v>33.609349869300232</v>
      </c>
      <c r="AO67" s="11"/>
      <c r="AP67" s="11">
        <f t="shared" si="14"/>
        <v>0.95063664450894103</v>
      </c>
      <c r="AQ67" s="11">
        <f t="shared" si="15"/>
        <v>1</v>
      </c>
      <c r="AR67" s="11">
        <f t="shared" si="16"/>
        <v>1</v>
      </c>
      <c r="AS67" s="11">
        <f t="shared" si="17"/>
        <v>1</v>
      </c>
    </row>
    <row r="68" spans="1:45">
      <c r="A68" s="31">
        <v>65</v>
      </c>
      <c r="B68" s="31">
        <v>64</v>
      </c>
      <c r="C68" s="32"/>
      <c r="D68" s="31">
        <v>1021</v>
      </c>
      <c r="E68" s="31" t="s">
        <v>894</v>
      </c>
      <c r="F68" s="31" t="s">
        <v>442</v>
      </c>
      <c r="G68" s="31">
        <v>1984</v>
      </c>
      <c r="H68" s="31" t="s">
        <v>858</v>
      </c>
      <c r="I68" s="31" t="s">
        <v>896</v>
      </c>
      <c r="J68" s="31">
        <v>40</v>
      </c>
      <c r="K68" s="31">
        <v>13</v>
      </c>
      <c r="L68" s="31">
        <v>40</v>
      </c>
      <c r="M68" s="31" t="s">
        <v>897</v>
      </c>
      <c r="N68" s="31">
        <v>0</v>
      </c>
      <c r="O68" s="32"/>
      <c r="P68" s="31" t="s">
        <v>402</v>
      </c>
      <c r="Q68" s="31" t="s">
        <v>785</v>
      </c>
      <c r="R68" s="32"/>
      <c r="S68" s="31" t="s">
        <v>864</v>
      </c>
      <c r="T68" s="32"/>
      <c r="U68" s="31" t="s">
        <v>837</v>
      </c>
      <c r="V68" s="31" t="s">
        <v>356</v>
      </c>
      <c r="W68" s="31" t="s">
        <v>534</v>
      </c>
      <c r="X68" s="32"/>
      <c r="Y68" s="31" t="s">
        <v>644</v>
      </c>
      <c r="Z68" s="32"/>
      <c r="AA68" s="31" t="s">
        <v>421</v>
      </c>
      <c r="AB68" s="31" t="s">
        <v>397</v>
      </c>
      <c r="AC68" s="31" t="s">
        <v>339</v>
      </c>
      <c r="AD68" s="31" t="s">
        <v>692</v>
      </c>
      <c r="AE68" s="31" t="s">
        <v>639</v>
      </c>
      <c r="AF68" s="32"/>
      <c r="AG68" s="31" t="s">
        <v>279</v>
      </c>
      <c r="AH68" s="32"/>
      <c r="AI68" s="31" t="s">
        <v>900</v>
      </c>
      <c r="AJ68" s="33"/>
      <c r="AK68" s="11" t="str">
        <f t="shared" si="11"/>
        <v>Warmowski Łukasz</v>
      </c>
      <c r="AL68" s="11" t="str">
        <f t="shared" si="12"/>
        <v>WARMA TEAM</v>
      </c>
      <c r="AM68" s="11" t="str">
        <f t="shared" si="13"/>
        <v>Pruszcz Gdański</v>
      </c>
      <c r="AN68" s="11">
        <f t="shared" si="6"/>
        <v>33.609349869300232</v>
      </c>
      <c r="AO68" s="11"/>
      <c r="AP68" s="11">
        <f t="shared" si="14"/>
        <v>1</v>
      </c>
      <c r="AQ68" s="11">
        <f t="shared" si="15"/>
        <v>1</v>
      </c>
      <c r="AR68" s="11">
        <f t="shared" si="16"/>
        <v>1</v>
      </c>
      <c r="AS68" s="11">
        <f t="shared" si="17"/>
        <v>1</v>
      </c>
    </row>
    <row r="69" spans="1:45">
      <c r="A69" s="31">
        <v>67</v>
      </c>
      <c r="B69" s="31">
        <v>65</v>
      </c>
      <c r="C69" s="32"/>
      <c r="D69" s="31">
        <v>1118</v>
      </c>
      <c r="E69" s="31" t="s">
        <v>29</v>
      </c>
      <c r="F69" s="31" t="s">
        <v>60</v>
      </c>
      <c r="G69" s="31">
        <v>1975</v>
      </c>
      <c r="H69" s="31" t="s">
        <v>97</v>
      </c>
      <c r="I69" s="32"/>
      <c r="J69" s="31">
        <v>39</v>
      </c>
      <c r="K69" s="31">
        <v>11</v>
      </c>
      <c r="L69" s="31">
        <v>39</v>
      </c>
      <c r="M69" s="31" t="s">
        <v>901</v>
      </c>
      <c r="N69" s="31">
        <v>0</v>
      </c>
      <c r="O69" s="32"/>
      <c r="P69" s="32"/>
      <c r="Q69" s="32"/>
      <c r="R69" s="32"/>
      <c r="S69" s="31" t="s">
        <v>902</v>
      </c>
      <c r="T69" s="32"/>
      <c r="U69" s="31" t="s">
        <v>393</v>
      </c>
      <c r="V69" s="31" t="s">
        <v>430</v>
      </c>
      <c r="W69" s="32"/>
      <c r="X69" s="31" t="s">
        <v>339</v>
      </c>
      <c r="Y69" s="31" t="s">
        <v>903</v>
      </c>
      <c r="Z69" s="32"/>
      <c r="AA69" s="31" t="s">
        <v>319</v>
      </c>
      <c r="AB69" s="32"/>
      <c r="AC69" s="31" t="s">
        <v>807</v>
      </c>
      <c r="AD69" s="31" t="s">
        <v>495</v>
      </c>
      <c r="AE69" s="31" t="s">
        <v>904</v>
      </c>
      <c r="AF69" s="31" t="s">
        <v>375</v>
      </c>
      <c r="AG69" s="32"/>
      <c r="AH69" s="31" t="s">
        <v>461</v>
      </c>
      <c r="AI69" s="31" t="s">
        <v>440</v>
      </c>
      <c r="AJ69" s="33"/>
      <c r="AK69" s="11" t="str">
        <f t="shared" si="11"/>
        <v>Cecuła Krzysztof</v>
      </c>
      <c r="AL69" s="11">
        <f t="shared" si="12"/>
        <v>0</v>
      </c>
      <c r="AM69" s="11" t="str">
        <f t="shared" si="13"/>
        <v>Swarzędz</v>
      </c>
      <c r="AN69" s="11">
        <f t="shared" si="6"/>
        <v>32.769116122567723</v>
      </c>
      <c r="AO69" s="11"/>
      <c r="AP69" s="11">
        <f t="shared" si="14"/>
        <v>1.0157386714849508</v>
      </c>
      <c r="AQ69" s="11">
        <f t="shared" si="15"/>
        <v>0.84615384615384615</v>
      </c>
      <c r="AR69" s="11">
        <f t="shared" si="16"/>
        <v>0.97499999999999998</v>
      </c>
      <c r="AS69" s="11">
        <f t="shared" si="17"/>
        <v>0.96714116000060635</v>
      </c>
    </row>
    <row r="70" spans="1:45">
      <c r="A70" s="31">
        <v>69</v>
      </c>
      <c r="B70" s="31">
        <v>66</v>
      </c>
      <c r="C70" s="32"/>
      <c r="D70" s="31">
        <v>1140</v>
      </c>
      <c r="E70" s="31" t="s">
        <v>905</v>
      </c>
      <c r="F70" s="31" t="s">
        <v>906</v>
      </c>
      <c r="G70" s="31">
        <v>1987</v>
      </c>
      <c r="H70" s="31" t="s">
        <v>907</v>
      </c>
      <c r="I70" s="32"/>
      <c r="J70" s="31">
        <v>38</v>
      </c>
      <c r="K70" s="31">
        <v>12</v>
      </c>
      <c r="L70" s="31">
        <v>38</v>
      </c>
      <c r="M70" s="31" t="s">
        <v>908</v>
      </c>
      <c r="N70" s="31">
        <v>0</v>
      </c>
      <c r="O70" s="32"/>
      <c r="P70" s="32"/>
      <c r="Q70" s="32"/>
      <c r="R70" s="31" t="s">
        <v>909</v>
      </c>
      <c r="S70" s="32"/>
      <c r="T70" s="31" t="s">
        <v>450</v>
      </c>
      <c r="U70" s="31" t="s">
        <v>438</v>
      </c>
      <c r="V70" s="31" t="s">
        <v>789</v>
      </c>
      <c r="W70" s="32"/>
      <c r="X70" s="31" t="s">
        <v>910</v>
      </c>
      <c r="Y70" s="31" t="s">
        <v>862</v>
      </c>
      <c r="Z70" s="31" t="s">
        <v>489</v>
      </c>
      <c r="AA70" s="32"/>
      <c r="AB70" s="31" t="s">
        <v>574</v>
      </c>
      <c r="AC70" s="31" t="s">
        <v>827</v>
      </c>
      <c r="AD70" s="31" t="s">
        <v>801</v>
      </c>
      <c r="AE70" s="32"/>
      <c r="AF70" s="31" t="s">
        <v>288</v>
      </c>
      <c r="AG70" s="32"/>
      <c r="AH70" s="31" t="s">
        <v>719</v>
      </c>
      <c r="AI70" s="31" t="s">
        <v>911</v>
      </c>
      <c r="AJ70" s="33"/>
      <c r="AK70" s="11" t="str">
        <f t="shared" si="11"/>
        <v>Brzeziński Artur</v>
      </c>
      <c r="AL70" s="11">
        <f t="shared" si="12"/>
        <v>0</v>
      </c>
      <c r="AM70" s="11" t="str">
        <f t="shared" si="13"/>
        <v>Lębork</v>
      </c>
      <c r="AN70" s="11">
        <f t="shared" si="6"/>
        <v>31.928882375835219</v>
      </c>
      <c r="AO70" s="11"/>
      <c r="AP70" s="11">
        <f t="shared" si="14"/>
        <v>1.1395210229735588</v>
      </c>
      <c r="AQ70" s="11">
        <f t="shared" si="15"/>
        <v>1.0909090909090908</v>
      </c>
      <c r="AR70" s="11">
        <f t="shared" si="16"/>
        <v>0.97435897435897434</v>
      </c>
      <c r="AS70" s="11">
        <f t="shared" si="17"/>
        <v>1.0175545771755876</v>
      </c>
    </row>
    <row r="71" spans="1:45">
      <c r="A71" s="34">
        <v>70</v>
      </c>
      <c r="B71" s="34">
        <v>67</v>
      </c>
      <c r="C71" s="35"/>
      <c r="D71" s="34">
        <v>1067</v>
      </c>
      <c r="E71" s="34" t="s">
        <v>912</v>
      </c>
      <c r="F71" s="34" t="s">
        <v>913</v>
      </c>
      <c r="G71" s="34">
        <v>1974</v>
      </c>
      <c r="H71" s="34" t="s">
        <v>57</v>
      </c>
      <c r="I71" s="35"/>
      <c r="J71" s="34">
        <v>38</v>
      </c>
      <c r="K71" s="34">
        <v>12</v>
      </c>
      <c r="L71" s="34">
        <v>38</v>
      </c>
      <c r="M71" s="34" t="s">
        <v>914</v>
      </c>
      <c r="N71" s="34">
        <v>0</v>
      </c>
      <c r="O71" s="34" t="s">
        <v>915</v>
      </c>
      <c r="P71" s="35"/>
      <c r="Q71" s="34" t="s">
        <v>916</v>
      </c>
      <c r="R71" s="35"/>
      <c r="S71" s="35"/>
      <c r="T71" s="34" t="s">
        <v>520</v>
      </c>
      <c r="U71" s="35"/>
      <c r="V71" s="34" t="s">
        <v>291</v>
      </c>
      <c r="W71" s="34" t="s">
        <v>450</v>
      </c>
      <c r="X71" s="35"/>
      <c r="Y71" s="34" t="s">
        <v>533</v>
      </c>
      <c r="Z71" s="35"/>
      <c r="AA71" s="34" t="s">
        <v>449</v>
      </c>
      <c r="AB71" s="34" t="s">
        <v>786</v>
      </c>
      <c r="AC71" s="34" t="s">
        <v>587</v>
      </c>
      <c r="AD71" s="34" t="s">
        <v>377</v>
      </c>
      <c r="AE71" s="34" t="s">
        <v>588</v>
      </c>
      <c r="AF71" s="35"/>
      <c r="AG71" s="34" t="s">
        <v>917</v>
      </c>
      <c r="AH71" s="35"/>
      <c r="AI71" s="34" t="s">
        <v>591</v>
      </c>
      <c r="AJ71" s="36"/>
      <c r="AK71" s="11" t="str">
        <f t="shared" si="11"/>
        <v>Flisikowski Zdzisław</v>
      </c>
      <c r="AL71" s="11">
        <f t="shared" si="12"/>
        <v>0</v>
      </c>
      <c r="AM71" s="11" t="str">
        <f t="shared" si="13"/>
        <v>Gdańsk</v>
      </c>
      <c r="AN71" s="11">
        <f t="shared" ref="AN71:AN134" si="18">MAX(AN70*IF(AR71&lt;1,AR71,IF(AS71&lt;1,AS71,IF(AP71&lt;1,AP71,1))),0)</f>
        <v>28.048905379999752</v>
      </c>
      <c r="AO71" s="11"/>
      <c r="AP71" s="11">
        <f t="shared" si="14"/>
        <v>0.87848065114950735</v>
      </c>
      <c r="AQ71" s="11">
        <f t="shared" si="15"/>
        <v>1</v>
      </c>
      <c r="AR71" s="11">
        <f t="shared" si="16"/>
        <v>1</v>
      </c>
      <c r="AS71" s="11">
        <f t="shared" si="17"/>
        <v>1</v>
      </c>
    </row>
    <row r="72" spans="1:45">
      <c r="A72" s="34">
        <v>72</v>
      </c>
      <c r="B72" s="34">
        <v>68</v>
      </c>
      <c r="C72" s="35"/>
      <c r="D72" s="34">
        <v>1025</v>
      </c>
      <c r="E72" s="34" t="s">
        <v>918</v>
      </c>
      <c r="F72" s="34" t="s">
        <v>919</v>
      </c>
      <c r="G72" s="34">
        <v>1968</v>
      </c>
      <c r="H72" s="34" t="s">
        <v>920</v>
      </c>
      <c r="I72" s="34" t="s">
        <v>921</v>
      </c>
      <c r="J72" s="34">
        <v>38</v>
      </c>
      <c r="K72" s="34">
        <v>11</v>
      </c>
      <c r="L72" s="34">
        <v>38</v>
      </c>
      <c r="M72" s="34" t="s">
        <v>922</v>
      </c>
      <c r="N72" s="34">
        <v>0</v>
      </c>
      <c r="O72" s="35"/>
      <c r="P72" s="35"/>
      <c r="Q72" s="35"/>
      <c r="R72" s="35"/>
      <c r="S72" s="34" t="s">
        <v>468</v>
      </c>
      <c r="T72" s="34" t="s">
        <v>923</v>
      </c>
      <c r="U72" s="35"/>
      <c r="V72" s="34" t="s">
        <v>924</v>
      </c>
      <c r="W72" s="34" t="s">
        <v>376</v>
      </c>
      <c r="X72" s="35"/>
      <c r="Y72" s="34" t="s">
        <v>925</v>
      </c>
      <c r="Z72" s="35"/>
      <c r="AA72" s="34" t="s">
        <v>722</v>
      </c>
      <c r="AB72" s="34" t="s">
        <v>831</v>
      </c>
      <c r="AC72" s="34" t="s">
        <v>671</v>
      </c>
      <c r="AD72" s="34" t="s">
        <v>514</v>
      </c>
      <c r="AE72" s="34" t="s">
        <v>538</v>
      </c>
      <c r="AF72" s="35"/>
      <c r="AG72" s="34" t="s">
        <v>335</v>
      </c>
      <c r="AH72" s="35"/>
      <c r="AI72" s="34" t="s">
        <v>741</v>
      </c>
      <c r="AJ72" s="36"/>
      <c r="AK72" s="11" t="str">
        <f t="shared" si="11"/>
        <v>Soczewka Damian</v>
      </c>
      <c r="AL72" s="11" t="str">
        <f t="shared" si="12"/>
        <v>WYRWIKUFLE</v>
      </c>
      <c r="AM72" s="11" t="str">
        <f t="shared" si="13"/>
        <v>Olsztyn</v>
      </c>
      <c r="AN72" s="11">
        <f t="shared" si="18"/>
        <v>27.565013227943723</v>
      </c>
      <c r="AO72" s="11"/>
      <c r="AP72" s="11">
        <f t="shared" si="14"/>
        <v>0.98379770545539691</v>
      </c>
      <c r="AQ72" s="11">
        <f t="shared" si="15"/>
        <v>0.91666666666666663</v>
      </c>
      <c r="AR72" s="11">
        <f t="shared" si="16"/>
        <v>1</v>
      </c>
      <c r="AS72" s="11">
        <f t="shared" si="17"/>
        <v>0.98274826965614603</v>
      </c>
    </row>
    <row r="73" spans="1:45">
      <c r="A73" s="31">
        <v>73</v>
      </c>
      <c r="B73" s="31">
        <v>69</v>
      </c>
      <c r="C73" s="32"/>
      <c r="D73" s="31">
        <v>1103</v>
      </c>
      <c r="E73" s="31" t="s">
        <v>926</v>
      </c>
      <c r="F73" s="31" t="s">
        <v>578</v>
      </c>
      <c r="G73" s="31">
        <v>1978</v>
      </c>
      <c r="H73" s="31" t="s">
        <v>927</v>
      </c>
      <c r="I73" s="32"/>
      <c r="J73" s="31">
        <v>37</v>
      </c>
      <c r="K73" s="31">
        <v>12</v>
      </c>
      <c r="L73" s="31">
        <v>37</v>
      </c>
      <c r="M73" s="31" t="s">
        <v>928</v>
      </c>
      <c r="N73" s="31">
        <v>0</v>
      </c>
      <c r="O73" s="32"/>
      <c r="P73" s="32"/>
      <c r="Q73" s="31" t="s">
        <v>929</v>
      </c>
      <c r="R73" s="31" t="s">
        <v>874</v>
      </c>
      <c r="S73" s="32"/>
      <c r="T73" s="32"/>
      <c r="U73" s="31" t="s">
        <v>273</v>
      </c>
      <c r="V73" s="31" t="s">
        <v>930</v>
      </c>
      <c r="W73" s="31" t="s">
        <v>704</v>
      </c>
      <c r="X73" s="31" t="s">
        <v>931</v>
      </c>
      <c r="Y73" s="31" t="s">
        <v>380</v>
      </c>
      <c r="Z73" s="31" t="s">
        <v>932</v>
      </c>
      <c r="AA73" s="32"/>
      <c r="AB73" s="32"/>
      <c r="AC73" s="31" t="s">
        <v>703</v>
      </c>
      <c r="AD73" s="32"/>
      <c r="AE73" s="32"/>
      <c r="AF73" s="31" t="s">
        <v>565</v>
      </c>
      <c r="AG73" s="31" t="s">
        <v>614</v>
      </c>
      <c r="AH73" s="31" t="s">
        <v>274</v>
      </c>
      <c r="AI73" s="31" t="s">
        <v>601</v>
      </c>
      <c r="AJ73" s="33"/>
      <c r="AK73" s="11" t="str">
        <f t="shared" si="11"/>
        <v>Jarzembiński Tomasz</v>
      </c>
      <c r="AL73" s="11">
        <f t="shared" si="12"/>
        <v>0</v>
      </c>
      <c r="AM73" s="11" t="str">
        <f t="shared" si="13"/>
        <v>Kościerzyna</v>
      </c>
      <c r="AN73" s="11">
        <f t="shared" si="18"/>
        <v>26.839618142997836</v>
      </c>
      <c r="AO73" s="11"/>
      <c r="AP73" s="11">
        <f t="shared" si="14"/>
        <v>1.013430144267274</v>
      </c>
      <c r="AQ73" s="11">
        <f t="shared" si="15"/>
        <v>1.0909090909090908</v>
      </c>
      <c r="AR73" s="11">
        <f t="shared" si="16"/>
        <v>0.97368421052631582</v>
      </c>
      <c r="AS73" s="11">
        <f t="shared" si="17"/>
        <v>1.0175545771755876</v>
      </c>
    </row>
    <row r="74" spans="1:45">
      <c r="A74" s="34">
        <v>74</v>
      </c>
      <c r="B74" s="34">
        <v>70</v>
      </c>
      <c r="C74" s="35"/>
      <c r="D74" s="34">
        <v>1111</v>
      </c>
      <c r="E74" s="34" t="s">
        <v>933</v>
      </c>
      <c r="F74" s="34" t="s">
        <v>578</v>
      </c>
      <c r="G74" s="34">
        <v>1975</v>
      </c>
      <c r="H74" s="34" t="s">
        <v>67</v>
      </c>
      <c r="I74" s="35"/>
      <c r="J74" s="34">
        <v>37</v>
      </c>
      <c r="K74" s="34">
        <v>11</v>
      </c>
      <c r="L74" s="34">
        <v>37</v>
      </c>
      <c r="M74" s="34" t="s">
        <v>333</v>
      </c>
      <c r="N74" s="34">
        <v>0</v>
      </c>
      <c r="O74" s="34" t="s">
        <v>355</v>
      </c>
      <c r="P74" s="35"/>
      <c r="Q74" s="35"/>
      <c r="R74" s="35"/>
      <c r="S74" s="35"/>
      <c r="T74" s="35"/>
      <c r="U74" s="34" t="s">
        <v>917</v>
      </c>
      <c r="V74" s="34" t="s">
        <v>828</v>
      </c>
      <c r="W74" s="35"/>
      <c r="X74" s="34" t="s">
        <v>818</v>
      </c>
      <c r="Y74" s="34" t="s">
        <v>934</v>
      </c>
      <c r="Z74" s="34" t="s">
        <v>672</v>
      </c>
      <c r="AA74" s="35"/>
      <c r="AB74" s="35"/>
      <c r="AC74" s="34" t="s">
        <v>757</v>
      </c>
      <c r="AD74" s="34" t="s">
        <v>892</v>
      </c>
      <c r="AE74" s="34" t="s">
        <v>364</v>
      </c>
      <c r="AF74" s="34" t="s">
        <v>349</v>
      </c>
      <c r="AG74" s="35"/>
      <c r="AH74" s="34" t="s">
        <v>337</v>
      </c>
      <c r="AI74" s="34" t="s">
        <v>352</v>
      </c>
      <c r="AJ74" s="36"/>
      <c r="AK74" s="11" t="str">
        <f t="shared" ref="AK74:AK137" si="19">E74&amp;" "&amp;F74</f>
        <v>Lipiński Tomasz</v>
      </c>
      <c r="AL74" s="11">
        <f t="shared" ref="AL74:AL137" si="20">I74</f>
        <v>0</v>
      </c>
      <c r="AM74" s="11" t="str">
        <f t="shared" ref="AM74:AM137" si="21">H74</f>
        <v>Słupsk</v>
      </c>
      <c r="AN74" s="11">
        <f t="shared" si="18"/>
        <v>26.376588288262827</v>
      </c>
      <c r="AO74" s="11"/>
      <c r="AP74" s="11">
        <f t="shared" ref="AP74:AP137" si="22">M73/M74</f>
        <v>1.0280779645305298</v>
      </c>
      <c r="AQ74" s="11">
        <f t="shared" ref="AQ74:AQ137" si="23">K74/K73</f>
        <v>0.91666666666666663</v>
      </c>
      <c r="AR74" s="11">
        <f t="shared" ref="AR74:AR137" si="24">J74/J73</f>
        <v>1</v>
      </c>
      <c r="AS74" s="11">
        <f t="shared" ref="AS74:AS137" si="25">(K74/K73)^0.2</f>
        <v>0.98274826965614603</v>
      </c>
    </row>
    <row r="75" spans="1:45">
      <c r="A75" s="31">
        <v>75</v>
      </c>
      <c r="B75" s="31">
        <v>71</v>
      </c>
      <c r="C75" s="32"/>
      <c r="D75" s="31">
        <v>1144</v>
      </c>
      <c r="E75" s="31" t="s">
        <v>935</v>
      </c>
      <c r="F75" s="31" t="s">
        <v>46</v>
      </c>
      <c r="G75" s="31">
        <v>1979</v>
      </c>
      <c r="H75" s="31" t="s">
        <v>57</v>
      </c>
      <c r="I75" s="31" t="s">
        <v>936</v>
      </c>
      <c r="J75" s="31">
        <v>37</v>
      </c>
      <c r="K75" s="31">
        <v>11</v>
      </c>
      <c r="L75" s="31">
        <v>37</v>
      </c>
      <c r="M75" s="31" t="s">
        <v>937</v>
      </c>
      <c r="N75" s="31">
        <v>0</v>
      </c>
      <c r="O75" s="32"/>
      <c r="P75" s="32"/>
      <c r="Q75" s="32"/>
      <c r="R75" s="31" t="s">
        <v>557</v>
      </c>
      <c r="S75" s="32"/>
      <c r="T75" s="31" t="s">
        <v>747</v>
      </c>
      <c r="U75" s="32"/>
      <c r="V75" s="31" t="s">
        <v>720</v>
      </c>
      <c r="W75" s="31" t="s">
        <v>668</v>
      </c>
      <c r="X75" s="32"/>
      <c r="Y75" s="31" t="s">
        <v>634</v>
      </c>
      <c r="Z75" s="31" t="s">
        <v>938</v>
      </c>
      <c r="AA75" s="32"/>
      <c r="AB75" s="32"/>
      <c r="AC75" s="31" t="s">
        <v>357</v>
      </c>
      <c r="AD75" s="31" t="s">
        <v>939</v>
      </c>
      <c r="AE75" s="32"/>
      <c r="AF75" s="31" t="s">
        <v>940</v>
      </c>
      <c r="AG75" s="31" t="s">
        <v>469</v>
      </c>
      <c r="AH75" s="31" t="s">
        <v>512</v>
      </c>
      <c r="AI75" s="31" t="s">
        <v>540</v>
      </c>
      <c r="AJ75" s="33"/>
      <c r="AK75" s="11" t="str">
        <f t="shared" si="19"/>
        <v>Jaś Piotr</v>
      </c>
      <c r="AL75" s="11" t="str">
        <f t="shared" si="20"/>
        <v>Gdzie jest mój bronks ?</v>
      </c>
      <c r="AM75" s="11" t="str">
        <f t="shared" si="21"/>
        <v>Gdańsk</v>
      </c>
      <c r="AN75" s="11">
        <f t="shared" si="18"/>
        <v>25.956153436415441</v>
      </c>
      <c r="AO75" s="11"/>
      <c r="AP75" s="11">
        <f t="shared" si="22"/>
        <v>0.98406030199006167</v>
      </c>
      <c r="AQ75" s="11">
        <f t="shared" si="23"/>
        <v>1</v>
      </c>
      <c r="AR75" s="11">
        <f t="shared" si="24"/>
        <v>1</v>
      </c>
      <c r="AS75" s="11">
        <f t="shared" si="25"/>
        <v>1</v>
      </c>
    </row>
    <row r="76" spans="1:45">
      <c r="A76" s="34">
        <v>76</v>
      </c>
      <c r="B76" s="34">
        <v>72</v>
      </c>
      <c r="C76" s="35"/>
      <c r="D76" s="34">
        <v>1046</v>
      </c>
      <c r="E76" s="34" t="s">
        <v>941</v>
      </c>
      <c r="F76" s="34" t="s">
        <v>64</v>
      </c>
      <c r="G76" s="34">
        <v>1978</v>
      </c>
      <c r="H76" s="34" t="s">
        <v>57</v>
      </c>
      <c r="I76" s="34" t="s">
        <v>936</v>
      </c>
      <c r="J76" s="34">
        <v>37</v>
      </c>
      <c r="K76" s="34">
        <v>11</v>
      </c>
      <c r="L76" s="34">
        <v>37</v>
      </c>
      <c r="M76" s="34" t="s">
        <v>942</v>
      </c>
      <c r="N76" s="34">
        <v>0</v>
      </c>
      <c r="O76" s="35"/>
      <c r="P76" s="35"/>
      <c r="Q76" s="35"/>
      <c r="R76" s="34" t="s">
        <v>557</v>
      </c>
      <c r="S76" s="35"/>
      <c r="T76" s="34" t="s">
        <v>893</v>
      </c>
      <c r="U76" s="35"/>
      <c r="V76" s="34" t="s">
        <v>396</v>
      </c>
      <c r="W76" s="34" t="s">
        <v>706</v>
      </c>
      <c r="X76" s="35"/>
      <c r="Y76" s="34" t="s">
        <v>738</v>
      </c>
      <c r="Z76" s="34" t="s">
        <v>938</v>
      </c>
      <c r="AA76" s="35"/>
      <c r="AB76" s="35"/>
      <c r="AC76" s="34" t="s">
        <v>357</v>
      </c>
      <c r="AD76" s="34" t="s">
        <v>943</v>
      </c>
      <c r="AE76" s="35"/>
      <c r="AF76" s="34" t="s">
        <v>820</v>
      </c>
      <c r="AG76" s="34" t="s">
        <v>469</v>
      </c>
      <c r="AH76" s="34" t="s">
        <v>512</v>
      </c>
      <c r="AI76" s="34" t="s">
        <v>540</v>
      </c>
      <c r="AJ76" s="36"/>
      <c r="AK76" s="11" t="str">
        <f t="shared" si="19"/>
        <v>Florek Przemysław</v>
      </c>
      <c r="AL76" s="11" t="str">
        <f t="shared" si="20"/>
        <v>Gdzie jest mój bronks ?</v>
      </c>
      <c r="AM76" s="11" t="str">
        <f t="shared" si="21"/>
        <v>Gdańsk</v>
      </c>
      <c r="AN76" s="11">
        <f t="shared" si="18"/>
        <v>25.950546817567272</v>
      </c>
      <c r="AO76" s="11"/>
      <c r="AP76" s="11">
        <f t="shared" si="22"/>
        <v>0.99978399654394468</v>
      </c>
      <c r="AQ76" s="11">
        <f t="shared" si="23"/>
        <v>1</v>
      </c>
      <c r="AR76" s="11">
        <f t="shared" si="24"/>
        <v>1</v>
      </c>
      <c r="AS76" s="11">
        <f t="shared" si="25"/>
        <v>1</v>
      </c>
    </row>
    <row r="77" spans="1:45">
      <c r="A77" s="31">
        <v>77</v>
      </c>
      <c r="B77" s="31">
        <v>73</v>
      </c>
      <c r="C77" s="32"/>
      <c r="D77" s="31">
        <v>1075</v>
      </c>
      <c r="E77" s="31" t="s">
        <v>108</v>
      </c>
      <c r="F77" s="31" t="s">
        <v>94</v>
      </c>
      <c r="G77" s="31">
        <v>1983</v>
      </c>
      <c r="H77" s="31" t="s">
        <v>109</v>
      </c>
      <c r="I77" s="31" t="s">
        <v>100</v>
      </c>
      <c r="J77" s="31">
        <v>36</v>
      </c>
      <c r="K77" s="31">
        <v>15</v>
      </c>
      <c r="L77" s="31">
        <v>51</v>
      </c>
      <c r="M77" s="31" t="s">
        <v>944</v>
      </c>
      <c r="N77" s="31">
        <v>15</v>
      </c>
      <c r="O77" s="32"/>
      <c r="P77" s="32"/>
      <c r="Q77" s="31" t="s">
        <v>945</v>
      </c>
      <c r="R77" s="32"/>
      <c r="S77" s="31" t="s">
        <v>531</v>
      </c>
      <c r="T77" s="31" t="s">
        <v>730</v>
      </c>
      <c r="U77" s="32"/>
      <c r="V77" s="31" t="s">
        <v>946</v>
      </c>
      <c r="W77" s="31" t="s">
        <v>862</v>
      </c>
      <c r="X77" s="31" t="s">
        <v>947</v>
      </c>
      <c r="Y77" s="31" t="s">
        <v>653</v>
      </c>
      <c r="Z77" s="31" t="s">
        <v>358</v>
      </c>
      <c r="AA77" s="31" t="s">
        <v>283</v>
      </c>
      <c r="AB77" s="32"/>
      <c r="AC77" s="31" t="s">
        <v>948</v>
      </c>
      <c r="AD77" s="31" t="s">
        <v>471</v>
      </c>
      <c r="AE77" s="31" t="s">
        <v>467</v>
      </c>
      <c r="AF77" s="31" t="s">
        <v>615</v>
      </c>
      <c r="AG77" s="31" t="s">
        <v>331</v>
      </c>
      <c r="AH77" s="31" t="s">
        <v>572</v>
      </c>
      <c r="AI77" s="31" t="s">
        <v>949</v>
      </c>
      <c r="AJ77" s="33"/>
      <c r="AK77" s="11" t="str">
        <f t="shared" si="19"/>
        <v>Ruchlicki Stanisław</v>
      </c>
      <c r="AL77" s="11" t="str">
        <f t="shared" si="20"/>
        <v>PTR Dojlidy Białystok</v>
      </c>
      <c r="AM77" s="11" t="str">
        <f t="shared" si="21"/>
        <v>Kleosin</v>
      </c>
      <c r="AN77" s="11">
        <f t="shared" si="18"/>
        <v>25.249180687362752</v>
      </c>
      <c r="AO77" s="11"/>
      <c r="AP77" s="11">
        <f t="shared" si="22"/>
        <v>0.94527882390308071</v>
      </c>
      <c r="AQ77" s="11">
        <f t="shared" si="23"/>
        <v>1.3636363636363635</v>
      </c>
      <c r="AR77" s="11">
        <f t="shared" si="24"/>
        <v>0.97297297297297303</v>
      </c>
      <c r="AS77" s="11">
        <f t="shared" si="25"/>
        <v>1.0639953128150836</v>
      </c>
    </row>
    <row r="78" spans="1:45" ht="25.5">
      <c r="A78" s="34">
        <v>78</v>
      </c>
      <c r="B78" s="34">
        <v>74</v>
      </c>
      <c r="C78" s="35"/>
      <c r="D78" s="34">
        <v>1044</v>
      </c>
      <c r="E78" s="34" t="s">
        <v>950</v>
      </c>
      <c r="F78" s="34" t="s">
        <v>66</v>
      </c>
      <c r="G78" s="34">
        <v>1959</v>
      </c>
      <c r="H78" s="34" t="s">
        <v>294</v>
      </c>
      <c r="I78" s="34" t="s">
        <v>951</v>
      </c>
      <c r="J78" s="34">
        <v>36</v>
      </c>
      <c r="K78" s="34">
        <v>12</v>
      </c>
      <c r="L78" s="34">
        <v>36</v>
      </c>
      <c r="M78" s="34" t="s">
        <v>952</v>
      </c>
      <c r="N78" s="34">
        <v>0</v>
      </c>
      <c r="O78" s="35"/>
      <c r="P78" s="34" t="s">
        <v>953</v>
      </c>
      <c r="Q78" s="34" t="s">
        <v>945</v>
      </c>
      <c r="R78" s="35"/>
      <c r="S78" s="34" t="s">
        <v>318</v>
      </c>
      <c r="T78" s="34" t="s">
        <v>322</v>
      </c>
      <c r="U78" s="35"/>
      <c r="V78" s="34" t="s">
        <v>954</v>
      </c>
      <c r="W78" s="34" t="s">
        <v>955</v>
      </c>
      <c r="X78" s="35"/>
      <c r="Y78" s="34" t="s">
        <v>644</v>
      </c>
      <c r="Z78" s="35"/>
      <c r="AA78" s="34" t="s">
        <v>875</v>
      </c>
      <c r="AB78" s="34" t="s">
        <v>313</v>
      </c>
      <c r="AC78" s="35"/>
      <c r="AD78" s="34" t="s">
        <v>956</v>
      </c>
      <c r="AE78" s="34" t="s">
        <v>481</v>
      </c>
      <c r="AF78" s="35"/>
      <c r="AG78" s="34" t="s">
        <v>379</v>
      </c>
      <c r="AH78" s="35"/>
      <c r="AI78" s="34" t="s">
        <v>384</v>
      </c>
      <c r="AJ78" s="36"/>
      <c r="AK78" s="11" t="str">
        <f t="shared" si="19"/>
        <v>Tomaszewski Leszek</v>
      </c>
      <c r="AL78" s="11" t="str">
        <f t="shared" si="20"/>
        <v>Elbląska Grupa Rowerowa STOP</v>
      </c>
      <c r="AM78" s="11" t="str">
        <f t="shared" si="21"/>
        <v>Elbląg</v>
      </c>
      <c r="AN78" s="11">
        <f t="shared" si="18"/>
        <v>24.147117068009692</v>
      </c>
      <c r="AO78" s="11"/>
      <c r="AP78" s="11">
        <f t="shared" si="22"/>
        <v>1.0293787949556283</v>
      </c>
      <c r="AQ78" s="11">
        <f t="shared" si="23"/>
        <v>0.8</v>
      </c>
      <c r="AR78" s="11">
        <f t="shared" si="24"/>
        <v>1</v>
      </c>
      <c r="AS78" s="11">
        <f t="shared" si="25"/>
        <v>0.956352499790037</v>
      </c>
    </row>
    <row r="79" spans="1:45">
      <c r="A79" s="31">
        <v>79</v>
      </c>
      <c r="B79" s="31">
        <v>75</v>
      </c>
      <c r="C79" s="32"/>
      <c r="D79" s="31">
        <v>1099</v>
      </c>
      <c r="E79" s="31" t="s">
        <v>957</v>
      </c>
      <c r="F79" s="31" t="s">
        <v>958</v>
      </c>
      <c r="G79" s="31">
        <v>1984</v>
      </c>
      <c r="H79" s="31" t="s">
        <v>57</v>
      </c>
      <c r="I79" s="32"/>
      <c r="J79" s="31">
        <v>36</v>
      </c>
      <c r="K79" s="31">
        <v>11</v>
      </c>
      <c r="L79" s="31">
        <v>36</v>
      </c>
      <c r="M79" s="31" t="s">
        <v>959</v>
      </c>
      <c r="N79" s="31">
        <v>0</v>
      </c>
      <c r="O79" s="32"/>
      <c r="P79" s="32"/>
      <c r="Q79" s="32"/>
      <c r="R79" s="31" t="s">
        <v>322</v>
      </c>
      <c r="S79" s="32"/>
      <c r="T79" s="32"/>
      <c r="U79" s="31" t="s">
        <v>551</v>
      </c>
      <c r="V79" s="31" t="s">
        <v>960</v>
      </c>
      <c r="W79" s="32"/>
      <c r="X79" s="31" t="s">
        <v>961</v>
      </c>
      <c r="Y79" s="31" t="s">
        <v>962</v>
      </c>
      <c r="Z79" s="31" t="s">
        <v>681</v>
      </c>
      <c r="AA79" s="32"/>
      <c r="AB79" s="31" t="s">
        <v>924</v>
      </c>
      <c r="AC79" s="31" t="s">
        <v>963</v>
      </c>
      <c r="AD79" s="31" t="s">
        <v>964</v>
      </c>
      <c r="AE79" s="32"/>
      <c r="AF79" s="31" t="s">
        <v>925</v>
      </c>
      <c r="AG79" s="32"/>
      <c r="AH79" s="31" t="s">
        <v>311</v>
      </c>
      <c r="AI79" s="31" t="s">
        <v>965</v>
      </c>
      <c r="AJ79" s="33"/>
      <c r="AK79" s="11" t="str">
        <f t="shared" si="19"/>
        <v>Chomicki Adrian</v>
      </c>
      <c r="AL79" s="11">
        <f t="shared" si="20"/>
        <v>0</v>
      </c>
      <c r="AM79" s="11" t="str">
        <f t="shared" si="21"/>
        <v>Gdańsk</v>
      </c>
      <c r="AN79" s="11">
        <f t="shared" si="18"/>
        <v>23.730537515770916</v>
      </c>
      <c r="AO79" s="11"/>
      <c r="AP79" s="11">
        <f t="shared" si="22"/>
        <v>1.0367536681032397</v>
      </c>
      <c r="AQ79" s="11">
        <f t="shared" si="23"/>
        <v>0.91666666666666663</v>
      </c>
      <c r="AR79" s="11">
        <f t="shared" si="24"/>
        <v>1</v>
      </c>
      <c r="AS79" s="11">
        <f t="shared" si="25"/>
        <v>0.98274826965614603</v>
      </c>
    </row>
    <row r="80" spans="1:45">
      <c r="A80" s="34">
        <v>80</v>
      </c>
      <c r="B80" s="34">
        <v>76</v>
      </c>
      <c r="C80" s="35"/>
      <c r="D80" s="34">
        <v>1153</v>
      </c>
      <c r="E80" s="34" t="s">
        <v>966</v>
      </c>
      <c r="F80" s="34" t="s">
        <v>824</v>
      </c>
      <c r="G80" s="34">
        <v>1976</v>
      </c>
      <c r="H80" s="34" t="s">
        <v>57</v>
      </c>
      <c r="I80" s="35"/>
      <c r="J80" s="34">
        <v>36</v>
      </c>
      <c r="K80" s="34">
        <v>11</v>
      </c>
      <c r="L80" s="34">
        <v>36</v>
      </c>
      <c r="M80" s="34" t="s">
        <v>967</v>
      </c>
      <c r="N80" s="34">
        <v>0</v>
      </c>
      <c r="O80" s="35"/>
      <c r="P80" s="35"/>
      <c r="Q80" s="35"/>
      <c r="R80" s="34" t="s">
        <v>322</v>
      </c>
      <c r="S80" s="35"/>
      <c r="T80" s="35"/>
      <c r="U80" s="34" t="s">
        <v>703</v>
      </c>
      <c r="V80" s="34" t="s">
        <v>968</v>
      </c>
      <c r="W80" s="35"/>
      <c r="X80" s="34" t="s">
        <v>961</v>
      </c>
      <c r="Y80" s="34" t="s">
        <v>962</v>
      </c>
      <c r="Z80" s="34" t="s">
        <v>681</v>
      </c>
      <c r="AA80" s="35"/>
      <c r="AB80" s="34" t="s">
        <v>924</v>
      </c>
      <c r="AC80" s="34" t="s">
        <v>963</v>
      </c>
      <c r="AD80" s="34" t="s">
        <v>969</v>
      </c>
      <c r="AE80" s="35"/>
      <c r="AF80" s="34" t="s">
        <v>970</v>
      </c>
      <c r="AG80" s="35"/>
      <c r="AH80" s="34" t="s">
        <v>311</v>
      </c>
      <c r="AI80" s="34" t="s">
        <v>965</v>
      </c>
      <c r="AJ80" s="36"/>
      <c r="AK80" s="11" t="str">
        <f t="shared" si="19"/>
        <v>Kawlewski Szymon</v>
      </c>
      <c r="AL80" s="11">
        <f t="shared" si="20"/>
        <v>0</v>
      </c>
      <c r="AM80" s="11" t="str">
        <f t="shared" si="21"/>
        <v>Gdańsk</v>
      </c>
      <c r="AN80" s="11">
        <f t="shared" si="18"/>
        <v>23.72651626706941</v>
      </c>
      <c r="AO80" s="11"/>
      <c r="AP80" s="11">
        <f t="shared" si="22"/>
        <v>0.99983054540172833</v>
      </c>
      <c r="AQ80" s="11">
        <f t="shared" si="23"/>
        <v>1</v>
      </c>
      <c r="AR80" s="11">
        <f t="shared" si="24"/>
        <v>1</v>
      </c>
      <c r="AS80" s="11">
        <f t="shared" si="25"/>
        <v>1</v>
      </c>
    </row>
    <row r="81" spans="1:45">
      <c r="A81" s="31">
        <v>81</v>
      </c>
      <c r="B81" s="31">
        <v>77</v>
      </c>
      <c r="C81" s="32"/>
      <c r="D81" s="31">
        <v>1154</v>
      </c>
      <c r="E81" s="31" t="s">
        <v>971</v>
      </c>
      <c r="F81" s="31" t="s">
        <v>522</v>
      </c>
      <c r="G81" s="31">
        <v>1982</v>
      </c>
      <c r="H81" s="31" t="s">
        <v>57</v>
      </c>
      <c r="I81" s="32"/>
      <c r="J81" s="31">
        <v>36</v>
      </c>
      <c r="K81" s="31">
        <v>11</v>
      </c>
      <c r="L81" s="31">
        <v>36</v>
      </c>
      <c r="M81" s="31" t="s">
        <v>972</v>
      </c>
      <c r="N81" s="31">
        <v>0</v>
      </c>
      <c r="O81" s="32"/>
      <c r="P81" s="32"/>
      <c r="Q81" s="32"/>
      <c r="R81" s="31" t="s">
        <v>322</v>
      </c>
      <c r="S81" s="32"/>
      <c r="T81" s="32"/>
      <c r="U81" s="31" t="s">
        <v>551</v>
      </c>
      <c r="V81" s="31" t="s">
        <v>968</v>
      </c>
      <c r="W81" s="32"/>
      <c r="X81" s="31" t="s">
        <v>961</v>
      </c>
      <c r="Y81" s="31" t="s">
        <v>962</v>
      </c>
      <c r="Z81" s="31" t="s">
        <v>681</v>
      </c>
      <c r="AA81" s="32"/>
      <c r="AB81" s="31" t="s">
        <v>924</v>
      </c>
      <c r="AC81" s="31" t="s">
        <v>963</v>
      </c>
      <c r="AD81" s="31" t="s">
        <v>969</v>
      </c>
      <c r="AE81" s="32"/>
      <c r="AF81" s="31" t="s">
        <v>970</v>
      </c>
      <c r="AG81" s="32"/>
      <c r="AH81" s="31" t="s">
        <v>311</v>
      </c>
      <c r="AI81" s="31" t="s">
        <v>965</v>
      </c>
      <c r="AJ81" s="33"/>
      <c r="AK81" s="11" t="str">
        <f t="shared" si="19"/>
        <v>Janura Rafał</v>
      </c>
      <c r="AL81" s="11">
        <f t="shared" si="20"/>
        <v>0</v>
      </c>
      <c r="AM81" s="11" t="str">
        <f t="shared" si="21"/>
        <v>Gdańsk</v>
      </c>
      <c r="AN81" s="11">
        <f t="shared" si="18"/>
        <v>23.725367589174073</v>
      </c>
      <c r="AO81" s="11"/>
      <c r="AP81" s="11">
        <f t="shared" si="22"/>
        <v>0.9999515867444505</v>
      </c>
      <c r="AQ81" s="11">
        <f t="shared" si="23"/>
        <v>1</v>
      </c>
      <c r="AR81" s="11">
        <f t="shared" si="24"/>
        <v>1</v>
      </c>
      <c r="AS81" s="11">
        <f t="shared" si="25"/>
        <v>1</v>
      </c>
    </row>
    <row r="82" spans="1:45">
      <c r="A82" s="34">
        <v>82</v>
      </c>
      <c r="B82" s="34">
        <v>78</v>
      </c>
      <c r="C82" s="35"/>
      <c r="D82" s="34">
        <v>1003</v>
      </c>
      <c r="E82" s="34" t="s">
        <v>973</v>
      </c>
      <c r="F82" s="34" t="s">
        <v>55</v>
      </c>
      <c r="G82" s="34">
        <v>1956</v>
      </c>
      <c r="H82" s="34" t="s">
        <v>57</v>
      </c>
      <c r="I82" s="34" t="s">
        <v>973</v>
      </c>
      <c r="J82" s="34">
        <v>36</v>
      </c>
      <c r="K82" s="34">
        <v>11</v>
      </c>
      <c r="L82" s="34">
        <v>36</v>
      </c>
      <c r="M82" s="34" t="s">
        <v>974</v>
      </c>
      <c r="N82" s="34">
        <v>0</v>
      </c>
      <c r="O82" s="35"/>
      <c r="P82" s="35"/>
      <c r="Q82" s="35"/>
      <c r="R82" s="34" t="s">
        <v>322</v>
      </c>
      <c r="S82" s="35"/>
      <c r="T82" s="35"/>
      <c r="U82" s="34" t="s">
        <v>551</v>
      </c>
      <c r="V82" s="34" t="s">
        <v>968</v>
      </c>
      <c r="W82" s="35"/>
      <c r="X82" s="34" t="s">
        <v>961</v>
      </c>
      <c r="Y82" s="34" t="s">
        <v>962</v>
      </c>
      <c r="Z82" s="34" t="s">
        <v>681</v>
      </c>
      <c r="AA82" s="35"/>
      <c r="AB82" s="34" t="s">
        <v>924</v>
      </c>
      <c r="AC82" s="34" t="s">
        <v>963</v>
      </c>
      <c r="AD82" s="34" t="s">
        <v>969</v>
      </c>
      <c r="AE82" s="35"/>
      <c r="AF82" s="34" t="s">
        <v>970</v>
      </c>
      <c r="AG82" s="35"/>
      <c r="AH82" s="34" t="s">
        <v>311</v>
      </c>
      <c r="AI82" s="34" t="s">
        <v>965</v>
      </c>
      <c r="AJ82" s="36"/>
      <c r="AK82" s="11" t="str">
        <f t="shared" si="19"/>
        <v>Pellowski Grzegorz</v>
      </c>
      <c r="AL82" s="11" t="str">
        <f t="shared" si="20"/>
        <v>Pellowski</v>
      </c>
      <c r="AM82" s="11" t="str">
        <f t="shared" si="21"/>
        <v>Gdańsk</v>
      </c>
      <c r="AN82" s="11">
        <f t="shared" si="18"/>
        <v>23.724793291933825</v>
      </c>
      <c r="AO82" s="11"/>
      <c r="AP82" s="11">
        <f t="shared" si="22"/>
        <v>0.99997579395817204</v>
      </c>
      <c r="AQ82" s="11">
        <f t="shared" si="23"/>
        <v>1</v>
      </c>
      <c r="AR82" s="11">
        <f t="shared" si="24"/>
        <v>1</v>
      </c>
      <c r="AS82" s="11">
        <f t="shared" si="25"/>
        <v>1</v>
      </c>
    </row>
    <row r="83" spans="1:45">
      <c r="A83" s="31">
        <v>83</v>
      </c>
      <c r="B83" s="31">
        <v>79</v>
      </c>
      <c r="C83" s="32"/>
      <c r="D83" s="31">
        <v>1038</v>
      </c>
      <c r="E83" s="31" t="s">
        <v>975</v>
      </c>
      <c r="F83" s="31" t="s">
        <v>976</v>
      </c>
      <c r="G83" s="31">
        <v>1955</v>
      </c>
      <c r="H83" s="31" t="s">
        <v>92</v>
      </c>
      <c r="I83" s="32"/>
      <c r="J83" s="31">
        <v>36</v>
      </c>
      <c r="K83" s="31">
        <v>11</v>
      </c>
      <c r="L83" s="31">
        <v>36</v>
      </c>
      <c r="M83" s="31" t="s">
        <v>977</v>
      </c>
      <c r="N83" s="31">
        <v>0</v>
      </c>
      <c r="O83" s="32"/>
      <c r="P83" s="32"/>
      <c r="Q83" s="31" t="s">
        <v>690</v>
      </c>
      <c r="R83" s="32"/>
      <c r="S83" s="31" t="s">
        <v>514</v>
      </c>
      <c r="T83" s="31" t="s">
        <v>947</v>
      </c>
      <c r="U83" s="31" t="s">
        <v>398</v>
      </c>
      <c r="V83" s="32"/>
      <c r="W83" s="32"/>
      <c r="X83" s="32"/>
      <c r="Y83" s="31" t="s">
        <v>627</v>
      </c>
      <c r="Z83" s="32"/>
      <c r="AA83" s="31" t="s">
        <v>978</v>
      </c>
      <c r="AB83" s="31" t="s">
        <v>979</v>
      </c>
      <c r="AC83" s="31" t="s">
        <v>929</v>
      </c>
      <c r="AD83" s="31" t="s">
        <v>362</v>
      </c>
      <c r="AE83" s="31" t="s">
        <v>628</v>
      </c>
      <c r="AF83" s="32"/>
      <c r="AG83" s="31" t="s">
        <v>980</v>
      </c>
      <c r="AH83" s="32"/>
      <c r="AI83" s="31" t="s">
        <v>676</v>
      </c>
      <c r="AJ83" s="33"/>
      <c r="AK83" s="11" t="str">
        <f t="shared" si="19"/>
        <v>Ciskowski Waldemar</v>
      </c>
      <c r="AL83" s="11">
        <f t="shared" si="20"/>
        <v>0</v>
      </c>
      <c r="AM83" s="11" t="str">
        <f t="shared" si="21"/>
        <v>Gdynia</v>
      </c>
      <c r="AN83" s="11">
        <f t="shared" si="18"/>
        <v>22.746905413952149</v>
      </c>
      <c r="AO83" s="11"/>
      <c r="AP83" s="11">
        <f t="shared" si="22"/>
        <v>0.95878202747864838</v>
      </c>
      <c r="AQ83" s="11">
        <f t="shared" si="23"/>
        <v>1</v>
      </c>
      <c r="AR83" s="11">
        <f t="shared" si="24"/>
        <v>1</v>
      </c>
      <c r="AS83" s="11">
        <f t="shared" si="25"/>
        <v>1</v>
      </c>
    </row>
    <row r="84" spans="1:45">
      <c r="A84" s="34">
        <v>84</v>
      </c>
      <c r="B84" s="34">
        <v>80</v>
      </c>
      <c r="C84" s="35"/>
      <c r="D84" s="34">
        <v>1036</v>
      </c>
      <c r="E84" s="34" t="s">
        <v>981</v>
      </c>
      <c r="F84" s="34" t="s">
        <v>982</v>
      </c>
      <c r="G84" s="34">
        <v>1959</v>
      </c>
      <c r="H84" s="34" t="s">
        <v>92</v>
      </c>
      <c r="I84" s="35"/>
      <c r="J84" s="34">
        <v>36</v>
      </c>
      <c r="K84" s="34">
        <v>11</v>
      </c>
      <c r="L84" s="34">
        <v>36</v>
      </c>
      <c r="M84" s="34" t="s">
        <v>983</v>
      </c>
      <c r="N84" s="34">
        <v>0</v>
      </c>
      <c r="O84" s="35"/>
      <c r="P84" s="35"/>
      <c r="Q84" s="34" t="s">
        <v>690</v>
      </c>
      <c r="R84" s="35"/>
      <c r="S84" s="34" t="s">
        <v>514</v>
      </c>
      <c r="T84" s="34" t="s">
        <v>947</v>
      </c>
      <c r="U84" s="34" t="s">
        <v>398</v>
      </c>
      <c r="V84" s="35"/>
      <c r="W84" s="35"/>
      <c r="X84" s="35"/>
      <c r="Y84" s="34" t="s">
        <v>984</v>
      </c>
      <c r="Z84" s="35"/>
      <c r="AA84" s="34" t="s">
        <v>470</v>
      </c>
      <c r="AB84" s="34" t="s">
        <v>670</v>
      </c>
      <c r="AC84" s="34" t="s">
        <v>929</v>
      </c>
      <c r="AD84" s="34" t="s">
        <v>362</v>
      </c>
      <c r="AE84" s="34" t="s">
        <v>985</v>
      </c>
      <c r="AF84" s="35"/>
      <c r="AG84" s="34" t="s">
        <v>561</v>
      </c>
      <c r="AH84" s="35"/>
      <c r="AI84" s="34" t="s">
        <v>986</v>
      </c>
      <c r="AJ84" s="36"/>
      <c r="AK84" s="11" t="str">
        <f t="shared" si="19"/>
        <v>Koropecki Juliusz</v>
      </c>
      <c r="AL84" s="11">
        <f t="shared" si="20"/>
        <v>0</v>
      </c>
      <c r="AM84" s="11" t="str">
        <f t="shared" si="21"/>
        <v>Gdynia</v>
      </c>
      <c r="AN84" s="11">
        <f t="shared" si="18"/>
        <v>22.718960164956076</v>
      </c>
      <c r="AO84" s="11"/>
      <c r="AP84" s="11">
        <f t="shared" si="22"/>
        <v>0.99877147029507884</v>
      </c>
      <c r="AQ84" s="11">
        <f t="shared" si="23"/>
        <v>1</v>
      </c>
      <c r="AR84" s="11">
        <f t="shared" si="24"/>
        <v>1</v>
      </c>
      <c r="AS84" s="11">
        <f t="shared" si="25"/>
        <v>1</v>
      </c>
    </row>
    <row r="85" spans="1:45">
      <c r="A85" s="31">
        <v>85</v>
      </c>
      <c r="B85" s="31">
        <v>81</v>
      </c>
      <c r="C85" s="32"/>
      <c r="D85" s="31">
        <v>1052</v>
      </c>
      <c r="E85" s="31" t="s">
        <v>987</v>
      </c>
      <c r="F85" s="31" t="s">
        <v>90</v>
      </c>
      <c r="G85" s="31">
        <v>1962</v>
      </c>
      <c r="H85" s="31" t="s">
        <v>555</v>
      </c>
      <c r="I85" s="31" t="s">
        <v>988</v>
      </c>
      <c r="J85" s="31">
        <v>36</v>
      </c>
      <c r="K85" s="31">
        <v>10</v>
      </c>
      <c r="L85" s="31">
        <v>40</v>
      </c>
      <c r="M85" s="31" t="s">
        <v>989</v>
      </c>
      <c r="N85" s="31">
        <v>4</v>
      </c>
      <c r="O85" s="32"/>
      <c r="P85" s="32"/>
      <c r="Q85" s="32"/>
      <c r="R85" s="32"/>
      <c r="S85" s="31" t="s">
        <v>990</v>
      </c>
      <c r="T85" s="32"/>
      <c r="U85" s="32"/>
      <c r="V85" s="32"/>
      <c r="W85" s="32"/>
      <c r="X85" s="31" t="s">
        <v>991</v>
      </c>
      <c r="Y85" s="31" t="s">
        <v>350</v>
      </c>
      <c r="Z85" s="32"/>
      <c r="AA85" s="31" t="s">
        <v>992</v>
      </c>
      <c r="AB85" s="32"/>
      <c r="AC85" s="31" t="s">
        <v>881</v>
      </c>
      <c r="AD85" s="31" t="s">
        <v>560</v>
      </c>
      <c r="AE85" s="31" t="s">
        <v>789</v>
      </c>
      <c r="AF85" s="31" t="s">
        <v>940</v>
      </c>
      <c r="AG85" s="31" t="s">
        <v>272</v>
      </c>
      <c r="AH85" s="31" t="s">
        <v>356</v>
      </c>
      <c r="AI85" s="31" t="s">
        <v>993</v>
      </c>
      <c r="AJ85" s="33"/>
      <c r="AK85" s="11" t="str">
        <f t="shared" si="19"/>
        <v>Rzepecki Dariusz</v>
      </c>
      <c r="AL85" s="11" t="str">
        <f t="shared" si="20"/>
        <v>R62</v>
      </c>
      <c r="AM85" s="11" t="str">
        <f t="shared" si="21"/>
        <v>Łódź</v>
      </c>
      <c r="AN85" s="11">
        <f t="shared" si="18"/>
        <v>22.289992021506627</v>
      </c>
      <c r="AO85" s="11"/>
      <c r="AP85" s="11">
        <f t="shared" si="22"/>
        <v>0.99357438968217415</v>
      </c>
      <c r="AQ85" s="11">
        <f t="shared" si="23"/>
        <v>0.90909090909090906</v>
      </c>
      <c r="AR85" s="11">
        <f t="shared" si="24"/>
        <v>1</v>
      </c>
      <c r="AS85" s="11">
        <f t="shared" si="25"/>
        <v>0.98111849572626431</v>
      </c>
    </row>
    <row r="86" spans="1:45">
      <c r="A86" s="34">
        <v>86</v>
      </c>
      <c r="B86" s="34">
        <v>82</v>
      </c>
      <c r="C86" s="35"/>
      <c r="D86" s="34">
        <v>1043</v>
      </c>
      <c r="E86" s="34" t="s">
        <v>105</v>
      </c>
      <c r="F86" s="34" t="s">
        <v>102</v>
      </c>
      <c r="G86" s="34">
        <v>1968</v>
      </c>
      <c r="H86" s="34" t="s">
        <v>106</v>
      </c>
      <c r="I86" s="34" t="s">
        <v>994</v>
      </c>
      <c r="J86" s="34">
        <v>35</v>
      </c>
      <c r="K86" s="34">
        <v>10</v>
      </c>
      <c r="L86" s="34">
        <v>35</v>
      </c>
      <c r="M86" s="34" t="s">
        <v>995</v>
      </c>
      <c r="N86" s="34">
        <v>0</v>
      </c>
      <c r="O86" s="35"/>
      <c r="P86" s="35"/>
      <c r="Q86" s="35"/>
      <c r="R86" s="35"/>
      <c r="S86" s="35"/>
      <c r="T86" s="35"/>
      <c r="U86" s="34" t="s">
        <v>996</v>
      </c>
      <c r="V86" s="34" t="s">
        <v>431</v>
      </c>
      <c r="W86" s="35"/>
      <c r="X86" s="34" t="s">
        <v>514</v>
      </c>
      <c r="Y86" s="34" t="s">
        <v>585</v>
      </c>
      <c r="Z86" s="34" t="s">
        <v>436</v>
      </c>
      <c r="AA86" s="35"/>
      <c r="AB86" s="34" t="s">
        <v>547</v>
      </c>
      <c r="AC86" s="34" t="s">
        <v>467</v>
      </c>
      <c r="AD86" s="34" t="s">
        <v>849</v>
      </c>
      <c r="AE86" s="35"/>
      <c r="AF86" s="34" t="s">
        <v>669</v>
      </c>
      <c r="AG86" s="35"/>
      <c r="AH86" s="34" t="s">
        <v>997</v>
      </c>
      <c r="AI86" s="34" t="s">
        <v>998</v>
      </c>
      <c r="AJ86" s="36"/>
      <c r="AK86" s="11" t="str">
        <f t="shared" si="19"/>
        <v>Marcinkiewicz Mariusz</v>
      </c>
      <c r="AL86" s="11" t="str">
        <f t="shared" si="20"/>
        <v>H.P.H Tim</v>
      </c>
      <c r="AM86" s="11" t="str">
        <f t="shared" si="21"/>
        <v>Myślibórz</v>
      </c>
      <c r="AN86" s="11">
        <f t="shared" si="18"/>
        <v>21.670825576464775</v>
      </c>
      <c r="AO86" s="11"/>
      <c r="AP86" s="11">
        <f t="shared" si="22"/>
        <v>1.0737159672593291</v>
      </c>
      <c r="AQ86" s="11">
        <f t="shared" si="23"/>
        <v>1</v>
      </c>
      <c r="AR86" s="11">
        <f t="shared" si="24"/>
        <v>0.97222222222222221</v>
      </c>
      <c r="AS86" s="11">
        <f t="shared" si="25"/>
        <v>1</v>
      </c>
    </row>
    <row r="87" spans="1:45">
      <c r="A87" s="31">
        <v>87</v>
      </c>
      <c r="B87" s="31">
        <v>83</v>
      </c>
      <c r="C87" s="32"/>
      <c r="D87" s="31">
        <v>1064</v>
      </c>
      <c r="E87" s="31" t="s">
        <v>103</v>
      </c>
      <c r="F87" s="31" t="s">
        <v>64</v>
      </c>
      <c r="G87" s="31">
        <v>1969</v>
      </c>
      <c r="H87" s="31" t="s">
        <v>104</v>
      </c>
      <c r="I87" s="31" t="s">
        <v>994</v>
      </c>
      <c r="J87" s="31">
        <v>35</v>
      </c>
      <c r="K87" s="31">
        <v>10</v>
      </c>
      <c r="L87" s="31">
        <v>35</v>
      </c>
      <c r="M87" s="31" t="s">
        <v>999</v>
      </c>
      <c r="N87" s="31">
        <v>0</v>
      </c>
      <c r="O87" s="32"/>
      <c r="P87" s="32"/>
      <c r="Q87" s="32"/>
      <c r="R87" s="32"/>
      <c r="S87" s="32"/>
      <c r="T87" s="32"/>
      <c r="U87" s="31" t="s">
        <v>996</v>
      </c>
      <c r="V87" s="31" t="s">
        <v>431</v>
      </c>
      <c r="W87" s="32"/>
      <c r="X87" s="31" t="s">
        <v>514</v>
      </c>
      <c r="Y87" s="31" t="s">
        <v>585</v>
      </c>
      <c r="Z87" s="31" t="s">
        <v>537</v>
      </c>
      <c r="AA87" s="32"/>
      <c r="AB87" s="31" t="s">
        <v>547</v>
      </c>
      <c r="AC87" s="31" t="s">
        <v>467</v>
      </c>
      <c r="AD87" s="31" t="s">
        <v>849</v>
      </c>
      <c r="AE87" s="32"/>
      <c r="AF87" s="31" t="s">
        <v>669</v>
      </c>
      <c r="AG87" s="32"/>
      <c r="AH87" s="31" t="s">
        <v>997</v>
      </c>
      <c r="AI87" s="31" t="s">
        <v>1000</v>
      </c>
      <c r="AJ87" s="33"/>
      <c r="AK87" s="11" t="str">
        <f t="shared" si="19"/>
        <v>Brzezicki Przemysław</v>
      </c>
      <c r="AL87" s="11" t="str">
        <f t="shared" si="20"/>
        <v>H.P.H Tim</v>
      </c>
      <c r="AM87" s="11" t="str">
        <f t="shared" si="21"/>
        <v>Przybiernów</v>
      </c>
      <c r="AN87" s="11">
        <f t="shared" si="18"/>
        <v>21.669218027957545</v>
      </c>
      <c r="AO87" s="11"/>
      <c r="AP87" s="11">
        <f t="shared" si="22"/>
        <v>0.99992581969239902</v>
      </c>
      <c r="AQ87" s="11">
        <f t="shared" si="23"/>
        <v>1</v>
      </c>
      <c r="AR87" s="11">
        <f t="shared" si="24"/>
        <v>1</v>
      </c>
      <c r="AS87" s="11">
        <f t="shared" si="25"/>
        <v>1</v>
      </c>
    </row>
    <row r="88" spans="1:45">
      <c r="A88" s="34">
        <v>88</v>
      </c>
      <c r="B88" s="34">
        <v>84</v>
      </c>
      <c r="C88" s="35"/>
      <c r="D88" s="34">
        <v>1048</v>
      </c>
      <c r="E88" s="34" t="s">
        <v>1001</v>
      </c>
      <c r="F88" s="34" t="s">
        <v>60</v>
      </c>
      <c r="G88" s="34">
        <v>1969</v>
      </c>
      <c r="H88" s="34" t="s">
        <v>57</v>
      </c>
      <c r="I88" s="35"/>
      <c r="J88" s="34">
        <v>35</v>
      </c>
      <c r="K88" s="34">
        <v>10</v>
      </c>
      <c r="L88" s="34">
        <v>35</v>
      </c>
      <c r="M88" s="34" t="s">
        <v>1002</v>
      </c>
      <c r="N88" s="34">
        <v>0</v>
      </c>
      <c r="O88" s="35"/>
      <c r="P88" s="35"/>
      <c r="Q88" s="35"/>
      <c r="R88" s="35"/>
      <c r="S88" s="35"/>
      <c r="T88" s="34" t="s">
        <v>814</v>
      </c>
      <c r="U88" s="35"/>
      <c r="V88" s="34" t="s">
        <v>597</v>
      </c>
      <c r="W88" s="34" t="s">
        <v>812</v>
      </c>
      <c r="X88" s="35"/>
      <c r="Y88" s="34" t="s">
        <v>395</v>
      </c>
      <c r="Z88" s="34" t="s">
        <v>1003</v>
      </c>
      <c r="AA88" s="35"/>
      <c r="AB88" s="34" t="s">
        <v>820</v>
      </c>
      <c r="AC88" s="34" t="s">
        <v>785</v>
      </c>
      <c r="AD88" s="34" t="s">
        <v>1004</v>
      </c>
      <c r="AE88" s="35"/>
      <c r="AF88" s="35"/>
      <c r="AG88" s="34" t="s">
        <v>364</v>
      </c>
      <c r="AH88" s="34" t="s">
        <v>1005</v>
      </c>
      <c r="AI88" s="34" t="s">
        <v>1006</v>
      </c>
      <c r="AJ88" s="36"/>
      <c r="AK88" s="11" t="str">
        <f t="shared" si="19"/>
        <v>Manthey Krzysztof</v>
      </c>
      <c r="AL88" s="11">
        <f t="shared" si="20"/>
        <v>0</v>
      </c>
      <c r="AM88" s="11" t="str">
        <f t="shared" si="21"/>
        <v>Gdańsk</v>
      </c>
      <c r="AN88" s="11">
        <f t="shared" si="18"/>
        <v>20.977774158866765</v>
      </c>
      <c r="AO88" s="11"/>
      <c r="AP88" s="11">
        <f t="shared" si="22"/>
        <v>0.9680909634949133</v>
      </c>
      <c r="AQ88" s="11">
        <f t="shared" si="23"/>
        <v>1</v>
      </c>
      <c r="AR88" s="11">
        <f t="shared" si="24"/>
        <v>1</v>
      </c>
      <c r="AS88" s="11">
        <f t="shared" si="25"/>
        <v>1</v>
      </c>
    </row>
    <row r="89" spans="1:45">
      <c r="A89" s="31">
        <v>89</v>
      </c>
      <c r="B89" s="31">
        <v>85</v>
      </c>
      <c r="C89" s="32"/>
      <c r="D89" s="31">
        <v>1006</v>
      </c>
      <c r="E89" s="31" t="s">
        <v>1007</v>
      </c>
      <c r="F89" s="31" t="s">
        <v>578</v>
      </c>
      <c r="G89" s="31">
        <v>1977</v>
      </c>
      <c r="H89" s="31" t="s">
        <v>1008</v>
      </c>
      <c r="I89" s="31" t="s">
        <v>1009</v>
      </c>
      <c r="J89" s="31">
        <v>35</v>
      </c>
      <c r="K89" s="31">
        <v>10</v>
      </c>
      <c r="L89" s="31">
        <v>35</v>
      </c>
      <c r="M89" s="31" t="s">
        <v>1010</v>
      </c>
      <c r="N89" s="31">
        <v>0</v>
      </c>
      <c r="O89" s="32"/>
      <c r="P89" s="32"/>
      <c r="Q89" s="32"/>
      <c r="R89" s="31" t="s">
        <v>340</v>
      </c>
      <c r="S89" s="32"/>
      <c r="T89" s="32"/>
      <c r="U89" s="32"/>
      <c r="V89" s="31" t="s">
        <v>396</v>
      </c>
      <c r="W89" s="31" t="s">
        <v>312</v>
      </c>
      <c r="X89" s="32"/>
      <c r="Y89" s="31" t="s">
        <v>703</v>
      </c>
      <c r="Z89" s="31" t="s">
        <v>938</v>
      </c>
      <c r="AA89" s="32"/>
      <c r="AB89" s="32"/>
      <c r="AC89" s="31" t="s">
        <v>839</v>
      </c>
      <c r="AD89" s="31" t="s">
        <v>716</v>
      </c>
      <c r="AE89" s="32"/>
      <c r="AF89" s="31" t="s">
        <v>397</v>
      </c>
      <c r="AG89" s="31" t="s">
        <v>418</v>
      </c>
      <c r="AH89" s="31" t="s">
        <v>356</v>
      </c>
      <c r="AI89" s="31" t="s">
        <v>1011</v>
      </c>
      <c r="AJ89" s="33"/>
      <c r="AK89" s="11" t="str">
        <f t="shared" si="19"/>
        <v>Reszka Tomasz</v>
      </c>
      <c r="AL89" s="11" t="str">
        <f t="shared" si="20"/>
        <v>Gdzie jest moj bronks ?</v>
      </c>
      <c r="AM89" s="11" t="str">
        <f t="shared" si="21"/>
        <v>Gdansk</v>
      </c>
      <c r="AN89" s="11">
        <f t="shared" si="18"/>
        <v>20.761585299375955</v>
      </c>
      <c r="AO89" s="11"/>
      <c r="AP89" s="11">
        <f t="shared" si="22"/>
        <v>0.98969438521677322</v>
      </c>
      <c r="AQ89" s="11">
        <f t="shared" si="23"/>
        <v>1</v>
      </c>
      <c r="AR89" s="11">
        <f t="shared" si="24"/>
        <v>1</v>
      </c>
      <c r="AS89" s="11">
        <f t="shared" si="25"/>
        <v>1</v>
      </c>
    </row>
    <row r="90" spans="1:45">
      <c r="A90" s="34">
        <v>90</v>
      </c>
      <c r="B90" s="34">
        <v>86</v>
      </c>
      <c r="C90" s="35"/>
      <c r="D90" s="34">
        <v>1161</v>
      </c>
      <c r="E90" s="34" t="s">
        <v>126</v>
      </c>
      <c r="F90" s="34" t="s">
        <v>55</v>
      </c>
      <c r="G90" s="34">
        <v>1972</v>
      </c>
      <c r="H90" s="34" t="s">
        <v>127</v>
      </c>
      <c r="I90" s="35"/>
      <c r="J90" s="34">
        <v>34</v>
      </c>
      <c r="K90" s="34">
        <v>10</v>
      </c>
      <c r="L90" s="34">
        <v>34</v>
      </c>
      <c r="M90" s="34" t="s">
        <v>1012</v>
      </c>
      <c r="N90" s="34">
        <v>0</v>
      </c>
      <c r="O90" s="35"/>
      <c r="P90" s="35"/>
      <c r="Q90" s="35"/>
      <c r="R90" s="34" t="s">
        <v>340</v>
      </c>
      <c r="S90" s="35"/>
      <c r="T90" s="35"/>
      <c r="U90" s="34" t="s">
        <v>489</v>
      </c>
      <c r="V90" s="34" t="s">
        <v>285</v>
      </c>
      <c r="W90" s="34" t="s">
        <v>449</v>
      </c>
      <c r="X90" s="35"/>
      <c r="Y90" s="35"/>
      <c r="Z90" s="34" t="s">
        <v>514</v>
      </c>
      <c r="AA90" s="35"/>
      <c r="AB90" s="34" t="s">
        <v>1013</v>
      </c>
      <c r="AC90" s="34" t="s">
        <v>1014</v>
      </c>
      <c r="AD90" s="35"/>
      <c r="AE90" s="35"/>
      <c r="AF90" s="34" t="s">
        <v>518</v>
      </c>
      <c r="AG90" s="34" t="s">
        <v>600</v>
      </c>
      <c r="AH90" s="34" t="s">
        <v>771</v>
      </c>
      <c r="AI90" s="34" t="s">
        <v>1015</v>
      </c>
      <c r="AJ90" s="36"/>
      <c r="AK90" s="11" t="str">
        <f t="shared" si="19"/>
        <v>Cieśliński Grzegorz</v>
      </c>
      <c r="AL90" s="11">
        <f t="shared" si="20"/>
        <v>0</v>
      </c>
      <c r="AM90" s="11" t="str">
        <f t="shared" si="21"/>
        <v>Kaliska</v>
      </c>
      <c r="AN90" s="11">
        <f t="shared" si="18"/>
        <v>20.168397147965212</v>
      </c>
      <c r="AO90" s="11"/>
      <c r="AP90" s="11">
        <f t="shared" si="22"/>
        <v>1.1177311725452812</v>
      </c>
      <c r="AQ90" s="11">
        <f t="shared" si="23"/>
        <v>1</v>
      </c>
      <c r="AR90" s="11">
        <f t="shared" si="24"/>
        <v>0.97142857142857142</v>
      </c>
      <c r="AS90" s="11">
        <f t="shared" si="25"/>
        <v>1</v>
      </c>
    </row>
    <row r="91" spans="1:45">
      <c r="A91" s="31">
        <v>91</v>
      </c>
      <c r="B91" s="31">
        <v>87</v>
      </c>
      <c r="C91" s="32"/>
      <c r="D91" s="31">
        <v>1085</v>
      </c>
      <c r="E91" s="31" t="s">
        <v>1016</v>
      </c>
      <c r="F91" s="31" t="s">
        <v>726</v>
      </c>
      <c r="G91" s="31">
        <v>1981</v>
      </c>
      <c r="H91" s="31" t="s">
        <v>47</v>
      </c>
      <c r="I91" s="32"/>
      <c r="J91" s="31">
        <v>34</v>
      </c>
      <c r="K91" s="31">
        <v>10</v>
      </c>
      <c r="L91" s="31">
        <v>34</v>
      </c>
      <c r="M91" s="31" t="s">
        <v>1017</v>
      </c>
      <c r="N91" s="31">
        <v>0</v>
      </c>
      <c r="O91" s="32"/>
      <c r="P91" s="32"/>
      <c r="Q91" s="32"/>
      <c r="R91" s="32"/>
      <c r="S91" s="31" t="s">
        <v>1018</v>
      </c>
      <c r="T91" s="31" t="s">
        <v>828</v>
      </c>
      <c r="U91" s="31" t="s">
        <v>769</v>
      </c>
      <c r="V91" s="31" t="s">
        <v>543</v>
      </c>
      <c r="W91" s="32"/>
      <c r="X91" s="32"/>
      <c r="Y91" s="32"/>
      <c r="Z91" s="32"/>
      <c r="AA91" s="31" t="s">
        <v>1019</v>
      </c>
      <c r="AB91" s="31" t="s">
        <v>1020</v>
      </c>
      <c r="AC91" s="31" t="s">
        <v>978</v>
      </c>
      <c r="AD91" s="31" t="s">
        <v>714</v>
      </c>
      <c r="AE91" s="31" t="s">
        <v>350</v>
      </c>
      <c r="AF91" s="31" t="s">
        <v>360</v>
      </c>
      <c r="AG91" s="32"/>
      <c r="AH91" s="32"/>
      <c r="AI91" s="31" t="s">
        <v>414</v>
      </c>
      <c r="AJ91" s="33"/>
      <c r="AK91" s="11" t="str">
        <f t="shared" si="19"/>
        <v>Derk Jan</v>
      </c>
      <c r="AL91" s="11">
        <f t="shared" si="20"/>
        <v>0</v>
      </c>
      <c r="AM91" s="11" t="str">
        <f t="shared" si="21"/>
        <v>Warszawa</v>
      </c>
      <c r="AN91" s="11">
        <f t="shared" si="18"/>
        <v>18.454142030814069</v>
      </c>
      <c r="AO91" s="11"/>
      <c r="AP91" s="11">
        <f t="shared" si="22"/>
        <v>0.91500290754022096</v>
      </c>
      <c r="AQ91" s="11">
        <f t="shared" si="23"/>
        <v>1</v>
      </c>
      <c r="AR91" s="11">
        <f t="shared" si="24"/>
        <v>1</v>
      </c>
      <c r="AS91" s="11">
        <f t="shared" si="25"/>
        <v>1</v>
      </c>
    </row>
    <row r="92" spans="1:45">
      <c r="A92" s="31">
        <v>93</v>
      </c>
      <c r="B92" s="31">
        <v>88</v>
      </c>
      <c r="C92" s="32"/>
      <c r="D92" s="31">
        <v>1054</v>
      </c>
      <c r="E92" s="31" t="s">
        <v>1021</v>
      </c>
      <c r="F92" s="31" t="s">
        <v>1022</v>
      </c>
      <c r="G92" s="31">
        <v>1970</v>
      </c>
      <c r="H92" s="31" t="s">
        <v>1023</v>
      </c>
      <c r="I92" s="32"/>
      <c r="J92" s="31">
        <v>33</v>
      </c>
      <c r="K92" s="31">
        <v>10</v>
      </c>
      <c r="L92" s="31">
        <v>33</v>
      </c>
      <c r="M92" s="31" t="s">
        <v>1024</v>
      </c>
      <c r="N92" s="31">
        <v>0</v>
      </c>
      <c r="O92" s="32"/>
      <c r="P92" s="32"/>
      <c r="Q92" s="32"/>
      <c r="R92" s="31" t="s">
        <v>412</v>
      </c>
      <c r="S92" s="32"/>
      <c r="T92" s="32"/>
      <c r="U92" s="32"/>
      <c r="V92" s="31" t="s">
        <v>401</v>
      </c>
      <c r="W92" s="31" t="s">
        <v>1025</v>
      </c>
      <c r="X92" s="31" t="s">
        <v>836</v>
      </c>
      <c r="Y92" s="31" t="s">
        <v>436</v>
      </c>
      <c r="Z92" s="31" t="s">
        <v>1004</v>
      </c>
      <c r="AA92" s="32"/>
      <c r="AB92" s="32"/>
      <c r="AC92" s="31" t="s">
        <v>662</v>
      </c>
      <c r="AD92" s="31" t="s">
        <v>629</v>
      </c>
      <c r="AE92" s="32"/>
      <c r="AF92" s="32"/>
      <c r="AG92" s="31" t="s">
        <v>812</v>
      </c>
      <c r="AH92" s="31" t="s">
        <v>953</v>
      </c>
      <c r="AI92" s="31" t="s">
        <v>440</v>
      </c>
      <c r="AJ92" s="33"/>
      <c r="AK92" s="11" t="str">
        <f t="shared" si="19"/>
        <v>Majkowski Rajmund</v>
      </c>
      <c r="AL92" s="11">
        <f t="shared" si="20"/>
        <v>0</v>
      </c>
      <c r="AM92" s="11" t="str">
        <f t="shared" si="21"/>
        <v>Koszalin</v>
      </c>
      <c r="AN92" s="11">
        <f t="shared" si="18"/>
        <v>17.91137314755483</v>
      </c>
      <c r="AO92" s="11"/>
      <c r="AP92" s="11">
        <f t="shared" si="22"/>
        <v>0.98072856022621957</v>
      </c>
      <c r="AQ92" s="11">
        <f t="shared" si="23"/>
        <v>1</v>
      </c>
      <c r="AR92" s="11">
        <f t="shared" si="24"/>
        <v>0.97058823529411764</v>
      </c>
      <c r="AS92" s="11">
        <f t="shared" si="25"/>
        <v>1</v>
      </c>
    </row>
    <row r="93" spans="1:45">
      <c r="A93" s="34">
        <v>94</v>
      </c>
      <c r="B93" s="34">
        <v>89</v>
      </c>
      <c r="C93" s="35"/>
      <c r="D93" s="34">
        <v>1039</v>
      </c>
      <c r="E93" s="34" t="s">
        <v>1026</v>
      </c>
      <c r="F93" s="34" t="s">
        <v>578</v>
      </c>
      <c r="G93" s="34">
        <v>1975</v>
      </c>
      <c r="H93" s="34" t="s">
        <v>1027</v>
      </c>
      <c r="I93" s="35"/>
      <c r="J93" s="34">
        <v>33</v>
      </c>
      <c r="K93" s="34">
        <v>10</v>
      </c>
      <c r="L93" s="34">
        <v>33</v>
      </c>
      <c r="M93" s="34" t="s">
        <v>1028</v>
      </c>
      <c r="N93" s="34">
        <v>0</v>
      </c>
      <c r="O93" s="35"/>
      <c r="P93" s="35"/>
      <c r="Q93" s="35"/>
      <c r="R93" s="34" t="s">
        <v>412</v>
      </c>
      <c r="S93" s="35"/>
      <c r="T93" s="35"/>
      <c r="U93" s="35"/>
      <c r="V93" s="34" t="s">
        <v>1029</v>
      </c>
      <c r="W93" s="34" t="s">
        <v>1025</v>
      </c>
      <c r="X93" s="34" t="s">
        <v>836</v>
      </c>
      <c r="Y93" s="34" t="s">
        <v>537</v>
      </c>
      <c r="Z93" s="34" t="s">
        <v>1004</v>
      </c>
      <c r="AA93" s="35"/>
      <c r="AB93" s="35"/>
      <c r="AC93" s="34" t="s">
        <v>662</v>
      </c>
      <c r="AD93" s="34" t="s">
        <v>629</v>
      </c>
      <c r="AE93" s="35"/>
      <c r="AF93" s="35"/>
      <c r="AG93" s="34" t="s">
        <v>671</v>
      </c>
      <c r="AH93" s="34" t="s">
        <v>953</v>
      </c>
      <c r="AI93" s="34" t="s">
        <v>440</v>
      </c>
      <c r="AJ93" s="36"/>
      <c r="AK93" s="11" t="str">
        <f t="shared" si="19"/>
        <v>Rychlewski Tomasz</v>
      </c>
      <c r="AL93" s="11">
        <f t="shared" si="20"/>
        <v>0</v>
      </c>
      <c r="AM93" s="11" t="str">
        <f t="shared" si="21"/>
        <v>Czernin</v>
      </c>
      <c r="AN93" s="11">
        <f t="shared" si="18"/>
        <v>17.907968833445391</v>
      </c>
      <c r="AO93" s="11"/>
      <c r="AP93" s="11">
        <f t="shared" si="22"/>
        <v>0.99980993561568987</v>
      </c>
      <c r="AQ93" s="11">
        <f t="shared" si="23"/>
        <v>1</v>
      </c>
      <c r="AR93" s="11">
        <f t="shared" si="24"/>
        <v>1</v>
      </c>
      <c r="AS93" s="11">
        <f t="shared" si="25"/>
        <v>1</v>
      </c>
    </row>
    <row r="94" spans="1:45">
      <c r="A94" s="31">
        <v>95</v>
      </c>
      <c r="B94" s="31">
        <v>90</v>
      </c>
      <c r="C94" s="32"/>
      <c r="D94" s="31">
        <v>1059</v>
      </c>
      <c r="E94" s="31" t="s">
        <v>1030</v>
      </c>
      <c r="F94" s="31" t="s">
        <v>64</v>
      </c>
      <c r="G94" s="31">
        <v>1976</v>
      </c>
      <c r="H94" s="31" t="s">
        <v>1023</v>
      </c>
      <c r="I94" s="31" t="s">
        <v>1031</v>
      </c>
      <c r="J94" s="31">
        <v>33</v>
      </c>
      <c r="K94" s="31">
        <v>10</v>
      </c>
      <c r="L94" s="31">
        <v>33</v>
      </c>
      <c r="M94" s="31" t="s">
        <v>1032</v>
      </c>
      <c r="N94" s="31">
        <v>0</v>
      </c>
      <c r="O94" s="32"/>
      <c r="P94" s="32"/>
      <c r="Q94" s="32"/>
      <c r="R94" s="31" t="s">
        <v>721</v>
      </c>
      <c r="S94" s="32"/>
      <c r="T94" s="32"/>
      <c r="U94" s="32"/>
      <c r="V94" s="31" t="s">
        <v>401</v>
      </c>
      <c r="W94" s="31" t="s">
        <v>1025</v>
      </c>
      <c r="X94" s="31" t="s">
        <v>786</v>
      </c>
      <c r="Y94" s="31" t="s">
        <v>436</v>
      </c>
      <c r="Z94" s="31" t="s">
        <v>1004</v>
      </c>
      <c r="AA94" s="32"/>
      <c r="AB94" s="32"/>
      <c r="AC94" s="31" t="s">
        <v>1033</v>
      </c>
      <c r="AD94" s="31" t="s">
        <v>629</v>
      </c>
      <c r="AE94" s="32"/>
      <c r="AF94" s="32"/>
      <c r="AG94" s="31" t="s">
        <v>812</v>
      </c>
      <c r="AH94" s="31" t="s">
        <v>1034</v>
      </c>
      <c r="AI94" s="31" t="s">
        <v>440</v>
      </c>
      <c r="AJ94" s="33"/>
      <c r="AK94" s="11" t="str">
        <f t="shared" si="19"/>
        <v>Kopyś Przemysław</v>
      </c>
      <c r="AL94" s="11" t="str">
        <f t="shared" si="20"/>
        <v>Jedziemy z przytulasem ? !</v>
      </c>
      <c r="AM94" s="11" t="str">
        <f t="shared" si="21"/>
        <v>Koszalin</v>
      </c>
      <c r="AN94" s="11">
        <f t="shared" si="18"/>
        <v>17.904140526568881</v>
      </c>
      <c r="AO94" s="11"/>
      <c r="AP94" s="11">
        <f t="shared" si="22"/>
        <v>0.99978622327790967</v>
      </c>
      <c r="AQ94" s="11">
        <f t="shared" si="23"/>
        <v>1</v>
      </c>
      <c r="AR94" s="11">
        <f t="shared" si="24"/>
        <v>1</v>
      </c>
      <c r="AS94" s="11">
        <f t="shared" si="25"/>
        <v>1</v>
      </c>
    </row>
    <row r="95" spans="1:45">
      <c r="A95" s="34">
        <v>96</v>
      </c>
      <c r="B95" s="34">
        <v>91</v>
      </c>
      <c r="C95" s="35"/>
      <c r="D95" s="34">
        <v>1019</v>
      </c>
      <c r="E95" s="34" t="s">
        <v>1035</v>
      </c>
      <c r="F95" s="34" t="s">
        <v>46</v>
      </c>
      <c r="G95" s="34">
        <v>1979</v>
      </c>
      <c r="H95" s="34" t="s">
        <v>920</v>
      </c>
      <c r="I95" s="34" t="s">
        <v>87</v>
      </c>
      <c r="J95" s="34">
        <v>32</v>
      </c>
      <c r="K95" s="34">
        <v>12</v>
      </c>
      <c r="L95" s="34">
        <v>34</v>
      </c>
      <c r="M95" s="34" t="s">
        <v>1036</v>
      </c>
      <c r="N95" s="34">
        <v>2</v>
      </c>
      <c r="O95" s="34" t="s">
        <v>1015</v>
      </c>
      <c r="P95" s="34" t="s">
        <v>719</v>
      </c>
      <c r="Q95" s="34" t="s">
        <v>789</v>
      </c>
      <c r="R95" s="35"/>
      <c r="S95" s="35"/>
      <c r="T95" s="34" t="s">
        <v>1037</v>
      </c>
      <c r="U95" s="34" t="s">
        <v>437</v>
      </c>
      <c r="V95" s="34" t="s">
        <v>514</v>
      </c>
      <c r="W95" s="34" t="s">
        <v>418</v>
      </c>
      <c r="X95" s="35"/>
      <c r="Y95" s="35"/>
      <c r="Z95" s="35"/>
      <c r="AA95" s="34" t="s">
        <v>1038</v>
      </c>
      <c r="AB95" s="34" t="s">
        <v>1039</v>
      </c>
      <c r="AC95" s="34" t="s">
        <v>468</v>
      </c>
      <c r="AD95" s="35"/>
      <c r="AE95" s="34" t="s">
        <v>1040</v>
      </c>
      <c r="AF95" s="35"/>
      <c r="AG95" s="34" t="s">
        <v>1041</v>
      </c>
      <c r="AH95" s="35"/>
      <c r="AI95" s="34" t="s">
        <v>567</v>
      </c>
      <c r="AJ95" s="36"/>
      <c r="AK95" s="11" t="str">
        <f t="shared" si="19"/>
        <v>Veith Piotr</v>
      </c>
      <c r="AL95" s="11" t="str">
        <f t="shared" si="20"/>
        <v>AKT Olsztyn</v>
      </c>
      <c r="AM95" s="11" t="str">
        <f t="shared" si="21"/>
        <v>Olsztyn</v>
      </c>
      <c r="AN95" s="11">
        <f t="shared" si="18"/>
        <v>17.36159081364255</v>
      </c>
      <c r="AO95" s="11"/>
      <c r="AP95" s="11">
        <f t="shared" si="22"/>
        <v>0.97282558461965074</v>
      </c>
      <c r="AQ95" s="11">
        <f t="shared" si="23"/>
        <v>1.2</v>
      </c>
      <c r="AR95" s="11">
        <f t="shared" si="24"/>
        <v>0.96969696969696972</v>
      </c>
      <c r="AS95" s="11">
        <f t="shared" si="25"/>
        <v>1.0371372893366482</v>
      </c>
    </row>
    <row r="96" spans="1:45">
      <c r="A96" s="31">
        <v>97</v>
      </c>
      <c r="B96" s="31">
        <v>92</v>
      </c>
      <c r="C96" s="32"/>
      <c r="D96" s="31">
        <v>1026</v>
      </c>
      <c r="E96" s="31" t="s">
        <v>1042</v>
      </c>
      <c r="F96" s="31" t="s">
        <v>1043</v>
      </c>
      <c r="G96" s="31">
        <v>1969</v>
      </c>
      <c r="H96" s="31" t="s">
        <v>920</v>
      </c>
      <c r="I96" s="31" t="s">
        <v>921</v>
      </c>
      <c r="J96" s="31">
        <v>32</v>
      </c>
      <c r="K96" s="31">
        <v>10</v>
      </c>
      <c r="L96" s="31">
        <v>32</v>
      </c>
      <c r="M96" s="31" t="s">
        <v>1044</v>
      </c>
      <c r="N96" s="31">
        <v>0</v>
      </c>
      <c r="O96" s="31" t="s">
        <v>723</v>
      </c>
      <c r="P96" s="32"/>
      <c r="Q96" s="31" t="s">
        <v>433</v>
      </c>
      <c r="R96" s="32"/>
      <c r="S96" s="32"/>
      <c r="T96" s="32"/>
      <c r="U96" s="32"/>
      <c r="V96" s="31" t="s">
        <v>1037</v>
      </c>
      <c r="W96" s="31" t="s">
        <v>910</v>
      </c>
      <c r="X96" s="32"/>
      <c r="Y96" s="31" t="s">
        <v>661</v>
      </c>
      <c r="Z96" s="32"/>
      <c r="AA96" s="31" t="s">
        <v>770</v>
      </c>
      <c r="AB96" s="31" t="s">
        <v>831</v>
      </c>
      <c r="AC96" s="31" t="s">
        <v>828</v>
      </c>
      <c r="AD96" s="32"/>
      <c r="AE96" s="31" t="s">
        <v>481</v>
      </c>
      <c r="AF96" s="32"/>
      <c r="AG96" s="31" t="s">
        <v>1045</v>
      </c>
      <c r="AH96" s="32"/>
      <c r="AI96" s="31" t="s">
        <v>591</v>
      </c>
      <c r="AJ96" s="33"/>
      <c r="AK96" s="11" t="str">
        <f t="shared" si="19"/>
        <v>Roszkowski Cezary</v>
      </c>
      <c r="AL96" s="11" t="str">
        <f t="shared" si="20"/>
        <v>WYRWIKUFLE</v>
      </c>
      <c r="AM96" s="11" t="str">
        <f t="shared" si="21"/>
        <v>Olsztyn</v>
      </c>
      <c r="AN96" s="11">
        <f t="shared" si="18"/>
        <v>16.739915720075022</v>
      </c>
      <c r="AO96" s="11"/>
      <c r="AP96" s="11">
        <f t="shared" si="22"/>
        <v>1.0302092508391458</v>
      </c>
      <c r="AQ96" s="11">
        <f t="shared" si="23"/>
        <v>0.83333333333333337</v>
      </c>
      <c r="AR96" s="11">
        <f t="shared" si="24"/>
        <v>1</v>
      </c>
      <c r="AS96" s="11">
        <f t="shared" si="25"/>
        <v>0.96419250400262724</v>
      </c>
    </row>
    <row r="97" spans="1:45">
      <c r="A97" s="34">
        <v>98</v>
      </c>
      <c r="B97" s="34">
        <v>93</v>
      </c>
      <c r="C97" s="35"/>
      <c r="D97" s="34">
        <v>1121</v>
      </c>
      <c r="E97" s="34" t="s">
        <v>1046</v>
      </c>
      <c r="F97" s="34" t="s">
        <v>46</v>
      </c>
      <c r="G97" s="34">
        <v>1974</v>
      </c>
      <c r="H97" s="34" t="s">
        <v>920</v>
      </c>
      <c r="I97" s="34" t="s">
        <v>921</v>
      </c>
      <c r="J97" s="34">
        <v>32</v>
      </c>
      <c r="K97" s="34">
        <v>10</v>
      </c>
      <c r="L97" s="34">
        <v>32</v>
      </c>
      <c r="M97" s="34" t="s">
        <v>914</v>
      </c>
      <c r="N97" s="34">
        <v>0</v>
      </c>
      <c r="O97" s="34" t="s">
        <v>723</v>
      </c>
      <c r="P97" s="35"/>
      <c r="Q97" s="34" t="s">
        <v>433</v>
      </c>
      <c r="R97" s="35"/>
      <c r="S97" s="35"/>
      <c r="T97" s="35"/>
      <c r="U97" s="35"/>
      <c r="V97" s="34" t="s">
        <v>1047</v>
      </c>
      <c r="W97" s="34" t="s">
        <v>910</v>
      </c>
      <c r="X97" s="35"/>
      <c r="Y97" s="34" t="s">
        <v>661</v>
      </c>
      <c r="Z97" s="35"/>
      <c r="AA97" s="34" t="s">
        <v>770</v>
      </c>
      <c r="AB97" s="34" t="s">
        <v>831</v>
      </c>
      <c r="AC97" s="34" t="s">
        <v>828</v>
      </c>
      <c r="AD97" s="35"/>
      <c r="AE97" s="34" t="s">
        <v>481</v>
      </c>
      <c r="AF97" s="35"/>
      <c r="AG97" s="34" t="s">
        <v>1045</v>
      </c>
      <c r="AH97" s="35"/>
      <c r="AI97" s="34" t="s">
        <v>591</v>
      </c>
      <c r="AJ97" s="36"/>
      <c r="AK97" s="11" t="str">
        <f t="shared" si="19"/>
        <v>Dziemidowicz Piotr</v>
      </c>
      <c r="AL97" s="11" t="str">
        <f t="shared" si="20"/>
        <v>WYRWIKUFLE</v>
      </c>
      <c r="AM97" s="11" t="str">
        <f t="shared" si="21"/>
        <v>Olsztyn</v>
      </c>
      <c r="AN97" s="11">
        <f t="shared" si="18"/>
        <v>16.735533334599253</v>
      </c>
      <c r="AO97" s="11"/>
      <c r="AP97" s="11">
        <f t="shared" si="22"/>
        <v>0.99973820743490882</v>
      </c>
      <c r="AQ97" s="11">
        <f t="shared" si="23"/>
        <v>1</v>
      </c>
      <c r="AR97" s="11">
        <f t="shared" si="24"/>
        <v>1</v>
      </c>
      <c r="AS97" s="11">
        <f t="shared" si="25"/>
        <v>1</v>
      </c>
    </row>
    <row r="98" spans="1:45">
      <c r="A98" s="31">
        <v>99</v>
      </c>
      <c r="B98" s="31">
        <v>94</v>
      </c>
      <c r="C98" s="32"/>
      <c r="D98" s="31">
        <v>1157</v>
      </c>
      <c r="E98" s="31" t="s">
        <v>1048</v>
      </c>
      <c r="F98" s="31" t="s">
        <v>102</v>
      </c>
      <c r="G98" s="32">
        <v>1968</v>
      </c>
      <c r="H98" s="32" t="s">
        <v>57</v>
      </c>
      <c r="I98" s="32"/>
      <c r="J98" s="31">
        <v>32</v>
      </c>
      <c r="K98" s="31">
        <v>10</v>
      </c>
      <c r="L98" s="31">
        <v>32</v>
      </c>
      <c r="M98" s="31" t="s">
        <v>1049</v>
      </c>
      <c r="N98" s="31">
        <v>0</v>
      </c>
      <c r="O98" s="31" t="s">
        <v>1050</v>
      </c>
      <c r="P98" s="32"/>
      <c r="Q98" s="32"/>
      <c r="R98" s="32"/>
      <c r="S98" s="31" t="s">
        <v>537</v>
      </c>
      <c r="T98" s="32"/>
      <c r="U98" s="31" t="s">
        <v>722</v>
      </c>
      <c r="V98" s="32"/>
      <c r="W98" s="32"/>
      <c r="X98" s="31" t="s">
        <v>457</v>
      </c>
      <c r="Y98" s="32"/>
      <c r="Z98" s="31" t="s">
        <v>448</v>
      </c>
      <c r="AA98" s="31" t="s">
        <v>714</v>
      </c>
      <c r="AB98" s="31" t="s">
        <v>453</v>
      </c>
      <c r="AC98" s="31" t="s">
        <v>767</v>
      </c>
      <c r="AD98" s="31" t="s">
        <v>629</v>
      </c>
      <c r="AE98" s="32"/>
      <c r="AF98" s="31" t="s">
        <v>445</v>
      </c>
      <c r="AG98" s="32"/>
      <c r="AH98" s="32"/>
      <c r="AI98" s="31" t="s">
        <v>1011</v>
      </c>
      <c r="AJ98" s="33"/>
      <c r="AK98" s="11" t="str">
        <f t="shared" si="19"/>
        <v>Mościcki Mariusz</v>
      </c>
      <c r="AL98" s="11">
        <f t="shared" si="20"/>
        <v>0</v>
      </c>
      <c r="AM98" s="11" t="str">
        <f t="shared" si="21"/>
        <v>Gdańsk</v>
      </c>
      <c r="AN98" s="11">
        <f t="shared" si="18"/>
        <v>16.669281489941721</v>
      </c>
      <c r="AO98" s="11"/>
      <c r="AP98" s="11">
        <f t="shared" si="22"/>
        <v>0.99604124688870466</v>
      </c>
      <c r="AQ98" s="11">
        <f t="shared" si="23"/>
        <v>1</v>
      </c>
      <c r="AR98" s="11">
        <f t="shared" si="24"/>
        <v>1</v>
      </c>
      <c r="AS98" s="11">
        <f t="shared" si="25"/>
        <v>1</v>
      </c>
    </row>
    <row r="99" spans="1:45">
      <c r="A99" s="34">
        <v>100</v>
      </c>
      <c r="B99" s="34">
        <v>95</v>
      </c>
      <c r="C99" s="35"/>
      <c r="D99" s="34">
        <v>1109</v>
      </c>
      <c r="E99" s="34" t="s">
        <v>1051</v>
      </c>
      <c r="F99" s="34" t="s">
        <v>46</v>
      </c>
      <c r="G99" s="34">
        <v>1963</v>
      </c>
      <c r="H99" s="34" t="s">
        <v>45</v>
      </c>
      <c r="I99" s="34" t="s">
        <v>1052</v>
      </c>
      <c r="J99" s="34">
        <v>32</v>
      </c>
      <c r="K99" s="34">
        <v>9</v>
      </c>
      <c r="L99" s="34">
        <v>32</v>
      </c>
      <c r="M99" s="34" t="s">
        <v>1053</v>
      </c>
      <c r="N99" s="34">
        <v>0</v>
      </c>
      <c r="O99" s="35"/>
      <c r="P99" s="35"/>
      <c r="Q99" s="34" t="s">
        <v>361</v>
      </c>
      <c r="R99" s="35"/>
      <c r="S99" s="34" t="s">
        <v>503</v>
      </c>
      <c r="T99" s="35"/>
      <c r="U99" s="35"/>
      <c r="V99" s="35"/>
      <c r="W99" s="35"/>
      <c r="X99" s="34" t="s">
        <v>502</v>
      </c>
      <c r="Y99" s="34" t="s">
        <v>720</v>
      </c>
      <c r="Z99" s="35"/>
      <c r="AA99" s="34" t="s">
        <v>781</v>
      </c>
      <c r="AB99" s="35"/>
      <c r="AC99" s="35"/>
      <c r="AD99" s="34" t="s">
        <v>889</v>
      </c>
      <c r="AE99" s="34" t="s">
        <v>679</v>
      </c>
      <c r="AF99" s="34" t="s">
        <v>402</v>
      </c>
      <c r="AG99" s="34" t="s">
        <v>551</v>
      </c>
      <c r="AH99" s="35"/>
      <c r="AI99" s="34" t="s">
        <v>802</v>
      </c>
      <c r="AJ99" s="36"/>
      <c r="AK99" s="11" t="str">
        <f t="shared" si="19"/>
        <v>Szajduk Piotr</v>
      </c>
      <c r="AL99" s="11" t="str">
        <f t="shared" si="20"/>
        <v>Wrzaskun</v>
      </c>
      <c r="AM99" s="11" t="str">
        <f t="shared" si="21"/>
        <v>Szczecin</v>
      </c>
      <c r="AN99" s="11">
        <f t="shared" si="18"/>
        <v>16.321699672610578</v>
      </c>
      <c r="AO99" s="11"/>
      <c r="AP99" s="11">
        <f t="shared" si="22"/>
        <v>0.99460083934549914</v>
      </c>
      <c r="AQ99" s="11">
        <f t="shared" si="23"/>
        <v>0.9</v>
      </c>
      <c r="AR99" s="11">
        <f t="shared" si="24"/>
        <v>1</v>
      </c>
      <c r="AS99" s="11">
        <f t="shared" si="25"/>
        <v>0.9791483623609768</v>
      </c>
    </row>
    <row r="100" spans="1:45">
      <c r="A100" s="31">
        <v>101</v>
      </c>
      <c r="B100" s="31">
        <v>96</v>
      </c>
      <c r="C100" s="32"/>
      <c r="D100" s="31">
        <v>1069</v>
      </c>
      <c r="E100" s="31" t="s">
        <v>1054</v>
      </c>
      <c r="F100" s="31" t="s">
        <v>578</v>
      </c>
      <c r="G100" s="31">
        <v>1983</v>
      </c>
      <c r="H100" s="31" t="s">
        <v>57</v>
      </c>
      <c r="I100" s="31" t="s">
        <v>1055</v>
      </c>
      <c r="J100" s="31">
        <v>32</v>
      </c>
      <c r="K100" s="31">
        <v>9</v>
      </c>
      <c r="L100" s="31">
        <v>36</v>
      </c>
      <c r="M100" s="31" t="s">
        <v>1056</v>
      </c>
      <c r="N100" s="31">
        <v>4</v>
      </c>
      <c r="O100" s="32"/>
      <c r="P100" s="32"/>
      <c r="Q100" s="32"/>
      <c r="R100" s="32"/>
      <c r="S100" s="32"/>
      <c r="T100" s="32"/>
      <c r="U100" s="32"/>
      <c r="V100" s="32"/>
      <c r="W100" s="31" t="s">
        <v>347</v>
      </c>
      <c r="X100" s="31" t="s">
        <v>991</v>
      </c>
      <c r="Y100" s="31" t="s">
        <v>546</v>
      </c>
      <c r="Z100" s="32"/>
      <c r="AA100" s="31" t="s">
        <v>326</v>
      </c>
      <c r="AB100" s="32"/>
      <c r="AC100" s="31" t="s">
        <v>622</v>
      </c>
      <c r="AD100" s="31" t="s">
        <v>978</v>
      </c>
      <c r="AE100" s="31" t="s">
        <v>481</v>
      </c>
      <c r="AF100" s="31" t="s">
        <v>1020</v>
      </c>
      <c r="AG100" s="32"/>
      <c r="AH100" s="31" t="s">
        <v>1057</v>
      </c>
      <c r="AI100" s="31" t="s">
        <v>993</v>
      </c>
      <c r="AJ100" s="33"/>
      <c r="AK100" s="11" t="str">
        <f t="shared" si="19"/>
        <v>Larczyński Tomasz</v>
      </c>
      <c r="AL100" s="11" t="str">
        <f t="shared" si="20"/>
        <v>AKK GDAKK</v>
      </c>
      <c r="AM100" s="11" t="str">
        <f t="shared" si="21"/>
        <v>Gdańsk</v>
      </c>
      <c r="AN100" s="11">
        <f t="shared" si="18"/>
        <v>15.937301607249696</v>
      </c>
      <c r="AO100" s="11"/>
      <c r="AP100" s="11">
        <f t="shared" si="22"/>
        <v>0.97644864976863044</v>
      </c>
      <c r="AQ100" s="11">
        <f t="shared" si="23"/>
        <v>1</v>
      </c>
      <c r="AR100" s="11">
        <f t="shared" si="24"/>
        <v>1</v>
      </c>
      <c r="AS100" s="11">
        <f t="shared" si="25"/>
        <v>1</v>
      </c>
    </row>
    <row r="101" spans="1:45">
      <c r="A101" s="34">
        <v>102</v>
      </c>
      <c r="B101" s="34">
        <v>97</v>
      </c>
      <c r="C101" s="35"/>
      <c r="D101" s="34">
        <v>1131</v>
      </c>
      <c r="E101" s="34" t="s">
        <v>1058</v>
      </c>
      <c r="F101" s="34" t="s">
        <v>50</v>
      </c>
      <c r="G101" s="34">
        <v>1965</v>
      </c>
      <c r="H101" s="34" t="s">
        <v>92</v>
      </c>
      <c r="I101" s="34" t="s">
        <v>744</v>
      </c>
      <c r="J101" s="34">
        <v>31</v>
      </c>
      <c r="K101" s="34">
        <v>11</v>
      </c>
      <c r="L101" s="34">
        <v>31</v>
      </c>
      <c r="M101" s="34" t="s">
        <v>1059</v>
      </c>
      <c r="N101" s="34">
        <v>0</v>
      </c>
      <c r="O101" s="35"/>
      <c r="P101" s="34" t="s">
        <v>1060</v>
      </c>
      <c r="Q101" s="35"/>
      <c r="R101" s="34" t="s">
        <v>746</v>
      </c>
      <c r="S101" s="35"/>
      <c r="T101" s="34" t="s">
        <v>657</v>
      </c>
      <c r="U101" s="34" t="s">
        <v>1061</v>
      </c>
      <c r="V101" s="34" t="s">
        <v>749</v>
      </c>
      <c r="W101" s="35"/>
      <c r="X101" s="34" t="s">
        <v>447</v>
      </c>
      <c r="Y101" s="34" t="s">
        <v>321</v>
      </c>
      <c r="Z101" s="34" t="s">
        <v>1062</v>
      </c>
      <c r="AA101" s="35"/>
      <c r="AB101" s="35"/>
      <c r="AC101" s="34" t="s">
        <v>403</v>
      </c>
      <c r="AD101" s="35"/>
      <c r="AE101" s="35"/>
      <c r="AF101" s="34" t="s">
        <v>752</v>
      </c>
      <c r="AG101" s="35"/>
      <c r="AH101" s="34" t="s">
        <v>383</v>
      </c>
      <c r="AI101" s="34" t="s">
        <v>1006</v>
      </c>
      <c r="AJ101" s="36"/>
      <c r="AK101" s="11" t="str">
        <f t="shared" si="19"/>
        <v>Stępień Wojciech</v>
      </c>
      <c r="AL101" s="11" t="str">
        <f t="shared" si="20"/>
        <v>K2</v>
      </c>
      <c r="AM101" s="11" t="str">
        <f t="shared" si="21"/>
        <v>Gdynia</v>
      </c>
      <c r="AN101" s="11">
        <f t="shared" si="18"/>
        <v>15.439260932023142</v>
      </c>
      <c r="AO101" s="11"/>
      <c r="AP101" s="11">
        <f t="shared" si="22"/>
        <v>1.0391875403717792</v>
      </c>
      <c r="AQ101" s="11">
        <f t="shared" si="23"/>
        <v>1.2222222222222223</v>
      </c>
      <c r="AR101" s="11">
        <f t="shared" si="24"/>
        <v>0.96875</v>
      </c>
      <c r="AS101" s="11">
        <f t="shared" si="25"/>
        <v>1.0409503969692568</v>
      </c>
    </row>
    <row r="102" spans="1:45">
      <c r="A102" s="31">
        <v>103</v>
      </c>
      <c r="B102" s="31">
        <v>98</v>
      </c>
      <c r="C102" s="32"/>
      <c r="D102" s="31">
        <v>1127</v>
      </c>
      <c r="E102" s="31" t="s">
        <v>1063</v>
      </c>
      <c r="F102" s="31" t="s">
        <v>59</v>
      </c>
      <c r="G102" s="31">
        <v>1968</v>
      </c>
      <c r="H102" s="31" t="s">
        <v>57</v>
      </c>
      <c r="I102" s="32"/>
      <c r="J102" s="31">
        <v>31</v>
      </c>
      <c r="K102" s="31">
        <v>11</v>
      </c>
      <c r="L102" s="31">
        <v>31</v>
      </c>
      <c r="M102" s="31" t="s">
        <v>1064</v>
      </c>
      <c r="N102" s="31">
        <v>0</v>
      </c>
      <c r="O102" s="31" t="s">
        <v>612</v>
      </c>
      <c r="P102" s="31" t="s">
        <v>758</v>
      </c>
      <c r="Q102" s="31" t="s">
        <v>679</v>
      </c>
      <c r="R102" s="32"/>
      <c r="S102" s="32"/>
      <c r="T102" s="32"/>
      <c r="U102" s="31" t="s">
        <v>749</v>
      </c>
      <c r="V102" s="31" t="s">
        <v>307</v>
      </c>
      <c r="W102" s="31" t="s">
        <v>359</v>
      </c>
      <c r="X102" s="32"/>
      <c r="Y102" s="31" t="s">
        <v>703</v>
      </c>
      <c r="Z102" s="32"/>
      <c r="AA102" s="32"/>
      <c r="AB102" s="31" t="s">
        <v>1065</v>
      </c>
      <c r="AC102" s="32"/>
      <c r="AD102" s="31" t="s">
        <v>956</v>
      </c>
      <c r="AE102" s="31" t="s">
        <v>962</v>
      </c>
      <c r="AF102" s="32"/>
      <c r="AG102" s="31" t="s">
        <v>411</v>
      </c>
      <c r="AH102" s="32"/>
      <c r="AI102" s="31" t="s">
        <v>440</v>
      </c>
      <c r="AJ102" s="33"/>
      <c r="AK102" s="11" t="str">
        <f t="shared" si="19"/>
        <v>Woźniak Jacek</v>
      </c>
      <c r="AL102" s="11">
        <f t="shared" si="20"/>
        <v>0</v>
      </c>
      <c r="AM102" s="11" t="str">
        <f t="shared" si="21"/>
        <v>Gdańsk</v>
      </c>
      <c r="AN102" s="11">
        <f t="shared" si="18"/>
        <v>15.339077479027271</v>
      </c>
      <c r="AO102" s="11"/>
      <c r="AP102" s="11">
        <f t="shared" si="22"/>
        <v>0.99351112378779238</v>
      </c>
      <c r="AQ102" s="11">
        <f t="shared" si="23"/>
        <v>1</v>
      </c>
      <c r="AR102" s="11">
        <f t="shared" si="24"/>
        <v>1</v>
      </c>
      <c r="AS102" s="11">
        <f t="shared" si="25"/>
        <v>1</v>
      </c>
    </row>
    <row r="103" spans="1:45">
      <c r="A103" s="34">
        <v>104</v>
      </c>
      <c r="B103" s="34">
        <v>99</v>
      </c>
      <c r="C103" s="35"/>
      <c r="D103" s="34">
        <v>1128</v>
      </c>
      <c r="E103" s="34" t="s">
        <v>1066</v>
      </c>
      <c r="F103" s="34" t="s">
        <v>46</v>
      </c>
      <c r="G103" s="34">
        <v>1975</v>
      </c>
      <c r="H103" s="34" t="s">
        <v>47</v>
      </c>
      <c r="I103" s="34" t="s">
        <v>1067</v>
      </c>
      <c r="J103" s="34">
        <v>31</v>
      </c>
      <c r="K103" s="34">
        <v>10</v>
      </c>
      <c r="L103" s="34">
        <v>31</v>
      </c>
      <c r="M103" s="34" t="s">
        <v>1068</v>
      </c>
      <c r="N103" s="34">
        <v>0</v>
      </c>
      <c r="O103" s="34" t="s">
        <v>335</v>
      </c>
      <c r="P103" s="35"/>
      <c r="Q103" s="34" t="s">
        <v>413</v>
      </c>
      <c r="R103" s="35"/>
      <c r="S103" s="35"/>
      <c r="T103" s="35"/>
      <c r="U103" s="34" t="s">
        <v>638</v>
      </c>
      <c r="V103" s="34" t="s">
        <v>543</v>
      </c>
      <c r="W103" s="35"/>
      <c r="X103" s="35"/>
      <c r="Y103" s="34" t="s">
        <v>644</v>
      </c>
      <c r="Z103" s="35"/>
      <c r="AA103" s="35"/>
      <c r="AB103" s="34" t="s">
        <v>1020</v>
      </c>
      <c r="AC103" s="34" t="s">
        <v>503</v>
      </c>
      <c r="AD103" s="34" t="s">
        <v>851</v>
      </c>
      <c r="AE103" s="34" t="s">
        <v>1069</v>
      </c>
      <c r="AF103" s="35"/>
      <c r="AG103" s="34" t="s">
        <v>877</v>
      </c>
      <c r="AH103" s="35"/>
      <c r="AI103" s="34" t="s">
        <v>1070</v>
      </c>
      <c r="AJ103" s="36"/>
      <c r="AK103" s="11" t="str">
        <f t="shared" si="19"/>
        <v>Goroński Piotr</v>
      </c>
      <c r="AL103" s="11" t="str">
        <f t="shared" si="20"/>
        <v>T-MobileCyclingTeam</v>
      </c>
      <c r="AM103" s="11" t="str">
        <f t="shared" si="21"/>
        <v>Warszawa</v>
      </c>
      <c r="AN103" s="11">
        <f t="shared" si="18"/>
        <v>15.049452622051854</v>
      </c>
      <c r="AO103" s="11"/>
      <c r="AP103" s="11">
        <f t="shared" si="22"/>
        <v>0.98042505592841167</v>
      </c>
      <c r="AQ103" s="11">
        <f t="shared" si="23"/>
        <v>0.90909090909090906</v>
      </c>
      <c r="AR103" s="11">
        <f t="shared" si="24"/>
        <v>1</v>
      </c>
      <c r="AS103" s="11">
        <f t="shared" si="25"/>
        <v>0.98111849572626431</v>
      </c>
    </row>
    <row r="104" spans="1:45">
      <c r="A104" s="31">
        <v>105</v>
      </c>
      <c r="B104" s="31">
        <v>100</v>
      </c>
      <c r="C104" s="32"/>
      <c r="D104" s="31">
        <v>1137</v>
      </c>
      <c r="E104" s="31" t="s">
        <v>1071</v>
      </c>
      <c r="F104" s="31" t="s">
        <v>46</v>
      </c>
      <c r="G104" s="31">
        <v>1976</v>
      </c>
      <c r="H104" s="31" t="s">
        <v>1072</v>
      </c>
      <c r="I104" s="32"/>
      <c r="J104" s="31">
        <v>31</v>
      </c>
      <c r="K104" s="31">
        <v>10</v>
      </c>
      <c r="L104" s="31">
        <v>31</v>
      </c>
      <c r="M104" s="31" t="s">
        <v>1073</v>
      </c>
      <c r="N104" s="31">
        <v>0</v>
      </c>
      <c r="O104" s="31" t="s">
        <v>335</v>
      </c>
      <c r="P104" s="32"/>
      <c r="Q104" s="31" t="s">
        <v>413</v>
      </c>
      <c r="R104" s="32"/>
      <c r="S104" s="32"/>
      <c r="T104" s="32"/>
      <c r="U104" s="31" t="s">
        <v>1074</v>
      </c>
      <c r="V104" s="31" t="s">
        <v>543</v>
      </c>
      <c r="W104" s="32"/>
      <c r="X104" s="32"/>
      <c r="Y104" s="31" t="s">
        <v>644</v>
      </c>
      <c r="Z104" s="32"/>
      <c r="AA104" s="32"/>
      <c r="AB104" s="31" t="s">
        <v>1020</v>
      </c>
      <c r="AC104" s="31" t="s">
        <v>503</v>
      </c>
      <c r="AD104" s="31" t="s">
        <v>851</v>
      </c>
      <c r="AE104" s="31" t="s">
        <v>1069</v>
      </c>
      <c r="AF104" s="32"/>
      <c r="AG104" s="31" t="s">
        <v>877</v>
      </c>
      <c r="AH104" s="32"/>
      <c r="AI104" s="31" t="s">
        <v>1070</v>
      </c>
      <c r="AJ104" s="33"/>
      <c r="AK104" s="11" t="str">
        <f t="shared" si="19"/>
        <v>Niewęgłowski Piotr</v>
      </c>
      <c r="AL104" s="11">
        <f t="shared" si="20"/>
        <v>0</v>
      </c>
      <c r="AM104" s="11" t="str">
        <f t="shared" si="21"/>
        <v>Wiktorów</v>
      </c>
      <c r="AN104" s="11">
        <f t="shared" si="18"/>
        <v>15.037187950671505</v>
      </c>
      <c r="AO104" s="11"/>
      <c r="AP104" s="11">
        <f t="shared" si="22"/>
        <v>0.99918504202854674</v>
      </c>
      <c r="AQ104" s="11">
        <f t="shared" si="23"/>
        <v>1</v>
      </c>
      <c r="AR104" s="11">
        <f t="shared" si="24"/>
        <v>1</v>
      </c>
      <c r="AS104" s="11">
        <f t="shared" si="25"/>
        <v>1</v>
      </c>
    </row>
    <row r="105" spans="1:45">
      <c r="A105" s="31">
        <v>107</v>
      </c>
      <c r="B105" s="31">
        <v>101</v>
      </c>
      <c r="C105" s="32"/>
      <c r="D105" s="31">
        <v>1005</v>
      </c>
      <c r="E105" s="31" t="s">
        <v>1075</v>
      </c>
      <c r="F105" s="31" t="s">
        <v>1076</v>
      </c>
      <c r="G105" s="31">
        <v>1970</v>
      </c>
      <c r="H105" s="31" t="s">
        <v>67</v>
      </c>
      <c r="I105" s="32"/>
      <c r="J105" s="31">
        <v>31</v>
      </c>
      <c r="K105" s="31">
        <v>9</v>
      </c>
      <c r="L105" s="31">
        <v>31</v>
      </c>
      <c r="M105" s="31" t="s">
        <v>1077</v>
      </c>
      <c r="N105" s="31">
        <v>0</v>
      </c>
      <c r="O105" s="32"/>
      <c r="P105" s="32"/>
      <c r="Q105" s="32"/>
      <c r="R105" s="32"/>
      <c r="S105" s="32"/>
      <c r="T105" s="32"/>
      <c r="U105" s="31" t="s">
        <v>996</v>
      </c>
      <c r="V105" s="31" t="s">
        <v>898</v>
      </c>
      <c r="W105" s="32"/>
      <c r="X105" s="31" t="s">
        <v>861</v>
      </c>
      <c r="Y105" s="31" t="s">
        <v>573</v>
      </c>
      <c r="Z105" s="31" t="s">
        <v>505</v>
      </c>
      <c r="AA105" s="32"/>
      <c r="AB105" s="32"/>
      <c r="AC105" s="31" t="s">
        <v>763</v>
      </c>
      <c r="AD105" s="31" t="s">
        <v>513</v>
      </c>
      <c r="AE105" s="32"/>
      <c r="AF105" s="31" t="s">
        <v>820</v>
      </c>
      <c r="AG105" s="32"/>
      <c r="AH105" s="31" t="s">
        <v>1078</v>
      </c>
      <c r="AI105" s="31" t="s">
        <v>480</v>
      </c>
      <c r="AJ105" s="33"/>
      <c r="AK105" s="11" t="str">
        <f t="shared" si="19"/>
        <v>Duras Włodzimierz</v>
      </c>
      <c r="AL105" s="11">
        <f t="shared" si="20"/>
        <v>0</v>
      </c>
      <c r="AM105" s="11" t="str">
        <f t="shared" si="21"/>
        <v>Słupsk</v>
      </c>
      <c r="AN105" s="11">
        <f t="shared" si="18"/>
        <v>14.723637956414217</v>
      </c>
      <c r="AO105" s="11"/>
      <c r="AP105" s="11">
        <f t="shared" si="22"/>
        <v>1.0892236678586826</v>
      </c>
      <c r="AQ105" s="11">
        <f t="shared" si="23"/>
        <v>0.9</v>
      </c>
      <c r="AR105" s="11">
        <f t="shared" si="24"/>
        <v>1</v>
      </c>
      <c r="AS105" s="11">
        <f t="shared" si="25"/>
        <v>0.9791483623609768</v>
      </c>
    </row>
    <row r="106" spans="1:45">
      <c r="A106" s="34">
        <v>108</v>
      </c>
      <c r="B106" s="34">
        <v>102</v>
      </c>
      <c r="C106" s="35"/>
      <c r="D106" s="34">
        <v>1010</v>
      </c>
      <c r="E106" s="34" t="s">
        <v>1079</v>
      </c>
      <c r="F106" s="34" t="s">
        <v>50</v>
      </c>
      <c r="G106" s="34">
        <v>1972</v>
      </c>
      <c r="H106" s="34" t="s">
        <v>920</v>
      </c>
      <c r="I106" s="34" t="s">
        <v>921</v>
      </c>
      <c r="J106" s="34">
        <v>30</v>
      </c>
      <c r="K106" s="34">
        <v>9</v>
      </c>
      <c r="L106" s="34">
        <v>30</v>
      </c>
      <c r="M106" s="34" t="s">
        <v>1080</v>
      </c>
      <c r="N106" s="34">
        <v>0</v>
      </c>
      <c r="O106" s="35"/>
      <c r="P106" s="35"/>
      <c r="Q106" s="35"/>
      <c r="R106" s="35"/>
      <c r="S106" s="34" t="s">
        <v>468</v>
      </c>
      <c r="T106" s="34" t="s">
        <v>539</v>
      </c>
      <c r="U106" s="34" t="s">
        <v>795</v>
      </c>
      <c r="V106" s="35"/>
      <c r="W106" s="35"/>
      <c r="X106" s="35"/>
      <c r="Y106" s="34" t="s">
        <v>437</v>
      </c>
      <c r="Z106" s="35"/>
      <c r="AA106" s="34" t="s">
        <v>600</v>
      </c>
      <c r="AB106" s="34" t="s">
        <v>297</v>
      </c>
      <c r="AC106" s="34" t="s">
        <v>637</v>
      </c>
      <c r="AD106" s="34" t="s">
        <v>514</v>
      </c>
      <c r="AE106" s="34" t="s">
        <v>729</v>
      </c>
      <c r="AF106" s="35"/>
      <c r="AG106" s="35"/>
      <c r="AH106" s="35"/>
      <c r="AI106" s="34" t="s">
        <v>1081</v>
      </c>
      <c r="AJ106" s="36"/>
      <c r="AK106" s="11" t="str">
        <f t="shared" si="19"/>
        <v>Jońca Wojciech</v>
      </c>
      <c r="AL106" s="11" t="str">
        <f t="shared" si="20"/>
        <v>WYRWIKUFLE</v>
      </c>
      <c r="AM106" s="11" t="str">
        <f t="shared" si="21"/>
        <v>Olsztyn</v>
      </c>
      <c r="AN106" s="11">
        <f t="shared" si="18"/>
        <v>14.248681893304081</v>
      </c>
      <c r="AO106" s="11"/>
      <c r="AP106" s="11">
        <f t="shared" si="22"/>
        <v>1.0011680166569332</v>
      </c>
      <c r="AQ106" s="11">
        <f t="shared" si="23"/>
        <v>1</v>
      </c>
      <c r="AR106" s="11">
        <f t="shared" si="24"/>
        <v>0.967741935483871</v>
      </c>
      <c r="AS106" s="11">
        <f t="shared" si="25"/>
        <v>1</v>
      </c>
    </row>
    <row r="107" spans="1:45">
      <c r="A107" s="31">
        <v>109</v>
      </c>
      <c r="B107" s="31">
        <v>103</v>
      </c>
      <c r="C107" s="32"/>
      <c r="D107" s="31">
        <v>1013</v>
      </c>
      <c r="E107" s="31" t="s">
        <v>1082</v>
      </c>
      <c r="F107" s="31" t="s">
        <v>709</v>
      </c>
      <c r="G107" s="31">
        <v>1976</v>
      </c>
      <c r="H107" s="31" t="s">
        <v>920</v>
      </c>
      <c r="I107" s="31" t="s">
        <v>1083</v>
      </c>
      <c r="J107" s="31">
        <v>30</v>
      </c>
      <c r="K107" s="31">
        <v>9</v>
      </c>
      <c r="L107" s="31">
        <v>30</v>
      </c>
      <c r="M107" s="31" t="s">
        <v>1084</v>
      </c>
      <c r="N107" s="31">
        <v>0</v>
      </c>
      <c r="O107" s="32"/>
      <c r="P107" s="32"/>
      <c r="Q107" s="32"/>
      <c r="R107" s="32"/>
      <c r="S107" s="31" t="s">
        <v>468</v>
      </c>
      <c r="T107" s="31" t="s">
        <v>340</v>
      </c>
      <c r="U107" s="31" t="s">
        <v>795</v>
      </c>
      <c r="V107" s="32"/>
      <c r="W107" s="32"/>
      <c r="X107" s="32"/>
      <c r="Y107" s="31" t="s">
        <v>437</v>
      </c>
      <c r="Z107" s="32"/>
      <c r="AA107" s="31" t="s">
        <v>600</v>
      </c>
      <c r="AB107" s="31" t="s">
        <v>831</v>
      </c>
      <c r="AC107" s="31" t="s">
        <v>637</v>
      </c>
      <c r="AD107" s="31" t="s">
        <v>514</v>
      </c>
      <c r="AE107" s="31" t="s">
        <v>729</v>
      </c>
      <c r="AF107" s="32"/>
      <c r="AG107" s="32"/>
      <c r="AH107" s="32"/>
      <c r="AI107" s="31" t="s">
        <v>1081</v>
      </c>
      <c r="AJ107" s="33"/>
      <c r="AK107" s="11" t="str">
        <f t="shared" si="19"/>
        <v>Zarzycki Jakub</v>
      </c>
      <c r="AL107" s="11" t="str">
        <f t="shared" si="20"/>
        <v>Wyrwikufle</v>
      </c>
      <c r="AM107" s="11" t="str">
        <f t="shared" si="21"/>
        <v>Olsztyn</v>
      </c>
      <c r="AN107" s="11">
        <f t="shared" si="18"/>
        <v>14.247958334492692</v>
      </c>
      <c r="AO107" s="11"/>
      <c r="AP107" s="11">
        <f t="shared" si="22"/>
        <v>0.99994921924590585</v>
      </c>
      <c r="AQ107" s="11">
        <f t="shared" si="23"/>
        <v>1</v>
      </c>
      <c r="AR107" s="11">
        <f t="shared" si="24"/>
        <v>1</v>
      </c>
      <c r="AS107" s="11">
        <f t="shared" si="25"/>
        <v>1</v>
      </c>
    </row>
    <row r="108" spans="1:45">
      <c r="A108" s="34">
        <v>110</v>
      </c>
      <c r="B108" s="34">
        <v>104</v>
      </c>
      <c r="C108" s="35"/>
      <c r="D108" s="34">
        <v>1107</v>
      </c>
      <c r="E108" s="34" t="s">
        <v>1085</v>
      </c>
      <c r="F108" s="34" t="s">
        <v>664</v>
      </c>
      <c r="G108" s="34">
        <v>1974</v>
      </c>
      <c r="H108" s="34" t="s">
        <v>920</v>
      </c>
      <c r="I108" s="34" t="s">
        <v>921</v>
      </c>
      <c r="J108" s="34">
        <v>30</v>
      </c>
      <c r="K108" s="34">
        <v>9</v>
      </c>
      <c r="L108" s="34">
        <v>30</v>
      </c>
      <c r="M108" s="34" t="s">
        <v>1086</v>
      </c>
      <c r="N108" s="34">
        <v>0</v>
      </c>
      <c r="O108" s="35"/>
      <c r="P108" s="35"/>
      <c r="Q108" s="35"/>
      <c r="R108" s="35"/>
      <c r="S108" s="34" t="s">
        <v>468</v>
      </c>
      <c r="T108" s="34" t="s">
        <v>340</v>
      </c>
      <c r="U108" s="34" t="s">
        <v>795</v>
      </c>
      <c r="V108" s="35"/>
      <c r="W108" s="35"/>
      <c r="X108" s="35"/>
      <c r="Y108" s="34" t="s">
        <v>925</v>
      </c>
      <c r="Z108" s="35"/>
      <c r="AA108" s="34" t="s">
        <v>600</v>
      </c>
      <c r="AB108" s="34" t="s">
        <v>831</v>
      </c>
      <c r="AC108" s="34" t="s">
        <v>637</v>
      </c>
      <c r="AD108" s="34" t="s">
        <v>514</v>
      </c>
      <c r="AE108" s="34" t="s">
        <v>729</v>
      </c>
      <c r="AF108" s="35"/>
      <c r="AG108" s="35"/>
      <c r="AH108" s="35"/>
      <c r="AI108" s="34" t="s">
        <v>1081</v>
      </c>
      <c r="AJ108" s="36"/>
      <c r="AK108" s="11" t="str">
        <f t="shared" si="19"/>
        <v>Skierski Robert</v>
      </c>
      <c r="AL108" s="11" t="str">
        <f t="shared" si="20"/>
        <v>WYRWIKUFLE</v>
      </c>
      <c r="AM108" s="11" t="str">
        <f t="shared" si="21"/>
        <v>Olsztyn</v>
      </c>
      <c r="AN108" s="11">
        <f t="shared" si="18"/>
        <v>14.244703229019512</v>
      </c>
      <c r="AO108" s="11"/>
      <c r="AP108" s="11">
        <f t="shared" si="22"/>
        <v>0.99977153881301717</v>
      </c>
      <c r="AQ108" s="11">
        <f t="shared" si="23"/>
        <v>1</v>
      </c>
      <c r="AR108" s="11">
        <f t="shared" si="24"/>
        <v>1</v>
      </c>
      <c r="AS108" s="11">
        <f t="shared" si="25"/>
        <v>1</v>
      </c>
    </row>
    <row r="109" spans="1:45">
      <c r="A109" s="31">
        <v>111</v>
      </c>
      <c r="B109" s="31">
        <v>105</v>
      </c>
      <c r="C109" s="32"/>
      <c r="D109" s="31">
        <v>1165</v>
      </c>
      <c r="E109" s="31" t="s">
        <v>1087</v>
      </c>
      <c r="F109" s="31" t="s">
        <v>46</v>
      </c>
      <c r="G109" s="31">
        <v>1981</v>
      </c>
      <c r="H109" s="31" t="s">
        <v>92</v>
      </c>
      <c r="I109" s="32"/>
      <c r="J109" s="31">
        <v>30</v>
      </c>
      <c r="K109" s="31">
        <v>9</v>
      </c>
      <c r="L109" s="31">
        <v>30</v>
      </c>
      <c r="M109" s="31" t="s">
        <v>1088</v>
      </c>
      <c r="N109" s="31">
        <v>0</v>
      </c>
      <c r="O109" s="32"/>
      <c r="P109" s="32"/>
      <c r="Q109" s="32"/>
      <c r="R109" s="32"/>
      <c r="S109" s="31" t="s">
        <v>1089</v>
      </c>
      <c r="T109" s="31" t="s">
        <v>322</v>
      </c>
      <c r="U109" s="31" t="s">
        <v>1090</v>
      </c>
      <c r="V109" s="32"/>
      <c r="W109" s="32"/>
      <c r="X109" s="32"/>
      <c r="Y109" s="31" t="s">
        <v>310</v>
      </c>
      <c r="Z109" s="32"/>
      <c r="AA109" s="31" t="s">
        <v>492</v>
      </c>
      <c r="AB109" s="31" t="s">
        <v>323</v>
      </c>
      <c r="AC109" s="31" t="s">
        <v>429</v>
      </c>
      <c r="AD109" s="31" t="s">
        <v>415</v>
      </c>
      <c r="AE109" s="31" t="s">
        <v>992</v>
      </c>
      <c r="AF109" s="32"/>
      <c r="AG109" s="32"/>
      <c r="AH109" s="32"/>
      <c r="AI109" s="31" t="s">
        <v>822</v>
      </c>
      <c r="AJ109" s="33"/>
      <c r="AK109" s="11" t="str">
        <f t="shared" si="19"/>
        <v>Lehman Piotr</v>
      </c>
      <c r="AL109" s="11">
        <f t="shared" si="20"/>
        <v>0</v>
      </c>
      <c r="AM109" s="11" t="str">
        <f t="shared" si="21"/>
        <v>Gdynia</v>
      </c>
      <c r="AN109" s="11">
        <f t="shared" si="18"/>
        <v>13.566941613171382</v>
      </c>
      <c r="AO109" s="11"/>
      <c r="AP109" s="11">
        <f t="shared" si="22"/>
        <v>0.95242009574005126</v>
      </c>
      <c r="AQ109" s="11">
        <f t="shared" si="23"/>
        <v>1</v>
      </c>
      <c r="AR109" s="11">
        <f t="shared" si="24"/>
        <v>1</v>
      </c>
      <c r="AS109" s="11">
        <f t="shared" si="25"/>
        <v>1</v>
      </c>
    </row>
    <row r="110" spans="1:45">
      <c r="A110" s="31">
        <v>113</v>
      </c>
      <c r="B110" s="31">
        <v>106</v>
      </c>
      <c r="C110" s="32"/>
      <c r="D110" s="31">
        <v>1073</v>
      </c>
      <c r="E110" s="31" t="s">
        <v>541</v>
      </c>
      <c r="F110" s="31" t="s">
        <v>69</v>
      </c>
      <c r="G110" s="31">
        <v>1951</v>
      </c>
      <c r="H110" s="31" t="s">
        <v>57</v>
      </c>
      <c r="I110" s="31" t="s">
        <v>1091</v>
      </c>
      <c r="J110" s="31">
        <v>30</v>
      </c>
      <c r="K110" s="31">
        <v>8</v>
      </c>
      <c r="L110" s="31">
        <v>30</v>
      </c>
      <c r="M110" s="31" t="s">
        <v>1092</v>
      </c>
      <c r="N110" s="31">
        <v>0</v>
      </c>
      <c r="O110" s="32"/>
      <c r="P110" s="32"/>
      <c r="Q110" s="32"/>
      <c r="R110" s="32"/>
      <c r="S110" s="32"/>
      <c r="T110" s="32"/>
      <c r="U110" s="31" t="s">
        <v>1038</v>
      </c>
      <c r="V110" s="32"/>
      <c r="W110" s="32"/>
      <c r="X110" s="31" t="s">
        <v>731</v>
      </c>
      <c r="Y110" s="31" t="s">
        <v>1093</v>
      </c>
      <c r="Z110" s="32"/>
      <c r="AA110" s="32"/>
      <c r="AB110" s="31" t="s">
        <v>924</v>
      </c>
      <c r="AC110" s="31" t="s">
        <v>1094</v>
      </c>
      <c r="AD110" s="31" t="s">
        <v>562</v>
      </c>
      <c r="AE110" s="32"/>
      <c r="AF110" s="31" t="s">
        <v>873</v>
      </c>
      <c r="AG110" s="32"/>
      <c r="AH110" s="31" t="s">
        <v>953</v>
      </c>
      <c r="AI110" s="31" t="s">
        <v>1011</v>
      </c>
      <c r="AJ110" s="33"/>
      <c r="AK110" s="11" t="str">
        <f t="shared" si="19"/>
        <v>Piwakowski Andrzej</v>
      </c>
      <c r="AL110" s="11" t="str">
        <f t="shared" si="20"/>
        <v>PKO Harpagan</v>
      </c>
      <c r="AM110" s="11" t="str">
        <f t="shared" si="21"/>
        <v>Gdańsk</v>
      </c>
      <c r="AN110" s="11">
        <f t="shared" si="18"/>
        <v>13.251085356438143</v>
      </c>
      <c r="AO110" s="11"/>
      <c r="AP110" s="11">
        <f t="shared" si="22"/>
        <v>0.9797242882182956</v>
      </c>
      <c r="AQ110" s="11">
        <f t="shared" si="23"/>
        <v>0.88888888888888884</v>
      </c>
      <c r="AR110" s="11">
        <f t="shared" si="24"/>
        <v>1</v>
      </c>
      <c r="AS110" s="11">
        <f t="shared" si="25"/>
        <v>0.97671868386117389</v>
      </c>
    </row>
    <row r="111" spans="1:45">
      <c r="A111" s="34">
        <v>114</v>
      </c>
      <c r="B111" s="34">
        <v>107</v>
      </c>
      <c r="C111" s="35"/>
      <c r="D111" s="34">
        <v>1139</v>
      </c>
      <c r="E111" s="34" t="s">
        <v>1095</v>
      </c>
      <c r="F111" s="34" t="s">
        <v>1096</v>
      </c>
      <c r="G111" s="34">
        <v>1976</v>
      </c>
      <c r="H111" s="34" t="s">
        <v>1097</v>
      </c>
      <c r="I111" s="35"/>
      <c r="J111" s="34">
        <v>29</v>
      </c>
      <c r="K111" s="34">
        <v>10</v>
      </c>
      <c r="L111" s="34">
        <v>29</v>
      </c>
      <c r="M111" s="34" t="s">
        <v>1098</v>
      </c>
      <c r="N111" s="34">
        <v>0</v>
      </c>
      <c r="O111" s="35"/>
      <c r="P111" s="34" t="s">
        <v>1099</v>
      </c>
      <c r="Q111" s="35"/>
      <c r="R111" s="35"/>
      <c r="S111" s="34" t="s">
        <v>679</v>
      </c>
      <c r="T111" s="34" t="s">
        <v>660</v>
      </c>
      <c r="U111" s="34" t="s">
        <v>1100</v>
      </c>
      <c r="V111" s="34" t="s">
        <v>607</v>
      </c>
      <c r="W111" s="35"/>
      <c r="X111" s="35"/>
      <c r="Y111" s="34" t="s">
        <v>821</v>
      </c>
      <c r="Z111" s="35"/>
      <c r="AA111" s="35"/>
      <c r="AB111" s="34" t="s">
        <v>500</v>
      </c>
      <c r="AC111" s="34" t="s">
        <v>962</v>
      </c>
      <c r="AD111" s="34" t="s">
        <v>810</v>
      </c>
      <c r="AE111" s="35"/>
      <c r="AF111" s="34" t="s">
        <v>1006</v>
      </c>
      <c r="AG111" s="35"/>
      <c r="AH111" s="35"/>
      <c r="AI111" s="34" t="s">
        <v>815</v>
      </c>
      <c r="AJ111" s="36"/>
      <c r="AK111" s="11" t="str">
        <f t="shared" si="19"/>
        <v>Chlebosz Sławomir</v>
      </c>
      <c r="AL111" s="11">
        <f t="shared" si="20"/>
        <v>0</v>
      </c>
      <c r="AM111" s="11" t="str">
        <f t="shared" si="21"/>
        <v>Solec Kujawski</v>
      </c>
      <c r="AN111" s="11">
        <f t="shared" si="18"/>
        <v>12.809382511223538</v>
      </c>
      <c r="AO111" s="11"/>
      <c r="AP111" s="11">
        <f t="shared" si="22"/>
        <v>0.99341145465668967</v>
      </c>
      <c r="AQ111" s="11">
        <f t="shared" si="23"/>
        <v>1.25</v>
      </c>
      <c r="AR111" s="11">
        <f t="shared" si="24"/>
        <v>0.96666666666666667</v>
      </c>
      <c r="AS111" s="11">
        <f t="shared" si="25"/>
        <v>1.0456395525912732</v>
      </c>
    </row>
    <row r="112" spans="1:45">
      <c r="A112" s="31">
        <v>115</v>
      </c>
      <c r="B112" s="31">
        <v>108</v>
      </c>
      <c r="C112" s="32"/>
      <c r="D112" s="31">
        <v>1143</v>
      </c>
      <c r="E112" s="31" t="s">
        <v>1101</v>
      </c>
      <c r="F112" s="31" t="s">
        <v>59</v>
      </c>
      <c r="G112" s="31">
        <v>1978</v>
      </c>
      <c r="H112" s="31" t="s">
        <v>920</v>
      </c>
      <c r="I112" s="32"/>
      <c r="J112" s="31">
        <v>29</v>
      </c>
      <c r="K112" s="31">
        <v>9</v>
      </c>
      <c r="L112" s="31">
        <v>29</v>
      </c>
      <c r="M112" s="31" t="s">
        <v>1102</v>
      </c>
      <c r="N112" s="31">
        <v>0</v>
      </c>
      <c r="O112" s="31" t="s">
        <v>723</v>
      </c>
      <c r="P112" s="32"/>
      <c r="Q112" s="31" t="s">
        <v>433</v>
      </c>
      <c r="R112" s="32"/>
      <c r="S112" s="32"/>
      <c r="T112" s="32"/>
      <c r="U112" s="32"/>
      <c r="V112" s="31" t="s">
        <v>1037</v>
      </c>
      <c r="W112" s="31" t="s">
        <v>910</v>
      </c>
      <c r="X112" s="32"/>
      <c r="Y112" s="32"/>
      <c r="Z112" s="32"/>
      <c r="AA112" s="31" t="s">
        <v>429</v>
      </c>
      <c r="AB112" s="31" t="s">
        <v>297</v>
      </c>
      <c r="AC112" s="31" t="s">
        <v>1103</v>
      </c>
      <c r="AD112" s="32"/>
      <c r="AE112" s="31" t="s">
        <v>354</v>
      </c>
      <c r="AF112" s="32"/>
      <c r="AG112" s="31" t="s">
        <v>1104</v>
      </c>
      <c r="AH112" s="32"/>
      <c r="AI112" s="31" t="s">
        <v>1105</v>
      </c>
      <c r="AJ112" s="33"/>
      <c r="AK112" s="11" t="str">
        <f t="shared" si="19"/>
        <v>Dubrowski Jacek</v>
      </c>
      <c r="AL112" s="11">
        <f t="shared" si="20"/>
        <v>0</v>
      </c>
      <c r="AM112" s="11" t="str">
        <f t="shared" si="21"/>
        <v>Olsztyn</v>
      </c>
      <c r="AN112" s="11">
        <f t="shared" si="18"/>
        <v>12.542285908719863</v>
      </c>
      <c r="AO112" s="11"/>
      <c r="AP112" s="11">
        <f t="shared" si="22"/>
        <v>0.98844051633910912</v>
      </c>
      <c r="AQ112" s="11">
        <f t="shared" si="23"/>
        <v>0.9</v>
      </c>
      <c r="AR112" s="11">
        <f t="shared" si="24"/>
        <v>1</v>
      </c>
      <c r="AS112" s="11">
        <f t="shared" si="25"/>
        <v>0.9791483623609768</v>
      </c>
    </row>
    <row r="113" spans="1:45">
      <c r="A113" s="34">
        <v>116</v>
      </c>
      <c r="B113" s="34">
        <v>109</v>
      </c>
      <c r="C113" s="35"/>
      <c r="D113" s="34">
        <v>1016</v>
      </c>
      <c r="E113" s="34" t="s">
        <v>1106</v>
      </c>
      <c r="F113" s="34" t="s">
        <v>1107</v>
      </c>
      <c r="G113" s="34">
        <v>1981</v>
      </c>
      <c r="H113" s="34" t="s">
        <v>57</v>
      </c>
      <c r="I113" s="35"/>
      <c r="J113" s="34">
        <v>28</v>
      </c>
      <c r="K113" s="34">
        <v>12</v>
      </c>
      <c r="L113" s="34">
        <v>38</v>
      </c>
      <c r="M113" s="34" t="s">
        <v>1108</v>
      </c>
      <c r="N113" s="34">
        <v>10</v>
      </c>
      <c r="O113" s="35"/>
      <c r="P113" s="34" t="s">
        <v>445</v>
      </c>
      <c r="Q113" s="34" t="s">
        <v>490</v>
      </c>
      <c r="R113" s="35"/>
      <c r="S113" s="34" t="s">
        <v>513</v>
      </c>
      <c r="T113" s="34" t="s">
        <v>1037</v>
      </c>
      <c r="U113" s="35"/>
      <c r="V113" s="35"/>
      <c r="W113" s="34" t="s">
        <v>1109</v>
      </c>
      <c r="X113" s="35"/>
      <c r="Y113" s="34" t="s">
        <v>327</v>
      </c>
      <c r="Z113" s="35"/>
      <c r="AA113" s="34" t="s">
        <v>830</v>
      </c>
      <c r="AB113" s="34" t="s">
        <v>820</v>
      </c>
      <c r="AC113" s="34" t="s">
        <v>475</v>
      </c>
      <c r="AD113" s="34" t="s">
        <v>377</v>
      </c>
      <c r="AE113" s="34" t="s">
        <v>562</v>
      </c>
      <c r="AF113" s="35"/>
      <c r="AG113" s="34" t="s">
        <v>1110</v>
      </c>
      <c r="AH113" s="35"/>
      <c r="AI113" s="34" t="s">
        <v>1111</v>
      </c>
      <c r="AJ113" s="36"/>
      <c r="AK113" s="11" t="str">
        <f t="shared" si="19"/>
        <v>Sielski Karol</v>
      </c>
      <c r="AL113" s="11">
        <f t="shared" si="20"/>
        <v>0</v>
      </c>
      <c r="AM113" s="11" t="str">
        <f t="shared" si="21"/>
        <v>Gdańsk</v>
      </c>
      <c r="AN113" s="11">
        <f t="shared" si="18"/>
        <v>12.1097932911778</v>
      </c>
      <c r="AO113" s="11"/>
      <c r="AP113" s="11">
        <f t="shared" si="22"/>
        <v>0.98218161050828112</v>
      </c>
      <c r="AQ113" s="11">
        <f t="shared" si="23"/>
        <v>1.3333333333333333</v>
      </c>
      <c r="AR113" s="11">
        <f t="shared" si="24"/>
        <v>0.96551724137931039</v>
      </c>
      <c r="AS113" s="11">
        <f t="shared" si="25"/>
        <v>1.0592238410488122</v>
      </c>
    </row>
    <row r="114" spans="1:45">
      <c r="A114" s="31">
        <v>117</v>
      </c>
      <c r="B114" s="31">
        <v>110</v>
      </c>
      <c r="C114" s="32"/>
      <c r="D114" s="31">
        <v>1024</v>
      </c>
      <c r="E114" s="31" t="s">
        <v>1112</v>
      </c>
      <c r="F114" s="31" t="s">
        <v>1113</v>
      </c>
      <c r="G114" s="31">
        <v>1990</v>
      </c>
      <c r="H114" s="31" t="s">
        <v>57</v>
      </c>
      <c r="I114" s="31" t="s">
        <v>1114</v>
      </c>
      <c r="J114" s="31">
        <v>27</v>
      </c>
      <c r="K114" s="31">
        <v>9</v>
      </c>
      <c r="L114" s="31">
        <v>27</v>
      </c>
      <c r="M114" s="31" t="s">
        <v>1115</v>
      </c>
      <c r="N114" s="31">
        <v>0</v>
      </c>
      <c r="O114" s="32"/>
      <c r="P114" s="31" t="s">
        <v>1116</v>
      </c>
      <c r="Q114" s="32"/>
      <c r="R114" s="32"/>
      <c r="S114" s="31" t="s">
        <v>819</v>
      </c>
      <c r="T114" s="32"/>
      <c r="U114" s="31" t="s">
        <v>1117</v>
      </c>
      <c r="V114" s="31" t="s">
        <v>1118</v>
      </c>
      <c r="W114" s="32"/>
      <c r="X114" s="32"/>
      <c r="Y114" s="31" t="s">
        <v>1039</v>
      </c>
      <c r="Z114" s="32"/>
      <c r="AA114" s="32"/>
      <c r="AB114" s="31" t="s">
        <v>820</v>
      </c>
      <c r="AC114" s="31" t="s">
        <v>504</v>
      </c>
      <c r="AD114" s="31" t="s">
        <v>290</v>
      </c>
      <c r="AE114" s="31" t="s">
        <v>301</v>
      </c>
      <c r="AF114" s="32"/>
      <c r="AG114" s="32"/>
      <c r="AH114" s="32"/>
      <c r="AI114" s="31" t="s">
        <v>644</v>
      </c>
      <c r="AJ114" s="33"/>
      <c r="AK114" s="11" t="str">
        <f t="shared" si="19"/>
        <v>Podsiedlak Maciej</v>
      </c>
      <c r="AL114" s="11" t="str">
        <f t="shared" si="20"/>
        <v>Prototype</v>
      </c>
      <c r="AM114" s="11" t="str">
        <f t="shared" si="21"/>
        <v>Gdańsk</v>
      </c>
      <c r="AN114" s="11">
        <f t="shared" si="18"/>
        <v>11.677300673635736</v>
      </c>
      <c r="AO114" s="11"/>
      <c r="AP114" s="11">
        <f t="shared" si="22"/>
        <v>1.2381558478291614</v>
      </c>
      <c r="AQ114" s="11">
        <f t="shared" si="23"/>
        <v>0.75</v>
      </c>
      <c r="AR114" s="11">
        <f t="shared" si="24"/>
        <v>0.9642857142857143</v>
      </c>
      <c r="AS114" s="11">
        <f t="shared" si="25"/>
        <v>0.94408751129490198</v>
      </c>
    </row>
    <row r="115" spans="1:45">
      <c r="A115" s="34">
        <v>118</v>
      </c>
      <c r="B115" s="34">
        <v>111</v>
      </c>
      <c r="C115" s="35"/>
      <c r="D115" s="34">
        <v>1062</v>
      </c>
      <c r="E115" s="34" t="s">
        <v>1119</v>
      </c>
      <c r="F115" s="34" t="s">
        <v>88</v>
      </c>
      <c r="G115" s="34">
        <v>1971</v>
      </c>
      <c r="H115" s="34" t="s">
        <v>425</v>
      </c>
      <c r="I115" s="34" t="s">
        <v>1120</v>
      </c>
      <c r="J115" s="34">
        <v>26</v>
      </c>
      <c r="K115" s="34">
        <v>10</v>
      </c>
      <c r="L115" s="34">
        <v>32</v>
      </c>
      <c r="M115" s="34" t="s">
        <v>1121</v>
      </c>
      <c r="N115" s="34">
        <v>6</v>
      </c>
      <c r="O115" s="35"/>
      <c r="P115" s="35"/>
      <c r="Q115" s="35"/>
      <c r="R115" s="35"/>
      <c r="S115" s="34" t="s">
        <v>449</v>
      </c>
      <c r="T115" s="34" t="s">
        <v>552</v>
      </c>
      <c r="U115" s="34" t="s">
        <v>644</v>
      </c>
      <c r="V115" s="34" t="s">
        <v>998</v>
      </c>
      <c r="W115" s="35"/>
      <c r="X115" s="35"/>
      <c r="Y115" s="34" t="s">
        <v>437</v>
      </c>
      <c r="Z115" s="35"/>
      <c r="AA115" s="34" t="s">
        <v>1025</v>
      </c>
      <c r="AB115" s="34" t="s">
        <v>831</v>
      </c>
      <c r="AC115" s="34" t="s">
        <v>807</v>
      </c>
      <c r="AD115" s="34" t="s">
        <v>819</v>
      </c>
      <c r="AE115" s="34" t="s">
        <v>561</v>
      </c>
      <c r="AF115" s="35"/>
      <c r="AG115" s="35"/>
      <c r="AH115" s="35"/>
      <c r="AI115" s="34" t="s">
        <v>1122</v>
      </c>
      <c r="AJ115" s="36"/>
      <c r="AK115" s="11" t="str">
        <f t="shared" si="19"/>
        <v>Wodziński Marek</v>
      </c>
      <c r="AL115" s="11" t="str">
        <f t="shared" si="20"/>
        <v>mamy.to</v>
      </c>
      <c r="AM115" s="11" t="str">
        <f t="shared" si="21"/>
        <v>Wrocław</v>
      </c>
      <c r="AN115" s="11">
        <f t="shared" si="18"/>
        <v>11.244808056093671</v>
      </c>
      <c r="AO115" s="11"/>
      <c r="AP115" s="11">
        <f t="shared" si="22"/>
        <v>0.81206789627213627</v>
      </c>
      <c r="AQ115" s="11">
        <f t="shared" si="23"/>
        <v>1.1111111111111112</v>
      </c>
      <c r="AR115" s="11">
        <f t="shared" si="24"/>
        <v>0.96296296296296291</v>
      </c>
      <c r="AS115" s="11">
        <f t="shared" si="25"/>
        <v>1.0212956876001351</v>
      </c>
    </row>
    <row r="116" spans="1:45">
      <c r="A116" s="31">
        <v>119</v>
      </c>
      <c r="B116" s="31">
        <v>112</v>
      </c>
      <c r="C116" s="32"/>
      <c r="D116" s="31">
        <v>1084</v>
      </c>
      <c r="E116" s="31" t="s">
        <v>1123</v>
      </c>
      <c r="F116" s="31" t="s">
        <v>52</v>
      </c>
      <c r="G116" s="31">
        <v>1975</v>
      </c>
      <c r="H116" s="31" t="s">
        <v>57</v>
      </c>
      <c r="I116" s="31" t="s">
        <v>755</v>
      </c>
      <c r="J116" s="31">
        <v>25</v>
      </c>
      <c r="K116" s="31">
        <v>11</v>
      </c>
      <c r="L116" s="31">
        <v>39</v>
      </c>
      <c r="M116" s="31" t="s">
        <v>1124</v>
      </c>
      <c r="N116" s="31">
        <v>14</v>
      </c>
      <c r="O116" s="32"/>
      <c r="P116" s="32"/>
      <c r="Q116" s="32"/>
      <c r="R116" s="31" t="s">
        <v>606</v>
      </c>
      <c r="S116" s="32"/>
      <c r="T116" s="32"/>
      <c r="U116" s="31" t="s">
        <v>608</v>
      </c>
      <c r="V116" s="31" t="s">
        <v>549</v>
      </c>
      <c r="W116" s="31" t="s">
        <v>326</v>
      </c>
      <c r="X116" s="32"/>
      <c r="Y116" s="32"/>
      <c r="Z116" s="31" t="s">
        <v>596</v>
      </c>
      <c r="AA116" s="31" t="s">
        <v>1125</v>
      </c>
      <c r="AB116" s="32"/>
      <c r="AC116" s="31" t="s">
        <v>279</v>
      </c>
      <c r="AD116" s="32"/>
      <c r="AE116" s="31" t="s">
        <v>1126</v>
      </c>
      <c r="AF116" s="31" t="s">
        <v>349</v>
      </c>
      <c r="AG116" s="31" t="s">
        <v>969</v>
      </c>
      <c r="AH116" s="31" t="s">
        <v>740</v>
      </c>
      <c r="AI116" s="31" t="s">
        <v>1127</v>
      </c>
      <c r="AJ116" s="33"/>
      <c r="AK116" s="11" t="str">
        <f t="shared" si="19"/>
        <v>Zalewski Marcin</v>
      </c>
      <c r="AL116" s="11" t="str">
        <f t="shared" si="20"/>
        <v>Kozacy z Wybrzeża</v>
      </c>
      <c r="AM116" s="11" t="str">
        <f t="shared" si="21"/>
        <v>Gdańsk</v>
      </c>
      <c r="AN116" s="11">
        <f t="shared" si="18"/>
        <v>10.812315438551607</v>
      </c>
      <c r="AO116" s="11"/>
      <c r="AP116" s="11">
        <f t="shared" si="22"/>
        <v>0.9889378520806833</v>
      </c>
      <c r="AQ116" s="11">
        <f t="shared" si="23"/>
        <v>1.1000000000000001</v>
      </c>
      <c r="AR116" s="11">
        <f t="shared" si="24"/>
        <v>0.96153846153846156</v>
      </c>
      <c r="AS116" s="11">
        <f t="shared" si="25"/>
        <v>1.0192448764914566</v>
      </c>
    </row>
    <row r="117" spans="1:45">
      <c r="A117" s="34">
        <v>120</v>
      </c>
      <c r="B117" s="34">
        <v>113</v>
      </c>
      <c r="C117" s="35"/>
      <c r="D117" s="34">
        <v>1155</v>
      </c>
      <c r="E117" s="34" t="s">
        <v>1128</v>
      </c>
      <c r="F117" s="34" t="s">
        <v>50</v>
      </c>
      <c r="G117" s="34">
        <v>1979</v>
      </c>
      <c r="H117" s="34" t="s">
        <v>1129</v>
      </c>
      <c r="I117" s="35"/>
      <c r="J117" s="34">
        <v>25</v>
      </c>
      <c r="K117" s="34">
        <v>8</v>
      </c>
      <c r="L117" s="34">
        <v>25</v>
      </c>
      <c r="M117" s="34" t="s">
        <v>1130</v>
      </c>
      <c r="N117" s="34">
        <v>0</v>
      </c>
      <c r="O117" s="35"/>
      <c r="P117" s="35"/>
      <c r="Q117" s="34" t="s">
        <v>575</v>
      </c>
      <c r="R117" s="34" t="s">
        <v>1131</v>
      </c>
      <c r="S117" s="35"/>
      <c r="T117" s="35"/>
      <c r="U117" s="35"/>
      <c r="V117" s="34" t="s">
        <v>1132</v>
      </c>
      <c r="W117" s="34" t="s">
        <v>883</v>
      </c>
      <c r="X117" s="35"/>
      <c r="Y117" s="35"/>
      <c r="Z117" s="34" t="s">
        <v>683</v>
      </c>
      <c r="AA117" s="35"/>
      <c r="AB117" s="35"/>
      <c r="AC117" s="35"/>
      <c r="AD117" s="35"/>
      <c r="AE117" s="35"/>
      <c r="AF117" s="34" t="s">
        <v>940</v>
      </c>
      <c r="AG117" s="34" t="s">
        <v>1133</v>
      </c>
      <c r="AH117" s="34" t="s">
        <v>1134</v>
      </c>
      <c r="AI117" s="34" t="s">
        <v>998</v>
      </c>
      <c r="AJ117" s="36"/>
      <c r="AK117" s="11" t="str">
        <f t="shared" si="19"/>
        <v>Zaleski Wojciech</v>
      </c>
      <c r="AL117" s="11">
        <f t="shared" si="20"/>
        <v>0</v>
      </c>
      <c r="AM117" s="11" t="str">
        <f t="shared" si="21"/>
        <v>Otomin</v>
      </c>
      <c r="AN117" s="11">
        <f t="shared" si="18"/>
        <v>10.145142876530235</v>
      </c>
      <c r="AO117" s="11"/>
      <c r="AP117" s="11">
        <f t="shared" si="22"/>
        <v>1.0897838948436764</v>
      </c>
      <c r="AQ117" s="11">
        <f t="shared" si="23"/>
        <v>0.72727272727272729</v>
      </c>
      <c r="AR117" s="11">
        <f t="shared" si="24"/>
        <v>1</v>
      </c>
      <c r="AS117" s="11">
        <f t="shared" si="25"/>
        <v>0.93829512597805365</v>
      </c>
    </row>
    <row r="118" spans="1:45">
      <c r="A118" s="31">
        <v>121</v>
      </c>
      <c r="B118" s="31">
        <v>114</v>
      </c>
      <c r="C118" s="32"/>
      <c r="D118" s="31">
        <v>1082</v>
      </c>
      <c r="E118" s="31" t="s">
        <v>1135</v>
      </c>
      <c r="F118" s="31" t="s">
        <v>486</v>
      </c>
      <c r="G118" s="31">
        <v>1964</v>
      </c>
      <c r="H118" s="31" t="s">
        <v>57</v>
      </c>
      <c r="I118" s="32"/>
      <c r="J118" s="31">
        <v>24</v>
      </c>
      <c r="K118" s="31">
        <v>8</v>
      </c>
      <c r="L118" s="31">
        <v>24</v>
      </c>
      <c r="M118" s="31" t="s">
        <v>1136</v>
      </c>
      <c r="N118" s="31">
        <v>0</v>
      </c>
      <c r="O118" s="32"/>
      <c r="P118" s="32"/>
      <c r="Q118" s="32"/>
      <c r="R118" s="32"/>
      <c r="S118" s="32"/>
      <c r="T118" s="31" t="s">
        <v>362</v>
      </c>
      <c r="U118" s="31" t="s">
        <v>438</v>
      </c>
      <c r="V118" s="31" t="s">
        <v>308</v>
      </c>
      <c r="W118" s="32"/>
      <c r="X118" s="32"/>
      <c r="Y118" s="31" t="s">
        <v>759</v>
      </c>
      <c r="Z118" s="31" t="s">
        <v>299</v>
      </c>
      <c r="AA118" s="32"/>
      <c r="AB118" s="31" t="s">
        <v>1065</v>
      </c>
      <c r="AC118" s="31" t="s">
        <v>882</v>
      </c>
      <c r="AD118" s="31" t="s">
        <v>1137</v>
      </c>
      <c r="AE118" s="32"/>
      <c r="AF118" s="32"/>
      <c r="AG118" s="32"/>
      <c r="AH118" s="32"/>
      <c r="AI118" s="31" t="s">
        <v>480</v>
      </c>
      <c r="AJ118" s="33"/>
      <c r="AK118" s="11" t="str">
        <f t="shared" si="19"/>
        <v>Sirocki Jarosław</v>
      </c>
      <c r="AL118" s="11">
        <f t="shared" si="20"/>
        <v>0</v>
      </c>
      <c r="AM118" s="11" t="str">
        <f t="shared" si="21"/>
        <v>Gdańsk</v>
      </c>
      <c r="AN118" s="11">
        <f t="shared" si="18"/>
        <v>9.7393371614690256</v>
      </c>
      <c r="AO118" s="11"/>
      <c r="AP118" s="11">
        <f t="shared" si="22"/>
        <v>1.0246803977272729</v>
      </c>
      <c r="AQ118" s="11">
        <f t="shared" si="23"/>
        <v>1</v>
      </c>
      <c r="AR118" s="11">
        <f t="shared" si="24"/>
        <v>0.96</v>
      </c>
      <c r="AS118" s="11">
        <f t="shared" si="25"/>
        <v>1</v>
      </c>
    </row>
    <row r="119" spans="1:45">
      <c r="A119" s="34">
        <v>122</v>
      </c>
      <c r="B119" s="34">
        <v>115</v>
      </c>
      <c r="C119" s="35"/>
      <c r="D119" s="34">
        <v>1122</v>
      </c>
      <c r="E119" s="34" t="s">
        <v>1138</v>
      </c>
      <c r="F119" s="34" t="s">
        <v>55</v>
      </c>
      <c r="G119" s="34">
        <v>1973</v>
      </c>
      <c r="H119" s="34" t="s">
        <v>920</v>
      </c>
      <c r="I119" s="34" t="s">
        <v>921</v>
      </c>
      <c r="J119" s="34">
        <v>24</v>
      </c>
      <c r="K119" s="34">
        <v>7</v>
      </c>
      <c r="L119" s="34">
        <v>24</v>
      </c>
      <c r="M119" s="34" t="s">
        <v>1139</v>
      </c>
      <c r="N119" s="34">
        <v>0</v>
      </c>
      <c r="O119" s="35"/>
      <c r="P119" s="35"/>
      <c r="Q119" s="34" t="s">
        <v>433</v>
      </c>
      <c r="R119" s="35"/>
      <c r="S119" s="35"/>
      <c r="T119" s="35"/>
      <c r="U119" s="35"/>
      <c r="V119" s="34" t="s">
        <v>1047</v>
      </c>
      <c r="W119" s="34" t="s">
        <v>1137</v>
      </c>
      <c r="X119" s="35"/>
      <c r="Y119" s="35"/>
      <c r="Z119" s="35"/>
      <c r="AA119" s="34" t="s">
        <v>614</v>
      </c>
      <c r="AB119" s="34" t="s">
        <v>297</v>
      </c>
      <c r="AC119" s="35"/>
      <c r="AD119" s="35"/>
      <c r="AE119" s="34" t="s">
        <v>490</v>
      </c>
      <c r="AF119" s="35"/>
      <c r="AG119" s="34" t="s">
        <v>476</v>
      </c>
      <c r="AH119" s="35"/>
      <c r="AI119" s="34" t="s">
        <v>384</v>
      </c>
      <c r="AJ119" s="36"/>
      <c r="AK119" s="11" t="str">
        <f t="shared" si="19"/>
        <v>Romaniuk Grzegorz</v>
      </c>
      <c r="AL119" s="11" t="str">
        <f t="shared" si="20"/>
        <v>WYRWIKUFLE</v>
      </c>
      <c r="AM119" s="11" t="str">
        <f t="shared" si="21"/>
        <v>Olsztyn</v>
      </c>
      <c r="AN119" s="11">
        <f t="shared" si="18"/>
        <v>9.4826781683248509</v>
      </c>
      <c r="AO119" s="11"/>
      <c r="AP119" s="11">
        <f t="shared" si="22"/>
        <v>0.92148750671995872</v>
      </c>
      <c r="AQ119" s="11">
        <f t="shared" si="23"/>
        <v>0.875</v>
      </c>
      <c r="AR119" s="11">
        <f t="shared" si="24"/>
        <v>1</v>
      </c>
      <c r="AS119" s="11">
        <f t="shared" si="25"/>
        <v>0.97364718061516808</v>
      </c>
    </row>
    <row r="120" spans="1:45">
      <c r="A120" s="31">
        <v>123</v>
      </c>
      <c r="B120" s="31">
        <v>116</v>
      </c>
      <c r="C120" s="32"/>
      <c r="D120" s="31">
        <v>1023</v>
      </c>
      <c r="E120" s="31" t="s">
        <v>1140</v>
      </c>
      <c r="F120" s="31" t="s">
        <v>526</v>
      </c>
      <c r="G120" s="31">
        <v>1975</v>
      </c>
      <c r="H120" s="31" t="s">
        <v>57</v>
      </c>
      <c r="I120" s="32"/>
      <c r="J120" s="31">
        <v>23</v>
      </c>
      <c r="K120" s="31">
        <v>6</v>
      </c>
      <c r="L120" s="31">
        <v>23</v>
      </c>
      <c r="M120" s="31" t="s">
        <v>1141</v>
      </c>
      <c r="N120" s="31">
        <v>0</v>
      </c>
      <c r="O120" s="32"/>
      <c r="P120" s="32"/>
      <c r="Q120" s="32"/>
      <c r="R120" s="32"/>
      <c r="S120" s="32"/>
      <c r="T120" s="32"/>
      <c r="U120" s="32"/>
      <c r="V120" s="31" t="s">
        <v>503</v>
      </c>
      <c r="W120" s="31" t="s">
        <v>600</v>
      </c>
      <c r="X120" s="32"/>
      <c r="Y120" s="32"/>
      <c r="Z120" s="31" t="s">
        <v>1099</v>
      </c>
      <c r="AA120" s="32"/>
      <c r="AB120" s="32"/>
      <c r="AC120" s="32"/>
      <c r="AD120" s="32"/>
      <c r="AE120" s="32"/>
      <c r="AF120" s="31" t="s">
        <v>615</v>
      </c>
      <c r="AG120" s="31" t="s">
        <v>806</v>
      </c>
      <c r="AH120" s="31" t="s">
        <v>1142</v>
      </c>
      <c r="AI120" s="31" t="s">
        <v>1081</v>
      </c>
      <c r="AJ120" s="33"/>
      <c r="AK120" s="11" t="str">
        <f t="shared" si="19"/>
        <v>Filipowicz Bartosz</v>
      </c>
      <c r="AL120" s="11">
        <f t="shared" si="20"/>
        <v>0</v>
      </c>
      <c r="AM120" s="11" t="str">
        <f t="shared" si="21"/>
        <v>Gdańsk</v>
      </c>
      <c r="AN120" s="11">
        <f t="shared" si="18"/>
        <v>9.0875665779779826</v>
      </c>
      <c r="AO120" s="11"/>
      <c r="AP120" s="11">
        <f t="shared" si="22"/>
        <v>1.0861661885297926</v>
      </c>
      <c r="AQ120" s="11">
        <f t="shared" si="23"/>
        <v>0.8571428571428571</v>
      </c>
      <c r="AR120" s="11">
        <f t="shared" si="24"/>
        <v>0.95833333333333337</v>
      </c>
      <c r="AS120" s="11">
        <f t="shared" si="25"/>
        <v>0.96964026609557907</v>
      </c>
    </row>
    <row r="121" spans="1:45">
      <c r="A121" s="34">
        <v>124</v>
      </c>
      <c r="B121" s="34">
        <v>117</v>
      </c>
      <c r="C121" s="35"/>
      <c r="D121" s="34">
        <v>1047</v>
      </c>
      <c r="E121" s="34" t="s">
        <v>1143</v>
      </c>
      <c r="F121" s="34" t="s">
        <v>1113</v>
      </c>
      <c r="G121" s="34">
        <v>1976</v>
      </c>
      <c r="H121" s="34" t="s">
        <v>57</v>
      </c>
      <c r="I121" s="35"/>
      <c r="J121" s="34">
        <v>23</v>
      </c>
      <c r="K121" s="34">
        <v>6</v>
      </c>
      <c r="L121" s="34">
        <v>23</v>
      </c>
      <c r="M121" s="34" t="s">
        <v>1141</v>
      </c>
      <c r="N121" s="34">
        <v>0</v>
      </c>
      <c r="O121" s="35"/>
      <c r="P121" s="35"/>
      <c r="Q121" s="35"/>
      <c r="R121" s="35"/>
      <c r="S121" s="35"/>
      <c r="T121" s="35"/>
      <c r="U121" s="35"/>
      <c r="V121" s="34" t="s">
        <v>503</v>
      </c>
      <c r="W121" s="34" t="s">
        <v>990</v>
      </c>
      <c r="X121" s="35"/>
      <c r="Y121" s="35"/>
      <c r="Z121" s="34" t="s">
        <v>1099</v>
      </c>
      <c r="AA121" s="35"/>
      <c r="AB121" s="35"/>
      <c r="AC121" s="35"/>
      <c r="AD121" s="35"/>
      <c r="AE121" s="35"/>
      <c r="AF121" s="34" t="s">
        <v>615</v>
      </c>
      <c r="AG121" s="34" t="s">
        <v>334</v>
      </c>
      <c r="AH121" s="34" t="s">
        <v>274</v>
      </c>
      <c r="AI121" s="34" t="s">
        <v>1081</v>
      </c>
      <c r="AJ121" s="36"/>
      <c r="AK121" s="11" t="str">
        <f t="shared" si="19"/>
        <v>Saganowski Maciej</v>
      </c>
      <c r="AL121" s="11">
        <f t="shared" si="20"/>
        <v>0</v>
      </c>
      <c r="AM121" s="11" t="str">
        <f t="shared" si="21"/>
        <v>Gdańsk</v>
      </c>
      <c r="AN121" s="11">
        <f t="shared" si="18"/>
        <v>9.0875665779779826</v>
      </c>
      <c r="AO121" s="11"/>
      <c r="AP121" s="11">
        <f t="shared" si="22"/>
        <v>1</v>
      </c>
      <c r="AQ121" s="11">
        <f t="shared" si="23"/>
        <v>1</v>
      </c>
      <c r="AR121" s="11">
        <f t="shared" si="24"/>
        <v>1</v>
      </c>
      <c r="AS121" s="11">
        <f t="shared" si="25"/>
        <v>1</v>
      </c>
    </row>
    <row r="122" spans="1:45">
      <c r="A122" s="31">
        <v>125</v>
      </c>
      <c r="B122" s="31">
        <v>118</v>
      </c>
      <c r="C122" s="32"/>
      <c r="D122" s="31">
        <v>1097</v>
      </c>
      <c r="E122" s="31" t="s">
        <v>1144</v>
      </c>
      <c r="F122" s="31" t="s">
        <v>69</v>
      </c>
      <c r="G122" s="31">
        <v>1962</v>
      </c>
      <c r="H122" s="31" t="s">
        <v>67</v>
      </c>
      <c r="I122" s="31" t="s">
        <v>1145</v>
      </c>
      <c r="J122" s="31">
        <v>22</v>
      </c>
      <c r="K122" s="31">
        <v>6</v>
      </c>
      <c r="L122" s="31">
        <v>22</v>
      </c>
      <c r="M122" s="31" t="s">
        <v>1146</v>
      </c>
      <c r="N122" s="31">
        <v>0</v>
      </c>
      <c r="O122" s="32"/>
      <c r="P122" s="32"/>
      <c r="Q122" s="31" t="s">
        <v>693</v>
      </c>
      <c r="R122" s="32"/>
      <c r="S122" s="32"/>
      <c r="T122" s="32"/>
      <c r="U122" s="32"/>
      <c r="V122" s="32"/>
      <c r="W122" s="32"/>
      <c r="X122" s="32"/>
      <c r="Y122" s="32"/>
      <c r="Z122" s="31" t="s">
        <v>931</v>
      </c>
      <c r="AA122" s="32"/>
      <c r="AB122" s="32"/>
      <c r="AC122" s="31" t="s">
        <v>813</v>
      </c>
      <c r="AD122" s="31" t="s">
        <v>657</v>
      </c>
      <c r="AE122" s="31" t="s">
        <v>366</v>
      </c>
      <c r="AF122" s="32"/>
      <c r="AG122" s="31" t="s">
        <v>749</v>
      </c>
      <c r="AH122" s="32"/>
      <c r="AI122" s="31" t="s">
        <v>394</v>
      </c>
      <c r="AJ122" s="33"/>
      <c r="AK122" s="11" t="str">
        <f t="shared" si="19"/>
        <v>Plewa Andrzej</v>
      </c>
      <c r="AL122" s="11" t="str">
        <f t="shared" si="20"/>
        <v>Alleluja i do przodu</v>
      </c>
      <c r="AM122" s="11" t="str">
        <f t="shared" si="21"/>
        <v>Słupsk</v>
      </c>
      <c r="AN122" s="11">
        <f t="shared" si="18"/>
        <v>8.6924549876311143</v>
      </c>
      <c r="AO122" s="11"/>
      <c r="AP122" s="11">
        <f t="shared" si="22"/>
        <v>0.98180413270520206</v>
      </c>
      <c r="AQ122" s="11">
        <f t="shared" si="23"/>
        <v>1</v>
      </c>
      <c r="AR122" s="11">
        <f t="shared" si="24"/>
        <v>0.95652173913043481</v>
      </c>
      <c r="AS122" s="11">
        <f t="shared" si="25"/>
        <v>1</v>
      </c>
    </row>
    <row r="123" spans="1:45">
      <c r="A123" s="34">
        <v>126</v>
      </c>
      <c r="B123" s="34">
        <v>119</v>
      </c>
      <c r="C123" s="35"/>
      <c r="D123" s="34">
        <v>1117</v>
      </c>
      <c r="E123" s="34" t="s">
        <v>1147</v>
      </c>
      <c r="F123" s="34" t="s">
        <v>48</v>
      </c>
      <c r="G123" s="34">
        <v>1976</v>
      </c>
      <c r="H123" s="34" t="s">
        <v>324</v>
      </c>
      <c r="I123" s="35"/>
      <c r="J123" s="34">
        <v>21</v>
      </c>
      <c r="K123" s="34">
        <v>10</v>
      </c>
      <c r="L123" s="34">
        <v>31</v>
      </c>
      <c r="M123" s="34" t="s">
        <v>1148</v>
      </c>
      <c r="N123" s="34">
        <v>10</v>
      </c>
      <c r="O123" s="35"/>
      <c r="P123" s="34" t="s">
        <v>953</v>
      </c>
      <c r="Q123" s="34" t="s">
        <v>1149</v>
      </c>
      <c r="R123" s="35"/>
      <c r="S123" s="34" t="s">
        <v>593</v>
      </c>
      <c r="T123" s="34" t="s">
        <v>404</v>
      </c>
      <c r="U123" s="35"/>
      <c r="V123" s="35"/>
      <c r="W123" s="35"/>
      <c r="X123" s="35"/>
      <c r="Y123" s="34" t="s">
        <v>278</v>
      </c>
      <c r="Z123" s="35"/>
      <c r="AA123" s="34" t="s">
        <v>359</v>
      </c>
      <c r="AB123" s="34" t="s">
        <v>831</v>
      </c>
      <c r="AC123" s="34" t="s">
        <v>661</v>
      </c>
      <c r="AD123" s="35"/>
      <c r="AE123" s="34" t="s">
        <v>990</v>
      </c>
      <c r="AF123" s="35"/>
      <c r="AG123" s="34" t="s">
        <v>299</v>
      </c>
      <c r="AH123" s="35"/>
      <c r="AI123" s="34" t="s">
        <v>1111</v>
      </c>
      <c r="AJ123" s="36"/>
      <c r="AK123" s="11" t="str">
        <f t="shared" si="19"/>
        <v>Klecha Paweł</v>
      </c>
      <c r="AL123" s="11">
        <f t="shared" si="20"/>
        <v>0</v>
      </c>
      <c r="AM123" s="11" t="str">
        <f t="shared" si="21"/>
        <v>Sopot</v>
      </c>
      <c r="AN123" s="11">
        <f t="shared" si="18"/>
        <v>8.2973433972842461</v>
      </c>
      <c r="AO123" s="11"/>
      <c r="AP123" s="11">
        <f t="shared" si="22"/>
        <v>0.91669142008454252</v>
      </c>
      <c r="AQ123" s="11">
        <f t="shared" si="23"/>
        <v>1.6666666666666667</v>
      </c>
      <c r="AR123" s="11">
        <f t="shared" si="24"/>
        <v>0.95454545454545459</v>
      </c>
      <c r="AS123" s="11">
        <f t="shared" si="25"/>
        <v>1.1075663432482901</v>
      </c>
    </row>
    <row r="124" spans="1:45">
      <c r="A124" s="31">
        <v>127</v>
      </c>
      <c r="B124" s="31">
        <v>120</v>
      </c>
      <c r="C124" s="32"/>
      <c r="D124" s="31">
        <v>1098</v>
      </c>
      <c r="E124" s="31" t="s">
        <v>1150</v>
      </c>
      <c r="F124" s="31" t="s">
        <v>93</v>
      </c>
      <c r="G124" s="31">
        <v>1976</v>
      </c>
      <c r="H124" s="31" t="s">
        <v>57</v>
      </c>
      <c r="I124" s="32"/>
      <c r="J124" s="31">
        <v>21</v>
      </c>
      <c r="K124" s="31">
        <v>10</v>
      </c>
      <c r="L124" s="31">
        <v>31</v>
      </c>
      <c r="M124" s="31" t="s">
        <v>1151</v>
      </c>
      <c r="N124" s="31">
        <v>10</v>
      </c>
      <c r="O124" s="32"/>
      <c r="P124" s="31" t="s">
        <v>953</v>
      </c>
      <c r="Q124" s="31" t="s">
        <v>1149</v>
      </c>
      <c r="R124" s="32"/>
      <c r="S124" s="31" t="s">
        <v>593</v>
      </c>
      <c r="T124" s="31" t="s">
        <v>404</v>
      </c>
      <c r="U124" s="32"/>
      <c r="V124" s="32"/>
      <c r="W124" s="32"/>
      <c r="X124" s="32"/>
      <c r="Y124" s="31" t="s">
        <v>278</v>
      </c>
      <c r="Z124" s="32"/>
      <c r="AA124" s="31" t="s">
        <v>546</v>
      </c>
      <c r="AB124" s="31" t="s">
        <v>831</v>
      </c>
      <c r="AC124" s="31" t="s">
        <v>661</v>
      </c>
      <c r="AD124" s="32"/>
      <c r="AE124" s="31" t="s">
        <v>990</v>
      </c>
      <c r="AF124" s="32"/>
      <c r="AG124" s="31" t="s">
        <v>299</v>
      </c>
      <c r="AH124" s="32"/>
      <c r="AI124" s="31" t="s">
        <v>1111</v>
      </c>
      <c r="AJ124" s="33"/>
      <c r="AK124" s="11" t="str">
        <f t="shared" si="19"/>
        <v>Deja Dawid</v>
      </c>
      <c r="AL124" s="11">
        <f t="shared" si="20"/>
        <v>0</v>
      </c>
      <c r="AM124" s="11" t="str">
        <f t="shared" si="21"/>
        <v>Gdańsk</v>
      </c>
      <c r="AN124" s="11">
        <f t="shared" si="18"/>
        <v>8.2965851123430969</v>
      </c>
      <c r="AO124" s="11"/>
      <c r="AP124" s="11">
        <f t="shared" si="22"/>
        <v>0.99990861111745744</v>
      </c>
      <c r="AQ124" s="11">
        <f t="shared" si="23"/>
        <v>1</v>
      </c>
      <c r="AR124" s="11">
        <f t="shared" si="24"/>
        <v>1</v>
      </c>
      <c r="AS124" s="11">
        <f t="shared" si="25"/>
        <v>1</v>
      </c>
    </row>
    <row r="125" spans="1:45">
      <c r="A125" s="34">
        <v>128</v>
      </c>
      <c r="B125" s="34">
        <v>121</v>
      </c>
      <c r="C125" s="35"/>
      <c r="D125" s="34">
        <v>1090</v>
      </c>
      <c r="E125" s="34" t="s">
        <v>1152</v>
      </c>
      <c r="F125" s="34" t="s">
        <v>60</v>
      </c>
      <c r="G125" s="34">
        <v>1970</v>
      </c>
      <c r="H125" s="34" t="s">
        <v>92</v>
      </c>
      <c r="I125" s="35"/>
      <c r="J125" s="34">
        <v>21</v>
      </c>
      <c r="K125" s="34">
        <v>10</v>
      </c>
      <c r="L125" s="34">
        <v>31</v>
      </c>
      <c r="M125" s="34" t="s">
        <v>1153</v>
      </c>
      <c r="N125" s="34">
        <v>10</v>
      </c>
      <c r="O125" s="35"/>
      <c r="P125" s="34" t="s">
        <v>953</v>
      </c>
      <c r="Q125" s="34" t="s">
        <v>1149</v>
      </c>
      <c r="R125" s="35"/>
      <c r="S125" s="34" t="s">
        <v>593</v>
      </c>
      <c r="T125" s="34" t="s">
        <v>1078</v>
      </c>
      <c r="U125" s="35"/>
      <c r="V125" s="35"/>
      <c r="W125" s="35"/>
      <c r="X125" s="35"/>
      <c r="Y125" s="34" t="s">
        <v>278</v>
      </c>
      <c r="Z125" s="35"/>
      <c r="AA125" s="34" t="s">
        <v>359</v>
      </c>
      <c r="AB125" s="34" t="s">
        <v>831</v>
      </c>
      <c r="AC125" s="34" t="s">
        <v>661</v>
      </c>
      <c r="AD125" s="35"/>
      <c r="AE125" s="34" t="s">
        <v>990</v>
      </c>
      <c r="AF125" s="35"/>
      <c r="AG125" s="34" t="s">
        <v>299</v>
      </c>
      <c r="AH125" s="35"/>
      <c r="AI125" s="34" t="s">
        <v>1111</v>
      </c>
      <c r="AJ125" s="36"/>
      <c r="AK125" s="11" t="str">
        <f t="shared" si="19"/>
        <v>Solecki Krzysztof</v>
      </c>
      <c r="AL125" s="11">
        <f t="shared" si="20"/>
        <v>0</v>
      </c>
      <c r="AM125" s="11" t="str">
        <f t="shared" si="21"/>
        <v>Gdynia</v>
      </c>
      <c r="AN125" s="11">
        <f t="shared" si="18"/>
        <v>8.2948794778689088</v>
      </c>
      <c r="AO125" s="11"/>
      <c r="AP125" s="11">
        <f t="shared" si="22"/>
        <v>0.99979441728722207</v>
      </c>
      <c r="AQ125" s="11">
        <f t="shared" si="23"/>
        <v>1</v>
      </c>
      <c r="AR125" s="11">
        <f t="shared" si="24"/>
        <v>1</v>
      </c>
      <c r="AS125" s="11">
        <f t="shared" si="25"/>
        <v>1</v>
      </c>
    </row>
    <row r="126" spans="1:45">
      <c r="A126" s="34">
        <v>132</v>
      </c>
      <c r="B126" s="34">
        <v>122</v>
      </c>
      <c r="C126" s="35"/>
      <c r="D126" s="34">
        <v>1072</v>
      </c>
      <c r="E126" s="34" t="s">
        <v>1154</v>
      </c>
      <c r="F126" s="34" t="s">
        <v>60</v>
      </c>
      <c r="G126" s="34">
        <v>1972</v>
      </c>
      <c r="H126" s="34" t="s">
        <v>1155</v>
      </c>
      <c r="I126" s="35"/>
      <c r="J126" s="34">
        <v>19</v>
      </c>
      <c r="K126" s="34">
        <v>6</v>
      </c>
      <c r="L126" s="34">
        <v>19</v>
      </c>
      <c r="M126" s="34" t="s">
        <v>1156</v>
      </c>
      <c r="N126" s="34">
        <v>0</v>
      </c>
      <c r="O126" s="35"/>
      <c r="P126" s="35"/>
      <c r="Q126" s="34" t="s">
        <v>1110</v>
      </c>
      <c r="R126" s="35"/>
      <c r="S126" s="35"/>
      <c r="T126" s="35"/>
      <c r="U126" s="35"/>
      <c r="V126" s="34" t="s">
        <v>274</v>
      </c>
      <c r="W126" s="34" t="s">
        <v>656</v>
      </c>
      <c r="X126" s="35"/>
      <c r="Y126" s="35"/>
      <c r="Z126" s="35"/>
      <c r="AA126" s="35"/>
      <c r="AB126" s="34" t="s">
        <v>797</v>
      </c>
      <c r="AC126" s="34" t="s">
        <v>1157</v>
      </c>
      <c r="AD126" s="35"/>
      <c r="AE126" s="35"/>
      <c r="AF126" s="35"/>
      <c r="AG126" s="34" t="s">
        <v>675</v>
      </c>
      <c r="AH126" s="35"/>
      <c r="AI126" s="34" t="s">
        <v>707</v>
      </c>
      <c r="AJ126" s="36"/>
      <c r="AK126" s="11" t="str">
        <f t="shared" si="19"/>
        <v>Witucki Krzysztof</v>
      </c>
      <c r="AL126" s="11">
        <f t="shared" si="20"/>
        <v>0</v>
      </c>
      <c r="AM126" s="11" t="str">
        <f t="shared" si="21"/>
        <v>Dańsk</v>
      </c>
      <c r="AN126" s="11">
        <f t="shared" si="18"/>
        <v>7.5048909561671078</v>
      </c>
      <c r="AO126" s="11"/>
      <c r="AP126" s="11">
        <f t="shared" si="22"/>
        <v>1.0284009490474288</v>
      </c>
      <c r="AQ126" s="11">
        <f t="shared" si="23"/>
        <v>0.6</v>
      </c>
      <c r="AR126" s="11">
        <f t="shared" si="24"/>
        <v>0.90476190476190477</v>
      </c>
      <c r="AS126" s="11">
        <f t="shared" si="25"/>
        <v>0.90288045144743423</v>
      </c>
    </row>
    <row r="127" spans="1:45">
      <c r="A127" s="34">
        <v>134</v>
      </c>
      <c r="B127" s="34">
        <v>123</v>
      </c>
      <c r="C127" s="35"/>
      <c r="D127" s="34">
        <v>1152</v>
      </c>
      <c r="E127" s="34" t="s">
        <v>1158</v>
      </c>
      <c r="F127" s="34" t="s">
        <v>90</v>
      </c>
      <c r="G127" s="34">
        <v>1963</v>
      </c>
      <c r="H127" s="34" t="s">
        <v>92</v>
      </c>
      <c r="I127" s="35"/>
      <c r="J127" s="34">
        <v>19</v>
      </c>
      <c r="K127" s="34">
        <v>6</v>
      </c>
      <c r="L127" s="34">
        <v>19</v>
      </c>
      <c r="M127" s="34" t="s">
        <v>1159</v>
      </c>
      <c r="N127" s="34">
        <v>0</v>
      </c>
      <c r="O127" s="35"/>
      <c r="P127" s="35"/>
      <c r="Q127" s="34" t="s">
        <v>408</v>
      </c>
      <c r="R127" s="35"/>
      <c r="S127" s="35"/>
      <c r="T127" s="35"/>
      <c r="U127" s="35"/>
      <c r="V127" s="34" t="s">
        <v>566</v>
      </c>
      <c r="W127" s="34" t="s">
        <v>656</v>
      </c>
      <c r="X127" s="35"/>
      <c r="Y127" s="35"/>
      <c r="Z127" s="35"/>
      <c r="AA127" s="35"/>
      <c r="AB127" s="34" t="s">
        <v>752</v>
      </c>
      <c r="AC127" s="34" t="s">
        <v>1157</v>
      </c>
      <c r="AD127" s="35"/>
      <c r="AE127" s="35"/>
      <c r="AF127" s="35"/>
      <c r="AG127" s="34" t="s">
        <v>348</v>
      </c>
      <c r="AH127" s="35"/>
      <c r="AI127" s="34" t="s">
        <v>707</v>
      </c>
      <c r="AJ127" s="36"/>
      <c r="AK127" s="11" t="str">
        <f t="shared" si="19"/>
        <v>Urbanowski Dariusz</v>
      </c>
      <c r="AL127" s="11">
        <f t="shared" si="20"/>
        <v>0</v>
      </c>
      <c r="AM127" s="11" t="str">
        <f t="shared" si="21"/>
        <v>Gdynia</v>
      </c>
      <c r="AN127" s="11">
        <f t="shared" si="18"/>
        <v>7.5024235754427258</v>
      </c>
      <c r="AO127" s="11"/>
      <c r="AP127" s="11">
        <f t="shared" si="22"/>
        <v>0.99967123030317262</v>
      </c>
      <c r="AQ127" s="11">
        <f t="shared" si="23"/>
        <v>1</v>
      </c>
      <c r="AR127" s="11">
        <f t="shared" si="24"/>
        <v>1</v>
      </c>
      <c r="AS127" s="11">
        <f t="shared" si="25"/>
        <v>1</v>
      </c>
    </row>
    <row r="128" spans="1:45">
      <c r="A128" s="31">
        <v>135</v>
      </c>
      <c r="B128" s="31">
        <v>124</v>
      </c>
      <c r="C128" s="32"/>
      <c r="D128" s="31">
        <v>1163</v>
      </c>
      <c r="E128" s="31" t="s">
        <v>1160</v>
      </c>
      <c r="F128" s="31" t="s">
        <v>709</v>
      </c>
      <c r="G128" s="31">
        <v>1988</v>
      </c>
      <c r="H128" s="31" t="s">
        <v>92</v>
      </c>
      <c r="I128" s="32"/>
      <c r="J128" s="31">
        <v>15</v>
      </c>
      <c r="K128" s="31">
        <v>9</v>
      </c>
      <c r="L128" s="31">
        <v>31</v>
      </c>
      <c r="M128" s="31" t="s">
        <v>1161</v>
      </c>
      <c r="N128" s="31">
        <v>16</v>
      </c>
      <c r="O128" s="32"/>
      <c r="P128" s="32"/>
      <c r="Q128" s="32"/>
      <c r="R128" s="31" t="s">
        <v>769</v>
      </c>
      <c r="S128" s="32"/>
      <c r="T128" s="32"/>
      <c r="U128" s="32"/>
      <c r="V128" s="31" t="s">
        <v>811</v>
      </c>
      <c r="W128" s="31" t="s">
        <v>1162</v>
      </c>
      <c r="X128" s="32"/>
      <c r="Y128" s="31" t="s">
        <v>924</v>
      </c>
      <c r="Z128" s="31" t="s">
        <v>915</v>
      </c>
      <c r="AA128" s="32"/>
      <c r="AB128" s="32"/>
      <c r="AC128" s="31" t="s">
        <v>1163</v>
      </c>
      <c r="AD128" s="32"/>
      <c r="AE128" s="32"/>
      <c r="AF128" s="31" t="s">
        <v>297</v>
      </c>
      <c r="AG128" s="31" t="s">
        <v>1164</v>
      </c>
      <c r="AH128" s="31" t="s">
        <v>451</v>
      </c>
      <c r="AI128" s="31" t="s">
        <v>1165</v>
      </c>
      <c r="AJ128" s="33"/>
      <c r="AK128" s="11" t="str">
        <f t="shared" si="19"/>
        <v>Knitter Jakub</v>
      </c>
      <c r="AL128" s="11">
        <f t="shared" si="20"/>
        <v>0</v>
      </c>
      <c r="AM128" s="11" t="str">
        <f t="shared" si="21"/>
        <v>Gdynia</v>
      </c>
      <c r="AN128" s="11">
        <f t="shared" si="18"/>
        <v>5.9229659806126786</v>
      </c>
      <c r="AO128" s="11"/>
      <c r="AP128" s="11">
        <f t="shared" si="22"/>
        <v>0.96463845596230524</v>
      </c>
      <c r="AQ128" s="11">
        <f t="shared" si="23"/>
        <v>1.5</v>
      </c>
      <c r="AR128" s="11">
        <f t="shared" si="24"/>
        <v>0.78947368421052633</v>
      </c>
      <c r="AS128" s="11">
        <f t="shared" si="25"/>
        <v>1.0844717711976986</v>
      </c>
    </row>
    <row r="129" spans="1:45">
      <c r="A129" s="34">
        <v>136</v>
      </c>
      <c r="B129" s="34">
        <v>125</v>
      </c>
      <c r="C129" s="35"/>
      <c r="D129" s="34">
        <v>1164</v>
      </c>
      <c r="E129" s="34" t="s">
        <v>1166</v>
      </c>
      <c r="F129" s="34" t="s">
        <v>69</v>
      </c>
      <c r="G129" s="34">
        <v>1988</v>
      </c>
      <c r="H129" s="34" t="s">
        <v>1167</v>
      </c>
      <c r="I129" s="35"/>
      <c r="J129" s="34">
        <v>15</v>
      </c>
      <c r="K129" s="34">
        <v>9</v>
      </c>
      <c r="L129" s="34">
        <v>31</v>
      </c>
      <c r="M129" s="34" t="s">
        <v>1168</v>
      </c>
      <c r="N129" s="34">
        <v>16</v>
      </c>
      <c r="O129" s="35"/>
      <c r="P129" s="35"/>
      <c r="Q129" s="35"/>
      <c r="R129" s="34" t="s">
        <v>769</v>
      </c>
      <c r="S129" s="35"/>
      <c r="T129" s="35"/>
      <c r="U129" s="35"/>
      <c r="V129" s="34" t="s">
        <v>811</v>
      </c>
      <c r="W129" s="34" t="s">
        <v>964</v>
      </c>
      <c r="X129" s="35"/>
      <c r="Y129" s="34" t="s">
        <v>924</v>
      </c>
      <c r="Z129" s="34" t="s">
        <v>395</v>
      </c>
      <c r="AA129" s="35"/>
      <c r="AB129" s="35"/>
      <c r="AC129" s="34" t="s">
        <v>305</v>
      </c>
      <c r="AD129" s="35"/>
      <c r="AE129" s="35"/>
      <c r="AF129" s="34" t="s">
        <v>1169</v>
      </c>
      <c r="AG129" s="34" t="s">
        <v>1164</v>
      </c>
      <c r="AH129" s="34" t="s">
        <v>451</v>
      </c>
      <c r="AI129" s="34" t="s">
        <v>1165</v>
      </c>
      <c r="AJ129" s="36"/>
      <c r="AK129" s="11" t="str">
        <f t="shared" si="19"/>
        <v>Stojek Andrzej</v>
      </c>
      <c r="AL129" s="11">
        <f t="shared" si="20"/>
        <v>0</v>
      </c>
      <c r="AM129" s="11" t="str">
        <f t="shared" si="21"/>
        <v>Żukowo</v>
      </c>
      <c r="AN129" s="11">
        <f t="shared" si="18"/>
        <v>5.9214904370550574</v>
      </c>
      <c r="AO129" s="11"/>
      <c r="AP129" s="11">
        <f t="shared" si="22"/>
        <v>0.99975087759030679</v>
      </c>
      <c r="AQ129" s="11">
        <f t="shared" si="23"/>
        <v>1</v>
      </c>
      <c r="AR129" s="11">
        <f t="shared" si="24"/>
        <v>1</v>
      </c>
      <c r="AS129" s="11">
        <f t="shared" si="25"/>
        <v>1</v>
      </c>
    </row>
    <row r="130" spans="1:45">
      <c r="A130" s="31">
        <v>137</v>
      </c>
      <c r="B130" s="31">
        <v>126</v>
      </c>
      <c r="C130" s="32"/>
      <c r="D130" s="31">
        <v>1162</v>
      </c>
      <c r="E130" s="31" t="s">
        <v>1170</v>
      </c>
      <c r="F130" s="31" t="s">
        <v>66</v>
      </c>
      <c r="G130" s="31">
        <v>1974</v>
      </c>
      <c r="H130" s="31" t="s">
        <v>57</v>
      </c>
      <c r="I130" s="31" t="s">
        <v>1171</v>
      </c>
      <c r="J130" s="31">
        <v>13</v>
      </c>
      <c r="K130" s="31">
        <v>3</v>
      </c>
      <c r="L130" s="31">
        <v>13</v>
      </c>
      <c r="M130" s="41">
        <v>0.17403935185185185</v>
      </c>
      <c r="N130" s="31">
        <v>0</v>
      </c>
      <c r="O130" s="32"/>
      <c r="P130" s="32"/>
      <c r="Q130" s="31"/>
      <c r="R130" s="31"/>
      <c r="S130" s="32"/>
      <c r="T130" s="32"/>
      <c r="U130" s="31"/>
      <c r="V130" s="31"/>
      <c r="W130" s="31"/>
      <c r="X130" s="42">
        <v>0.32083333333333336</v>
      </c>
      <c r="Y130" s="32"/>
      <c r="Z130" s="31"/>
      <c r="AA130" s="32"/>
      <c r="AB130" s="32"/>
      <c r="AC130" s="31"/>
      <c r="AD130" s="32"/>
      <c r="AE130" s="31"/>
      <c r="AF130" s="43">
        <v>0.29097222222222224</v>
      </c>
      <c r="AG130" s="31"/>
      <c r="AH130" s="42">
        <v>0.40694444444444444</v>
      </c>
      <c r="AI130" s="42">
        <v>0.44444444444444442</v>
      </c>
      <c r="AJ130" s="33"/>
      <c r="AK130" s="11" t="str">
        <f t="shared" si="19"/>
        <v>Rogowski Leszek</v>
      </c>
      <c r="AL130" s="11" t="str">
        <f t="shared" si="20"/>
        <v>One sekunda</v>
      </c>
      <c r="AM130" s="11" t="str">
        <f t="shared" si="21"/>
        <v>Gdańsk</v>
      </c>
      <c r="AN130" s="11">
        <f t="shared" si="18"/>
        <v>5.1319583787810501</v>
      </c>
      <c r="AO130" s="11"/>
      <c r="AP130" s="11">
        <f t="shared" si="22"/>
        <v>2.9364234887278049</v>
      </c>
      <c r="AQ130" s="11">
        <f t="shared" si="23"/>
        <v>0.33333333333333331</v>
      </c>
      <c r="AR130" s="11">
        <f t="shared" si="24"/>
        <v>0.8666666666666667</v>
      </c>
      <c r="AS130" s="11">
        <f t="shared" si="25"/>
        <v>0.8027415617602307</v>
      </c>
    </row>
    <row r="131" spans="1:45">
      <c r="A131" s="34">
        <v>138</v>
      </c>
      <c r="B131" s="34">
        <v>127</v>
      </c>
      <c r="C131" s="35"/>
      <c r="D131" s="34">
        <v>1040</v>
      </c>
      <c r="E131" s="34" t="s">
        <v>1172</v>
      </c>
      <c r="F131" s="34" t="s">
        <v>55</v>
      </c>
      <c r="G131" s="34">
        <v>1985</v>
      </c>
      <c r="H131" s="34" t="s">
        <v>57</v>
      </c>
      <c r="I131" s="35"/>
      <c r="J131" s="34">
        <v>13</v>
      </c>
      <c r="K131" s="34">
        <v>8</v>
      </c>
      <c r="L131" s="34">
        <v>28</v>
      </c>
      <c r="M131" s="34" t="s">
        <v>1173</v>
      </c>
      <c r="N131" s="34">
        <v>15</v>
      </c>
      <c r="O131" s="35"/>
      <c r="P131" s="35"/>
      <c r="Q131" s="35"/>
      <c r="R131" s="34" t="s">
        <v>861</v>
      </c>
      <c r="S131" s="35"/>
      <c r="T131" s="35"/>
      <c r="U131" s="35"/>
      <c r="V131" s="34" t="s">
        <v>379</v>
      </c>
      <c r="W131" s="34" t="s">
        <v>403</v>
      </c>
      <c r="X131" s="35"/>
      <c r="Y131" s="35"/>
      <c r="Z131" s="34" t="s">
        <v>1174</v>
      </c>
      <c r="AA131" s="35"/>
      <c r="AB131" s="35"/>
      <c r="AC131" s="34" t="s">
        <v>626</v>
      </c>
      <c r="AD131" s="35"/>
      <c r="AE131" s="35"/>
      <c r="AF131" s="34" t="s">
        <v>873</v>
      </c>
      <c r="AG131" s="34" t="s">
        <v>888</v>
      </c>
      <c r="AH131" s="34" t="s">
        <v>512</v>
      </c>
      <c r="AI131" s="34" t="s">
        <v>949</v>
      </c>
      <c r="AJ131" s="37"/>
      <c r="AK131" s="11" t="str">
        <f t="shared" si="19"/>
        <v>Klein Grzegorz</v>
      </c>
      <c r="AL131" s="11">
        <f t="shared" si="20"/>
        <v>0</v>
      </c>
      <c r="AM131" s="11" t="str">
        <f t="shared" si="21"/>
        <v>Gdańsk</v>
      </c>
      <c r="AN131" s="11">
        <f t="shared" si="18"/>
        <v>1.7521344627234896</v>
      </c>
      <c r="AO131" s="11"/>
      <c r="AP131" s="11">
        <f t="shared" si="22"/>
        <v>0.34141634311922442</v>
      </c>
      <c r="AQ131" s="11">
        <f t="shared" si="23"/>
        <v>2.6666666666666665</v>
      </c>
      <c r="AR131" s="11">
        <f t="shared" si="24"/>
        <v>1</v>
      </c>
      <c r="AS131" s="11">
        <f t="shared" si="25"/>
        <v>1.2167286837864115</v>
      </c>
    </row>
    <row r="132" spans="1:45">
      <c r="A132" s="34">
        <v>140</v>
      </c>
      <c r="B132" s="34">
        <v>128</v>
      </c>
      <c r="C132" s="35"/>
      <c r="D132" s="34">
        <v>1074</v>
      </c>
      <c r="E132" s="34" t="s">
        <v>1175</v>
      </c>
      <c r="F132" s="34" t="s">
        <v>442</v>
      </c>
      <c r="G132" s="34">
        <v>1984</v>
      </c>
      <c r="H132" s="34" t="s">
        <v>1176</v>
      </c>
      <c r="I132" s="35"/>
      <c r="J132" s="34">
        <v>11</v>
      </c>
      <c r="K132" s="34">
        <v>4</v>
      </c>
      <c r="L132" s="34">
        <v>11</v>
      </c>
      <c r="M132" s="34" t="s">
        <v>1177</v>
      </c>
      <c r="N132" s="34">
        <v>0</v>
      </c>
      <c r="O132" s="35"/>
      <c r="P132" s="34" t="s">
        <v>997</v>
      </c>
      <c r="Q132" s="35"/>
      <c r="R132" s="35"/>
      <c r="S132" s="35"/>
      <c r="T132" s="34" t="s">
        <v>641</v>
      </c>
      <c r="U132" s="35"/>
      <c r="V132" s="35"/>
      <c r="W132" s="35"/>
      <c r="X132" s="35"/>
      <c r="Y132" s="35"/>
      <c r="Z132" s="35"/>
      <c r="AA132" s="35"/>
      <c r="AB132" s="34" t="s">
        <v>831</v>
      </c>
      <c r="AC132" s="35"/>
      <c r="AD132" s="34" t="s">
        <v>415</v>
      </c>
      <c r="AE132" s="35"/>
      <c r="AF132" s="35"/>
      <c r="AG132" s="35"/>
      <c r="AH132" s="35"/>
      <c r="AI132" s="34" t="s">
        <v>1061</v>
      </c>
      <c r="AJ132" s="37"/>
      <c r="AK132" s="11" t="str">
        <f t="shared" si="19"/>
        <v>Potracki Łukasz</v>
      </c>
      <c r="AL132" s="11">
        <f t="shared" si="20"/>
        <v>0</v>
      </c>
      <c r="AM132" s="11" t="str">
        <f t="shared" si="21"/>
        <v>Tuchom</v>
      </c>
      <c r="AN132" s="11">
        <f t="shared" si="18"/>
        <v>1.4825753146121834</v>
      </c>
      <c r="AO132" s="11"/>
      <c r="AP132" s="11">
        <f t="shared" si="22"/>
        <v>2.6875152550646813</v>
      </c>
      <c r="AQ132" s="11">
        <f t="shared" si="23"/>
        <v>0.5</v>
      </c>
      <c r="AR132" s="11">
        <f t="shared" si="24"/>
        <v>0.84615384615384615</v>
      </c>
      <c r="AS132" s="11">
        <f t="shared" si="25"/>
        <v>0.87055056329612412</v>
      </c>
    </row>
    <row r="133" spans="1:45">
      <c r="A133" s="31">
        <v>141</v>
      </c>
      <c r="B133" s="31">
        <v>129</v>
      </c>
      <c r="C133" s="32"/>
      <c r="D133" s="31">
        <v>1147</v>
      </c>
      <c r="E133" s="31" t="s">
        <v>1178</v>
      </c>
      <c r="F133" s="31" t="s">
        <v>60</v>
      </c>
      <c r="G133" s="31">
        <v>1973</v>
      </c>
      <c r="H133" s="31" t="s">
        <v>68</v>
      </c>
      <c r="I133" s="31" t="s">
        <v>89</v>
      </c>
      <c r="J133" s="31">
        <v>10</v>
      </c>
      <c r="K133" s="31">
        <v>8</v>
      </c>
      <c r="L133" s="31">
        <v>23</v>
      </c>
      <c r="M133" s="31" t="s">
        <v>1179</v>
      </c>
      <c r="N133" s="31">
        <v>13</v>
      </c>
      <c r="O133" s="32"/>
      <c r="P133" s="32"/>
      <c r="Q133" s="31" t="s">
        <v>738</v>
      </c>
      <c r="R133" s="31" t="s">
        <v>769</v>
      </c>
      <c r="S133" s="32"/>
      <c r="T133" s="32"/>
      <c r="U133" s="32"/>
      <c r="V133" s="31" t="s">
        <v>1180</v>
      </c>
      <c r="W133" s="31" t="s">
        <v>490</v>
      </c>
      <c r="X133" s="31" t="s">
        <v>836</v>
      </c>
      <c r="Y133" s="32"/>
      <c r="Z133" s="31" t="s">
        <v>915</v>
      </c>
      <c r="AA133" s="32"/>
      <c r="AB133" s="32"/>
      <c r="AC133" s="32"/>
      <c r="AD133" s="32"/>
      <c r="AE133" s="32"/>
      <c r="AF133" s="32"/>
      <c r="AG133" s="31" t="s">
        <v>499</v>
      </c>
      <c r="AH133" s="31" t="s">
        <v>328</v>
      </c>
      <c r="AI133" s="31" t="s">
        <v>1181</v>
      </c>
      <c r="AJ133" s="33"/>
      <c r="AK133" s="11" t="str">
        <f t="shared" si="19"/>
        <v>Fiedorek Krzysztof</v>
      </c>
      <c r="AL133" s="11" t="str">
        <f t="shared" si="20"/>
        <v>Tornado Accedit</v>
      </c>
      <c r="AM133" s="11" t="str">
        <f t="shared" si="21"/>
        <v>Toruń</v>
      </c>
      <c r="AN133" s="11">
        <f t="shared" si="18"/>
        <v>1.3477957405565304</v>
      </c>
      <c r="AO133" s="11"/>
      <c r="AP133" s="11">
        <f t="shared" si="22"/>
        <v>0.37300557641971099</v>
      </c>
      <c r="AQ133" s="11">
        <f t="shared" si="23"/>
        <v>2</v>
      </c>
      <c r="AR133" s="11">
        <f t="shared" si="24"/>
        <v>0.90909090909090906</v>
      </c>
      <c r="AS133" s="11">
        <f t="shared" si="25"/>
        <v>1.1486983549970351</v>
      </c>
    </row>
    <row r="134" spans="1:45">
      <c r="A134" s="34">
        <v>142</v>
      </c>
      <c r="B134" s="34">
        <v>130</v>
      </c>
      <c r="C134" s="35"/>
      <c r="D134" s="34">
        <v>1012</v>
      </c>
      <c r="E134" s="34" t="s">
        <v>1182</v>
      </c>
      <c r="F134" s="34" t="s">
        <v>90</v>
      </c>
      <c r="G134" s="34">
        <v>1967</v>
      </c>
      <c r="H134" s="34" t="s">
        <v>920</v>
      </c>
      <c r="I134" s="34" t="s">
        <v>921</v>
      </c>
      <c r="J134" s="34">
        <v>5</v>
      </c>
      <c r="K134" s="34">
        <v>12</v>
      </c>
      <c r="L134" s="34">
        <v>38</v>
      </c>
      <c r="M134" s="34" t="s">
        <v>1183</v>
      </c>
      <c r="N134" s="34">
        <v>33</v>
      </c>
      <c r="O134" s="34" t="s">
        <v>504</v>
      </c>
      <c r="P134" s="34" t="s">
        <v>278</v>
      </c>
      <c r="Q134" s="35"/>
      <c r="R134" s="35"/>
      <c r="S134" s="34" t="s">
        <v>830</v>
      </c>
      <c r="T134" s="34" t="s">
        <v>479</v>
      </c>
      <c r="U134" s="35"/>
      <c r="V134" s="35"/>
      <c r="W134" s="34" t="s">
        <v>1184</v>
      </c>
      <c r="X134" s="35"/>
      <c r="Y134" s="34" t="s">
        <v>464</v>
      </c>
      <c r="Z134" s="35"/>
      <c r="AA134" s="34" t="s">
        <v>460</v>
      </c>
      <c r="AB134" s="34" t="s">
        <v>831</v>
      </c>
      <c r="AC134" s="34" t="s">
        <v>1094</v>
      </c>
      <c r="AD134" s="34" t="s">
        <v>731</v>
      </c>
      <c r="AE134" s="34" t="s">
        <v>344</v>
      </c>
      <c r="AF134" s="35"/>
      <c r="AG134" s="34" t="s">
        <v>787</v>
      </c>
      <c r="AH134" s="35"/>
      <c r="AI134" s="34" t="s">
        <v>1185</v>
      </c>
      <c r="AJ134" s="37"/>
      <c r="AK134" s="11" t="str">
        <f t="shared" si="19"/>
        <v>Mrozek Dariusz</v>
      </c>
      <c r="AL134" s="11" t="str">
        <f t="shared" si="20"/>
        <v>WYRWIKUFLE</v>
      </c>
      <c r="AM134" s="11" t="str">
        <f t="shared" si="21"/>
        <v>Olsztyn</v>
      </c>
      <c r="AN134" s="11">
        <f t="shared" si="18"/>
        <v>0.6738978702782652</v>
      </c>
      <c r="AO134" s="11"/>
      <c r="AP134" s="11">
        <f t="shared" si="22"/>
        <v>0.97349936850501873</v>
      </c>
      <c r="AQ134" s="11">
        <f t="shared" si="23"/>
        <v>1.5</v>
      </c>
      <c r="AR134" s="11">
        <f t="shared" si="24"/>
        <v>0.5</v>
      </c>
      <c r="AS134" s="11">
        <f t="shared" si="25"/>
        <v>1.0844717711976986</v>
      </c>
    </row>
    <row r="135" spans="1:45">
      <c r="A135" s="31">
        <v>143</v>
      </c>
      <c r="B135" s="31">
        <v>131</v>
      </c>
      <c r="C135" s="32"/>
      <c r="D135" s="31">
        <v>1029</v>
      </c>
      <c r="E135" s="31" t="s">
        <v>1186</v>
      </c>
      <c r="F135" s="31" t="s">
        <v>1187</v>
      </c>
      <c r="G135" s="31">
        <v>1979</v>
      </c>
      <c r="H135" s="31" t="s">
        <v>1188</v>
      </c>
      <c r="I135" s="32"/>
      <c r="J135" s="31">
        <v>5</v>
      </c>
      <c r="K135" s="31">
        <v>1</v>
      </c>
      <c r="L135" s="31">
        <v>5</v>
      </c>
      <c r="M135" s="31" t="s">
        <v>1189</v>
      </c>
      <c r="N135" s="31">
        <v>0</v>
      </c>
      <c r="O135" s="32"/>
      <c r="P135" s="32"/>
      <c r="Q135" s="32"/>
      <c r="R135" s="32"/>
      <c r="S135" s="32"/>
      <c r="T135" s="32"/>
      <c r="U135" s="32"/>
      <c r="V135" s="32"/>
      <c r="W135" s="32"/>
      <c r="X135" s="32"/>
      <c r="Y135" s="32"/>
      <c r="Z135" s="32"/>
      <c r="AA135" s="32"/>
      <c r="AB135" s="32"/>
      <c r="AC135" s="32"/>
      <c r="AD135" s="32"/>
      <c r="AE135" s="32"/>
      <c r="AF135" s="31" t="s">
        <v>375</v>
      </c>
      <c r="AG135" s="32"/>
      <c r="AH135" s="32"/>
      <c r="AI135" s="31" t="s">
        <v>361</v>
      </c>
      <c r="AJ135" s="33"/>
      <c r="AK135" s="11" t="str">
        <f t="shared" si="19"/>
        <v>Arendt Krystian</v>
      </c>
      <c r="AL135" s="11">
        <f t="shared" si="20"/>
        <v>0</v>
      </c>
      <c r="AM135" s="11" t="str">
        <f t="shared" si="21"/>
        <v>Sicienko</v>
      </c>
      <c r="AN135" s="11">
        <f t="shared" ref="AN135:AN147" si="26">MAX(AN134*IF(AR135&lt;1,AR135,IF(AS135&lt;1,AS135,IF(AP135&lt;1,AP135,1))),0)</f>
        <v>0.40997543435506978</v>
      </c>
      <c r="AO135" s="11"/>
      <c r="AP135" s="11">
        <f t="shared" si="22"/>
        <v>1.4918845657994777</v>
      </c>
      <c r="AQ135" s="11">
        <f t="shared" si="23"/>
        <v>8.3333333333333329E-2</v>
      </c>
      <c r="AR135" s="11">
        <f t="shared" si="24"/>
        <v>1</v>
      </c>
      <c r="AS135" s="11">
        <f t="shared" si="25"/>
        <v>0.60836434189320576</v>
      </c>
    </row>
    <row r="136" spans="1:45">
      <c r="A136" s="34">
        <v>144</v>
      </c>
      <c r="B136" s="34">
        <v>132</v>
      </c>
      <c r="C136" s="35"/>
      <c r="D136" s="34">
        <v>1007</v>
      </c>
      <c r="E136" s="34" t="s">
        <v>158</v>
      </c>
      <c r="F136" s="34" t="s">
        <v>82</v>
      </c>
      <c r="G136" s="34">
        <v>1985</v>
      </c>
      <c r="H136" s="34" t="s">
        <v>157</v>
      </c>
      <c r="I136" s="34" t="s">
        <v>87</v>
      </c>
      <c r="J136" s="34">
        <v>3</v>
      </c>
      <c r="K136" s="34">
        <v>11</v>
      </c>
      <c r="L136" s="34">
        <v>33</v>
      </c>
      <c r="M136" s="34" t="s">
        <v>1190</v>
      </c>
      <c r="N136" s="34">
        <v>30</v>
      </c>
      <c r="O136" s="35"/>
      <c r="P136" s="34" t="s">
        <v>445</v>
      </c>
      <c r="Q136" s="34" t="s">
        <v>564</v>
      </c>
      <c r="R136" s="35"/>
      <c r="S136" s="35"/>
      <c r="T136" s="34" t="s">
        <v>1037</v>
      </c>
      <c r="U136" s="34" t="s">
        <v>925</v>
      </c>
      <c r="V136" s="34" t="s">
        <v>549</v>
      </c>
      <c r="W136" s="34" t="s">
        <v>675</v>
      </c>
      <c r="X136" s="35"/>
      <c r="Y136" s="35"/>
      <c r="Z136" s="35"/>
      <c r="AA136" s="34" t="s">
        <v>284</v>
      </c>
      <c r="AB136" s="34" t="s">
        <v>500</v>
      </c>
      <c r="AC136" s="34" t="s">
        <v>573</v>
      </c>
      <c r="AD136" s="35"/>
      <c r="AE136" s="34" t="s">
        <v>1191</v>
      </c>
      <c r="AF136" s="35"/>
      <c r="AG136" s="34" t="s">
        <v>1133</v>
      </c>
      <c r="AH136" s="35"/>
      <c r="AI136" s="34" t="s">
        <v>1192</v>
      </c>
      <c r="AJ136" s="37"/>
      <c r="AK136" s="11" t="str">
        <f t="shared" si="19"/>
        <v>Kokłowski Daniel</v>
      </c>
      <c r="AL136" s="11" t="str">
        <f t="shared" si="20"/>
        <v>AKT Olsztyn</v>
      </c>
      <c r="AM136" s="11" t="str">
        <f t="shared" si="21"/>
        <v>Kętrzyn</v>
      </c>
      <c r="AN136" s="11">
        <f t="shared" si="26"/>
        <v>0.24598526061304185</v>
      </c>
      <c r="AO136" s="11"/>
      <c r="AP136" s="11">
        <f t="shared" si="22"/>
        <v>0.67303713262286691</v>
      </c>
      <c r="AQ136" s="11">
        <f t="shared" si="23"/>
        <v>11</v>
      </c>
      <c r="AR136" s="11">
        <f t="shared" si="24"/>
        <v>0.6</v>
      </c>
      <c r="AS136" s="11">
        <f t="shared" si="25"/>
        <v>1.6153942662021781</v>
      </c>
    </row>
    <row r="137" spans="1:45">
      <c r="A137" s="31">
        <v>145</v>
      </c>
      <c r="B137" s="31">
        <v>133</v>
      </c>
      <c r="C137" s="32"/>
      <c r="D137" s="31">
        <v>1120</v>
      </c>
      <c r="E137" s="31" t="s">
        <v>1193</v>
      </c>
      <c r="F137" s="31" t="s">
        <v>1194</v>
      </c>
      <c r="G137" s="31">
        <v>1978</v>
      </c>
      <c r="H137" s="31" t="s">
        <v>920</v>
      </c>
      <c r="I137" s="31" t="s">
        <v>921</v>
      </c>
      <c r="J137" s="31">
        <v>3</v>
      </c>
      <c r="K137" s="31">
        <v>10</v>
      </c>
      <c r="L137" s="31">
        <v>36</v>
      </c>
      <c r="M137" s="31" t="s">
        <v>1195</v>
      </c>
      <c r="N137" s="31">
        <v>33</v>
      </c>
      <c r="O137" s="32"/>
      <c r="P137" s="32"/>
      <c r="Q137" s="32"/>
      <c r="R137" s="32"/>
      <c r="S137" s="31" t="s">
        <v>468</v>
      </c>
      <c r="T137" s="31" t="s">
        <v>340</v>
      </c>
      <c r="U137" s="32"/>
      <c r="V137" s="32"/>
      <c r="W137" s="31" t="s">
        <v>1184</v>
      </c>
      <c r="X137" s="32"/>
      <c r="Y137" s="31" t="s">
        <v>925</v>
      </c>
      <c r="Z137" s="32"/>
      <c r="AA137" s="31" t="s">
        <v>418</v>
      </c>
      <c r="AB137" s="31" t="s">
        <v>831</v>
      </c>
      <c r="AC137" s="31" t="s">
        <v>1094</v>
      </c>
      <c r="AD137" s="31" t="s">
        <v>514</v>
      </c>
      <c r="AE137" s="31" t="s">
        <v>729</v>
      </c>
      <c r="AF137" s="32"/>
      <c r="AG137" s="31" t="s">
        <v>787</v>
      </c>
      <c r="AH137" s="32"/>
      <c r="AI137" s="31" t="s">
        <v>1185</v>
      </c>
      <c r="AJ137" s="33"/>
      <c r="AK137" s="11" t="str">
        <f t="shared" si="19"/>
        <v>Friedrich Arek</v>
      </c>
      <c r="AL137" s="11" t="str">
        <f t="shared" si="20"/>
        <v>WYRWIKUFLE</v>
      </c>
      <c r="AM137" s="11" t="str">
        <f t="shared" si="21"/>
        <v>Olsztyn</v>
      </c>
      <c r="AN137" s="11">
        <f t="shared" si="26"/>
        <v>0.24134068886350071</v>
      </c>
      <c r="AO137" s="11"/>
      <c r="AP137" s="11">
        <f t="shared" si="22"/>
        <v>0.99607747540111691</v>
      </c>
      <c r="AQ137" s="11">
        <f t="shared" si="23"/>
        <v>0.90909090909090906</v>
      </c>
      <c r="AR137" s="11">
        <f t="shared" si="24"/>
        <v>1</v>
      </c>
      <c r="AS137" s="11">
        <f t="shared" si="25"/>
        <v>0.98111849572626431</v>
      </c>
    </row>
    <row r="138" spans="1:45">
      <c r="A138" s="34">
        <v>146</v>
      </c>
      <c r="B138" s="34">
        <v>134</v>
      </c>
      <c r="C138" s="35"/>
      <c r="D138" s="34">
        <v>1049</v>
      </c>
      <c r="E138" s="34" t="s">
        <v>1196</v>
      </c>
      <c r="F138" s="34" t="s">
        <v>1197</v>
      </c>
      <c r="G138" s="34">
        <v>1958</v>
      </c>
      <c r="H138" s="34" t="s">
        <v>57</v>
      </c>
      <c r="I138" s="35"/>
      <c r="J138" s="34">
        <v>3</v>
      </c>
      <c r="K138" s="34">
        <v>9</v>
      </c>
      <c r="L138" s="34">
        <v>26</v>
      </c>
      <c r="M138" s="34" t="s">
        <v>1198</v>
      </c>
      <c r="N138" s="34">
        <v>23</v>
      </c>
      <c r="O138" s="35"/>
      <c r="P138" s="35"/>
      <c r="Q138" s="35"/>
      <c r="R138" s="34" t="s">
        <v>716</v>
      </c>
      <c r="S138" s="35"/>
      <c r="T138" s="34" t="s">
        <v>1199</v>
      </c>
      <c r="U138" s="35"/>
      <c r="V138" s="34" t="s">
        <v>474</v>
      </c>
      <c r="W138" s="34" t="s">
        <v>806</v>
      </c>
      <c r="X138" s="35"/>
      <c r="Y138" s="34" t="s">
        <v>759</v>
      </c>
      <c r="Z138" s="34" t="s">
        <v>446</v>
      </c>
      <c r="AA138" s="35"/>
      <c r="AB138" s="34" t="s">
        <v>681</v>
      </c>
      <c r="AC138" s="34" t="s">
        <v>449</v>
      </c>
      <c r="AD138" s="34" t="s">
        <v>1137</v>
      </c>
      <c r="AE138" s="35"/>
      <c r="AF138" s="35"/>
      <c r="AG138" s="35"/>
      <c r="AH138" s="35"/>
      <c r="AI138" s="34" t="s">
        <v>1200</v>
      </c>
      <c r="AJ138" s="37"/>
      <c r="AK138" s="11" t="str">
        <f t="shared" ref="AK138:AK147" si="27">E138&amp;" "&amp;F138</f>
        <v>Zbigniew Piątkowski</v>
      </c>
      <c r="AL138" s="11">
        <f t="shared" ref="AL138:AL147" si="28">I138</f>
        <v>0</v>
      </c>
      <c r="AM138" s="11" t="str">
        <f t="shared" ref="AM138:AM147" si="29">H138</f>
        <v>Gdańsk</v>
      </c>
      <c r="AN138" s="11">
        <f t="shared" si="26"/>
        <v>0.23630834027176675</v>
      </c>
      <c r="AO138" s="11"/>
      <c r="AP138" s="11">
        <f t="shared" ref="AP138:AP147" si="30">M137/M138</f>
        <v>1.0127707328021547</v>
      </c>
      <c r="AQ138" s="11">
        <f t="shared" ref="AQ138:AQ147" si="31">K138/K137</f>
        <v>0.9</v>
      </c>
      <c r="AR138" s="11">
        <f t="shared" ref="AR138:AR147" si="32">J138/J137</f>
        <v>1</v>
      </c>
      <c r="AS138" s="11">
        <f t="shared" ref="AS138:AS147" si="33">(K138/K137)^0.2</f>
        <v>0.9791483623609768</v>
      </c>
    </row>
    <row r="139" spans="1:45">
      <c r="A139" s="31">
        <v>147</v>
      </c>
      <c r="B139" s="31">
        <v>135</v>
      </c>
      <c r="C139" s="32"/>
      <c r="D139" s="31">
        <v>1151</v>
      </c>
      <c r="E139" s="31" t="s">
        <v>1201</v>
      </c>
      <c r="F139" s="31" t="s">
        <v>1202</v>
      </c>
      <c r="G139" s="31">
        <v>1949</v>
      </c>
      <c r="H139" s="31" t="s">
        <v>1203</v>
      </c>
      <c r="I139" s="32"/>
      <c r="J139" s="31">
        <v>3</v>
      </c>
      <c r="K139" s="31">
        <v>9</v>
      </c>
      <c r="L139" s="31">
        <v>26</v>
      </c>
      <c r="M139" s="31" t="s">
        <v>1204</v>
      </c>
      <c r="N139" s="31">
        <v>23</v>
      </c>
      <c r="O139" s="32"/>
      <c r="P139" s="32"/>
      <c r="Q139" s="32"/>
      <c r="R139" s="31" t="s">
        <v>471</v>
      </c>
      <c r="S139" s="32"/>
      <c r="T139" s="31" t="s">
        <v>606</v>
      </c>
      <c r="U139" s="32"/>
      <c r="V139" s="31" t="s">
        <v>489</v>
      </c>
      <c r="W139" s="31" t="s">
        <v>806</v>
      </c>
      <c r="X139" s="32"/>
      <c r="Y139" s="31" t="s">
        <v>680</v>
      </c>
      <c r="Z139" s="31" t="s">
        <v>1205</v>
      </c>
      <c r="AA139" s="32"/>
      <c r="AB139" s="31" t="s">
        <v>681</v>
      </c>
      <c r="AC139" s="31" t="s">
        <v>449</v>
      </c>
      <c r="AD139" s="31" t="s">
        <v>1137</v>
      </c>
      <c r="AE139" s="32"/>
      <c r="AF139" s="32"/>
      <c r="AG139" s="32"/>
      <c r="AH139" s="32"/>
      <c r="AI139" s="31" t="s">
        <v>1200</v>
      </c>
      <c r="AJ139" s="33"/>
      <c r="AK139" s="11" t="str">
        <f t="shared" si="27"/>
        <v>Gajewski Eugeniusz</v>
      </c>
      <c r="AL139" s="11">
        <f t="shared" si="28"/>
        <v>0</v>
      </c>
      <c r="AM139" s="11" t="str">
        <f t="shared" si="29"/>
        <v>Wejherowo</v>
      </c>
      <c r="AN139" s="11">
        <f t="shared" si="26"/>
        <v>0.23627121989157951</v>
      </c>
      <c r="AO139" s="11"/>
      <c r="AP139" s="11">
        <f t="shared" si="30"/>
        <v>0.99984291548853266</v>
      </c>
      <c r="AQ139" s="11">
        <f t="shared" si="31"/>
        <v>1</v>
      </c>
      <c r="AR139" s="11">
        <f t="shared" si="32"/>
        <v>1</v>
      </c>
      <c r="AS139" s="11">
        <f t="shared" si="33"/>
        <v>1</v>
      </c>
    </row>
    <row r="140" spans="1:45">
      <c r="A140" s="34">
        <v>148</v>
      </c>
      <c r="B140" s="34">
        <v>136</v>
      </c>
      <c r="C140" s="35"/>
      <c r="D140" s="34">
        <v>1110</v>
      </c>
      <c r="E140" s="34" t="s">
        <v>1206</v>
      </c>
      <c r="F140" s="34" t="s">
        <v>1207</v>
      </c>
      <c r="G140" s="34">
        <v>1986</v>
      </c>
      <c r="H140" s="34" t="s">
        <v>508</v>
      </c>
      <c r="I140" s="35"/>
      <c r="J140" s="34">
        <v>2</v>
      </c>
      <c r="K140" s="34">
        <v>13</v>
      </c>
      <c r="L140" s="34">
        <v>44</v>
      </c>
      <c r="M140" s="34" t="s">
        <v>1208</v>
      </c>
      <c r="N140" s="34">
        <v>42</v>
      </c>
      <c r="O140" s="35"/>
      <c r="P140" s="35"/>
      <c r="Q140" s="34" t="s">
        <v>511</v>
      </c>
      <c r="R140" s="34" t="s">
        <v>777</v>
      </c>
      <c r="S140" s="35"/>
      <c r="T140" s="35"/>
      <c r="U140" s="34" t="s">
        <v>513</v>
      </c>
      <c r="V140" s="34" t="s">
        <v>514</v>
      </c>
      <c r="W140" s="34" t="s">
        <v>428</v>
      </c>
      <c r="X140" s="35"/>
      <c r="Y140" s="35"/>
      <c r="Z140" s="34" t="s">
        <v>466</v>
      </c>
      <c r="AA140" s="34" t="s">
        <v>911</v>
      </c>
      <c r="AB140" s="34" t="s">
        <v>278</v>
      </c>
      <c r="AC140" s="34" t="s">
        <v>516</v>
      </c>
      <c r="AD140" s="35"/>
      <c r="AE140" s="34" t="s">
        <v>788</v>
      </c>
      <c r="AF140" s="34" t="s">
        <v>820</v>
      </c>
      <c r="AG140" s="34" t="s">
        <v>704</v>
      </c>
      <c r="AH140" s="34" t="s">
        <v>520</v>
      </c>
      <c r="AI140" s="34" t="s">
        <v>1209</v>
      </c>
      <c r="AJ140" s="37"/>
      <c r="AK140" s="11" t="str">
        <f t="shared" si="27"/>
        <v>Klawiter Aleksander</v>
      </c>
      <c r="AL140" s="11">
        <f t="shared" si="28"/>
        <v>0</v>
      </c>
      <c r="AM140" s="11" t="str">
        <f t="shared" si="29"/>
        <v>Rumia</v>
      </c>
      <c r="AN140" s="11">
        <f t="shared" si="26"/>
        <v>0.15751414659438634</v>
      </c>
      <c r="AO140" s="11"/>
      <c r="AP140" s="11">
        <f t="shared" si="30"/>
        <v>0.97520516467884888</v>
      </c>
      <c r="AQ140" s="11">
        <f t="shared" si="31"/>
        <v>1.4444444444444444</v>
      </c>
      <c r="AR140" s="11">
        <f t="shared" si="32"/>
        <v>0.66666666666666663</v>
      </c>
      <c r="AS140" s="11">
        <f t="shared" si="33"/>
        <v>1.0763169225148108</v>
      </c>
    </row>
    <row r="141" spans="1:45">
      <c r="A141" s="31">
        <v>149</v>
      </c>
      <c r="B141" s="31">
        <v>137</v>
      </c>
      <c r="C141" s="32"/>
      <c r="D141" s="31">
        <v>1102</v>
      </c>
      <c r="E141" s="31" t="s">
        <v>1210</v>
      </c>
      <c r="F141" s="31" t="s">
        <v>386</v>
      </c>
      <c r="G141" s="31">
        <v>1988</v>
      </c>
      <c r="H141" s="31" t="s">
        <v>57</v>
      </c>
      <c r="I141" s="32"/>
      <c r="J141" s="31">
        <v>2</v>
      </c>
      <c r="K141" s="31">
        <v>8</v>
      </c>
      <c r="L141" s="31">
        <v>25</v>
      </c>
      <c r="M141" s="31" t="s">
        <v>1211</v>
      </c>
      <c r="N141" s="31">
        <v>23</v>
      </c>
      <c r="O141" s="32"/>
      <c r="P141" s="32"/>
      <c r="Q141" s="32"/>
      <c r="R141" s="32"/>
      <c r="S141" s="32"/>
      <c r="T141" s="31" t="s">
        <v>719</v>
      </c>
      <c r="U141" s="32"/>
      <c r="V141" s="31" t="s">
        <v>474</v>
      </c>
      <c r="W141" s="31" t="s">
        <v>1212</v>
      </c>
      <c r="X141" s="32"/>
      <c r="Y141" s="31" t="s">
        <v>1213</v>
      </c>
      <c r="Z141" s="31" t="s">
        <v>738</v>
      </c>
      <c r="AA141" s="32"/>
      <c r="AB141" s="31" t="s">
        <v>402</v>
      </c>
      <c r="AC141" s="31" t="s">
        <v>613</v>
      </c>
      <c r="AD141" s="31" t="s">
        <v>1137</v>
      </c>
      <c r="AE141" s="32"/>
      <c r="AF141" s="32"/>
      <c r="AG141" s="32"/>
      <c r="AH141" s="32"/>
      <c r="AI141" s="31" t="s">
        <v>1200</v>
      </c>
      <c r="AJ141" s="33"/>
      <c r="AK141" s="11" t="str">
        <f t="shared" si="27"/>
        <v>Szczepaniak Adam</v>
      </c>
      <c r="AL141" s="11">
        <f t="shared" si="28"/>
        <v>0</v>
      </c>
      <c r="AM141" s="11" t="str">
        <f t="shared" si="29"/>
        <v>Gdańsk</v>
      </c>
      <c r="AN141" s="11">
        <f t="shared" si="26"/>
        <v>0.14293839178122555</v>
      </c>
      <c r="AO141" s="11"/>
      <c r="AP141" s="11">
        <f t="shared" si="30"/>
        <v>1.0259087133203117</v>
      </c>
      <c r="AQ141" s="11">
        <f t="shared" si="31"/>
        <v>0.61538461538461542</v>
      </c>
      <c r="AR141" s="11">
        <f t="shared" si="32"/>
        <v>1</v>
      </c>
      <c r="AS141" s="11">
        <f t="shared" si="33"/>
        <v>0.90746383656132978</v>
      </c>
    </row>
    <row r="142" spans="1:45">
      <c r="A142" s="34">
        <v>152</v>
      </c>
      <c r="B142" s="34">
        <v>138</v>
      </c>
      <c r="C142" s="35"/>
      <c r="D142" s="34">
        <v>1091</v>
      </c>
      <c r="E142" s="34" t="s">
        <v>1214</v>
      </c>
      <c r="F142" s="34" t="s">
        <v>958</v>
      </c>
      <c r="G142" s="34">
        <v>1981</v>
      </c>
      <c r="H142" s="34" t="s">
        <v>57</v>
      </c>
      <c r="I142" s="35"/>
      <c r="J142" s="34">
        <v>2</v>
      </c>
      <c r="K142" s="34">
        <v>5</v>
      </c>
      <c r="L142" s="34">
        <v>16</v>
      </c>
      <c r="M142" s="34" t="s">
        <v>1215</v>
      </c>
      <c r="N142" s="34">
        <v>14</v>
      </c>
      <c r="O142" s="35"/>
      <c r="P142" s="35"/>
      <c r="Q142" s="35"/>
      <c r="R142" s="35"/>
      <c r="S142" s="35"/>
      <c r="T142" s="34" t="s">
        <v>477</v>
      </c>
      <c r="U142" s="35"/>
      <c r="V142" s="34" t="s">
        <v>1216</v>
      </c>
      <c r="W142" s="34" t="s">
        <v>996</v>
      </c>
      <c r="X142" s="35"/>
      <c r="Y142" s="35"/>
      <c r="Z142" s="35"/>
      <c r="AA142" s="35"/>
      <c r="AB142" s="34" t="s">
        <v>513</v>
      </c>
      <c r="AC142" s="35"/>
      <c r="AD142" s="35"/>
      <c r="AE142" s="35"/>
      <c r="AF142" s="35"/>
      <c r="AG142" s="34" t="s">
        <v>1118</v>
      </c>
      <c r="AH142" s="35"/>
      <c r="AI142" s="34" t="s">
        <v>1127</v>
      </c>
      <c r="AJ142" s="37"/>
      <c r="AK142" s="11" t="str">
        <f t="shared" si="27"/>
        <v>Jóźwiak Adrian</v>
      </c>
      <c r="AL142" s="11">
        <f t="shared" si="28"/>
        <v>0</v>
      </c>
      <c r="AM142" s="11" t="str">
        <f t="shared" si="29"/>
        <v>Gdańsk</v>
      </c>
      <c r="AN142" s="11">
        <f t="shared" si="26"/>
        <v>0.13011425965750825</v>
      </c>
      <c r="AO142" s="11"/>
      <c r="AP142" s="11">
        <f t="shared" si="30"/>
        <v>1.0122954545454546</v>
      </c>
      <c r="AQ142" s="11">
        <f t="shared" si="31"/>
        <v>0.625</v>
      </c>
      <c r="AR142" s="11">
        <f t="shared" si="32"/>
        <v>1</v>
      </c>
      <c r="AS142" s="11">
        <f t="shared" si="33"/>
        <v>0.91028210151304012</v>
      </c>
    </row>
    <row r="143" spans="1:45">
      <c r="A143" s="31">
        <v>153</v>
      </c>
      <c r="B143" s="31">
        <v>139</v>
      </c>
      <c r="C143" s="32"/>
      <c r="D143" s="31">
        <v>1031</v>
      </c>
      <c r="E143" s="31" t="s">
        <v>1217</v>
      </c>
      <c r="F143" s="31" t="s">
        <v>90</v>
      </c>
      <c r="G143" s="31">
        <v>1966</v>
      </c>
      <c r="H143" s="31" t="s">
        <v>92</v>
      </c>
      <c r="I143" s="32"/>
      <c r="J143" s="31">
        <v>1</v>
      </c>
      <c r="K143" s="31">
        <v>12</v>
      </c>
      <c r="L143" s="31">
        <v>41</v>
      </c>
      <c r="M143" s="31" t="s">
        <v>1218</v>
      </c>
      <c r="N143" s="31">
        <v>40</v>
      </c>
      <c r="O143" s="31" t="s">
        <v>323</v>
      </c>
      <c r="P143" s="31" t="s">
        <v>648</v>
      </c>
      <c r="Q143" s="32"/>
      <c r="R143" s="32"/>
      <c r="S143" s="32"/>
      <c r="T143" s="31" t="s">
        <v>449</v>
      </c>
      <c r="U143" s="32"/>
      <c r="V143" s="32"/>
      <c r="W143" s="32"/>
      <c r="X143" s="31" t="s">
        <v>889</v>
      </c>
      <c r="Y143" s="31" t="s">
        <v>455</v>
      </c>
      <c r="Z143" s="32"/>
      <c r="AA143" s="31" t="s">
        <v>960</v>
      </c>
      <c r="AB143" s="31" t="s">
        <v>560</v>
      </c>
      <c r="AC143" s="31" t="s">
        <v>1040</v>
      </c>
      <c r="AD143" s="31" t="s">
        <v>1093</v>
      </c>
      <c r="AE143" s="31" t="s">
        <v>1191</v>
      </c>
      <c r="AF143" s="31" t="s">
        <v>518</v>
      </c>
      <c r="AG143" s="32"/>
      <c r="AH143" s="31" t="s">
        <v>457</v>
      </c>
      <c r="AI143" s="31" t="s">
        <v>1219</v>
      </c>
      <c r="AJ143" s="33"/>
      <c r="AK143" s="11" t="str">
        <f t="shared" si="27"/>
        <v>Wiśniewski Dariusz</v>
      </c>
      <c r="AL143" s="11">
        <f t="shared" si="28"/>
        <v>0</v>
      </c>
      <c r="AM143" s="11" t="str">
        <f t="shared" si="29"/>
        <v>Gdynia</v>
      </c>
      <c r="AN143" s="11">
        <f t="shared" si="26"/>
        <v>6.5057129828754126E-2</v>
      </c>
      <c r="AO143" s="11"/>
      <c r="AP143" s="11">
        <f t="shared" si="30"/>
        <v>0.96599266723748034</v>
      </c>
      <c r="AQ143" s="11">
        <f t="shared" si="31"/>
        <v>2.4</v>
      </c>
      <c r="AR143" s="11">
        <f t="shared" si="32"/>
        <v>0.5</v>
      </c>
      <c r="AS143" s="11">
        <f t="shared" si="33"/>
        <v>1.1913578981670916</v>
      </c>
    </row>
    <row r="144" spans="1:45">
      <c r="A144" s="34">
        <v>154</v>
      </c>
      <c r="B144" s="34">
        <v>140</v>
      </c>
      <c r="C144" s="35"/>
      <c r="D144" s="34">
        <v>1093</v>
      </c>
      <c r="E144" s="34" t="s">
        <v>1220</v>
      </c>
      <c r="F144" s="34" t="s">
        <v>52</v>
      </c>
      <c r="G144" s="34">
        <v>1983</v>
      </c>
      <c r="H144" s="34" t="s">
        <v>92</v>
      </c>
      <c r="I144" s="35"/>
      <c r="J144" s="34">
        <v>-9</v>
      </c>
      <c r="K144" s="34">
        <v>10</v>
      </c>
      <c r="L144" s="34">
        <v>31</v>
      </c>
      <c r="M144" s="34" t="s">
        <v>1221</v>
      </c>
      <c r="N144" s="34">
        <v>40</v>
      </c>
      <c r="O144" s="34" t="s">
        <v>1109</v>
      </c>
      <c r="P144" s="34" t="s">
        <v>668</v>
      </c>
      <c r="Q144" s="35"/>
      <c r="R144" s="35"/>
      <c r="S144" s="35"/>
      <c r="T144" s="34" t="s">
        <v>720</v>
      </c>
      <c r="U144" s="35"/>
      <c r="V144" s="35"/>
      <c r="W144" s="35"/>
      <c r="X144" s="34" t="s">
        <v>1057</v>
      </c>
      <c r="Y144" s="34" t="s">
        <v>624</v>
      </c>
      <c r="Z144" s="35"/>
      <c r="AA144" s="34" t="s">
        <v>881</v>
      </c>
      <c r="AB144" s="34" t="s">
        <v>810</v>
      </c>
      <c r="AC144" s="34" t="s">
        <v>968</v>
      </c>
      <c r="AD144" s="34" t="s">
        <v>557</v>
      </c>
      <c r="AE144" s="35"/>
      <c r="AF144" s="34" t="s">
        <v>1222</v>
      </c>
      <c r="AG144" s="35"/>
      <c r="AH144" s="35"/>
      <c r="AI144" s="34" t="s">
        <v>1219</v>
      </c>
      <c r="AJ144" s="37"/>
      <c r="AK144" s="11" t="str">
        <f t="shared" si="27"/>
        <v>Wójcik Marcin</v>
      </c>
      <c r="AL144" s="11">
        <f t="shared" si="28"/>
        <v>0</v>
      </c>
      <c r="AM144" s="11" t="str">
        <f t="shared" si="29"/>
        <v>Gdynia</v>
      </c>
      <c r="AN144" s="11">
        <f t="shared" si="26"/>
        <v>0</v>
      </c>
      <c r="AO144" s="11"/>
      <c r="AP144" s="11">
        <f t="shared" si="30"/>
        <v>1.000109783945196</v>
      </c>
      <c r="AQ144" s="11">
        <f t="shared" si="31"/>
        <v>0.83333333333333337</v>
      </c>
      <c r="AR144" s="11">
        <f t="shared" si="32"/>
        <v>-9</v>
      </c>
      <c r="AS144" s="11">
        <f t="shared" si="33"/>
        <v>0.96419250400262724</v>
      </c>
    </row>
    <row r="145" spans="1:45">
      <c r="A145" s="31">
        <v>155</v>
      </c>
      <c r="B145" s="31">
        <v>141</v>
      </c>
      <c r="C145" s="32"/>
      <c r="D145" s="31">
        <v>1094</v>
      </c>
      <c r="E145" s="31" t="s">
        <v>1223</v>
      </c>
      <c r="F145" s="31" t="s">
        <v>48</v>
      </c>
      <c r="G145" s="31">
        <v>1976</v>
      </c>
      <c r="H145" s="31" t="s">
        <v>57</v>
      </c>
      <c r="I145" s="32"/>
      <c r="J145" s="31">
        <v>-9</v>
      </c>
      <c r="K145" s="31">
        <v>10</v>
      </c>
      <c r="L145" s="31">
        <v>31</v>
      </c>
      <c r="M145" s="31" t="s">
        <v>1221</v>
      </c>
      <c r="N145" s="31">
        <v>40</v>
      </c>
      <c r="O145" s="31" t="s">
        <v>1109</v>
      </c>
      <c r="P145" s="31" t="s">
        <v>668</v>
      </c>
      <c r="Q145" s="32"/>
      <c r="R145" s="32"/>
      <c r="S145" s="32"/>
      <c r="T145" s="31" t="s">
        <v>396</v>
      </c>
      <c r="U145" s="32"/>
      <c r="V145" s="32"/>
      <c r="W145" s="32"/>
      <c r="X145" s="31" t="s">
        <v>1057</v>
      </c>
      <c r="Y145" s="31" t="s">
        <v>550</v>
      </c>
      <c r="Z145" s="32"/>
      <c r="AA145" s="31" t="s">
        <v>788</v>
      </c>
      <c r="AB145" s="31" t="s">
        <v>407</v>
      </c>
      <c r="AC145" s="31" t="s">
        <v>599</v>
      </c>
      <c r="AD145" s="31" t="s">
        <v>667</v>
      </c>
      <c r="AE145" s="32"/>
      <c r="AF145" s="31" t="s">
        <v>320</v>
      </c>
      <c r="AG145" s="32"/>
      <c r="AH145" s="32"/>
      <c r="AI145" s="31" t="s">
        <v>1219</v>
      </c>
      <c r="AJ145" s="33"/>
      <c r="AK145" s="11" t="str">
        <f t="shared" si="27"/>
        <v>Borek Paweł</v>
      </c>
      <c r="AL145" s="11">
        <f t="shared" si="28"/>
        <v>0</v>
      </c>
      <c r="AM145" s="11" t="str">
        <f t="shared" si="29"/>
        <v>Gdańsk</v>
      </c>
      <c r="AN145" s="11">
        <f t="shared" si="26"/>
        <v>0</v>
      </c>
      <c r="AO145" s="11"/>
      <c r="AP145" s="11">
        <f t="shared" si="30"/>
        <v>1</v>
      </c>
      <c r="AQ145" s="11">
        <f t="shared" si="31"/>
        <v>1</v>
      </c>
      <c r="AR145" s="11">
        <f t="shared" si="32"/>
        <v>1</v>
      </c>
      <c r="AS145" s="11">
        <f t="shared" si="33"/>
        <v>1</v>
      </c>
    </row>
    <row r="146" spans="1:45">
      <c r="A146" s="34">
        <v>156</v>
      </c>
      <c r="B146" s="34">
        <v>142</v>
      </c>
      <c r="C146" s="35"/>
      <c r="D146" s="34">
        <v>1037</v>
      </c>
      <c r="E146" s="34" t="s">
        <v>975</v>
      </c>
      <c r="F146" s="34" t="s">
        <v>46</v>
      </c>
      <c r="G146" s="34">
        <v>1982</v>
      </c>
      <c r="H146" s="34" t="s">
        <v>92</v>
      </c>
      <c r="I146" s="35"/>
      <c r="J146" s="34">
        <v>-43</v>
      </c>
      <c r="K146" s="34">
        <v>10</v>
      </c>
      <c r="L146" s="34">
        <v>32</v>
      </c>
      <c r="M146" s="34" t="s">
        <v>1224</v>
      </c>
      <c r="N146" s="34">
        <v>75</v>
      </c>
      <c r="O146" s="35"/>
      <c r="P146" s="35"/>
      <c r="Q146" s="34" t="s">
        <v>1019</v>
      </c>
      <c r="R146" s="35"/>
      <c r="S146" s="34" t="s">
        <v>514</v>
      </c>
      <c r="T146" s="34" t="s">
        <v>947</v>
      </c>
      <c r="U146" s="34" t="s">
        <v>475</v>
      </c>
      <c r="V146" s="35"/>
      <c r="W146" s="35"/>
      <c r="X146" s="35"/>
      <c r="Y146" s="34" t="s">
        <v>984</v>
      </c>
      <c r="Z146" s="35"/>
      <c r="AA146" s="34" t="s">
        <v>470</v>
      </c>
      <c r="AB146" s="35"/>
      <c r="AC146" s="34" t="s">
        <v>431</v>
      </c>
      <c r="AD146" s="34" t="s">
        <v>362</v>
      </c>
      <c r="AE146" s="34" t="s">
        <v>985</v>
      </c>
      <c r="AF146" s="35"/>
      <c r="AG146" s="34" t="s">
        <v>964</v>
      </c>
      <c r="AH146" s="35"/>
      <c r="AI146" s="34" t="s">
        <v>1225</v>
      </c>
      <c r="AJ146" s="37"/>
      <c r="AK146" s="11" t="str">
        <f t="shared" si="27"/>
        <v>Ciskowski Piotr</v>
      </c>
      <c r="AL146" s="11">
        <f t="shared" si="28"/>
        <v>0</v>
      </c>
      <c r="AM146" s="11" t="str">
        <f t="shared" si="29"/>
        <v>Gdynia</v>
      </c>
      <c r="AN146" s="11">
        <f t="shared" si="26"/>
        <v>0</v>
      </c>
      <c r="AO146" s="11"/>
      <c r="AP146" s="11">
        <f t="shared" si="30"/>
        <v>0.95498102367322968</v>
      </c>
      <c r="AQ146" s="11">
        <f t="shared" si="31"/>
        <v>1</v>
      </c>
      <c r="AR146" s="11">
        <f t="shared" si="32"/>
        <v>4.7777777777777777</v>
      </c>
      <c r="AS146" s="11">
        <f t="shared" si="33"/>
        <v>1</v>
      </c>
    </row>
    <row r="147" spans="1:45">
      <c r="A147" s="31">
        <v>157</v>
      </c>
      <c r="B147" s="31">
        <v>143</v>
      </c>
      <c r="C147" s="32"/>
      <c r="D147" s="31">
        <v>1020</v>
      </c>
      <c r="E147" s="31" t="s">
        <v>1226</v>
      </c>
      <c r="F147" s="31" t="s">
        <v>84</v>
      </c>
      <c r="G147" s="31">
        <v>1976</v>
      </c>
      <c r="H147" s="31" t="s">
        <v>111</v>
      </c>
      <c r="I147" s="31" t="s">
        <v>1227</v>
      </c>
      <c r="J147" s="31">
        <v>-78</v>
      </c>
      <c r="K147" s="31">
        <v>11</v>
      </c>
      <c r="L147" s="31">
        <v>34</v>
      </c>
      <c r="M147" s="31" t="s">
        <v>1228</v>
      </c>
      <c r="N147" s="31">
        <v>112</v>
      </c>
      <c r="O147" s="32"/>
      <c r="P147" s="32"/>
      <c r="Q147" s="31" t="s">
        <v>393</v>
      </c>
      <c r="R147" s="31" t="s">
        <v>1074</v>
      </c>
      <c r="S147" s="32"/>
      <c r="T147" s="32"/>
      <c r="U147" s="31" t="s">
        <v>336</v>
      </c>
      <c r="V147" s="31" t="s">
        <v>503</v>
      </c>
      <c r="W147" s="31" t="s">
        <v>640</v>
      </c>
      <c r="X147" s="31" t="s">
        <v>931</v>
      </c>
      <c r="Y147" s="32"/>
      <c r="Z147" s="31" t="s">
        <v>608</v>
      </c>
      <c r="AA147" s="32"/>
      <c r="AB147" s="32"/>
      <c r="AC147" s="31" t="s">
        <v>403</v>
      </c>
      <c r="AD147" s="32"/>
      <c r="AE147" s="31" t="s">
        <v>563</v>
      </c>
      <c r="AF147" s="32"/>
      <c r="AG147" s="31" t="s">
        <v>1118</v>
      </c>
      <c r="AH147" s="31" t="s">
        <v>790</v>
      </c>
      <c r="AI147" s="31" t="s">
        <v>1229</v>
      </c>
      <c r="AJ147" s="33"/>
      <c r="AK147" s="11" t="str">
        <f t="shared" si="27"/>
        <v>Rutka Radosław</v>
      </c>
      <c r="AL147" s="11" t="str">
        <f t="shared" si="28"/>
        <v>JTT (Junaków TRI Team)</v>
      </c>
      <c r="AM147" s="11" t="str">
        <f t="shared" si="29"/>
        <v>Kwidzyn</v>
      </c>
      <c r="AN147" s="11">
        <f t="shared" si="26"/>
        <v>0</v>
      </c>
      <c r="AO147" s="11"/>
      <c r="AP147" s="11">
        <f t="shared" si="30"/>
        <v>0.95621052631578951</v>
      </c>
      <c r="AQ147" s="11">
        <f t="shared" si="31"/>
        <v>1.1000000000000001</v>
      </c>
      <c r="AR147" s="11">
        <f t="shared" si="32"/>
        <v>1.8139534883720929</v>
      </c>
      <c r="AS147" s="11">
        <f t="shared" si="33"/>
        <v>1.0192448764914566</v>
      </c>
    </row>
  </sheetData>
  <mergeCells count="13">
    <mergeCell ref="AJ1:AJ4"/>
    <mergeCell ref="A3:A4"/>
    <mergeCell ref="B3:B4"/>
    <mergeCell ref="C3:C4"/>
    <mergeCell ref="D3:D4"/>
    <mergeCell ref="E3:E4"/>
    <mergeCell ref="F3:F4"/>
    <mergeCell ref="G3:G4"/>
    <mergeCell ref="H3:H4"/>
    <mergeCell ref="I3:I4"/>
    <mergeCell ref="J3:N3"/>
    <mergeCell ref="A1:K2"/>
    <mergeCell ref="O1:AI1"/>
  </mergeCells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S32"/>
  <sheetViews>
    <sheetView workbookViewId="0"/>
  </sheetViews>
  <sheetFormatPr defaultRowHeight="16.5" customHeight="1"/>
  <cols>
    <col min="1" max="1" width="8" style="711" customWidth="1"/>
    <col min="2" max="2" width="6.28515625" style="711" customWidth="1"/>
    <col min="3" max="3" width="8.140625" style="711" bestFit="1" customWidth="1"/>
    <col min="4" max="4" width="6.28515625" style="711" customWidth="1"/>
    <col min="5" max="5" width="15.42578125" style="706" customWidth="1"/>
    <col min="6" max="6" width="11.28515625" style="706" customWidth="1"/>
    <col min="7" max="7" width="9.28515625" style="708" customWidth="1"/>
    <col min="8" max="8" width="14.85546875" style="708" customWidth="1"/>
    <col min="9" max="9" width="12" style="707" customWidth="1"/>
    <col min="10" max="11" width="9" style="710" customWidth="1"/>
    <col min="12" max="12" width="9" style="708" customWidth="1"/>
    <col min="13" max="13" width="12.28515625" style="709" bestFit="1" customWidth="1"/>
    <col min="14" max="16" width="9" style="708" customWidth="1"/>
    <col min="17" max="25" width="8.7109375" style="707" bestFit="1" customWidth="1"/>
    <col min="26" max="26" width="9.42578125" style="707" bestFit="1" customWidth="1"/>
    <col min="27" max="27" width="6.140625" style="707" hidden="1" customWidth="1"/>
    <col min="28" max="28" width="10.28515625" style="707" bestFit="1" customWidth="1"/>
    <col min="29" max="29" width="12.42578125" style="707" bestFit="1" customWidth="1"/>
    <col min="30" max="30" width="21.140625" style="707" bestFit="1" customWidth="1"/>
    <col min="31" max="31" width="7.28515625" style="707" customWidth="1"/>
    <col min="32" max="16384" width="9.140625" style="706"/>
  </cols>
  <sheetData>
    <row r="1" spans="1:36" ht="16.5" customHeight="1" thickBot="1">
      <c r="A1" s="765"/>
      <c r="B1" s="765"/>
      <c r="C1" s="765"/>
      <c r="D1" s="765"/>
      <c r="E1" s="764"/>
      <c r="F1" s="764"/>
      <c r="G1" s="761"/>
      <c r="H1" s="761"/>
      <c r="I1" s="755"/>
      <c r="J1" s="763"/>
      <c r="K1" s="763"/>
      <c r="L1" s="761"/>
      <c r="M1" s="762"/>
      <c r="N1" s="761" t="s">
        <v>2819</v>
      </c>
      <c r="O1" s="761"/>
      <c r="P1" s="760">
        <v>41993.6875</v>
      </c>
      <c r="Q1" s="755"/>
      <c r="R1" s="755"/>
      <c r="S1" s="759" t="s">
        <v>4097</v>
      </c>
      <c r="T1" s="759"/>
      <c r="U1" s="758">
        <v>0.625</v>
      </c>
      <c r="V1" s="755"/>
      <c r="W1" s="755"/>
      <c r="X1" s="755"/>
      <c r="Y1" s="755"/>
      <c r="Z1" s="755"/>
      <c r="AA1" s="727"/>
      <c r="AB1" s="727"/>
      <c r="AC1" s="727"/>
      <c r="AD1" s="727"/>
      <c r="AE1" s="727"/>
    </row>
    <row r="2" spans="1:36" ht="18.75" customHeight="1">
      <c r="A2" s="754"/>
      <c r="B2" s="753"/>
      <c r="C2" s="753"/>
      <c r="D2" s="753"/>
      <c r="E2" s="753"/>
      <c r="F2" s="753"/>
      <c r="G2" s="752"/>
      <c r="H2" s="752"/>
      <c r="I2" s="753"/>
      <c r="J2" s="750" t="s">
        <v>236</v>
      </c>
      <c r="K2" s="749"/>
      <c r="L2" s="749"/>
      <c r="M2" s="749"/>
      <c r="N2" s="748"/>
      <c r="O2" s="747"/>
      <c r="P2" s="746" t="s">
        <v>2820</v>
      </c>
      <c r="Q2" s="745"/>
      <c r="R2" s="745"/>
      <c r="S2" s="745"/>
      <c r="T2" s="745"/>
      <c r="U2" s="745"/>
      <c r="V2" s="745"/>
      <c r="W2" s="745"/>
      <c r="X2" s="745"/>
      <c r="Y2" s="745"/>
      <c r="Z2" s="744"/>
      <c r="AA2" s="727"/>
      <c r="AB2" s="727"/>
      <c r="AD2" s="727"/>
      <c r="AE2" s="727"/>
    </row>
    <row r="3" spans="1:36" ht="18.75" customHeight="1" thickBot="1">
      <c r="A3" s="743" t="s">
        <v>3355</v>
      </c>
      <c r="B3" s="741" t="s">
        <v>2636</v>
      </c>
      <c r="C3" s="741" t="s">
        <v>3331</v>
      </c>
      <c r="D3" s="741" t="s">
        <v>2821</v>
      </c>
      <c r="E3" s="742" t="s">
        <v>231</v>
      </c>
      <c r="F3" s="742" t="s">
        <v>232</v>
      </c>
      <c r="G3" s="742" t="s">
        <v>233</v>
      </c>
      <c r="H3" s="741" t="s">
        <v>235</v>
      </c>
      <c r="I3" s="766" t="s">
        <v>234</v>
      </c>
      <c r="J3" s="739" t="s">
        <v>2822</v>
      </c>
      <c r="K3" s="738" t="s">
        <v>259</v>
      </c>
      <c r="L3" s="738" t="s">
        <v>79</v>
      </c>
      <c r="M3" s="737" t="s">
        <v>162</v>
      </c>
      <c r="N3" s="736" t="s">
        <v>2824</v>
      </c>
      <c r="O3" s="735"/>
      <c r="P3" s="734" t="s">
        <v>2825</v>
      </c>
      <c r="Q3" s="733" t="s">
        <v>2826</v>
      </c>
      <c r="R3" s="732" t="s">
        <v>2827</v>
      </c>
      <c r="S3" s="732" t="s">
        <v>2828</v>
      </c>
      <c r="T3" s="732" t="s">
        <v>2829</v>
      </c>
      <c r="U3" s="732" t="s">
        <v>2830</v>
      </c>
      <c r="V3" s="732" t="s">
        <v>2831</v>
      </c>
      <c r="W3" s="732" t="s">
        <v>2832</v>
      </c>
      <c r="X3" s="732" t="s">
        <v>2833</v>
      </c>
      <c r="Y3" s="732" t="s">
        <v>2834</v>
      </c>
      <c r="Z3" s="731" t="s">
        <v>257</v>
      </c>
      <c r="AA3" s="729">
        <v>0.5</v>
      </c>
      <c r="AB3" s="727"/>
      <c r="AC3" s="728"/>
      <c r="AD3" s="211"/>
      <c r="AE3" s="11" t="s">
        <v>165</v>
      </c>
      <c r="AF3" s="11"/>
      <c r="AG3" s="11" t="s">
        <v>162</v>
      </c>
      <c r="AH3" s="11" t="s">
        <v>163</v>
      </c>
      <c r="AI3" s="11" t="s">
        <v>79</v>
      </c>
      <c r="AJ3" s="11" t="s">
        <v>164</v>
      </c>
    </row>
    <row r="4" spans="1:36" ht="16.5" customHeight="1">
      <c r="A4" s="228">
        <v>1</v>
      </c>
      <c r="B4" s="719">
        <v>105</v>
      </c>
      <c r="C4" s="723" t="s">
        <v>32</v>
      </c>
      <c r="D4" s="723" t="s">
        <v>80</v>
      </c>
      <c r="E4" s="723" t="s">
        <v>3671</v>
      </c>
      <c r="F4" s="723" t="s">
        <v>1096</v>
      </c>
      <c r="G4" s="721">
        <v>1974</v>
      </c>
      <c r="H4" s="723" t="s">
        <v>4085</v>
      </c>
      <c r="I4" s="721" t="s">
        <v>57</v>
      </c>
      <c r="J4" s="720">
        <v>210</v>
      </c>
      <c r="K4" s="719">
        <v>7</v>
      </c>
      <c r="L4" s="718">
        <v>210</v>
      </c>
      <c r="M4" s="717">
        <v>0.61597222222189885</v>
      </c>
      <c r="N4" s="716">
        <v>0</v>
      </c>
      <c r="O4" s="715">
        <v>105</v>
      </c>
      <c r="P4" s="714">
        <v>41993.6875</v>
      </c>
      <c r="Q4" s="713">
        <v>1.1805555555555555E-2</v>
      </c>
      <c r="R4" s="713"/>
      <c r="S4" s="713"/>
      <c r="T4" s="713">
        <v>0.12708333333333333</v>
      </c>
      <c r="U4" s="713">
        <v>0.2673611111111111</v>
      </c>
      <c r="V4" s="713">
        <v>0.97013888888888899</v>
      </c>
      <c r="W4" s="713">
        <v>0.70972222222222225</v>
      </c>
      <c r="X4" s="713">
        <v>0.83888888888888891</v>
      </c>
      <c r="Y4" s="713">
        <v>0.90625</v>
      </c>
      <c r="Z4" s="712">
        <v>41994.303472222222</v>
      </c>
      <c r="AD4" s="240" t="str">
        <f>E4&amp;" "&amp;F4</f>
        <v>Makowiec Sławomir</v>
      </c>
      <c r="AE4" s="11">
        <v>50</v>
      </c>
      <c r="AF4" s="11"/>
      <c r="AG4" s="11"/>
      <c r="AH4" s="11"/>
      <c r="AI4" s="11"/>
      <c r="AJ4" s="11"/>
    </row>
    <row r="5" spans="1:36" ht="16.5" customHeight="1">
      <c r="A5" s="228">
        <v>2</v>
      </c>
      <c r="B5" s="719">
        <v>104</v>
      </c>
      <c r="C5" s="723" t="s">
        <v>32</v>
      </c>
      <c r="D5" s="723" t="s">
        <v>80</v>
      </c>
      <c r="E5" s="723" t="s">
        <v>4117</v>
      </c>
      <c r="F5" s="723" t="s">
        <v>578</v>
      </c>
      <c r="G5" s="721">
        <v>1963</v>
      </c>
      <c r="H5" s="723" t="s">
        <v>4116</v>
      </c>
      <c r="I5" s="721" t="s">
        <v>4115</v>
      </c>
      <c r="J5" s="720">
        <v>210</v>
      </c>
      <c r="K5" s="719">
        <v>7</v>
      </c>
      <c r="L5" s="718">
        <v>210</v>
      </c>
      <c r="M5" s="717">
        <v>0.62083333333430346</v>
      </c>
      <c r="N5" s="716">
        <v>0</v>
      </c>
      <c r="O5" s="715">
        <v>104</v>
      </c>
      <c r="P5" s="714">
        <v>41993.6875</v>
      </c>
      <c r="Q5" s="713">
        <v>1.7361111111111112E-2</v>
      </c>
      <c r="R5" s="713"/>
      <c r="S5" s="713"/>
      <c r="T5" s="713">
        <v>0.12708333333333333</v>
      </c>
      <c r="U5" s="713">
        <v>0.26458333333333334</v>
      </c>
      <c r="V5" s="713">
        <v>0.97222222222222221</v>
      </c>
      <c r="W5" s="713">
        <v>0.72222222222222221</v>
      </c>
      <c r="X5" s="713">
        <v>0.79583333333333339</v>
      </c>
      <c r="Y5" s="713">
        <v>0.91666666666666663</v>
      </c>
      <c r="Z5" s="712">
        <v>41994.308333333334</v>
      </c>
      <c r="AD5" s="240" t="str">
        <f>E5&amp;" "&amp;F5</f>
        <v>Sójka Tomasz</v>
      </c>
      <c r="AE5" s="11">
        <f>MAX(AE4*IF(AI5&lt;1,AI5,IF(AJ5&lt;1,AJ5,IF(AG5&lt;1,AG5,1))),0)</f>
        <v>49.608501118464673</v>
      </c>
      <c r="AF5" s="11"/>
      <c r="AG5" s="11">
        <f>M4/M5</f>
        <v>0.99217002236929341</v>
      </c>
      <c r="AH5" s="11">
        <f>K5/K4</f>
        <v>1</v>
      </c>
      <c r="AI5" s="11">
        <f>J5/J4</f>
        <v>1</v>
      </c>
      <c r="AJ5" s="11">
        <f>AH5^0.2</f>
        <v>1</v>
      </c>
    </row>
    <row r="6" spans="1:36" ht="16.5" customHeight="1">
      <c r="A6" s="228">
        <v>3</v>
      </c>
      <c r="B6" s="719">
        <v>106</v>
      </c>
      <c r="C6" s="723" t="s">
        <v>32</v>
      </c>
      <c r="D6" s="723" t="s">
        <v>80</v>
      </c>
      <c r="E6" s="723" t="s">
        <v>4114</v>
      </c>
      <c r="F6" s="723" t="s">
        <v>84</v>
      </c>
      <c r="G6" s="721">
        <v>1978</v>
      </c>
      <c r="H6" s="723" t="s">
        <v>4113</v>
      </c>
      <c r="I6" s="721" t="s">
        <v>4112</v>
      </c>
      <c r="J6" s="720">
        <v>182</v>
      </c>
      <c r="K6" s="719">
        <v>8</v>
      </c>
      <c r="L6" s="718">
        <v>240</v>
      </c>
      <c r="M6" s="717">
        <v>0.66527777777810115</v>
      </c>
      <c r="N6" s="716">
        <v>-58</v>
      </c>
      <c r="O6" s="715">
        <v>106</v>
      </c>
      <c r="P6" s="714">
        <v>41993.6875</v>
      </c>
      <c r="Q6" s="713">
        <v>7.4999999999999997E-2</v>
      </c>
      <c r="R6" s="713">
        <v>0.87986111111111109</v>
      </c>
      <c r="S6" s="713">
        <v>0.74930555555555556</v>
      </c>
      <c r="T6" s="713">
        <v>4.1666666666666666E-3</v>
      </c>
      <c r="U6" s="713">
        <v>0.91388888888888886</v>
      </c>
      <c r="V6" s="713">
        <v>0.10625</v>
      </c>
      <c r="W6" s="713"/>
      <c r="X6" s="713">
        <v>0.25694444444444448</v>
      </c>
      <c r="Y6" s="713">
        <v>0.18263888888888891</v>
      </c>
      <c r="Z6" s="712">
        <v>41994.352777777778</v>
      </c>
      <c r="AD6" s="240" t="str">
        <f>E6&amp;" "&amp;F6</f>
        <v>Poździk Radosław</v>
      </c>
      <c r="AE6" s="11">
        <f>MAX(AE5*IF(AI6&lt;1,AI6,IF(AJ6&lt;1,AJ6,IF(AG6&lt;1,AG6,1))),0)</f>
        <v>42.994034302669384</v>
      </c>
      <c r="AF6" s="11"/>
      <c r="AG6" s="11">
        <f>M5/M6</f>
        <v>0.93319415448952237</v>
      </c>
      <c r="AH6" s="11">
        <f>K6/K5</f>
        <v>1.1428571428571428</v>
      </c>
      <c r="AI6" s="11">
        <f>J6/J5</f>
        <v>0.8666666666666667</v>
      </c>
      <c r="AJ6" s="11">
        <f>AH6^0.2</f>
        <v>1.0270660870893518</v>
      </c>
    </row>
    <row r="7" spans="1:36" ht="16.5" customHeight="1">
      <c r="A7" s="228">
        <v>4</v>
      </c>
      <c r="B7" s="719">
        <v>107</v>
      </c>
      <c r="C7" s="723" t="s">
        <v>32</v>
      </c>
      <c r="D7" s="723" t="s">
        <v>80</v>
      </c>
      <c r="E7" s="723" t="s">
        <v>803</v>
      </c>
      <c r="F7" s="723" t="s">
        <v>578</v>
      </c>
      <c r="G7" s="721">
        <v>1985</v>
      </c>
      <c r="H7" s="723" t="s">
        <v>4108</v>
      </c>
      <c r="I7" s="721" t="s">
        <v>85</v>
      </c>
      <c r="J7" s="720">
        <v>150</v>
      </c>
      <c r="K7" s="719">
        <v>5</v>
      </c>
      <c r="L7" s="718">
        <v>150</v>
      </c>
      <c r="M7" s="717">
        <v>0.58819444444088731</v>
      </c>
      <c r="N7" s="716">
        <v>0</v>
      </c>
      <c r="O7" s="715">
        <v>107</v>
      </c>
      <c r="P7" s="714">
        <v>41993.6875</v>
      </c>
      <c r="Q7" s="713">
        <v>1.3888888888888889E-3</v>
      </c>
      <c r="R7" s="713">
        <v>0.80208333333333337</v>
      </c>
      <c r="S7" s="713">
        <v>0.72777777777777775</v>
      </c>
      <c r="T7" s="713"/>
      <c r="U7" s="713">
        <v>0.85069444444444453</v>
      </c>
      <c r="V7" s="713">
        <v>3.9583333333333331E-2</v>
      </c>
      <c r="W7" s="713"/>
      <c r="X7" s="713"/>
      <c r="Y7" s="713"/>
      <c r="Z7" s="712">
        <v>41994.275694444441</v>
      </c>
      <c r="AD7" s="240" t="str">
        <f>E7&amp;" "&amp;F7</f>
        <v>Kaczyński Tomasz</v>
      </c>
      <c r="AE7" s="11">
        <f>MAX(AE6*IF(AI7&lt;1,AI7,IF(AJ7&lt;1,AJ7,IF(AG7&lt;1,AG7,1))),0)</f>
        <v>35.434643656046191</v>
      </c>
      <c r="AF7" s="11"/>
      <c r="AG7" s="11">
        <f>M6/M7</f>
        <v>1.1310507674217936</v>
      </c>
      <c r="AH7" s="11">
        <f>K7/K6</f>
        <v>0.625</v>
      </c>
      <c r="AI7" s="11">
        <f>J7/J6</f>
        <v>0.82417582417582413</v>
      </c>
      <c r="AJ7" s="11">
        <f>AH7^0.2</f>
        <v>0.91028210151304012</v>
      </c>
    </row>
    <row r="8" spans="1:36" ht="16.5" customHeight="1">
      <c r="A8" s="228">
        <v>4</v>
      </c>
      <c r="B8" s="719">
        <v>108</v>
      </c>
      <c r="C8" s="723" t="s">
        <v>32</v>
      </c>
      <c r="D8" s="723" t="s">
        <v>80</v>
      </c>
      <c r="E8" s="723" t="s">
        <v>803</v>
      </c>
      <c r="F8" s="723" t="s">
        <v>709</v>
      </c>
      <c r="G8" s="721">
        <v>1988</v>
      </c>
      <c r="H8" s="723" t="s">
        <v>4108</v>
      </c>
      <c r="I8" s="721" t="s">
        <v>85</v>
      </c>
      <c r="J8" s="720">
        <v>150</v>
      </c>
      <c r="K8" s="719">
        <v>5</v>
      </c>
      <c r="L8" s="718">
        <v>150</v>
      </c>
      <c r="M8" s="717">
        <v>0.58819444444088731</v>
      </c>
      <c r="N8" s="716">
        <v>0</v>
      </c>
      <c r="O8" s="715">
        <v>108</v>
      </c>
      <c r="P8" s="714">
        <v>41993.6875</v>
      </c>
      <c r="Q8" s="713">
        <v>1.3888888888888889E-3</v>
      </c>
      <c r="R8" s="713">
        <v>0.80208333333333337</v>
      </c>
      <c r="S8" s="713">
        <v>0.72777777777777775</v>
      </c>
      <c r="T8" s="713"/>
      <c r="U8" s="713">
        <v>0.85069444444444453</v>
      </c>
      <c r="V8" s="713">
        <v>3.9583333333333331E-2</v>
      </c>
      <c r="W8" s="713"/>
      <c r="X8" s="713"/>
      <c r="Y8" s="713"/>
      <c r="Z8" s="712">
        <v>41994.275694444441</v>
      </c>
      <c r="AD8" s="240" t="str">
        <f>E8&amp;" "&amp;F8</f>
        <v>Kaczyński Jakub</v>
      </c>
      <c r="AE8" s="11">
        <f>MAX(AE7*IF(AI8&lt;1,AI8,IF(AJ8&lt;1,AJ8,IF(AG8&lt;1,AG8,1))),0)</f>
        <v>35.434643656046191</v>
      </c>
      <c r="AF8" s="11"/>
      <c r="AG8" s="11">
        <f>M7/M8</f>
        <v>1</v>
      </c>
      <c r="AH8" s="11">
        <f>K8/K7</f>
        <v>1</v>
      </c>
      <c r="AI8" s="11">
        <f>J8/J7</f>
        <v>1</v>
      </c>
      <c r="AJ8" s="11">
        <f>AH8^0.2</f>
        <v>1</v>
      </c>
    </row>
    <row r="9" spans="1:36" ht="16.5" customHeight="1">
      <c r="A9" s="228">
        <v>4</v>
      </c>
      <c r="B9" s="719">
        <v>109</v>
      </c>
      <c r="C9" s="723" t="s">
        <v>32</v>
      </c>
      <c r="D9" s="723" t="s">
        <v>80</v>
      </c>
      <c r="E9" s="723" t="s">
        <v>4111</v>
      </c>
      <c r="F9" s="723" t="s">
        <v>526</v>
      </c>
      <c r="G9" s="721">
        <v>0</v>
      </c>
      <c r="H9" s="723" t="s">
        <v>4108</v>
      </c>
      <c r="I9" s="721" t="s">
        <v>85</v>
      </c>
      <c r="J9" s="720">
        <v>150</v>
      </c>
      <c r="K9" s="719">
        <v>5</v>
      </c>
      <c r="L9" s="718">
        <v>150</v>
      </c>
      <c r="M9" s="717">
        <v>0.58819444444088731</v>
      </c>
      <c r="N9" s="716">
        <v>0</v>
      </c>
      <c r="O9" s="715">
        <v>109</v>
      </c>
      <c r="P9" s="714">
        <v>41993.6875</v>
      </c>
      <c r="Q9" s="713">
        <v>1.3888888888888889E-3</v>
      </c>
      <c r="R9" s="713">
        <v>0.80208333333333337</v>
      </c>
      <c r="S9" s="713">
        <v>0.72777777777777775</v>
      </c>
      <c r="T9" s="713"/>
      <c r="U9" s="713">
        <v>0.85069444444444453</v>
      </c>
      <c r="V9" s="713">
        <v>3.9583333333333331E-2</v>
      </c>
      <c r="W9" s="713"/>
      <c r="X9" s="713"/>
      <c r="Y9" s="713"/>
      <c r="Z9" s="712">
        <v>41994.275694444441</v>
      </c>
      <c r="AD9" s="240" t="str">
        <f>E9&amp;" "&amp;F9</f>
        <v>Dutkiewicz Bartosz</v>
      </c>
      <c r="AE9" s="11">
        <f>MAX(AE8*IF(AI9&lt;1,AI9,IF(AJ9&lt;1,AJ9,IF(AG9&lt;1,AG9,1))),0)</f>
        <v>35.434643656046191</v>
      </c>
      <c r="AF9" s="11"/>
      <c r="AG9" s="11">
        <f>M8/M9</f>
        <v>1</v>
      </c>
      <c r="AH9" s="11">
        <f>K9/K8</f>
        <v>1</v>
      </c>
      <c r="AI9" s="11">
        <f>J9/J8</f>
        <v>1</v>
      </c>
      <c r="AJ9" s="11">
        <f>AH9^0.2</f>
        <v>1</v>
      </c>
    </row>
    <row r="10" spans="1:36" ht="16.5" customHeight="1">
      <c r="A10" s="228">
        <v>4</v>
      </c>
      <c r="B10" s="719">
        <v>110</v>
      </c>
      <c r="C10" s="723" t="s">
        <v>32</v>
      </c>
      <c r="D10" s="723" t="s">
        <v>80</v>
      </c>
      <c r="E10" s="723" t="s">
        <v>4110</v>
      </c>
      <c r="F10" s="723" t="s">
        <v>4109</v>
      </c>
      <c r="G10" s="721">
        <v>0</v>
      </c>
      <c r="H10" s="723" t="s">
        <v>4108</v>
      </c>
      <c r="I10" s="721" t="s">
        <v>85</v>
      </c>
      <c r="J10" s="720">
        <v>150</v>
      </c>
      <c r="K10" s="719">
        <v>5</v>
      </c>
      <c r="L10" s="718">
        <v>150</v>
      </c>
      <c r="M10" s="717">
        <v>0.58819444444088731</v>
      </c>
      <c r="N10" s="716">
        <v>0</v>
      </c>
      <c r="O10" s="715">
        <v>110</v>
      </c>
      <c r="P10" s="714">
        <v>41993.6875</v>
      </c>
      <c r="Q10" s="713">
        <v>1.3888888888888889E-3</v>
      </c>
      <c r="R10" s="713">
        <v>0.80208333333333337</v>
      </c>
      <c r="S10" s="713">
        <v>0.72777777777777775</v>
      </c>
      <c r="T10" s="713"/>
      <c r="U10" s="713">
        <v>0.85069444444444453</v>
      </c>
      <c r="V10" s="713">
        <v>3.9583333333333331E-2</v>
      </c>
      <c r="W10" s="713"/>
      <c r="X10" s="713"/>
      <c r="Y10" s="713"/>
      <c r="Z10" s="712">
        <v>41994.275694444441</v>
      </c>
      <c r="AD10" s="240" t="str">
        <f>E10&amp;" "&amp;F10</f>
        <v>Kundzicz Leo</v>
      </c>
      <c r="AE10" s="11">
        <f>MAX(AE9*IF(AI10&lt;1,AI10,IF(AJ10&lt;1,AJ10,IF(AG10&lt;1,AG10,1))),0)</f>
        <v>35.434643656046191</v>
      </c>
      <c r="AF10" s="11"/>
      <c r="AG10" s="11">
        <f>M9/M10</f>
        <v>1</v>
      </c>
      <c r="AH10" s="11">
        <f>K10/K9</f>
        <v>1</v>
      </c>
      <c r="AI10" s="11">
        <f>J10/J9</f>
        <v>1</v>
      </c>
      <c r="AJ10" s="11">
        <f>AH10^0.2</f>
        <v>1</v>
      </c>
    </row>
    <row r="11" spans="1:36" ht="16.5" customHeight="1">
      <c r="A11" s="228">
        <v>8</v>
      </c>
      <c r="B11" s="719">
        <v>111</v>
      </c>
      <c r="C11" s="723" t="s">
        <v>32</v>
      </c>
      <c r="D11" s="723" t="s">
        <v>80</v>
      </c>
      <c r="E11" s="723" t="s">
        <v>4107</v>
      </c>
      <c r="F11" s="723" t="s">
        <v>1459</v>
      </c>
      <c r="G11" s="721">
        <v>1991</v>
      </c>
      <c r="H11" s="723" t="s">
        <v>4085</v>
      </c>
      <c r="I11" s="721" t="s">
        <v>4106</v>
      </c>
      <c r="J11" s="720">
        <v>150</v>
      </c>
      <c r="K11" s="719">
        <v>5</v>
      </c>
      <c r="L11" s="718">
        <v>150</v>
      </c>
      <c r="M11" s="717">
        <v>0.62430555555329192</v>
      </c>
      <c r="N11" s="716">
        <v>0</v>
      </c>
      <c r="O11" s="715">
        <v>111</v>
      </c>
      <c r="P11" s="714">
        <v>41993.6875</v>
      </c>
      <c r="Q11" s="713">
        <v>0.16319444444444445</v>
      </c>
      <c r="R11" s="713"/>
      <c r="S11" s="713"/>
      <c r="T11" s="713"/>
      <c r="U11" s="713"/>
      <c r="V11" s="713">
        <v>4.027777777777778E-2</v>
      </c>
      <c r="W11" s="713">
        <v>0.7090277777777777</v>
      </c>
      <c r="X11" s="713">
        <v>0.8208333333333333</v>
      </c>
      <c r="Y11" s="713">
        <v>0.96319444444444446</v>
      </c>
      <c r="Z11" s="712">
        <v>41994.311805555553</v>
      </c>
      <c r="AD11" s="240" t="str">
        <f>E11&amp;" "&amp;F11</f>
        <v>Zięba Mateusz</v>
      </c>
      <c r="AE11" s="11">
        <f>MAX(AE10*IF(AI11&lt;1,AI11,IF(AJ11&lt;1,AJ11,IF(AG11&lt;1,AG11,1))),0)</f>
        <v>33.385031342156218</v>
      </c>
      <c r="AF11" s="11"/>
      <c r="AG11" s="11">
        <f>M10/M11</f>
        <v>0.9421579532791422</v>
      </c>
      <c r="AH11" s="11">
        <f>K11/K10</f>
        <v>1</v>
      </c>
      <c r="AI11" s="11">
        <f>J11/J10</f>
        <v>1</v>
      </c>
      <c r="AJ11" s="11">
        <f>AH11^0.2</f>
        <v>1</v>
      </c>
    </row>
    <row r="12" spans="1:36" ht="16.5" customHeight="1">
      <c r="A12" s="228">
        <v>8</v>
      </c>
      <c r="B12" s="719">
        <v>112</v>
      </c>
      <c r="C12" s="723" t="s">
        <v>32</v>
      </c>
      <c r="D12" s="723" t="s">
        <v>80</v>
      </c>
      <c r="E12" s="723" t="s">
        <v>4105</v>
      </c>
      <c r="F12" s="723" t="s">
        <v>726</v>
      </c>
      <c r="G12" s="721">
        <v>1984</v>
      </c>
      <c r="H12" s="723" t="s">
        <v>4104</v>
      </c>
      <c r="I12" s="721" t="s">
        <v>45</v>
      </c>
      <c r="J12" s="720">
        <v>150</v>
      </c>
      <c r="K12" s="719">
        <v>5</v>
      </c>
      <c r="L12" s="718">
        <v>150</v>
      </c>
      <c r="M12" s="717">
        <v>0.62430555555329192</v>
      </c>
      <c r="N12" s="716">
        <v>0</v>
      </c>
      <c r="O12" s="715">
        <v>112</v>
      </c>
      <c r="P12" s="714">
        <v>41993.6875</v>
      </c>
      <c r="Q12" s="713">
        <v>0.16319444444444445</v>
      </c>
      <c r="R12" s="713"/>
      <c r="S12" s="713"/>
      <c r="T12" s="713"/>
      <c r="U12" s="713"/>
      <c r="V12" s="713">
        <v>4.027777777777778E-2</v>
      </c>
      <c r="W12" s="713">
        <v>0.7090277777777777</v>
      </c>
      <c r="X12" s="713">
        <v>0.8208333333333333</v>
      </c>
      <c r="Y12" s="713">
        <v>0.96319444444444446</v>
      </c>
      <c r="Z12" s="712">
        <v>41994.311805555553</v>
      </c>
      <c r="AD12" s="240" t="str">
        <f>E12&amp;" "&amp;F12</f>
        <v>Bielicki Jan</v>
      </c>
      <c r="AE12" s="11">
        <f>MAX(AE11*IF(AI12&lt;1,AI12,IF(AJ12&lt;1,AJ12,IF(AG12&lt;1,AG12,1))),0)</f>
        <v>33.385031342156218</v>
      </c>
      <c r="AF12" s="11"/>
      <c r="AG12" s="11">
        <f>M11/M12</f>
        <v>1</v>
      </c>
      <c r="AH12" s="11">
        <f>K12/K11</f>
        <v>1</v>
      </c>
      <c r="AI12" s="11">
        <f>J12/J11</f>
        <v>1</v>
      </c>
      <c r="AJ12" s="11">
        <f>AH12^0.2</f>
        <v>1</v>
      </c>
    </row>
    <row r="13" spans="1:36" ht="16.5" customHeight="1">
      <c r="A13" s="228">
        <v>10</v>
      </c>
      <c r="B13" s="719">
        <v>101</v>
      </c>
      <c r="C13" s="723" t="s">
        <v>32</v>
      </c>
      <c r="D13" s="723" t="s">
        <v>80</v>
      </c>
      <c r="E13" s="723" t="s">
        <v>4103</v>
      </c>
      <c r="F13" s="723" t="s">
        <v>60</v>
      </c>
      <c r="G13" s="721">
        <v>1972</v>
      </c>
      <c r="H13" s="723" t="s">
        <v>4085</v>
      </c>
      <c r="I13" s="721" t="s">
        <v>1721</v>
      </c>
      <c r="J13" s="720">
        <v>120</v>
      </c>
      <c r="K13" s="719">
        <v>4</v>
      </c>
      <c r="L13" s="718">
        <v>120</v>
      </c>
      <c r="M13" s="717">
        <v>0.42083333332993789</v>
      </c>
      <c r="N13" s="716">
        <v>0</v>
      </c>
      <c r="O13" s="715">
        <v>101</v>
      </c>
      <c r="P13" s="714">
        <v>41993.6875</v>
      </c>
      <c r="Q13" s="713">
        <v>0.89583333333333337</v>
      </c>
      <c r="R13" s="713"/>
      <c r="S13" s="713"/>
      <c r="T13" s="713"/>
      <c r="U13" s="713"/>
      <c r="V13" s="713">
        <v>0.95277777777777783</v>
      </c>
      <c r="W13" s="713">
        <v>0.7319444444444444</v>
      </c>
      <c r="X13" s="713">
        <v>0.81944444444444453</v>
      </c>
      <c r="Y13" s="713"/>
      <c r="Z13" s="712">
        <v>41994.10833333333</v>
      </c>
      <c r="AD13" s="240" t="str">
        <f>E13&amp;" "&amp;F13</f>
        <v>Poznański Krzysztof</v>
      </c>
      <c r="AE13" s="11">
        <f>MAX(AE12*IF(AI13&lt;1,AI13,IF(AJ13&lt;1,AJ13,IF(AG13&lt;1,AG13,1))),0)</f>
        <v>26.708025073724976</v>
      </c>
      <c r="AF13" s="11"/>
      <c r="AG13" s="11">
        <f>M12/M13</f>
        <v>1.4834983498415739</v>
      </c>
      <c r="AH13" s="11">
        <f>K13/K12</f>
        <v>0.8</v>
      </c>
      <c r="AI13" s="11">
        <f>J13/J12</f>
        <v>0.8</v>
      </c>
      <c r="AJ13" s="11">
        <f>AH13^0.2</f>
        <v>0.956352499790037</v>
      </c>
    </row>
    <row r="14" spans="1:36" ht="16.5" customHeight="1">
      <c r="A14" s="228">
        <v>10</v>
      </c>
      <c r="B14" s="719">
        <v>113</v>
      </c>
      <c r="C14" s="723" t="s">
        <v>32</v>
      </c>
      <c r="D14" s="723" t="s">
        <v>80</v>
      </c>
      <c r="E14" s="723" t="s">
        <v>4102</v>
      </c>
      <c r="F14" s="723" t="s">
        <v>522</v>
      </c>
      <c r="G14" s="721">
        <v>1974</v>
      </c>
      <c r="H14" s="723" t="s">
        <v>4085</v>
      </c>
      <c r="I14" s="721" t="s">
        <v>1721</v>
      </c>
      <c r="J14" s="720">
        <v>120</v>
      </c>
      <c r="K14" s="719">
        <v>4</v>
      </c>
      <c r="L14" s="718">
        <v>120</v>
      </c>
      <c r="M14" s="717">
        <v>0.42083333332993789</v>
      </c>
      <c r="N14" s="716">
        <v>0</v>
      </c>
      <c r="O14" s="715">
        <v>113</v>
      </c>
      <c r="P14" s="714">
        <v>41993.6875</v>
      </c>
      <c r="Q14" s="713">
        <v>0.89583333333333337</v>
      </c>
      <c r="R14" s="713"/>
      <c r="S14" s="713"/>
      <c r="T14" s="713"/>
      <c r="U14" s="713"/>
      <c r="V14" s="713">
        <v>0.95277777777777783</v>
      </c>
      <c r="W14" s="713">
        <v>0.7319444444444444</v>
      </c>
      <c r="X14" s="713">
        <v>0.81944444444444453</v>
      </c>
      <c r="Y14" s="713"/>
      <c r="Z14" s="712">
        <v>41994.10833333333</v>
      </c>
      <c r="AD14" s="240" t="str">
        <f>E14&amp;" "&amp;F14</f>
        <v>Galbarczyk Rafał</v>
      </c>
      <c r="AE14" s="11">
        <f>MAX(AE13*IF(AI14&lt;1,AI14,IF(AJ14&lt;1,AJ14,IF(AG14&lt;1,AG14,1))),0)</f>
        <v>26.708025073724976</v>
      </c>
      <c r="AF14" s="11"/>
      <c r="AG14" s="11">
        <f>M13/M14</f>
        <v>1</v>
      </c>
      <c r="AH14" s="11">
        <f>K14/K13</f>
        <v>1</v>
      </c>
      <c r="AI14" s="11">
        <f>J14/J13</f>
        <v>1</v>
      </c>
      <c r="AJ14" s="11">
        <f>AH14^0.2</f>
        <v>1</v>
      </c>
    </row>
    <row r="15" spans="1:36" ht="16.5" customHeight="1">
      <c r="A15" s="228">
        <v>12</v>
      </c>
      <c r="B15" s="719">
        <v>102</v>
      </c>
      <c r="C15" s="723" t="s">
        <v>32</v>
      </c>
      <c r="D15" s="723" t="s">
        <v>80</v>
      </c>
      <c r="E15" s="723" t="s">
        <v>4101</v>
      </c>
      <c r="F15" s="723" t="s">
        <v>55</v>
      </c>
      <c r="G15" s="721">
        <v>1975</v>
      </c>
      <c r="H15" s="723" t="s">
        <v>4099</v>
      </c>
      <c r="I15" s="721" t="s">
        <v>4100</v>
      </c>
      <c r="J15" s="720">
        <v>90</v>
      </c>
      <c r="K15" s="719">
        <v>3</v>
      </c>
      <c r="L15" s="718">
        <v>90</v>
      </c>
      <c r="M15" s="717">
        <v>0.41388888889196096</v>
      </c>
      <c r="N15" s="716">
        <v>0</v>
      </c>
      <c r="O15" s="715">
        <v>102</v>
      </c>
      <c r="P15" s="714">
        <v>41993.6875</v>
      </c>
      <c r="Q15" s="713">
        <v>4.1666666666666664E-2</v>
      </c>
      <c r="R15" s="713">
        <v>0.8125</v>
      </c>
      <c r="S15" s="713">
        <v>0.7402777777777777</v>
      </c>
      <c r="T15" s="713"/>
      <c r="U15" s="713"/>
      <c r="V15" s="713"/>
      <c r="W15" s="713"/>
      <c r="X15" s="713"/>
      <c r="Y15" s="713"/>
      <c r="Z15" s="712">
        <v>41994.101388888892</v>
      </c>
      <c r="AD15" s="240" t="str">
        <f>E15&amp;" "&amp;F15</f>
        <v>Sampolski Grzegorz</v>
      </c>
      <c r="AE15" s="11">
        <f>MAX(AE14*IF(AI15&lt;1,AI15,IF(AJ15&lt;1,AJ15,IF(AG15&lt;1,AG15,1))),0)</f>
        <v>20.031018805293733</v>
      </c>
      <c r="AF15" s="11"/>
      <c r="AG15" s="11">
        <f>M14/M15</f>
        <v>1.0167785234741822</v>
      </c>
      <c r="AH15" s="11">
        <f>K15/K14</f>
        <v>0.75</v>
      </c>
      <c r="AI15" s="11">
        <f>J15/J14</f>
        <v>0.75</v>
      </c>
      <c r="AJ15" s="11">
        <f>AH15^0.2</f>
        <v>0.94408751129490198</v>
      </c>
    </row>
    <row r="16" spans="1:36" ht="16.5" customHeight="1">
      <c r="A16" s="228">
        <v>12</v>
      </c>
      <c r="B16" s="719">
        <v>103</v>
      </c>
      <c r="C16" s="723" t="s">
        <v>32</v>
      </c>
      <c r="D16" s="723" t="s">
        <v>80</v>
      </c>
      <c r="E16" s="723" t="s">
        <v>1409</v>
      </c>
      <c r="F16" s="723" t="s">
        <v>472</v>
      </c>
      <c r="G16" s="721">
        <v>1977</v>
      </c>
      <c r="H16" s="723" t="s">
        <v>4099</v>
      </c>
      <c r="I16" s="721" t="s">
        <v>85</v>
      </c>
      <c r="J16" s="720">
        <v>90</v>
      </c>
      <c r="K16" s="719">
        <v>3</v>
      </c>
      <c r="L16" s="718">
        <v>90</v>
      </c>
      <c r="M16" s="717">
        <v>0.41388888889196096</v>
      </c>
      <c r="N16" s="716">
        <v>0</v>
      </c>
      <c r="O16" s="715">
        <v>103</v>
      </c>
      <c r="P16" s="714">
        <v>41993.6875</v>
      </c>
      <c r="Q16" s="713">
        <v>4.1666666666666664E-2</v>
      </c>
      <c r="R16" s="713">
        <v>0.8125</v>
      </c>
      <c r="S16" s="713">
        <v>0.7402777777777777</v>
      </c>
      <c r="T16" s="713"/>
      <c r="U16" s="713"/>
      <c r="V16" s="713"/>
      <c r="W16" s="713"/>
      <c r="X16" s="713"/>
      <c r="Y16" s="713"/>
      <c r="Z16" s="712">
        <v>41994.101388888892</v>
      </c>
      <c r="AD16" s="240" t="str">
        <f>E16&amp;" "&amp;F16</f>
        <v>Szczęsny Michał</v>
      </c>
      <c r="AE16" s="11">
        <f>MAX(AE15*IF(AI16&lt;1,AI16,IF(AJ16&lt;1,AJ16,IF(AG16&lt;1,AG16,1))),0)</f>
        <v>20.031018805293733</v>
      </c>
      <c r="AF16" s="11"/>
      <c r="AG16" s="11">
        <f>M15/M16</f>
        <v>1</v>
      </c>
      <c r="AH16" s="11">
        <f>K16/K15</f>
        <v>1</v>
      </c>
      <c r="AI16" s="11">
        <f>J16/J15</f>
        <v>1</v>
      </c>
      <c r="AJ16" s="11">
        <f>AH16^0.2</f>
        <v>1</v>
      </c>
    </row>
    <row r="17" spans="39:45" ht="16.5" customHeight="1">
      <c r="AM17" s="240"/>
      <c r="AN17" s="11"/>
      <c r="AO17" s="11"/>
      <c r="AP17" s="11"/>
      <c r="AQ17" s="11"/>
      <c r="AR17" s="11"/>
      <c r="AS17" s="11"/>
    </row>
    <row r="18" spans="39:45" ht="16.5" customHeight="1">
      <c r="AM18" s="240"/>
      <c r="AN18" s="11"/>
      <c r="AO18" s="11"/>
      <c r="AP18" s="11"/>
      <c r="AQ18" s="11"/>
      <c r="AR18" s="11"/>
      <c r="AS18" s="11"/>
    </row>
    <row r="19" spans="39:45" ht="16.5" customHeight="1">
      <c r="AM19" s="240"/>
      <c r="AN19" s="11"/>
      <c r="AO19" s="11"/>
      <c r="AP19" s="11"/>
      <c r="AQ19" s="11"/>
      <c r="AR19" s="11"/>
      <c r="AS19" s="11"/>
    </row>
    <row r="20" spans="39:45" ht="16.5" customHeight="1">
      <c r="AM20" s="240"/>
      <c r="AN20" s="11"/>
      <c r="AO20" s="11"/>
      <c r="AP20" s="11"/>
      <c r="AQ20" s="11"/>
      <c r="AR20" s="11"/>
      <c r="AS20" s="11"/>
    </row>
    <row r="21" spans="39:45" ht="16.5" customHeight="1">
      <c r="AM21" s="240"/>
      <c r="AN21" s="11"/>
      <c r="AO21" s="11"/>
      <c r="AP21" s="11"/>
      <c r="AQ21" s="11"/>
      <c r="AR21" s="11"/>
      <c r="AS21" s="11"/>
    </row>
    <row r="22" spans="39:45" ht="16.5" customHeight="1">
      <c r="AM22" s="240"/>
      <c r="AN22" s="11"/>
      <c r="AO22" s="11"/>
      <c r="AP22" s="11"/>
      <c r="AQ22" s="11"/>
      <c r="AR22" s="11"/>
      <c r="AS22" s="11"/>
    </row>
    <row r="23" spans="39:45" ht="16.5" customHeight="1">
      <c r="AM23" s="240"/>
      <c r="AN23" s="11"/>
      <c r="AO23" s="11"/>
      <c r="AP23" s="11"/>
      <c r="AQ23" s="11"/>
      <c r="AR23" s="11"/>
      <c r="AS23" s="11"/>
    </row>
    <row r="24" spans="39:45" ht="16.5" customHeight="1">
      <c r="AM24" s="240"/>
      <c r="AN24" s="11"/>
      <c r="AO24" s="11"/>
      <c r="AP24" s="11"/>
      <c r="AQ24" s="11"/>
      <c r="AR24" s="11"/>
      <c r="AS24" s="11"/>
    </row>
    <row r="25" spans="39:45" ht="16.5" customHeight="1">
      <c r="AM25" s="240"/>
      <c r="AN25" s="11"/>
      <c r="AO25" s="11"/>
      <c r="AP25" s="11"/>
      <c r="AQ25" s="11"/>
      <c r="AR25" s="11"/>
      <c r="AS25" s="11"/>
    </row>
    <row r="26" spans="39:45" ht="16.5" customHeight="1">
      <c r="AM26" s="240"/>
      <c r="AN26" s="11"/>
      <c r="AO26" s="11"/>
      <c r="AP26" s="11"/>
      <c r="AQ26" s="11"/>
      <c r="AR26" s="11"/>
      <c r="AS26" s="11"/>
    </row>
    <row r="27" spans="39:45" ht="16.5" customHeight="1">
      <c r="AM27" s="240"/>
      <c r="AN27" s="11"/>
      <c r="AO27" s="11"/>
      <c r="AP27" s="11"/>
      <c r="AQ27" s="11"/>
      <c r="AR27" s="11"/>
      <c r="AS27" s="11"/>
    </row>
    <row r="28" spans="39:45" ht="16.5" customHeight="1">
      <c r="AM28" s="240"/>
      <c r="AN28" s="11"/>
      <c r="AO28" s="11"/>
      <c r="AP28" s="11"/>
      <c r="AQ28" s="11"/>
      <c r="AR28" s="11"/>
      <c r="AS28" s="11"/>
    </row>
    <row r="29" spans="39:45" ht="16.5" customHeight="1">
      <c r="AM29" s="240"/>
      <c r="AN29" s="11"/>
      <c r="AO29" s="11"/>
      <c r="AP29" s="11"/>
      <c r="AQ29" s="11"/>
      <c r="AR29" s="11"/>
      <c r="AS29" s="11"/>
    </row>
    <row r="30" spans="39:45" ht="16.5" customHeight="1">
      <c r="AM30" s="240"/>
      <c r="AN30" s="11"/>
      <c r="AO30" s="11"/>
      <c r="AP30" s="11"/>
      <c r="AQ30" s="11"/>
      <c r="AR30" s="11"/>
      <c r="AS30" s="11"/>
    </row>
    <row r="31" spans="39:45" ht="16.5" customHeight="1">
      <c r="AM31" s="240"/>
      <c r="AN31" s="11"/>
      <c r="AO31" s="11"/>
      <c r="AP31" s="11"/>
      <c r="AQ31" s="11"/>
      <c r="AR31" s="11"/>
      <c r="AS31" s="11"/>
    </row>
    <row r="32" spans="39:45" ht="16.5" customHeight="1">
      <c r="AM32" s="240"/>
      <c r="AN32" s="11"/>
      <c r="AO32" s="11"/>
      <c r="AP32" s="11"/>
      <c r="AQ32" s="11"/>
      <c r="AR32" s="11"/>
      <c r="AS32" s="11"/>
    </row>
  </sheetData>
  <mergeCells count="3">
    <mergeCell ref="J2:N2"/>
    <mergeCell ref="P2:Z2"/>
    <mergeCell ref="S1:T1"/>
  </mergeCells>
  <printOptions horizontalCentered="1"/>
  <pageMargins left="0.15748031496062992" right="0.15748031496062992" top="0.78740157480314965" bottom="0.70866141732283472" header="0.51181102362204722" footer="0.51181102362204722"/>
  <pageSetup paperSize="9" scale="42" fitToHeight="0" orientation="portrait" horizontalDpi="4294967295" verticalDpi="300" r:id="rId1"/>
  <headerFooter alignWithMargins="0">
    <oddHeader>&amp;C&amp;"Arial CE,Pogrubiony"&amp;28Nocna Masakra 2014 - Wyniki TR100&amp;R&amp;D  &amp;T</oddHeader>
  </headerFooter>
</worksheet>
</file>

<file path=xl/worksheets/sheet6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R1258"/>
  <sheetViews>
    <sheetView workbookViewId="0">
      <pane xSplit="5" ySplit="2" topLeftCell="F3" activePane="bottomRight" state="frozen"/>
      <selection pane="topRight" activeCell="F1" sqref="F1"/>
      <selection pane="bottomLeft" activeCell="A3" sqref="A3"/>
      <selection pane="bottomRight" activeCell="E19" sqref="E19"/>
    </sheetView>
  </sheetViews>
  <sheetFormatPr defaultColWidth="8.7109375" defaultRowHeight="12.75"/>
  <cols>
    <col min="1" max="1" width="23.7109375" customWidth="1"/>
    <col min="2" max="2" width="29.42578125" customWidth="1"/>
    <col min="3" max="3" width="20.42578125" customWidth="1"/>
    <col min="4" max="4" width="7.5703125" customWidth="1"/>
    <col min="5" max="5" width="6.28515625" style="10" customWidth="1"/>
    <col min="6" max="6" width="6.5703125" customWidth="1"/>
    <col min="7" max="10" width="5.5703125" customWidth="1"/>
    <col min="11" max="11" width="6.7109375" customWidth="1"/>
    <col min="12" max="13" width="6" customWidth="1"/>
    <col min="14" max="29" width="5.5703125" customWidth="1"/>
    <col min="30" max="33" width="5.5703125" hidden="1" customWidth="1"/>
    <col min="34" max="34" width="5.5703125" customWidth="1"/>
    <col min="35" max="35" width="5.7109375" customWidth="1"/>
    <col min="36" max="38" width="5.5703125" customWidth="1"/>
    <col min="39" max="39" width="6.28515625" customWidth="1"/>
    <col min="42" max="42" width="18.7109375" bestFit="1" customWidth="1"/>
  </cols>
  <sheetData>
    <row r="1" spans="1:44" s="1" customFormat="1" ht="96.75" customHeight="1">
      <c r="A1" s="4" t="s">
        <v>44</v>
      </c>
      <c r="B1" s="4" t="s">
        <v>39</v>
      </c>
      <c r="C1" s="4" t="s">
        <v>43</v>
      </c>
      <c r="D1" s="5" t="s">
        <v>42</v>
      </c>
      <c r="E1" s="9" t="s">
        <v>40</v>
      </c>
      <c r="F1" s="6" t="s">
        <v>12</v>
      </c>
      <c r="G1" s="6" t="s">
        <v>131</v>
      </c>
      <c r="H1" s="6" t="s">
        <v>86</v>
      </c>
      <c r="I1" s="6" t="s">
        <v>6</v>
      </c>
      <c r="J1" s="6" t="s">
        <v>133</v>
      </c>
      <c r="K1" s="6" t="s">
        <v>134</v>
      </c>
      <c r="L1" s="6" t="s">
        <v>135</v>
      </c>
      <c r="M1" s="6" t="s">
        <v>136</v>
      </c>
      <c r="N1" s="6" t="s">
        <v>11</v>
      </c>
      <c r="O1" s="6" t="s">
        <v>13</v>
      </c>
      <c r="P1" s="6" t="s">
        <v>9</v>
      </c>
      <c r="Q1" s="6" t="s">
        <v>15</v>
      </c>
      <c r="R1" s="6" t="s">
        <v>137</v>
      </c>
      <c r="S1" s="6" t="s">
        <v>139</v>
      </c>
      <c r="T1" s="6" t="s">
        <v>17</v>
      </c>
      <c r="U1" s="6" t="s">
        <v>140</v>
      </c>
      <c r="V1" s="6" t="s">
        <v>21</v>
      </c>
      <c r="W1" s="6" t="s">
        <v>18</v>
      </c>
      <c r="X1" s="6" t="s">
        <v>19</v>
      </c>
      <c r="Y1" s="6" t="s">
        <v>20</v>
      </c>
      <c r="Z1" s="6" t="s">
        <v>141</v>
      </c>
      <c r="AA1" s="6" t="s">
        <v>22</v>
      </c>
      <c r="AB1" s="6" t="s">
        <v>23</v>
      </c>
      <c r="AC1" s="6" t="s">
        <v>24</v>
      </c>
      <c r="AD1" s="6" t="s">
        <v>199</v>
      </c>
      <c r="AE1" s="6" t="s">
        <v>200</v>
      </c>
      <c r="AF1" s="6" t="s">
        <v>201</v>
      </c>
      <c r="AG1" s="6" t="s">
        <v>202</v>
      </c>
      <c r="AH1" s="6" t="s">
        <v>132</v>
      </c>
      <c r="AI1" s="6" t="s">
        <v>14</v>
      </c>
      <c r="AJ1" s="6" t="s">
        <v>16</v>
      </c>
      <c r="AK1" s="6" t="s">
        <v>138</v>
      </c>
      <c r="AL1" s="6" t="s">
        <v>142</v>
      </c>
      <c r="AM1" s="6" t="s">
        <v>25</v>
      </c>
    </row>
    <row r="2" spans="1:44" s="1" customFormat="1">
      <c r="A2" s="4"/>
      <c r="B2" s="7" t="s">
        <v>78</v>
      </c>
      <c r="C2" s="4"/>
      <c r="D2" s="5"/>
      <c r="E2" s="8">
        <f>SUM(F2:AM2)</f>
        <v>2700</v>
      </c>
      <c r="F2" s="8">
        <v>100</v>
      </c>
      <c r="G2" s="8">
        <v>100</v>
      </c>
      <c r="H2" s="8">
        <v>100</v>
      </c>
      <c r="I2" s="8">
        <v>100</v>
      </c>
      <c r="J2" s="8">
        <v>100</v>
      </c>
      <c r="K2" s="8">
        <v>100</v>
      </c>
      <c r="L2" s="8">
        <v>100</v>
      </c>
      <c r="M2" s="8">
        <v>100</v>
      </c>
      <c r="N2" s="8">
        <v>100</v>
      </c>
      <c r="O2" s="8">
        <v>100</v>
      </c>
      <c r="P2" s="8">
        <v>100</v>
      </c>
      <c r="Q2" s="8">
        <v>100</v>
      </c>
      <c r="R2" s="8">
        <v>100</v>
      </c>
      <c r="S2" s="8">
        <v>100</v>
      </c>
      <c r="T2" s="8">
        <v>100</v>
      </c>
      <c r="U2" s="8">
        <v>100</v>
      </c>
      <c r="V2" s="8">
        <v>100</v>
      </c>
      <c r="W2" s="8">
        <v>100</v>
      </c>
      <c r="X2" s="8">
        <v>100</v>
      </c>
      <c r="Y2" s="8">
        <v>100</v>
      </c>
      <c r="Z2" s="8">
        <v>100</v>
      </c>
      <c r="AA2" s="8">
        <v>100</v>
      </c>
      <c r="AB2" s="8">
        <v>100</v>
      </c>
      <c r="AC2" s="8">
        <v>100</v>
      </c>
      <c r="AD2" s="8"/>
      <c r="AE2" s="8"/>
      <c r="AF2" s="8"/>
      <c r="AG2" s="8"/>
      <c r="AH2" s="8">
        <v>50</v>
      </c>
      <c r="AI2" s="8">
        <v>50</v>
      </c>
      <c r="AJ2" s="8">
        <v>50</v>
      </c>
      <c r="AK2" s="8">
        <v>50</v>
      </c>
      <c r="AL2" s="8">
        <v>50</v>
      </c>
      <c r="AM2" s="8">
        <v>50</v>
      </c>
    </row>
    <row r="3" spans="1:44" ht="15.75">
      <c r="A3" s="3" t="s">
        <v>2624</v>
      </c>
      <c r="B3" s="3"/>
      <c r="C3" s="3" t="s">
        <v>57</v>
      </c>
      <c r="D3" s="2">
        <f ca="1">IF(E2=E3,D2,CELL("wiersz",A1))</f>
        <v>1</v>
      </c>
      <c r="E3" s="23">
        <f>LARGE(F3:AG3,1)+LARGE(F3:AG3,2)+LARGE(F3:AG3,3)+LARGE(F3:AG3,4)+IFERROR(LARGE(F3:AG3,5),0)+IFERROR(LARGE(F3:AG3,6),0)</f>
        <v>466.37376333195942</v>
      </c>
      <c r="F3" s="22"/>
      <c r="G3" s="22"/>
      <c r="H3" s="22"/>
      <c r="I3" s="71"/>
      <c r="J3" s="72"/>
      <c r="K3" s="72"/>
      <c r="L3" s="72">
        <v>82.213438735177874</v>
      </c>
      <c r="M3" s="72"/>
      <c r="N3" s="22"/>
      <c r="O3" s="22"/>
      <c r="P3" s="22"/>
      <c r="Q3" s="22">
        <v>63.294117647058826</v>
      </c>
      <c r="R3" s="22">
        <v>80</v>
      </c>
      <c r="S3" s="22"/>
      <c r="T3" s="71"/>
      <c r="U3" s="71"/>
      <c r="V3" s="22"/>
      <c r="W3" s="22"/>
      <c r="X3" s="22">
        <v>81.162702906596024</v>
      </c>
      <c r="Y3" s="73"/>
      <c r="Z3" s="22"/>
      <c r="AA3" s="22">
        <v>81.132075471698116</v>
      </c>
      <c r="AB3" s="22"/>
      <c r="AC3" s="22">
        <v>78.571428571428569</v>
      </c>
      <c r="AD3" s="22">
        <f>IFERROR(LARGE(AH3:AM3,1),0)+IFERROR(LARGE(AH3:AM3,2),0)</f>
        <v>0</v>
      </c>
      <c r="AE3" s="22">
        <f>IFERROR(LARGE(AH3:AM3,3),0)+IFERROR(LARGE(AH3:AM3,4),0)</f>
        <v>0</v>
      </c>
      <c r="AF3" s="22">
        <f>IFERROR(LARGE(AH3:AM3,5),0)+IFERROR(LARGE(AH3:AM3,6),0)</f>
        <v>0</v>
      </c>
      <c r="AG3" s="22">
        <f>IFERROR(LARGE(AH3:AM3,7),0)</f>
        <v>0</v>
      </c>
      <c r="AH3" s="22"/>
      <c r="AI3" s="22"/>
      <c r="AJ3" s="22"/>
      <c r="AK3" s="22"/>
      <c r="AL3" s="22"/>
      <c r="AM3" s="22"/>
      <c r="AP3" s="566"/>
      <c r="AQ3" s="11"/>
      <c r="AR3" s="476"/>
    </row>
    <row r="4" spans="1:44" ht="15.75">
      <c r="A4" s="3" t="s">
        <v>2391</v>
      </c>
      <c r="B4" s="3" t="s">
        <v>833</v>
      </c>
      <c r="C4" s="3" t="s">
        <v>45</v>
      </c>
      <c r="D4" s="2">
        <f ca="1">IF(E3=E4,D3,CELL("wiersz",A2))</f>
        <v>2</v>
      </c>
      <c r="E4" s="23">
        <f>LARGE(F4:AG4,1)+LARGE(F4:AG4,2)+LARGE(F4:AG4,3)+LARGE(F4:AG4,4)+IFERROR(LARGE(F4:AG4,5),0)+IFERROR(LARGE(F4:AG4,6),0)</f>
        <v>463.9690944226088</v>
      </c>
      <c r="F4" s="22"/>
      <c r="G4" s="22">
        <v>58.760689981505998</v>
      </c>
      <c r="H4" s="22"/>
      <c r="I4" s="71">
        <v>85.714285714285708</v>
      </c>
      <c r="J4" s="72"/>
      <c r="K4" s="72"/>
      <c r="L4" s="72">
        <v>66.403162055335969</v>
      </c>
      <c r="M4" s="72"/>
      <c r="N4" s="22">
        <v>62.962962962962976</v>
      </c>
      <c r="O4" s="22">
        <v>64.383223491631085</v>
      </c>
      <c r="P4" s="22"/>
      <c r="Q4" s="22">
        <v>60.656862745098046</v>
      </c>
      <c r="R4" s="22"/>
      <c r="S4" s="22"/>
      <c r="T4" s="71">
        <v>80.645161290322577</v>
      </c>
      <c r="U4" s="71"/>
      <c r="V4" s="22">
        <v>54.987373737373744</v>
      </c>
      <c r="W4" s="22"/>
      <c r="X4" s="22">
        <v>83.333333333333343</v>
      </c>
      <c r="Y4" s="73"/>
      <c r="Z4" s="22">
        <v>70.514661463293507</v>
      </c>
      <c r="AA4" s="22">
        <v>77.358490566037744</v>
      </c>
      <c r="AB4" s="22"/>
      <c r="AC4" s="22"/>
      <c r="AD4" s="22">
        <f>IFERROR(LARGE(AH4:AM4,1),0)+IFERROR(LARGE(AH4:AM4,2),0)</f>
        <v>0</v>
      </c>
      <c r="AE4" s="22">
        <f>IFERROR(LARGE(AH4:AM4,3),0)+IFERROR(LARGE(AH4:AM4,4),0)</f>
        <v>0</v>
      </c>
      <c r="AF4" s="22">
        <f>IFERROR(LARGE(AH4:AM4,5),0)+IFERROR(LARGE(AH4:AM4,6),0)</f>
        <v>0</v>
      </c>
      <c r="AG4" s="22">
        <f>IFERROR(LARGE(AH4:AM4,7),0)</f>
        <v>0</v>
      </c>
      <c r="AH4" s="22"/>
      <c r="AI4" s="22"/>
      <c r="AJ4" s="22"/>
      <c r="AK4" s="22"/>
      <c r="AL4" s="22"/>
      <c r="AM4" s="22"/>
      <c r="AP4" s="566"/>
      <c r="AQ4" s="11"/>
      <c r="AR4" s="476"/>
    </row>
    <row r="5" spans="1:44" ht="15.75">
      <c r="A5" s="3" t="s">
        <v>197</v>
      </c>
      <c r="B5" s="3" t="s">
        <v>143</v>
      </c>
      <c r="C5" s="3" t="s">
        <v>122</v>
      </c>
      <c r="D5" s="2">
        <f ca="1">IF(E4=E5,D4,CELL("wiersz",A3))</f>
        <v>3</v>
      </c>
      <c r="E5" s="23">
        <f>LARGE(F5:AG5,1)+LARGE(F5:AG5,2)+LARGE(F5:AG5,3)+LARGE(F5:AG5,4)+IFERROR(LARGE(F5:AG5,5),0)+IFERROR(LARGE(F5:AG5,6),0)</f>
        <v>411.65010658041979</v>
      </c>
      <c r="F5" s="22">
        <v>55.776836158192104</v>
      </c>
      <c r="G5" s="22">
        <v>64.999999999999986</v>
      </c>
      <c r="H5" s="22">
        <v>74.081080199602113</v>
      </c>
      <c r="I5" s="71"/>
      <c r="J5" s="72"/>
      <c r="K5" s="72"/>
      <c r="L5" s="72"/>
      <c r="M5" s="72"/>
      <c r="N5" s="22"/>
      <c r="O5" s="22">
        <v>49.999737392436906</v>
      </c>
      <c r="P5" s="22"/>
      <c r="Q5" s="22"/>
      <c r="R5" s="22">
        <v>24</v>
      </c>
      <c r="S5" s="22"/>
      <c r="T5" s="71"/>
      <c r="U5" s="71"/>
      <c r="V5" s="22"/>
      <c r="W5" s="22"/>
      <c r="X5" s="22"/>
      <c r="Y5" s="73"/>
      <c r="Z5" s="22">
        <v>80</v>
      </c>
      <c r="AA5" s="22">
        <v>86.79245283018868</v>
      </c>
      <c r="AB5" s="22"/>
      <c r="AC5" s="22"/>
      <c r="AD5" s="22">
        <f>IFERROR(LARGE(AH5:AM5,1),0)+IFERROR(LARGE(AH5:AM5,2),0)</f>
        <v>0</v>
      </c>
      <c r="AE5" s="22">
        <f>IFERROR(LARGE(AH5:AM5,3),0)+IFERROR(LARGE(AH5:AM5,4),0)</f>
        <v>0</v>
      </c>
      <c r="AF5" s="22">
        <f>IFERROR(LARGE(AH5:AM5,5),0)+IFERROR(LARGE(AH5:AM5,6),0)</f>
        <v>0</v>
      </c>
      <c r="AG5" s="22">
        <f>IFERROR(LARGE(AH5:AM5,7),0)</f>
        <v>0</v>
      </c>
      <c r="AH5" s="22"/>
      <c r="AI5" s="22"/>
      <c r="AJ5" s="22"/>
      <c r="AK5" s="22"/>
      <c r="AL5" s="22"/>
      <c r="AM5" s="22"/>
      <c r="AP5" s="566"/>
      <c r="AQ5" s="11"/>
      <c r="AR5" s="476"/>
    </row>
    <row r="6" spans="1:44" ht="15.75">
      <c r="A6" s="3" t="s">
        <v>2409</v>
      </c>
      <c r="B6" s="3" t="s">
        <v>580</v>
      </c>
      <c r="C6" s="3" t="s">
        <v>579</v>
      </c>
      <c r="D6" s="2">
        <f ca="1">IF(E5=E6,D5,CELL("wiersz",A4))</f>
        <v>4</v>
      </c>
      <c r="E6" s="23">
        <f>LARGE(F6:AG6,1)+LARGE(F6:AG6,2)+LARGE(F6:AG6,3)+LARGE(F6:AG6,4)+IFERROR(LARGE(F6:AG6,5),0)+IFERROR(LARGE(F6:AG6,6),0)</f>
        <v>386.46262161001283</v>
      </c>
      <c r="F6" s="22"/>
      <c r="G6" s="22"/>
      <c r="H6" s="22">
        <v>60.153601694915253</v>
      </c>
      <c r="I6" s="71"/>
      <c r="J6" s="72"/>
      <c r="K6" s="72"/>
      <c r="L6" s="72"/>
      <c r="M6" s="72"/>
      <c r="N6" s="22"/>
      <c r="O6" s="22"/>
      <c r="P6" s="22">
        <v>63.859649122807021</v>
      </c>
      <c r="Q6" s="22">
        <v>52.682529714139513</v>
      </c>
      <c r="R6" s="22"/>
      <c r="S6" s="22">
        <v>51.928783382789327</v>
      </c>
      <c r="T6" s="71">
        <v>32.258064516129025</v>
      </c>
      <c r="U6" s="71"/>
      <c r="V6" s="22"/>
      <c r="W6" s="22"/>
      <c r="X6" s="22">
        <v>60.872027179947018</v>
      </c>
      <c r="Y6" s="73"/>
      <c r="Z6" s="22">
        <v>71.652582274956814</v>
      </c>
      <c r="AA6" s="22">
        <v>69.290791314277698</v>
      </c>
      <c r="AB6" s="22"/>
      <c r="AC6" s="22"/>
      <c r="AD6" s="22">
        <f>IFERROR(LARGE(AH6:AM6,1),0)+IFERROR(LARGE(AH6:AM6,2),0)</f>
        <v>60.633970023109043</v>
      </c>
      <c r="AE6" s="22">
        <f>IFERROR(LARGE(AH6:AM6,3),0)+IFERROR(LARGE(AH6:AM6,4),0)</f>
        <v>0</v>
      </c>
      <c r="AF6" s="22">
        <f>IFERROR(LARGE(AH6:AM6,5),0)+IFERROR(LARGE(AH6:AM6,6),0)</f>
        <v>0</v>
      </c>
      <c r="AG6" s="22">
        <f>IFERROR(LARGE(AH6:AM6,7),0)</f>
        <v>0</v>
      </c>
      <c r="AH6" s="22">
        <v>35.17942456856359</v>
      </c>
      <c r="AI6" s="22">
        <v>25.454545454545453</v>
      </c>
      <c r="AJ6" s="22"/>
      <c r="AK6" s="22"/>
      <c r="AL6" s="22"/>
      <c r="AM6" s="22"/>
      <c r="AP6" s="566"/>
      <c r="AQ6" s="11"/>
      <c r="AR6" s="476"/>
    </row>
    <row r="7" spans="1:44" ht="15.75">
      <c r="A7" s="3" t="s">
        <v>5</v>
      </c>
      <c r="B7" s="423" t="s">
        <v>2475</v>
      </c>
      <c r="C7" s="3" t="s">
        <v>47</v>
      </c>
      <c r="D7" s="2">
        <f ca="1">IF(E6=E7,D6,CELL("wiersz",A5))</f>
        <v>5</v>
      </c>
      <c r="E7" s="23">
        <f>LARGE(F7:AG7,1)+LARGE(F7:AG7,2)+LARGE(F7:AG7,3)+LARGE(F7:AG7,4)+IFERROR(LARGE(F7:AG7,5),0)+IFERROR(LARGE(F7:AG7,6),0)</f>
        <v>380.02070787028418</v>
      </c>
      <c r="F7" s="22">
        <v>76.059322033898326</v>
      </c>
      <c r="G7" s="22">
        <v>63.333333333333321</v>
      </c>
      <c r="H7" s="22"/>
      <c r="I7" s="71"/>
      <c r="J7" s="72"/>
      <c r="K7" s="72"/>
      <c r="L7" s="72"/>
      <c r="M7" s="72"/>
      <c r="N7" s="22"/>
      <c r="O7" s="22">
        <v>75</v>
      </c>
      <c r="P7" s="22"/>
      <c r="Q7" s="22"/>
      <c r="R7" s="22"/>
      <c r="S7" s="22"/>
      <c r="T7" s="71"/>
      <c r="U7" s="71"/>
      <c r="V7" s="22"/>
      <c r="W7" s="22">
        <v>88.492063492063494</v>
      </c>
      <c r="X7" s="22"/>
      <c r="Y7" s="73">
        <v>77.135989010989007</v>
      </c>
      <c r="Z7" s="22"/>
      <c r="AA7" s="22"/>
      <c r="AB7" s="22"/>
      <c r="AC7" s="22"/>
      <c r="AD7" s="22">
        <f>IFERROR(LARGE(AH7:AM7,1),0)+IFERROR(LARGE(AH7:AM7,2),0)</f>
        <v>0</v>
      </c>
      <c r="AE7" s="22">
        <f>IFERROR(LARGE(AH7:AM7,3),0)+IFERROR(LARGE(AH7:AM7,4),0)</f>
        <v>0</v>
      </c>
      <c r="AF7" s="22">
        <f>IFERROR(LARGE(AH7:AM7,5),0)+IFERROR(LARGE(AH7:AM7,6),0)</f>
        <v>0</v>
      </c>
      <c r="AG7" s="22">
        <f>IFERROR(LARGE(AH7:AM7,7),0)</f>
        <v>0</v>
      </c>
      <c r="AH7" s="22"/>
      <c r="AI7" s="22"/>
      <c r="AJ7" s="22"/>
      <c r="AK7" s="22"/>
      <c r="AL7" s="22"/>
      <c r="AM7" s="22"/>
      <c r="AP7" s="566"/>
      <c r="AQ7" s="11"/>
      <c r="AR7" s="476"/>
    </row>
    <row r="8" spans="1:44">
      <c r="A8" s="3" t="s">
        <v>2408</v>
      </c>
      <c r="B8" s="3" t="s">
        <v>580</v>
      </c>
      <c r="C8" s="3" t="s">
        <v>579</v>
      </c>
      <c r="D8" s="2">
        <f ca="1">IF(E7=E8,D7,CELL("wiersz",A6))</f>
        <v>6</v>
      </c>
      <c r="E8" s="23">
        <f>LARGE(F8:AG8,1)+LARGE(F8:AG8,2)+LARGE(F8:AG8,3)+LARGE(F8:AG8,4)+IFERROR(LARGE(F8:AG8,5),0)+IFERROR(LARGE(F8:AG8,6),0)</f>
        <v>375.3731667057026</v>
      </c>
      <c r="F8" s="22"/>
      <c r="G8" s="22"/>
      <c r="H8" s="22">
        <v>60.153601694915253</v>
      </c>
      <c r="I8" s="71"/>
      <c r="J8" s="72"/>
      <c r="K8" s="72"/>
      <c r="L8" s="72"/>
      <c r="M8" s="72"/>
      <c r="N8" s="22"/>
      <c r="O8" s="22"/>
      <c r="P8" s="22"/>
      <c r="Q8" s="22">
        <v>52.745098039215691</v>
      </c>
      <c r="R8" s="22"/>
      <c r="S8" s="22">
        <v>52.00594353640416</v>
      </c>
      <c r="T8" s="71"/>
      <c r="U8" s="71"/>
      <c r="V8" s="22"/>
      <c r="W8" s="22"/>
      <c r="X8" s="22">
        <v>60.872027179947018</v>
      </c>
      <c r="Y8" s="73"/>
      <c r="Z8" s="22">
        <v>71.666666666666671</v>
      </c>
      <c r="AA8" s="22">
        <v>69.298240868963148</v>
      </c>
      <c r="AB8" s="22"/>
      <c r="AC8" s="22"/>
      <c r="AD8" s="22">
        <f>IFERROR(LARGE(AH8:AM8,1),0)+IFERROR(LARGE(AH8:AM8,2),0)</f>
        <v>60.637532255994785</v>
      </c>
      <c r="AE8" s="22">
        <f>IFERROR(LARGE(AH8:AM8,3),0)+IFERROR(LARGE(AH8:AM8,4),0)</f>
        <v>0</v>
      </c>
      <c r="AF8" s="22">
        <f>IFERROR(LARGE(AH8:AM8,5),0)+IFERROR(LARGE(AH8:AM8,6),0)</f>
        <v>0</v>
      </c>
      <c r="AG8" s="22">
        <f>IFERROR(LARGE(AH8:AM8,7),0)</f>
        <v>0</v>
      </c>
      <c r="AH8" s="22">
        <v>35.182986801449331</v>
      </c>
      <c r="AI8" s="22">
        <v>25.454545454545453</v>
      </c>
      <c r="AJ8" s="22"/>
      <c r="AK8" s="22"/>
      <c r="AL8" s="22"/>
      <c r="AM8" s="22"/>
    </row>
    <row r="9" spans="1:44">
      <c r="A9" s="3" t="s">
        <v>2464</v>
      </c>
      <c r="B9" s="422" t="s">
        <v>2460</v>
      </c>
      <c r="C9" s="3" t="s">
        <v>2654</v>
      </c>
      <c r="D9" s="2">
        <f ca="1">IF(E8=E9,D8,CELL("wiersz",A7))</f>
        <v>7</v>
      </c>
      <c r="E9" s="23">
        <f>LARGE(F9:AG9,1)+LARGE(F9:AG9,2)+LARGE(F9:AG9,3)+LARGE(F9:AG9,4)+IFERROR(LARGE(F9:AG9,5),0)+IFERROR(LARGE(F9:AG9,6),0)</f>
        <v>362.28396753472202</v>
      </c>
      <c r="F9" s="22"/>
      <c r="G9" s="22"/>
      <c r="H9" s="22"/>
      <c r="I9" s="71">
        <v>80</v>
      </c>
      <c r="J9" s="72"/>
      <c r="K9" s="72">
        <v>51.75141242937854</v>
      </c>
      <c r="L9" s="72"/>
      <c r="M9" s="72">
        <v>57.692307692307693</v>
      </c>
      <c r="N9" s="22"/>
      <c r="O9" s="22"/>
      <c r="P9" s="22"/>
      <c r="Q9" s="22"/>
      <c r="R9" s="22"/>
      <c r="S9" s="22"/>
      <c r="T9" s="71">
        <v>74.193548387096769</v>
      </c>
      <c r="U9" s="71">
        <v>45.169480800519381</v>
      </c>
      <c r="V9" s="22"/>
      <c r="W9" s="22">
        <v>53.477218225419669</v>
      </c>
      <c r="X9" s="22"/>
      <c r="Y9" s="73">
        <v>41.260102865540048</v>
      </c>
      <c r="Z9" s="22"/>
      <c r="AA9" s="22"/>
      <c r="AB9" s="22"/>
      <c r="AC9" s="22"/>
      <c r="AD9" s="22">
        <f>IFERROR(LARGE(AH9:AM9,1),0)+IFERROR(LARGE(AH9:AM9,2),0)</f>
        <v>0</v>
      </c>
      <c r="AE9" s="22">
        <f>IFERROR(LARGE(AH9:AM9,3),0)+IFERROR(LARGE(AH9:AM9,4),0)</f>
        <v>0</v>
      </c>
      <c r="AF9" s="22">
        <f>IFERROR(LARGE(AH9:AM9,5),0)+IFERROR(LARGE(AH9:AM9,6),0)</f>
        <v>0</v>
      </c>
      <c r="AG9" s="22">
        <f>IFERROR(LARGE(AH9:AM9,7),0)</f>
        <v>0</v>
      </c>
      <c r="AH9" s="22"/>
      <c r="AI9" s="22"/>
      <c r="AJ9" s="22"/>
      <c r="AK9" s="22"/>
      <c r="AL9" s="22"/>
      <c r="AM9" s="22"/>
    </row>
    <row r="10" spans="1:44">
      <c r="A10" s="3" t="s">
        <v>2465</v>
      </c>
      <c r="B10" s="3"/>
      <c r="C10" s="3" t="s">
        <v>2854</v>
      </c>
      <c r="D10" s="2">
        <f ca="1">IF(E9=E10,D9,CELL("wiersz",A8))</f>
        <v>8</v>
      </c>
      <c r="E10" s="23">
        <f>LARGE(F10:AG10,1)+LARGE(F10:AG10,2)+LARGE(F10:AG10,3)+LARGE(F10:AG10,4)+IFERROR(LARGE(F10:AG10,5),0)+IFERROR(LARGE(F10:AG10,6),0)</f>
        <v>267.16991341991343</v>
      </c>
      <c r="F10" s="22"/>
      <c r="G10" s="22"/>
      <c r="H10" s="22"/>
      <c r="I10" s="71">
        <v>68.571428571428569</v>
      </c>
      <c r="J10" s="72"/>
      <c r="K10" s="72"/>
      <c r="L10" s="72"/>
      <c r="M10" s="72"/>
      <c r="N10" s="22"/>
      <c r="O10" s="22">
        <v>65.277777777777771</v>
      </c>
      <c r="P10" s="22"/>
      <c r="Q10" s="22"/>
      <c r="R10" s="22"/>
      <c r="S10" s="22"/>
      <c r="T10" s="71"/>
      <c r="U10" s="71"/>
      <c r="V10" s="22">
        <v>54.987373737373744</v>
      </c>
      <c r="W10" s="22"/>
      <c r="X10" s="22"/>
      <c r="Y10" s="73"/>
      <c r="Z10" s="22">
        <v>78.333333333333329</v>
      </c>
      <c r="AA10" s="22"/>
      <c r="AB10" s="22"/>
      <c r="AC10" s="22"/>
      <c r="AD10" s="22">
        <f>IFERROR(LARGE(AH10:AM10,1),0)+IFERROR(LARGE(AH10:AM10,2),0)</f>
        <v>0</v>
      </c>
      <c r="AE10" s="22">
        <f>IFERROR(LARGE(AH10:AM10,3),0)+IFERROR(LARGE(AH10:AM10,4),0)</f>
        <v>0</v>
      </c>
      <c r="AF10" s="22">
        <f>IFERROR(LARGE(AH10:AM10,5),0)+IFERROR(LARGE(AH10:AM10,6),0)</f>
        <v>0</v>
      </c>
      <c r="AG10" s="22">
        <f>IFERROR(LARGE(AH10:AM10,7),0)</f>
        <v>0</v>
      </c>
      <c r="AH10" s="22"/>
      <c r="AI10" s="22"/>
      <c r="AJ10" s="22"/>
      <c r="AK10" s="22"/>
      <c r="AL10" s="22"/>
      <c r="AM10" s="22"/>
    </row>
    <row r="11" spans="1:44">
      <c r="A11" s="3" t="s">
        <v>2421</v>
      </c>
      <c r="B11" s="3"/>
      <c r="C11" s="3" t="s">
        <v>57</v>
      </c>
      <c r="D11" s="2">
        <f ca="1">IF(E10=E11,D10,CELL("wiersz",A9))</f>
        <v>9</v>
      </c>
      <c r="E11" s="23">
        <f>LARGE(F11:AG11,1)+LARGE(F11:AG11,2)+LARGE(F11:AG11,3)+LARGE(F11:AG11,4)+IFERROR(LARGE(F11:AG11,5),0)+IFERROR(LARGE(F11:AG11,6),0)</f>
        <v>251.78446066922294</v>
      </c>
      <c r="F11" s="22"/>
      <c r="G11" s="22"/>
      <c r="H11" s="22"/>
      <c r="I11" s="71"/>
      <c r="J11" s="72"/>
      <c r="K11" s="72"/>
      <c r="L11" s="72">
        <v>82.213438735177874</v>
      </c>
      <c r="M11" s="72"/>
      <c r="N11" s="22"/>
      <c r="O11" s="22"/>
      <c r="P11" s="22"/>
      <c r="Q11" s="22">
        <v>63.294117647058826</v>
      </c>
      <c r="R11" s="22"/>
      <c r="S11" s="22"/>
      <c r="T11" s="71"/>
      <c r="U11" s="71"/>
      <c r="V11" s="22"/>
      <c r="W11" s="22"/>
      <c r="X11" s="22">
        <v>81.162702906596024</v>
      </c>
      <c r="Y11" s="73"/>
      <c r="Z11" s="22"/>
      <c r="AA11" s="22"/>
      <c r="AB11" s="22"/>
      <c r="AC11" s="22"/>
      <c r="AD11" s="22">
        <f>IFERROR(LARGE(AH11:AM11,1),0)+IFERROR(LARGE(AH11:AM11,2),0)</f>
        <v>25.114201380390213</v>
      </c>
      <c r="AE11" s="22">
        <f>IFERROR(LARGE(AH11:AM11,3),0)+IFERROR(LARGE(AH11:AM11,4),0)</f>
        <v>0</v>
      </c>
      <c r="AF11" s="22">
        <f>IFERROR(LARGE(AH11:AM11,5),0)+IFERROR(LARGE(AH11:AM11,6),0)</f>
        <v>0</v>
      </c>
      <c r="AG11" s="22">
        <f>IFERROR(LARGE(AH11:AM11,7),0)</f>
        <v>0</v>
      </c>
      <c r="AH11" s="22">
        <v>25.114201380390213</v>
      </c>
      <c r="AI11" s="22"/>
      <c r="AJ11" s="22"/>
      <c r="AK11" s="22"/>
      <c r="AL11" s="22"/>
      <c r="AM11" s="22"/>
    </row>
    <row r="12" spans="1:44">
      <c r="A12" s="3" t="s">
        <v>2554</v>
      </c>
      <c r="B12" s="3" t="s">
        <v>2509</v>
      </c>
      <c r="C12" s="3" t="s">
        <v>2654</v>
      </c>
      <c r="D12" s="2">
        <f ca="1">IF(E11=E12,D11,CELL("wiersz",A10))</f>
        <v>10</v>
      </c>
      <c r="E12" s="23">
        <f>LARGE(F12:AG12,1)+LARGE(F12:AG12,2)+LARGE(F12:AG12,3)+LARGE(F12:AG12,4)+IFERROR(LARGE(F12:AG12,5),0)+IFERROR(LARGE(F12:AG12,6),0)</f>
        <v>214.29737495102523</v>
      </c>
      <c r="F12" s="22"/>
      <c r="G12" s="22"/>
      <c r="H12" s="22"/>
      <c r="I12" s="71"/>
      <c r="J12" s="72"/>
      <c r="K12" s="72">
        <v>77.758913412563672</v>
      </c>
      <c r="L12" s="72"/>
      <c r="M12" s="72">
        <v>61.53846153846154</v>
      </c>
      <c r="N12" s="22"/>
      <c r="O12" s="22"/>
      <c r="P12" s="22">
        <v>75</v>
      </c>
      <c r="Q12" s="22"/>
      <c r="R12" s="22"/>
      <c r="S12" s="22"/>
      <c r="T12" s="71"/>
      <c r="U12" s="71"/>
      <c r="V12" s="22"/>
      <c r="W12" s="22"/>
      <c r="X12" s="22"/>
      <c r="Y12" s="73"/>
      <c r="Z12" s="22"/>
      <c r="AA12" s="22"/>
      <c r="AB12" s="22"/>
      <c r="AC12" s="22"/>
      <c r="AD12" s="22">
        <f>IFERROR(LARGE(AH12:AM12,1),0)+IFERROR(LARGE(AH12:AM12,2),0)</f>
        <v>0</v>
      </c>
      <c r="AE12" s="22">
        <f>IFERROR(LARGE(AH12:AM12,3),0)+IFERROR(LARGE(AH12:AM12,4),0)</f>
        <v>0</v>
      </c>
      <c r="AF12" s="22">
        <f>IFERROR(LARGE(AH12:AM12,5),0)+IFERROR(LARGE(AH12:AM12,6),0)</f>
        <v>0</v>
      </c>
      <c r="AG12" s="22">
        <f>IFERROR(LARGE(AH12:AM12,7),0)</f>
        <v>0</v>
      </c>
      <c r="AH12" s="22"/>
      <c r="AI12" s="22"/>
      <c r="AJ12" s="22"/>
      <c r="AK12" s="22"/>
      <c r="AL12" s="22"/>
      <c r="AM12" s="22"/>
    </row>
    <row r="13" spans="1:44">
      <c r="A13" s="3" t="s">
        <v>2392</v>
      </c>
      <c r="B13" s="3" t="s">
        <v>1031</v>
      </c>
      <c r="C13" s="3" t="s">
        <v>1023</v>
      </c>
      <c r="D13" s="2">
        <f ca="1">IF(E12=E13,D12,CELL("wiersz",A11))</f>
        <v>11</v>
      </c>
      <c r="E13" s="23">
        <f>LARGE(F13:AG13,1)+LARGE(F13:AG13,2)+LARGE(F13:AG13,3)+LARGE(F13:AG13,4)+IFERROR(LARGE(F13:AG13,5),0)+IFERROR(LARGE(F13:AG13,6),0)</f>
        <v>204.96356549855636</v>
      </c>
      <c r="F13" s="22"/>
      <c r="G13" s="22">
        <v>51.029020247097314</v>
      </c>
      <c r="H13" s="22"/>
      <c r="I13" s="71"/>
      <c r="J13" s="72"/>
      <c r="K13" s="72"/>
      <c r="L13" s="72"/>
      <c r="M13" s="72"/>
      <c r="N13" s="22">
        <v>55.555555555555564</v>
      </c>
      <c r="O13" s="22"/>
      <c r="P13" s="22"/>
      <c r="Q13" s="22"/>
      <c r="R13" s="22"/>
      <c r="S13" s="22">
        <v>48.378989695903499</v>
      </c>
      <c r="T13" s="71"/>
      <c r="U13" s="71"/>
      <c r="V13" s="22"/>
      <c r="W13" s="22"/>
      <c r="X13" s="22"/>
      <c r="Y13" s="73"/>
      <c r="Z13" s="22"/>
      <c r="AA13" s="22"/>
      <c r="AB13" s="22"/>
      <c r="AC13" s="22">
        <v>50</v>
      </c>
      <c r="AD13" s="22">
        <f>IFERROR(LARGE(AH13:AM13,1),0)+IFERROR(LARGE(AH13:AM13,2),0)</f>
        <v>0</v>
      </c>
      <c r="AE13" s="22">
        <f>IFERROR(LARGE(AH13:AM13,3),0)+IFERROR(LARGE(AH13:AM13,4),0)</f>
        <v>0</v>
      </c>
      <c r="AF13" s="22">
        <f>IFERROR(LARGE(AH13:AM13,5),0)+IFERROR(LARGE(AH13:AM13,6),0)</f>
        <v>0</v>
      </c>
      <c r="AG13" s="22">
        <f>IFERROR(LARGE(AH13:AM13,7),0)</f>
        <v>0</v>
      </c>
      <c r="AH13" s="22"/>
      <c r="AI13" s="22"/>
      <c r="AJ13" s="22"/>
      <c r="AK13" s="22"/>
      <c r="AL13" s="22"/>
      <c r="AM13" s="22"/>
    </row>
    <row r="14" spans="1:44">
      <c r="A14" s="3" t="s">
        <v>2430</v>
      </c>
      <c r="B14" s="3"/>
      <c r="C14" s="3" t="s">
        <v>96</v>
      </c>
      <c r="D14" s="2">
        <f ca="1">IF(E13=E14,D13,CELL("wiersz",A12))</f>
        <v>12</v>
      </c>
      <c r="E14" s="23">
        <f>LARGE(F14:AG14,1)+LARGE(F14:AG14,2)+LARGE(F14:AG14,3)+LARGE(F14:AG14,4)+IFERROR(LARGE(F14:AG14,5),0)+IFERROR(LARGE(F14:AG14,6),0)</f>
        <v>204.29939108144413</v>
      </c>
      <c r="F14" s="22"/>
      <c r="G14" s="22"/>
      <c r="H14" s="22">
        <v>50.578961432261515</v>
      </c>
      <c r="I14" s="71"/>
      <c r="J14" s="72"/>
      <c r="K14" s="72"/>
      <c r="L14" s="72">
        <v>58.498023715415016</v>
      </c>
      <c r="M14" s="72"/>
      <c r="N14" s="22">
        <v>70.370370370370381</v>
      </c>
      <c r="O14" s="22"/>
      <c r="P14" s="22"/>
      <c r="Q14" s="22"/>
      <c r="R14" s="22"/>
      <c r="S14" s="22"/>
      <c r="T14" s="71"/>
      <c r="U14" s="71"/>
      <c r="V14" s="22"/>
      <c r="W14" s="22"/>
      <c r="X14" s="22"/>
      <c r="Y14" s="73"/>
      <c r="Z14" s="22"/>
      <c r="AA14" s="22"/>
      <c r="AB14" s="22"/>
      <c r="AC14" s="22"/>
      <c r="AD14" s="22">
        <f>IFERROR(LARGE(AH14:AM14,1),0)+IFERROR(LARGE(AH14:AM14,2),0)</f>
        <v>24.852035563397234</v>
      </c>
      <c r="AE14" s="22">
        <f>IFERROR(LARGE(AH14:AM14,3),0)+IFERROR(LARGE(AH14:AM14,4),0)</f>
        <v>0</v>
      </c>
      <c r="AF14" s="22">
        <f>IFERROR(LARGE(AH14:AM14,5),0)+IFERROR(LARGE(AH14:AM14,6),0)</f>
        <v>0</v>
      </c>
      <c r="AG14" s="22">
        <f>IFERROR(LARGE(AH14:AM14,7),0)</f>
        <v>0</v>
      </c>
      <c r="AH14" s="22">
        <v>0</v>
      </c>
      <c r="AI14" s="22"/>
      <c r="AJ14" s="22"/>
      <c r="AK14" s="22"/>
      <c r="AL14" s="22">
        <v>24.852035563397234</v>
      </c>
      <c r="AM14" s="22"/>
    </row>
    <row r="15" spans="1:44">
      <c r="A15" s="3" t="s">
        <v>2390</v>
      </c>
      <c r="B15" s="3"/>
      <c r="C15" s="3" t="s">
        <v>885</v>
      </c>
      <c r="D15" s="2">
        <f ca="1">IF(E14=E15,D14,CELL("wiersz",A13))</f>
        <v>13</v>
      </c>
      <c r="E15" s="23">
        <f>LARGE(F15:AG15,1)+LARGE(F15:AG15,2)+LARGE(F15:AG15,3)+LARGE(F15:AG15,4)+IFERROR(LARGE(F15:AG15,5),0)+IFERROR(LARGE(F15:AG15,6),0)</f>
        <v>151.85185185185185</v>
      </c>
      <c r="F15" s="22"/>
      <c r="G15" s="22">
        <v>66.666666666666657</v>
      </c>
      <c r="H15" s="22"/>
      <c r="I15" s="71"/>
      <c r="J15" s="72"/>
      <c r="K15" s="72"/>
      <c r="L15" s="72"/>
      <c r="M15" s="72"/>
      <c r="N15" s="22">
        <v>85.18518518518519</v>
      </c>
      <c r="O15" s="22"/>
      <c r="P15" s="22"/>
      <c r="Q15" s="22"/>
      <c r="R15" s="22"/>
      <c r="S15" s="22"/>
      <c r="T15" s="71"/>
      <c r="U15" s="71"/>
      <c r="V15" s="22"/>
      <c r="W15" s="22"/>
      <c r="X15" s="22"/>
      <c r="Y15" s="73"/>
      <c r="Z15" s="22"/>
      <c r="AA15" s="22"/>
      <c r="AB15" s="22"/>
      <c r="AC15" s="22"/>
      <c r="AD15" s="22">
        <f>IFERROR(LARGE(AH15:AM15,1),0)+IFERROR(LARGE(AH15:AM15,2),0)</f>
        <v>0</v>
      </c>
      <c r="AE15" s="22">
        <f>IFERROR(LARGE(AH15:AM15,3),0)+IFERROR(LARGE(AH15:AM15,4),0)</f>
        <v>0</v>
      </c>
      <c r="AF15" s="22">
        <f>IFERROR(LARGE(AH15:AM15,5),0)+IFERROR(LARGE(AH15:AM15,6),0)</f>
        <v>0</v>
      </c>
      <c r="AG15" s="22">
        <f>IFERROR(LARGE(AH15:AM15,7),0)</f>
        <v>0</v>
      </c>
      <c r="AH15" s="22"/>
      <c r="AI15" s="22"/>
      <c r="AJ15" s="22"/>
      <c r="AK15" s="22"/>
      <c r="AL15" s="22"/>
      <c r="AM15" s="22"/>
    </row>
    <row r="16" spans="1:44">
      <c r="A16" s="3" t="s">
        <v>2950</v>
      </c>
      <c r="B16" s="3" t="s">
        <v>2919</v>
      </c>
      <c r="C16" s="3" t="s">
        <v>2920</v>
      </c>
      <c r="D16" s="2">
        <f ca="1">IF(E15=E16,D15,CELL("wiersz",A14))</f>
        <v>14</v>
      </c>
      <c r="E16" s="23">
        <f>LARGE(F16:AG16,1)+LARGE(F16:AG16,2)+LARGE(F16:AG16,3)+LARGE(F16:AG16,4)+IFERROR(LARGE(F16:AG16,5),0)+IFERROR(LARGE(F16:AG16,6),0)</f>
        <v>145</v>
      </c>
      <c r="F16" s="22"/>
      <c r="G16" s="22"/>
      <c r="H16" s="22"/>
      <c r="I16" s="71"/>
      <c r="J16" s="72"/>
      <c r="K16" s="72"/>
      <c r="L16" s="72"/>
      <c r="M16" s="72"/>
      <c r="N16" s="22"/>
      <c r="O16" s="22"/>
      <c r="P16" s="22">
        <v>70</v>
      </c>
      <c r="Q16" s="22"/>
      <c r="R16" s="22"/>
      <c r="S16" s="22"/>
      <c r="T16" s="71"/>
      <c r="U16" s="71"/>
      <c r="V16" s="22"/>
      <c r="W16" s="22"/>
      <c r="X16" s="22"/>
      <c r="Y16" s="73"/>
      <c r="Z16" s="22">
        <v>75</v>
      </c>
      <c r="AA16" s="22"/>
      <c r="AB16" s="22"/>
      <c r="AC16" s="22"/>
      <c r="AD16" s="22">
        <f>IFERROR(LARGE(AH16:AM16,1),0)+IFERROR(LARGE(AH16:AM16,2),0)</f>
        <v>0</v>
      </c>
      <c r="AE16" s="22">
        <f>IFERROR(LARGE(AH16:AM16,3),0)+IFERROR(LARGE(AH16:AM16,4),0)</f>
        <v>0</v>
      </c>
      <c r="AF16" s="22">
        <f>IFERROR(LARGE(AH16:AM16,5),0)+IFERROR(LARGE(AH16:AM16,6),0)</f>
        <v>0</v>
      </c>
      <c r="AG16" s="22">
        <f>IFERROR(LARGE(AH16:AM16,7),0)</f>
        <v>0</v>
      </c>
      <c r="AH16" s="22"/>
      <c r="AI16" s="22"/>
      <c r="AJ16" s="22"/>
      <c r="AK16" s="22"/>
      <c r="AL16" s="22"/>
      <c r="AM16" s="22"/>
    </row>
    <row r="17" spans="1:39">
      <c r="A17" s="3" t="s">
        <v>2626</v>
      </c>
      <c r="B17" s="3"/>
      <c r="C17" s="3" t="s">
        <v>2622</v>
      </c>
      <c r="D17" s="2">
        <f ca="1">IF(E16=E17,D16,CELL("wiersz",A15))</f>
        <v>15</v>
      </c>
      <c r="E17" s="23">
        <f>LARGE(F17:AG17,1)+LARGE(F17:AG17,2)+LARGE(F17:AG17,3)+LARGE(F17:AG17,4)+IFERROR(LARGE(F17:AG17,5),0)+IFERROR(LARGE(F17:AG17,6),0)</f>
        <v>123.21754648246433</v>
      </c>
      <c r="F17" s="22"/>
      <c r="G17" s="22"/>
      <c r="H17" s="22"/>
      <c r="I17" s="71"/>
      <c r="J17" s="72"/>
      <c r="K17" s="72"/>
      <c r="L17" s="72">
        <v>32.411067193675891</v>
      </c>
      <c r="M17" s="72"/>
      <c r="N17" s="22"/>
      <c r="O17" s="22"/>
      <c r="P17" s="22"/>
      <c r="Q17" s="22"/>
      <c r="R17" s="22"/>
      <c r="S17" s="22"/>
      <c r="T17" s="71"/>
      <c r="U17" s="71"/>
      <c r="V17" s="22"/>
      <c r="W17" s="22"/>
      <c r="X17" s="22">
        <v>68.988297470606625</v>
      </c>
      <c r="Y17" s="73"/>
      <c r="Z17" s="22"/>
      <c r="AA17" s="22"/>
      <c r="AB17" s="22"/>
      <c r="AC17" s="22"/>
      <c r="AD17" s="22">
        <f>IFERROR(LARGE(AH17:AM17,1),0)+IFERROR(LARGE(AH17:AM17,2),0)</f>
        <v>21.818181818181817</v>
      </c>
      <c r="AE17" s="22">
        <f>IFERROR(LARGE(AH17:AM17,3),0)+IFERROR(LARGE(AH17:AM17,4),0)</f>
        <v>0</v>
      </c>
      <c r="AF17" s="22">
        <f>IFERROR(LARGE(AH17:AM17,5),0)+IFERROR(LARGE(AH17:AM17,6),0)</f>
        <v>0</v>
      </c>
      <c r="AG17" s="22">
        <f>IFERROR(LARGE(AH17:AM17,7),0)</f>
        <v>0</v>
      </c>
      <c r="AH17" s="22"/>
      <c r="AI17" s="22">
        <v>21.818181818181817</v>
      </c>
      <c r="AJ17" s="22"/>
      <c r="AK17" s="22"/>
      <c r="AL17" s="22"/>
      <c r="AM17" s="22"/>
    </row>
    <row r="18" spans="1:39">
      <c r="A18" s="3" t="s">
        <v>2953</v>
      </c>
      <c r="B18" s="3"/>
      <c r="C18" s="3" t="s">
        <v>2938</v>
      </c>
      <c r="D18" s="2">
        <f ca="1">IF(E17=E18,D17,CELL("wiersz",A16))</f>
        <v>16</v>
      </c>
      <c r="E18" s="23">
        <f>LARGE(F18:AG18,1)+LARGE(F18:AG18,2)+LARGE(F18:AG18,3)+LARGE(F18:AG18,4)+IFERROR(LARGE(F18:AG18,5),0)+IFERROR(LARGE(F18:AG18,6),0)</f>
        <v>113.57177884834931</v>
      </c>
      <c r="F18" s="22"/>
      <c r="G18" s="22"/>
      <c r="H18" s="22"/>
      <c r="I18" s="71"/>
      <c r="J18" s="72"/>
      <c r="K18" s="72"/>
      <c r="L18" s="72"/>
      <c r="M18" s="72"/>
      <c r="N18" s="22"/>
      <c r="O18" s="22"/>
      <c r="P18" s="283">
        <v>58.136339141368786</v>
      </c>
      <c r="Q18" s="22"/>
      <c r="R18" s="22"/>
      <c r="S18" s="22"/>
      <c r="T18" s="71"/>
      <c r="U18" s="71">
        <v>55.435439706980517</v>
      </c>
      <c r="V18" s="22"/>
      <c r="W18" s="22"/>
      <c r="X18" s="22"/>
      <c r="Y18" s="73"/>
      <c r="Z18" s="22"/>
      <c r="AA18" s="22"/>
      <c r="AB18" s="22"/>
      <c r="AC18" s="22"/>
      <c r="AD18" s="22">
        <f>IFERROR(LARGE(AH18:AM18,1),0)+IFERROR(LARGE(AH18:AM18,2),0)</f>
        <v>0</v>
      </c>
      <c r="AE18" s="22">
        <f>IFERROR(LARGE(AH18:AM18,3),0)+IFERROR(LARGE(AH18:AM18,4),0)</f>
        <v>0</v>
      </c>
      <c r="AF18" s="22">
        <f>IFERROR(LARGE(AH18:AM18,5),0)+IFERROR(LARGE(AH18:AM18,6),0)</f>
        <v>0</v>
      </c>
      <c r="AG18" s="22">
        <f>IFERROR(LARGE(AH18:AM18,7),0)</f>
        <v>0</v>
      </c>
      <c r="AH18" s="22"/>
      <c r="AI18" s="22"/>
      <c r="AJ18" s="22"/>
      <c r="AK18" s="22"/>
      <c r="AL18" s="22"/>
      <c r="AM18" s="22"/>
    </row>
    <row r="19" spans="1:39">
      <c r="A19" s="3" t="s">
        <v>198</v>
      </c>
      <c r="B19" s="3" t="s">
        <v>143</v>
      </c>
      <c r="C19" s="3" t="s">
        <v>57</v>
      </c>
      <c r="D19" s="2">
        <f ca="1">IF(E18=E19,D18,CELL("wiersz",A17))</f>
        <v>17</v>
      </c>
      <c r="E19" s="23">
        <f>LARGE(F19:AG19,1)+LARGE(F19:AG19,2)+LARGE(F19:AG19,3)+LARGE(F19:AG19,4)+IFERROR(LARGE(F19:AG19,5),0)+IFERROR(LARGE(F19:AG19,6),0)</f>
        <v>101.28424937134648</v>
      </c>
      <c r="F19" s="22">
        <v>50.706214689265551</v>
      </c>
      <c r="G19" s="22"/>
      <c r="H19" s="22"/>
      <c r="I19" s="71"/>
      <c r="J19" s="72"/>
      <c r="K19" s="72"/>
      <c r="L19" s="72"/>
      <c r="M19" s="72"/>
      <c r="N19" s="22"/>
      <c r="O19" s="22"/>
      <c r="P19" s="22"/>
      <c r="Q19" s="22"/>
      <c r="R19" s="22"/>
      <c r="S19" s="22">
        <v>50.578034682080926</v>
      </c>
      <c r="T19" s="71"/>
      <c r="U19" s="71"/>
      <c r="V19" s="22"/>
      <c r="W19" s="22"/>
      <c r="X19" s="22"/>
      <c r="Y19" s="73"/>
      <c r="Z19" s="22"/>
      <c r="AA19" s="22"/>
      <c r="AB19" s="22"/>
      <c r="AC19" s="22"/>
      <c r="AD19" s="22">
        <f>IFERROR(LARGE(AH19:AM19,1),0)+IFERROR(LARGE(AH19:AM19,2),0)</f>
        <v>0</v>
      </c>
      <c r="AE19" s="22">
        <f>IFERROR(LARGE(AH19:AM19,3),0)+IFERROR(LARGE(AH19:AM19,4),0)</f>
        <v>0</v>
      </c>
      <c r="AF19" s="22">
        <f>IFERROR(LARGE(AH19:AM19,5),0)+IFERROR(LARGE(AH19:AM19,6),0)</f>
        <v>0</v>
      </c>
      <c r="AG19" s="22">
        <f>IFERROR(LARGE(AH19:AM19,7),0)</f>
        <v>0</v>
      </c>
      <c r="AH19" s="22"/>
      <c r="AI19" s="22"/>
      <c r="AJ19" s="22"/>
      <c r="AK19" s="22"/>
      <c r="AL19" s="22"/>
      <c r="AM19" s="22"/>
    </row>
    <row r="20" spans="1:39">
      <c r="A20" s="3" t="s">
        <v>2880</v>
      </c>
      <c r="B20" s="3" t="s">
        <v>2875</v>
      </c>
      <c r="C20" s="3" t="s">
        <v>65</v>
      </c>
      <c r="D20" s="2">
        <f ca="1">IF(E19=E20,D19,CELL("wiersz",A18))</f>
        <v>18</v>
      </c>
      <c r="E20" s="23">
        <f>LARGE(F20:AG20,1)+LARGE(F20:AG20,2)+LARGE(F20:AG20,3)+LARGE(F20:AG20,4)+IFERROR(LARGE(F20:AG20,5),0)+IFERROR(LARGE(F20:AG20,6),0)</f>
        <v>94.48863636363636</v>
      </c>
      <c r="F20" s="22"/>
      <c r="G20" s="22"/>
      <c r="H20" s="22"/>
      <c r="I20" s="71"/>
      <c r="J20" s="72"/>
      <c r="K20" s="72"/>
      <c r="L20" s="72"/>
      <c r="M20" s="72"/>
      <c r="N20" s="22"/>
      <c r="O20" s="22"/>
      <c r="P20" s="22"/>
      <c r="Q20" s="22"/>
      <c r="R20" s="22"/>
      <c r="S20" s="22"/>
      <c r="T20" s="71"/>
      <c r="U20" s="71"/>
      <c r="V20" s="22"/>
      <c r="W20" s="22"/>
      <c r="X20" s="22"/>
      <c r="Y20" s="73"/>
      <c r="Z20" s="22"/>
      <c r="AA20" s="22"/>
      <c r="AB20" s="22"/>
      <c r="AC20" s="22"/>
      <c r="AD20" s="22">
        <f>IFERROR(LARGE(AH20:AM20,1),0)+IFERROR(LARGE(AH20:AM20,2),0)</f>
        <v>78.125</v>
      </c>
      <c r="AE20" s="22">
        <f>IFERROR(LARGE(AH20:AM20,3),0)+IFERROR(LARGE(AH20:AM20,4),0)</f>
        <v>16.363636363636363</v>
      </c>
      <c r="AF20" s="22">
        <f>IFERROR(LARGE(AH20:AM20,5),0)+IFERROR(LARGE(AH20:AM20,6),0)</f>
        <v>0</v>
      </c>
      <c r="AG20" s="22">
        <f>IFERROR(LARGE(AH20:AM20,7),0)</f>
        <v>0</v>
      </c>
      <c r="AH20" s="22"/>
      <c r="AI20" s="22">
        <v>16.363636363636363</v>
      </c>
      <c r="AJ20" s="22">
        <v>34.375</v>
      </c>
      <c r="AK20" s="22">
        <v>43.75</v>
      </c>
      <c r="AL20" s="22"/>
      <c r="AM20" s="22"/>
    </row>
    <row r="21" spans="1:39">
      <c r="A21" s="3" t="s">
        <v>2395</v>
      </c>
      <c r="B21" s="3"/>
      <c r="C21" s="3" t="s">
        <v>57</v>
      </c>
      <c r="D21" s="2">
        <f ca="1">IF(E20=E21,D20,CELL("wiersz",A19))</f>
        <v>19</v>
      </c>
      <c r="E21" s="23">
        <f>LARGE(F21:AG21,1)+LARGE(F21:AG21,2)+LARGE(F21:AG21,3)+LARGE(F21:AG21,4)+IFERROR(LARGE(F21:AG21,5),0)+IFERROR(LARGE(F21:AG21,6),0)</f>
        <v>86.682457769076109</v>
      </c>
      <c r="F21" s="22"/>
      <c r="G21" s="22">
        <v>30.926678937634737</v>
      </c>
      <c r="H21" s="22"/>
      <c r="I21" s="71"/>
      <c r="J21" s="72"/>
      <c r="K21" s="72"/>
      <c r="L21" s="72"/>
      <c r="M21" s="72"/>
      <c r="N21" s="22"/>
      <c r="O21" s="22"/>
      <c r="P21" s="22"/>
      <c r="Q21" s="22"/>
      <c r="R21" s="22"/>
      <c r="S21" s="22"/>
      <c r="T21" s="71"/>
      <c r="U21" s="71"/>
      <c r="V21" s="22"/>
      <c r="W21" s="22"/>
      <c r="X21" s="22"/>
      <c r="Y21" s="73"/>
      <c r="Z21" s="22">
        <v>55.755778831441376</v>
      </c>
      <c r="AA21" s="22"/>
      <c r="AB21" s="22"/>
      <c r="AC21" s="22"/>
      <c r="AD21" s="22">
        <f>IFERROR(LARGE(AH21:AM21,1),0)+IFERROR(LARGE(AH21:AM21,2),0)</f>
        <v>0</v>
      </c>
      <c r="AE21" s="22">
        <f>IFERROR(LARGE(AH21:AM21,3),0)+IFERROR(LARGE(AH21:AM21,4),0)</f>
        <v>0</v>
      </c>
      <c r="AF21" s="22">
        <f>IFERROR(LARGE(AH21:AM21,5),0)+IFERROR(LARGE(AH21:AM21,6),0)</f>
        <v>0</v>
      </c>
      <c r="AG21" s="22">
        <f>IFERROR(LARGE(AH21:AM21,7),0)</f>
        <v>0</v>
      </c>
      <c r="AH21" s="22"/>
      <c r="AI21" s="22"/>
      <c r="AJ21" s="22"/>
      <c r="AK21" s="22"/>
      <c r="AL21" s="22"/>
      <c r="AM21" s="22"/>
    </row>
    <row r="22" spans="1:39">
      <c r="A22" s="3" t="s">
        <v>2396</v>
      </c>
      <c r="B22" s="3" t="s">
        <v>1255</v>
      </c>
      <c r="C22" s="3" t="s">
        <v>57</v>
      </c>
      <c r="D22" s="2">
        <f ca="1">IF(E21=E22,D21,CELL("wiersz",A20))</f>
        <v>20</v>
      </c>
      <c r="E22" s="23">
        <f>LARGE(F22:AG22,1)+LARGE(F22:AG22,2)+LARGE(F22:AG22,3)+LARGE(F22:AG22,4)+IFERROR(LARGE(F22:AG22,5),0)+IFERROR(LARGE(F22:AG22,6),0)</f>
        <v>80.903313845624936</v>
      </c>
      <c r="F22" s="22"/>
      <c r="G22" s="22">
        <v>30.915963689475326</v>
      </c>
      <c r="H22" s="22"/>
      <c r="I22" s="71"/>
      <c r="J22" s="72"/>
      <c r="K22" s="72"/>
      <c r="L22" s="72"/>
      <c r="M22" s="72"/>
      <c r="N22" s="22"/>
      <c r="O22" s="22"/>
      <c r="P22" s="22"/>
      <c r="Q22" s="22"/>
      <c r="R22" s="22"/>
      <c r="S22" s="22"/>
      <c r="T22" s="71"/>
      <c r="U22" s="71"/>
      <c r="V22" s="22"/>
      <c r="W22" s="22"/>
      <c r="X22" s="22"/>
      <c r="Y22" s="73"/>
      <c r="Z22" s="22">
        <v>49.98735015614961</v>
      </c>
      <c r="AA22" s="22"/>
      <c r="AB22" s="22"/>
      <c r="AC22" s="22"/>
      <c r="AD22" s="22">
        <f>IFERROR(LARGE(AH22:AM22,1),0)+IFERROR(LARGE(AH22:AM22,2),0)</f>
        <v>0</v>
      </c>
      <c r="AE22" s="22">
        <f>IFERROR(LARGE(AH22:AM22,3),0)+IFERROR(LARGE(AH22:AM22,4),0)</f>
        <v>0</v>
      </c>
      <c r="AF22" s="22">
        <f>IFERROR(LARGE(AH22:AM22,5),0)+IFERROR(LARGE(AH22:AM22,6),0)</f>
        <v>0</v>
      </c>
      <c r="AG22" s="22">
        <f>IFERROR(LARGE(AH22:AM22,7),0)</f>
        <v>0</v>
      </c>
      <c r="AH22" s="22"/>
      <c r="AI22" s="22"/>
      <c r="AJ22" s="22"/>
      <c r="AK22" s="22"/>
      <c r="AL22" s="22"/>
      <c r="AM22" s="22"/>
    </row>
    <row r="23" spans="1:39">
      <c r="A23" s="3" t="s">
        <v>2397</v>
      </c>
      <c r="B23" s="3" t="s">
        <v>1260</v>
      </c>
      <c r="C23" s="3" t="s">
        <v>1259</v>
      </c>
      <c r="D23" s="2">
        <f ca="1">IF(E22=E23,D22,CELL("wiersz",A21))</f>
        <v>21</v>
      </c>
      <c r="E23" s="23">
        <f>LARGE(F23:AG23,1)+LARGE(F23:AG23,2)+LARGE(F23:AG23,3)+LARGE(F23:AG23,4)+IFERROR(LARGE(F23:AG23,5),0)+IFERROR(LARGE(F23:AG23,6),0)</f>
        <v>80.900423669551287</v>
      </c>
      <c r="F23" s="22"/>
      <c r="G23" s="22">
        <v>30.911844417012301</v>
      </c>
      <c r="H23" s="22"/>
      <c r="I23" s="71"/>
      <c r="J23" s="72"/>
      <c r="K23" s="72"/>
      <c r="L23" s="72"/>
      <c r="M23" s="72"/>
      <c r="N23" s="22"/>
      <c r="O23" s="22"/>
      <c r="P23" s="22"/>
      <c r="Q23" s="22"/>
      <c r="R23" s="22"/>
      <c r="S23" s="22"/>
      <c r="T23" s="71"/>
      <c r="U23" s="71"/>
      <c r="V23" s="22"/>
      <c r="W23" s="22"/>
      <c r="X23" s="22"/>
      <c r="Y23" s="73"/>
      <c r="Z23" s="22">
        <v>49.98857925253899</v>
      </c>
      <c r="AA23" s="22"/>
      <c r="AB23" s="22"/>
      <c r="AC23" s="22"/>
      <c r="AD23" s="22">
        <f>IFERROR(LARGE(AH23:AM23,1),0)+IFERROR(LARGE(AH23:AM23,2),0)</f>
        <v>0</v>
      </c>
      <c r="AE23" s="22">
        <f>IFERROR(LARGE(AH23:AM23,3),0)+IFERROR(LARGE(AH23:AM23,4),0)</f>
        <v>0</v>
      </c>
      <c r="AF23" s="22">
        <f>IFERROR(LARGE(AH23:AM23,5),0)+IFERROR(LARGE(AH23:AM23,6),0)</f>
        <v>0</v>
      </c>
      <c r="AG23" s="22">
        <f>IFERROR(LARGE(AH23:AM23,7),0)</f>
        <v>0</v>
      </c>
      <c r="AH23" s="22"/>
      <c r="AI23" s="22"/>
      <c r="AJ23" s="22"/>
      <c r="AK23" s="22"/>
      <c r="AL23" s="22"/>
      <c r="AM23" s="22"/>
    </row>
    <row r="24" spans="1:39">
      <c r="A24" s="3" t="s">
        <v>2415</v>
      </c>
      <c r="B24" s="3" t="s">
        <v>1332</v>
      </c>
      <c r="C24" s="3" t="s">
        <v>555</v>
      </c>
      <c r="D24" s="2">
        <f ca="1">IF(E23=E24,D23,CELL("wiersz",A22))</f>
        <v>22</v>
      </c>
      <c r="E24" s="23">
        <f>LARGE(F24:AG24,1)+LARGE(F24:AG24,2)+LARGE(F24:AG24,3)+LARGE(F24:AG24,4)+IFERROR(LARGE(F24:AG24,5),0)+IFERROR(LARGE(F24:AG24,6),0)</f>
        <v>80.706039343184017</v>
      </c>
      <c r="F24" s="22"/>
      <c r="G24" s="22"/>
      <c r="H24" s="22"/>
      <c r="I24" s="71"/>
      <c r="J24" s="72"/>
      <c r="K24" s="72"/>
      <c r="L24" s="72"/>
      <c r="M24" s="72"/>
      <c r="N24" s="22"/>
      <c r="O24" s="22"/>
      <c r="P24" s="22"/>
      <c r="Q24" s="22"/>
      <c r="R24" s="22"/>
      <c r="S24" s="22"/>
      <c r="T24" s="71"/>
      <c r="U24" s="71"/>
      <c r="V24" s="22"/>
      <c r="W24" s="22"/>
      <c r="X24" s="22"/>
      <c r="Y24" s="73"/>
      <c r="Z24" s="22">
        <v>51.053120419875654</v>
      </c>
      <c r="AA24" s="22"/>
      <c r="AB24" s="22"/>
      <c r="AC24" s="22"/>
      <c r="AD24" s="22">
        <f>IFERROR(LARGE(AH24:AM24,1),0)+IFERROR(LARGE(AH24:AM24,2),0)</f>
        <v>29.65291892330837</v>
      </c>
      <c r="AE24" s="22">
        <f>IFERROR(LARGE(AH24:AM24,3),0)+IFERROR(LARGE(AH24:AM24,4),0)</f>
        <v>0</v>
      </c>
      <c r="AF24" s="22">
        <f>IFERROR(LARGE(AH24:AM24,5),0)+IFERROR(LARGE(AH24:AM24,6),0)</f>
        <v>0</v>
      </c>
      <c r="AG24" s="22">
        <f>IFERROR(LARGE(AH24:AM24,7),0)</f>
        <v>0</v>
      </c>
      <c r="AH24" s="22">
        <v>29.65291892330837</v>
      </c>
      <c r="AI24" s="22"/>
      <c r="AJ24" s="22"/>
      <c r="AK24" s="22"/>
      <c r="AL24" s="22"/>
      <c r="AM24" s="22"/>
    </row>
    <row r="25" spans="1:39">
      <c r="A25" s="3" t="s">
        <v>3999</v>
      </c>
      <c r="B25" s="3" t="s">
        <v>3491</v>
      </c>
      <c r="C25" s="3" t="s">
        <v>3492</v>
      </c>
      <c r="D25" s="2">
        <f ca="1">IF(E24=E25,D24,CELL("wiersz",A23))</f>
        <v>23</v>
      </c>
      <c r="E25" s="23">
        <f>LARGE(F25:AG25,1)+LARGE(F25:AG25,2)+LARGE(F25:AG25,3)+LARGE(F25:AG25,4)+IFERROR(LARGE(F25:AG25,5),0)+IFERROR(LARGE(F25:AG25,6),0)</f>
        <v>80.317048371514659</v>
      </c>
      <c r="F25" s="22"/>
      <c r="G25" s="22"/>
      <c r="H25" s="22"/>
      <c r="I25" s="71"/>
      <c r="J25" s="72"/>
      <c r="K25" s="72"/>
      <c r="L25" s="72"/>
      <c r="M25" s="72"/>
      <c r="N25" s="22"/>
      <c r="O25" s="22"/>
      <c r="P25" s="22"/>
      <c r="Q25" s="22"/>
      <c r="R25" s="22"/>
      <c r="S25" s="22"/>
      <c r="T25" s="71"/>
      <c r="U25" s="71"/>
      <c r="V25" s="22"/>
      <c r="W25" s="22"/>
      <c r="X25" s="22"/>
      <c r="Y25" s="73"/>
      <c r="Z25" s="22">
        <v>37.459905514371812</v>
      </c>
      <c r="AA25" s="22"/>
      <c r="AB25" s="22"/>
      <c r="AC25" s="22">
        <v>42.857142857142854</v>
      </c>
      <c r="AD25" s="22">
        <f>IFERROR(LARGE(AH25:AM25,1),0)+IFERROR(LARGE(AH25:AM25,2),0)</f>
        <v>0</v>
      </c>
      <c r="AE25" s="22">
        <f>IFERROR(LARGE(AH25:AM25,3),0)+IFERROR(LARGE(AH25:AM25,4),0)</f>
        <v>0</v>
      </c>
      <c r="AF25" s="22">
        <f>IFERROR(LARGE(AH25:AM25,5),0)+IFERROR(LARGE(AH25:AM25,6),0)</f>
        <v>0</v>
      </c>
      <c r="AG25" s="22">
        <f>IFERROR(LARGE(AH25:AM25,7),0)</f>
        <v>0</v>
      </c>
      <c r="AH25" s="22"/>
      <c r="AI25" s="22"/>
      <c r="AJ25" s="22"/>
      <c r="AK25" s="22"/>
      <c r="AL25" s="22"/>
      <c r="AM25" s="22"/>
    </row>
    <row r="26" spans="1:39">
      <c r="A26" s="3" t="s">
        <v>3143</v>
      </c>
      <c r="B26" s="3"/>
      <c r="C26" s="3"/>
      <c r="D26" s="2">
        <f ca="1">IF(E25=E26,D25,CELL("wiersz",A24))</f>
        <v>24</v>
      </c>
      <c r="E26" s="23">
        <f>LARGE(F26:AG26,1)+LARGE(F26:AG26,2)+LARGE(F26:AG26,3)+LARGE(F26:AG26,4)+IFERROR(LARGE(F26:AG26,5),0)+IFERROR(LARGE(F26:AG26,6),0)</f>
        <v>78.74250291716308</v>
      </c>
      <c r="F26" s="22"/>
      <c r="G26" s="22"/>
      <c r="H26" s="22"/>
      <c r="I26" s="71"/>
      <c r="J26" s="72"/>
      <c r="K26" s="72"/>
      <c r="L26" s="72"/>
      <c r="M26" s="72"/>
      <c r="N26" s="22"/>
      <c r="O26" s="22"/>
      <c r="P26" s="22"/>
      <c r="Q26" s="22"/>
      <c r="R26" s="22"/>
      <c r="S26" s="22">
        <v>39.582809751193778</v>
      </c>
      <c r="T26" s="71"/>
      <c r="U26" s="71"/>
      <c r="V26" s="22"/>
      <c r="W26" s="22"/>
      <c r="X26" s="22"/>
      <c r="Y26" s="73">
        <v>39.159693165969294</v>
      </c>
      <c r="Z26" s="22"/>
      <c r="AA26" s="22"/>
      <c r="AB26" s="22"/>
      <c r="AC26" s="22"/>
      <c r="AD26" s="22">
        <f>IFERROR(LARGE(AH26:AM26,1),0)+IFERROR(LARGE(AH26:AM26,2),0)</f>
        <v>0</v>
      </c>
      <c r="AE26" s="22">
        <f>IFERROR(LARGE(AH26:AM26,3),0)+IFERROR(LARGE(AH26:AM26,4),0)</f>
        <v>0</v>
      </c>
      <c r="AF26" s="22">
        <f>IFERROR(LARGE(AH26:AM26,5),0)+IFERROR(LARGE(AH26:AM26,6),0)</f>
        <v>0</v>
      </c>
      <c r="AG26" s="22">
        <f>IFERROR(LARGE(AH26:AM26,7),0)</f>
        <v>0</v>
      </c>
      <c r="AH26" s="22"/>
      <c r="AI26" s="22"/>
      <c r="AJ26" s="22"/>
      <c r="AK26" s="22"/>
      <c r="AL26" s="22"/>
      <c r="AM26" s="22"/>
    </row>
    <row r="27" spans="1:39">
      <c r="A27" s="3" t="s">
        <v>3142</v>
      </c>
      <c r="B27" s="3"/>
      <c r="C27" s="3"/>
      <c r="D27" s="2">
        <f ca="1">IF(E26=E27,D26,CELL("wiersz",A25))</f>
        <v>25</v>
      </c>
      <c r="E27" s="23">
        <f>LARGE(F27:AG27,1)+LARGE(F27:AG27,2)+LARGE(F27:AG27,3)+LARGE(F27:AG27,4)+IFERROR(LARGE(F27:AG27,5),0)+IFERROR(LARGE(F27:AG27,6),0)</f>
        <v>77.169824476762699</v>
      </c>
      <c r="F27" s="22"/>
      <c r="G27" s="22"/>
      <c r="H27" s="22"/>
      <c r="I27" s="71"/>
      <c r="J27" s="72"/>
      <c r="K27" s="72"/>
      <c r="L27" s="72"/>
      <c r="M27" s="72"/>
      <c r="N27" s="22"/>
      <c r="O27" s="22"/>
      <c r="P27" s="22"/>
      <c r="Q27" s="22"/>
      <c r="R27" s="22"/>
      <c r="S27" s="22">
        <v>39.582809751193778</v>
      </c>
      <c r="T27" s="71"/>
      <c r="U27" s="71"/>
      <c r="V27" s="22"/>
      <c r="W27" s="22"/>
      <c r="X27" s="22"/>
      <c r="Y27" s="73">
        <v>37.58701472556892</v>
      </c>
      <c r="Z27" s="22"/>
      <c r="AA27" s="22"/>
      <c r="AB27" s="22"/>
      <c r="AC27" s="22"/>
      <c r="AD27" s="22">
        <f>IFERROR(LARGE(AH27:AM27,1),0)+IFERROR(LARGE(AH27:AM27,2),0)</f>
        <v>0</v>
      </c>
      <c r="AE27" s="22">
        <f>IFERROR(LARGE(AH27:AM27,3),0)+IFERROR(LARGE(AH27:AM27,4),0)</f>
        <v>0</v>
      </c>
      <c r="AF27" s="22">
        <f>IFERROR(LARGE(AH27:AM27,5),0)+IFERROR(LARGE(AH27:AM27,6),0)</f>
        <v>0</v>
      </c>
      <c r="AG27" s="22">
        <f>IFERROR(LARGE(AH27:AM27,7),0)</f>
        <v>0</v>
      </c>
      <c r="AH27" s="22"/>
      <c r="AI27" s="22"/>
      <c r="AJ27" s="22"/>
      <c r="AK27" s="22"/>
      <c r="AL27" s="22"/>
      <c r="AM27" s="22"/>
    </row>
    <row r="28" spans="1:39">
      <c r="A28" s="3" t="s">
        <v>2418</v>
      </c>
      <c r="B28" s="3" t="s">
        <v>1343</v>
      </c>
      <c r="C28" s="3" t="s">
        <v>1203</v>
      </c>
      <c r="D28" s="2">
        <f ca="1">IF(E27=E28,D27,CELL("wiersz",A26))</f>
        <v>26</v>
      </c>
      <c r="E28" s="23">
        <f>LARGE(F28:AG28,1)+LARGE(F28:AG28,2)+LARGE(F28:AG28,3)+LARGE(F28:AG28,4)+IFERROR(LARGE(F28:AG28,5),0)+IFERROR(LARGE(F28:AG28,6),0)</f>
        <v>74.66500502088978</v>
      </c>
      <c r="F28" s="22"/>
      <c r="G28" s="22"/>
      <c r="H28" s="22"/>
      <c r="I28" s="71"/>
      <c r="J28" s="72"/>
      <c r="K28" s="72"/>
      <c r="L28" s="72"/>
      <c r="M28" s="72"/>
      <c r="N28" s="22"/>
      <c r="O28" s="22"/>
      <c r="P28" s="22"/>
      <c r="Q28" s="22"/>
      <c r="R28" s="22"/>
      <c r="S28" s="22"/>
      <c r="T28" s="71"/>
      <c r="U28" s="71"/>
      <c r="V28" s="22"/>
      <c r="W28" s="22"/>
      <c r="X28" s="22"/>
      <c r="Y28" s="73"/>
      <c r="Z28" s="22">
        <v>47.751861848520512</v>
      </c>
      <c r="AA28" s="22"/>
      <c r="AB28" s="22"/>
      <c r="AC28" s="22"/>
      <c r="AD28" s="22">
        <f>IFERROR(LARGE(AH28:AM28,1),0)+IFERROR(LARGE(AH28:AM28,2),0)</f>
        <v>26.913143172369264</v>
      </c>
      <c r="AE28" s="22">
        <f>IFERROR(LARGE(AH28:AM28,3),0)+IFERROR(LARGE(AH28:AM28,4),0)</f>
        <v>0</v>
      </c>
      <c r="AF28" s="22">
        <f>IFERROR(LARGE(AH28:AM28,5),0)+IFERROR(LARGE(AH28:AM28,6),0)</f>
        <v>0</v>
      </c>
      <c r="AG28" s="22">
        <f>IFERROR(LARGE(AH28:AM28,7),0)</f>
        <v>0</v>
      </c>
      <c r="AH28" s="22">
        <v>26.913143172369264</v>
      </c>
      <c r="AI28" s="22"/>
      <c r="AJ28" s="22"/>
      <c r="AK28" s="22"/>
      <c r="AL28" s="22"/>
      <c r="AM28" s="22"/>
    </row>
    <row r="29" spans="1:39">
      <c r="A29" s="3" t="s">
        <v>2551</v>
      </c>
      <c r="B29" s="3" t="s">
        <v>2516</v>
      </c>
      <c r="C29" s="3"/>
      <c r="D29" s="2">
        <f ca="1">IF(E28=E29,D28,CELL("wiersz",A27))</f>
        <v>27</v>
      </c>
      <c r="E29" s="23">
        <f>LARGE(F29:AG29,1)+LARGE(F29:AG29,2)+LARGE(F29:AG29,3)+LARGE(F29:AG29,4)+IFERROR(LARGE(F29:AG29,5),0)+IFERROR(LARGE(F29:AG29,6),0)</f>
        <v>74.471544715447166</v>
      </c>
      <c r="F29" s="22"/>
      <c r="G29" s="22"/>
      <c r="H29" s="22"/>
      <c r="I29" s="71"/>
      <c r="J29" s="72"/>
      <c r="K29" s="72">
        <v>74.471544715447166</v>
      </c>
      <c r="L29" s="72"/>
      <c r="M29" s="72"/>
      <c r="N29" s="22"/>
      <c r="O29" s="22"/>
      <c r="P29" s="22"/>
      <c r="Q29" s="22"/>
      <c r="R29" s="22"/>
      <c r="S29" s="22"/>
      <c r="T29" s="71"/>
      <c r="U29" s="71"/>
      <c r="V29" s="22"/>
      <c r="W29" s="22"/>
      <c r="X29" s="22"/>
      <c r="Y29" s="73"/>
      <c r="Z29" s="22"/>
      <c r="AA29" s="22"/>
      <c r="AB29" s="22"/>
      <c r="AC29" s="22"/>
      <c r="AD29" s="22">
        <f>IFERROR(LARGE(AH29:AM29,1),0)+IFERROR(LARGE(AH29:AM29,2),0)</f>
        <v>0</v>
      </c>
      <c r="AE29" s="22">
        <f>IFERROR(LARGE(AH29:AM29,3),0)+IFERROR(LARGE(AH29:AM29,4),0)</f>
        <v>0</v>
      </c>
      <c r="AF29" s="22">
        <f>IFERROR(LARGE(AH29:AM29,5),0)+IFERROR(LARGE(AH29:AM29,6),0)</f>
        <v>0</v>
      </c>
      <c r="AG29" s="22">
        <f>IFERROR(LARGE(AH29:AM29,7),0)</f>
        <v>0</v>
      </c>
      <c r="AH29" s="22"/>
      <c r="AI29" s="22"/>
      <c r="AJ29" s="22"/>
      <c r="AK29" s="22"/>
      <c r="AL29" s="22"/>
      <c r="AM29" s="22"/>
    </row>
    <row r="30" spans="1:39">
      <c r="A30" s="3" t="s">
        <v>2419</v>
      </c>
      <c r="B30" s="3" t="s">
        <v>1343</v>
      </c>
      <c r="C30" s="3" t="s">
        <v>1203</v>
      </c>
      <c r="D30" s="2">
        <f ca="1">IF(E29=E30,D29,CELL("wiersz",A28))</f>
        <v>28</v>
      </c>
      <c r="E30" s="23">
        <f>LARGE(F30:AG30,1)+LARGE(F30:AG30,2)+LARGE(F30:AG30,3)+LARGE(F30:AG30,4)+IFERROR(LARGE(F30:AG30,5),0)+IFERROR(LARGE(F30:AG30,6),0)</f>
        <v>74.455022881997266</v>
      </c>
      <c r="F30" s="22"/>
      <c r="G30" s="22"/>
      <c r="H30" s="22"/>
      <c r="I30" s="71"/>
      <c r="J30" s="72"/>
      <c r="K30" s="72"/>
      <c r="L30" s="72"/>
      <c r="M30" s="72"/>
      <c r="N30" s="22"/>
      <c r="O30" s="22"/>
      <c r="P30" s="22"/>
      <c r="Q30" s="22"/>
      <c r="R30" s="22"/>
      <c r="S30" s="22"/>
      <c r="T30" s="71"/>
      <c r="U30" s="71"/>
      <c r="V30" s="22"/>
      <c r="W30" s="22"/>
      <c r="X30" s="22"/>
      <c r="Y30" s="73"/>
      <c r="Z30" s="22">
        <v>47.545264691318074</v>
      </c>
      <c r="AA30" s="22"/>
      <c r="AB30" s="22"/>
      <c r="AC30" s="22"/>
      <c r="AD30" s="22">
        <f>IFERROR(LARGE(AH30:AM30,1),0)+IFERROR(LARGE(AH30:AM30,2),0)</f>
        <v>26.909758190679192</v>
      </c>
      <c r="AE30" s="22">
        <f>IFERROR(LARGE(AH30:AM30,3),0)+IFERROR(LARGE(AH30:AM30,4),0)</f>
        <v>0</v>
      </c>
      <c r="AF30" s="22">
        <f>IFERROR(LARGE(AH30:AM30,5),0)+IFERROR(LARGE(AH30:AM30,6),0)</f>
        <v>0</v>
      </c>
      <c r="AG30" s="22">
        <f>IFERROR(LARGE(AH30:AM30,7),0)</f>
        <v>0</v>
      </c>
      <c r="AH30" s="22">
        <v>26.909758190679192</v>
      </c>
      <c r="AI30" s="22"/>
      <c r="AJ30" s="22"/>
      <c r="AK30" s="22"/>
      <c r="AL30" s="22"/>
      <c r="AM30" s="22"/>
    </row>
    <row r="31" spans="1:39">
      <c r="A31" s="3" t="s">
        <v>2625</v>
      </c>
      <c r="B31" s="3" t="s">
        <v>2475</v>
      </c>
      <c r="C31" s="3" t="s">
        <v>47</v>
      </c>
      <c r="D31" s="2">
        <f ca="1">IF(E30=E31,D30,CELL("wiersz",A29))</f>
        <v>29</v>
      </c>
      <c r="E31" s="23">
        <f>LARGE(F31:AG31,1)+LARGE(F31:AG31,2)+LARGE(F31:AG31,3)+LARGE(F31:AG31,4)+IFERROR(LARGE(F31:AG31,5),0)+IFERROR(LARGE(F31:AG31,6),0)</f>
        <v>74.308300395256921</v>
      </c>
      <c r="F31" s="22"/>
      <c r="G31" s="22"/>
      <c r="H31" s="22"/>
      <c r="I31" s="71"/>
      <c r="J31" s="72"/>
      <c r="K31" s="72"/>
      <c r="L31" s="72">
        <v>74.308300395256921</v>
      </c>
      <c r="M31" s="72"/>
      <c r="N31" s="22"/>
      <c r="O31" s="22"/>
      <c r="P31" s="22"/>
      <c r="Q31" s="22"/>
      <c r="R31" s="22"/>
      <c r="S31" s="22"/>
      <c r="T31" s="71"/>
      <c r="U31" s="71"/>
      <c r="V31" s="22"/>
      <c r="W31" s="22"/>
      <c r="X31" s="22"/>
      <c r="Y31" s="73"/>
      <c r="Z31" s="22"/>
      <c r="AA31" s="22"/>
      <c r="AB31" s="22"/>
      <c r="AC31" s="22"/>
      <c r="AD31" s="22">
        <f>IFERROR(LARGE(AH31:AM31,1),0)+IFERROR(LARGE(AH31:AM31,2),0)</f>
        <v>0</v>
      </c>
      <c r="AE31" s="22">
        <f>IFERROR(LARGE(AH31:AM31,3),0)+IFERROR(LARGE(AH31:AM31,4),0)</f>
        <v>0</v>
      </c>
      <c r="AF31" s="22">
        <f>IFERROR(LARGE(AH31:AM31,5),0)+IFERROR(LARGE(AH31:AM31,6),0)</f>
        <v>0</v>
      </c>
      <c r="AG31" s="22">
        <f>IFERROR(LARGE(AH31:AM31,7),0)</f>
        <v>0</v>
      </c>
      <c r="AH31" s="22"/>
      <c r="AI31" s="22"/>
      <c r="AJ31" s="22"/>
      <c r="AK31" s="22"/>
      <c r="AL31" s="22"/>
      <c r="AM31" s="22"/>
    </row>
    <row r="32" spans="1:39">
      <c r="A32" s="3" t="s">
        <v>2416</v>
      </c>
      <c r="B32" s="3"/>
      <c r="C32" s="3" t="s">
        <v>57</v>
      </c>
      <c r="D32" s="2">
        <f ca="1">IF(E31=E32,D31,CELL("wiersz",A30))</f>
        <v>30</v>
      </c>
      <c r="E32" s="23">
        <f>LARGE(F32:AG32,1)+LARGE(F32:AG32,2)+LARGE(F32:AG32,3)+LARGE(F32:AG32,4)+IFERROR(LARGE(F32:AG32,5),0)+IFERROR(LARGE(F32:AG32,6),0)</f>
        <v>71.949233108153237</v>
      </c>
      <c r="F32" s="22"/>
      <c r="G32" s="22"/>
      <c r="H32" s="22"/>
      <c r="I32" s="71"/>
      <c r="J32" s="72"/>
      <c r="K32" s="72"/>
      <c r="L32" s="72"/>
      <c r="M32" s="72"/>
      <c r="N32" s="22"/>
      <c r="O32" s="22"/>
      <c r="P32" s="22"/>
      <c r="Q32" s="22"/>
      <c r="R32" s="22"/>
      <c r="S32" s="22"/>
      <c r="T32" s="71"/>
      <c r="U32" s="71"/>
      <c r="V32" s="22"/>
      <c r="W32" s="22"/>
      <c r="X32" s="22"/>
      <c r="Y32" s="73"/>
      <c r="Z32" s="22">
        <v>43.222967901198245</v>
      </c>
      <c r="AA32" s="22"/>
      <c r="AB32" s="22"/>
      <c r="AC32" s="22"/>
      <c r="AD32" s="22">
        <f>IFERROR(LARGE(AH32:AM32,1),0)+IFERROR(LARGE(AH32:AM32,2),0)</f>
        <v>28.726265206954984</v>
      </c>
      <c r="AE32" s="22">
        <f>IFERROR(LARGE(AH32:AM32,3),0)+IFERROR(LARGE(AH32:AM32,4),0)</f>
        <v>0</v>
      </c>
      <c r="AF32" s="22">
        <f>IFERROR(LARGE(AH32:AM32,5),0)+IFERROR(LARGE(AH32:AM32,6),0)</f>
        <v>0</v>
      </c>
      <c r="AG32" s="22">
        <f>IFERROR(LARGE(AH32:AM32,7),0)</f>
        <v>0</v>
      </c>
      <c r="AH32" s="22">
        <v>28.726265206954984</v>
      </c>
      <c r="AI32" s="22"/>
      <c r="AJ32" s="22"/>
      <c r="AK32" s="22"/>
      <c r="AL32" s="22"/>
      <c r="AM32" s="22"/>
    </row>
    <row r="33" spans="1:39">
      <c r="A33" s="3" t="s">
        <v>2486</v>
      </c>
      <c r="B33" s="3" t="s">
        <v>2485</v>
      </c>
      <c r="C33" s="3" t="s">
        <v>2485</v>
      </c>
      <c r="D33" s="2">
        <f ca="1">IF(E32=E33,D32,CELL("wiersz",A31))</f>
        <v>31</v>
      </c>
      <c r="E33" s="23">
        <f>LARGE(F33:AG33,1)+LARGE(F33:AG33,2)+LARGE(F33:AG33,3)+LARGE(F33:AG33,4)+IFERROR(LARGE(F33:AG33,5),0)+IFERROR(LARGE(F33:AG33,6),0)</f>
        <v>71.739130434782609</v>
      </c>
      <c r="F33" s="22"/>
      <c r="G33" s="22"/>
      <c r="H33" s="22"/>
      <c r="I33" s="71"/>
      <c r="J33" s="72">
        <v>71.739130434782609</v>
      </c>
      <c r="K33" s="72"/>
      <c r="L33" s="72"/>
      <c r="M33" s="72"/>
      <c r="N33" s="22"/>
      <c r="O33" s="22"/>
      <c r="P33" s="22"/>
      <c r="Q33" s="22"/>
      <c r="R33" s="22"/>
      <c r="S33" s="22"/>
      <c r="T33" s="71"/>
      <c r="U33" s="71"/>
      <c r="V33" s="22"/>
      <c r="W33" s="22"/>
      <c r="X33" s="22"/>
      <c r="Y33" s="73"/>
      <c r="Z33" s="22"/>
      <c r="AA33" s="22"/>
      <c r="AB33" s="22"/>
      <c r="AC33" s="22"/>
      <c r="AD33" s="22">
        <f>IFERROR(LARGE(AH33:AM33,1),0)+IFERROR(LARGE(AH33:AM33,2),0)</f>
        <v>0</v>
      </c>
      <c r="AE33" s="22">
        <f>IFERROR(LARGE(AH33:AM33,3),0)+IFERROR(LARGE(AH33:AM33,4),0)</f>
        <v>0</v>
      </c>
      <c r="AF33" s="22">
        <f>IFERROR(LARGE(AH33:AM33,5),0)+IFERROR(LARGE(AH33:AM33,6),0)</f>
        <v>0</v>
      </c>
      <c r="AG33" s="22">
        <f>IFERROR(LARGE(AH33:AM33,7),0)</f>
        <v>0</v>
      </c>
      <c r="AH33" s="22"/>
      <c r="AI33" s="22"/>
      <c r="AJ33" s="22"/>
      <c r="AK33" s="22"/>
      <c r="AL33" s="22"/>
      <c r="AM33" s="22"/>
    </row>
    <row r="34" spans="1:39">
      <c r="A34" s="3" t="s">
        <v>4059</v>
      </c>
      <c r="B34" s="3"/>
      <c r="C34" s="3" t="s">
        <v>3706</v>
      </c>
      <c r="D34" s="2">
        <f ca="1">IF(E33=E34,D33,CELL("wiersz",A32))</f>
        <v>32</v>
      </c>
      <c r="E34" s="23">
        <f>LARGE(F34:AG34,1)+LARGE(F34:AG34,2)+LARGE(F34:AG34,3)+LARGE(F34:AG34,4)+IFERROR(LARGE(F34:AG34,5),0)+IFERROR(LARGE(F34:AG34,6),0)</f>
        <v>71.698113207547181</v>
      </c>
      <c r="F34" s="22"/>
      <c r="G34" s="22"/>
      <c r="H34" s="22"/>
      <c r="I34" s="71"/>
      <c r="J34" s="72"/>
      <c r="K34" s="72"/>
      <c r="L34" s="72"/>
      <c r="M34" s="72"/>
      <c r="N34" s="22"/>
      <c r="O34" s="22"/>
      <c r="P34" s="22"/>
      <c r="Q34" s="22"/>
      <c r="R34" s="22"/>
      <c r="S34" s="22"/>
      <c r="T34" s="71"/>
      <c r="U34" s="71"/>
      <c r="V34" s="22"/>
      <c r="W34" s="22"/>
      <c r="X34" s="22"/>
      <c r="Y34" s="73"/>
      <c r="Z34" s="22"/>
      <c r="AA34" s="22">
        <v>71.698113207547181</v>
      </c>
      <c r="AB34" s="22"/>
      <c r="AC34" s="22"/>
      <c r="AD34" s="22">
        <f>IFERROR(LARGE(AH34:AM34,1),0)+IFERROR(LARGE(AH34:AM34,2),0)</f>
        <v>0</v>
      </c>
      <c r="AE34" s="22">
        <f>IFERROR(LARGE(AH34:AM34,3),0)+IFERROR(LARGE(AH34:AM34,4),0)</f>
        <v>0</v>
      </c>
      <c r="AF34" s="22">
        <f>IFERROR(LARGE(AH34:AM34,5),0)+IFERROR(LARGE(AH34:AM34,6),0)</f>
        <v>0</v>
      </c>
      <c r="AG34" s="22">
        <f>IFERROR(LARGE(AH34:AM34,7),0)</f>
        <v>0</v>
      </c>
      <c r="AH34" s="22"/>
      <c r="AI34" s="22"/>
      <c r="AJ34" s="22"/>
      <c r="AK34" s="22"/>
      <c r="AL34" s="22"/>
      <c r="AM34" s="22"/>
    </row>
    <row r="35" spans="1:39">
      <c r="A35" s="3" t="s">
        <v>2552</v>
      </c>
      <c r="B35" s="3" t="s">
        <v>2520</v>
      </c>
      <c r="C35" s="3"/>
      <c r="D35" s="2">
        <f ca="1">IF(E34=E35,D34,CELL("wiersz",A33))</f>
        <v>33</v>
      </c>
      <c r="E35" s="23">
        <f>LARGE(F35:AG35,1)+LARGE(F35:AG35,2)+LARGE(F35:AG35,3)+LARGE(F35:AG35,4)+IFERROR(LARGE(F35:AG35,5),0)+IFERROR(LARGE(F35:AG35,6),0)</f>
        <v>71.450858034321385</v>
      </c>
      <c r="F35" s="22"/>
      <c r="G35" s="22"/>
      <c r="H35" s="22"/>
      <c r="I35" s="71"/>
      <c r="J35" s="72"/>
      <c r="K35" s="72">
        <v>71.450858034321385</v>
      </c>
      <c r="L35" s="72"/>
      <c r="M35" s="72"/>
      <c r="N35" s="22"/>
      <c r="O35" s="22"/>
      <c r="P35" s="22"/>
      <c r="Q35" s="22"/>
      <c r="R35" s="22"/>
      <c r="S35" s="22"/>
      <c r="T35" s="71"/>
      <c r="U35" s="71"/>
      <c r="V35" s="22"/>
      <c r="W35" s="22"/>
      <c r="X35" s="22"/>
      <c r="Y35" s="73"/>
      <c r="Z35" s="22"/>
      <c r="AA35" s="22"/>
      <c r="AB35" s="22"/>
      <c r="AC35" s="22"/>
      <c r="AD35" s="22">
        <f>IFERROR(LARGE(AH35:AM35,1),0)+IFERROR(LARGE(AH35:AM35,2),0)</f>
        <v>0</v>
      </c>
      <c r="AE35" s="22">
        <f>IFERROR(LARGE(AH35:AM35,3),0)+IFERROR(LARGE(AH35:AM35,4),0)</f>
        <v>0</v>
      </c>
      <c r="AF35" s="22">
        <f>IFERROR(LARGE(AH35:AM35,5),0)+IFERROR(LARGE(AH35:AM35,6),0)</f>
        <v>0</v>
      </c>
      <c r="AG35" s="22">
        <f>IFERROR(LARGE(AH35:AM35,7),0)</f>
        <v>0</v>
      </c>
      <c r="AH35" s="22"/>
      <c r="AI35" s="22"/>
      <c r="AJ35" s="22"/>
      <c r="AK35" s="22"/>
      <c r="AL35" s="22"/>
      <c r="AM35" s="22"/>
    </row>
    <row r="36" spans="1:39">
      <c r="A36" s="3" t="s">
        <v>2404</v>
      </c>
      <c r="B36" s="3"/>
      <c r="C36" s="3" t="s">
        <v>294</v>
      </c>
      <c r="D36" s="2">
        <f ca="1">IF(E35=E36,D35,CELL("wiersz",A34))</f>
        <v>34</v>
      </c>
      <c r="E36" s="23">
        <f>LARGE(F36:AG36,1)+LARGE(F36:AG36,2)+LARGE(F36:AG36,3)+LARGE(F36:AG36,4)+IFERROR(LARGE(F36:AG36,5),0)+IFERROR(LARGE(F36:AG36,6),0)</f>
        <v>71.410696947058483</v>
      </c>
      <c r="F36" s="22"/>
      <c r="G36" s="22"/>
      <c r="H36" s="22"/>
      <c r="I36" s="71"/>
      <c r="J36" s="72"/>
      <c r="K36" s="72"/>
      <c r="L36" s="72"/>
      <c r="M36" s="72"/>
      <c r="N36" s="22"/>
      <c r="O36" s="22"/>
      <c r="P36" s="22"/>
      <c r="Q36" s="22"/>
      <c r="R36" s="22"/>
      <c r="S36" s="22"/>
      <c r="T36" s="71"/>
      <c r="U36" s="71"/>
      <c r="V36" s="22"/>
      <c r="W36" s="22"/>
      <c r="X36" s="22"/>
      <c r="Y36" s="73"/>
      <c r="Z36" s="22"/>
      <c r="AA36" s="22"/>
      <c r="AB36" s="22"/>
      <c r="AC36" s="22"/>
      <c r="AD36" s="22">
        <f>IFERROR(LARGE(AH36:AM36,1),0)+IFERROR(LARGE(AH36:AM36,2),0)</f>
        <v>71.410696947058483</v>
      </c>
      <c r="AE36" s="22">
        <f>IFERROR(LARGE(AH36:AM36,3),0)+IFERROR(LARGE(AH36:AM36,4),0)</f>
        <v>0</v>
      </c>
      <c r="AF36" s="22">
        <f>IFERROR(LARGE(AH36:AM36,5),0)+IFERROR(LARGE(AH36:AM36,6),0)</f>
        <v>0</v>
      </c>
      <c r="AG36" s="22">
        <f>IFERROR(LARGE(AH36:AM36,7),0)</f>
        <v>0</v>
      </c>
      <c r="AH36" s="22">
        <v>39.74670673882688</v>
      </c>
      <c r="AI36" s="22"/>
      <c r="AJ36" s="22"/>
      <c r="AK36" s="22"/>
      <c r="AL36" s="22">
        <v>31.663990208231603</v>
      </c>
      <c r="AM36" s="22"/>
    </row>
    <row r="37" spans="1:39">
      <c r="A37" s="3" t="s">
        <v>3035</v>
      </c>
      <c r="B37" s="3" t="s">
        <v>1471</v>
      </c>
      <c r="C37" s="3"/>
      <c r="D37" s="2">
        <f ca="1">IF(E36=E37,D36,CELL("wiersz",A35))</f>
        <v>35</v>
      </c>
      <c r="E37" s="23">
        <f>LARGE(F37:AG37,1)+LARGE(F37:AG37,2)+LARGE(F37:AG37,3)+LARGE(F37:AG37,4)+IFERROR(LARGE(F37:AG37,5),0)+IFERROR(LARGE(F37:AG37,6),0)</f>
        <v>70.92535699683603</v>
      </c>
      <c r="F37" s="22"/>
      <c r="G37" s="22"/>
      <c r="H37" s="22"/>
      <c r="I37" s="71"/>
      <c r="J37" s="72"/>
      <c r="K37" s="72"/>
      <c r="L37" s="72"/>
      <c r="M37" s="72"/>
      <c r="N37" s="22"/>
      <c r="O37" s="22"/>
      <c r="P37" s="22"/>
      <c r="Q37" s="22"/>
      <c r="R37" s="22"/>
      <c r="S37" s="22"/>
      <c r="T37" s="71"/>
      <c r="U37" s="71"/>
      <c r="V37" s="22"/>
      <c r="W37" s="22"/>
      <c r="X37" s="22"/>
      <c r="Y37" s="73"/>
      <c r="Z37" s="22"/>
      <c r="AA37" s="22"/>
      <c r="AB37" s="22"/>
      <c r="AC37" s="22"/>
      <c r="AD37" s="22">
        <f>IFERROR(LARGE(AH37:AM37,1),0)+IFERROR(LARGE(AH37:AM37,2),0)</f>
        <v>70.92535699683603</v>
      </c>
      <c r="AE37" s="22">
        <f>IFERROR(LARGE(AH37:AM37,3),0)+IFERROR(LARGE(AH37:AM37,4),0)</f>
        <v>0</v>
      </c>
      <c r="AF37" s="22">
        <f>IFERROR(LARGE(AH37:AM37,5),0)+IFERROR(LARGE(AH37:AM37,6),0)</f>
        <v>0</v>
      </c>
      <c r="AG37" s="22">
        <f>IFERROR(LARGE(AH37:AM37,7),0)</f>
        <v>0</v>
      </c>
      <c r="AH37" s="22"/>
      <c r="AI37" s="22"/>
      <c r="AJ37" s="22">
        <v>46.875</v>
      </c>
      <c r="AK37" s="22"/>
      <c r="AL37" s="22">
        <v>24.050356996836033</v>
      </c>
      <c r="AM37" s="22"/>
    </row>
    <row r="38" spans="1:39">
      <c r="A38" s="3" t="s">
        <v>2434</v>
      </c>
      <c r="B38" s="3" t="s">
        <v>1957</v>
      </c>
      <c r="C38" s="3"/>
      <c r="D38" s="2">
        <f ca="1">IF(E37=E38,D37,CELL("wiersz",A36))</f>
        <v>36</v>
      </c>
      <c r="E38" s="23">
        <f>LARGE(F38:AG38,1)+LARGE(F38:AG38,2)+LARGE(F38:AG38,3)+LARGE(F38:AG38,4)+IFERROR(LARGE(F38:AG38,5),0)+IFERROR(LARGE(F38:AG38,6),0)</f>
        <v>69.867733005229169</v>
      </c>
      <c r="F38" s="22"/>
      <c r="G38" s="22"/>
      <c r="H38" s="22">
        <v>69.867733005229169</v>
      </c>
      <c r="I38" s="71"/>
      <c r="J38" s="72"/>
      <c r="K38" s="72"/>
      <c r="L38" s="72"/>
      <c r="M38" s="72"/>
      <c r="N38" s="22"/>
      <c r="O38" s="22"/>
      <c r="P38" s="22"/>
      <c r="Q38" s="22"/>
      <c r="R38" s="22"/>
      <c r="S38" s="22"/>
      <c r="T38" s="71"/>
      <c r="U38" s="71"/>
      <c r="V38" s="22"/>
      <c r="W38" s="22"/>
      <c r="X38" s="22"/>
      <c r="Y38" s="73"/>
      <c r="Z38" s="22"/>
      <c r="AA38" s="22"/>
      <c r="AB38" s="22"/>
      <c r="AC38" s="22"/>
      <c r="AD38" s="22">
        <f>IFERROR(LARGE(AH38:AM38,1),0)+IFERROR(LARGE(AH38:AM38,2),0)</f>
        <v>0</v>
      </c>
      <c r="AE38" s="22">
        <f>IFERROR(LARGE(AH38:AM38,3),0)+IFERROR(LARGE(AH38:AM38,4),0)</f>
        <v>0</v>
      </c>
      <c r="AF38" s="22">
        <f>IFERROR(LARGE(AH38:AM38,5),0)+IFERROR(LARGE(AH38:AM38,6),0)</f>
        <v>0</v>
      </c>
      <c r="AG38" s="22">
        <f>IFERROR(LARGE(AH38:AM38,7),0)</f>
        <v>0</v>
      </c>
      <c r="AH38" s="22"/>
      <c r="AI38" s="22"/>
      <c r="AJ38" s="22"/>
      <c r="AK38" s="22"/>
      <c r="AL38" s="22"/>
      <c r="AM38" s="22"/>
    </row>
    <row r="39" spans="1:39">
      <c r="A39" s="3" t="s">
        <v>3271</v>
      </c>
      <c r="B39" s="3" t="s">
        <v>3217</v>
      </c>
      <c r="C39" s="3" t="s">
        <v>3236</v>
      </c>
      <c r="D39" s="2">
        <f ca="1">IF(E38=E39,D38,CELL("wiersz",A37))</f>
        <v>37</v>
      </c>
      <c r="E39" s="23">
        <f>LARGE(F39:AG39,1)+LARGE(F39:AG39,2)+LARGE(F39:AG39,3)+LARGE(F39:AG39,4)+IFERROR(LARGE(F39:AG39,5),0)+IFERROR(LARGE(F39:AG39,6),0)</f>
        <v>68.250076616610443</v>
      </c>
      <c r="F39" s="22"/>
      <c r="G39" s="22"/>
      <c r="H39" s="22"/>
      <c r="I39" s="71"/>
      <c r="J39" s="72"/>
      <c r="K39" s="72"/>
      <c r="L39" s="72"/>
      <c r="M39" s="72"/>
      <c r="N39" s="22"/>
      <c r="O39" s="22"/>
      <c r="P39" s="22"/>
      <c r="Q39" s="22"/>
      <c r="R39" s="22"/>
      <c r="S39" s="22"/>
      <c r="T39" s="71"/>
      <c r="U39" s="71">
        <v>68.250076616610443</v>
      </c>
      <c r="V39" s="22"/>
      <c r="W39" s="22"/>
      <c r="X39" s="22"/>
      <c r="Y39" s="73"/>
      <c r="Z39" s="22"/>
      <c r="AA39" s="22"/>
      <c r="AB39" s="22"/>
      <c r="AC39" s="22"/>
      <c r="AD39" s="22">
        <f>IFERROR(LARGE(AH39:AM39,1),0)+IFERROR(LARGE(AH39:AM39,2),0)</f>
        <v>0</v>
      </c>
      <c r="AE39" s="22">
        <f>IFERROR(LARGE(AH39:AM39,3),0)+IFERROR(LARGE(AH39:AM39,4),0)</f>
        <v>0</v>
      </c>
      <c r="AF39" s="22">
        <f>IFERROR(LARGE(AH39:AM39,5),0)+IFERROR(LARGE(AH39:AM39,6),0)</f>
        <v>0</v>
      </c>
      <c r="AG39" s="22">
        <f>IFERROR(LARGE(AH39:AM39,7),0)</f>
        <v>0</v>
      </c>
      <c r="AH39" s="22"/>
      <c r="AI39" s="22"/>
      <c r="AJ39" s="22"/>
      <c r="AK39" s="22"/>
      <c r="AL39" s="22"/>
      <c r="AM39" s="22"/>
    </row>
    <row r="40" spans="1:39">
      <c r="A40" s="3" t="s">
        <v>2951</v>
      </c>
      <c r="B40" s="3" t="s">
        <v>2930</v>
      </c>
      <c r="C40" s="3" t="s">
        <v>2654</v>
      </c>
      <c r="D40" s="2">
        <f ca="1">IF(E39=E40,D39,CELL("wiersz",A38))</f>
        <v>38</v>
      </c>
      <c r="E40" s="23">
        <f>LARGE(F40:AG40,1)+LARGE(F40:AG40,2)+LARGE(F40:AG40,3)+LARGE(F40:AG40,4)+IFERROR(LARGE(F40:AG40,5),0)+IFERROR(LARGE(F40:AG40,6),0)</f>
        <v>65</v>
      </c>
      <c r="F40" s="22"/>
      <c r="G40" s="22"/>
      <c r="H40" s="22"/>
      <c r="I40" s="71"/>
      <c r="J40" s="72"/>
      <c r="K40" s="72"/>
      <c r="L40" s="72"/>
      <c r="M40" s="72"/>
      <c r="N40" s="22"/>
      <c r="O40" s="22"/>
      <c r="P40" s="22">
        <v>65</v>
      </c>
      <c r="Q40" s="22"/>
      <c r="R40" s="22"/>
      <c r="S40" s="22"/>
      <c r="T40" s="71"/>
      <c r="U40" s="71"/>
      <c r="V40" s="22"/>
      <c r="W40" s="22"/>
      <c r="X40" s="22"/>
      <c r="Y40" s="73"/>
      <c r="Z40" s="22"/>
      <c r="AA40" s="22"/>
      <c r="AB40" s="22"/>
      <c r="AC40" s="22"/>
      <c r="AD40" s="22">
        <f>IFERROR(LARGE(AH40:AM40,1),0)+IFERROR(LARGE(AH40:AM40,2),0)</f>
        <v>0</v>
      </c>
      <c r="AE40" s="22">
        <f>IFERROR(LARGE(AH40:AM40,3),0)+IFERROR(LARGE(AH40:AM40,4),0)</f>
        <v>0</v>
      </c>
      <c r="AF40" s="22">
        <f>IFERROR(LARGE(AH40:AM40,5),0)+IFERROR(LARGE(AH40:AM40,6),0)</f>
        <v>0</v>
      </c>
      <c r="AG40" s="22">
        <f>IFERROR(LARGE(AH40:AM40,7),0)</f>
        <v>0</v>
      </c>
      <c r="AH40" s="22"/>
      <c r="AI40" s="22"/>
      <c r="AJ40" s="22"/>
      <c r="AK40" s="22"/>
      <c r="AL40" s="22"/>
      <c r="AM40" s="22"/>
    </row>
    <row r="41" spans="1:39">
      <c r="A41" s="3" t="s">
        <v>2553</v>
      </c>
      <c r="B41" s="3"/>
      <c r="C41" s="3"/>
      <c r="D41" s="2">
        <f ca="1">IF(E40=E41,D40,CELL("wiersz",A39))</f>
        <v>39</v>
      </c>
      <c r="E41" s="23">
        <f>LARGE(F41:AG41,1)+LARGE(F41:AG41,2)+LARGE(F41:AG41,3)+LARGE(F41:AG41,4)+IFERROR(LARGE(F41:AG41,5),0)+IFERROR(LARGE(F41:AG41,6),0)</f>
        <v>64.68926553672317</v>
      </c>
      <c r="F41" s="22"/>
      <c r="G41" s="22"/>
      <c r="H41" s="22"/>
      <c r="I41" s="71"/>
      <c r="J41" s="72"/>
      <c r="K41" s="72">
        <v>64.68926553672317</v>
      </c>
      <c r="L41" s="72"/>
      <c r="M41" s="72"/>
      <c r="N41" s="22"/>
      <c r="O41" s="22"/>
      <c r="P41" s="22"/>
      <c r="Q41" s="22"/>
      <c r="R41" s="22"/>
      <c r="S41" s="22"/>
      <c r="T41" s="71"/>
      <c r="U41" s="71"/>
      <c r="V41" s="22"/>
      <c r="W41" s="22"/>
      <c r="X41" s="22"/>
      <c r="Y41" s="73"/>
      <c r="Z41" s="22"/>
      <c r="AA41" s="22"/>
      <c r="AB41" s="22"/>
      <c r="AC41" s="22"/>
      <c r="AD41" s="22">
        <f>IFERROR(LARGE(AH41:AM41,1),0)+IFERROR(LARGE(AH41:AM41,2),0)</f>
        <v>0</v>
      </c>
      <c r="AE41" s="22">
        <f>IFERROR(LARGE(AH41:AM41,3),0)+IFERROR(LARGE(AH41:AM41,4),0)</f>
        <v>0</v>
      </c>
      <c r="AF41" s="22">
        <f>IFERROR(LARGE(AH41:AM41,5),0)+IFERROR(LARGE(AH41:AM41,6),0)</f>
        <v>0</v>
      </c>
      <c r="AG41" s="22">
        <f>IFERROR(LARGE(AH41:AM41,7),0)</f>
        <v>0</v>
      </c>
      <c r="AH41" s="22"/>
      <c r="AI41" s="22"/>
      <c r="AJ41" s="22"/>
      <c r="AK41" s="22"/>
      <c r="AL41" s="22"/>
      <c r="AM41" s="22"/>
    </row>
    <row r="42" spans="1:39">
      <c r="A42" s="3" t="s">
        <v>2952</v>
      </c>
      <c r="B42" s="3" t="s">
        <v>2935</v>
      </c>
      <c r="C42" s="3" t="s">
        <v>96</v>
      </c>
      <c r="D42" s="2">
        <f ca="1">IF(E41=E42,D41,CELL("wiersz",A40))</f>
        <v>40</v>
      </c>
      <c r="E42" s="23">
        <f>LARGE(F42:AG42,1)+LARGE(F42:AG42,2)+LARGE(F42:AG42,3)+LARGE(F42:AG42,4)+IFERROR(LARGE(F42:AG42,5),0)+IFERROR(LARGE(F42:AG42,6),0)</f>
        <v>58.947368421052637</v>
      </c>
      <c r="F42" s="22"/>
      <c r="G42" s="22"/>
      <c r="H42" s="22"/>
      <c r="I42" s="71"/>
      <c r="J42" s="72"/>
      <c r="K42" s="72"/>
      <c r="L42" s="72"/>
      <c r="M42" s="72"/>
      <c r="N42" s="22"/>
      <c r="O42" s="22"/>
      <c r="P42" s="283">
        <v>58.947368421052637</v>
      </c>
      <c r="Q42" s="22"/>
      <c r="R42" s="22"/>
      <c r="S42" s="22"/>
      <c r="T42" s="71"/>
      <c r="U42" s="71"/>
      <c r="V42" s="22"/>
      <c r="W42" s="22"/>
      <c r="X42" s="22"/>
      <c r="Y42" s="73"/>
      <c r="Z42" s="22"/>
      <c r="AA42" s="22"/>
      <c r="AB42" s="22"/>
      <c r="AC42" s="22"/>
      <c r="AD42" s="22">
        <f>IFERROR(LARGE(AH42:AM42,1),0)+IFERROR(LARGE(AH42:AM42,2),0)</f>
        <v>0</v>
      </c>
      <c r="AE42" s="22">
        <f>IFERROR(LARGE(AH42:AM42,3),0)+IFERROR(LARGE(AH42:AM42,4),0)</f>
        <v>0</v>
      </c>
      <c r="AF42" s="22">
        <f>IFERROR(LARGE(AH42:AM42,5),0)+IFERROR(LARGE(AH42:AM42,6),0)</f>
        <v>0</v>
      </c>
      <c r="AG42" s="22">
        <f>IFERROR(LARGE(AH42:AM42,7),0)</f>
        <v>0</v>
      </c>
      <c r="AH42" s="22"/>
      <c r="AI42" s="22"/>
      <c r="AJ42" s="22"/>
      <c r="AK42" s="22"/>
      <c r="AL42" s="22"/>
      <c r="AM42" s="22"/>
    </row>
    <row r="43" spans="1:39">
      <c r="A43" s="3" t="s">
        <v>2413</v>
      </c>
      <c r="B43" s="3"/>
      <c r="C43" s="3" t="s">
        <v>57</v>
      </c>
      <c r="D43" s="2">
        <f ca="1">IF(E42=E43,D42,CELL("wiersz",A41))</f>
        <v>41</v>
      </c>
      <c r="E43" s="23">
        <f>LARGE(F43:AG43,1)+LARGE(F43:AG43,2)+LARGE(F43:AG43,3)+LARGE(F43:AG43,4)+IFERROR(LARGE(F43:AG43,5),0)+IFERROR(LARGE(F43:AG43,6),0)</f>
        <v>58.715992016908608</v>
      </c>
      <c r="F43" s="22"/>
      <c r="G43" s="22"/>
      <c r="H43" s="22"/>
      <c r="I43" s="71"/>
      <c r="J43" s="72"/>
      <c r="K43" s="72"/>
      <c r="L43" s="72"/>
      <c r="M43" s="72"/>
      <c r="N43" s="22"/>
      <c r="O43" s="22"/>
      <c r="P43" s="22"/>
      <c r="Q43" s="22"/>
      <c r="R43" s="22"/>
      <c r="S43" s="22"/>
      <c r="T43" s="71"/>
      <c r="U43" s="71"/>
      <c r="V43" s="22"/>
      <c r="W43" s="22"/>
      <c r="X43" s="22"/>
      <c r="Y43" s="73"/>
      <c r="Z43" s="22"/>
      <c r="AA43" s="22"/>
      <c r="AB43" s="22"/>
      <c r="AC43" s="22"/>
      <c r="AD43" s="22">
        <f>IFERROR(LARGE(AH43:AM43,1),0)+IFERROR(LARGE(AH43:AM43,2),0)</f>
        <v>58.715992016908608</v>
      </c>
      <c r="AE43" s="22">
        <f>IFERROR(LARGE(AH43:AM43,3),0)+IFERROR(LARGE(AH43:AM43,4),0)</f>
        <v>0</v>
      </c>
      <c r="AF43" s="22">
        <f>IFERROR(LARGE(AH43:AM43,5),0)+IFERROR(LARGE(AH43:AM43,6),0)</f>
        <v>0</v>
      </c>
      <c r="AG43" s="22">
        <f>IFERROR(LARGE(AH43:AM43,7),0)</f>
        <v>0</v>
      </c>
      <c r="AH43" s="22">
        <v>32.257216818525905</v>
      </c>
      <c r="AI43" s="22"/>
      <c r="AJ43" s="22"/>
      <c r="AK43" s="22"/>
      <c r="AL43" s="22">
        <v>26.458775198382703</v>
      </c>
      <c r="AM43" s="22"/>
    </row>
    <row r="44" spans="1:39">
      <c r="A44" s="3" t="s">
        <v>3139</v>
      </c>
      <c r="B44" s="3" t="s">
        <v>3009</v>
      </c>
      <c r="C44" s="3"/>
      <c r="D44" s="2">
        <f ca="1">IF(E43=E44,D43,CELL("wiersz",A42))</f>
        <v>42</v>
      </c>
      <c r="E44" s="23">
        <f>LARGE(F44:AG44,1)+LARGE(F44:AG44,2)+LARGE(F44:AG44,3)+LARGE(F44:AG44,4)+IFERROR(LARGE(F44:AG44,5),0)+IFERROR(LARGE(F44:AG44,6),0)</f>
        <v>57.377049180327866</v>
      </c>
      <c r="F44" s="22"/>
      <c r="G44" s="22"/>
      <c r="H44" s="22"/>
      <c r="I44" s="71"/>
      <c r="J44" s="72"/>
      <c r="K44" s="72"/>
      <c r="L44" s="72"/>
      <c r="M44" s="72"/>
      <c r="N44" s="22"/>
      <c r="O44" s="22"/>
      <c r="P44" s="22"/>
      <c r="Q44" s="22"/>
      <c r="R44" s="22"/>
      <c r="S44" s="22">
        <v>57.377049180327866</v>
      </c>
      <c r="T44" s="71"/>
      <c r="U44" s="71"/>
      <c r="V44" s="22"/>
      <c r="W44" s="22"/>
      <c r="X44" s="22"/>
      <c r="Y44" s="73"/>
      <c r="Z44" s="22"/>
      <c r="AA44" s="22"/>
      <c r="AB44" s="22"/>
      <c r="AC44" s="22"/>
      <c r="AD44" s="22">
        <f>IFERROR(LARGE(AH44:AM44,1),0)+IFERROR(LARGE(AH44:AM44,2),0)</f>
        <v>0</v>
      </c>
      <c r="AE44" s="22">
        <f>IFERROR(LARGE(AH44:AM44,3),0)+IFERROR(LARGE(AH44:AM44,4),0)</f>
        <v>0</v>
      </c>
      <c r="AF44" s="22">
        <f>IFERROR(LARGE(AH44:AM44,5),0)+IFERROR(LARGE(AH44:AM44,6),0)</f>
        <v>0</v>
      </c>
      <c r="AG44" s="22">
        <f>IFERROR(LARGE(AH44:AM44,7),0)</f>
        <v>0</v>
      </c>
      <c r="AH44" s="22"/>
      <c r="AI44" s="22"/>
      <c r="AJ44" s="22"/>
      <c r="AK44" s="22"/>
      <c r="AL44" s="22"/>
      <c r="AM44" s="22"/>
    </row>
    <row r="45" spans="1:39">
      <c r="A45" s="3" t="s">
        <v>2805</v>
      </c>
      <c r="B45" s="3" t="s">
        <v>2792</v>
      </c>
      <c r="C45" s="3"/>
      <c r="D45" s="2">
        <f ca="1">IF(E44=E45,D44,CELL("wiersz",A43))</f>
        <v>43</v>
      </c>
      <c r="E45" s="23">
        <f>LARGE(F45:AG45,1)+LARGE(F45:AG45,2)+LARGE(F45:AG45,3)+LARGE(F45:AG45,4)+IFERROR(LARGE(F45:AG45,5),0)+IFERROR(LARGE(F45:AG45,6),0)</f>
        <v>55.555555555555564</v>
      </c>
      <c r="F45" s="22"/>
      <c r="G45" s="22"/>
      <c r="H45" s="22"/>
      <c r="I45" s="71"/>
      <c r="J45" s="72"/>
      <c r="K45" s="72"/>
      <c r="L45" s="72"/>
      <c r="M45" s="72"/>
      <c r="N45" s="22">
        <v>55.555555555555564</v>
      </c>
      <c r="O45" s="22"/>
      <c r="P45" s="22"/>
      <c r="Q45" s="22"/>
      <c r="R45" s="22"/>
      <c r="S45" s="22"/>
      <c r="T45" s="71"/>
      <c r="U45" s="71"/>
      <c r="V45" s="22"/>
      <c r="W45" s="22"/>
      <c r="X45" s="22"/>
      <c r="Y45" s="73"/>
      <c r="Z45" s="22"/>
      <c r="AA45" s="22"/>
      <c r="AB45" s="22"/>
      <c r="AC45" s="22"/>
      <c r="AD45" s="22">
        <f>IFERROR(LARGE(AH45:AM45,1),0)+IFERROR(LARGE(AH45:AM45,2),0)</f>
        <v>0</v>
      </c>
      <c r="AE45" s="22">
        <f>IFERROR(LARGE(AH45:AM45,3),0)+IFERROR(LARGE(AH45:AM45,4),0)</f>
        <v>0</v>
      </c>
      <c r="AF45" s="22">
        <f>IFERROR(LARGE(AH45:AM45,5),0)+IFERROR(LARGE(AH45:AM45,6),0)</f>
        <v>0</v>
      </c>
      <c r="AG45" s="22">
        <f>IFERROR(LARGE(AH45:AM45,7),0)</f>
        <v>0</v>
      </c>
      <c r="AH45" s="22"/>
      <c r="AI45" s="22"/>
      <c r="AJ45" s="22"/>
      <c r="AK45" s="22"/>
      <c r="AL45" s="22"/>
      <c r="AM45" s="22"/>
    </row>
    <row r="46" spans="1:39">
      <c r="A46" s="3" t="s">
        <v>3272</v>
      </c>
      <c r="B46" s="3" t="s">
        <v>143</v>
      </c>
      <c r="C46" s="3" t="s">
        <v>3238</v>
      </c>
      <c r="D46" s="2">
        <f ca="1">IF(E45=E46,D45,CELL("wiersz",A44))</f>
        <v>44</v>
      </c>
      <c r="E46" s="23">
        <f>LARGE(F46:AG46,1)+LARGE(F46:AG46,2)+LARGE(F46:AG46,3)+LARGE(F46:AG46,4)+IFERROR(LARGE(F46:AG46,5),0)+IFERROR(LARGE(F46:AG46,6),0)</f>
        <v>55.215527928310799</v>
      </c>
      <c r="F46" s="22"/>
      <c r="G46" s="22"/>
      <c r="H46" s="22"/>
      <c r="I46" s="71"/>
      <c r="J46" s="72"/>
      <c r="K46" s="72"/>
      <c r="L46" s="72"/>
      <c r="M46" s="72"/>
      <c r="N46" s="22"/>
      <c r="O46" s="22"/>
      <c r="P46" s="22"/>
      <c r="Q46" s="22"/>
      <c r="R46" s="22"/>
      <c r="S46" s="22"/>
      <c r="T46" s="71"/>
      <c r="U46" s="71">
        <v>55.215527928310799</v>
      </c>
      <c r="V46" s="22"/>
      <c r="W46" s="22"/>
      <c r="X46" s="22"/>
      <c r="Y46" s="73"/>
      <c r="Z46" s="22"/>
      <c r="AA46" s="22"/>
      <c r="AB46" s="22"/>
      <c r="AC46" s="22"/>
      <c r="AD46" s="22">
        <f>IFERROR(LARGE(AH46:AM46,1),0)+IFERROR(LARGE(AH46:AM46,2),0)</f>
        <v>0</v>
      </c>
      <c r="AE46" s="22">
        <f>IFERROR(LARGE(AH46:AM46,3),0)+IFERROR(LARGE(AH46:AM46,4),0)</f>
        <v>0</v>
      </c>
      <c r="AF46" s="22">
        <f>IFERROR(LARGE(AH46:AM46,5),0)+IFERROR(LARGE(AH46:AM46,6),0)</f>
        <v>0</v>
      </c>
      <c r="AG46" s="22">
        <f>IFERROR(LARGE(AH46:AM46,7),0)</f>
        <v>0</v>
      </c>
      <c r="AH46" s="22"/>
      <c r="AI46" s="22"/>
      <c r="AJ46" s="22"/>
      <c r="AK46" s="22"/>
      <c r="AL46" s="22"/>
      <c r="AM46" s="22"/>
    </row>
    <row r="47" spans="1:39">
      <c r="A47" s="3" t="s">
        <v>3996</v>
      </c>
      <c r="B47" s="3"/>
      <c r="C47" s="3" t="s">
        <v>927</v>
      </c>
      <c r="D47" s="2">
        <f ca="1">IF(E46=E47,D46,CELL("wiersz",A45))</f>
        <v>45</v>
      </c>
      <c r="E47" s="23">
        <f>LARGE(F47:AG47,1)+LARGE(F47:AG47,2)+LARGE(F47:AG47,3)+LARGE(F47:AG47,4)+IFERROR(LARGE(F47:AG47,5),0)+IFERROR(LARGE(F47:AG47,6),0)</f>
        <v>54.115902983457808</v>
      </c>
      <c r="F47" s="22"/>
      <c r="G47" s="22"/>
      <c r="H47" s="22"/>
      <c r="I47" s="71"/>
      <c r="J47" s="72"/>
      <c r="K47" s="72"/>
      <c r="L47" s="72"/>
      <c r="M47" s="72"/>
      <c r="N47" s="22"/>
      <c r="O47" s="22"/>
      <c r="P47" s="22"/>
      <c r="Q47" s="22"/>
      <c r="R47" s="22"/>
      <c r="S47" s="22"/>
      <c r="T47" s="71"/>
      <c r="U47" s="71"/>
      <c r="V47" s="22"/>
      <c r="W47" s="22"/>
      <c r="X47" s="22"/>
      <c r="Y47" s="73"/>
      <c r="Z47" s="22">
        <v>54.115902983457808</v>
      </c>
      <c r="AA47" s="22"/>
      <c r="AB47" s="22"/>
      <c r="AC47" s="22"/>
      <c r="AD47" s="22">
        <f>IFERROR(LARGE(AH47:AM47,1),0)+IFERROR(LARGE(AH47:AM47,2),0)</f>
        <v>0</v>
      </c>
      <c r="AE47" s="22">
        <f>IFERROR(LARGE(AH47:AM47,3),0)+IFERROR(LARGE(AH47:AM47,4),0)</f>
        <v>0</v>
      </c>
      <c r="AF47" s="22">
        <f>IFERROR(LARGE(AH47:AM47,5),0)+IFERROR(LARGE(AH47:AM47,6),0)</f>
        <v>0</v>
      </c>
      <c r="AG47" s="22">
        <f>IFERROR(LARGE(AH47:AM47,7),0)</f>
        <v>0</v>
      </c>
      <c r="AH47" s="22"/>
      <c r="AI47" s="22"/>
      <c r="AJ47" s="22"/>
      <c r="AK47" s="22"/>
      <c r="AL47" s="22"/>
      <c r="AM47" s="22"/>
    </row>
    <row r="48" spans="1:39">
      <c r="A48" s="3" t="s">
        <v>3997</v>
      </c>
      <c r="B48" s="3"/>
      <c r="C48" s="3" t="s">
        <v>927</v>
      </c>
      <c r="D48" s="2">
        <f ca="1">IF(E47=E48,D47,CELL("wiersz",A46))</f>
        <v>46</v>
      </c>
      <c r="E48" s="23">
        <f>LARGE(F48:AG48,1)+LARGE(F48:AG48,2)+LARGE(F48:AG48,3)+LARGE(F48:AG48,4)+IFERROR(LARGE(F48:AG48,5),0)+IFERROR(LARGE(F48:AG48,6),0)</f>
        <v>54.111881987570492</v>
      </c>
      <c r="F48" s="22"/>
      <c r="G48" s="22"/>
      <c r="H48" s="22"/>
      <c r="I48" s="71"/>
      <c r="J48" s="72"/>
      <c r="K48" s="72"/>
      <c r="L48" s="72"/>
      <c r="M48" s="72"/>
      <c r="N48" s="22"/>
      <c r="O48" s="22"/>
      <c r="P48" s="22"/>
      <c r="Q48" s="22"/>
      <c r="R48" s="22"/>
      <c r="S48" s="22"/>
      <c r="T48" s="71"/>
      <c r="U48" s="71"/>
      <c r="V48" s="22"/>
      <c r="W48" s="22"/>
      <c r="X48" s="22"/>
      <c r="Y48" s="73"/>
      <c r="Z48" s="22">
        <v>54.111881987570492</v>
      </c>
      <c r="AA48" s="22"/>
      <c r="AB48" s="22"/>
      <c r="AC48" s="22"/>
      <c r="AD48" s="22">
        <f>IFERROR(LARGE(AH48:AM48,1),0)+IFERROR(LARGE(AH48:AM48,2),0)</f>
        <v>0</v>
      </c>
      <c r="AE48" s="22">
        <f>IFERROR(LARGE(AH48:AM48,3),0)+IFERROR(LARGE(AH48:AM48,4),0)</f>
        <v>0</v>
      </c>
      <c r="AF48" s="22">
        <f>IFERROR(LARGE(AH48:AM48,5),0)+IFERROR(LARGE(AH48:AM48,6),0)</f>
        <v>0</v>
      </c>
      <c r="AG48" s="22">
        <f>IFERROR(LARGE(AH48:AM48,7),0)</f>
        <v>0</v>
      </c>
      <c r="AH48" s="22"/>
      <c r="AI48" s="22"/>
      <c r="AJ48" s="22"/>
      <c r="AK48" s="22"/>
      <c r="AL48" s="22"/>
      <c r="AM48" s="22"/>
    </row>
    <row r="49" spans="1:39">
      <c r="A49" s="3" t="s">
        <v>2733</v>
      </c>
      <c r="B49" s="3" t="s">
        <v>2656</v>
      </c>
      <c r="C49" s="3"/>
      <c r="D49" s="2">
        <f ca="1">IF(E48=E49,D48,CELL("wiersz",A47))</f>
        <v>47</v>
      </c>
      <c r="E49" s="23">
        <f>LARGE(F49:AG49,1)+LARGE(F49:AG49,2)+LARGE(F49:AG49,3)+LARGE(F49:AG49,4)+IFERROR(LARGE(F49:AG49,5),0)+IFERROR(LARGE(F49:AG49,6),0)</f>
        <v>53.846153846153847</v>
      </c>
      <c r="F49" s="22"/>
      <c r="G49" s="22"/>
      <c r="H49" s="22"/>
      <c r="I49" s="71"/>
      <c r="J49" s="72"/>
      <c r="K49" s="72"/>
      <c r="L49" s="72"/>
      <c r="M49" s="72">
        <v>53.846153846153847</v>
      </c>
      <c r="N49" s="22"/>
      <c r="O49" s="22"/>
      <c r="P49" s="22"/>
      <c r="Q49" s="22"/>
      <c r="R49" s="22"/>
      <c r="S49" s="22"/>
      <c r="T49" s="71"/>
      <c r="U49" s="71"/>
      <c r="V49" s="22"/>
      <c r="W49" s="22"/>
      <c r="X49" s="22"/>
      <c r="Y49" s="73"/>
      <c r="Z49" s="22"/>
      <c r="AA49" s="22"/>
      <c r="AB49" s="22"/>
      <c r="AC49" s="22"/>
      <c r="AD49" s="22">
        <f>IFERROR(LARGE(AH49:AM49,1),0)+IFERROR(LARGE(AH49:AM49,2),0)</f>
        <v>0</v>
      </c>
      <c r="AE49" s="22">
        <f>IFERROR(LARGE(AH49:AM49,3),0)+IFERROR(LARGE(AH49:AM49,4),0)</f>
        <v>0</v>
      </c>
      <c r="AF49" s="22">
        <f>IFERROR(LARGE(AH49:AM49,5),0)+IFERROR(LARGE(AH49:AM49,6),0)</f>
        <v>0</v>
      </c>
      <c r="AG49" s="22">
        <f>IFERROR(LARGE(AH49:AM49,7),0)</f>
        <v>0</v>
      </c>
      <c r="AH49" s="22"/>
      <c r="AI49" s="22"/>
      <c r="AJ49" s="22"/>
      <c r="AK49" s="22"/>
      <c r="AL49" s="22"/>
      <c r="AM49" s="22"/>
    </row>
    <row r="50" spans="1:39">
      <c r="A50" s="3" t="s">
        <v>2399</v>
      </c>
      <c r="B50" s="3"/>
      <c r="C50" s="3" t="s">
        <v>1266</v>
      </c>
      <c r="D50" s="2">
        <f ca="1">IF(E49=E50,D49,CELL("wiersz",A48))</f>
        <v>48</v>
      </c>
      <c r="E50" s="23">
        <f>LARGE(F50:AG50,1)+LARGE(F50:AG50,2)+LARGE(F50:AG50,3)+LARGE(F50:AG50,4)+IFERROR(LARGE(F50:AG50,5),0)+IFERROR(LARGE(F50:AG50,6),0)</f>
        <v>51.998556238454853</v>
      </c>
      <c r="F50" s="22"/>
      <c r="G50" s="22">
        <v>17.001514429356767</v>
      </c>
      <c r="H50" s="22"/>
      <c r="I50" s="71"/>
      <c r="J50" s="72"/>
      <c r="K50" s="72"/>
      <c r="L50" s="72"/>
      <c r="M50" s="72"/>
      <c r="N50" s="22"/>
      <c r="O50" s="22"/>
      <c r="P50" s="22"/>
      <c r="Q50" s="22"/>
      <c r="R50" s="22"/>
      <c r="S50" s="22"/>
      <c r="T50" s="71"/>
      <c r="U50" s="71"/>
      <c r="V50" s="22"/>
      <c r="W50" s="22"/>
      <c r="X50" s="22"/>
      <c r="Y50" s="73"/>
      <c r="Z50" s="22"/>
      <c r="AA50" s="22"/>
      <c r="AB50" s="22"/>
      <c r="AC50" s="22"/>
      <c r="AD50" s="22">
        <f>IFERROR(LARGE(AH50:AM50,1),0)+IFERROR(LARGE(AH50:AM50,2),0)</f>
        <v>34.997041809098086</v>
      </c>
      <c r="AE50" s="22">
        <f>IFERROR(LARGE(AH50:AM50,3),0)+IFERROR(LARGE(AH50:AM50,4),0)</f>
        <v>0</v>
      </c>
      <c r="AF50" s="22">
        <f>IFERROR(LARGE(AH50:AM50,5),0)+IFERROR(LARGE(AH50:AM50,6),0)</f>
        <v>0</v>
      </c>
      <c r="AG50" s="22">
        <f>IFERROR(LARGE(AH50:AM50,7),0)</f>
        <v>0</v>
      </c>
      <c r="AH50" s="22"/>
      <c r="AI50" s="22"/>
      <c r="AJ50" s="22"/>
      <c r="AK50" s="22"/>
      <c r="AL50" s="22">
        <v>34.997041809098086</v>
      </c>
      <c r="AM50" s="22"/>
    </row>
    <row r="51" spans="1:39">
      <c r="A51" s="3" t="s">
        <v>2435</v>
      </c>
      <c r="B51" s="3"/>
      <c r="C51" s="3"/>
      <c r="D51" s="2">
        <f ca="1">IF(E50=E51,D50,CELL("wiersz",A49))</f>
        <v>49</v>
      </c>
      <c r="E51" s="23">
        <f>LARGE(F51:AG51,1)+LARGE(F51:AG51,2)+LARGE(F51:AG51,3)+LARGE(F51:AG51,4)+IFERROR(LARGE(F51:AG51,5),0)+IFERROR(LARGE(F51:AG51,6),0)</f>
        <v>50.369220534427313</v>
      </c>
      <c r="F51" s="22"/>
      <c r="G51" s="22"/>
      <c r="H51" s="22">
        <v>50.369220534427313</v>
      </c>
      <c r="I51" s="71"/>
      <c r="J51" s="72"/>
      <c r="K51" s="72"/>
      <c r="L51" s="72"/>
      <c r="M51" s="72"/>
      <c r="N51" s="22"/>
      <c r="O51" s="22"/>
      <c r="P51" s="22"/>
      <c r="Q51" s="22"/>
      <c r="R51" s="22"/>
      <c r="S51" s="22"/>
      <c r="T51" s="71"/>
      <c r="U51" s="71"/>
      <c r="V51" s="22"/>
      <c r="W51" s="22"/>
      <c r="X51" s="22"/>
      <c r="Y51" s="73"/>
      <c r="Z51" s="22"/>
      <c r="AA51" s="22"/>
      <c r="AB51" s="22"/>
      <c r="AC51" s="22"/>
      <c r="AD51" s="22">
        <f>IFERROR(LARGE(AH51:AM51,1),0)+IFERROR(LARGE(AH51:AM51,2),0)</f>
        <v>0</v>
      </c>
      <c r="AE51" s="22">
        <f>IFERROR(LARGE(AH51:AM51,3),0)+IFERROR(LARGE(AH51:AM51,4),0)</f>
        <v>0</v>
      </c>
      <c r="AF51" s="22">
        <f>IFERROR(LARGE(AH51:AM51,5),0)+IFERROR(LARGE(AH51:AM51,6),0)</f>
        <v>0</v>
      </c>
      <c r="AG51" s="22">
        <f>IFERROR(LARGE(AH51:AM51,7),0)</f>
        <v>0</v>
      </c>
      <c r="AH51" s="22"/>
      <c r="AI51" s="22"/>
      <c r="AJ51" s="22"/>
      <c r="AK51" s="22"/>
      <c r="AL51" s="22"/>
      <c r="AM51" s="22"/>
    </row>
    <row r="52" spans="1:39">
      <c r="A52" s="3" t="s">
        <v>3273</v>
      </c>
      <c r="B52" s="3" t="s">
        <v>3225</v>
      </c>
      <c r="C52" s="3" t="s">
        <v>2654</v>
      </c>
      <c r="D52" s="2">
        <f ca="1">IF(E51=E52,D51,CELL("wiersz",A50))</f>
        <v>50</v>
      </c>
      <c r="E52" s="23">
        <f>LARGE(F52:AG52,1)+LARGE(F52:AG52,2)+LARGE(F52:AG52,3)+LARGE(F52:AG52,4)+IFERROR(LARGE(F52:AG52,5),0)+IFERROR(LARGE(F52:AG52,6),0)</f>
        <v>50.195934480282546</v>
      </c>
      <c r="F52" s="22"/>
      <c r="G52" s="22"/>
      <c r="H52" s="22"/>
      <c r="I52" s="71"/>
      <c r="J52" s="72"/>
      <c r="K52" s="72"/>
      <c r="L52" s="72"/>
      <c r="M52" s="72"/>
      <c r="N52" s="22"/>
      <c r="O52" s="22"/>
      <c r="P52" s="22"/>
      <c r="Q52" s="22"/>
      <c r="R52" s="22"/>
      <c r="S52" s="22"/>
      <c r="T52" s="71"/>
      <c r="U52" s="71">
        <v>50.195934480282546</v>
      </c>
      <c r="V52" s="22"/>
      <c r="W52" s="22"/>
      <c r="X52" s="22"/>
      <c r="Y52" s="73"/>
      <c r="Z52" s="22"/>
      <c r="AA52" s="22"/>
      <c r="AB52" s="22"/>
      <c r="AC52" s="22"/>
      <c r="AD52" s="22">
        <f>IFERROR(LARGE(AH52:AM52,1),0)+IFERROR(LARGE(AH52:AM52,2),0)</f>
        <v>0</v>
      </c>
      <c r="AE52" s="22">
        <f>IFERROR(LARGE(AH52:AM52,3),0)+IFERROR(LARGE(AH52:AM52,4),0)</f>
        <v>0</v>
      </c>
      <c r="AF52" s="22">
        <f>IFERROR(LARGE(AH52:AM52,5),0)+IFERROR(LARGE(AH52:AM52,6),0)</f>
        <v>0</v>
      </c>
      <c r="AG52" s="22">
        <f>IFERROR(LARGE(AH52:AM52,7),0)</f>
        <v>0</v>
      </c>
      <c r="AH52" s="22"/>
      <c r="AI52" s="22"/>
      <c r="AJ52" s="22"/>
      <c r="AK52" s="22"/>
      <c r="AL52" s="22"/>
      <c r="AM52" s="22"/>
    </row>
    <row r="53" spans="1:39">
      <c r="A53" s="3" t="s">
        <v>3274</v>
      </c>
      <c r="B53" s="3" t="s">
        <v>3225</v>
      </c>
      <c r="C53" s="3" t="s">
        <v>2654</v>
      </c>
      <c r="D53" s="2">
        <f ca="1">IF(E52=E53,D52,CELL("wiersz",A51))</f>
        <v>51</v>
      </c>
      <c r="E53" s="23">
        <f>LARGE(F53:AG53,1)+LARGE(F53:AG53,2)+LARGE(F53:AG53,3)+LARGE(F53:AG53,4)+IFERROR(LARGE(F53:AG53,5),0)+IFERROR(LARGE(F53:AG53,6),0)</f>
        <v>50.188312000577085</v>
      </c>
      <c r="F53" s="22"/>
      <c r="G53" s="22"/>
      <c r="H53" s="22"/>
      <c r="I53" s="71"/>
      <c r="J53" s="72"/>
      <c r="K53" s="72"/>
      <c r="L53" s="72"/>
      <c r="M53" s="72"/>
      <c r="N53" s="22"/>
      <c r="O53" s="22"/>
      <c r="P53" s="22"/>
      <c r="Q53" s="22"/>
      <c r="R53" s="22"/>
      <c r="S53" s="22"/>
      <c r="T53" s="71"/>
      <c r="U53" s="71">
        <v>50.188312000577085</v>
      </c>
      <c r="V53" s="22"/>
      <c r="W53" s="22"/>
      <c r="X53" s="22"/>
      <c r="Y53" s="73"/>
      <c r="Z53" s="22"/>
      <c r="AA53" s="22"/>
      <c r="AB53" s="22"/>
      <c r="AC53" s="22"/>
      <c r="AD53" s="22">
        <f>IFERROR(LARGE(AH53:AM53,1),0)+IFERROR(LARGE(AH53:AM53,2),0)</f>
        <v>0</v>
      </c>
      <c r="AE53" s="22">
        <f>IFERROR(LARGE(AH53:AM53,3),0)+IFERROR(LARGE(AH53:AM53,4),0)</f>
        <v>0</v>
      </c>
      <c r="AF53" s="22">
        <f>IFERROR(LARGE(AH53:AM53,5),0)+IFERROR(LARGE(AH53:AM53,6),0)</f>
        <v>0</v>
      </c>
      <c r="AG53" s="22">
        <f>IFERROR(LARGE(AH53:AM53,7),0)</f>
        <v>0</v>
      </c>
      <c r="AH53" s="22"/>
      <c r="AI53" s="22"/>
      <c r="AJ53" s="22"/>
      <c r="AK53" s="22"/>
      <c r="AL53" s="22"/>
      <c r="AM53" s="22"/>
    </row>
    <row r="54" spans="1:39">
      <c r="A54" s="3" t="s">
        <v>3189</v>
      </c>
      <c r="B54" s="3"/>
      <c r="C54" s="3" t="s">
        <v>425</v>
      </c>
      <c r="D54" s="2">
        <f ca="1">IF(E53=E54,D53,CELL("wiersz",A52))</f>
        <v>52</v>
      </c>
      <c r="E54" s="23">
        <f>LARGE(F54:AG54,1)+LARGE(F54:AG54,2)+LARGE(F54:AG54,3)+LARGE(F54:AG54,4)+IFERROR(LARGE(F54:AG54,5),0)+IFERROR(LARGE(F54:AG54,6),0)</f>
        <v>48.387096774193544</v>
      </c>
      <c r="F54" s="22"/>
      <c r="G54" s="22"/>
      <c r="H54" s="22"/>
      <c r="I54" s="71"/>
      <c r="J54" s="72"/>
      <c r="K54" s="72"/>
      <c r="L54" s="72"/>
      <c r="M54" s="72"/>
      <c r="N54" s="22"/>
      <c r="O54" s="22"/>
      <c r="P54" s="22"/>
      <c r="Q54" s="22"/>
      <c r="R54" s="22"/>
      <c r="S54" s="22"/>
      <c r="T54" s="71">
        <v>48.387096774193544</v>
      </c>
      <c r="U54" s="71"/>
      <c r="V54" s="22"/>
      <c r="W54" s="22"/>
      <c r="X54" s="22"/>
      <c r="Y54" s="73"/>
      <c r="Z54" s="22"/>
      <c r="AA54" s="22"/>
      <c r="AB54" s="22"/>
      <c r="AC54" s="22"/>
      <c r="AD54" s="22">
        <f>IFERROR(LARGE(AH54:AM54,1),0)+IFERROR(LARGE(AH54:AM54,2),0)</f>
        <v>0</v>
      </c>
      <c r="AE54" s="22">
        <f>IFERROR(LARGE(AH54:AM54,3),0)+IFERROR(LARGE(AH54:AM54,4),0)</f>
        <v>0</v>
      </c>
      <c r="AF54" s="22">
        <f>IFERROR(LARGE(AH54:AM54,5),0)+IFERROR(LARGE(AH54:AM54,6),0)</f>
        <v>0</v>
      </c>
      <c r="AG54" s="22">
        <f>IFERROR(LARGE(AH54:AM54,7),0)</f>
        <v>0</v>
      </c>
      <c r="AH54" s="22"/>
      <c r="AI54" s="22"/>
      <c r="AJ54" s="22"/>
      <c r="AK54" s="22"/>
      <c r="AL54" s="22"/>
      <c r="AM54" s="22"/>
    </row>
    <row r="55" spans="1:39">
      <c r="A55" s="3" t="s">
        <v>2393</v>
      </c>
      <c r="B55" s="3"/>
      <c r="C55" s="3" t="s">
        <v>1072</v>
      </c>
      <c r="D55" s="2">
        <f ca="1">IF(E54=E55,D54,CELL("wiersz",A53))</f>
        <v>53</v>
      </c>
      <c r="E55" s="23">
        <f>LARGE(F55:AG55,1)+LARGE(F55:AG55,2)+LARGE(F55:AG55,3)+LARGE(F55:AG55,4)+IFERROR(LARGE(F55:AG55,5),0)+IFERROR(LARGE(F55:AG55,6),0)</f>
        <v>47.936352353333845</v>
      </c>
      <c r="F55" s="22"/>
      <c r="G55" s="22">
        <v>47.936352353333845</v>
      </c>
      <c r="H55" s="22"/>
      <c r="I55" s="71"/>
      <c r="J55" s="72"/>
      <c r="K55" s="72"/>
      <c r="L55" s="72"/>
      <c r="M55" s="72"/>
      <c r="N55" s="22"/>
      <c r="O55" s="22"/>
      <c r="P55" s="22"/>
      <c r="Q55" s="22"/>
      <c r="R55" s="22"/>
      <c r="S55" s="22"/>
      <c r="T55" s="71"/>
      <c r="U55" s="71"/>
      <c r="V55" s="22"/>
      <c r="W55" s="22"/>
      <c r="X55" s="22"/>
      <c r="Y55" s="73"/>
      <c r="Z55" s="22"/>
      <c r="AA55" s="22"/>
      <c r="AB55" s="22"/>
      <c r="AC55" s="22"/>
      <c r="AD55" s="22">
        <f>IFERROR(LARGE(AH55:AM55,1),0)+IFERROR(LARGE(AH55:AM55,2),0)</f>
        <v>0</v>
      </c>
      <c r="AE55" s="22">
        <f>IFERROR(LARGE(AH55:AM55,3),0)+IFERROR(LARGE(AH55:AM55,4),0)</f>
        <v>0</v>
      </c>
      <c r="AF55" s="22">
        <f>IFERROR(LARGE(AH55:AM55,5),0)+IFERROR(LARGE(AH55:AM55,6),0)</f>
        <v>0</v>
      </c>
      <c r="AG55" s="22">
        <f>IFERROR(LARGE(AH55:AM55,7),0)</f>
        <v>0</v>
      </c>
      <c r="AH55" s="22"/>
      <c r="AI55" s="22"/>
      <c r="AJ55" s="22"/>
      <c r="AK55" s="22"/>
      <c r="AL55" s="22"/>
      <c r="AM55" s="22"/>
    </row>
    <row r="56" spans="1:39">
      <c r="A56" s="3" t="s">
        <v>2394</v>
      </c>
      <c r="B56" s="3"/>
      <c r="C56" s="3" t="s">
        <v>92</v>
      </c>
      <c r="D56" s="2">
        <f ca="1">IF(E55=E56,D55,CELL("wiersz",A54))</f>
        <v>54</v>
      </c>
      <c r="E56" s="23">
        <f>LARGE(F56:AG56,1)+LARGE(F56:AG56,2)+LARGE(F56:AG56,3)+LARGE(F56:AG56,4)+IFERROR(LARGE(F56:AG56,5),0)+IFERROR(LARGE(F56:AG56,6),0)</f>
        <v>46.390018406452107</v>
      </c>
      <c r="F56" s="22"/>
      <c r="G56" s="22">
        <v>46.390018406452107</v>
      </c>
      <c r="H56" s="22"/>
      <c r="I56" s="71"/>
      <c r="J56" s="72"/>
      <c r="K56" s="72"/>
      <c r="L56" s="72"/>
      <c r="M56" s="72"/>
      <c r="N56" s="22"/>
      <c r="O56" s="22"/>
      <c r="P56" s="22"/>
      <c r="Q56" s="22"/>
      <c r="R56" s="22"/>
      <c r="S56" s="22"/>
      <c r="T56" s="71"/>
      <c r="U56" s="71"/>
      <c r="V56" s="22"/>
      <c r="W56" s="22"/>
      <c r="X56" s="22"/>
      <c r="Y56" s="73"/>
      <c r="Z56" s="22"/>
      <c r="AA56" s="22"/>
      <c r="AB56" s="22"/>
      <c r="AC56" s="22"/>
      <c r="AD56" s="22">
        <f>IFERROR(LARGE(AH56:AM56,1),0)+IFERROR(LARGE(AH56:AM56,2),0)</f>
        <v>0</v>
      </c>
      <c r="AE56" s="22">
        <f>IFERROR(LARGE(AH56:AM56,3),0)+IFERROR(LARGE(AH56:AM56,4),0)</f>
        <v>0</v>
      </c>
      <c r="AF56" s="22">
        <f>IFERROR(LARGE(AH56:AM56,5),0)+IFERROR(LARGE(AH56:AM56,6),0)</f>
        <v>0</v>
      </c>
      <c r="AG56" s="22">
        <f>IFERROR(LARGE(AH56:AM56,7),0)</f>
        <v>0</v>
      </c>
      <c r="AH56" s="22"/>
      <c r="AI56" s="22"/>
      <c r="AJ56" s="22"/>
      <c r="AK56" s="22"/>
      <c r="AL56" s="22"/>
      <c r="AM56" s="22"/>
    </row>
    <row r="57" spans="1:39">
      <c r="A57" s="3" t="s">
        <v>3140</v>
      </c>
      <c r="B57" s="3"/>
      <c r="C57" s="3"/>
      <c r="D57" s="2">
        <f ca="1">IF(E56=E57,D56,CELL("wiersz",A55))</f>
        <v>55</v>
      </c>
      <c r="E57" s="23">
        <f>LARGE(F57:AG57,1)+LARGE(F57:AG57,2)+LARGE(F57:AG57,3)+LARGE(F57:AG57,4)+IFERROR(LARGE(F57:AG57,5),0)+IFERROR(LARGE(F57:AG57,6),0)</f>
        <v>46.179944709726072</v>
      </c>
      <c r="F57" s="22"/>
      <c r="G57" s="22"/>
      <c r="H57" s="22"/>
      <c r="I57" s="71"/>
      <c r="J57" s="72"/>
      <c r="K57" s="72"/>
      <c r="L57" s="72"/>
      <c r="M57" s="72"/>
      <c r="N57" s="22"/>
      <c r="O57" s="22"/>
      <c r="P57" s="22"/>
      <c r="Q57" s="22"/>
      <c r="R57" s="22"/>
      <c r="S57" s="22">
        <v>46.179944709726072</v>
      </c>
      <c r="T57" s="71"/>
      <c r="U57" s="71"/>
      <c r="V57" s="22"/>
      <c r="W57" s="22"/>
      <c r="X57" s="22"/>
      <c r="Y57" s="73"/>
      <c r="Z57" s="22"/>
      <c r="AA57" s="22"/>
      <c r="AB57" s="22"/>
      <c r="AC57" s="22"/>
      <c r="AD57" s="22">
        <f>IFERROR(LARGE(AH57:AM57,1),0)+IFERROR(LARGE(AH57:AM57,2),0)</f>
        <v>0</v>
      </c>
      <c r="AE57" s="22">
        <f>IFERROR(LARGE(AH57:AM57,3),0)+IFERROR(LARGE(AH57:AM57,4),0)</f>
        <v>0</v>
      </c>
      <c r="AF57" s="22">
        <f>IFERROR(LARGE(AH57:AM57,5),0)+IFERROR(LARGE(AH57:AM57,6),0)</f>
        <v>0</v>
      </c>
      <c r="AG57" s="22">
        <f>IFERROR(LARGE(AH57:AM57,7),0)</f>
        <v>0</v>
      </c>
      <c r="AH57" s="22"/>
      <c r="AI57" s="22"/>
      <c r="AJ57" s="22"/>
      <c r="AK57" s="22"/>
      <c r="AL57" s="22"/>
      <c r="AM57" s="22"/>
    </row>
    <row r="58" spans="1:39">
      <c r="A58" s="3" t="s">
        <v>3036</v>
      </c>
      <c r="B58" s="3" t="s">
        <v>3009</v>
      </c>
      <c r="C58" s="3"/>
      <c r="D58" s="2">
        <f ca="1">IF(E57=E58,D57,CELL("wiersz",A56))</f>
        <v>56</v>
      </c>
      <c r="E58" s="23">
        <f>LARGE(F58:AG58,1)+LARGE(F58:AG58,2)+LARGE(F58:AG58,3)+LARGE(F58:AG58,4)+IFERROR(LARGE(F58:AG58,5),0)+IFERROR(LARGE(F58:AG58,6),0)</f>
        <v>43.75</v>
      </c>
      <c r="F58" s="22"/>
      <c r="G58" s="22"/>
      <c r="H58" s="22"/>
      <c r="I58" s="71"/>
      <c r="J58" s="72"/>
      <c r="K58" s="72"/>
      <c r="L58" s="72"/>
      <c r="M58" s="72"/>
      <c r="N58" s="22"/>
      <c r="O58" s="22"/>
      <c r="P58" s="22"/>
      <c r="Q58" s="22"/>
      <c r="R58" s="22"/>
      <c r="S58" s="22"/>
      <c r="T58" s="71"/>
      <c r="U58" s="71"/>
      <c r="V58" s="22"/>
      <c r="W58" s="22"/>
      <c r="X58" s="22"/>
      <c r="Y58" s="73"/>
      <c r="Z58" s="22"/>
      <c r="AA58" s="22"/>
      <c r="AB58" s="22"/>
      <c r="AC58" s="22"/>
      <c r="AD58" s="22">
        <f>IFERROR(LARGE(AH58:AM58,1),0)+IFERROR(LARGE(AH58:AM58,2),0)</f>
        <v>43.75</v>
      </c>
      <c r="AE58" s="22">
        <f>IFERROR(LARGE(AH58:AM58,3),0)+IFERROR(LARGE(AH58:AM58,4),0)</f>
        <v>0</v>
      </c>
      <c r="AF58" s="22">
        <f>IFERROR(LARGE(AH58:AM58,5),0)+IFERROR(LARGE(AH58:AM58,6),0)</f>
        <v>0</v>
      </c>
      <c r="AG58" s="22">
        <f>IFERROR(LARGE(AH58:AM58,7),0)</f>
        <v>0</v>
      </c>
      <c r="AH58" s="22"/>
      <c r="AI58" s="22"/>
      <c r="AJ58" s="22">
        <v>43.75</v>
      </c>
      <c r="AK58" s="22"/>
      <c r="AL58" s="22"/>
      <c r="AM58" s="22"/>
    </row>
    <row r="59" spans="1:39">
      <c r="A59" s="3" t="s">
        <v>3141</v>
      </c>
      <c r="B59" s="3"/>
      <c r="C59" s="3"/>
      <c r="D59" s="2">
        <f ca="1">IF(E58=E59,D58,CELL("wiersz",A57))</f>
        <v>57</v>
      </c>
      <c r="E59" s="23">
        <f>LARGE(F59:AG59,1)+LARGE(F59:AG59,2)+LARGE(F59:AG59,3)+LARGE(F59:AG59,4)+IFERROR(LARGE(F59:AG59,5),0)+IFERROR(LARGE(F59:AG59,6),0)</f>
        <v>41.781854737371212</v>
      </c>
      <c r="F59" s="22"/>
      <c r="G59" s="22"/>
      <c r="H59" s="22"/>
      <c r="I59" s="71"/>
      <c r="J59" s="72"/>
      <c r="K59" s="72"/>
      <c r="L59" s="72"/>
      <c r="M59" s="72"/>
      <c r="N59" s="22"/>
      <c r="O59" s="22"/>
      <c r="P59" s="22"/>
      <c r="Q59" s="22"/>
      <c r="R59" s="22"/>
      <c r="S59" s="22">
        <v>41.781854737371212</v>
      </c>
      <c r="T59" s="71"/>
      <c r="U59" s="71"/>
      <c r="V59" s="22"/>
      <c r="W59" s="22"/>
      <c r="X59" s="22"/>
      <c r="Y59" s="73"/>
      <c r="Z59" s="22"/>
      <c r="AA59" s="22"/>
      <c r="AB59" s="22"/>
      <c r="AC59" s="22"/>
      <c r="AD59" s="22">
        <f>IFERROR(LARGE(AH59:AM59,1),0)+IFERROR(LARGE(AH59:AM59,2),0)</f>
        <v>0</v>
      </c>
      <c r="AE59" s="22">
        <f>IFERROR(LARGE(AH59:AM59,3),0)+IFERROR(LARGE(AH59:AM59,4),0)</f>
        <v>0</v>
      </c>
      <c r="AF59" s="22">
        <f>IFERROR(LARGE(AH59:AM59,5),0)+IFERROR(LARGE(AH59:AM59,6),0)</f>
        <v>0</v>
      </c>
      <c r="AG59" s="22">
        <f>IFERROR(LARGE(AH59:AM59,7),0)</f>
        <v>0</v>
      </c>
      <c r="AH59" s="22"/>
      <c r="AI59" s="22"/>
      <c r="AJ59" s="22"/>
      <c r="AK59" s="22"/>
      <c r="AL59" s="22"/>
      <c r="AM59" s="22"/>
    </row>
    <row r="60" spans="1:39">
      <c r="A60" s="3" t="s">
        <v>2402</v>
      </c>
      <c r="B60" s="3"/>
      <c r="C60" s="3" t="s">
        <v>92</v>
      </c>
      <c r="D60" s="2">
        <f ca="1">IF(E59=E60,D59,CELL("wiersz",A58))</f>
        <v>58</v>
      </c>
      <c r="E60" s="23">
        <f>LARGE(F60:AG60,1)+LARGE(F60:AG60,2)+LARGE(F60:AG60,3)+LARGE(F60:AG60,4)+IFERROR(LARGE(F60:AG60,5),0)+IFERROR(LARGE(F60:AG60,6),0)</f>
        <v>40.978027783820735</v>
      </c>
      <c r="F60" s="22"/>
      <c r="G60" s="22"/>
      <c r="H60" s="22"/>
      <c r="I60" s="71"/>
      <c r="J60" s="72"/>
      <c r="K60" s="72"/>
      <c r="L60" s="72"/>
      <c r="M60" s="72"/>
      <c r="N60" s="22"/>
      <c r="O60" s="22"/>
      <c r="P60" s="22"/>
      <c r="Q60" s="22"/>
      <c r="R60" s="22"/>
      <c r="S60" s="22"/>
      <c r="T60" s="71"/>
      <c r="U60" s="71"/>
      <c r="V60" s="22"/>
      <c r="W60" s="22"/>
      <c r="X60" s="22"/>
      <c r="Y60" s="73"/>
      <c r="Z60" s="22"/>
      <c r="AA60" s="22"/>
      <c r="AB60" s="22"/>
      <c r="AC60" s="22"/>
      <c r="AD60" s="22">
        <f>IFERROR(LARGE(AH60:AM60,1),0)+IFERROR(LARGE(AH60:AM60,2),0)</f>
        <v>40.978027783820735</v>
      </c>
      <c r="AE60" s="22">
        <f>IFERROR(LARGE(AH60:AM60,3),0)+IFERROR(LARGE(AH60:AM60,4),0)</f>
        <v>0</v>
      </c>
      <c r="AF60" s="22">
        <f>IFERROR(LARGE(AH60:AM60,5),0)+IFERROR(LARGE(AH60:AM60,6),0)</f>
        <v>0</v>
      </c>
      <c r="AG60" s="22">
        <f>IFERROR(LARGE(AH60:AM60,7),0)</f>
        <v>0</v>
      </c>
      <c r="AH60" s="22">
        <v>40.978027783820735</v>
      </c>
      <c r="AI60" s="22"/>
      <c r="AJ60" s="22"/>
      <c r="AK60" s="22"/>
      <c r="AL60" s="22"/>
      <c r="AM60" s="22"/>
    </row>
    <row r="61" spans="1:39">
      <c r="A61" s="3" t="s">
        <v>3998</v>
      </c>
      <c r="B61" s="3"/>
      <c r="C61" s="3" t="s">
        <v>92</v>
      </c>
      <c r="D61" s="2">
        <f ca="1">IF(E60=E61,D60,CELL("wiersz",A59))</f>
        <v>59</v>
      </c>
      <c r="E61" s="23">
        <f>LARGE(F61:AG61,1)+LARGE(F61:AG61,2)+LARGE(F61:AG61,3)+LARGE(F61:AG61,4)+IFERROR(LARGE(F61:AG61,5),0)+IFERROR(LARGE(F61:AG61,6),0)</f>
        <v>40.341436707785029</v>
      </c>
      <c r="F61" s="22"/>
      <c r="G61" s="22"/>
      <c r="H61" s="22"/>
      <c r="I61" s="71"/>
      <c r="J61" s="72"/>
      <c r="K61" s="72"/>
      <c r="L61" s="72"/>
      <c r="M61" s="72"/>
      <c r="N61" s="22"/>
      <c r="O61" s="22"/>
      <c r="P61" s="22"/>
      <c r="Q61" s="22"/>
      <c r="R61" s="22"/>
      <c r="S61" s="22"/>
      <c r="T61" s="71"/>
      <c r="U61" s="71"/>
      <c r="V61" s="22"/>
      <c r="W61" s="22"/>
      <c r="X61" s="22"/>
      <c r="Y61" s="73"/>
      <c r="Z61" s="22">
        <v>40.341436707785029</v>
      </c>
      <c r="AA61" s="22"/>
      <c r="AB61" s="22"/>
      <c r="AC61" s="22"/>
      <c r="AD61" s="22">
        <f>IFERROR(LARGE(AH61:AM61,1),0)+IFERROR(LARGE(AH61:AM61,2),0)</f>
        <v>0</v>
      </c>
      <c r="AE61" s="22">
        <f>IFERROR(LARGE(AH61:AM61,3),0)+IFERROR(LARGE(AH61:AM61,4),0)</f>
        <v>0</v>
      </c>
      <c r="AF61" s="22">
        <f>IFERROR(LARGE(AH61:AM61,5),0)+IFERROR(LARGE(AH61:AM61,6),0)</f>
        <v>0</v>
      </c>
      <c r="AG61" s="22">
        <f>IFERROR(LARGE(AH61:AM61,7),0)</f>
        <v>0</v>
      </c>
      <c r="AH61" s="22"/>
      <c r="AI61" s="22"/>
      <c r="AJ61" s="22"/>
      <c r="AK61" s="22"/>
      <c r="AL61" s="22"/>
      <c r="AM61" s="22"/>
    </row>
    <row r="62" spans="1:39">
      <c r="A62" s="3" t="s">
        <v>2403</v>
      </c>
      <c r="B62" s="3"/>
      <c r="C62" s="3" t="s">
        <v>294</v>
      </c>
      <c r="D62" s="2">
        <f ca="1">IF(E61=E62,D61,CELL("wiersz",A60))</f>
        <v>60</v>
      </c>
      <c r="E62" s="23">
        <f>LARGE(F62:AG62,1)+LARGE(F62:AG62,2)+LARGE(F62:AG62,3)+LARGE(F62:AG62,4)+IFERROR(LARGE(F62:AG62,5),0)+IFERROR(LARGE(F62:AG62,6),0)</f>
        <v>40.002360455634523</v>
      </c>
      <c r="F62" s="22"/>
      <c r="G62" s="22"/>
      <c r="H62" s="22"/>
      <c r="I62" s="71"/>
      <c r="J62" s="72"/>
      <c r="K62" s="72"/>
      <c r="L62" s="72"/>
      <c r="M62" s="72"/>
      <c r="N62" s="22"/>
      <c r="O62" s="22"/>
      <c r="P62" s="22"/>
      <c r="Q62" s="22"/>
      <c r="R62" s="22"/>
      <c r="S62" s="22"/>
      <c r="T62" s="71"/>
      <c r="U62" s="71"/>
      <c r="V62" s="22"/>
      <c r="W62" s="22"/>
      <c r="X62" s="22"/>
      <c r="Y62" s="73"/>
      <c r="Z62" s="22"/>
      <c r="AA62" s="22"/>
      <c r="AB62" s="22"/>
      <c r="AC62" s="22"/>
      <c r="AD62" s="22">
        <f>IFERROR(LARGE(AH62:AM62,1),0)+IFERROR(LARGE(AH62:AM62,2),0)</f>
        <v>40.002360455634523</v>
      </c>
      <c r="AE62" s="22">
        <f>IFERROR(LARGE(AH62:AM62,3),0)+IFERROR(LARGE(AH62:AM62,4),0)</f>
        <v>0</v>
      </c>
      <c r="AF62" s="22">
        <f>IFERROR(LARGE(AH62:AM62,5),0)+IFERROR(LARGE(AH62:AM62,6),0)</f>
        <v>0</v>
      </c>
      <c r="AG62" s="22">
        <f>IFERROR(LARGE(AH62:AM62,7),0)</f>
        <v>0</v>
      </c>
      <c r="AH62" s="22">
        <v>40.002360455634523</v>
      </c>
      <c r="AI62" s="22"/>
      <c r="AJ62" s="22"/>
      <c r="AK62" s="22"/>
      <c r="AL62" s="22"/>
      <c r="AM62" s="22"/>
    </row>
    <row r="63" spans="1:39">
      <c r="A63" s="3" t="s">
        <v>2405</v>
      </c>
      <c r="B63" s="3"/>
      <c r="C63" s="3" t="s">
        <v>294</v>
      </c>
      <c r="D63" s="2">
        <f ca="1">IF(E62=E63,D62,CELL("wiersz",A61))</f>
        <v>61</v>
      </c>
      <c r="E63" s="23">
        <f>LARGE(F63:AG63,1)+LARGE(F63:AG63,2)+LARGE(F63:AG63,3)+LARGE(F63:AG63,4)+IFERROR(LARGE(F63:AG63,5),0)+IFERROR(LARGE(F63:AG63,6),0)</f>
        <v>39.736844338345804</v>
      </c>
      <c r="F63" s="22"/>
      <c r="G63" s="22"/>
      <c r="H63" s="22"/>
      <c r="I63" s="71"/>
      <c r="J63" s="72"/>
      <c r="K63" s="72"/>
      <c r="L63" s="72"/>
      <c r="M63" s="72"/>
      <c r="N63" s="22"/>
      <c r="O63" s="22"/>
      <c r="P63" s="22"/>
      <c r="Q63" s="22"/>
      <c r="R63" s="22"/>
      <c r="S63" s="22"/>
      <c r="T63" s="71"/>
      <c r="U63" s="71"/>
      <c r="V63" s="22"/>
      <c r="W63" s="22"/>
      <c r="X63" s="22"/>
      <c r="Y63" s="73"/>
      <c r="Z63" s="22"/>
      <c r="AA63" s="22"/>
      <c r="AB63" s="22"/>
      <c r="AC63" s="22"/>
      <c r="AD63" s="22">
        <f>IFERROR(LARGE(AH63:AM63,1),0)+IFERROR(LARGE(AH63:AM63,2),0)</f>
        <v>39.736844338345804</v>
      </c>
      <c r="AE63" s="22">
        <f>IFERROR(LARGE(AH63:AM63,3),0)+IFERROR(LARGE(AH63:AM63,4),0)</f>
        <v>0</v>
      </c>
      <c r="AF63" s="22">
        <f>IFERROR(LARGE(AH63:AM63,5),0)+IFERROR(LARGE(AH63:AM63,6),0)</f>
        <v>0</v>
      </c>
      <c r="AG63" s="22">
        <f>IFERROR(LARGE(AH63:AM63,7),0)</f>
        <v>0</v>
      </c>
      <c r="AH63" s="22">
        <v>39.736844338345804</v>
      </c>
      <c r="AI63" s="22"/>
      <c r="AJ63" s="22"/>
      <c r="AK63" s="22"/>
      <c r="AL63" s="22"/>
      <c r="AM63" s="22"/>
    </row>
    <row r="64" spans="1:39">
      <c r="A64" s="3" t="s">
        <v>2406</v>
      </c>
      <c r="B64" s="3" t="s">
        <v>1297</v>
      </c>
      <c r="C64" s="3" t="s">
        <v>57</v>
      </c>
      <c r="D64" s="2">
        <f ca="1">IF(E63=E64,D63,CELL("wiersz",A62))</f>
        <v>62</v>
      </c>
      <c r="E64" s="23">
        <f>LARGE(F64:AG64,1)+LARGE(F64:AG64,2)+LARGE(F64:AG64,3)+LARGE(F64:AG64,4)+IFERROR(LARGE(F64:AG64,5),0)+IFERROR(LARGE(F64:AG64,6),0)</f>
        <v>38.767653013020293</v>
      </c>
      <c r="F64" s="22"/>
      <c r="G64" s="22"/>
      <c r="H64" s="22"/>
      <c r="I64" s="71"/>
      <c r="J64" s="72"/>
      <c r="K64" s="72"/>
      <c r="L64" s="72"/>
      <c r="M64" s="72"/>
      <c r="N64" s="22"/>
      <c r="O64" s="22"/>
      <c r="P64" s="22"/>
      <c r="Q64" s="22"/>
      <c r="R64" s="22"/>
      <c r="S64" s="22"/>
      <c r="T64" s="71"/>
      <c r="U64" s="71"/>
      <c r="V64" s="22"/>
      <c r="W64" s="22"/>
      <c r="X64" s="22"/>
      <c r="Y64" s="73"/>
      <c r="Z64" s="22"/>
      <c r="AA64" s="22"/>
      <c r="AB64" s="22"/>
      <c r="AC64" s="22"/>
      <c r="AD64" s="22">
        <f>IFERROR(LARGE(AH64:AM64,1),0)+IFERROR(LARGE(AH64:AM64,2),0)</f>
        <v>38.767653013020293</v>
      </c>
      <c r="AE64" s="22">
        <f>IFERROR(LARGE(AH64:AM64,3),0)+IFERROR(LARGE(AH64:AM64,4),0)</f>
        <v>0</v>
      </c>
      <c r="AF64" s="22">
        <f>IFERROR(LARGE(AH64:AM64,5),0)+IFERROR(LARGE(AH64:AM64,6),0)</f>
        <v>0</v>
      </c>
      <c r="AG64" s="22">
        <f>IFERROR(LARGE(AH64:AM64,7),0)</f>
        <v>0</v>
      </c>
      <c r="AH64" s="22">
        <v>38.767653013020293</v>
      </c>
      <c r="AI64" s="22"/>
      <c r="AJ64" s="22"/>
      <c r="AK64" s="22"/>
      <c r="AL64" s="22"/>
      <c r="AM64" s="22"/>
    </row>
    <row r="65" spans="1:39">
      <c r="A65" s="3" t="s">
        <v>2407</v>
      </c>
      <c r="B65" s="3" t="s">
        <v>1305</v>
      </c>
      <c r="C65" s="3" t="s">
        <v>1304</v>
      </c>
      <c r="D65" s="2">
        <f ca="1">IF(E64=E65,D64,CELL("wiersz",A63))</f>
        <v>63</v>
      </c>
      <c r="E65" s="23">
        <f>LARGE(F65:AG65,1)+LARGE(F65:AG65,2)+LARGE(F65:AG65,3)+LARGE(F65:AG65,4)+IFERROR(LARGE(F65:AG65,5),0)+IFERROR(LARGE(F65:AG65,6),0)</f>
        <v>38.035661406972245</v>
      </c>
      <c r="F65" s="22"/>
      <c r="G65" s="22"/>
      <c r="H65" s="22"/>
      <c r="I65" s="71"/>
      <c r="J65" s="72"/>
      <c r="K65" s="72"/>
      <c r="L65" s="72"/>
      <c r="M65" s="72"/>
      <c r="N65" s="22"/>
      <c r="O65" s="22"/>
      <c r="P65" s="22"/>
      <c r="Q65" s="22"/>
      <c r="R65" s="22"/>
      <c r="S65" s="22"/>
      <c r="T65" s="71"/>
      <c r="U65" s="71"/>
      <c r="V65" s="22"/>
      <c r="W65" s="22"/>
      <c r="X65" s="22"/>
      <c r="Y65" s="73"/>
      <c r="Z65" s="22"/>
      <c r="AA65" s="22"/>
      <c r="AB65" s="22"/>
      <c r="AC65" s="22"/>
      <c r="AD65" s="22">
        <f>IFERROR(LARGE(AH65:AM65,1),0)+IFERROR(LARGE(AH65:AM65,2),0)</f>
        <v>38.035661406972245</v>
      </c>
      <c r="AE65" s="22">
        <f>IFERROR(LARGE(AH65:AM65,3),0)+IFERROR(LARGE(AH65:AM65,4),0)</f>
        <v>0</v>
      </c>
      <c r="AF65" s="22">
        <f>IFERROR(LARGE(AH65:AM65,5),0)+IFERROR(LARGE(AH65:AM65,6),0)</f>
        <v>0</v>
      </c>
      <c r="AG65" s="22">
        <f>IFERROR(LARGE(AH65:AM65,7),0)</f>
        <v>0</v>
      </c>
      <c r="AH65" s="22">
        <v>38.035661406972245</v>
      </c>
      <c r="AI65" s="22"/>
      <c r="AJ65" s="22"/>
      <c r="AK65" s="22"/>
      <c r="AL65" s="22"/>
      <c r="AM65" s="22"/>
    </row>
    <row r="66" spans="1:39">
      <c r="A66" s="3" t="s">
        <v>4001</v>
      </c>
      <c r="B66" s="3" t="s">
        <v>3806</v>
      </c>
      <c r="C66" s="3" t="s">
        <v>92</v>
      </c>
      <c r="D66" s="2">
        <f ca="1">IF(E65=E66,D65,CELL("wiersz",A64))</f>
        <v>64</v>
      </c>
      <c r="E66" s="23">
        <f>LARGE(F66:AG66,1)+LARGE(F66:AG66,2)+LARGE(F66:AG66,3)+LARGE(F66:AG66,4)+IFERROR(LARGE(F66:AG66,5),0)+IFERROR(LARGE(F66:AG66,6),0)</f>
        <v>37.417416362102898</v>
      </c>
      <c r="F66" s="22"/>
      <c r="G66" s="22"/>
      <c r="H66" s="22"/>
      <c r="I66" s="71"/>
      <c r="J66" s="72"/>
      <c r="K66" s="72"/>
      <c r="L66" s="72"/>
      <c r="M66" s="72"/>
      <c r="N66" s="22"/>
      <c r="O66" s="22"/>
      <c r="P66" s="22"/>
      <c r="Q66" s="22"/>
      <c r="R66" s="22"/>
      <c r="S66" s="22"/>
      <c r="T66" s="71"/>
      <c r="U66" s="71"/>
      <c r="V66" s="22"/>
      <c r="W66" s="22"/>
      <c r="X66" s="22"/>
      <c r="Y66" s="73"/>
      <c r="Z66" s="22"/>
      <c r="AA66" s="22"/>
      <c r="AB66" s="22"/>
      <c r="AC66" s="22"/>
      <c r="AD66" s="22">
        <f>IFERROR(LARGE(AH66:AM66,1),0)+IFERROR(LARGE(AH66:AM66,2),0)</f>
        <v>37.417416362102898</v>
      </c>
      <c r="AE66" s="22">
        <f>IFERROR(LARGE(AH66:AM66,3),0)+IFERROR(LARGE(AH66:AM66,4),0)</f>
        <v>0</v>
      </c>
      <c r="AF66" s="22">
        <f>IFERROR(LARGE(AH66:AM66,5),0)+IFERROR(LARGE(AH66:AM66,6),0)</f>
        <v>0</v>
      </c>
      <c r="AG66" s="22">
        <f>IFERROR(LARGE(AH66:AM66,7),0)</f>
        <v>0</v>
      </c>
      <c r="AH66" s="22"/>
      <c r="AI66" s="22"/>
      <c r="AJ66" s="22"/>
      <c r="AK66" s="22"/>
      <c r="AL66" s="22">
        <v>37.417416362102898</v>
      </c>
      <c r="AM66" s="22"/>
    </row>
    <row r="67" spans="1:39">
      <c r="A67" s="3" t="s">
        <v>4002</v>
      </c>
      <c r="B67" s="3" t="s">
        <v>1400</v>
      </c>
      <c r="C67" s="3" t="s">
        <v>57</v>
      </c>
      <c r="D67" s="2">
        <f ca="1">IF(E66=E67,D66,CELL("wiersz",A65))</f>
        <v>65</v>
      </c>
      <c r="E67" s="23">
        <f>LARGE(F67:AG67,1)+LARGE(F67:AG67,2)+LARGE(F67:AG67,3)+LARGE(F67:AG67,4)+IFERROR(LARGE(F67:AG67,5),0)+IFERROR(LARGE(F67:AG67,6),0)</f>
        <v>37.068305249965192</v>
      </c>
      <c r="F67" s="22"/>
      <c r="G67" s="22"/>
      <c r="H67" s="22"/>
      <c r="I67" s="71"/>
      <c r="J67" s="72"/>
      <c r="K67" s="72"/>
      <c r="L67" s="72"/>
      <c r="M67" s="72"/>
      <c r="N67" s="22"/>
      <c r="O67" s="22"/>
      <c r="P67" s="22"/>
      <c r="Q67" s="22"/>
      <c r="R67" s="22"/>
      <c r="S67" s="22"/>
      <c r="T67" s="71"/>
      <c r="U67" s="71"/>
      <c r="V67" s="22"/>
      <c r="W67" s="22"/>
      <c r="X67" s="22"/>
      <c r="Y67" s="73"/>
      <c r="Z67" s="22"/>
      <c r="AA67" s="22"/>
      <c r="AB67" s="22"/>
      <c r="AC67" s="22"/>
      <c r="AD67" s="22">
        <f>IFERROR(LARGE(AH67:AM67,1),0)+IFERROR(LARGE(AH67:AM67,2),0)</f>
        <v>37.068305249965192</v>
      </c>
      <c r="AE67" s="22">
        <f>IFERROR(LARGE(AH67:AM67,3),0)+IFERROR(LARGE(AH67:AM67,4),0)</f>
        <v>0</v>
      </c>
      <c r="AF67" s="22">
        <f>IFERROR(LARGE(AH67:AM67,5),0)+IFERROR(LARGE(AH67:AM67,6),0)</f>
        <v>0</v>
      </c>
      <c r="AG67" s="22">
        <f>IFERROR(LARGE(AH67:AM67,7),0)</f>
        <v>0</v>
      </c>
      <c r="AH67" s="22"/>
      <c r="AI67" s="22"/>
      <c r="AJ67" s="22"/>
      <c r="AK67" s="22"/>
      <c r="AL67" s="22">
        <v>37.068305249965192</v>
      </c>
      <c r="AM67" s="22"/>
    </row>
    <row r="68" spans="1:39">
      <c r="A68" s="3" t="s">
        <v>2802</v>
      </c>
      <c r="B68" s="3"/>
      <c r="C68" s="3"/>
      <c r="D68" s="2">
        <f ca="1">IF(E67=E68,D67,CELL("wiersz",A66))</f>
        <v>66</v>
      </c>
      <c r="E68" s="23">
        <f>LARGE(F68:AG68,1)+LARGE(F68:AG68,2)+LARGE(F68:AG68,3)+LARGE(F68:AG68,4)+IFERROR(LARGE(F68:AG68,5),0)+IFERROR(LARGE(F68:AG68,6),0)</f>
        <v>37.037037037037038</v>
      </c>
      <c r="F68" s="22"/>
      <c r="G68" s="22"/>
      <c r="H68" s="22"/>
      <c r="I68" s="71"/>
      <c r="J68" s="72"/>
      <c r="K68" s="72"/>
      <c r="L68" s="72"/>
      <c r="M68" s="72"/>
      <c r="N68" s="22">
        <v>37.037037037037038</v>
      </c>
      <c r="O68" s="22"/>
      <c r="P68" s="22"/>
      <c r="Q68" s="22"/>
      <c r="R68" s="22"/>
      <c r="S68" s="22"/>
      <c r="T68" s="71"/>
      <c r="U68" s="71"/>
      <c r="V68" s="22"/>
      <c r="W68" s="22"/>
      <c r="X68" s="22"/>
      <c r="Y68" s="73"/>
      <c r="Z68" s="22"/>
      <c r="AA68" s="22"/>
      <c r="AB68" s="22"/>
      <c r="AC68" s="22"/>
      <c r="AD68" s="22">
        <f>IFERROR(LARGE(AH68:AM68,1),0)+IFERROR(LARGE(AH68:AM68,2),0)</f>
        <v>0</v>
      </c>
      <c r="AE68" s="22">
        <f>IFERROR(LARGE(AH68:AM68,3),0)+IFERROR(LARGE(AH68:AM68,4),0)</f>
        <v>0</v>
      </c>
      <c r="AF68" s="22">
        <f>IFERROR(LARGE(AH68:AM68,5),0)+IFERROR(LARGE(AH68:AM68,6),0)</f>
        <v>0</v>
      </c>
      <c r="AG68" s="22">
        <f>IFERROR(LARGE(AH68:AM68,7),0)</f>
        <v>0</v>
      </c>
      <c r="AH68" s="22"/>
      <c r="AI68" s="22"/>
      <c r="AJ68" s="22"/>
      <c r="AK68" s="22"/>
      <c r="AL68" s="22"/>
      <c r="AM68" s="22"/>
    </row>
    <row r="69" spans="1:39">
      <c r="A69" s="3" t="s">
        <v>2401</v>
      </c>
      <c r="B69" s="3"/>
      <c r="C69" s="3" t="s">
        <v>57</v>
      </c>
      <c r="D69" s="2">
        <f ca="1">IF(E68=E69,D68,CELL("wiersz",A67))</f>
        <v>67</v>
      </c>
      <c r="E69" s="23">
        <f>LARGE(F69:AG69,1)+LARGE(F69:AG69,2)+LARGE(F69:AG69,3)+LARGE(F69:AG69,4)+IFERROR(LARGE(F69:AG69,5),0)+IFERROR(LARGE(F69:AG69,6),0)</f>
        <v>35.951458594008194</v>
      </c>
      <c r="F69" s="22"/>
      <c r="G69" s="22">
        <v>2.8138498697562095</v>
      </c>
      <c r="H69" s="22"/>
      <c r="I69" s="71"/>
      <c r="J69" s="72"/>
      <c r="K69" s="72"/>
      <c r="L69" s="72"/>
      <c r="M69" s="72"/>
      <c r="N69" s="22"/>
      <c r="O69" s="22"/>
      <c r="P69" s="22"/>
      <c r="Q69" s="22"/>
      <c r="R69" s="22"/>
      <c r="S69" s="22"/>
      <c r="T69" s="71"/>
      <c r="U69" s="71"/>
      <c r="V69" s="22"/>
      <c r="W69" s="22"/>
      <c r="X69" s="22"/>
      <c r="Y69" s="73"/>
      <c r="Z69" s="22">
        <v>33.137608724251983</v>
      </c>
      <c r="AA69" s="22"/>
      <c r="AB69" s="22"/>
      <c r="AC69" s="22"/>
      <c r="AD69" s="22">
        <f>IFERROR(LARGE(AH69:AM69,1),0)+IFERROR(LARGE(AH69:AM69,2),0)</f>
        <v>0</v>
      </c>
      <c r="AE69" s="22">
        <f>IFERROR(LARGE(AH69:AM69,3),0)+IFERROR(LARGE(AH69:AM69,4),0)</f>
        <v>0</v>
      </c>
      <c r="AF69" s="22">
        <f>IFERROR(LARGE(AH69:AM69,5),0)+IFERROR(LARGE(AH69:AM69,6),0)</f>
        <v>0</v>
      </c>
      <c r="AG69" s="22">
        <f>IFERROR(LARGE(AH69:AM69,7),0)</f>
        <v>0</v>
      </c>
      <c r="AH69" s="22"/>
      <c r="AI69" s="22"/>
      <c r="AJ69" s="22"/>
      <c r="AK69" s="22"/>
      <c r="AL69" s="22"/>
      <c r="AM69" s="22"/>
    </row>
    <row r="70" spans="1:39">
      <c r="A70" s="3" t="s">
        <v>4118</v>
      </c>
      <c r="B70" s="3" t="s">
        <v>4082</v>
      </c>
      <c r="C70" s="3" t="s">
        <v>85</v>
      </c>
      <c r="D70" s="2">
        <f ca="1">IF(E69=E70,D69,CELL("wiersz",A68))</f>
        <v>68</v>
      </c>
      <c r="E70" s="23">
        <f>LARGE(F70:AG70,1)+LARGE(F70:AG70,2)+LARGE(F70:AG70,3)+LARGE(F70:AG70,4)+IFERROR(LARGE(F70:AG70,5),0)+IFERROR(LARGE(F70:AG70,6),0)</f>
        <v>35.714285714285715</v>
      </c>
      <c r="F70" s="22"/>
      <c r="G70" s="22"/>
      <c r="H70" s="22"/>
      <c r="I70" s="71"/>
      <c r="J70" s="72"/>
      <c r="K70" s="72"/>
      <c r="L70" s="72"/>
      <c r="M70" s="72"/>
      <c r="N70" s="22"/>
      <c r="O70" s="22"/>
      <c r="P70" s="22"/>
      <c r="Q70" s="22"/>
      <c r="R70" s="22"/>
      <c r="S70" s="22"/>
      <c r="T70" s="71"/>
      <c r="U70" s="71"/>
      <c r="V70" s="22"/>
      <c r="W70" s="22"/>
      <c r="X70" s="22"/>
      <c r="Y70" s="73"/>
      <c r="Z70" s="22"/>
      <c r="AA70" s="22"/>
      <c r="AB70" s="22"/>
      <c r="AC70" s="22">
        <v>35.714285714285715</v>
      </c>
      <c r="AD70" s="22">
        <f>IFERROR(LARGE(AH70:AM70,1),0)+IFERROR(LARGE(AH70:AM70,2),0)</f>
        <v>0</v>
      </c>
      <c r="AE70" s="22">
        <f>IFERROR(LARGE(AH70:AM70,3),0)+IFERROR(LARGE(AH70:AM70,4),0)</f>
        <v>0</v>
      </c>
      <c r="AF70" s="22">
        <f>IFERROR(LARGE(AH70:AM70,5),0)+IFERROR(LARGE(AH70:AM70,6),0)</f>
        <v>0</v>
      </c>
      <c r="AG70" s="22">
        <f>IFERROR(LARGE(AH70:AM70,7),0)</f>
        <v>0</v>
      </c>
      <c r="AH70" s="22"/>
      <c r="AI70" s="22"/>
      <c r="AJ70" s="22"/>
      <c r="AK70" s="22"/>
      <c r="AL70" s="22"/>
      <c r="AM70" s="22"/>
    </row>
    <row r="71" spans="1:39">
      <c r="A71" s="3" t="s">
        <v>3477</v>
      </c>
      <c r="B71" s="3" t="s">
        <v>3439</v>
      </c>
      <c r="C71" s="3"/>
      <c r="D71" s="2">
        <f ca="1">IF(E70=E71,D70,CELL("wiersz",A69))</f>
        <v>69</v>
      </c>
      <c r="E71" s="23">
        <f>LARGE(F71:AG71,1)+LARGE(F71:AG71,2)+LARGE(F71:AG71,3)+LARGE(F71:AG71,4)+IFERROR(LARGE(F71:AG71,5),0)+IFERROR(LARGE(F71:AG71,6),0)</f>
        <v>34.654667009514007</v>
      </c>
      <c r="F71" s="22"/>
      <c r="G71" s="22"/>
      <c r="H71" s="22"/>
      <c r="I71" s="71"/>
      <c r="J71" s="72"/>
      <c r="K71" s="72"/>
      <c r="L71" s="72"/>
      <c r="M71" s="72"/>
      <c r="N71" s="22"/>
      <c r="O71" s="22"/>
      <c r="P71" s="22"/>
      <c r="Q71" s="22"/>
      <c r="R71" s="22"/>
      <c r="S71" s="22"/>
      <c r="T71" s="71"/>
      <c r="U71" s="71"/>
      <c r="V71" s="22"/>
      <c r="W71" s="22"/>
      <c r="X71" s="22"/>
      <c r="Y71" s="73">
        <v>34.654667009514007</v>
      </c>
      <c r="Z71" s="22"/>
      <c r="AA71" s="22"/>
      <c r="AB71" s="22"/>
      <c r="AC71" s="22"/>
      <c r="AD71" s="22">
        <f>IFERROR(LARGE(AH71:AM71,1),0)+IFERROR(LARGE(AH71:AM71,2),0)</f>
        <v>0</v>
      </c>
      <c r="AE71" s="22">
        <f>IFERROR(LARGE(AH71:AM71,3),0)+IFERROR(LARGE(AH71:AM71,4),0)</f>
        <v>0</v>
      </c>
      <c r="AF71" s="22">
        <f>IFERROR(LARGE(AH71:AM71,5),0)+IFERROR(LARGE(AH71:AM71,6),0)</f>
        <v>0</v>
      </c>
      <c r="AG71" s="22">
        <f>IFERROR(LARGE(AH71:AM71,7),0)</f>
        <v>0</v>
      </c>
      <c r="AH71" s="22"/>
      <c r="AI71" s="22"/>
      <c r="AJ71" s="22"/>
      <c r="AK71" s="22"/>
      <c r="AL71" s="22"/>
      <c r="AM71" s="22"/>
    </row>
    <row r="72" spans="1:39">
      <c r="A72" s="3" t="s">
        <v>2803</v>
      </c>
      <c r="B72" s="3" t="s">
        <v>2800</v>
      </c>
      <c r="C72" s="3"/>
      <c r="D72" s="2">
        <f ca="1">IF(E71=E72,D71,CELL("wiersz",A70))</f>
        <v>70</v>
      </c>
      <c r="E72" s="23">
        <f>LARGE(F72:AG72,1)+LARGE(F72:AG72,2)+LARGE(F72:AG72,3)+LARGE(F72:AG72,4)+IFERROR(LARGE(F72:AG72,5),0)+IFERROR(LARGE(F72:AG72,6),0)</f>
        <v>33.333333333333336</v>
      </c>
      <c r="F72" s="22"/>
      <c r="G72" s="22"/>
      <c r="H72" s="22"/>
      <c r="I72" s="71"/>
      <c r="J72" s="72"/>
      <c r="K72" s="72"/>
      <c r="L72" s="72"/>
      <c r="M72" s="72"/>
      <c r="N72" s="22">
        <v>33.333333333333336</v>
      </c>
      <c r="O72" s="22"/>
      <c r="P72" s="22"/>
      <c r="Q72" s="22"/>
      <c r="R72" s="22"/>
      <c r="S72" s="22"/>
      <c r="T72" s="71"/>
      <c r="U72" s="71"/>
      <c r="V72" s="22"/>
      <c r="W72" s="22"/>
      <c r="X72" s="22"/>
      <c r="Y72" s="73"/>
      <c r="Z72" s="22"/>
      <c r="AA72" s="22"/>
      <c r="AB72" s="22"/>
      <c r="AC72" s="22"/>
      <c r="AD72" s="22">
        <f>IFERROR(LARGE(AH72:AM72,1),0)+IFERROR(LARGE(AH72:AM72,2),0)</f>
        <v>0</v>
      </c>
      <c r="AE72" s="22">
        <f>IFERROR(LARGE(AH72:AM72,3),0)+IFERROR(LARGE(AH72:AM72,4),0)</f>
        <v>0</v>
      </c>
      <c r="AF72" s="22">
        <f>IFERROR(LARGE(AH72:AM72,5),0)+IFERROR(LARGE(AH72:AM72,6),0)</f>
        <v>0</v>
      </c>
      <c r="AG72" s="22">
        <f>IFERROR(LARGE(AH72:AM72,7),0)</f>
        <v>0</v>
      </c>
      <c r="AH72" s="22"/>
      <c r="AI72" s="22"/>
      <c r="AJ72" s="22"/>
      <c r="AK72" s="22"/>
      <c r="AL72" s="22"/>
      <c r="AM72" s="22"/>
    </row>
    <row r="73" spans="1:39">
      <c r="A73" s="3" t="s">
        <v>2410</v>
      </c>
      <c r="B73" s="3"/>
      <c r="C73" s="3" t="s">
        <v>858</v>
      </c>
      <c r="D73" s="2">
        <f ca="1">IF(E72=E73,D72,CELL("wiersz",A71))</f>
        <v>71</v>
      </c>
      <c r="E73" s="23">
        <f>LARGE(F73:AG73,1)+LARGE(F73:AG73,2)+LARGE(F73:AG73,3)+LARGE(F73:AG73,4)+IFERROR(LARGE(F73:AG73,5),0)+IFERROR(LARGE(F73:AG73,6),0)</f>
        <v>33.277834051343937</v>
      </c>
      <c r="F73" s="22"/>
      <c r="G73" s="22"/>
      <c r="H73" s="22"/>
      <c r="I73" s="71"/>
      <c r="J73" s="72"/>
      <c r="K73" s="72"/>
      <c r="L73" s="72"/>
      <c r="M73" s="72"/>
      <c r="N73" s="22"/>
      <c r="O73" s="22"/>
      <c r="P73" s="22"/>
      <c r="Q73" s="22"/>
      <c r="R73" s="22"/>
      <c r="S73" s="22"/>
      <c r="T73" s="71"/>
      <c r="U73" s="71"/>
      <c r="V73" s="22"/>
      <c r="W73" s="22"/>
      <c r="X73" s="22"/>
      <c r="Y73" s="73"/>
      <c r="Z73" s="22"/>
      <c r="AA73" s="22"/>
      <c r="AB73" s="22"/>
      <c r="AC73" s="22"/>
      <c r="AD73" s="22">
        <f>IFERROR(LARGE(AH73:AM73,1),0)+IFERROR(LARGE(AH73:AM73,2),0)</f>
        <v>33.277834051343937</v>
      </c>
      <c r="AE73" s="22">
        <f>IFERROR(LARGE(AH73:AM73,3),0)+IFERROR(LARGE(AH73:AM73,4),0)</f>
        <v>0</v>
      </c>
      <c r="AF73" s="22">
        <f>IFERROR(LARGE(AH73:AM73,5),0)+IFERROR(LARGE(AH73:AM73,6),0)</f>
        <v>0</v>
      </c>
      <c r="AG73" s="22">
        <f>IFERROR(LARGE(AH73:AM73,7),0)</f>
        <v>0</v>
      </c>
      <c r="AH73" s="22">
        <v>33.277834051343937</v>
      </c>
      <c r="AI73" s="22"/>
      <c r="AJ73" s="22"/>
      <c r="AK73" s="22"/>
      <c r="AL73" s="22"/>
      <c r="AM73" s="22"/>
    </row>
    <row r="74" spans="1:39">
      <c r="A74" s="3" t="s">
        <v>2411</v>
      </c>
      <c r="B74" s="3"/>
      <c r="C74" s="3" t="s">
        <v>858</v>
      </c>
      <c r="D74" s="2">
        <f ca="1">IF(E73=E74,D73,CELL("wiersz",A72))</f>
        <v>72</v>
      </c>
      <c r="E74" s="23">
        <f>LARGE(F74:AG74,1)+LARGE(F74:AG74,2)+LARGE(F74:AG74,3)+LARGE(F74:AG74,4)+IFERROR(LARGE(F74:AG74,5),0)+IFERROR(LARGE(F74:AG74,6),0)</f>
        <v>33.267449007637985</v>
      </c>
      <c r="F74" s="22"/>
      <c r="G74" s="22"/>
      <c r="H74" s="22"/>
      <c r="I74" s="71"/>
      <c r="J74" s="72"/>
      <c r="K74" s="72"/>
      <c r="L74" s="72"/>
      <c r="M74" s="72"/>
      <c r="N74" s="22"/>
      <c r="O74" s="22"/>
      <c r="P74" s="22"/>
      <c r="Q74" s="22"/>
      <c r="R74" s="22"/>
      <c r="S74" s="22"/>
      <c r="T74" s="71"/>
      <c r="U74" s="71"/>
      <c r="V74" s="22"/>
      <c r="W74" s="22"/>
      <c r="X74" s="22"/>
      <c r="Y74" s="73"/>
      <c r="Z74" s="22"/>
      <c r="AA74" s="22"/>
      <c r="AB74" s="22"/>
      <c r="AC74" s="22"/>
      <c r="AD74" s="22">
        <f>IFERROR(LARGE(AH74:AM74,1),0)+IFERROR(LARGE(AH74:AM74,2),0)</f>
        <v>33.267449007637985</v>
      </c>
      <c r="AE74" s="22">
        <f>IFERROR(LARGE(AH74:AM74,3),0)+IFERROR(LARGE(AH74:AM74,4),0)</f>
        <v>0</v>
      </c>
      <c r="AF74" s="22">
        <f>IFERROR(LARGE(AH74:AM74,5),0)+IFERROR(LARGE(AH74:AM74,6),0)</f>
        <v>0</v>
      </c>
      <c r="AG74" s="22">
        <f>IFERROR(LARGE(AH74:AM74,7),0)</f>
        <v>0</v>
      </c>
      <c r="AH74" s="22">
        <v>33.267449007637985</v>
      </c>
      <c r="AI74" s="22"/>
      <c r="AJ74" s="22"/>
      <c r="AK74" s="22"/>
      <c r="AL74" s="22"/>
      <c r="AM74" s="22"/>
    </row>
    <row r="75" spans="1:39">
      <c r="A75" s="3" t="s">
        <v>2412</v>
      </c>
      <c r="B75" s="3" t="s">
        <v>1320</v>
      </c>
      <c r="C75" s="3" t="s">
        <v>57</v>
      </c>
      <c r="D75" s="2">
        <f ca="1">IF(E74=E75,D74,CELL("wiersz",A73))</f>
        <v>73</v>
      </c>
      <c r="E75" s="23">
        <f>LARGE(F75:AG75,1)+LARGE(F75:AG75,2)+LARGE(F75:AG75,3)+LARGE(F75:AG75,4)+IFERROR(LARGE(F75:AG75,5),0)+IFERROR(LARGE(F75:AG75,6),0)</f>
        <v>32.316950464562616</v>
      </c>
      <c r="F75" s="22"/>
      <c r="G75" s="22"/>
      <c r="H75" s="22"/>
      <c r="I75" s="71"/>
      <c r="J75" s="72"/>
      <c r="K75" s="72"/>
      <c r="L75" s="72"/>
      <c r="M75" s="72"/>
      <c r="N75" s="22"/>
      <c r="O75" s="22"/>
      <c r="P75" s="22"/>
      <c r="Q75" s="22"/>
      <c r="R75" s="22"/>
      <c r="S75" s="22"/>
      <c r="T75" s="71"/>
      <c r="U75" s="71"/>
      <c r="V75" s="22"/>
      <c r="W75" s="22"/>
      <c r="X75" s="22"/>
      <c r="Y75" s="73"/>
      <c r="Z75" s="22"/>
      <c r="AA75" s="22"/>
      <c r="AB75" s="22"/>
      <c r="AC75" s="22"/>
      <c r="AD75" s="22">
        <f>IFERROR(LARGE(AH75:AM75,1),0)+IFERROR(LARGE(AH75:AM75,2),0)</f>
        <v>32.316950464562616</v>
      </c>
      <c r="AE75" s="22">
        <f>IFERROR(LARGE(AH75:AM75,3),0)+IFERROR(LARGE(AH75:AM75,4),0)</f>
        <v>0</v>
      </c>
      <c r="AF75" s="22">
        <f>IFERROR(LARGE(AH75:AM75,5),0)+IFERROR(LARGE(AH75:AM75,6),0)</f>
        <v>0</v>
      </c>
      <c r="AG75" s="22">
        <f>IFERROR(LARGE(AH75:AM75,7),0)</f>
        <v>0</v>
      </c>
      <c r="AH75" s="22">
        <v>32.316950464562616</v>
      </c>
      <c r="AI75" s="22"/>
      <c r="AJ75" s="22"/>
      <c r="AK75" s="22"/>
      <c r="AL75" s="22"/>
      <c r="AM75" s="22"/>
    </row>
    <row r="76" spans="1:39">
      <c r="A76" s="3" t="s">
        <v>2422</v>
      </c>
      <c r="B76" s="3" t="s">
        <v>1355</v>
      </c>
      <c r="C76" s="3" t="s">
        <v>1354</v>
      </c>
      <c r="D76" s="2">
        <f ca="1">IF(E75=E76,D75,CELL("wiersz",A74))</f>
        <v>74</v>
      </c>
      <c r="E76" s="23">
        <f>LARGE(F76:AG76,1)+LARGE(F76:AG76,2)+LARGE(F76:AG76,3)+LARGE(F76:AG76,4)+IFERROR(LARGE(F76:AG76,5),0)+IFERROR(LARGE(F76:AG76,6),0)</f>
        <v>32.178749166789075</v>
      </c>
      <c r="F76" s="22"/>
      <c r="G76" s="22"/>
      <c r="H76" s="22"/>
      <c r="I76" s="71"/>
      <c r="J76" s="72"/>
      <c r="K76" s="72"/>
      <c r="L76" s="72"/>
      <c r="M76" s="72"/>
      <c r="N76" s="22"/>
      <c r="O76" s="22"/>
      <c r="P76" s="22"/>
      <c r="Q76" s="22"/>
      <c r="R76" s="22"/>
      <c r="S76" s="22"/>
      <c r="T76" s="71"/>
      <c r="U76" s="71"/>
      <c r="V76" s="22"/>
      <c r="W76" s="22"/>
      <c r="X76" s="22"/>
      <c r="Y76" s="73"/>
      <c r="Z76" s="22"/>
      <c r="AA76" s="22"/>
      <c r="AB76" s="22"/>
      <c r="AC76" s="22"/>
      <c r="AD76" s="22">
        <f>IFERROR(LARGE(AH76:AM76,1),0)+IFERROR(LARGE(AH76:AM76,2),0)</f>
        <v>32.178749166789075</v>
      </c>
      <c r="AE76" s="22">
        <f>IFERROR(LARGE(AH76:AM76,3),0)+IFERROR(LARGE(AH76:AM76,4),0)</f>
        <v>0</v>
      </c>
      <c r="AF76" s="22">
        <f>IFERROR(LARGE(AH76:AM76,5),0)+IFERROR(LARGE(AH76:AM76,6),0)</f>
        <v>0</v>
      </c>
      <c r="AG76" s="22">
        <f>IFERROR(LARGE(AH76:AM76,7),0)</f>
        <v>0</v>
      </c>
      <c r="AH76" s="22">
        <v>21.526458326048754</v>
      </c>
      <c r="AI76" s="22"/>
      <c r="AJ76" s="22"/>
      <c r="AK76" s="22"/>
      <c r="AL76" s="22">
        <v>10.652290840740323</v>
      </c>
      <c r="AM76" s="22"/>
    </row>
    <row r="77" spans="1:39">
      <c r="A77" s="3" t="s">
        <v>2425</v>
      </c>
      <c r="B77" s="3"/>
      <c r="C77" s="3" t="s">
        <v>92</v>
      </c>
      <c r="D77" s="2">
        <f ca="1">IF(E76=E77,D76,CELL("wiersz",A75))</f>
        <v>75</v>
      </c>
      <c r="E77" s="23">
        <f>LARGE(F77:AG77,1)+LARGE(F77:AG77,2)+LARGE(F77:AG77,3)+LARGE(F77:AG77,4)+IFERROR(LARGE(F77:AG77,5),0)+IFERROR(LARGE(F77:AG77,6),0)</f>
        <v>32.17184177564171</v>
      </c>
      <c r="F77" s="22"/>
      <c r="G77" s="22"/>
      <c r="H77" s="22"/>
      <c r="I77" s="71"/>
      <c r="J77" s="72"/>
      <c r="K77" s="72"/>
      <c r="L77" s="72"/>
      <c r="M77" s="72"/>
      <c r="N77" s="22"/>
      <c r="O77" s="22"/>
      <c r="P77" s="22"/>
      <c r="Q77" s="22"/>
      <c r="R77" s="22"/>
      <c r="S77" s="22"/>
      <c r="T77" s="71"/>
      <c r="U77" s="71"/>
      <c r="V77" s="22"/>
      <c r="W77" s="22"/>
      <c r="X77" s="22"/>
      <c r="Y77" s="73"/>
      <c r="Z77" s="22"/>
      <c r="AA77" s="22"/>
      <c r="AB77" s="22"/>
      <c r="AC77" s="22"/>
      <c r="AD77" s="22">
        <f>IFERROR(LARGE(AH77:AM77,1),0)+IFERROR(LARGE(AH77:AM77,2),0)</f>
        <v>32.17184177564171</v>
      </c>
      <c r="AE77" s="22">
        <f>IFERROR(LARGE(AH77:AM77,3),0)+IFERROR(LARGE(AH77:AM77,4),0)</f>
        <v>0</v>
      </c>
      <c r="AF77" s="22">
        <f>IFERROR(LARGE(AH77:AM77,5),0)+IFERROR(LARGE(AH77:AM77,6),0)</f>
        <v>0</v>
      </c>
      <c r="AG77" s="22">
        <f>IFERROR(LARGE(AH77:AM77,7),0)</f>
        <v>0</v>
      </c>
      <c r="AH77" s="22">
        <v>11.816077929262924</v>
      </c>
      <c r="AI77" s="22"/>
      <c r="AJ77" s="22"/>
      <c r="AK77" s="22"/>
      <c r="AL77" s="22">
        <v>20.355763846378782</v>
      </c>
      <c r="AM77" s="22"/>
    </row>
    <row r="78" spans="1:39">
      <c r="A78" s="3" t="s">
        <v>4003</v>
      </c>
      <c r="B78" s="3" t="s">
        <v>3741</v>
      </c>
      <c r="C78" s="3" t="s">
        <v>85</v>
      </c>
      <c r="D78" s="2">
        <f ca="1">IF(E77=E78,D77,CELL("wiersz",A76))</f>
        <v>76</v>
      </c>
      <c r="E78" s="23">
        <f>LARGE(F78:AG78,1)+LARGE(F78:AG78,2)+LARGE(F78:AG78,3)+LARGE(F78:AG78,4)+IFERROR(LARGE(F78:AG78,5),0)+IFERROR(LARGE(F78:AG78,6),0)</f>
        <v>31.380397177835633</v>
      </c>
      <c r="F78" s="22"/>
      <c r="G78" s="22"/>
      <c r="H78" s="22"/>
      <c r="I78" s="71"/>
      <c r="J78" s="72"/>
      <c r="K78" s="72"/>
      <c r="L78" s="72"/>
      <c r="M78" s="72"/>
      <c r="N78" s="22"/>
      <c r="O78" s="22"/>
      <c r="P78" s="22"/>
      <c r="Q78" s="22"/>
      <c r="R78" s="22"/>
      <c r="S78" s="22"/>
      <c r="T78" s="71"/>
      <c r="U78" s="71"/>
      <c r="V78" s="22"/>
      <c r="W78" s="22"/>
      <c r="X78" s="22"/>
      <c r="Y78" s="73"/>
      <c r="Z78" s="22"/>
      <c r="AA78" s="22"/>
      <c r="AB78" s="22"/>
      <c r="AC78" s="22"/>
      <c r="AD78" s="22">
        <f>IFERROR(LARGE(AH78:AM78,1),0)+IFERROR(LARGE(AH78:AM78,2),0)</f>
        <v>31.380397177835633</v>
      </c>
      <c r="AE78" s="22">
        <f>IFERROR(LARGE(AH78:AM78,3),0)+IFERROR(LARGE(AH78:AM78,4),0)</f>
        <v>0</v>
      </c>
      <c r="AF78" s="22">
        <f>IFERROR(LARGE(AH78:AM78,5),0)+IFERROR(LARGE(AH78:AM78,6),0)</f>
        <v>0</v>
      </c>
      <c r="AG78" s="22">
        <f>IFERROR(LARGE(AH78:AM78,7),0)</f>
        <v>0</v>
      </c>
      <c r="AH78" s="22"/>
      <c r="AI78" s="22"/>
      <c r="AJ78" s="22"/>
      <c r="AK78" s="22"/>
      <c r="AL78" s="22">
        <v>31.380397177835633</v>
      </c>
      <c r="AM78" s="22"/>
    </row>
    <row r="79" spans="1:39">
      <c r="A79" s="3" t="s">
        <v>4004</v>
      </c>
      <c r="B79" s="3" t="s">
        <v>3741</v>
      </c>
      <c r="C79" s="3" t="s">
        <v>3742</v>
      </c>
      <c r="D79" s="2">
        <f ca="1">IF(E78=E79,D78,CELL("wiersz",A77))</f>
        <v>77</v>
      </c>
      <c r="E79" s="23">
        <f>LARGE(F79:AG79,1)+LARGE(F79:AG79,2)+LARGE(F79:AG79,3)+LARGE(F79:AG79,4)+IFERROR(LARGE(F79:AG79,5),0)+IFERROR(LARGE(F79:AG79,6),0)</f>
        <v>31.378465660451717</v>
      </c>
      <c r="F79" s="22"/>
      <c r="G79" s="22"/>
      <c r="H79" s="22"/>
      <c r="I79" s="71"/>
      <c r="J79" s="72"/>
      <c r="K79" s="72"/>
      <c r="L79" s="72"/>
      <c r="M79" s="72"/>
      <c r="N79" s="22"/>
      <c r="O79" s="22"/>
      <c r="P79" s="22"/>
      <c r="Q79" s="22"/>
      <c r="R79" s="22"/>
      <c r="S79" s="22"/>
      <c r="T79" s="71"/>
      <c r="U79" s="71"/>
      <c r="V79" s="22"/>
      <c r="W79" s="22"/>
      <c r="X79" s="22"/>
      <c r="Y79" s="73"/>
      <c r="Z79" s="22"/>
      <c r="AA79" s="22"/>
      <c r="AB79" s="22"/>
      <c r="AC79" s="22"/>
      <c r="AD79" s="22">
        <f>IFERROR(LARGE(AH79:AM79,1),0)+IFERROR(LARGE(AH79:AM79,2),0)</f>
        <v>31.378465660451717</v>
      </c>
      <c r="AE79" s="22">
        <f>IFERROR(LARGE(AH79:AM79,3),0)+IFERROR(LARGE(AH79:AM79,4),0)</f>
        <v>0</v>
      </c>
      <c r="AF79" s="22">
        <f>IFERROR(LARGE(AH79:AM79,5),0)+IFERROR(LARGE(AH79:AM79,6),0)</f>
        <v>0</v>
      </c>
      <c r="AG79" s="22">
        <f>IFERROR(LARGE(AH79:AM79,7),0)</f>
        <v>0</v>
      </c>
      <c r="AH79" s="22"/>
      <c r="AI79" s="22"/>
      <c r="AJ79" s="22"/>
      <c r="AK79" s="22"/>
      <c r="AL79" s="22">
        <v>31.378465660451717</v>
      </c>
      <c r="AM79" s="22"/>
    </row>
    <row r="80" spans="1:39">
      <c r="A80" s="3" t="s">
        <v>3037</v>
      </c>
      <c r="B80" s="3" t="s">
        <v>2983</v>
      </c>
      <c r="C80" s="3"/>
      <c r="D80" s="2">
        <f ca="1">IF(E79=E80,D79,CELL("wiersz",A78))</f>
        <v>78</v>
      </c>
      <c r="E80" s="23">
        <f>LARGE(F80:AG80,1)+LARGE(F80:AG80,2)+LARGE(F80:AG80,3)+LARGE(F80:AG80,4)+IFERROR(LARGE(F80:AG80,5),0)+IFERROR(LARGE(F80:AG80,6),0)</f>
        <v>31.25</v>
      </c>
      <c r="F80" s="22"/>
      <c r="G80" s="22"/>
      <c r="H80" s="22"/>
      <c r="I80" s="71"/>
      <c r="J80" s="72"/>
      <c r="K80" s="72"/>
      <c r="L80" s="72"/>
      <c r="M80" s="72"/>
      <c r="N80" s="22"/>
      <c r="O80" s="22"/>
      <c r="P80" s="22"/>
      <c r="Q80" s="22"/>
      <c r="R80" s="22"/>
      <c r="S80" s="22"/>
      <c r="T80" s="71"/>
      <c r="U80" s="71"/>
      <c r="V80" s="22"/>
      <c r="W80" s="22"/>
      <c r="X80" s="22"/>
      <c r="Y80" s="73"/>
      <c r="Z80" s="22"/>
      <c r="AA80" s="22"/>
      <c r="AB80" s="22"/>
      <c r="AC80" s="22"/>
      <c r="AD80" s="22">
        <f>IFERROR(LARGE(AH80:AM80,1),0)+IFERROR(LARGE(AH80:AM80,2),0)</f>
        <v>31.25</v>
      </c>
      <c r="AE80" s="22">
        <f>IFERROR(LARGE(AH80:AM80,3),0)+IFERROR(LARGE(AH80:AM80,4),0)</f>
        <v>0</v>
      </c>
      <c r="AF80" s="22">
        <f>IFERROR(LARGE(AH80:AM80,5),0)+IFERROR(LARGE(AH80:AM80,6),0)</f>
        <v>0</v>
      </c>
      <c r="AG80" s="22">
        <f>IFERROR(LARGE(AH80:AM80,7),0)</f>
        <v>0</v>
      </c>
      <c r="AH80" s="22"/>
      <c r="AI80" s="22"/>
      <c r="AJ80" s="22">
        <v>31.25</v>
      </c>
      <c r="AK80" s="22"/>
      <c r="AL80" s="22"/>
      <c r="AM80" s="22"/>
    </row>
    <row r="81" spans="1:39">
      <c r="A81" s="3" t="s">
        <v>2414</v>
      </c>
      <c r="B81" s="3"/>
      <c r="C81" s="3" t="s">
        <v>47</v>
      </c>
      <c r="D81" s="2">
        <f ca="1">IF(E80=E81,D80,CELL("wiersz",A79))</f>
        <v>79</v>
      </c>
      <c r="E81" s="23">
        <f>LARGE(F81:AG81,1)+LARGE(F81:AG81,2)+LARGE(F81:AG81,3)+LARGE(F81:AG81,4)+IFERROR(LARGE(F81:AG81,5),0)+IFERROR(LARGE(F81:AG81,6),0)</f>
        <v>30.359733476259674</v>
      </c>
      <c r="F81" s="22"/>
      <c r="G81" s="22"/>
      <c r="H81" s="22"/>
      <c r="I81" s="71"/>
      <c r="J81" s="72"/>
      <c r="K81" s="72"/>
      <c r="L81" s="72"/>
      <c r="M81" s="72"/>
      <c r="N81" s="22"/>
      <c r="O81" s="22"/>
      <c r="P81" s="22"/>
      <c r="Q81" s="22"/>
      <c r="R81" s="22"/>
      <c r="S81" s="22"/>
      <c r="T81" s="71"/>
      <c r="U81" s="71"/>
      <c r="V81" s="22"/>
      <c r="W81" s="22"/>
      <c r="X81" s="22"/>
      <c r="Y81" s="73"/>
      <c r="Z81" s="22"/>
      <c r="AA81" s="22"/>
      <c r="AB81" s="22"/>
      <c r="AC81" s="22"/>
      <c r="AD81" s="22">
        <f>IFERROR(LARGE(AH81:AM81,1),0)+IFERROR(LARGE(AH81:AM81,2),0)</f>
        <v>30.359733476259674</v>
      </c>
      <c r="AE81" s="22">
        <f>IFERROR(LARGE(AH81:AM81,3),0)+IFERROR(LARGE(AH81:AM81,4),0)</f>
        <v>0</v>
      </c>
      <c r="AF81" s="22">
        <f>IFERROR(LARGE(AH81:AM81,5),0)+IFERROR(LARGE(AH81:AM81,6),0)</f>
        <v>0</v>
      </c>
      <c r="AG81" s="22">
        <f>IFERROR(LARGE(AH81:AM81,7),0)</f>
        <v>0</v>
      </c>
      <c r="AH81" s="22">
        <v>30.359733476259674</v>
      </c>
      <c r="AI81" s="22"/>
      <c r="AJ81" s="22"/>
      <c r="AK81" s="22"/>
      <c r="AL81" s="22"/>
      <c r="AM81" s="22"/>
    </row>
    <row r="82" spans="1:39">
      <c r="A82" s="3" t="s">
        <v>2398</v>
      </c>
      <c r="B82" s="3"/>
      <c r="C82" s="3" t="s">
        <v>57</v>
      </c>
      <c r="D82" s="2">
        <f ca="1">IF(E81=E82,D81,CELL("wiersz",A80))</f>
        <v>80</v>
      </c>
      <c r="E82" s="23">
        <f>LARGE(F82:AG82,1)+LARGE(F82:AG82,2)+LARGE(F82:AG82,3)+LARGE(F82:AG82,4)+IFERROR(LARGE(F82:AG82,5),0)+IFERROR(LARGE(F82:AG82,6),0)</f>
        <v>29.366252196161685</v>
      </c>
      <c r="F82" s="22"/>
      <c r="G82" s="22">
        <v>29.366252196161685</v>
      </c>
      <c r="H82" s="22"/>
      <c r="I82" s="71"/>
      <c r="J82" s="72"/>
      <c r="K82" s="72"/>
      <c r="L82" s="72"/>
      <c r="M82" s="72"/>
      <c r="N82" s="22"/>
      <c r="O82" s="22"/>
      <c r="P82" s="22"/>
      <c r="Q82" s="22"/>
      <c r="R82" s="22"/>
      <c r="S82" s="22"/>
      <c r="T82" s="71"/>
      <c r="U82" s="71"/>
      <c r="V82" s="22"/>
      <c r="W82" s="22"/>
      <c r="X82" s="22"/>
      <c r="Y82" s="73"/>
      <c r="Z82" s="22"/>
      <c r="AA82" s="22"/>
      <c r="AB82" s="22"/>
      <c r="AC82" s="22"/>
      <c r="AD82" s="22">
        <f>IFERROR(LARGE(AH82:AM82,1),0)+IFERROR(LARGE(AH82:AM82,2),0)</f>
        <v>0</v>
      </c>
      <c r="AE82" s="22">
        <f>IFERROR(LARGE(AH82:AM82,3),0)+IFERROR(LARGE(AH82:AM82,4),0)</f>
        <v>0</v>
      </c>
      <c r="AF82" s="22">
        <f>IFERROR(LARGE(AH82:AM82,5),0)+IFERROR(LARGE(AH82:AM82,6),0)</f>
        <v>0</v>
      </c>
      <c r="AG82" s="22">
        <f>IFERROR(LARGE(AH82:AM82,7),0)</f>
        <v>0</v>
      </c>
      <c r="AH82" s="22"/>
      <c r="AI82" s="22"/>
      <c r="AJ82" s="22"/>
      <c r="AK82" s="22"/>
      <c r="AL82" s="22"/>
      <c r="AM82" s="22"/>
    </row>
    <row r="83" spans="1:39">
      <c r="A83" s="3" t="s">
        <v>4005</v>
      </c>
      <c r="B83" s="3" t="s">
        <v>3728</v>
      </c>
      <c r="C83" s="3" t="s">
        <v>2654</v>
      </c>
      <c r="D83" s="2">
        <f ca="1">IF(E82=E83,D82,CELL("wiersz",A81))</f>
        <v>81</v>
      </c>
      <c r="E83" s="23">
        <f>LARGE(F83:AG83,1)+LARGE(F83:AG83,2)+LARGE(F83:AG83,3)+LARGE(F83:AG83,4)+IFERROR(LARGE(F83:AG83,5),0)+IFERROR(LARGE(F83:AG83,6),0)</f>
        <v>28.901218371468687</v>
      </c>
      <c r="F83" s="22"/>
      <c r="G83" s="22"/>
      <c r="H83" s="22"/>
      <c r="I83" s="71"/>
      <c r="J83" s="72"/>
      <c r="K83" s="72"/>
      <c r="L83" s="72"/>
      <c r="M83" s="72"/>
      <c r="N83" s="22"/>
      <c r="O83" s="22"/>
      <c r="P83" s="22"/>
      <c r="Q83" s="22"/>
      <c r="R83" s="22"/>
      <c r="S83" s="22"/>
      <c r="T83" s="71"/>
      <c r="U83" s="71"/>
      <c r="V83" s="22"/>
      <c r="W83" s="22"/>
      <c r="X83" s="22"/>
      <c r="Y83" s="73"/>
      <c r="Z83" s="22"/>
      <c r="AA83" s="22"/>
      <c r="AB83" s="22"/>
      <c r="AC83" s="22"/>
      <c r="AD83" s="22">
        <f>IFERROR(LARGE(AH83:AM83,1),0)+IFERROR(LARGE(AH83:AM83,2),0)</f>
        <v>28.901218371468687</v>
      </c>
      <c r="AE83" s="22">
        <f>IFERROR(LARGE(AH83:AM83,3),0)+IFERROR(LARGE(AH83:AM83,4),0)</f>
        <v>0</v>
      </c>
      <c r="AF83" s="22">
        <f>IFERROR(LARGE(AH83:AM83,5),0)+IFERROR(LARGE(AH83:AM83,6),0)</f>
        <v>0</v>
      </c>
      <c r="AG83" s="22">
        <f>IFERROR(LARGE(AH83:AM83,7),0)</f>
        <v>0</v>
      </c>
      <c r="AH83" s="22"/>
      <c r="AI83" s="22"/>
      <c r="AJ83" s="22"/>
      <c r="AK83" s="22"/>
      <c r="AL83" s="22">
        <v>28.901218371468687</v>
      </c>
      <c r="AM83" s="22"/>
    </row>
    <row r="84" spans="1:39">
      <c r="A84" s="3" t="s">
        <v>3038</v>
      </c>
      <c r="B84" s="3" t="s">
        <v>2978</v>
      </c>
      <c r="C84" s="3"/>
      <c r="D84" s="2">
        <f ca="1">IF(E83=E84,D83,CELL("wiersz",A82))</f>
        <v>82</v>
      </c>
      <c r="E84" s="23">
        <f>LARGE(F84:AG84,1)+LARGE(F84:AG84,2)+LARGE(F84:AG84,3)+LARGE(F84:AG84,4)+IFERROR(LARGE(F84:AG84,5),0)+IFERROR(LARGE(F84:AG84,6),0)</f>
        <v>28.125</v>
      </c>
      <c r="F84" s="22"/>
      <c r="G84" s="22"/>
      <c r="H84" s="22"/>
      <c r="I84" s="71"/>
      <c r="J84" s="72"/>
      <c r="K84" s="72"/>
      <c r="L84" s="72"/>
      <c r="M84" s="72"/>
      <c r="N84" s="22"/>
      <c r="O84" s="22"/>
      <c r="P84" s="22"/>
      <c r="Q84" s="22"/>
      <c r="R84" s="22"/>
      <c r="S84" s="22"/>
      <c r="T84" s="71"/>
      <c r="U84" s="71"/>
      <c r="V84" s="22"/>
      <c r="W84" s="22"/>
      <c r="X84" s="22"/>
      <c r="Y84" s="73"/>
      <c r="Z84" s="22"/>
      <c r="AA84" s="22"/>
      <c r="AB84" s="22"/>
      <c r="AC84" s="22"/>
      <c r="AD84" s="22">
        <f>IFERROR(LARGE(AH84:AM84,1),0)+IFERROR(LARGE(AH84:AM84,2),0)</f>
        <v>28.125</v>
      </c>
      <c r="AE84" s="22">
        <f>IFERROR(LARGE(AH84:AM84,3),0)+IFERROR(LARGE(AH84:AM84,4),0)</f>
        <v>0</v>
      </c>
      <c r="AF84" s="22">
        <f>IFERROR(LARGE(AH84:AM84,5),0)+IFERROR(LARGE(AH84:AM84,6),0)</f>
        <v>0</v>
      </c>
      <c r="AG84" s="22">
        <f>IFERROR(LARGE(AH84:AM84,7),0)</f>
        <v>0</v>
      </c>
      <c r="AH84" s="22"/>
      <c r="AI84" s="22"/>
      <c r="AJ84" s="22">
        <v>28.125</v>
      </c>
      <c r="AK84" s="22"/>
      <c r="AL84" s="22"/>
      <c r="AM84" s="22"/>
    </row>
    <row r="85" spans="1:39">
      <c r="A85" s="3" t="s">
        <v>4006</v>
      </c>
      <c r="B85" s="3" t="s">
        <v>3718</v>
      </c>
      <c r="C85" s="3" t="s">
        <v>92</v>
      </c>
      <c r="D85" s="2">
        <f ca="1">IF(E84=E85,D84,CELL("wiersz",A83))</f>
        <v>83</v>
      </c>
      <c r="E85" s="23">
        <f>LARGE(F85:AG85,1)+LARGE(F85:AG85,2)+LARGE(F85:AG85,3)+LARGE(F85:AG85,4)+IFERROR(LARGE(F85:AG85,5),0)+IFERROR(LARGE(F85:AG85,6),0)</f>
        <v>28.07546927514101</v>
      </c>
      <c r="F85" s="22"/>
      <c r="G85" s="22"/>
      <c r="H85" s="22"/>
      <c r="I85" s="71"/>
      <c r="J85" s="72"/>
      <c r="K85" s="72"/>
      <c r="L85" s="72"/>
      <c r="M85" s="72"/>
      <c r="N85" s="22"/>
      <c r="O85" s="22"/>
      <c r="P85" s="22"/>
      <c r="Q85" s="22"/>
      <c r="R85" s="22"/>
      <c r="S85" s="22"/>
      <c r="T85" s="71"/>
      <c r="U85" s="71"/>
      <c r="V85" s="22"/>
      <c r="W85" s="22"/>
      <c r="X85" s="22"/>
      <c r="Y85" s="73"/>
      <c r="Z85" s="22"/>
      <c r="AA85" s="22"/>
      <c r="AB85" s="22"/>
      <c r="AC85" s="22"/>
      <c r="AD85" s="22">
        <f>IFERROR(LARGE(AH85:AM85,1),0)+IFERROR(LARGE(AH85:AM85,2),0)</f>
        <v>28.07546927514101</v>
      </c>
      <c r="AE85" s="22">
        <f>IFERROR(LARGE(AH85:AM85,3),0)+IFERROR(LARGE(AH85:AM85,4),0)</f>
        <v>0</v>
      </c>
      <c r="AF85" s="22">
        <f>IFERROR(LARGE(AH85:AM85,5),0)+IFERROR(LARGE(AH85:AM85,6),0)</f>
        <v>0</v>
      </c>
      <c r="AG85" s="22">
        <f>IFERROR(LARGE(AH85:AM85,7),0)</f>
        <v>0</v>
      </c>
      <c r="AH85" s="22"/>
      <c r="AI85" s="22"/>
      <c r="AJ85" s="22"/>
      <c r="AK85" s="22"/>
      <c r="AL85" s="22">
        <v>28.07546927514101</v>
      </c>
      <c r="AM85" s="22"/>
    </row>
    <row r="86" spans="1:39">
      <c r="A86" s="3" t="s">
        <v>2417</v>
      </c>
      <c r="B86" s="3"/>
      <c r="C86" s="3" t="s">
        <v>57</v>
      </c>
      <c r="D86" s="2">
        <f ca="1">IF(E85=E86,D85,CELL("wiersz",A84))</f>
        <v>84</v>
      </c>
      <c r="E86" s="23">
        <f>LARGE(F86:AG86,1)+LARGE(F86:AG86,2)+LARGE(F86:AG86,3)+LARGE(F86:AG86,4)+IFERROR(LARGE(F86:AG86,5),0)+IFERROR(LARGE(F86:AG86,6),0)</f>
        <v>27.799611490601599</v>
      </c>
      <c r="F86" s="22"/>
      <c r="G86" s="22"/>
      <c r="H86" s="22"/>
      <c r="I86" s="71"/>
      <c r="J86" s="72"/>
      <c r="K86" s="72"/>
      <c r="L86" s="72"/>
      <c r="M86" s="72"/>
      <c r="N86" s="22"/>
      <c r="O86" s="22"/>
      <c r="P86" s="22"/>
      <c r="Q86" s="22"/>
      <c r="R86" s="22"/>
      <c r="S86" s="22"/>
      <c r="T86" s="71"/>
      <c r="U86" s="71"/>
      <c r="V86" s="22"/>
      <c r="W86" s="22"/>
      <c r="X86" s="22"/>
      <c r="Y86" s="73"/>
      <c r="Z86" s="22"/>
      <c r="AA86" s="22"/>
      <c r="AB86" s="22"/>
      <c r="AC86" s="22"/>
      <c r="AD86" s="22">
        <f>IFERROR(LARGE(AH86:AM86,1),0)+IFERROR(LARGE(AH86:AM86,2),0)</f>
        <v>27.799611490601599</v>
      </c>
      <c r="AE86" s="22">
        <f>IFERROR(LARGE(AH86:AM86,3),0)+IFERROR(LARGE(AH86:AM86,4),0)</f>
        <v>0</v>
      </c>
      <c r="AF86" s="22">
        <f>IFERROR(LARGE(AH86:AM86,5),0)+IFERROR(LARGE(AH86:AM86,6),0)</f>
        <v>0</v>
      </c>
      <c r="AG86" s="22">
        <f>IFERROR(LARGE(AH86:AM86,7),0)</f>
        <v>0</v>
      </c>
      <c r="AH86" s="22">
        <v>27.799611490601599</v>
      </c>
      <c r="AI86" s="22"/>
      <c r="AJ86" s="22"/>
      <c r="AK86" s="22"/>
      <c r="AL86" s="22"/>
      <c r="AM86" s="22"/>
    </row>
    <row r="87" spans="1:39">
      <c r="A87" s="3" t="s">
        <v>2433</v>
      </c>
      <c r="B87" s="3" t="s">
        <v>1397</v>
      </c>
      <c r="C87" s="3" t="s">
        <v>57</v>
      </c>
      <c r="D87" s="2">
        <f ca="1">IF(E86=E87,D86,CELL("wiersz",A85))</f>
        <v>85</v>
      </c>
      <c r="E87" s="23">
        <f>LARGE(F87:AG87,1)+LARGE(F87:AG87,2)+LARGE(F87:AG87,3)+LARGE(F87:AG87,4)+IFERROR(LARGE(F87:AG87,5),0)+IFERROR(LARGE(F87:AG87,6),0)</f>
        <v>27.249720178813334</v>
      </c>
      <c r="F87" s="22"/>
      <c r="G87" s="22"/>
      <c r="H87" s="22"/>
      <c r="I87" s="71"/>
      <c r="J87" s="72"/>
      <c r="K87" s="72"/>
      <c r="L87" s="72"/>
      <c r="M87" s="72"/>
      <c r="N87" s="22"/>
      <c r="O87" s="22"/>
      <c r="P87" s="22"/>
      <c r="Q87" s="22"/>
      <c r="R87" s="22"/>
      <c r="S87" s="22"/>
      <c r="T87" s="71"/>
      <c r="U87" s="71"/>
      <c r="V87" s="22"/>
      <c r="W87" s="22"/>
      <c r="X87" s="22"/>
      <c r="Y87" s="73"/>
      <c r="Z87" s="22"/>
      <c r="AA87" s="22"/>
      <c r="AB87" s="22"/>
      <c r="AC87" s="22"/>
      <c r="AD87" s="22">
        <f>IFERROR(LARGE(AH87:AM87,1),0)+IFERROR(LARGE(AH87:AM87,2),0)</f>
        <v>27.249720178813334</v>
      </c>
      <c r="AE87" s="22">
        <f>IFERROR(LARGE(AH87:AM87,3),0)+IFERROR(LARGE(AH87:AM87,4),0)</f>
        <v>0</v>
      </c>
      <c r="AF87" s="22">
        <f>IFERROR(LARGE(AH87:AM87,5),0)+IFERROR(LARGE(AH87:AM87,6),0)</f>
        <v>0</v>
      </c>
      <c r="AG87" s="22">
        <f>IFERROR(LARGE(AH87:AM87,7),0)</f>
        <v>0</v>
      </c>
      <c r="AH87" s="22">
        <v>0</v>
      </c>
      <c r="AI87" s="22"/>
      <c r="AJ87" s="22"/>
      <c r="AK87" s="22"/>
      <c r="AL87" s="22">
        <v>27.249720178813334</v>
      </c>
      <c r="AM87" s="22"/>
    </row>
    <row r="88" spans="1:39">
      <c r="A88" s="3" t="s">
        <v>4007</v>
      </c>
      <c r="B88" s="3"/>
      <c r="C88" s="3" t="s">
        <v>3706</v>
      </c>
      <c r="D88" s="2">
        <f ca="1">IF(E87=E88,D87,CELL("wiersz",A86))</f>
        <v>86</v>
      </c>
      <c r="E88" s="23">
        <f>LARGE(F88:AG88,1)+LARGE(F88:AG88,2)+LARGE(F88:AG88,3)+LARGE(F88:AG88,4)+IFERROR(LARGE(F88:AG88,5),0)+IFERROR(LARGE(F88:AG88,6),0)</f>
        <v>26.615310828635831</v>
      </c>
      <c r="F88" s="22"/>
      <c r="G88" s="22"/>
      <c r="H88" s="22"/>
      <c r="I88" s="71"/>
      <c r="J88" s="72"/>
      <c r="K88" s="72"/>
      <c r="L88" s="72"/>
      <c r="M88" s="72"/>
      <c r="N88" s="22"/>
      <c r="O88" s="22"/>
      <c r="P88" s="22"/>
      <c r="Q88" s="22"/>
      <c r="R88" s="22"/>
      <c r="S88" s="22"/>
      <c r="T88" s="71"/>
      <c r="U88" s="71"/>
      <c r="V88" s="22"/>
      <c r="W88" s="22"/>
      <c r="X88" s="22"/>
      <c r="Y88" s="73"/>
      <c r="Z88" s="22"/>
      <c r="AA88" s="22"/>
      <c r="AB88" s="22"/>
      <c r="AC88" s="22"/>
      <c r="AD88" s="22">
        <f>IFERROR(LARGE(AH88:AM88,1),0)+IFERROR(LARGE(AH88:AM88,2),0)</f>
        <v>26.615310828635831</v>
      </c>
      <c r="AE88" s="22">
        <f>IFERROR(LARGE(AH88:AM88,3),0)+IFERROR(LARGE(AH88:AM88,4),0)</f>
        <v>0</v>
      </c>
      <c r="AF88" s="22">
        <f>IFERROR(LARGE(AH88:AM88,5),0)+IFERROR(LARGE(AH88:AM88,6),0)</f>
        <v>0</v>
      </c>
      <c r="AG88" s="22">
        <f>IFERROR(LARGE(AH88:AM88,7),0)</f>
        <v>0</v>
      </c>
      <c r="AH88" s="22"/>
      <c r="AI88" s="22"/>
      <c r="AJ88" s="22"/>
      <c r="AK88" s="22"/>
      <c r="AL88" s="22">
        <v>26.615310828635831</v>
      </c>
      <c r="AM88" s="22"/>
    </row>
    <row r="89" spans="1:39">
      <c r="A89" s="3" t="s">
        <v>4008</v>
      </c>
      <c r="B89" s="3" t="s">
        <v>1378</v>
      </c>
      <c r="C89" s="3" t="s">
        <v>57</v>
      </c>
      <c r="D89" s="2">
        <f ca="1">IF(E88=E89,D88,CELL("wiersz",A87))</f>
        <v>87</v>
      </c>
      <c r="E89" s="23">
        <f>LARGE(F89:AG89,1)+LARGE(F89:AG89,2)+LARGE(F89:AG89,3)+LARGE(F89:AG89,4)+IFERROR(LARGE(F89:AG89,5),0)+IFERROR(LARGE(F89:AG89,6),0)</f>
        <v>26.455392696519635</v>
      </c>
      <c r="F89" s="22"/>
      <c r="G89" s="22"/>
      <c r="H89" s="22"/>
      <c r="I89" s="71"/>
      <c r="J89" s="72"/>
      <c r="K89" s="72"/>
      <c r="L89" s="72"/>
      <c r="M89" s="72"/>
      <c r="N89" s="22"/>
      <c r="O89" s="22"/>
      <c r="P89" s="22"/>
      <c r="Q89" s="22"/>
      <c r="R89" s="22"/>
      <c r="S89" s="22"/>
      <c r="T89" s="71"/>
      <c r="U89" s="71"/>
      <c r="V89" s="22"/>
      <c r="W89" s="22"/>
      <c r="X89" s="22"/>
      <c r="Y89" s="73"/>
      <c r="Z89" s="22"/>
      <c r="AA89" s="22"/>
      <c r="AB89" s="22"/>
      <c r="AC89" s="22"/>
      <c r="AD89" s="22">
        <f>IFERROR(LARGE(AH89:AM89,1),0)+IFERROR(LARGE(AH89:AM89,2),0)</f>
        <v>26.455392696519635</v>
      </c>
      <c r="AE89" s="22">
        <f>IFERROR(LARGE(AH89:AM89,3),0)+IFERROR(LARGE(AH89:AM89,4),0)</f>
        <v>0</v>
      </c>
      <c r="AF89" s="22">
        <f>IFERROR(LARGE(AH89:AM89,5),0)+IFERROR(LARGE(AH89:AM89,6),0)</f>
        <v>0</v>
      </c>
      <c r="AG89" s="22">
        <f>IFERROR(LARGE(AH89:AM89,7),0)</f>
        <v>0</v>
      </c>
      <c r="AH89" s="22"/>
      <c r="AI89" s="22"/>
      <c r="AJ89" s="22"/>
      <c r="AK89" s="22"/>
      <c r="AL89" s="22">
        <v>26.455392696519635</v>
      </c>
      <c r="AM89" s="22"/>
    </row>
    <row r="90" spans="1:39">
      <c r="A90" s="3" t="s">
        <v>2879</v>
      </c>
      <c r="B90" s="3" t="s">
        <v>2869</v>
      </c>
      <c r="C90" s="3" t="s">
        <v>2870</v>
      </c>
      <c r="D90" s="2">
        <f ca="1">IF(E89=E90,D89,CELL("wiersz",A88))</f>
        <v>88</v>
      </c>
      <c r="E90" s="23">
        <f>LARGE(F90:AG90,1)+LARGE(F90:AG90,2)+LARGE(F90:AG90,3)+LARGE(F90:AG90,4)+IFERROR(LARGE(F90:AG90,5),0)+IFERROR(LARGE(F90:AG90,6),0)</f>
        <v>26.36363636363636</v>
      </c>
      <c r="F90" s="22"/>
      <c r="G90" s="22"/>
      <c r="H90" s="22"/>
      <c r="I90" s="71"/>
      <c r="J90" s="72"/>
      <c r="K90" s="72"/>
      <c r="L90" s="72"/>
      <c r="M90" s="72"/>
      <c r="N90" s="22"/>
      <c r="O90" s="22"/>
      <c r="P90" s="22"/>
      <c r="Q90" s="22"/>
      <c r="R90" s="22"/>
      <c r="S90" s="22"/>
      <c r="T90" s="71"/>
      <c r="U90" s="71"/>
      <c r="V90" s="22"/>
      <c r="W90" s="22"/>
      <c r="X90" s="22"/>
      <c r="Y90" s="73"/>
      <c r="Z90" s="22"/>
      <c r="AA90" s="22"/>
      <c r="AB90" s="22"/>
      <c r="AC90" s="22"/>
      <c r="AD90" s="22">
        <f>IFERROR(LARGE(AH90:AM90,1),0)+IFERROR(LARGE(AH90:AM90,2),0)</f>
        <v>26.36363636363636</v>
      </c>
      <c r="AE90" s="22">
        <f>IFERROR(LARGE(AH90:AM90,3),0)+IFERROR(LARGE(AH90:AM90,4),0)</f>
        <v>0</v>
      </c>
      <c r="AF90" s="22">
        <f>IFERROR(LARGE(AH90:AM90,5),0)+IFERROR(LARGE(AH90:AM90,6),0)</f>
        <v>0</v>
      </c>
      <c r="AG90" s="22">
        <f>IFERROR(LARGE(AH90:AM90,7),0)</f>
        <v>0</v>
      </c>
      <c r="AH90" s="22"/>
      <c r="AI90" s="22">
        <v>26.36363636363636</v>
      </c>
      <c r="AJ90" s="22"/>
      <c r="AK90" s="22"/>
      <c r="AL90" s="22"/>
      <c r="AM90" s="22"/>
    </row>
    <row r="91" spans="1:39">
      <c r="A91" s="3" t="s">
        <v>2420</v>
      </c>
      <c r="B91" s="3"/>
      <c r="C91" s="3" t="s">
        <v>57</v>
      </c>
      <c r="D91" s="2">
        <f ca="1">IF(E90=E91,D90,CELL("wiersz",A89))</f>
        <v>89</v>
      </c>
      <c r="E91" s="23">
        <f>LARGE(F91:AG91,1)+LARGE(F91:AG91,2)+LARGE(F91:AG91,3)+LARGE(F91:AG91,4)+IFERROR(LARGE(F91:AG91,5),0)+IFERROR(LARGE(F91:AG91,6),0)</f>
        <v>25.11577431130058</v>
      </c>
      <c r="F91" s="22"/>
      <c r="G91" s="22"/>
      <c r="H91" s="22"/>
      <c r="I91" s="71"/>
      <c r="J91" s="72"/>
      <c r="K91" s="72"/>
      <c r="L91" s="72"/>
      <c r="M91" s="72"/>
      <c r="N91" s="22"/>
      <c r="O91" s="22"/>
      <c r="P91" s="22"/>
      <c r="Q91" s="22"/>
      <c r="R91" s="22"/>
      <c r="S91" s="22"/>
      <c r="T91" s="71"/>
      <c r="U91" s="71"/>
      <c r="V91" s="22"/>
      <c r="W91" s="22"/>
      <c r="X91" s="22"/>
      <c r="Y91" s="73"/>
      <c r="Z91" s="22"/>
      <c r="AA91" s="22"/>
      <c r="AB91" s="22"/>
      <c r="AC91" s="22"/>
      <c r="AD91" s="22">
        <f>IFERROR(LARGE(AH91:AM91,1),0)+IFERROR(LARGE(AH91:AM91,2),0)</f>
        <v>25.11577431130058</v>
      </c>
      <c r="AE91" s="22">
        <f>IFERROR(LARGE(AH91:AM91,3),0)+IFERROR(LARGE(AH91:AM91,4),0)</f>
        <v>0</v>
      </c>
      <c r="AF91" s="22">
        <f>IFERROR(LARGE(AH91:AM91,5),0)+IFERROR(LARGE(AH91:AM91,6),0)</f>
        <v>0</v>
      </c>
      <c r="AG91" s="22">
        <f>IFERROR(LARGE(AH91:AM91,7),0)</f>
        <v>0</v>
      </c>
      <c r="AH91" s="22">
        <v>25.11577431130058</v>
      </c>
      <c r="AI91" s="22"/>
      <c r="AJ91" s="22"/>
      <c r="AK91" s="22"/>
      <c r="AL91" s="22"/>
      <c r="AM91" s="22"/>
    </row>
    <row r="92" spans="1:39">
      <c r="A92" s="3" t="s">
        <v>2432</v>
      </c>
      <c r="B92" s="3"/>
      <c r="C92" s="3" t="s">
        <v>1393</v>
      </c>
      <c r="D92" s="2">
        <f ca="1">IF(E91=E92,D91,CELL("wiersz",A90))</f>
        <v>90</v>
      </c>
      <c r="E92" s="23">
        <f>LARGE(F92:AG92,1)+LARGE(F92:AG92,2)+LARGE(F92:AG92,3)+LARGE(F92:AG92,4)+IFERROR(LARGE(F92:AG92,5),0)+IFERROR(LARGE(F92:AG92,6),0)</f>
        <v>23.490433032341066</v>
      </c>
      <c r="F92" s="22"/>
      <c r="G92" s="22"/>
      <c r="H92" s="22"/>
      <c r="I92" s="71"/>
      <c r="J92" s="72"/>
      <c r="K92" s="72"/>
      <c r="L92" s="72"/>
      <c r="M92" s="72"/>
      <c r="N92" s="22"/>
      <c r="O92" s="22"/>
      <c r="P92" s="22"/>
      <c r="Q92" s="22"/>
      <c r="R92" s="22"/>
      <c r="S92" s="22"/>
      <c r="T92" s="71"/>
      <c r="U92" s="71"/>
      <c r="V92" s="22"/>
      <c r="W92" s="22"/>
      <c r="X92" s="22"/>
      <c r="Y92" s="73"/>
      <c r="Z92" s="22"/>
      <c r="AA92" s="22"/>
      <c r="AB92" s="22"/>
      <c r="AC92" s="22"/>
      <c r="AD92" s="22">
        <f>IFERROR(LARGE(AH92:AM92,1),0)+IFERROR(LARGE(AH92:AM92,2),0)</f>
        <v>23.490433032341066</v>
      </c>
      <c r="AE92" s="22">
        <f>IFERROR(LARGE(AH92:AM92,3),0)+IFERROR(LARGE(AH92:AM92,4),0)</f>
        <v>0</v>
      </c>
      <c r="AF92" s="22">
        <f>IFERROR(LARGE(AH92:AM92,5),0)+IFERROR(LARGE(AH92:AM92,6),0)</f>
        <v>0</v>
      </c>
      <c r="AG92" s="22">
        <f>IFERROR(LARGE(AH92:AM92,7),0)</f>
        <v>0</v>
      </c>
      <c r="AH92" s="22">
        <v>0</v>
      </c>
      <c r="AI92" s="22"/>
      <c r="AJ92" s="22"/>
      <c r="AK92" s="22"/>
      <c r="AL92" s="22">
        <v>23.490433032341066</v>
      </c>
      <c r="AM92" s="22"/>
    </row>
    <row r="93" spans="1:39">
      <c r="A93" s="3" t="s">
        <v>2431</v>
      </c>
      <c r="B93" s="3"/>
      <c r="C93" s="3" t="s">
        <v>92</v>
      </c>
      <c r="D93" s="2">
        <f ca="1">IF(E92=E93,D92,CELL("wiersz",A91))</f>
        <v>91</v>
      </c>
      <c r="E93" s="23">
        <f>LARGE(F93:AG93,1)+LARGE(F93:AG93,2)+LARGE(F93:AG93,3)+LARGE(F93:AG93,4)+IFERROR(LARGE(F93:AG93,5),0)+IFERROR(LARGE(F93:AG93,6),0)</f>
        <v>23.489632485940479</v>
      </c>
      <c r="F93" s="22"/>
      <c r="G93" s="22"/>
      <c r="H93" s="22"/>
      <c r="I93" s="71"/>
      <c r="J93" s="72"/>
      <c r="K93" s="72"/>
      <c r="L93" s="72"/>
      <c r="M93" s="72"/>
      <c r="N93" s="22"/>
      <c r="O93" s="22"/>
      <c r="P93" s="22"/>
      <c r="Q93" s="22"/>
      <c r="R93" s="22"/>
      <c r="S93" s="22"/>
      <c r="T93" s="71"/>
      <c r="U93" s="71"/>
      <c r="V93" s="22"/>
      <c r="W93" s="22"/>
      <c r="X93" s="22"/>
      <c r="Y93" s="73"/>
      <c r="Z93" s="22"/>
      <c r="AA93" s="22"/>
      <c r="AB93" s="22"/>
      <c r="AC93" s="22"/>
      <c r="AD93" s="22">
        <f>IFERROR(LARGE(AH93:AM93,1),0)+IFERROR(LARGE(AH93:AM93,2),0)</f>
        <v>23.489632485940479</v>
      </c>
      <c r="AE93" s="22">
        <f>IFERROR(LARGE(AH93:AM93,3),0)+IFERROR(LARGE(AH93:AM93,4),0)</f>
        <v>0</v>
      </c>
      <c r="AF93" s="22">
        <f>IFERROR(LARGE(AH93:AM93,5),0)+IFERROR(LARGE(AH93:AM93,6),0)</f>
        <v>0</v>
      </c>
      <c r="AG93" s="22">
        <f>IFERROR(LARGE(AH93:AM93,7),0)</f>
        <v>0</v>
      </c>
      <c r="AH93" s="22">
        <v>0</v>
      </c>
      <c r="AI93" s="22"/>
      <c r="AJ93" s="22"/>
      <c r="AK93" s="22"/>
      <c r="AL93" s="22">
        <v>23.489632485940479</v>
      </c>
      <c r="AM93" s="22"/>
    </row>
    <row r="94" spans="1:39">
      <c r="A94" s="3" t="s">
        <v>4009</v>
      </c>
      <c r="B94" s="3"/>
      <c r="C94" s="3" t="s">
        <v>47</v>
      </c>
      <c r="D94" s="2">
        <f ca="1">IF(E93=E94,D93,CELL("wiersz",A92))</f>
        <v>92</v>
      </c>
      <c r="E94" s="23">
        <f>LARGE(F94:AG94,1)+LARGE(F94:AG94,2)+LARGE(F94:AG94,3)+LARGE(F94:AG94,4)+IFERROR(LARGE(F94:AG94,5),0)+IFERROR(LARGE(F94:AG94,6),0)</f>
        <v>22.706644736409132</v>
      </c>
      <c r="F94" s="22"/>
      <c r="G94" s="22"/>
      <c r="H94" s="22"/>
      <c r="I94" s="71"/>
      <c r="J94" s="72"/>
      <c r="K94" s="72"/>
      <c r="L94" s="72"/>
      <c r="M94" s="72"/>
      <c r="N94" s="22"/>
      <c r="O94" s="22"/>
      <c r="P94" s="22"/>
      <c r="Q94" s="22"/>
      <c r="R94" s="22"/>
      <c r="S94" s="22"/>
      <c r="T94" s="71"/>
      <c r="U94" s="71"/>
      <c r="V94" s="22"/>
      <c r="W94" s="22"/>
      <c r="X94" s="22"/>
      <c r="Y94" s="73"/>
      <c r="Z94" s="22"/>
      <c r="AA94" s="22"/>
      <c r="AB94" s="22"/>
      <c r="AC94" s="22"/>
      <c r="AD94" s="22">
        <f>IFERROR(LARGE(AH94:AM94,1),0)+IFERROR(LARGE(AH94:AM94,2),0)</f>
        <v>22.706644736409132</v>
      </c>
      <c r="AE94" s="22">
        <f>IFERROR(LARGE(AH94:AM94,3),0)+IFERROR(LARGE(AH94:AM94,4),0)</f>
        <v>0</v>
      </c>
      <c r="AF94" s="22">
        <f>IFERROR(LARGE(AH94:AM94,5),0)+IFERROR(LARGE(AH94:AM94,6),0)</f>
        <v>0</v>
      </c>
      <c r="AG94" s="22">
        <f>IFERROR(LARGE(AH94:AM94,7),0)</f>
        <v>0</v>
      </c>
      <c r="AH94" s="22"/>
      <c r="AI94" s="22"/>
      <c r="AJ94" s="22"/>
      <c r="AK94" s="22"/>
      <c r="AL94" s="22">
        <v>22.706644736409132</v>
      </c>
      <c r="AM94" s="22"/>
    </row>
    <row r="95" spans="1:39">
      <c r="A95" s="3" t="s">
        <v>4010</v>
      </c>
      <c r="B95" s="3"/>
      <c r="C95" s="3" t="s">
        <v>47</v>
      </c>
      <c r="D95" s="2">
        <f ca="1">IF(E94=E95,D94,CELL("wiersz",A93))</f>
        <v>93</v>
      </c>
      <c r="E95" s="23">
        <f>LARGE(F95:AG95,1)+LARGE(F95:AG95,2)+LARGE(F95:AG95,3)+LARGE(F95:AG95,4)+IFERROR(LARGE(F95:AG95,5),0)+IFERROR(LARGE(F95:AG95,6),0)</f>
        <v>21.923656986877784</v>
      </c>
      <c r="F95" s="22"/>
      <c r="G95" s="22"/>
      <c r="H95" s="22"/>
      <c r="I95" s="71"/>
      <c r="J95" s="72"/>
      <c r="K95" s="72"/>
      <c r="L95" s="72"/>
      <c r="M95" s="72"/>
      <c r="N95" s="22"/>
      <c r="O95" s="22"/>
      <c r="P95" s="22"/>
      <c r="Q95" s="22"/>
      <c r="R95" s="22"/>
      <c r="S95" s="22"/>
      <c r="T95" s="71"/>
      <c r="U95" s="71"/>
      <c r="V95" s="22"/>
      <c r="W95" s="22"/>
      <c r="X95" s="22"/>
      <c r="Y95" s="73"/>
      <c r="Z95" s="22"/>
      <c r="AA95" s="22"/>
      <c r="AB95" s="22"/>
      <c r="AC95" s="22"/>
      <c r="AD95" s="22">
        <f>IFERROR(LARGE(AH95:AM95,1),0)+IFERROR(LARGE(AH95:AM95,2),0)</f>
        <v>21.923656986877784</v>
      </c>
      <c r="AE95" s="22">
        <f>IFERROR(LARGE(AH95:AM95,3),0)+IFERROR(LARGE(AH95:AM95,4),0)</f>
        <v>0</v>
      </c>
      <c r="AF95" s="22">
        <f>IFERROR(LARGE(AH95:AM95,5),0)+IFERROR(LARGE(AH95:AM95,6),0)</f>
        <v>0</v>
      </c>
      <c r="AG95" s="22">
        <f>IFERROR(LARGE(AH95:AM95,7),0)</f>
        <v>0</v>
      </c>
      <c r="AH95" s="22"/>
      <c r="AI95" s="22"/>
      <c r="AJ95" s="22"/>
      <c r="AK95" s="22"/>
      <c r="AL95" s="22">
        <v>21.923656986877784</v>
      </c>
      <c r="AM95" s="22"/>
    </row>
    <row r="96" spans="1:39">
      <c r="A96" s="3" t="s">
        <v>4011</v>
      </c>
      <c r="B96" s="3"/>
      <c r="C96" s="3" t="s">
        <v>47</v>
      </c>
      <c r="D96" s="2">
        <f ca="1">IF(E95=E96,D95,CELL("wiersz",A94))</f>
        <v>94</v>
      </c>
      <c r="E96" s="23">
        <f>LARGE(F96:AG96,1)+LARGE(F96:AG96,2)+LARGE(F96:AG96,3)+LARGE(F96:AG96,4)+IFERROR(LARGE(F96:AG96,5),0)+IFERROR(LARGE(F96:AG96,6),0)</f>
        <v>21.921591834561763</v>
      </c>
      <c r="F96" s="22"/>
      <c r="G96" s="22"/>
      <c r="H96" s="22"/>
      <c r="I96" s="71"/>
      <c r="J96" s="72"/>
      <c r="K96" s="72"/>
      <c r="L96" s="72"/>
      <c r="M96" s="72"/>
      <c r="N96" s="22"/>
      <c r="O96" s="22"/>
      <c r="P96" s="22"/>
      <c r="Q96" s="22"/>
      <c r="R96" s="22"/>
      <c r="S96" s="22"/>
      <c r="T96" s="71"/>
      <c r="U96" s="71"/>
      <c r="V96" s="22"/>
      <c r="W96" s="22"/>
      <c r="X96" s="22"/>
      <c r="Y96" s="73"/>
      <c r="Z96" s="22"/>
      <c r="AA96" s="22"/>
      <c r="AB96" s="22"/>
      <c r="AC96" s="22"/>
      <c r="AD96" s="22">
        <f>IFERROR(LARGE(AH96:AM96,1),0)+IFERROR(LARGE(AH96:AM96,2),0)</f>
        <v>21.921591834561763</v>
      </c>
      <c r="AE96" s="22">
        <f>IFERROR(LARGE(AH96:AM96,3),0)+IFERROR(LARGE(AH96:AM96,4),0)</f>
        <v>0</v>
      </c>
      <c r="AF96" s="22">
        <f>IFERROR(LARGE(AH96:AM96,5),0)+IFERROR(LARGE(AH96:AM96,6),0)</f>
        <v>0</v>
      </c>
      <c r="AG96" s="22">
        <f>IFERROR(LARGE(AH96:AM96,7),0)</f>
        <v>0</v>
      </c>
      <c r="AH96" s="22"/>
      <c r="AI96" s="22"/>
      <c r="AJ96" s="22"/>
      <c r="AK96" s="22"/>
      <c r="AL96" s="22">
        <v>21.921591834561763</v>
      </c>
      <c r="AM96" s="22"/>
    </row>
    <row r="97" spans="1:39">
      <c r="A97" s="3" t="s">
        <v>2423</v>
      </c>
      <c r="B97" s="3" t="s">
        <v>1360</v>
      </c>
      <c r="C97" s="3" t="s">
        <v>1359</v>
      </c>
      <c r="D97" s="2">
        <f ca="1">IF(E96=E97,D96,CELL("wiersz",A95))</f>
        <v>95</v>
      </c>
      <c r="E97" s="23">
        <f>LARGE(F97:AG97,1)+LARGE(F97:AG97,2)+LARGE(F97:AG97,3)+LARGE(F97:AG97,4)+IFERROR(LARGE(F97:AG97,5),0)+IFERROR(LARGE(F97:AG97,6),0)</f>
        <v>20.256133593022156</v>
      </c>
      <c r="F97" s="22"/>
      <c r="G97" s="22"/>
      <c r="H97" s="22"/>
      <c r="I97" s="71"/>
      <c r="J97" s="72"/>
      <c r="K97" s="72"/>
      <c r="L97" s="72"/>
      <c r="M97" s="72"/>
      <c r="N97" s="22"/>
      <c r="O97" s="22"/>
      <c r="P97" s="22"/>
      <c r="Q97" s="22"/>
      <c r="R97" s="22"/>
      <c r="S97" s="22"/>
      <c r="T97" s="71"/>
      <c r="U97" s="71"/>
      <c r="V97" s="22"/>
      <c r="W97" s="22"/>
      <c r="X97" s="22"/>
      <c r="Y97" s="73"/>
      <c r="Z97" s="22"/>
      <c r="AA97" s="22"/>
      <c r="AB97" s="22"/>
      <c r="AC97" s="22"/>
      <c r="AD97" s="22">
        <f>IFERROR(LARGE(AH97:AM97,1),0)+IFERROR(LARGE(AH97:AM97,2),0)</f>
        <v>20.256133593022156</v>
      </c>
      <c r="AE97" s="22">
        <f>IFERROR(LARGE(AH97:AM97,3),0)+IFERROR(LARGE(AH97:AM97,4),0)</f>
        <v>0</v>
      </c>
      <c r="AF97" s="22">
        <f>IFERROR(LARGE(AH97:AM97,5),0)+IFERROR(LARGE(AH97:AM97,6),0)</f>
        <v>0</v>
      </c>
      <c r="AG97" s="22">
        <f>IFERROR(LARGE(AH97:AM97,7),0)</f>
        <v>0</v>
      </c>
      <c r="AH97" s="22">
        <v>20.256133593022156</v>
      </c>
      <c r="AI97" s="22"/>
      <c r="AJ97" s="22"/>
      <c r="AK97" s="22"/>
      <c r="AL97" s="22"/>
      <c r="AM97" s="22"/>
    </row>
    <row r="98" spans="1:39">
      <c r="A98" s="3" t="s">
        <v>4012</v>
      </c>
      <c r="B98" s="3" t="s">
        <v>3675</v>
      </c>
      <c r="C98" s="3" t="s">
        <v>858</v>
      </c>
      <c r="D98" s="2">
        <f ca="1">IF(E97=E98,D97,CELL("wiersz",A96))</f>
        <v>96</v>
      </c>
      <c r="E98" s="23">
        <f>LARGE(F98:AG98,1)+LARGE(F98:AG98,2)+LARGE(F98:AG98,3)+LARGE(F98:AG98,4)+IFERROR(LARGE(F98:AG98,5),0)+IFERROR(LARGE(F98:AG98,6),0)</f>
        <v>14.828931348798891</v>
      </c>
      <c r="F98" s="22"/>
      <c r="G98" s="22"/>
      <c r="H98" s="22"/>
      <c r="I98" s="71"/>
      <c r="J98" s="72"/>
      <c r="K98" s="72"/>
      <c r="L98" s="72"/>
      <c r="M98" s="72"/>
      <c r="N98" s="22"/>
      <c r="O98" s="22"/>
      <c r="P98" s="22"/>
      <c r="Q98" s="22"/>
      <c r="R98" s="22"/>
      <c r="S98" s="22"/>
      <c r="T98" s="71"/>
      <c r="U98" s="71"/>
      <c r="V98" s="22"/>
      <c r="W98" s="22"/>
      <c r="X98" s="22"/>
      <c r="Y98" s="73"/>
      <c r="Z98" s="22"/>
      <c r="AA98" s="22"/>
      <c r="AB98" s="22"/>
      <c r="AC98" s="22"/>
      <c r="AD98" s="22">
        <f>IFERROR(LARGE(AH98:AM98,1),0)+IFERROR(LARGE(AH98:AM98,2),0)</f>
        <v>14.828931348798891</v>
      </c>
      <c r="AE98" s="22">
        <f>IFERROR(LARGE(AH98:AM98,3),0)+IFERROR(LARGE(AH98:AM98,4),0)</f>
        <v>0</v>
      </c>
      <c r="AF98" s="22">
        <f>IFERROR(LARGE(AH98:AM98,5),0)+IFERROR(LARGE(AH98:AM98,6),0)</f>
        <v>0</v>
      </c>
      <c r="AG98" s="22">
        <f>IFERROR(LARGE(AH98:AM98,7),0)</f>
        <v>0</v>
      </c>
      <c r="AH98" s="22"/>
      <c r="AI98" s="22"/>
      <c r="AJ98" s="22"/>
      <c r="AK98" s="22"/>
      <c r="AL98" s="22">
        <v>14.828931348798891</v>
      </c>
      <c r="AM98" s="22"/>
    </row>
    <row r="99" spans="1:39">
      <c r="A99" s="3" t="s">
        <v>4013</v>
      </c>
      <c r="B99" s="3"/>
      <c r="C99" s="3" t="s">
        <v>3672</v>
      </c>
      <c r="D99" s="2">
        <f ca="1">IF(E98=E99,D98,CELL("wiersz",A97))</f>
        <v>97</v>
      </c>
      <c r="E99" s="23">
        <f>LARGE(F99:AG99,1)+LARGE(F99:AG99,2)+LARGE(F99:AG99,3)+LARGE(F99:AG99,4)+IFERROR(LARGE(F99:AG99,5),0)+IFERROR(LARGE(F99:AG99,6),0)</f>
        <v>14.827448356797877</v>
      </c>
      <c r="F99" s="22"/>
      <c r="G99" s="22"/>
      <c r="H99" s="22"/>
      <c r="I99" s="71"/>
      <c r="J99" s="72"/>
      <c r="K99" s="72"/>
      <c r="L99" s="72"/>
      <c r="M99" s="72"/>
      <c r="N99" s="22"/>
      <c r="O99" s="22"/>
      <c r="P99" s="22"/>
      <c r="Q99" s="22"/>
      <c r="R99" s="22"/>
      <c r="S99" s="22"/>
      <c r="T99" s="71"/>
      <c r="U99" s="71"/>
      <c r="V99" s="22"/>
      <c r="W99" s="22"/>
      <c r="X99" s="22"/>
      <c r="Y99" s="73"/>
      <c r="Z99" s="22"/>
      <c r="AA99" s="22"/>
      <c r="AB99" s="22"/>
      <c r="AC99" s="22"/>
      <c r="AD99" s="22">
        <f>IFERROR(LARGE(AH99:AM99,1),0)+IFERROR(LARGE(AH99:AM99,2),0)</f>
        <v>14.827448356797877</v>
      </c>
      <c r="AE99" s="22">
        <f>IFERROR(LARGE(AH99:AM99,3),0)+IFERROR(LARGE(AH99:AM99,4),0)</f>
        <v>0</v>
      </c>
      <c r="AF99" s="22">
        <f>IFERROR(LARGE(AH99:AM99,5),0)+IFERROR(LARGE(AH99:AM99,6),0)</f>
        <v>0</v>
      </c>
      <c r="AG99" s="22">
        <f>IFERROR(LARGE(AH99:AM99,7),0)</f>
        <v>0</v>
      </c>
      <c r="AH99" s="22"/>
      <c r="AI99" s="22"/>
      <c r="AJ99" s="22"/>
      <c r="AK99" s="22"/>
      <c r="AL99" s="22">
        <v>14.827448356797877</v>
      </c>
      <c r="AM99" s="22"/>
    </row>
    <row r="100" spans="1:39">
      <c r="A100" s="3" t="s">
        <v>2424</v>
      </c>
      <c r="B100" s="3" t="s">
        <v>1365</v>
      </c>
      <c r="C100" s="3" t="s">
        <v>47</v>
      </c>
      <c r="D100" s="2">
        <f ca="1">IF(E99=E100,D99,CELL("wiersz",A98))</f>
        <v>98</v>
      </c>
      <c r="E100" s="23">
        <f>LARGE(F100:AG100,1)+LARGE(F100:AG100,2)+LARGE(F100:AG100,3)+LARGE(F100:AG100,4)+IFERROR(LARGE(F100:AG100,5),0)+IFERROR(LARGE(F100:AG100,6),0)</f>
        <v>14.348094628390694</v>
      </c>
      <c r="F100" s="22"/>
      <c r="G100" s="22"/>
      <c r="H100" s="22"/>
      <c r="I100" s="71"/>
      <c r="J100" s="72"/>
      <c r="K100" s="72"/>
      <c r="L100" s="72"/>
      <c r="M100" s="72"/>
      <c r="N100" s="22"/>
      <c r="O100" s="22"/>
      <c r="P100" s="22"/>
      <c r="Q100" s="22"/>
      <c r="R100" s="22"/>
      <c r="S100" s="22"/>
      <c r="T100" s="71"/>
      <c r="U100" s="71"/>
      <c r="V100" s="22"/>
      <c r="W100" s="22"/>
      <c r="X100" s="22"/>
      <c r="Y100" s="73"/>
      <c r="Z100" s="22"/>
      <c r="AA100" s="22"/>
      <c r="AB100" s="22"/>
      <c r="AC100" s="22"/>
      <c r="AD100" s="22">
        <f>IFERROR(LARGE(AH100:AM100,1),0)+IFERROR(LARGE(AH100:AM100,2),0)</f>
        <v>14.348094628390694</v>
      </c>
      <c r="AE100" s="22">
        <f>IFERROR(LARGE(AH100:AM100,3),0)+IFERROR(LARGE(AH100:AM100,4),0)</f>
        <v>0</v>
      </c>
      <c r="AF100" s="22">
        <f>IFERROR(LARGE(AH100:AM100,5),0)+IFERROR(LARGE(AH100:AM100,6),0)</f>
        <v>0</v>
      </c>
      <c r="AG100" s="22">
        <f>IFERROR(LARGE(AH100:AM100,7),0)</f>
        <v>0</v>
      </c>
      <c r="AH100" s="22">
        <v>14.348094628390694</v>
      </c>
      <c r="AI100" s="22"/>
      <c r="AJ100" s="22"/>
      <c r="AK100" s="22"/>
      <c r="AL100" s="22"/>
      <c r="AM100" s="22"/>
    </row>
    <row r="101" spans="1:39">
      <c r="A101" s="3" t="s">
        <v>4014</v>
      </c>
      <c r="B101" s="3"/>
      <c r="C101" s="3" t="s">
        <v>92</v>
      </c>
      <c r="D101" s="2">
        <f ca="1">IF(E100=E101,D100,CELL("wiersz",A99))</f>
        <v>99</v>
      </c>
      <c r="E101" s="23">
        <f>LARGE(F101:AG101,1)+LARGE(F101:AG101,2)+LARGE(F101:AG101,3)+LARGE(F101:AG101,4)+IFERROR(LARGE(F101:AG101,5),0)+IFERROR(LARGE(F101:AG101,6),0)</f>
        <v>14.257161881536421</v>
      </c>
      <c r="F101" s="22"/>
      <c r="G101" s="22"/>
      <c r="H101" s="22"/>
      <c r="I101" s="71"/>
      <c r="J101" s="72"/>
      <c r="K101" s="72"/>
      <c r="L101" s="72"/>
      <c r="M101" s="72"/>
      <c r="N101" s="22"/>
      <c r="O101" s="22"/>
      <c r="P101" s="22"/>
      <c r="Q101" s="22"/>
      <c r="R101" s="22"/>
      <c r="S101" s="22"/>
      <c r="T101" s="71"/>
      <c r="U101" s="71"/>
      <c r="V101" s="22"/>
      <c r="W101" s="22"/>
      <c r="X101" s="22"/>
      <c r="Y101" s="73"/>
      <c r="Z101" s="22"/>
      <c r="AA101" s="22"/>
      <c r="AB101" s="22"/>
      <c r="AC101" s="22"/>
      <c r="AD101" s="22">
        <f>IFERROR(LARGE(AH101:AM101,1),0)+IFERROR(LARGE(AH101:AM101,2),0)</f>
        <v>14.257161881536421</v>
      </c>
      <c r="AE101" s="22">
        <f>IFERROR(LARGE(AH101:AM101,3),0)+IFERROR(LARGE(AH101:AM101,4),0)</f>
        <v>0</v>
      </c>
      <c r="AF101" s="22">
        <f>IFERROR(LARGE(AH101:AM101,5),0)+IFERROR(LARGE(AH101:AM101,6),0)</f>
        <v>0</v>
      </c>
      <c r="AG101" s="22">
        <f>IFERROR(LARGE(AH101:AM101,7),0)</f>
        <v>0</v>
      </c>
      <c r="AH101" s="22"/>
      <c r="AI101" s="22"/>
      <c r="AJ101" s="22"/>
      <c r="AK101" s="22"/>
      <c r="AL101" s="22">
        <v>14.257161881536421</v>
      </c>
      <c r="AM101" s="22"/>
    </row>
    <row r="102" spans="1:39">
      <c r="A102" s="3" t="s">
        <v>4015</v>
      </c>
      <c r="B102" s="3"/>
      <c r="C102" s="3" t="s">
        <v>57</v>
      </c>
      <c r="D102" s="2">
        <f ca="1">IF(E101=E102,D101,CELL("wiersz",A100))</f>
        <v>100</v>
      </c>
      <c r="E102" s="23">
        <f>LARGE(F102:AG102,1)+LARGE(F102:AG102,2)+LARGE(F102:AG102,3)+LARGE(F102:AG102,4)+IFERROR(LARGE(F102:AG102,5),0)+IFERROR(LARGE(F102:AG102,6),0)</f>
        <v>11.976015980490592</v>
      </c>
      <c r="F102" s="22"/>
      <c r="G102" s="22"/>
      <c r="H102" s="22"/>
      <c r="I102" s="71"/>
      <c r="J102" s="72"/>
      <c r="K102" s="72"/>
      <c r="L102" s="72"/>
      <c r="M102" s="72"/>
      <c r="N102" s="22"/>
      <c r="O102" s="22"/>
      <c r="P102" s="22"/>
      <c r="Q102" s="22"/>
      <c r="R102" s="22"/>
      <c r="S102" s="22"/>
      <c r="T102" s="71"/>
      <c r="U102" s="71"/>
      <c r="V102" s="22"/>
      <c r="W102" s="22"/>
      <c r="X102" s="22"/>
      <c r="Y102" s="73"/>
      <c r="Z102" s="22"/>
      <c r="AA102" s="22"/>
      <c r="AB102" s="22"/>
      <c r="AC102" s="22"/>
      <c r="AD102" s="22">
        <f>IFERROR(LARGE(AH102:AM102,1),0)+IFERROR(LARGE(AH102:AM102,2),0)</f>
        <v>11.976015980490592</v>
      </c>
      <c r="AE102" s="22">
        <f>IFERROR(LARGE(AH102:AM102,3),0)+IFERROR(LARGE(AH102:AM102,4),0)</f>
        <v>0</v>
      </c>
      <c r="AF102" s="22">
        <f>IFERROR(LARGE(AH102:AM102,5),0)+IFERROR(LARGE(AH102:AM102,6),0)</f>
        <v>0</v>
      </c>
      <c r="AG102" s="22">
        <f>IFERROR(LARGE(AH102:AM102,7),0)</f>
        <v>0</v>
      </c>
      <c r="AH102" s="22"/>
      <c r="AI102" s="22"/>
      <c r="AJ102" s="22"/>
      <c r="AK102" s="22"/>
      <c r="AL102" s="22">
        <v>11.976015980490592</v>
      </c>
      <c r="AM102" s="22"/>
    </row>
    <row r="103" spans="1:39">
      <c r="A103" s="3" t="s">
        <v>4016</v>
      </c>
      <c r="B103" s="3"/>
      <c r="C103" s="3" t="s">
        <v>57</v>
      </c>
      <c r="D103" s="2">
        <f ca="1">IF(E102=E103,D102,CELL("wiersz",A101))</f>
        <v>101</v>
      </c>
      <c r="E103" s="23">
        <f>LARGE(F103:AG103,1)+LARGE(F103:AG103,2)+LARGE(F103:AG103,3)+LARGE(F103:AG103,4)+IFERROR(LARGE(F103:AG103,5),0)+IFERROR(LARGE(F103:AG103,6),0)</f>
        <v>11.184905382777339</v>
      </c>
      <c r="F103" s="22"/>
      <c r="G103" s="22"/>
      <c r="H103" s="22"/>
      <c r="I103" s="71"/>
      <c r="J103" s="72"/>
      <c r="K103" s="72"/>
      <c r="L103" s="72"/>
      <c r="M103" s="72"/>
      <c r="N103" s="22"/>
      <c r="O103" s="22"/>
      <c r="P103" s="22"/>
      <c r="Q103" s="22"/>
      <c r="R103" s="22"/>
      <c r="S103" s="22"/>
      <c r="T103" s="71"/>
      <c r="U103" s="71"/>
      <c r="V103" s="22"/>
      <c r="W103" s="22"/>
      <c r="X103" s="22"/>
      <c r="Y103" s="73"/>
      <c r="Z103" s="22"/>
      <c r="AA103" s="22"/>
      <c r="AB103" s="22"/>
      <c r="AC103" s="22"/>
      <c r="AD103" s="22">
        <f>IFERROR(LARGE(AH103:AM103,1),0)+IFERROR(LARGE(AH103:AM103,2),0)</f>
        <v>11.184905382777339</v>
      </c>
      <c r="AE103" s="22">
        <f>IFERROR(LARGE(AH103:AM103,3),0)+IFERROR(LARGE(AH103:AM103,4),0)</f>
        <v>0</v>
      </c>
      <c r="AF103" s="22">
        <f>IFERROR(LARGE(AH103:AM103,5),0)+IFERROR(LARGE(AH103:AM103,6),0)</f>
        <v>0</v>
      </c>
      <c r="AG103" s="22">
        <f>IFERROR(LARGE(AH103:AM103,7),0)</f>
        <v>0</v>
      </c>
      <c r="AH103" s="22"/>
      <c r="AI103" s="22"/>
      <c r="AJ103" s="22"/>
      <c r="AK103" s="22"/>
      <c r="AL103" s="22">
        <v>11.184905382777339</v>
      </c>
      <c r="AM103" s="22"/>
    </row>
    <row r="104" spans="1:39">
      <c r="A104" s="3" t="s">
        <v>2426</v>
      </c>
      <c r="B104" s="3" t="s">
        <v>1373</v>
      </c>
      <c r="C104" s="3" t="s">
        <v>1373</v>
      </c>
      <c r="D104" s="2">
        <f ca="1">IF(E103=E104,D103,CELL("wiersz",A102))</f>
        <v>102</v>
      </c>
      <c r="E104" s="23">
        <f>LARGE(F104:AG104,1)+LARGE(F104:AG104,2)+LARGE(F104:AG104,3)+LARGE(F104:AG104,4)+IFERROR(LARGE(F104:AG104,5),0)+IFERROR(LARGE(F104:AG104,6),0)</f>
        <v>10.972072362887001</v>
      </c>
      <c r="F104" s="22"/>
      <c r="G104" s="22"/>
      <c r="H104" s="22"/>
      <c r="I104" s="71"/>
      <c r="J104" s="72"/>
      <c r="K104" s="72"/>
      <c r="L104" s="72"/>
      <c r="M104" s="72"/>
      <c r="N104" s="22"/>
      <c r="O104" s="22"/>
      <c r="P104" s="22"/>
      <c r="Q104" s="22"/>
      <c r="R104" s="22"/>
      <c r="S104" s="22"/>
      <c r="T104" s="71"/>
      <c r="U104" s="71"/>
      <c r="V104" s="22"/>
      <c r="W104" s="22"/>
      <c r="X104" s="22"/>
      <c r="Y104" s="73"/>
      <c r="Z104" s="22"/>
      <c r="AA104" s="22"/>
      <c r="AB104" s="22"/>
      <c r="AC104" s="22"/>
      <c r="AD104" s="22">
        <f>IFERROR(LARGE(AH104:AM104,1),0)+IFERROR(LARGE(AH104:AM104,2),0)</f>
        <v>10.972072362887001</v>
      </c>
      <c r="AE104" s="22">
        <f>IFERROR(LARGE(AH104:AM104,3),0)+IFERROR(LARGE(AH104:AM104,4),0)</f>
        <v>0</v>
      </c>
      <c r="AF104" s="22">
        <f>IFERROR(LARGE(AH104:AM104,5),0)+IFERROR(LARGE(AH104:AM104,6),0)</f>
        <v>0</v>
      </c>
      <c r="AG104" s="22">
        <f>IFERROR(LARGE(AH104:AM104,7),0)</f>
        <v>0</v>
      </c>
      <c r="AH104" s="22">
        <v>10.972072362887001</v>
      </c>
      <c r="AI104" s="22"/>
      <c r="AJ104" s="22"/>
      <c r="AK104" s="22"/>
      <c r="AL104" s="22"/>
      <c r="AM104" s="22"/>
    </row>
    <row r="105" spans="1:39">
      <c r="A105" s="3" t="s">
        <v>2427</v>
      </c>
      <c r="B105" s="3" t="s">
        <v>1378</v>
      </c>
      <c r="C105" s="3" t="s">
        <v>92</v>
      </c>
      <c r="D105" s="2">
        <f ca="1">IF(E104=E105,D104,CELL("wiersz",A103))</f>
        <v>103</v>
      </c>
      <c r="E105" s="23">
        <f>LARGE(F105:AG105,1)+LARGE(F105:AG105,2)+LARGE(F105:AG105,3)+LARGE(F105:AG105,4)+IFERROR(LARGE(F105:AG105,5),0)+IFERROR(LARGE(F105:AG105,6),0)</f>
        <v>10.128066796511078</v>
      </c>
      <c r="F105" s="22"/>
      <c r="G105" s="22"/>
      <c r="H105" s="22"/>
      <c r="I105" s="71"/>
      <c r="J105" s="72"/>
      <c r="K105" s="72"/>
      <c r="L105" s="72"/>
      <c r="M105" s="72"/>
      <c r="N105" s="22"/>
      <c r="O105" s="22"/>
      <c r="P105" s="22"/>
      <c r="Q105" s="22"/>
      <c r="R105" s="22"/>
      <c r="S105" s="22"/>
      <c r="T105" s="71"/>
      <c r="U105" s="71"/>
      <c r="V105" s="22"/>
      <c r="W105" s="22"/>
      <c r="X105" s="22"/>
      <c r="Y105" s="73"/>
      <c r="Z105" s="22"/>
      <c r="AA105" s="22"/>
      <c r="AB105" s="22"/>
      <c r="AC105" s="22"/>
      <c r="AD105" s="22">
        <f>IFERROR(LARGE(AH105:AM105,1),0)+IFERROR(LARGE(AH105:AM105,2),0)</f>
        <v>10.128066796511078</v>
      </c>
      <c r="AE105" s="22">
        <f>IFERROR(LARGE(AH105:AM105,3),0)+IFERROR(LARGE(AH105:AM105,4),0)</f>
        <v>0</v>
      </c>
      <c r="AF105" s="22">
        <f>IFERROR(LARGE(AH105:AM105,5),0)+IFERROR(LARGE(AH105:AM105,6),0)</f>
        <v>0</v>
      </c>
      <c r="AG105" s="22">
        <f>IFERROR(LARGE(AH105:AM105,7),0)</f>
        <v>0</v>
      </c>
      <c r="AH105" s="22">
        <v>10.128066796511078</v>
      </c>
      <c r="AI105" s="22"/>
      <c r="AJ105" s="22"/>
      <c r="AK105" s="22"/>
      <c r="AL105" s="22"/>
      <c r="AM105" s="22"/>
    </row>
    <row r="106" spans="1:39">
      <c r="A106" s="3" t="s">
        <v>2428</v>
      </c>
      <c r="B106" s="3" t="s">
        <v>1378</v>
      </c>
      <c r="C106" s="3" t="s">
        <v>92</v>
      </c>
      <c r="D106" s="2">
        <f ca="1">IF(E105=E106,D105,CELL("wiersz",A104))</f>
        <v>104</v>
      </c>
      <c r="E106" s="23">
        <f>LARGE(F106:AG106,1)+LARGE(F106:AG106,2)+LARGE(F106:AG106,3)+LARGE(F106:AG106,4)+IFERROR(LARGE(F106:AG106,5),0)+IFERROR(LARGE(F106:AG106,6),0)</f>
        <v>10.127761927097259</v>
      </c>
      <c r="F106" s="22"/>
      <c r="G106" s="22"/>
      <c r="H106" s="22"/>
      <c r="I106" s="71"/>
      <c r="J106" s="72"/>
      <c r="K106" s="72"/>
      <c r="L106" s="72"/>
      <c r="M106" s="72"/>
      <c r="N106" s="22"/>
      <c r="O106" s="22"/>
      <c r="P106" s="22"/>
      <c r="Q106" s="22"/>
      <c r="R106" s="22"/>
      <c r="S106" s="22"/>
      <c r="T106" s="71"/>
      <c r="U106" s="71"/>
      <c r="V106" s="22"/>
      <c r="W106" s="22"/>
      <c r="X106" s="22"/>
      <c r="Y106" s="73"/>
      <c r="Z106" s="22"/>
      <c r="AA106" s="22"/>
      <c r="AB106" s="22"/>
      <c r="AC106" s="22"/>
      <c r="AD106" s="22">
        <f>IFERROR(LARGE(AH106:AM106,1),0)+IFERROR(LARGE(AH106:AM106,2),0)</f>
        <v>10.127761927097259</v>
      </c>
      <c r="AE106" s="22">
        <f>IFERROR(LARGE(AH106:AM106,3),0)+IFERROR(LARGE(AH106:AM106,4),0)</f>
        <v>0</v>
      </c>
      <c r="AF106" s="22">
        <f>IFERROR(LARGE(AH106:AM106,5),0)+IFERROR(LARGE(AH106:AM106,6),0)</f>
        <v>0</v>
      </c>
      <c r="AG106" s="22">
        <f>IFERROR(LARGE(AH106:AM106,7),0)</f>
        <v>0</v>
      </c>
      <c r="AH106" s="22">
        <v>10.127761927097259</v>
      </c>
      <c r="AI106" s="22"/>
      <c r="AJ106" s="22"/>
      <c r="AK106" s="22"/>
      <c r="AL106" s="22"/>
      <c r="AM106" s="22"/>
    </row>
    <row r="107" spans="1:39">
      <c r="A107" s="3" t="s">
        <v>4017</v>
      </c>
      <c r="B107" s="3" t="s">
        <v>3642</v>
      </c>
      <c r="C107" s="3" t="s">
        <v>47</v>
      </c>
      <c r="D107" s="2">
        <f ca="1">IF(E106=E107,D106,CELL("wiersz",A105))</f>
        <v>105</v>
      </c>
      <c r="E107" s="23">
        <f>LARGE(F107:AG107,1)+LARGE(F107:AG107,2)+LARGE(F107:AG107,3)+LARGE(F107:AG107,4)+IFERROR(LARGE(F107:AG107,5),0)+IFERROR(LARGE(F107:AG107,6),0)</f>
        <v>10.119676298703306</v>
      </c>
      <c r="F107" s="22"/>
      <c r="G107" s="22"/>
      <c r="H107" s="22"/>
      <c r="I107" s="71"/>
      <c r="J107" s="72"/>
      <c r="K107" s="72"/>
      <c r="L107" s="72"/>
      <c r="M107" s="72"/>
      <c r="N107" s="22"/>
      <c r="O107" s="22"/>
      <c r="P107" s="22"/>
      <c r="Q107" s="22"/>
      <c r="R107" s="22"/>
      <c r="S107" s="22"/>
      <c r="T107" s="71"/>
      <c r="U107" s="71"/>
      <c r="V107" s="22"/>
      <c r="W107" s="22"/>
      <c r="X107" s="22"/>
      <c r="Y107" s="73"/>
      <c r="Z107" s="22"/>
      <c r="AA107" s="22"/>
      <c r="AB107" s="22"/>
      <c r="AC107" s="22"/>
      <c r="AD107" s="22">
        <f>IFERROR(LARGE(AH107:AM107,1),0)+IFERROR(LARGE(AH107:AM107,2),0)</f>
        <v>10.119676298703306</v>
      </c>
      <c r="AE107" s="22">
        <f>IFERROR(LARGE(AH107:AM107,3),0)+IFERROR(LARGE(AH107:AM107,4),0)</f>
        <v>0</v>
      </c>
      <c r="AF107" s="22">
        <f>IFERROR(LARGE(AH107:AM107,5),0)+IFERROR(LARGE(AH107:AM107,6),0)</f>
        <v>0</v>
      </c>
      <c r="AG107" s="22">
        <f>IFERROR(LARGE(AH107:AM107,7),0)</f>
        <v>0</v>
      </c>
      <c r="AH107" s="22"/>
      <c r="AI107" s="22"/>
      <c r="AJ107" s="22"/>
      <c r="AK107" s="22"/>
      <c r="AL107" s="22">
        <v>10.119676298703306</v>
      </c>
      <c r="AM107" s="22"/>
    </row>
    <row r="108" spans="1:39">
      <c r="A108" s="3" t="s">
        <v>4018</v>
      </c>
      <c r="B108" s="3" t="s">
        <v>1777</v>
      </c>
      <c r="C108" s="3" t="s">
        <v>1776</v>
      </c>
      <c r="D108" s="2">
        <f ca="1">IF(E107=E108,D107,CELL("wiersz",A106))</f>
        <v>106</v>
      </c>
      <c r="E108" s="23">
        <f>LARGE(F108:AG108,1)+LARGE(F108:AG108,2)+LARGE(F108:AG108,3)+LARGE(F108:AG108,4)+IFERROR(LARGE(F108:AG108,5),0)+IFERROR(LARGE(F108:AG108,6),0)</f>
        <v>9.587061756666289</v>
      </c>
      <c r="F108" s="22"/>
      <c r="G108" s="22"/>
      <c r="H108" s="22"/>
      <c r="I108" s="71"/>
      <c r="J108" s="72"/>
      <c r="K108" s="72"/>
      <c r="L108" s="72"/>
      <c r="M108" s="72"/>
      <c r="N108" s="22"/>
      <c r="O108" s="22"/>
      <c r="P108" s="22"/>
      <c r="Q108" s="22"/>
      <c r="R108" s="22"/>
      <c r="S108" s="22"/>
      <c r="T108" s="71"/>
      <c r="U108" s="71"/>
      <c r="V108" s="22"/>
      <c r="W108" s="22"/>
      <c r="X108" s="22"/>
      <c r="Y108" s="73"/>
      <c r="Z108" s="22"/>
      <c r="AA108" s="22"/>
      <c r="AB108" s="22"/>
      <c r="AC108" s="22"/>
      <c r="AD108" s="22">
        <f>IFERROR(LARGE(AH108:AM108,1),0)+IFERROR(LARGE(AH108:AM108,2),0)</f>
        <v>9.587061756666289</v>
      </c>
      <c r="AE108" s="22">
        <f>IFERROR(LARGE(AH108:AM108,3),0)+IFERROR(LARGE(AH108:AM108,4),0)</f>
        <v>0</v>
      </c>
      <c r="AF108" s="22">
        <f>IFERROR(LARGE(AH108:AM108,5),0)+IFERROR(LARGE(AH108:AM108,6),0)</f>
        <v>0</v>
      </c>
      <c r="AG108" s="22">
        <f>IFERROR(LARGE(AH108:AM108,7),0)</f>
        <v>0</v>
      </c>
      <c r="AH108" s="22"/>
      <c r="AI108" s="22"/>
      <c r="AJ108" s="22"/>
      <c r="AK108" s="22"/>
      <c r="AL108" s="22">
        <v>9.587061756666289</v>
      </c>
      <c r="AM108" s="22"/>
    </row>
    <row r="109" spans="1:39">
      <c r="A109" s="3" t="s">
        <v>2429</v>
      </c>
      <c r="B109" s="3"/>
      <c r="C109" s="3" t="s">
        <v>57</v>
      </c>
      <c r="D109" s="2">
        <f ca="1">IF(E108=E109,D108,CELL("wiersz",A107))</f>
        <v>107</v>
      </c>
      <c r="E109" s="23">
        <f>LARGE(F109:AG109,1)+LARGE(F109:AG109,2)+LARGE(F109:AG109,3)+LARGE(F109:AG109,4)+IFERROR(LARGE(F109:AG109,5),0)+IFERROR(LARGE(F109:AG109,6),0)</f>
        <v>7.5958214453229438</v>
      </c>
      <c r="F109" s="22"/>
      <c r="G109" s="22"/>
      <c r="H109" s="22"/>
      <c r="I109" s="71"/>
      <c r="J109" s="72"/>
      <c r="K109" s="72"/>
      <c r="L109" s="72"/>
      <c r="M109" s="72"/>
      <c r="N109" s="22"/>
      <c r="O109" s="22"/>
      <c r="P109" s="22"/>
      <c r="Q109" s="22"/>
      <c r="R109" s="22"/>
      <c r="S109" s="22"/>
      <c r="T109" s="71"/>
      <c r="U109" s="71"/>
      <c r="V109" s="22"/>
      <c r="W109" s="22"/>
      <c r="X109" s="22"/>
      <c r="Y109" s="73"/>
      <c r="Z109" s="22"/>
      <c r="AA109" s="22"/>
      <c r="AB109" s="22"/>
      <c r="AC109" s="22"/>
      <c r="AD109" s="22">
        <f>IFERROR(LARGE(AH109:AM109,1),0)+IFERROR(LARGE(AH109:AM109,2),0)</f>
        <v>7.5958214453229438</v>
      </c>
      <c r="AE109" s="22">
        <f>IFERROR(LARGE(AH109:AM109,3),0)+IFERROR(LARGE(AH109:AM109,4),0)</f>
        <v>0</v>
      </c>
      <c r="AF109" s="22">
        <f>IFERROR(LARGE(AH109:AM109,5),0)+IFERROR(LARGE(AH109:AM109,6),0)</f>
        <v>0</v>
      </c>
      <c r="AG109" s="22">
        <f>IFERROR(LARGE(AH109:AM109,7),0)</f>
        <v>0</v>
      </c>
      <c r="AH109" s="22">
        <v>7.5958214453229438</v>
      </c>
      <c r="AI109" s="22"/>
      <c r="AJ109" s="22"/>
      <c r="AK109" s="22"/>
      <c r="AL109" s="22"/>
      <c r="AM109" s="22"/>
    </row>
    <row r="110" spans="1:39">
      <c r="A110" s="3" t="s">
        <v>2400</v>
      </c>
      <c r="B110" s="3"/>
      <c r="C110" s="3" t="s">
        <v>57</v>
      </c>
      <c r="D110" s="2">
        <f ca="1">IF(E109=E110,D109,CELL("wiersz",A108))</f>
        <v>108</v>
      </c>
      <c r="E110" s="23">
        <f>LARGE(F110:AG110,1)+LARGE(F110:AG110,2)+LARGE(F110:AG110,3)+LARGE(F110:AG110,4)+IFERROR(LARGE(F110:AG110,5),0)+IFERROR(LARGE(F110:AG110,6),0)</f>
        <v>3.0911844417012304</v>
      </c>
      <c r="F110" s="22"/>
      <c r="G110" s="22">
        <v>3.0911844417012304</v>
      </c>
      <c r="H110" s="22"/>
      <c r="I110" s="71"/>
      <c r="J110" s="72"/>
      <c r="K110" s="72"/>
      <c r="L110" s="72"/>
      <c r="M110" s="72"/>
      <c r="N110" s="22"/>
      <c r="O110" s="22"/>
      <c r="P110" s="22"/>
      <c r="Q110" s="22"/>
      <c r="R110" s="22"/>
      <c r="S110" s="22"/>
      <c r="T110" s="71"/>
      <c r="U110" s="71"/>
      <c r="V110" s="22"/>
      <c r="W110" s="22"/>
      <c r="X110" s="22"/>
      <c r="Y110" s="73"/>
      <c r="Z110" s="22"/>
      <c r="AA110" s="22"/>
      <c r="AB110" s="22"/>
      <c r="AC110" s="22"/>
      <c r="AD110" s="22">
        <f>IFERROR(LARGE(AH110:AM110,1),0)+IFERROR(LARGE(AH110:AM110,2),0)</f>
        <v>0</v>
      </c>
      <c r="AE110" s="22">
        <f>IFERROR(LARGE(AH110:AM110,3),0)+IFERROR(LARGE(AH110:AM110,4),0)</f>
        <v>0</v>
      </c>
      <c r="AF110" s="22">
        <f>IFERROR(LARGE(AH110:AM110,5),0)+IFERROR(LARGE(AH110:AM110,6),0)</f>
        <v>0</v>
      </c>
      <c r="AG110" s="22">
        <f>IFERROR(LARGE(AH110:AM110,7),0)</f>
        <v>0</v>
      </c>
      <c r="AH110" s="22"/>
      <c r="AI110" s="22"/>
      <c r="AJ110" s="22"/>
      <c r="AK110" s="22"/>
      <c r="AL110" s="22"/>
      <c r="AM110" s="22"/>
    </row>
    <row r="111" spans="1:39">
      <c r="A111" s="3" t="s">
        <v>3275</v>
      </c>
      <c r="B111" s="3" t="s">
        <v>143</v>
      </c>
      <c r="C111" s="3" t="s">
        <v>3239</v>
      </c>
      <c r="D111" s="2">
        <f ca="1">IF(E110=E111,D110,CELL("wiersz",A109))</f>
        <v>109</v>
      </c>
      <c r="E111" s="23">
        <f>LARGE(F111:AG111,1)+LARGE(F111:AG111,2)+LARGE(F111:AG111,3)+LARGE(F111:AG111,4)+IFERROR(LARGE(F111:AG111,5),0)+IFERROR(LARGE(F111:AG111,6),0)</f>
        <v>0</v>
      </c>
      <c r="F111" s="22"/>
      <c r="G111" s="22"/>
      <c r="H111" s="22"/>
      <c r="I111" s="71"/>
      <c r="J111" s="72"/>
      <c r="K111" s="72"/>
      <c r="L111" s="72"/>
      <c r="M111" s="72"/>
      <c r="N111" s="22"/>
      <c r="O111" s="22"/>
      <c r="P111" s="22"/>
      <c r="Q111" s="22"/>
      <c r="R111" s="22"/>
      <c r="S111" s="22"/>
      <c r="T111" s="71"/>
      <c r="U111" s="71">
        <v>0</v>
      </c>
      <c r="V111" s="22"/>
      <c r="W111" s="22"/>
      <c r="X111" s="22"/>
      <c r="Y111" s="73"/>
      <c r="Z111" s="22"/>
      <c r="AA111" s="22"/>
      <c r="AB111" s="22"/>
      <c r="AC111" s="22"/>
      <c r="AD111" s="22">
        <f>IFERROR(LARGE(AH111:AM111,1),0)+IFERROR(LARGE(AH111:AM111,2),0)</f>
        <v>0</v>
      </c>
      <c r="AE111" s="22">
        <f>IFERROR(LARGE(AH111:AM111,3),0)+IFERROR(LARGE(AH111:AM111,4),0)</f>
        <v>0</v>
      </c>
      <c r="AF111" s="22">
        <f>IFERROR(LARGE(AH111:AM111,5),0)+IFERROR(LARGE(AH111:AM111,6),0)</f>
        <v>0</v>
      </c>
      <c r="AG111" s="22">
        <f>IFERROR(LARGE(AH111:AM111,7),0)</f>
        <v>0</v>
      </c>
      <c r="AH111" s="22"/>
      <c r="AI111" s="22"/>
      <c r="AJ111" s="22"/>
      <c r="AK111" s="22"/>
      <c r="AL111" s="22"/>
      <c r="AM111" s="22"/>
    </row>
    <row r="112" spans="1:39">
      <c r="A112" s="3" t="s">
        <v>3276</v>
      </c>
      <c r="B112" s="3" t="s">
        <v>143</v>
      </c>
      <c r="C112" s="3" t="s">
        <v>2926</v>
      </c>
      <c r="D112" s="2">
        <f ca="1">IF(E111=E112,D111,CELL("wiersz",A110))</f>
        <v>109</v>
      </c>
      <c r="E112" s="23">
        <f>LARGE(F112:AG112,1)+LARGE(F112:AG112,2)+LARGE(F112:AG112,3)+LARGE(F112:AG112,4)+IFERROR(LARGE(F112:AG112,5),0)+IFERROR(LARGE(F112:AG112,6),0)</f>
        <v>0</v>
      </c>
      <c r="F112" s="22"/>
      <c r="G112" s="22"/>
      <c r="H112" s="22"/>
      <c r="I112" s="71"/>
      <c r="J112" s="72"/>
      <c r="K112" s="72"/>
      <c r="L112" s="72"/>
      <c r="M112" s="72"/>
      <c r="N112" s="22"/>
      <c r="O112" s="22"/>
      <c r="P112" s="22"/>
      <c r="Q112" s="22"/>
      <c r="R112" s="22"/>
      <c r="S112" s="22"/>
      <c r="T112" s="71"/>
      <c r="U112" s="71">
        <v>0</v>
      </c>
      <c r="V112" s="22"/>
      <c r="W112" s="22"/>
      <c r="X112" s="22"/>
      <c r="Y112" s="73"/>
      <c r="Z112" s="22"/>
      <c r="AA112" s="22"/>
      <c r="AB112" s="22"/>
      <c r="AC112" s="22"/>
      <c r="AD112" s="22">
        <f>IFERROR(LARGE(AH112:AM112,1),0)+IFERROR(LARGE(AH112:AM112,2),0)</f>
        <v>0</v>
      </c>
      <c r="AE112" s="22">
        <f>IFERROR(LARGE(AH112:AM112,3),0)+IFERROR(LARGE(AH112:AM112,4),0)</f>
        <v>0</v>
      </c>
      <c r="AF112" s="22">
        <f>IFERROR(LARGE(AH112:AM112,5),0)+IFERROR(LARGE(AH112:AM112,6),0)</f>
        <v>0</v>
      </c>
      <c r="AG112" s="22">
        <f>IFERROR(LARGE(AH112:AM112,7),0)</f>
        <v>0</v>
      </c>
      <c r="AH112" s="22"/>
      <c r="AI112" s="22"/>
      <c r="AJ112" s="22"/>
      <c r="AK112" s="22"/>
      <c r="AL112" s="22"/>
      <c r="AM112" s="22"/>
    </row>
    <row r="113" spans="1:39">
      <c r="A113" s="3" t="s">
        <v>4000</v>
      </c>
      <c r="B113" s="3" t="s">
        <v>3482</v>
      </c>
      <c r="C113" s="3" t="s">
        <v>3484</v>
      </c>
      <c r="D113" s="2">
        <f ca="1">IF(E112=E113,D112,CELL("wiersz",A111))</f>
        <v>109</v>
      </c>
      <c r="E113" s="23">
        <f>LARGE(F113:AG113,1)+LARGE(F113:AG113,2)+LARGE(F113:AG113,3)+LARGE(F113:AG113,4)+IFERROR(LARGE(F113:AG113,5),0)+IFERROR(LARGE(F113:AG113,6),0)</f>
        <v>0</v>
      </c>
      <c r="F113" s="22"/>
      <c r="G113" s="22"/>
      <c r="H113" s="22"/>
      <c r="I113" s="71"/>
      <c r="J113" s="72"/>
      <c r="K113" s="72"/>
      <c r="L113" s="72"/>
      <c r="M113" s="72"/>
      <c r="N113" s="22"/>
      <c r="O113" s="22"/>
      <c r="P113" s="22"/>
      <c r="Q113" s="22"/>
      <c r="R113" s="22"/>
      <c r="S113" s="22"/>
      <c r="T113" s="71"/>
      <c r="U113" s="71"/>
      <c r="V113" s="22"/>
      <c r="W113" s="22"/>
      <c r="X113" s="22"/>
      <c r="Y113" s="73"/>
      <c r="Z113" s="22">
        <v>0</v>
      </c>
      <c r="AA113" s="22"/>
      <c r="AB113" s="22"/>
      <c r="AC113" s="22"/>
      <c r="AD113" s="22">
        <f>IFERROR(LARGE(AH113:AM113,1),0)+IFERROR(LARGE(AH113:AM113,2),0)</f>
        <v>0</v>
      </c>
      <c r="AE113" s="22">
        <f>IFERROR(LARGE(AH113:AM113,3),0)+IFERROR(LARGE(AH113:AM113,4),0)</f>
        <v>0</v>
      </c>
      <c r="AF113" s="22">
        <f>IFERROR(LARGE(AH113:AM113,5),0)+IFERROR(LARGE(AH113:AM113,6),0)</f>
        <v>0</v>
      </c>
      <c r="AG113" s="22">
        <f>IFERROR(LARGE(AH113:AM113,7),0)</f>
        <v>0</v>
      </c>
      <c r="AH113" s="22"/>
      <c r="AI113" s="22"/>
      <c r="AJ113" s="22"/>
      <c r="AK113" s="22"/>
      <c r="AL113" s="22"/>
      <c r="AM113" s="22"/>
    </row>
    <row r="114" spans="1:39">
      <c r="A114" s="3" t="s">
        <v>3882</v>
      </c>
      <c r="B114" s="3"/>
      <c r="C114" s="3" t="s">
        <v>1373</v>
      </c>
      <c r="D114" s="2">
        <f ca="1">IF(E113=E114,D113,CELL("wiersz",A112))</f>
        <v>109</v>
      </c>
      <c r="E114" s="23">
        <f>LARGE(F114:AG114,1)+LARGE(F114:AG114,2)+LARGE(F114:AG114,3)+LARGE(F114:AG114,4)+IFERROR(LARGE(F114:AG114,5),0)+IFERROR(LARGE(F114:AG114,6),0)</f>
        <v>0</v>
      </c>
      <c r="F114" s="22"/>
      <c r="G114" s="22"/>
      <c r="H114" s="22"/>
      <c r="I114" s="71"/>
      <c r="J114" s="72"/>
      <c r="K114" s="72"/>
      <c r="L114" s="72"/>
      <c r="M114" s="72"/>
      <c r="N114" s="22"/>
      <c r="O114" s="22"/>
      <c r="P114" s="22"/>
      <c r="Q114" s="22"/>
      <c r="R114" s="22"/>
      <c r="S114" s="22"/>
      <c r="T114" s="71"/>
      <c r="U114" s="71"/>
      <c r="V114" s="22"/>
      <c r="W114" s="22"/>
      <c r="X114" s="22"/>
      <c r="Y114" s="73"/>
      <c r="Z114" s="22">
        <v>0</v>
      </c>
      <c r="AA114" s="22"/>
      <c r="AB114" s="22"/>
      <c r="AC114" s="22"/>
      <c r="AD114" s="22">
        <f>IFERROR(LARGE(AH114:AM114,1),0)+IFERROR(LARGE(AH114:AM114,2),0)</f>
        <v>0</v>
      </c>
      <c r="AE114" s="22">
        <f>IFERROR(LARGE(AH114:AM114,3),0)+IFERROR(LARGE(AH114:AM114,4),0)</f>
        <v>0</v>
      </c>
      <c r="AF114" s="22">
        <f>IFERROR(LARGE(AH114:AM114,5),0)+IFERROR(LARGE(AH114:AM114,6),0)</f>
        <v>0</v>
      </c>
      <c r="AG114" s="22">
        <f>IFERROR(LARGE(AH114:AM114,7),0)</f>
        <v>0</v>
      </c>
      <c r="AH114" s="22"/>
      <c r="AI114" s="22"/>
      <c r="AJ114" s="22"/>
      <c r="AK114" s="22"/>
      <c r="AL114" s="22"/>
      <c r="AM114" s="22"/>
    </row>
    <row r="115" spans="1:39">
      <c r="A115" s="3" t="s">
        <v>4019</v>
      </c>
      <c r="B115" s="3" t="s">
        <v>3626</v>
      </c>
      <c r="C115" s="3" t="s">
        <v>47</v>
      </c>
      <c r="D115" s="2">
        <f ca="1">IF(E114=E115,D114,CELL("wiersz",A113))</f>
        <v>109</v>
      </c>
      <c r="E115" s="23">
        <f>LARGE(F115:AG115,1)+LARGE(F115:AG115,2)+LARGE(F115:AG115,3)+LARGE(F115:AG115,4)+IFERROR(LARGE(F115:AG115,5),0)+IFERROR(LARGE(F115:AG115,6),0)</f>
        <v>0</v>
      </c>
      <c r="F115" s="22"/>
      <c r="G115" s="22"/>
      <c r="H115" s="22"/>
      <c r="I115" s="71"/>
      <c r="J115" s="72"/>
      <c r="K115" s="72"/>
      <c r="L115" s="72"/>
      <c r="M115" s="72"/>
      <c r="N115" s="22"/>
      <c r="O115" s="22"/>
      <c r="P115" s="22"/>
      <c r="Q115" s="22"/>
      <c r="R115" s="22"/>
      <c r="S115" s="22"/>
      <c r="T115" s="71"/>
      <c r="U115" s="71"/>
      <c r="V115" s="22"/>
      <c r="W115" s="22"/>
      <c r="X115" s="22"/>
      <c r="Y115" s="73"/>
      <c r="Z115" s="22"/>
      <c r="AA115" s="22"/>
      <c r="AB115" s="22"/>
      <c r="AC115" s="22"/>
      <c r="AD115" s="22">
        <f>IFERROR(LARGE(AH115:AM115,1),0)+IFERROR(LARGE(AH115:AM115,2),0)</f>
        <v>0</v>
      </c>
      <c r="AE115" s="22">
        <f>IFERROR(LARGE(AH115:AM115,3),0)+IFERROR(LARGE(AH115:AM115,4),0)</f>
        <v>0</v>
      </c>
      <c r="AF115" s="22">
        <f>IFERROR(LARGE(AH115:AM115,5),0)+IFERROR(LARGE(AH115:AM115,6),0)</f>
        <v>0</v>
      </c>
      <c r="AG115" s="22">
        <f>IFERROR(LARGE(AH115:AM115,7),0)</f>
        <v>0</v>
      </c>
      <c r="AH115" s="22"/>
      <c r="AI115" s="22"/>
      <c r="AJ115" s="22"/>
      <c r="AK115" s="22"/>
      <c r="AL115" s="22">
        <v>0</v>
      </c>
      <c r="AM115" s="22"/>
    </row>
    <row r="116" spans="1:39">
      <c r="A116" s="3" t="s">
        <v>4020</v>
      </c>
      <c r="B116" s="3" t="s">
        <v>3626</v>
      </c>
      <c r="C116" s="3" t="s">
        <v>57</v>
      </c>
      <c r="D116" s="2">
        <f ca="1">IF(E115=E116,D115,CELL("wiersz",A114))</f>
        <v>109</v>
      </c>
      <c r="E116" s="23">
        <f>LARGE(F116:AG116,1)+LARGE(F116:AG116,2)+LARGE(F116:AG116,3)+LARGE(F116:AG116,4)+IFERROR(LARGE(F116:AG116,5),0)+IFERROR(LARGE(F116:AG116,6),0)</f>
        <v>0</v>
      </c>
      <c r="F116" s="22"/>
      <c r="G116" s="22"/>
      <c r="H116" s="22"/>
      <c r="I116" s="71"/>
      <c r="J116" s="72"/>
      <c r="K116" s="72"/>
      <c r="L116" s="72"/>
      <c r="M116" s="72"/>
      <c r="N116" s="22"/>
      <c r="O116" s="22"/>
      <c r="P116" s="22"/>
      <c r="Q116" s="22"/>
      <c r="R116" s="22"/>
      <c r="S116" s="22"/>
      <c r="T116" s="71"/>
      <c r="U116" s="71"/>
      <c r="V116" s="22"/>
      <c r="W116" s="22"/>
      <c r="X116" s="22"/>
      <c r="Y116" s="73"/>
      <c r="Z116" s="22"/>
      <c r="AA116" s="22"/>
      <c r="AB116" s="22"/>
      <c r="AC116" s="22"/>
      <c r="AD116" s="22">
        <f>IFERROR(LARGE(AH116:AM116,1),0)+IFERROR(LARGE(AH116:AM116,2),0)</f>
        <v>0</v>
      </c>
      <c r="AE116" s="22">
        <f>IFERROR(LARGE(AH116:AM116,3),0)+IFERROR(LARGE(AH116:AM116,4),0)</f>
        <v>0</v>
      </c>
      <c r="AF116" s="22">
        <f>IFERROR(LARGE(AH116:AM116,5),0)+IFERROR(LARGE(AH116:AM116,6),0)</f>
        <v>0</v>
      </c>
      <c r="AG116" s="22">
        <f>IFERROR(LARGE(AH116:AM116,7),0)</f>
        <v>0</v>
      </c>
      <c r="AH116" s="22"/>
      <c r="AI116" s="22"/>
      <c r="AJ116" s="22"/>
      <c r="AK116" s="22"/>
      <c r="AL116" s="22">
        <v>0</v>
      </c>
      <c r="AM116" s="22"/>
    </row>
    <row r="117" spans="1:39">
      <c r="A117" s="3" t="s">
        <v>4021</v>
      </c>
      <c r="B117" s="3" t="s">
        <v>3626</v>
      </c>
      <c r="C117" s="3" t="s">
        <v>3627</v>
      </c>
      <c r="D117" s="2">
        <f ca="1">IF(E116=E117,D116,CELL("wiersz",A115))</f>
        <v>109</v>
      </c>
      <c r="E117" s="23">
        <f>LARGE(F117:AG117,1)+LARGE(F117:AG117,2)+LARGE(F117:AG117,3)+LARGE(F117:AG117,4)+IFERROR(LARGE(F117:AG117,5),0)+IFERROR(LARGE(F117:AG117,6),0)</f>
        <v>0</v>
      </c>
      <c r="F117" s="22"/>
      <c r="G117" s="22"/>
      <c r="H117" s="22"/>
      <c r="I117" s="71"/>
      <c r="J117" s="72"/>
      <c r="K117" s="72"/>
      <c r="L117" s="72"/>
      <c r="M117" s="72"/>
      <c r="N117" s="22"/>
      <c r="O117" s="22"/>
      <c r="P117" s="22"/>
      <c r="Q117" s="22"/>
      <c r="R117" s="22"/>
      <c r="S117" s="22"/>
      <c r="T117" s="71"/>
      <c r="U117" s="71"/>
      <c r="V117" s="22"/>
      <c r="W117" s="22"/>
      <c r="X117" s="22"/>
      <c r="Y117" s="73"/>
      <c r="Z117" s="22"/>
      <c r="AA117" s="22"/>
      <c r="AB117" s="22"/>
      <c r="AC117" s="22"/>
      <c r="AD117" s="22">
        <f>IFERROR(LARGE(AH117:AM117,1),0)+IFERROR(LARGE(AH117:AM117,2),0)</f>
        <v>0</v>
      </c>
      <c r="AE117" s="22">
        <f>IFERROR(LARGE(AH117:AM117,3),0)+IFERROR(LARGE(AH117:AM117,4),0)</f>
        <v>0</v>
      </c>
      <c r="AF117" s="22">
        <f>IFERROR(LARGE(AH117:AM117,5),0)+IFERROR(LARGE(AH117:AM117,6),0)</f>
        <v>0</v>
      </c>
      <c r="AG117" s="22">
        <f>IFERROR(LARGE(AH117:AM117,7),0)</f>
        <v>0</v>
      </c>
      <c r="AH117" s="22"/>
      <c r="AI117" s="22"/>
      <c r="AJ117" s="22"/>
      <c r="AK117" s="22"/>
      <c r="AL117" s="22">
        <v>0</v>
      </c>
      <c r="AM117" s="22"/>
    </row>
    <row r="118" spans="1:39">
      <c r="A118" s="3" t="s">
        <v>4022</v>
      </c>
      <c r="B118" s="3" t="s">
        <v>3620</v>
      </c>
      <c r="C118" s="3" t="s">
        <v>57</v>
      </c>
      <c r="D118" s="2">
        <f ca="1">IF(E117=E118,D117,CELL("wiersz",A116))</f>
        <v>109</v>
      </c>
      <c r="E118" s="23">
        <f>LARGE(F118:AG118,1)+LARGE(F118:AG118,2)+LARGE(F118:AG118,3)+LARGE(F118:AG118,4)+IFERROR(LARGE(F118:AG118,5),0)+IFERROR(LARGE(F118:AG118,6),0)</f>
        <v>0</v>
      </c>
      <c r="F118" s="22"/>
      <c r="G118" s="22"/>
      <c r="H118" s="22"/>
      <c r="I118" s="71"/>
      <c r="J118" s="72"/>
      <c r="K118" s="72"/>
      <c r="L118" s="72"/>
      <c r="M118" s="72"/>
      <c r="N118" s="22"/>
      <c r="O118" s="22"/>
      <c r="P118" s="22"/>
      <c r="Q118" s="22"/>
      <c r="R118" s="22"/>
      <c r="S118" s="22"/>
      <c r="T118" s="71"/>
      <c r="U118" s="71"/>
      <c r="V118" s="22"/>
      <c r="W118" s="22"/>
      <c r="X118" s="22"/>
      <c r="Y118" s="73"/>
      <c r="Z118" s="22"/>
      <c r="AA118" s="22"/>
      <c r="AB118" s="22"/>
      <c r="AC118" s="22"/>
      <c r="AD118" s="22">
        <f>IFERROR(LARGE(AH118:AM118,1),0)+IFERROR(LARGE(AH118:AM118,2),0)</f>
        <v>0</v>
      </c>
      <c r="AE118" s="22">
        <f>IFERROR(LARGE(AH118:AM118,3),0)+IFERROR(LARGE(AH118:AM118,4),0)</f>
        <v>0</v>
      </c>
      <c r="AF118" s="22">
        <f>IFERROR(LARGE(AH118:AM118,5),0)+IFERROR(LARGE(AH118:AM118,6),0)</f>
        <v>0</v>
      </c>
      <c r="AG118" s="22">
        <f>IFERROR(LARGE(AH118:AM118,7),0)</f>
        <v>0</v>
      </c>
      <c r="AH118" s="22"/>
      <c r="AI118" s="22"/>
      <c r="AJ118" s="22"/>
      <c r="AK118" s="22"/>
      <c r="AL118" s="22">
        <v>0</v>
      </c>
      <c r="AM118" s="22"/>
    </row>
    <row r="119" spans="1:39">
      <c r="A119" s="3"/>
      <c r="B119" s="3"/>
      <c r="C119" s="3"/>
      <c r="D119" s="2">
        <f ca="1">IF(E118=E119,D118,CELL("wiersz",A117))</f>
        <v>109</v>
      </c>
      <c r="E119" s="23">
        <f>LARGE(F119:AG119,1)+LARGE(F119:AG119,2)+LARGE(F119:AG119,3)+LARGE(F119:AG119,4)+IFERROR(LARGE(F119:AG119,5),0)+IFERROR(LARGE(F119:AG119,6),0)</f>
        <v>0</v>
      </c>
      <c r="F119" s="22"/>
      <c r="G119" s="22"/>
      <c r="H119" s="22"/>
      <c r="I119" s="71"/>
      <c r="J119" s="72"/>
      <c r="K119" s="72"/>
      <c r="L119" s="72"/>
      <c r="M119" s="72"/>
      <c r="N119" s="22"/>
      <c r="O119" s="22"/>
      <c r="P119" s="22"/>
      <c r="Q119" s="22"/>
      <c r="R119" s="22"/>
      <c r="S119" s="22"/>
      <c r="T119" s="71"/>
      <c r="U119" s="71"/>
      <c r="V119" s="22"/>
      <c r="W119" s="22"/>
      <c r="X119" s="22"/>
      <c r="Y119" s="73"/>
      <c r="Z119" s="22"/>
      <c r="AA119" s="22"/>
      <c r="AB119" s="22"/>
      <c r="AC119" s="22"/>
      <c r="AD119" s="22">
        <f>IFERROR(LARGE(AH119:AM119,1),0)+IFERROR(LARGE(AH119:AM119,2),0)</f>
        <v>0</v>
      </c>
      <c r="AE119" s="22">
        <f>IFERROR(LARGE(AH119:AM119,3),0)+IFERROR(LARGE(AH119:AM119,4),0)</f>
        <v>0</v>
      </c>
      <c r="AF119" s="22">
        <f>IFERROR(LARGE(AH119:AM119,5),0)+IFERROR(LARGE(AH119:AM119,6),0)</f>
        <v>0</v>
      </c>
      <c r="AG119" s="22">
        <f>IFERROR(LARGE(AH119:AM119,7),0)</f>
        <v>0</v>
      </c>
      <c r="AH119" s="22"/>
      <c r="AI119" s="22"/>
      <c r="AJ119" s="22"/>
      <c r="AK119" s="22"/>
      <c r="AL119" s="22"/>
      <c r="AM119" s="22"/>
    </row>
    <row r="120" spans="1:39">
      <c r="A120" s="3"/>
      <c r="B120" s="3"/>
      <c r="C120" s="3"/>
      <c r="D120" s="2">
        <f ca="1">IF(E119=E120,D119,CELL("wiersz",A118))</f>
        <v>109</v>
      </c>
      <c r="E120" s="23">
        <f>LARGE(F120:AG120,1)+LARGE(F120:AG120,2)+LARGE(F120:AG120,3)+LARGE(F120:AG120,4)+IFERROR(LARGE(F120:AG120,5),0)+IFERROR(LARGE(F120:AG120,6),0)</f>
        <v>0</v>
      </c>
      <c r="F120" s="22"/>
      <c r="G120" s="22"/>
      <c r="H120" s="22"/>
      <c r="I120" s="71"/>
      <c r="J120" s="72"/>
      <c r="K120" s="72"/>
      <c r="L120" s="72"/>
      <c r="M120" s="72"/>
      <c r="N120" s="22"/>
      <c r="O120" s="22"/>
      <c r="P120" s="22"/>
      <c r="Q120" s="22"/>
      <c r="R120" s="22"/>
      <c r="S120" s="22"/>
      <c r="T120" s="71"/>
      <c r="U120" s="71"/>
      <c r="V120" s="22"/>
      <c r="W120" s="22"/>
      <c r="X120" s="22"/>
      <c r="Y120" s="73"/>
      <c r="Z120" s="22"/>
      <c r="AA120" s="22"/>
      <c r="AB120" s="22"/>
      <c r="AC120" s="22"/>
      <c r="AD120" s="22">
        <f>IFERROR(LARGE(AH120:AM120,1),0)+IFERROR(LARGE(AH120:AM120,2),0)</f>
        <v>0</v>
      </c>
      <c r="AE120" s="22">
        <f>IFERROR(LARGE(AH120:AM120,3),0)+IFERROR(LARGE(AH120:AM120,4),0)</f>
        <v>0</v>
      </c>
      <c r="AF120" s="22">
        <f>IFERROR(LARGE(AH120:AM120,5),0)+IFERROR(LARGE(AH120:AM120,6),0)</f>
        <v>0</v>
      </c>
      <c r="AG120" s="22">
        <f>IFERROR(LARGE(AH120:AM120,7),0)</f>
        <v>0</v>
      </c>
      <c r="AH120" s="22"/>
      <c r="AI120" s="22"/>
      <c r="AJ120" s="22"/>
      <c r="AK120" s="22"/>
      <c r="AL120" s="22"/>
      <c r="AM120" s="22"/>
    </row>
    <row r="121" spans="1:39">
      <c r="A121" s="3"/>
      <c r="B121" s="3"/>
      <c r="C121" s="3"/>
      <c r="D121" s="2">
        <f ca="1">IF(E120=E121,D120,CELL("wiersz",A119))</f>
        <v>109</v>
      </c>
      <c r="E121" s="23">
        <f>LARGE(F121:AG121,1)+LARGE(F121:AG121,2)+LARGE(F121:AG121,3)+LARGE(F121:AG121,4)+IFERROR(LARGE(F121:AG121,5),0)+IFERROR(LARGE(F121:AG121,6),0)</f>
        <v>0</v>
      </c>
      <c r="F121" s="22"/>
      <c r="G121" s="22"/>
      <c r="H121" s="22"/>
      <c r="I121" s="71"/>
      <c r="J121" s="72"/>
      <c r="K121" s="72"/>
      <c r="L121" s="72"/>
      <c r="M121" s="72"/>
      <c r="N121" s="22"/>
      <c r="O121" s="22"/>
      <c r="P121" s="22"/>
      <c r="Q121" s="22"/>
      <c r="R121" s="22"/>
      <c r="S121" s="22"/>
      <c r="T121" s="71"/>
      <c r="U121" s="71"/>
      <c r="V121" s="22"/>
      <c r="W121" s="22"/>
      <c r="X121" s="22"/>
      <c r="Y121" s="73"/>
      <c r="Z121" s="22"/>
      <c r="AA121" s="22"/>
      <c r="AB121" s="22"/>
      <c r="AC121" s="22"/>
      <c r="AD121" s="22">
        <f>IFERROR(LARGE(AH121:AM121,1),0)+IFERROR(LARGE(AH121:AM121,2),0)</f>
        <v>0</v>
      </c>
      <c r="AE121" s="22">
        <f>IFERROR(LARGE(AH121:AM121,3),0)+IFERROR(LARGE(AH121:AM121,4),0)</f>
        <v>0</v>
      </c>
      <c r="AF121" s="22">
        <f>IFERROR(LARGE(AH121:AM121,5),0)+IFERROR(LARGE(AH121:AM121,6),0)</f>
        <v>0</v>
      </c>
      <c r="AG121" s="22">
        <f>IFERROR(LARGE(AH121:AM121,7),0)</f>
        <v>0</v>
      </c>
      <c r="AH121" s="22"/>
      <c r="AI121" s="22"/>
      <c r="AJ121" s="22"/>
      <c r="AK121" s="22"/>
      <c r="AL121" s="22"/>
      <c r="AM121" s="22"/>
    </row>
    <row r="122" spans="1:39">
      <c r="A122" s="3"/>
      <c r="B122" s="3"/>
      <c r="C122" s="3"/>
      <c r="D122" s="2">
        <f ca="1">IF(E121=E122,D121,CELL("wiersz",A120))</f>
        <v>109</v>
      </c>
      <c r="E122" s="23">
        <f>LARGE(F122:AG122,1)+LARGE(F122:AG122,2)+LARGE(F122:AG122,3)+LARGE(F122:AG122,4)+IFERROR(LARGE(F122:AG122,5),0)+IFERROR(LARGE(F122:AG122,6),0)</f>
        <v>0</v>
      </c>
      <c r="F122" s="22"/>
      <c r="G122" s="22"/>
      <c r="H122" s="22"/>
      <c r="I122" s="71"/>
      <c r="J122" s="72"/>
      <c r="K122" s="72"/>
      <c r="L122" s="72"/>
      <c r="M122" s="72"/>
      <c r="N122" s="22"/>
      <c r="O122" s="22"/>
      <c r="P122" s="22"/>
      <c r="Q122" s="22"/>
      <c r="R122" s="22"/>
      <c r="S122" s="22"/>
      <c r="T122" s="71"/>
      <c r="U122" s="71"/>
      <c r="V122" s="22"/>
      <c r="W122" s="22"/>
      <c r="X122" s="22"/>
      <c r="Y122" s="73"/>
      <c r="Z122" s="22"/>
      <c r="AA122" s="22"/>
      <c r="AB122" s="22"/>
      <c r="AC122" s="22"/>
      <c r="AD122" s="22">
        <f>IFERROR(LARGE(AH122:AM122,1),0)+IFERROR(LARGE(AH122:AM122,2),0)</f>
        <v>0</v>
      </c>
      <c r="AE122" s="22">
        <f>IFERROR(LARGE(AH122:AM122,3),0)+IFERROR(LARGE(AH122:AM122,4),0)</f>
        <v>0</v>
      </c>
      <c r="AF122" s="22">
        <f>IFERROR(LARGE(AH122:AM122,5),0)+IFERROR(LARGE(AH122:AM122,6),0)</f>
        <v>0</v>
      </c>
      <c r="AG122" s="22">
        <f>IFERROR(LARGE(AH122:AM122,7),0)</f>
        <v>0</v>
      </c>
      <c r="AH122" s="22"/>
      <c r="AI122" s="22"/>
      <c r="AJ122" s="22"/>
      <c r="AK122" s="22"/>
      <c r="AL122" s="22"/>
      <c r="AM122" s="22"/>
    </row>
    <row r="123" spans="1:39">
      <c r="A123" s="3"/>
      <c r="B123" s="3"/>
      <c r="C123" s="3"/>
      <c r="D123" s="2">
        <f ca="1">IF(E122=E123,D122,CELL("wiersz",A121))</f>
        <v>109</v>
      </c>
      <c r="E123" s="23">
        <f>LARGE(F123:AG123,1)+LARGE(F123:AG123,2)+LARGE(F123:AG123,3)+LARGE(F123:AG123,4)+IFERROR(LARGE(F123:AG123,5),0)+IFERROR(LARGE(F123:AG123,6),0)</f>
        <v>0</v>
      </c>
      <c r="F123" s="22"/>
      <c r="G123" s="22"/>
      <c r="H123" s="22"/>
      <c r="I123" s="71"/>
      <c r="J123" s="72"/>
      <c r="K123" s="72"/>
      <c r="L123" s="72"/>
      <c r="M123" s="72"/>
      <c r="N123" s="22"/>
      <c r="O123" s="22"/>
      <c r="P123" s="22"/>
      <c r="Q123" s="22"/>
      <c r="R123" s="22"/>
      <c r="S123" s="22"/>
      <c r="T123" s="71"/>
      <c r="U123" s="71"/>
      <c r="V123" s="22"/>
      <c r="W123" s="22"/>
      <c r="X123" s="22"/>
      <c r="Y123" s="73"/>
      <c r="Z123" s="22"/>
      <c r="AA123" s="22"/>
      <c r="AB123" s="22"/>
      <c r="AC123" s="22"/>
      <c r="AD123" s="22">
        <f>IFERROR(LARGE(AH123:AM123,1),0)+IFERROR(LARGE(AH123:AM123,2),0)</f>
        <v>0</v>
      </c>
      <c r="AE123" s="22">
        <f>IFERROR(LARGE(AH123:AM123,3),0)+IFERROR(LARGE(AH123:AM123,4),0)</f>
        <v>0</v>
      </c>
      <c r="AF123" s="22">
        <f>IFERROR(LARGE(AH123:AM123,5),0)+IFERROR(LARGE(AH123:AM123,6),0)</f>
        <v>0</v>
      </c>
      <c r="AG123" s="22">
        <f>IFERROR(LARGE(AH123:AM123,7),0)</f>
        <v>0</v>
      </c>
      <c r="AH123" s="22"/>
      <c r="AI123" s="22"/>
      <c r="AJ123" s="22"/>
      <c r="AK123" s="22"/>
      <c r="AL123" s="22"/>
      <c r="AM123" s="22"/>
    </row>
    <row r="124" spans="1:39">
      <c r="A124" s="3"/>
      <c r="B124" s="3"/>
      <c r="C124" s="3"/>
      <c r="D124" s="2">
        <f ca="1">IF(E123=E124,D123,CELL("wiersz",A122))</f>
        <v>109</v>
      </c>
      <c r="E124" s="23">
        <f>LARGE(F124:AG124,1)+LARGE(F124:AG124,2)+LARGE(F124:AG124,3)+LARGE(F124:AG124,4)+IFERROR(LARGE(F124:AG124,5),0)+IFERROR(LARGE(F124:AG124,6),0)</f>
        <v>0</v>
      </c>
      <c r="F124" s="22"/>
      <c r="G124" s="22"/>
      <c r="H124" s="22"/>
      <c r="I124" s="71"/>
      <c r="J124" s="72"/>
      <c r="K124" s="72"/>
      <c r="L124" s="72"/>
      <c r="M124" s="72"/>
      <c r="N124" s="22"/>
      <c r="O124" s="22"/>
      <c r="P124" s="22"/>
      <c r="Q124" s="22"/>
      <c r="R124" s="22"/>
      <c r="S124" s="22"/>
      <c r="T124" s="71"/>
      <c r="U124" s="71"/>
      <c r="V124" s="22"/>
      <c r="W124" s="22"/>
      <c r="X124" s="22"/>
      <c r="Y124" s="73"/>
      <c r="Z124" s="22"/>
      <c r="AA124" s="22"/>
      <c r="AB124" s="22"/>
      <c r="AC124" s="22"/>
      <c r="AD124" s="22">
        <f>IFERROR(LARGE(AH124:AM124,1),0)+IFERROR(LARGE(AH124:AM124,2),0)</f>
        <v>0</v>
      </c>
      <c r="AE124" s="22">
        <f>IFERROR(LARGE(AH124:AM124,3),0)+IFERROR(LARGE(AH124:AM124,4),0)</f>
        <v>0</v>
      </c>
      <c r="AF124" s="22">
        <f>IFERROR(LARGE(AH124:AM124,5),0)+IFERROR(LARGE(AH124:AM124,6),0)</f>
        <v>0</v>
      </c>
      <c r="AG124" s="22">
        <f>IFERROR(LARGE(AH124:AM124,7),0)</f>
        <v>0</v>
      </c>
      <c r="AH124" s="22"/>
      <c r="AI124" s="22"/>
      <c r="AJ124" s="22"/>
      <c r="AK124" s="22"/>
      <c r="AL124" s="22"/>
      <c r="AM124" s="22"/>
    </row>
    <row r="125" spans="1:39">
      <c r="A125" s="3"/>
      <c r="B125" s="3"/>
      <c r="C125" s="3"/>
      <c r="D125" s="2">
        <f ca="1">IF(E124=E125,D124,CELL("wiersz",A123))</f>
        <v>109</v>
      </c>
      <c r="E125" s="23">
        <f>LARGE(F125:AG125,1)+LARGE(F125:AG125,2)+LARGE(F125:AG125,3)+LARGE(F125:AG125,4)+IFERROR(LARGE(F125:AG125,5),0)+IFERROR(LARGE(F125:AG125,6),0)</f>
        <v>0</v>
      </c>
      <c r="F125" s="22"/>
      <c r="G125" s="22"/>
      <c r="H125" s="22"/>
      <c r="I125" s="71"/>
      <c r="J125" s="72"/>
      <c r="K125" s="72"/>
      <c r="L125" s="72"/>
      <c r="M125" s="72"/>
      <c r="N125" s="22"/>
      <c r="O125" s="22"/>
      <c r="P125" s="22"/>
      <c r="Q125" s="22"/>
      <c r="R125" s="22"/>
      <c r="S125" s="22"/>
      <c r="T125" s="71"/>
      <c r="U125" s="71"/>
      <c r="V125" s="22"/>
      <c r="W125" s="22"/>
      <c r="X125" s="22"/>
      <c r="Y125" s="73"/>
      <c r="Z125" s="22"/>
      <c r="AA125" s="22"/>
      <c r="AB125" s="22"/>
      <c r="AC125" s="22"/>
      <c r="AD125" s="22">
        <f>IFERROR(LARGE(AH125:AM125,1),0)+IFERROR(LARGE(AH125:AM125,2),0)</f>
        <v>0</v>
      </c>
      <c r="AE125" s="22">
        <f>IFERROR(LARGE(AH125:AM125,3),0)+IFERROR(LARGE(AH125:AM125,4),0)</f>
        <v>0</v>
      </c>
      <c r="AF125" s="22">
        <f>IFERROR(LARGE(AH125:AM125,5),0)+IFERROR(LARGE(AH125:AM125,6),0)</f>
        <v>0</v>
      </c>
      <c r="AG125" s="22">
        <f>IFERROR(LARGE(AH125:AM125,7),0)</f>
        <v>0</v>
      </c>
      <c r="AH125" s="22"/>
      <c r="AI125" s="22"/>
      <c r="AJ125" s="22"/>
      <c r="AK125" s="22"/>
      <c r="AL125" s="22"/>
      <c r="AM125" s="22"/>
    </row>
    <row r="126" spans="1:39">
      <c r="A126" s="3"/>
      <c r="B126" s="3"/>
      <c r="C126" s="3"/>
      <c r="D126" s="2">
        <f ca="1">IF(E125=E126,D125,CELL("wiersz",A124))</f>
        <v>109</v>
      </c>
      <c r="E126" s="23">
        <f>LARGE(F126:AG126,1)+LARGE(F126:AG126,2)+LARGE(F126:AG126,3)+LARGE(F126:AG126,4)+IFERROR(LARGE(F126:AG126,5),0)+IFERROR(LARGE(F126:AG126,6),0)</f>
        <v>0</v>
      </c>
      <c r="F126" s="22"/>
      <c r="G126" s="22"/>
      <c r="H126" s="22"/>
      <c r="I126" s="71"/>
      <c r="J126" s="72"/>
      <c r="K126" s="72"/>
      <c r="L126" s="72"/>
      <c r="M126" s="72"/>
      <c r="N126" s="22"/>
      <c r="O126" s="22"/>
      <c r="P126" s="22"/>
      <c r="Q126" s="22"/>
      <c r="R126" s="22"/>
      <c r="S126" s="22"/>
      <c r="T126" s="71"/>
      <c r="U126" s="71"/>
      <c r="V126" s="22"/>
      <c r="W126" s="22"/>
      <c r="X126" s="22"/>
      <c r="Y126" s="73"/>
      <c r="Z126" s="22"/>
      <c r="AA126" s="22"/>
      <c r="AB126" s="22"/>
      <c r="AC126" s="22"/>
      <c r="AD126" s="22">
        <f>IFERROR(LARGE(AH126:AM126,1),0)+IFERROR(LARGE(AH126:AM126,2),0)</f>
        <v>0</v>
      </c>
      <c r="AE126" s="22">
        <f>IFERROR(LARGE(AH126:AM126,3),0)+IFERROR(LARGE(AH126:AM126,4),0)</f>
        <v>0</v>
      </c>
      <c r="AF126" s="22">
        <f>IFERROR(LARGE(AH126:AM126,5),0)+IFERROR(LARGE(AH126:AM126,6),0)</f>
        <v>0</v>
      </c>
      <c r="AG126" s="22">
        <f>IFERROR(LARGE(AH126:AM126,7),0)</f>
        <v>0</v>
      </c>
      <c r="AH126" s="22"/>
      <c r="AI126" s="22"/>
      <c r="AJ126" s="22"/>
      <c r="AK126" s="22"/>
      <c r="AL126" s="22"/>
      <c r="AM126" s="22"/>
    </row>
    <row r="127" spans="1:39">
      <c r="A127" s="3"/>
      <c r="B127" s="3"/>
      <c r="C127" s="3"/>
      <c r="D127" s="2">
        <f ca="1">IF(E126=E127,D126,CELL("wiersz",A125))</f>
        <v>109</v>
      </c>
      <c r="E127" s="23">
        <f>LARGE(F127:AG127,1)+LARGE(F127:AG127,2)+LARGE(F127:AG127,3)+LARGE(F127:AG127,4)+IFERROR(LARGE(F127:AG127,5),0)+IFERROR(LARGE(F127:AG127,6),0)</f>
        <v>0</v>
      </c>
      <c r="F127" s="22"/>
      <c r="G127" s="22"/>
      <c r="H127" s="22"/>
      <c r="I127" s="71"/>
      <c r="J127" s="72"/>
      <c r="K127" s="72"/>
      <c r="L127" s="72"/>
      <c r="M127" s="72"/>
      <c r="N127" s="22"/>
      <c r="O127" s="22"/>
      <c r="P127" s="22"/>
      <c r="Q127" s="22"/>
      <c r="R127" s="22"/>
      <c r="S127" s="22"/>
      <c r="T127" s="71"/>
      <c r="U127" s="71"/>
      <c r="V127" s="22"/>
      <c r="W127" s="22"/>
      <c r="X127" s="22"/>
      <c r="Y127" s="73"/>
      <c r="Z127" s="22"/>
      <c r="AA127" s="22"/>
      <c r="AB127" s="22"/>
      <c r="AC127" s="22"/>
      <c r="AD127" s="22">
        <f>IFERROR(LARGE(AH127:AM127,1),0)+IFERROR(LARGE(AH127:AM127,2),0)</f>
        <v>0</v>
      </c>
      <c r="AE127" s="22">
        <f>IFERROR(LARGE(AH127:AM127,3),0)+IFERROR(LARGE(AH127:AM127,4),0)</f>
        <v>0</v>
      </c>
      <c r="AF127" s="22">
        <f>IFERROR(LARGE(AH127:AM127,5),0)+IFERROR(LARGE(AH127:AM127,6),0)</f>
        <v>0</v>
      </c>
      <c r="AG127" s="22">
        <f>IFERROR(LARGE(AH127:AM127,7),0)</f>
        <v>0</v>
      </c>
      <c r="AH127" s="22"/>
      <c r="AI127" s="22"/>
      <c r="AJ127" s="22"/>
      <c r="AK127" s="22"/>
      <c r="AL127" s="22"/>
      <c r="AM127" s="22"/>
    </row>
    <row r="128" spans="1:39">
      <c r="A128" s="3"/>
      <c r="B128" s="3"/>
      <c r="C128" s="3"/>
      <c r="D128" s="2">
        <f ca="1">IF(E127=E128,D127,CELL("wiersz",A126))</f>
        <v>109</v>
      </c>
      <c r="E128" s="23">
        <f>LARGE(F128:AG128,1)+LARGE(F128:AG128,2)+LARGE(F128:AG128,3)+LARGE(F128:AG128,4)+IFERROR(LARGE(F128:AG128,5),0)+IFERROR(LARGE(F128:AG128,6),0)</f>
        <v>0</v>
      </c>
      <c r="F128" s="22"/>
      <c r="G128" s="22"/>
      <c r="H128" s="22"/>
      <c r="I128" s="71"/>
      <c r="J128" s="72"/>
      <c r="K128" s="72"/>
      <c r="L128" s="72"/>
      <c r="M128" s="72"/>
      <c r="N128" s="22"/>
      <c r="O128" s="22"/>
      <c r="P128" s="22"/>
      <c r="Q128" s="22"/>
      <c r="R128" s="22"/>
      <c r="S128" s="22"/>
      <c r="T128" s="71"/>
      <c r="U128" s="71"/>
      <c r="V128" s="22"/>
      <c r="W128" s="22"/>
      <c r="X128" s="22"/>
      <c r="Y128" s="73"/>
      <c r="Z128" s="22"/>
      <c r="AA128" s="22"/>
      <c r="AB128" s="22"/>
      <c r="AC128" s="22"/>
      <c r="AD128" s="22">
        <f>IFERROR(LARGE(AH128:AM128,1),0)+IFERROR(LARGE(AH128:AM128,2),0)</f>
        <v>0</v>
      </c>
      <c r="AE128" s="22">
        <f>IFERROR(LARGE(AH128:AM128,3),0)+IFERROR(LARGE(AH128:AM128,4),0)</f>
        <v>0</v>
      </c>
      <c r="AF128" s="22">
        <f>IFERROR(LARGE(AH128:AM128,5),0)+IFERROR(LARGE(AH128:AM128,6),0)</f>
        <v>0</v>
      </c>
      <c r="AG128" s="22">
        <f>IFERROR(LARGE(AH128:AM128,7),0)</f>
        <v>0</v>
      </c>
      <c r="AH128" s="22"/>
      <c r="AI128" s="22"/>
      <c r="AJ128" s="22"/>
      <c r="AK128" s="22"/>
      <c r="AL128" s="22"/>
      <c r="AM128" s="22"/>
    </row>
    <row r="129" spans="1:39">
      <c r="A129" s="3"/>
      <c r="B129" s="3"/>
      <c r="C129" s="3"/>
      <c r="D129" s="2">
        <f ca="1">IF(E128=E129,D128,CELL("wiersz",A127))</f>
        <v>109</v>
      </c>
      <c r="E129" s="23">
        <f>LARGE(F129:AG129,1)+LARGE(F129:AG129,2)+LARGE(F129:AG129,3)+LARGE(F129:AG129,4)+IFERROR(LARGE(F129:AG129,5),0)+IFERROR(LARGE(F129:AG129,6),0)</f>
        <v>0</v>
      </c>
      <c r="F129" s="22"/>
      <c r="G129" s="22"/>
      <c r="H129" s="22"/>
      <c r="I129" s="71"/>
      <c r="J129" s="72"/>
      <c r="K129" s="72"/>
      <c r="L129" s="72"/>
      <c r="M129" s="72"/>
      <c r="N129" s="22"/>
      <c r="O129" s="22"/>
      <c r="P129" s="22"/>
      <c r="Q129" s="22"/>
      <c r="R129" s="22"/>
      <c r="S129" s="22"/>
      <c r="T129" s="71"/>
      <c r="U129" s="71"/>
      <c r="V129" s="22"/>
      <c r="W129" s="22"/>
      <c r="X129" s="22"/>
      <c r="Y129" s="73"/>
      <c r="Z129" s="22"/>
      <c r="AA129" s="22"/>
      <c r="AB129" s="22"/>
      <c r="AC129" s="22"/>
      <c r="AD129" s="22">
        <f>IFERROR(LARGE(AH129:AM129,1),0)+IFERROR(LARGE(AH129:AM129,2),0)</f>
        <v>0</v>
      </c>
      <c r="AE129" s="22">
        <f>IFERROR(LARGE(AH129:AM129,3),0)+IFERROR(LARGE(AH129:AM129,4),0)</f>
        <v>0</v>
      </c>
      <c r="AF129" s="22">
        <f>IFERROR(LARGE(AH129:AM129,5),0)+IFERROR(LARGE(AH129:AM129,6),0)</f>
        <v>0</v>
      </c>
      <c r="AG129" s="22">
        <f>IFERROR(LARGE(AH129:AM129,7),0)</f>
        <v>0</v>
      </c>
      <c r="AH129" s="22"/>
      <c r="AI129" s="22"/>
      <c r="AJ129" s="22"/>
      <c r="AK129" s="22"/>
      <c r="AL129" s="22"/>
      <c r="AM129" s="22"/>
    </row>
    <row r="130" spans="1:39">
      <c r="A130" s="3"/>
      <c r="B130" s="3"/>
      <c r="C130" s="3"/>
      <c r="D130" s="2">
        <f ca="1">IF(E129=E130,D129,CELL("wiersz",A128))</f>
        <v>109</v>
      </c>
      <c r="E130" s="23">
        <f>LARGE(F130:AG130,1)+LARGE(F130:AG130,2)+LARGE(F130:AG130,3)+LARGE(F130:AG130,4)+IFERROR(LARGE(F130:AG130,5),0)+IFERROR(LARGE(F130:AG130,6),0)</f>
        <v>0</v>
      </c>
      <c r="F130" s="22"/>
      <c r="G130" s="22"/>
      <c r="H130" s="22"/>
      <c r="I130" s="71"/>
      <c r="J130" s="72"/>
      <c r="K130" s="72"/>
      <c r="L130" s="72"/>
      <c r="M130" s="72"/>
      <c r="N130" s="22"/>
      <c r="O130" s="22"/>
      <c r="P130" s="22"/>
      <c r="Q130" s="22"/>
      <c r="R130" s="22"/>
      <c r="S130" s="22"/>
      <c r="T130" s="71"/>
      <c r="U130" s="71"/>
      <c r="V130" s="22"/>
      <c r="W130" s="22"/>
      <c r="X130" s="22"/>
      <c r="Y130" s="73"/>
      <c r="Z130" s="22"/>
      <c r="AA130" s="22"/>
      <c r="AB130" s="22"/>
      <c r="AC130" s="22"/>
      <c r="AD130" s="22">
        <f>IFERROR(LARGE(AH130:AM130,1),0)+IFERROR(LARGE(AH130:AM130,2),0)</f>
        <v>0</v>
      </c>
      <c r="AE130" s="22">
        <f>IFERROR(LARGE(AH130:AM130,3),0)+IFERROR(LARGE(AH130:AM130,4),0)</f>
        <v>0</v>
      </c>
      <c r="AF130" s="22">
        <f>IFERROR(LARGE(AH130:AM130,5),0)+IFERROR(LARGE(AH130:AM130,6),0)</f>
        <v>0</v>
      </c>
      <c r="AG130" s="22">
        <f>IFERROR(LARGE(AH130:AM130,7),0)</f>
        <v>0</v>
      </c>
      <c r="AH130" s="22"/>
      <c r="AI130" s="22"/>
      <c r="AJ130" s="22"/>
      <c r="AK130" s="22"/>
      <c r="AL130" s="22"/>
      <c r="AM130" s="22"/>
    </row>
    <row r="131" spans="1:39">
      <c r="A131" s="3"/>
      <c r="B131" s="3"/>
      <c r="C131" s="3"/>
      <c r="D131" s="2">
        <f ca="1">IF(E130=E131,D130,CELL("wiersz",A129))</f>
        <v>109</v>
      </c>
      <c r="E131" s="23">
        <f>LARGE(F131:AG131,1)+LARGE(F131:AG131,2)+LARGE(F131:AG131,3)+LARGE(F131:AG131,4)+IFERROR(LARGE(F131:AG131,5),0)+IFERROR(LARGE(F131:AG131,6),0)</f>
        <v>0</v>
      </c>
      <c r="F131" s="22"/>
      <c r="G131" s="22"/>
      <c r="H131" s="22"/>
      <c r="I131" s="71"/>
      <c r="J131" s="72"/>
      <c r="K131" s="72"/>
      <c r="L131" s="72"/>
      <c r="M131" s="72"/>
      <c r="N131" s="22"/>
      <c r="O131" s="22"/>
      <c r="P131" s="22"/>
      <c r="Q131" s="22"/>
      <c r="R131" s="22"/>
      <c r="S131" s="22"/>
      <c r="T131" s="71"/>
      <c r="U131" s="71"/>
      <c r="V131" s="22"/>
      <c r="W131" s="22"/>
      <c r="X131" s="22"/>
      <c r="Y131" s="73"/>
      <c r="Z131" s="22"/>
      <c r="AA131" s="22"/>
      <c r="AB131" s="22"/>
      <c r="AC131" s="22"/>
      <c r="AD131" s="22">
        <f>IFERROR(LARGE(AH131:AM131,1),0)+IFERROR(LARGE(AH131:AM131,2),0)</f>
        <v>0</v>
      </c>
      <c r="AE131" s="22">
        <f>IFERROR(LARGE(AH131:AM131,3),0)+IFERROR(LARGE(AH131:AM131,4),0)</f>
        <v>0</v>
      </c>
      <c r="AF131" s="22">
        <f>IFERROR(LARGE(AH131:AM131,5),0)+IFERROR(LARGE(AH131:AM131,6),0)</f>
        <v>0</v>
      </c>
      <c r="AG131" s="22">
        <f>IFERROR(LARGE(AH131:AM131,7),0)</f>
        <v>0</v>
      </c>
      <c r="AH131" s="22"/>
      <c r="AI131" s="22"/>
      <c r="AJ131" s="22"/>
      <c r="AK131" s="22"/>
      <c r="AL131" s="22"/>
      <c r="AM131" s="22"/>
    </row>
    <row r="132" spans="1:39">
      <c r="A132" s="3"/>
      <c r="B132" s="3"/>
      <c r="C132" s="3"/>
      <c r="D132" s="2">
        <f ca="1">IF(E131=E132,D131,CELL("wiersz",A130))</f>
        <v>109</v>
      </c>
      <c r="E132" s="23">
        <f>LARGE(F132:AG132,1)+LARGE(F132:AG132,2)+LARGE(F132:AG132,3)+LARGE(F132:AG132,4)+IFERROR(LARGE(F132:AG132,5),0)+IFERROR(LARGE(F132:AG132,6),0)</f>
        <v>0</v>
      </c>
      <c r="F132" s="22"/>
      <c r="G132" s="22"/>
      <c r="H132" s="22"/>
      <c r="I132" s="71"/>
      <c r="J132" s="72"/>
      <c r="K132" s="72"/>
      <c r="L132" s="72"/>
      <c r="M132" s="72"/>
      <c r="N132" s="22"/>
      <c r="O132" s="22"/>
      <c r="P132" s="22"/>
      <c r="Q132" s="22"/>
      <c r="R132" s="22"/>
      <c r="S132" s="22"/>
      <c r="T132" s="71"/>
      <c r="U132" s="71"/>
      <c r="V132" s="22"/>
      <c r="W132" s="22"/>
      <c r="X132" s="22"/>
      <c r="Y132" s="73"/>
      <c r="Z132" s="22"/>
      <c r="AA132" s="22"/>
      <c r="AB132" s="22"/>
      <c r="AC132" s="22"/>
      <c r="AD132" s="22">
        <f>IFERROR(LARGE(AH132:AM132,1),0)+IFERROR(LARGE(AH132:AM132,2),0)</f>
        <v>0</v>
      </c>
      <c r="AE132" s="22">
        <f>IFERROR(LARGE(AH132:AM132,3),0)+IFERROR(LARGE(AH132:AM132,4),0)</f>
        <v>0</v>
      </c>
      <c r="AF132" s="22">
        <f>IFERROR(LARGE(AH132:AM132,5),0)+IFERROR(LARGE(AH132:AM132,6),0)</f>
        <v>0</v>
      </c>
      <c r="AG132" s="22">
        <f>IFERROR(LARGE(AH132:AM132,7),0)</f>
        <v>0</v>
      </c>
      <c r="AH132" s="22"/>
      <c r="AI132" s="22"/>
      <c r="AJ132" s="22"/>
      <c r="AK132" s="22"/>
      <c r="AL132" s="22"/>
      <c r="AM132" s="22"/>
    </row>
    <row r="133" spans="1:39">
      <c r="A133" s="3"/>
      <c r="B133" s="3"/>
      <c r="C133" s="3"/>
      <c r="D133" s="2">
        <f ca="1">IF(E132=E133,D132,CELL("wiersz",A131))</f>
        <v>109</v>
      </c>
      <c r="E133" s="23">
        <f>LARGE(F133:AG133,1)+LARGE(F133:AG133,2)+LARGE(F133:AG133,3)+LARGE(F133:AG133,4)+IFERROR(LARGE(F133:AG133,5),0)+IFERROR(LARGE(F133:AG133,6),0)</f>
        <v>0</v>
      </c>
      <c r="F133" s="22"/>
      <c r="G133" s="22"/>
      <c r="H133" s="22"/>
      <c r="I133" s="71"/>
      <c r="J133" s="72"/>
      <c r="K133" s="72"/>
      <c r="L133" s="72"/>
      <c r="M133" s="72"/>
      <c r="N133" s="22"/>
      <c r="O133" s="22"/>
      <c r="P133" s="22"/>
      <c r="Q133" s="22"/>
      <c r="R133" s="22"/>
      <c r="S133" s="22"/>
      <c r="T133" s="71"/>
      <c r="U133" s="71"/>
      <c r="V133" s="22"/>
      <c r="W133" s="22"/>
      <c r="X133" s="22"/>
      <c r="Y133" s="73"/>
      <c r="Z133" s="22"/>
      <c r="AA133" s="22"/>
      <c r="AB133" s="22"/>
      <c r="AC133" s="22"/>
      <c r="AD133" s="22">
        <f>IFERROR(LARGE(AH133:AM133,1),0)+IFERROR(LARGE(AH133:AM133,2),0)</f>
        <v>0</v>
      </c>
      <c r="AE133" s="22">
        <f>IFERROR(LARGE(AH133:AM133,3),0)+IFERROR(LARGE(AH133:AM133,4),0)</f>
        <v>0</v>
      </c>
      <c r="AF133" s="22">
        <f>IFERROR(LARGE(AH133:AM133,5),0)+IFERROR(LARGE(AH133:AM133,6),0)</f>
        <v>0</v>
      </c>
      <c r="AG133" s="22">
        <f>IFERROR(LARGE(AH133:AM133,7),0)</f>
        <v>0</v>
      </c>
      <c r="AH133" s="22"/>
      <c r="AI133" s="22"/>
      <c r="AJ133" s="22"/>
      <c r="AK133" s="22"/>
      <c r="AL133" s="22"/>
      <c r="AM133" s="22"/>
    </row>
    <row r="134" spans="1:39">
      <c r="A134" s="3"/>
      <c r="B134" s="3"/>
      <c r="C134" s="3"/>
      <c r="D134" s="2">
        <f ca="1">IF(E133=E134,D133,CELL("wiersz",A132))</f>
        <v>109</v>
      </c>
      <c r="E134" s="23">
        <f>LARGE(F134:AG134,1)+LARGE(F134:AG134,2)+LARGE(F134:AG134,3)+LARGE(F134:AG134,4)+IFERROR(LARGE(F134:AG134,5),0)+IFERROR(LARGE(F134:AG134,6),0)</f>
        <v>0</v>
      </c>
      <c r="F134" s="22"/>
      <c r="G134" s="22"/>
      <c r="H134" s="22"/>
      <c r="I134" s="71"/>
      <c r="J134" s="72"/>
      <c r="K134" s="72"/>
      <c r="L134" s="72"/>
      <c r="M134" s="72"/>
      <c r="N134" s="22"/>
      <c r="O134" s="22"/>
      <c r="P134" s="22"/>
      <c r="Q134" s="22"/>
      <c r="R134" s="22"/>
      <c r="S134" s="22"/>
      <c r="T134" s="71"/>
      <c r="U134" s="71"/>
      <c r="V134" s="22"/>
      <c r="W134" s="22"/>
      <c r="X134" s="22"/>
      <c r="Y134" s="73"/>
      <c r="Z134" s="22"/>
      <c r="AA134" s="22"/>
      <c r="AB134" s="22"/>
      <c r="AC134" s="22"/>
      <c r="AD134" s="22">
        <f>IFERROR(LARGE(AH134:AM134,1),0)+IFERROR(LARGE(AH134:AM134,2),0)</f>
        <v>0</v>
      </c>
      <c r="AE134" s="22">
        <f>IFERROR(LARGE(AH134:AM134,3),0)+IFERROR(LARGE(AH134:AM134,4),0)</f>
        <v>0</v>
      </c>
      <c r="AF134" s="22">
        <f>IFERROR(LARGE(AH134:AM134,5),0)+IFERROR(LARGE(AH134:AM134,6),0)</f>
        <v>0</v>
      </c>
      <c r="AG134" s="22">
        <f>IFERROR(LARGE(AH134:AM134,7),0)</f>
        <v>0</v>
      </c>
      <c r="AH134" s="22"/>
      <c r="AI134" s="22"/>
      <c r="AJ134" s="22"/>
      <c r="AK134" s="22"/>
      <c r="AL134" s="22"/>
      <c r="AM134" s="22"/>
    </row>
    <row r="135" spans="1:39">
      <c r="A135" s="3"/>
      <c r="B135" s="3"/>
      <c r="C135" s="3"/>
      <c r="D135" s="2">
        <f ca="1">IF(E134=E135,D134,CELL("wiersz",A133))</f>
        <v>109</v>
      </c>
      <c r="E135" s="23">
        <f>LARGE(F135:AG135,1)+LARGE(F135:AG135,2)+LARGE(F135:AG135,3)+LARGE(F135:AG135,4)+IFERROR(LARGE(F135:AG135,5),0)+IFERROR(LARGE(F135:AG135,6),0)</f>
        <v>0</v>
      </c>
      <c r="F135" s="22"/>
      <c r="G135" s="22"/>
      <c r="H135" s="22"/>
      <c r="I135" s="71"/>
      <c r="J135" s="72"/>
      <c r="K135" s="72"/>
      <c r="L135" s="72"/>
      <c r="M135" s="72"/>
      <c r="N135" s="22"/>
      <c r="O135" s="22"/>
      <c r="P135" s="22"/>
      <c r="Q135" s="22"/>
      <c r="R135" s="22"/>
      <c r="S135" s="22"/>
      <c r="T135" s="71"/>
      <c r="U135" s="71"/>
      <c r="V135" s="22"/>
      <c r="W135" s="22"/>
      <c r="X135" s="22"/>
      <c r="Y135" s="73"/>
      <c r="Z135" s="22"/>
      <c r="AA135" s="22"/>
      <c r="AB135" s="22"/>
      <c r="AC135" s="22"/>
      <c r="AD135" s="22">
        <f>IFERROR(LARGE(AH135:AM135,1),0)+IFERROR(LARGE(AH135:AM135,2),0)</f>
        <v>0</v>
      </c>
      <c r="AE135" s="22">
        <f>IFERROR(LARGE(AH135:AM135,3),0)+IFERROR(LARGE(AH135:AM135,4),0)</f>
        <v>0</v>
      </c>
      <c r="AF135" s="22">
        <f>IFERROR(LARGE(AH135:AM135,5),0)+IFERROR(LARGE(AH135:AM135,6),0)</f>
        <v>0</v>
      </c>
      <c r="AG135" s="22">
        <f>IFERROR(LARGE(AH135:AM135,7),0)</f>
        <v>0</v>
      </c>
      <c r="AH135" s="22"/>
      <c r="AI135" s="22"/>
      <c r="AJ135" s="22"/>
      <c r="AK135" s="22"/>
      <c r="AL135" s="22"/>
      <c r="AM135" s="22"/>
    </row>
    <row r="136" spans="1:39">
      <c r="A136" s="3"/>
      <c r="B136" s="3"/>
      <c r="C136" s="3"/>
      <c r="D136" s="2">
        <f ca="1">IF(E135=E136,D135,CELL("wiersz",A134))</f>
        <v>109</v>
      </c>
      <c r="E136" s="23">
        <f>LARGE(F136:AG136,1)+LARGE(F136:AG136,2)+LARGE(F136:AG136,3)+LARGE(F136:AG136,4)+IFERROR(LARGE(F136:AG136,5),0)+IFERROR(LARGE(F136:AG136,6),0)</f>
        <v>0</v>
      </c>
      <c r="F136" s="22"/>
      <c r="G136" s="22"/>
      <c r="H136" s="22"/>
      <c r="I136" s="71"/>
      <c r="J136" s="72"/>
      <c r="K136" s="72"/>
      <c r="L136" s="72"/>
      <c r="M136" s="72"/>
      <c r="N136" s="22"/>
      <c r="O136" s="22"/>
      <c r="P136" s="22"/>
      <c r="Q136" s="22"/>
      <c r="R136" s="22"/>
      <c r="S136" s="22"/>
      <c r="T136" s="71"/>
      <c r="U136" s="71"/>
      <c r="V136" s="22"/>
      <c r="W136" s="22"/>
      <c r="X136" s="22"/>
      <c r="Y136" s="73"/>
      <c r="Z136" s="22"/>
      <c r="AA136" s="22"/>
      <c r="AB136" s="22"/>
      <c r="AC136" s="22"/>
      <c r="AD136" s="22">
        <f>IFERROR(LARGE(AH136:AM136,1),0)+IFERROR(LARGE(AH136:AM136,2),0)</f>
        <v>0</v>
      </c>
      <c r="AE136" s="22">
        <f>IFERROR(LARGE(AH136:AM136,3),0)+IFERROR(LARGE(AH136:AM136,4),0)</f>
        <v>0</v>
      </c>
      <c r="AF136" s="22">
        <f>IFERROR(LARGE(AH136:AM136,5),0)+IFERROR(LARGE(AH136:AM136,6),0)</f>
        <v>0</v>
      </c>
      <c r="AG136" s="22">
        <f>IFERROR(LARGE(AH136:AM136,7),0)</f>
        <v>0</v>
      </c>
      <c r="AH136" s="22"/>
      <c r="AI136" s="22"/>
      <c r="AJ136" s="22"/>
      <c r="AK136" s="22"/>
      <c r="AL136" s="22"/>
      <c r="AM136" s="22"/>
    </row>
    <row r="137" spans="1:39">
      <c r="A137" s="3"/>
      <c r="B137" s="3"/>
      <c r="C137" s="3"/>
      <c r="D137" s="2">
        <f ca="1">IF(E136=E137,D136,CELL("wiersz",A135))</f>
        <v>109</v>
      </c>
      <c r="E137" s="23">
        <f>LARGE(F137:AG137,1)+LARGE(F137:AG137,2)+LARGE(F137:AG137,3)+LARGE(F137:AG137,4)+IFERROR(LARGE(F137:AG137,5),0)+IFERROR(LARGE(F137:AG137,6),0)</f>
        <v>0</v>
      </c>
      <c r="F137" s="22"/>
      <c r="G137" s="22"/>
      <c r="H137" s="22"/>
      <c r="I137" s="71"/>
      <c r="J137" s="72"/>
      <c r="K137" s="72"/>
      <c r="L137" s="72"/>
      <c r="M137" s="72"/>
      <c r="N137" s="22"/>
      <c r="O137" s="22"/>
      <c r="P137" s="22"/>
      <c r="Q137" s="22"/>
      <c r="R137" s="22"/>
      <c r="S137" s="22"/>
      <c r="T137" s="71"/>
      <c r="U137" s="71"/>
      <c r="V137" s="22"/>
      <c r="W137" s="22"/>
      <c r="X137" s="22"/>
      <c r="Y137" s="73"/>
      <c r="Z137" s="22"/>
      <c r="AA137" s="22"/>
      <c r="AB137" s="22"/>
      <c r="AC137" s="22"/>
      <c r="AD137" s="22">
        <f>IFERROR(LARGE(AH137:AM137,1),0)+IFERROR(LARGE(AH137:AM137,2),0)</f>
        <v>0</v>
      </c>
      <c r="AE137" s="22">
        <f>IFERROR(LARGE(AH137:AM137,3),0)+IFERROR(LARGE(AH137:AM137,4),0)</f>
        <v>0</v>
      </c>
      <c r="AF137" s="22">
        <f>IFERROR(LARGE(AH137:AM137,5),0)+IFERROR(LARGE(AH137:AM137,6),0)</f>
        <v>0</v>
      </c>
      <c r="AG137" s="22">
        <f>IFERROR(LARGE(AH137:AM137,7),0)</f>
        <v>0</v>
      </c>
      <c r="AH137" s="22"/>
      <c r="AI137" s="22"/>
      <c r="AJ137" s="22"/>
      <c r="AK137" s="22"/>
      <c r="AL137" s="22"/>
      <c r="AM137" s="22"/>
    </row>
    <row r="138" spans="1:39">
      <c r="A138" s="3"/>
      <c r="B138" s="3"/>
      <c r="C138" s="3"/>
      <c r="D138" s="2">
        <f ca="1">IF(E137=E138,D137,CELL("wiersz",A136))</f>
        <v>109</v>
      </c>
      <c r="E138" s="23">
        <f>LARGE(F138:AG138,1)+LARGE(F138:AG138,2)+LARGE(F138:AG138,3)+LARGE(F138:AG138,4)+IFERROR(LARGE(F138:AG138,5),0)+IFERROR(LARGE(F138:AG138,6),0)</f>
        <v>0</v>
      </c>
      <c r="F138" s="22"/>
      <c r="G138" s="22"/>
      <c r="H138" s="22"/>
      <c r="I138" s="71"/>
      <c r="J138" s="72"/>
      <c r="K138" s="72"/>
      <c r="L138" s="72"/>
      <c r="M138" s="72"/>
      <c r="N138" s="22"/>
      <c r="O138" s="22"/>
      <c r="P138" s="22"/>
      <c r="Q138" s="22"/>
      <c r="R138" s="22"/>
      <c r="S138" s="22"/>
      <c r="T138" s="71"/>
      <c r="U138" s="71"/>
      <c r="V138" s="22"/>
      <c r="W138" s="22"/>
      <c r="X138" s="22"/>
      <c r="Y138" s="73"/>
      <c r="Z138" s="22"/>
      <c r="AA138" s="22"/>
      <c r="AB138" s="22"/>
      <c r="AC138" s="22"/>
      <c r="AD138" s="22">
        <f>IFERROR(LARGE(AH138:AM138,1),0)+IFERROR(LARGE(AH138:AM138,2),0)</f>
        <v>0</v>
      </c>
      <c r="AE138" s="22">
        <f>IFERROR(LARGE(AH138:AM138,3),0)+IFERROR(LARGE(AH138:AM138,4),0)</f>
        <v>0</v>
      </c>
      <c r="AF138" s="22">
        <f>IFERROR(LARGE(AH138:AM138,5),0)+IFERROR(LARGE(AH138:AM138,6),0)</f>
        <v>0</v>
      </c>
      <c r="AG138" s="22">
        <f>IFERROR(LARGE(AH138:AM138,7),0)</f>
        <v>0</v>
      </c>
      <c r="AH138" s="22"/>
      <c r="AI138" s="22"/>
      <c r="AJ138" s="22"/>
      <c r="AK138" s="22"/>
      <c r="AL138" s="22"/>
      <c r="AM138" s="22"/>
    </row>
    <row r="139" spans="1:39">
      <c r="A139" s="3"/>
      <c r="B139" s="3"/>
      <c r="C139" s="3"/>
      <c r="D139" s="2">
        <f ca="1">IF(E138=E139,D138,CELL("wiersz",A137))</f>
        <v>109</v>
      </c>
      <c r="E139" s="23">
        <f>LARGE(F139:AG139,1)+LARGE(F139:AG139,2)+LARGE(F139:AG139,3)+LARGE(F139:AG139,4)+IFERROR(LARGE(F139:AG139,5),0)+IFERROR(LARGE(F139:AG139,6),0)</f>
        <v>0</v>
      </c>
      <c r="F139" s="22"/>
      <c r="G139" s="22"/>
      <c r="H139" s="22"/>
      <c r="I139" s="71"/>
      <c r="J139" s="72"/>
      <c r="K139" s="72"/>
      <c r="L139" s="72"/>
      <c r="M139" s="72"/>
      <c r="N139" s="22"/>
      <c r="O139" s="22"/>
      <c r="P139" s="22"/>
      <c r="Q139" s="22"/>
      <c r="R139" s="22"/>
      <c r="S139" s="22"/>
      <c r="T139" s="71"/>
      <c r="U139" s="71"/>
      <c r="V139" s="22"/>
      <c r="W139" s="22"/>
      <c r="X139" s="22"/>
      <c r="Y139" s="73"/>
      <c r="Z139" s="22"/>
      <c r="AA139" s="22"/>
      <c r="AB139" s="22"/>
      <c r="AC139" s="22"/>
      <c r="AD139" s="22">
        <f>IFERROR(LARGE(AH139:AM139,1),0)+IFERROR(LARGE(AH139:AM139,2),0)</f>
        <v>0</v>
      </c>
      <c r="AE139" s="22">
        <f>IFERROR(LARGE(AH139:AM139,3),0)+IFERROR(LARGE(AH139:AM139,4),0)</f>
        <v>0</v>
      </c>
      <c r="AF139" s="22">
        <f>IFERROR(LARGE(AH139:AM139,5),0)+IFERROR(LARGE(AH139:AM139,6),0)</f>
        <v>0</v>
      </c>
      <c r="AG139" s="22">
        <f>IFERROR(LARGE(AH139:AM139,7),0)</f>
        <v>0</v>
      </c>
      <c r="AH139" s="22"/>
      <c r="AI139" s="22"/>
      <c r="AJ139" s="22"/>
      <c r="AK139" s="22"/>
      <c r="AL139" s="22"/>
      <c r="AM139" s="22"/>
    </row>
    <row r="140" spans="1:39">
      <c r="A140" s="3"/>
      <c r="B140" s="3"/>
      <c r="C140" s="3"/>
      <c r="D140" s="2">
        <f ca="1">IF(E139=E140,D139,CELL("wiersz",A138))</f>
        <v>109</v>
      </c>
      <c r="E140" s="23">
        <f>LARGE(F140:AG140,1)+LARGE(F140:AG140,2)+LARGE(F140:AG140,3)+LARGE(F140:AG140,4)+IFERROR(LARGE(F140:AG140,5),0)+IFERROR(LARGE(F140:AG140,6),0)</f>
        <v>0</v>
      </c>
      <c r="F140" s="22"/>
      <c r="G140" s="22"/>
      <c r="H140" s="22"/>
      <c r="I140" s="71"/>
      <c r="J140" s="72"/>
      <c r="K140" s="72"/>
      <c r="L140" s="72"/>
      <c r="M140" s="72"/>
      <c r="N140" s="22"/>
      <c r="O140" s="22"/>
      <c r="P140" s="22"/>
      <c r="Q140" s="22"/>
      <c r="R140" s="22"/>
      <c r="S140" s="22"/>
      <c r="T140" s="71"/>
      <c r="U140" s="71"/>
      <c r="V140" s="22"/>
      <c r="W140" s="22"/>
      <c r="X140" s="22"/>
      <c r="Y140" s="73"/>
      <c r="Z140" s="22"/>
      <c r="AA140" s="22"/>
      <c r="AB140" s="22"/>
      <c r="AC140" s="22"/>
      <c r="AD140" s="22">
        <f>IFERROR(LARGE(AH140:AM140,1),0)+IFERROR(LARGE(AH140:AM140,2),0)</f>
        <v>0</v>
      </c>
      <c r="AE140" s="22">
        <f>IFERROR(LARGE(AH140:AM140,3),0)+IFERROR(LARGE(AH140:AM140,4),0)</f>
        <v>0</v>
      </c>
      <c r="AF140" s="22">
        <f>IFERROR(LARGE(AH140:AM140,5),0)+IFERROR(LARGE(AH140:AM140,6),0)</f>
        <v>0</v>
      </c>
      <c r="AG140" s="22">
        <f>IFERROR(LARGE(AH140:AM140,7),0)</f>
        <v>0</v>
      </c>
      <c r="AH140" s="22"/>
      <c r="AI140" s="22"/>
      <c r="AJ140" s="22"/>
      <c r="AK140" s="22"/>
      <c r="AL140" s="22"/>
      <c r="AM140" s="22"/>
    </row>
    <row r="141" spans="1:39">
      <c r="A141" s="3"/>
      <c r="B141" s="3"/>
      <c r="C141" s="3"/>
      <c r="D141" s="2">
        <f ca="1">IF(E140=E141,D140,CELL("wiersz",A139))</f>
        <v>109</v>
      </c>
      <c r="E141" s="23">
        <f>LARGE(F141:AG141,1)+LARGE(F141:AG141,2)+LARGE(F141:AG141,3)+LARGE(F141:AG141,4)+IFERROR(LARGE(F141:AG141,5),0)+IFERROR(LARGE(F141:AG141,6),0)</f>
        <v>0</v>
      </c>
      <c r="F141" s="22"/>
      <c r="G141" s="22"/>
      <c r="H141" s="22"/>
      <c r="I141" s="71"/>
      <c r="J141" s="72"/>
      <c r="K141" s="72"/>
      <c r="L141" s="72"/>
      <c r="M141" s="72"/>
      <c r="N141" s="22"/>
      <c r="O141" s="22"/>
      <c r="P141" s="22"/>
      <c r="Q141" s="22"/>
      <c r="R141" s="22"/>
      <c r="S141" s="22"/>
      <c r="T141" s="71"/>
      <c r="U141" s="71"/>
      <c r="V141" s="22"/>
      <c r="W141" s="22"/>
      <c r="X141" s="22"/>
      <c r="Y141" s="73"/>
      <c r="Z141" s="22"/>
      <c r="AA141" s="22"/>
      <c r="AB141" s="22"/>
      <c r="AC141" s="22"/>
      <c r="AD141" s="22">
        <f>IFERROR(LARGE(AH141:AM141,1),0)+IFERROR(LARGE(AH141:AM141,2),0)</f>
        <v>0</v>
      </c>
      <c r="AE141" s="22">
        <f>IFERROR(LARGE(AH141:AM141,3),0)+IFERROR(LARGE(AH141:AM141,4),0)</f>
        <v>0</v>
      </c>
      <c r="AF141" s="22">
        <f>IFERROR(LARGE(AH141:AM141,5),0)+IFERROR(LARGE(AH141:AM141,6),0)</f>
        <v>0</v>
      </c>
      <c r="AG141" s="22">
        <f>IFERROR(LARGE(AH141:AM141,7),0)</f>
        <v>0</v>
      </c>
      <c r="AH141" s="22"/>
      <c r="AI141" s="22"/>
      <c r="AJ141" s="22"/>
      <c r="AK141" s="22"/>
      <c r="AL141" s="22"/>
      <c r="AM141" s="22"/>
    </row>
    <row r="142" spans="1:39">
      <c r="A142" s="3"/>
      <c r="B142" s="3"/>
      <c r="C142" s="3"/>
      <c r="D142" s="2">
        <f ca="1">IF(E141=E142,D141,CELL("wiersz",A140))</f>
        <v>109</v>
      </c>
      <c r="E142" s="23">
        <f>LARGE(F142:AG142,1)+LARGE(F142:AG142,2)+LARGE(F142:AG142,3)+LARGE(F142:AG142,4)+IFERROR(LARGE(F142:AG142,5),0)+IFERROR(LARGE(F142:AG142,6),0)</f>
        <v>0</v>
      </c>
      <c r="F142" s="22"/>
      <c r="G142" s="22"/>
      <c r="H142" s="22"/>
      <c r="I142" s="71"/>
      <c r="J142" s="72"/>
      <c r="K142" s="72"/>
      <c r="L142" s="72"/>
      <c r="M142" s="72"/>
      <c r="N142" s="22"/>
      <c r="O142" s="22"/>
      <c r="P142" s="22"/>
      <c r="Q142" s="22"/>
      <c r="R142" s="22"/>
      <c r="S142" s="22"/>
      <c r="T142" s="71"/>
      <c r="U142" s="71"/>
      <c r="V142" s="22"/>
      <c r="W142" s="22"/>
      <c r="X142" s="22"/>
      <c r="Y142" s="73"/>
      <c r="Z142" s="22"/>
      <c r="AA142" s="22"/>
      <c r="AB142" s="22"/>
      <c r="AC142" s="22"/>
      <c r="AD142" s="22">
        <f>IFERROR(LARGE(AH142:AM142,1),0)+IFERROR(LARGE(AH142:AM142,2),0)</f>
        <v>0</v>
      </c>
      <c r="AE142" s="22">
        <f>IFERROR(LARGE(AH142:AM142,3),0)+IFERROR(LARGE(AH142:AM142,4),0)</f>
        <v>0</v>
      </c>
      <c r="AF142" s="22">
        <f>IFERROR(LARGE(AH142:AM142,5),0)+IFERROR(LARGE(AH142:AM142,6),0)</f>
        <v>0</v>
      </c>
      <c r="AG142" s="22">
        <f>IFERROR(LARGE(AH142:AM142,7),0)</f>
        <v>0</v>
      </c>
      <c r="AH142" s="22"/>
      <c r="AI142" s="22"/>
      <c r="AJ142" s="22"/>
      <c r="AK142" s="22"/>
      <c r="AL142" s="22"/>
      <c r="AM142" s="22"/>
    </row>
    <row r="143" spans="1:39">
      <c r="A143" s="3"/>
      <c r="B143" s="3"/>
      <c r="C143" s="3"/>
      <c r="D143" s="2">
        <f ca="1">IF(E142=E143,D142,CELL("wiersz",A141))</f>
        <v>109</v>
      </c>
      <c r="E143" s="23">
        <f>LARGE(F143:AG143,1)+LARGE(F143:AG143,2)+LARGE(F143:AG143,3)+LARGE(F143:AG143,4)+IFERROR(LARGE(F143:AG143,5),0)+IFERROR(LARGE(F143:AG143,6),0)</f>
        <v>0</v>
      </c>
      <c r="F143" s="22"/>
      <c r="G143" s="22"/>
      <c r="H143" s="22"/>
      <c r="I143" s="71"/>
      <c r="J143" s="72"/>
      <c r="K143" s="72"/>
      <c r="L143" s="72"/>
      <c r="M143" s="72"/>
      <c r="N143" s="22"/>
      <c r="O143" s="22"/>
      <c r="P143" s="22"/>
      <c r="Q143" s="22"/>
      <c r="R143" s="22"/>
      <c r="S143" s="22"/>
      <c r="T143" s="71"/>
      <c r="U143" s="71"/>
      <c r="V143" s="22"/>
      <c r="W143" s="22"/>
      <c r="X143" s="22"/>
      <c r="Y143" s="73"/>
      <c r="Z143" s="22"/>
      <c r="AA143" s="22"/>
      <c r="AB143" s="22"/>
      <c r="AC143" s="22"/>
      <c r="AD143" s="22">
        <f>IFERROR(LARGE(AH143:AM143,1),0)+IFERROR(LARGE(AH143:AM143,2),0)</f>
        <v>0</v>
      </c>
      <c r="AE143" s="22">
        <f>IFERROR(LARGE(AH143:AM143,3),0)+IFERROR(LARGE(AH143:AM143,4),0)</f>
        <v>0</v>
      </c>
      <c r="AF143" s="22">
        <f>IFERROR(LARGE(AH143:AM143,5),0)+IFERROR(LARGE(AH143:AM143,6),0)</f>
        <v>0</v>
      </c>
      <c r="AG143" s="22">
        <f>IFERROR(LARGE(AH143:AM143,7),0)</f>
        <v>0</v>
      </c>
      <c r="AH143" s="22"/>
      <c r="AI143" s="22"/>
      <c r="AJ143" s="22"/>
      <c r="AK143" s="22"/>
      <c r="AL143" s="22"/>
      <c r="AM143" s="22"/>
    </row>
    <row r="144" spans="1:39">
      <c r="A144" s="3"/>
      <c r="B144" s="3"/>
      <c r="C144" s="3"/>
      <c r="D144" s="2">
        <f ca="1">IF(E143=E144,D143,CELL("wiersz",A142))</f>
        <v>109</v>
      </c>
      <c r="E144" s="23">
        <f>LARGE(F144:AG144,1)+LARGE(F144:AG144,2)+LARGE(F144:AG144,3)+LARGE(F144:AG144,4)+IFERROR(LARGE(F144:AG144,5),0)+IFERROR(LARGE(F144:AG144,6),0)</f>
        <v>0</v>
      </c>
      <c r="F144" s="22"/>
      <c r="G144" s="22"/>
      <c r="H144" s="22"/>
      <c r="I144" s="71"/>
      <c r="J144" s="72"/>
      <c r="K144" s="72"/>
      <c r="L144" s="72"/>
      <c r="M144" s="72"/>
      <c r="N144" s="22"/>
      <c r="O144" s="22"/>
      <c r="P144" s="22"/>
      <c r="Q144" s="22"/>
      <c r="R144" s="22"/>
      <c r="S144" s="22"/>
      <c r="T144" s="71"/>
      <c r="U144" s="71"/>
      <c r="V144" s="22"/>
      <c r="W144" s="22"/>
      <c r="X144" s="22"/>
      <c r="Y144" s="73"/>
      <c r="Z144" s="22"/>
      <c r="AA144" s="22"/>
      <c r="AB144" s="22"/>
      <c r="AC144" s="22"/>
      <c r="AD144" s="22">
        <f>IFERROR(LARGE(AH144:AM144,1),0)+IFERROR(LARGE(AH144:AM144,2),0)</f>
        <v>0</v>
      </c>
      <c r="AE144" s="22">
        <f>IFERROR(LARGE(AH144:AM144,3),0)+IFERROR(LARGE(AH144:AM144,4),0)</f>
        <v>0</v>
      </c>
      <c r="AF144" s="22">
        <f>IFERROR(LARGE(AH144:AM144,5),0)+IFERROR(LARGE(AH144:AM144,6),0)</f>
        <v>0</v>
      </c>
      <c r="AG144" s="22">
        <f>IFERROR(LARGE(AH144:AM144,7),0)</f>
        <v>0</v>
      </c>
      <c r="AH144" s="22"/>
      <c r="AI144" s="22"/>
      <c r="AJ144" s="22"/>
      <c r="AK144" s="22"/>
      <c r="AL144" s="22"/>
      <c r="AM144" s="22"/>
    </row>
    <row r="145" spans="1:39">
      <c r="A145" s="3"/>
      <c r="B145" s="3"/>
      <c r="C145" s="3"/>
      <c r="D145" s="2">
        <f ca="1">IF(E144=E145,D144,CELL("wiersz",A143))</f>
        <v>109</v>
      </c>
      <c r="E145" s="23">
        <f>LARGE(F145:AG145,1)+LARGE(F145:AG145,2)+LARGE(F145:AG145,3)+LARGE(F145:AG145,4)+IFERROR(LARGE(F145:AG145,5),0)+IFERROR(LARGE(F145:AG145,6),0)</f>
        <v>0</v>
      </c>
      <c r="F145" s="22"/>
      <c r="G145" s="22"/>
      <c r="H145" s="22"/>
      <c r="I145" s="71"/>
      <c r="J145" s="72"/>
      <c r="K145" s="72"/>
      <c r="L145" s="72"/>
      <c r="M145" s="72"/>
      <c r="N145" s="22"/>
      <c r="O145" s="22"/>
      <c r="P145" s="22"/>
      <c r="Q145" s="22"/>
      <c r="R145" s="22"/>
      <c r="S145" s="22"/>
      <c r="T145" s="71"/>
      <c r="U145" s="71"/>
      <c r="V145" s="22"/>
      <c r="W145" s="22"/>
      <c r="X145" s="22"/>
      <c r="Y145" s="73"/>
      <c r="Z145" s="22"/>
      <c r="AA145" s="22"/>
      <c r="AB145" s="22"/>
      <c r="AC145" s="22"/>
      <c r="AD145" s="22">
        <f>IFERROR(LARGE(AH145:AM145,1),0)+IFERROR(LARGE(AH145:AM145,2),0)</f>
        <v>0</v>
      </c>
      <c r="AE145" s="22">
        <f>IFERROR(LARGE(AH145:AM145,3),0)+IFERROR(LARGE(AH145:AM145,4),0)</f>
        <v>0</v>
      </c>
      <c r="AF145" s="22">
        <f>IFERROR(LARGE(AH145:AM145,5),0)+IFERROR(LARGE(AH145:AM145,6),0)</f>
        <v>0</v>
      </c>
      <c r="AG145" s="22">
        <f>IFERROR(LARGE(AH145:AM145,7),0)</f>
        <v>0</v>
      </c>
      <c r="AH145" s="22"/>
      <c r="AI145" s="22"/>
      <c r="AJ145" s="22"/>
      <c r="AK145" s="22"/>
      <c r="AL145" s="22"/>
      <c r="AM145" s="22"/>
    </row>
    <row r="146" spans="1:39">
      <c r="A146" s="3"/>
      <c r="B146" s="3"/>
      <c r="C146" s="3"/>
      <c r="D146" s="2">
        <f ca="1">IF(E145=E146,D145,CELL("wiersz",A144))</f>
        <v>109</v>
      </c>
      <c r="E146" s="23">
        <f>LARGE(F146:AG146,1)+LARGE(F146:AG146,2)+LARGE(F146:AG146,3)+LARGE(F146:AG146,4)+IFERROR(LARGE(F146:AG146,5),0)+IFERROR(LARGE(F146:AG146,6),0)</f>
        <v>0</v>
      </c>
      <c r="F146" s="22"/>
      <c r="G146" s="22"/>
      <c r="H146" s="22"/>
      <c r="I146" s="71"/>
      <c r="J146" s="72"/>
      <c r="K146" s="72"/>
      <c r="L146" s="72"/>
      <c r="M146" s="72"/>
      <c r="N146" s="22"/>
      <c r="O146" s="22"/>
      <c r="P146" s="22"/>
      <c r="Q146" s="22"/>
      <c r="R146" s="22"/>
      <c r="S146" s="22"/>
      <c r="T146" s="71"/>
      <c r="U146" s="71"/>
      <c r="V146" s="22"/>
      <c r="W146" s="22"/>
      <c r="X146" s="22"/>
      <c r="Y146" s="73"/>
      <c r="Z146" s="22"/>
      <c r="AA146" s="22"/>
      <c r="AB146" s="22"/>
      <c r="AC146" s="22"/>
      <c r="AD146" s="22">
        <f>IFERROR(LARGE(AH146:AM146,1),0)+IFERROR(LARGE(AH146:AM146,2),0)</f>
        <v>0</v>
      </c>
      <c r="AE146" s="22">
        <f>IFERROR(LARGE(AH146:AM146,3),0)+IFERROR(LARGE(AH146:AM146,4),0)</f>
        <v>0</v>
      </c>
      <c r="AF146" s="22">
        <f>IFERROR(LARGE(AH146:AM146,5),0)+IFERROR(LARGE(AH146:AM146,6),0)</f>
        <v>0</v>
      </c>
      <c r="AG146" s="22">
        <f>IFERROR(LARGE(AH146:AM146,7),0)</f>
        <v>0</v>
      </c>
      <c r="AH146" s="22"/>
      <c r="AI146" s="22"/>
      <c r="AJ146" s="22"/>
      <c r="AK146" s="22"/>
      <c r="AL146" s="22"/>
      <c r="AM146" s="22"/>
    </row>
    <row r="147" spans="1:39">
      <c r="A147" s="3"/>
      <c r="B147" s="3"/>
      <c r="C147" s="3"/>
      <c r="D147" s="2">
        <f ca="1">IF(E146=E147,D146,CELL("wiersz",A145))</f>
        <v>109</v>
      </c>
      <c r="E147" s="23">
        <f>LARGE(F147:AG147,1)+LARGE(F147:AG147,2)+LARGE(F147:AG147,3)+LARGE(F147:AG147,4)+IFERROR(LARGE(F147:AG147,5),0)+IFERROR(LARGE(F147:AG147,6),0)</f>
        <v>0</v>
      </c>
      <c r="F147" s="22"/>
      <c r="G147" s="22"/>
      <c r="H147" s="22"/>
      <c r="I147" s="71"/>
      <c r="J147" s="72"/>
      <c r="K147" s="72"/>
      <c r="L147" s="72"/>
      <c r="M147" s="72"/>
      <c r="N147" s="22"/>
      <c r="O147" s="22"/>
      <c r="P147" s="22"/>
      <c r="Q147" s="22"/>
      <c r="R147" s="22"/>
      <c r="S147" s="22"/>
      <c r="T147" s="71"/>
      <c r="U147" s="71"/>
      <c r="V147" s="22"/>
      <c r="W147" s="22"/>
      <c r="X147" s="22"/>
      <c r="Y147" s="73"/>
      <c r="Z147" s="22"/>
      <c r="AA147" s="22"/>
      <c r="AB147" s="22"/>
      <c r="AC147" s="22"/>
      <c r="AD147" s="22">
        <f>IFERROR(LARGE(AH147:AM147,1),0)+IFERROR(LARGE(AH147:AM147,2),0)</f>
        <v>0</v>
      </c>
      <c r="AE147" s="22">
        <f>IFERROR(LARGE(AH147:AM147,3),0)+IFERROR(LARGE(AH147:AM147,4),0)</f>
        <v>0</v>
      </c>
      <c r="AF147" s="22">
        <f>IFERROR(LARGE(AH147:AM147,5),0)+IFERROR(LARGE(AH147:AM147,6),0)</f>
        <v>0</v>
      </c>
      <c r="AG147" s="22">
        <f>IFERROR(LARGE(AH147:AM147,7),0)</f>
        <v>0</v>
      </c>
      <c r="AH147" s="22"/>
      <c r="AI147" s="22"/>
      <c r="AJ147" s="22"/>
      <c r="AK147" s="22"/>
      <c r="AL147" s="22"/>
      <c r="AM147" s="22"/>
    </row>
    <row r="148" spans="1:39">
      <c r="A148" s="3"/>
      <c r="B148" s="3"/>
      <c r="C148" s="3"/>
      <c r="D148" s="2">
        <f ca="1">IF(E147=E148,D147,CELL("wiersz",A146))</f>
        <v>109</v>
      </c>
      <c r="E148" s="23">
        <f>LARGE(F148:AG148,1)+LARGE(F148:AG148,2)+LARGE(F148:AG148,3)+LARGE(F148:AG148,4)+IFERROR(LARGE(F148:AG148,5),0)+IFERROR(LARGE(F148:AG148,6),0)</f>
        <v>0</v>
      </c>
      <c r="F148" s="22"/>
      <c r="G148" s="22"/>
      <c r="H148" s="22"/>
      <c r="I148" s="71"/>
      <c r="J148" s="72"/>
      <c r="K148" s="72"/>
      <c r="L148" s="72"/>
      <c r="M148" s="72"/>
      <c r="N148" s="22"/>
      <c r="O148" s="22"/>
      <c r="P148" s="22"/>
      <c r="Q148" s="22"/>
      <c r="R148" s="22"/>
      <c r="S148" s="22"/>
      <c r="T148" s="71"/>
      <c r="U148" s="71"/>
      <c r="V148" s="22"/>
      <c r="W148" s="22"/>
      <c r="X148" s="22"/>
      <c r="Y148" s="73"/>
      <c r="Z148" s="22"/>
      <c r="AA148" s="22"/>
      <c r="AB148" s="22"/>
      <c r="AC148" s="22"/>
      <c r="AD148" s="22">
        <f>IFERROR(LARGE(AH148:AM148,1),0)+IFERROR(LARGE(AH148:AM148,2),0)</f>
        <v>0</v>
      </c>
      <c r="AE148" s="22">
        <f>IFERROR(LARGE(AH148:AM148,3),0)+IFERROR(LARGE(AH148:AM148,4),0)</f>
        <v>0</v>
      </c>
      <c r="AF148" s="22">
        <f>IFERROR(LARGE(AH148:AM148,5),0)+IFERROR(LARGE(AH148:AM148,6),0)</f>
        <v>0</v>
      </c>
      <c r="AG148" s="22">
        <f>IFERROR(LARGE(AH148:AM148,7),0)</f>
        <v>0</v>
      </c>
      <c r="AH148" s="22"/>
      <c r="AI148" s="22"/>
      <c r="AJ148" s="22"/>
      <c r="AK148" s="22"/>
      <c r="AL148" s="22"/>
      <c r="AM148" s="22"/>
    </row>
    <row r="149" spans="1:39">
      <c r="A149" s="3"/>
      <c r="B149" s="3"/>
      <c r="C149" s="3"/>
      <c r="D149" s="2">
        <f ca="1">IF(E148=E149,D148,CELL("wiersz",A147))</f>
        <v>109</v>
      </c>
      <c r="E149" s="23">
        <f>LARGE(F149:AG149,1)+LARGE(F149:AG149,2)+LARGE(F149:AG149,3)+LARGE(F149:AG149,4)+IFERROR(LARGE(F149:AG149,5),0)+IFERROR(LARGE(F149:AG149,6),0)</f>
        <v>0</v>
      </c>
      <c r="F149" s="22"/>
      <c r="G149" s="22"/>
      <c r="H149" s="22"/>
      <c r="I149" s="71"/>
      <c r="J149" s="72"/>
      <c r="K149" s="72"/>
      <c r="L149" s="72"/>
      <c r="M149" s="72"/>
      <c r="N149" s="22"/>
      <c r="O149" s="22"/>
      <c r="P149" s="22"/>
      <c r="Q149" s="22"/>
      <c r="R149" s="22"/>
      <c r="S149" s="22"/>
      <c r="T149" s="71"/>
      <c r="U149" s="71"/>
      <c r="V149" s="22"/>
      <c r="W149" s="22"/>
      <c r="X149" s="22"/>
      <c r="Y149" s="73"/>
      <c r="Z149" s="22"/>
      <c r="AA149" s="22"/>
      <c r="AB149" s="22"/>
      <c r="AC149" s="22"/>
      <c r="AD149" s="22">
        <f>IFERROR(LARGE(AH149:AM149,1),0)+IFERROR(LARGE(AH149:AM149,2),0)</f>
        <v>0</v>
      </c>
      <c r="AE149" s="22">
        <f>IFERROR(LARGE(AH149:AM149,3),0)+IFERROR(LARGE(AH149:AM149,4),0)</f>
        <v>0</v>
      </c>
      <c r="AF149" s="22">
        <f>IFERROR(LARGE(AH149:AM149,5),0)+IFERROR(LARGE(AH149:AM149,6),0)</f>
        <v>0</v>
      </c>
      <c r="AG149" s="22">
        <f>IFERROR(LARGE(AH149:AM149,7),0)</f>
        <v>0</v>
      </c>
      <c r="AH149" s="22"/>
      <c r="AI149" s="22"/>
      <c r="AJ149" s="22"/>
      <c r="AK149" s="22"/>
      <c r="AL149" s="22"/>
      <c r="AM149" s="22"/>
    </row>
    <row r="150" spans="1:39">
      <c r="A150" s="3"/>
      <c r="B150" s="3"/>
      <c r="C150" s="3"/>
      <c r="D150" s="2">
        <f ca="1">IF(E149=E150,D149,CELL("wiersz",A148))</f>
        <v>109</v>
      </c>
      <c r="E150" s="23">
        <f>LARGE(F150:AG150,1)+LARGE(F150:AG150,2)+LARGE(F150:AG150,3)+LARGE(F150:AG150,4)+IFERROR(LARGE(F150:AG150,5),0)+IFERROR(LARGE(F150:AG150,6),0)</f>
        <v>0</v>
      </c>
      <c r="F150" s="22"/>
      <c r="G150" s="22"/>
      <c r="H150" s="22"/>
      <c r="I150" s="71"/>
      <c r="J150" s="72"/>
      <c r="K150" s="72"/>
      <c r="L150" s="72"/>
      <c r="M150" s="72"/>
      <c r="N150" s="22"/>
      <c r="O150" s="22"/>
      <c r="P150" s="22"/>
      <c r="Q150" s="22"/>
      <c r="R150" s="22"/>
      <c r="S150" s="22"/>
      <c r="T150" s="71"/>
      <c r="U150" s="71"/>
      <c r="V150" s="22"/>
      <c r="W150" s="22"/>
      <c r="X150" s="22"/>
      <c r="Y150" s="73"/>
      <c r="Z150" s="22"/>
      <c r="AA150" s="22"/>
      <c r="AB150" s="22"/>
      <c r="AC150" s="22"/>
      <c r="AD150" s="22">
        <f>IFERROR(LARGE(AH150:AM150,1),0)+IFERROR(LARGE(AH150:AM150,2),0)</f>
        <v>0</v>
      </c>
      <c r="AE150" s="22">
        <f>IFERROR(LARGE(AH150:AM150,3),0)+IFERROR(LARGE(AH150:AM150,4),0)</f>
        <v>0</v>
      </c>
      <c r="AF150" s="22">
        <f>IFERROR(LARGE(AH150:AM150,5),0)+IFERROR(LARGE(AH150:AM150,6),0)</f>
        <v>0</v>
      </c>
      <c r="AG150" s="22">
        <f>IFERROR(LARGE(AH150:AM150,7),0)</f>
        <v>0</v>
      </c>
      <c r="AH150" s="22"/>
      <c r="AI150" s="22"/>
      <c r="AJ150" s="22"/>
      <c r="AK150" s="22"/>
      <c r="AL150" s="22"/>
      <c r="AM150" s="22"/>
    </row>
    <row r="151" spans="1:39">
      <c r="A151" s="3"/>
      <c r="B151" s="3"/>
      <c r="C151" s="3"/>
      <c r="D151" s="2">
        <f ca="1">IF(E150=E151,D150,CELL("wiersz",A149))</f>
        <v>109</v>
      </c>
      <c r="E151" s="23">
        <f>LARGE(F151:AG151,1)+LARGE(F151:AG151,2)+LARGE(F151:AG151,3)+LARGE(F151:AG151,4)+IFERROR(LARGE(F151:AG151,5),0)+IFERROR(LARGE(F151:AG151,6),0)</f>
        <v>0</v>
      </c>
      <c r="F151" s="22"/>
      <c r="G151" s="22"/>
      <c r="H151" s="22"/>
      <c r="I151" s="71"/>
      <c r="J151" s="72"/>
      <c r="K151" s="72"/>
      <c r="L151" s="72"/>
      <c r="M151" s="72"/>
      <c r="N151" s="22"/>
      <c r="O151" s="22"/>
      <c r="P151" s="22"/>
      <c r="Q151" s="22"/>
      <c r="R151" s="22"/>
      <c r="S151" s="22"/>
      <c r="T151" s="71"/>
      <c r="U151" s="71"/>
      <c r="V151" s="22"/>
      <c r="W151" s="22"/>
      <c r="X151" s="22"/>
      <c r="Y151" s="73"/>
      <c r="Z151" s="22"/>
      <c r="AA151" s="22"/>
      <c r="AB151" s="22"/>
      <c r="AC151" s="22"/>
      <c r="AD151" s="22">
        <f>IFERROR(LARGE(AH151:AM151,1),0)+IFERROR(LARGE(AH151:AM151,2),0)</f>
        <v>0</v>
      </c>
      <c r="AE151" s="22">
        <f>IFERROR(LARGE(AH151:AM151,3),0)+IFERROR(LARGE(AH151:AM151,4),0)</f>
        <v>0</v>
      </c>
      <c r="AF151" s="22">
        <f>IFERROR(LARGE(AH151:AM151,5),0)+IFERROR(LARGE(AH151:AM151,6),0)</f>
        <v>0</v>
      </c>
      <c r="AG151" s="22">
        <f>IFERROR(LARGE(AH151:AM151,7),0)</f>
        <v>0</v>
      </c>
      <c r="AH151" s="22"/>
      <c r="AI151" s="22"/>
      <c r="AJ151" s="22"/>
      <c r="AK151" s="22"/>
      <c r="AL151" s="22"/>
      <c r="AM151" s="22"/>
    </row>
    <row r="152" spans="1:39">
      <c r="A152" s="3"/>
      <c r="B152" s="3"/>
      <c r="C152" s="3"/>
      <c r="D152" s="2">
        <f ca="1">IF(E151=E152,D151,CELL("wiersz",A150))</f>
        <v>109</v>
      </c>
      <c r="E152" s="23">
        <f>LARGE(F152:AG152,1)+LARGE(F152:AG152,2)+LARGE(F152:AG152,3)+LARGE(F152:AG152,4)+IFERROR(LARGE(F152:AG152,5),0)+IFERROR(LARGE(F152:AG152,6),0)</f>
        <v>0</v>
      </c>
      <c r="F152" s="22"/>
      <c r="G152" s="22"/>
      <c r="H152" s="22"/>
      <c r="I152" s="71"/>
      <c r="J152" s="72"/>
      <c r="K152" s="72"/>
      <c r="L152" s="72"/>
      <c r="M152" s="72"/>
      <c r="N152" s="22"/>
      <c r="O152" s="22"/>
      <c r="P152" s="22"/>
      <c r="Q152" s="22"/>
      <c r="R152" s="22"/>
      <c r="S152" s="22"/>
      <c r="T152" s="71"/>
      <c r="U152" s="71"/>
      <c r="V152" s="22"/>
      <c r="W152" s="22"/>
      <c r="X152" s="22"/>
      <c r="Y152" s="73"/>
      <c r="Z152" s="22"/>
      <c r="AA152" s="22"/>
      <c r="AB152" s="22"/>
      <c r="AC152" s="22"/>
      <c r="AD152" s="22">
        <f>IFERROR(LARGE(AH152:AM152,1),0)+IFERROR(LARGE(AH152:AM152,2),0)</f>
        <v>0</v>
      </c>
      <c r="AE152" s="22">
        <f>IFERROR(LARGE(AH152:AM152,3),0)+IFERROR(LARGE(AH152:AM152,4),0)</f>
        <v>0</v>
      </c>
      <c r="AF152" s="22">
        <f>IFERROR(LARGE(AH152:AM152,5),0)+IFERROR(LARGE(AH152:AM152,6),0)</f>
        <v>0</v>
      </c>
      <c r="AG152" s="22">
        <f>IFERROR(LARGE(AH152:AM152,7),0)</f>
        <v>0</v>
      </c>
      <c r="AH152" s="22"/>
      <c r="AI152" s="22"/>
      <c r="AJ152" s="22"/>
      <c r="AK152" s="22"/>
      <c r="AL152" s="22"/>
      <c r="AM152" s="22"/>
    </row>
    <row r="153" spans="1:39">
      <c r="A153" s="3"/>
      <c r="B153" s="3"/>
      <c r="C153" s="3"/>
      <c r="D153" s="2">
        <f ca="1">IF(E152=E153,D152,CELL("wiersz",A151))</f>
        <v>109</v>
      </c>
      <c r="E153" s="23">
        <f>LARGE(F153:AG153,1)+LARGE(F153:AG153,2)+LARGE(F153:AG153,3)+LARGE(F153:AG153,4)+IFERROR(LARGE(F153:AG153,5),0)+IFERROR(LARGE(F153:AG153,6),0)</f>
        <v>0</v>
      </c>
      <c r="F153" s="22"/>
      <c r="G153" s="22"/>
      <c r="H153" s="22"/>
      <c r="I153" s="71"/>
      <c r="J153" s="72"/>
      <c r="K153" s="72"/>
      <c r="L153" s="72"/>
      <c r="M153" s="72"/>
      <c r="N153" s="22"/>
      <c r="O153" s="22"/>
      <c r="P153" s="22"/>
      <c r="Q153" s="22"/>
      <c r="R153" s="22"/>
      <c r="S153" s="22"/>
      <c r="T153" s="71"/>
      <c r="U153" s="71"/>
      <c r="V153" s="22"/>
      <c r="W153" s="22"/>
      <c r="X153" s="22"/>
      <c r="Y153" s="73"/>
      <c r="Z153" s="22"/>
      <c r="AA153" s="22"/>
      <c r="AB153" s="22"/>
      <c r="AC153" s="22"/>
      <c r="AD153" s="22">
        <f>IFERROR(LARGE(AH153:AM153,1),0)+IFERROR(LARGE(AH153:AM153,2),0)</f>
        <v>0</v>
      </c>
      <c r="AE153" s="22">
        <f>IFERROR(LARGE(AH153:AM153,3),0)+IFERROR(LARGE(AH153:AM153,4),0)</f>
        <v>0</v>
      </c>
      <c r="AF153" s="22">
        <f>IFERROR(LARGE(AH153:AM153,5),0)+IFERROR(LARGE(AH153:AM153,6),0)</f>
        <v>0</v>
      </c>
      <c r="AG153" s="22">
        <f>IFERROR(LARGE(AH153:AM153,7),0)</f>
        <v>0</v>
      </c>
      <c r="AH153" s="22"/>
      <c r="AI153" s="22"/>
      <c r="AJ153" s="22"/>
      <c r="AK153" s="22"/>
      <c r="AL153" s="22"/>
      <c r="AM153" s="22"/>
    </row>
    <row r="154" spans="1:39">
      <c r="A154" s="3"/>
      <c r="B154" s="3"/>
      <c r="C154" s="3"/>
      <c r="D154" s="2">
        <f ca="1">IF(E153=E154,D153,CELL("wiersz",A152))</f>
        <v>109</v>
      </c>
      <c r="E154" s="23">
        <f>LARGE(F154:AG154,1)+LARGE(F154:AG154,2)+LARGE(F154:AG154,3)+LARGE(F154:AG154,4)+IFERROR(LARGE(F154:AG154,5),0)+IFERROR(LARGE(F154:AG154,6),0)</f>
        <v>0</v>
      </c>
      <c r="F154" s="22"/>
      <c r="G154" s="22"/>
      <c r="H154" s="22"/>
      <c r="I154" s="71"/>
      <c r="J154" s="72"/>
      <c r="K154" s="72"/>
      <c r="L154" s="72"/>
      <c r="M154" s="72"/>
      <c r="N154" s="22"/>
      <c r="O154" s="22"/>
      <c r="P154" s="22"/>
      <c r="Q154" s="22"/>
      <c r="R154" s="22"/>
      <c r="S154" s="22"/>
      <c r="T154" s="71"/>
      <c r="U154" s="71"/>
      <c r="V154" s="22"/>
      <c r="W154" s="22"/>
      <c r="X154" s="22"/>
      <c r="Y154" s="73"/>
      <c r="Z154" s="22"/>
      <c r="AA154" s="22"/>
      <c r="AB154" s="22"/>
      <c r="AC154" s="22"/>
      <c r="AD154" s="22">
        <f>IFERROR(LARGE(AH154:AM154,1),0)+IFERROR(LARGE(AH154:AM154,2),0)</f>
        <v>0</v>
      </c>
      <c r="AE154" s="22">
        <f>IFERROR(LARGE(AH154:AM154,3),0)+IFERROR(LARGE(AH154:AM154,4),0)</f>
        <v>0</v>
      </c>
      <c r="AF154" s="22">
        <f>IFERROR(LARGE(AH154:AM154,5),0)+IFERROR(LARGE(AH154:AM154,6),0)</f>
        <v>0</v>
      </c>
      <c r="AG154" s="22">
        <f>IFERROR(LARGE(AH154:AM154,7),0)</f>
        <v>0</v>
      </c>
      <c r="AH154" s="22"/>
      <c r="AI154" s="22"/>
      <c r="AJ154" s="22"/>
      <c r="AK154" s="22"/>
      <c r="AL154" s="22"/>
      <c r="AM154" s="22"/>
    </row>
    <row r="155" spans="1:39">
      <c r="A155" s="3"/>
      <c r="B155" s="3"/>
      <c r="C155" s="3"/>
      <c r="D155" s="2">
        <f ca="1">IF(E154=E155,D154,CELL("wiersz",A153))</f>
        <v>109</v>
      </c>
      <c r="E155" s="23">
        <f>LARGE(F155:AG155,1)+LARGE(F155:AG155,2)+LARGE(F155:AG155,3)+LARGE(F155:AG155,4)+IFERROR(LARGE(F155:AG155,5),0)+IFERROR(LARGE(F155:AG155,6),0)</f>
        <v>0</v>
      </c>
      <c r="F155" s="22"/>
      <c r="G155" s="22"/>
      <c r="H155" s="22"/>
      <c r="I155" s="71"/>
      <c r="J155" s="72"/>
      <c r="K155" s="72"/>
      <c r="L155" s="72"/>
      <c r="M155" s="72"/>
      <c r="N155" s="22"/>
      <c r="O155" s="22"/>
      <c r="P155" s="22"/>
      <c r="Q155" s="22"/>
      <c r="R155" s="22"/>
      <c r="S155" s="22"/>
      <c r="T155" s="71"/>
      <c r="U155" s="71"/>
      <c r="V155" s="22"/>
      <c r="W155" s="22"/>
      <c r="X155" s="22"/>
      <c r="Y155" s="73"/>
      <c r="Z155" s="22"/>
      <c r="AA155" s="22"/>
      <c r="AB155" s="22"/>
      <c r="AC155" s="22"/>
      <c r="AD155" s="22">
        <f>IFERROR(LARGE(AH155:AM155,1),0)+IFERROR(LARGE(AH155:AM155,2),0)</f>
        <v>0</v>
      </c>
      <c r="AE155" s="22">
        <f>IFERROR(LARGE(AH155:AM155,3),0)+IFERROR(LARGE(AH155:AM155,4),0)</f>
        <v>0</v>
      </c>
      <c r="AF155" s="22">
        <f>IFERROR(LARGE(AH155:AM155,5),0)+IFERROR(LARGE(AH155:AM155,6),0)</f>
        <v>0</v>
      </c>
      <c r="AG155" s="22">
        <f>IFERROR(LARGE(AH155:AM155,7),0)</f>
        <v>0</v>
      </c>
      <c r="AH155" s="22"/>
      <c r="AI155" s="22"/>
      <c r="AJ155" s="22"/>
      <c r="AK155" s="22"/>
      <c r="AL155" s="22"/>
      <c r="AM155" s="22"/>
    </row>
    <row r="156" spans="1:39">
      <c r="A156" s="3"/>
      <c r="B156" s="3"/>
      <c r="C156" s="3"/>
      <c r="D156" s="2">
        <f ca="1">IF(E155=E156,D155,CELL("wiersz",A154))</f>
        <v>109</v>
      </c>
      <c r="E156" s="23">
        <f>LARGE(F156:AG156,1)+LARGE(F156:AG156,2)+LARGE(F156:AG156,3)+LARGE(F156:AG156,4)+IFERROR(LARGE(F156:AG156,5),0)+IFERROR(LARGE(F156:AG156,6),0)</f>
        <v>0</v>
      </c>
      <c r="F156" s="22"/>
      <c r="G156" s="22"/>
      <c r="H156" s="22"/>
      <c r="I156" s="71"/>
      <c r="J156" s="72"/>
      <c r="K156" s="72"/>
      <c r="L156" s="72"/>
      <c r="M156" s="72"/>
      <c r="N156" s="22"/>
      <c r="O156" s="22"/>
      <c r="P156" s="22"/>
      <c r="Q156" s="22"/>
      <c r="R156" s="22"/>
      <c r="S156" s="22"/>
      <c r="T156" s="71"/>
      <c r="U156" s="71"/>
      <c r="V156" s="22"/>
      <c r="W156" s="22"/>
      <c r="X156" s="22"/>
      <c r="Y156" s="73"/>
      <c r="Z156" s="22"/>
      <c r="AA156" s="22"/>
      <c r="AB156" s="22"/>
      <c r="AC156" s="22"/>
      <c r="AD156" s="22">
        <f>IFERROR(LARGE(AH156:AM156,1),0)+IFERROR(LARGE(AH156:AM156,2),0)</f>
        <v>0</v>
      </c>
      <c r="AE156" s="22">
        <f>IFERROR(LARGE(AH156:AM156,3),0)+IFERROR(LARGE(AH156:AM156,4),0)</f>
        <v>0</v>
      </c>
      <c r="AF156" s="22">
        <f>IFERROR(LARGE(AH156:AM156,5),0)+IFERROR(LARGE(AH156:AM156,6),0)</f>
        <v>0</v>
      </c>
      <c r="AG156" s="22">
        <f>IFERROR(LARGE(AH156:AM156,7),0)</f>
        <v>0</v>
      </c>
      <c r="AH156" s="22"/>
      <c r="AI156" s="22"/>
      <c r="AJ156" s="22"/>
      <c r="AK156" s="22"/>
      <c r="AL156" s="22"/>
      <c r="AM156" s="22"/>
    </row>
    <row r="157" spans="1:39">
      <c r="A157" s="3"/>
      <c r="B157" s="3"/>
      <c r="C157" s="3"/>
      <c r="D157" s="2">
        <f ca="1">IF(E156=E157,D156,CELL("wiersz",A155))</f>
        <v>109</v>
      </c>
      <c r="E157" s="23">
        <f>LARGE(F157:AG157,1)+LARGE(F157:AG157,2)+LARGE(F157:AG157,3)+LARGE(F157:AG157,4)+IFERROR(LARGE(F157:AG157,5),0)+IFERROR(LARGE(F157:AG157,6),0)</f>
        <v>0</v>
      </c>
      <c r="F157" s="22"/>
      <c r="G157" s="22"/>
      <c r="H157" s="22"/>
      <c r="I157" s="71"/>
      <c r="J157" s="72"/>
      <c r="K157" s="72"/>
      <c r="L157" s="72"/>
      <c r="M157" s="72"/>
      <c r="N157" s="22"/>
      <c r="O157" s="22"/>
      <c r="P157" s="22"/>
      <c r="Q157" s="22"/>
      <c r="R157" s="22"/>
      <c r="S157" s="22"/>
      <c r="T157" s="71"/>
      <c r="U157" s="71"/>
      <c r="V157" s="22"/>
      <c r="W157" s="22"/>
      <c r="X157" s="22"/>
      <c r="Y157" s="73"/>
      <c r="Z157" s="22"/>
      <c r="AA157" s="22"/>
      <c r="AB157" s="22"/>
      <c r="AC157" s="22"/>
      <c r="AD157" s="22">
        <f>IFERROR(LARGE(AH157:AM157,1),0)+IFERROR(LARGE(AH157:AM157,2),0)</f>
        <v>0</v>
      </c>
      <c r="AE157" s="22">
        <f>IFERROR(LARGE(AH157:AM157,3),0)+IFERROR(LARGE(AH157:AM157,4),0)</f>
        <v>0</v>
      </c>
      <c r="AF157" s="22">
        <f>IFERROR(LARGE(AH157:AM157,5),0)+IFERROR(LARGE(AH157:AM157,6),0)</f>
        <v>0</v>
      </c>
      <c r="AG157" s="22">
        <f>IFERROR(LARGE(AH157:AM157,7),0)</f>
        <v>0</v>
      </c>
      <c r="AH157" s="22"/>
      <c r="AI157" s="22"/>
      <c r="AJ157" s="22"/>
      <c r="AK157" s="22"/>
      <c r="AL157" s="22"/>
      <c r="AM157" s="22"/>
    </row>
    <row r="158" spans="1:39">
      <c r="A158" s="3"/>
      <c r="B158" s="3"/>
      <c r="C158" s="3"/>
      <c r="D158" s="2">
        <f ca="1">IF(E157=E158,D157,CELL("wiersz",A156))</f>
        <v>109</v>
      </c>
      <c r="E158" s="23">
        <f>LARGE(F158:AG158,1)+LARGE(F158:AG158,2)+LARGE(F158:AG158,3)+LARGE(F158:AG158,4)+IFERROR(LARGE(F158:AG158,5),0)+IFERROR(LARGE(F158:AG158,6),0)</f>
        <v>0</v>
      </c>
      <c r="F158" s="22"/>
      <c r="G158" s="22"/>
      <c r="H158" s="22"/>
      <c r="I158" s="71"/>
      <c r="J158" s="72"/>
      <c r="K158" s="72"/>
      <c r="L158" s="72"/>
      <c r="M158" s="72"/>
      <c r="N158" s="22"/>
      <c r="O158" s="22"/>
      <c r="P158" s="22"/>
      <c r="Q158" s="22"/>
      <c r="R158" s="22"/>
      <c r="S158" s="22"/>
      <c r="T158" s="71"/>
      <c r="U158" s="71"/>
      <c r="V158" s="22"/>
      <c r="W158" s="22"/>
      <c r="X158" s="22"/>
      <c r="Y158" s="73"/>
      <c r="Z158" s="22"/>
      <c r="AA158" s="22"/>
      <c r="AB158" s="22"/>
      <c r="AC158" s="22"/>
      <c r="AD158" s="22">
        <f>IFERROR(LARGE(AH158:AM158,1),0)+IFERROR(LARGE(AH158:AM158,2),0)</f>
        <v>0</v>
      </c>
      <c r="AE158" s="22">
        <f>IFERROR(LARGE(AH158:AM158,3),0)+IFERROR(LARGE(AH158:AM158,4),0)</f>
        <v>0</v>
      </c>
      <c r="AF158" s="22">
        <f>IFERROR(LARGE(AH158:AM158,5),0)+IFERROR(LARGE(AH158:AM158,6),0)</f>
        <v>0</v>
      </c>
      <c r="AG158" s="22">
        <f>IFERROR(LARGE(AH158:AM158,7),0)</f>
        <v>0</v>
      </c>
      <c r="AH158" s="22"/>
      <c r="AI158" s="22"/>
      <c r="AJ158" s="22"/>
      <c r="AK158" s="22"/>
      <c r="AL158" s="22"/>
      <c r="AM158" s="22"/>
    </row>
    <row r="159" spans="1:39">
      <c r="A159" s="3"/>
      <c r="B159" s="3"/>
      <c r="C159" s="3"/>
      <c r="D159" s="2">
        <f ca="1">IF(E158=E159,D158,CELL("wiersz",A157))</f>
        <v>109</v>
      </c>
      <c r="E159" s="23">
        <f>LARGE(F159:AG159,1)+LARGE(F159:AG159,2)+LARGE(F159:AG159,3)+LARGE(F159:AG159,4)+IFERROR(LARGE(F159:AG159,5),0)+IFERROR(LARGE(F159:AG159,6),0)</f>
        <v>0</v>
      </c>
      <c r="F159" s="22"/>
      <c r="G159" s="22"/>
      <c r="H159" s="22"/>
      <c r="I159" s="71"/>
      <c r="J159" s="72"/>
      <c r="K159" s="72"/>
      <c r="L159" s="72"/>
      <c r="M159" s="72"/>
      <c r="N159" s="22"/>
      <c r="O159" s="22"/>
      <c r="P159" s="22"/>
      <c r="Q159" s="22"/>
      <c r="R159" s="22"/>
      <c r="S159" s="22"/>
      <c r="T159" s="71"/>
      <c r="U159" s="71"/>
      <c r="V159" s="22"/>
      <c r="W159" s="22"/>
      <c r="X159" s="22"/>
      <c r="Y159" s="73"/>
      <c r="Z159" s="22"/>
      <c r="AA159" s="22"/>
      <c r="AB159" s="22"/>
      <c r="AC159" s="22"/>
      <c r="AD159" s="22">
        <f>IFERROR(LARGE(AH159:AM159,1),0)+IFERROR(LARGE(AH159:AM159,2),0)</f>
        <v>0</v>
      </c>
      <c r="AE159" s="22">
        <f>IFERROR(LARGE(AH159:AM159,3),0)+IFERROR(LARGE(AH159:AM159,4),0)</f>
        <v>0</v>
      </c>
      <c r="AF159" s="22">
        <f>IFERROR(LARGE(AH159:AM159,5),0)+IFERROR(LARGE(AH159:AM159,6),0)</f>
        <v>0</v>
      </c>
      <c r="AG159" s="22">
        <f>IFERROR(LARGE(AH159:AM159,7),0)</f>
        <v>0</v>
      </c>
      <c r="AH159" s="22"/>
      <c r="AI159" s="22"/>
      <c r="AJ159" s="22"/>
      <c r="AK159" s="22"/>
      <c r="AL159" s="22"/>
      <c r="AM159" s="22"/>
    </row>
    <row r="160" spans="1:39">
      <c r="A160" s="3"/>
      <c r="B160" s="3"/>
      <c r="C160" s="3"/>
      <c r="D160" s="2">
        <f ca="1">IF(E159=E160,D159,CELL("wiersz",A158))</f>
        <v>109</v>
      </c>
      <c r="E160" s="23">
        <f>LARGE(F160:AG160,1)+LARGE(F160:AG160,2)+LARGE(F160:AG160,3)+LARGE(F160:AG160,4)+IFERROR(LARGE(F160:AG160,5),0)+IFERROR(LARGE(F160:AG160,6),0)</f>
        <v>0</v>
      </c>
      <c r="F160" s="22"/>
      <c r="G160" s="22"/>
      <c r="H160" s="22"/>
      <c r="I160" s="71"/>
      <c r="J160" s="72"/>
      <c r="K160" s="72"/>
      <c r="L160" s="72"/>
      <c r="M160" s="72"/>
      <c r="N160" s="22"/>
      <c r="O160" s="22"/>
      <c r="P160" s="22"/>
      <c r="Q160" s="22"/>
      <c r="R160" s="22"/>
      <c r="S160" s="22"/>
      <c r="T160" s="71"/>
      <c r="U160" s="71"/>
      <c r="V160" s="22"/>
      <c r="W160" s="22"/>
      <c r="X160" s="22"/>
      <c r="Y160" s="73"/>
      <c r="Z160" s="22"/>
      <c r="AA160" s="22"/>
      <c r="AB160" s="22"/>
      <c r="AC160" s="22"/>
      <c r="AD160" s="22">
        <f>IFERROR(LARGE(AH160:AM160,1),0)+IFERROR(LARGE(AH160:AM160,2),0)</f>
        <v>0</v>
      </c>
      <c r="AE160" s="22">
        <f>IFERROR(LARGE(AH160:AM160,3),0)+IFERROR(LARGE(AH160:AM160,4),0)</f>
        <v>0</v>
      </c>
      <c r="AF160" s="22">
        <f>IFERROR(LARGE(AH160:AM160,5),0)+IFERROR(LARGE(AH160:AM160,6),0)</f>
        <v>0</v>
      </c>
      <c r="AG160" s="22">
        <f>IFERROR(LARGE(AH160:AM160,7),0)</f>
        <v>0</v>
      </c>
      <c r="AH160" s="22"/>
      <c r="AI160" s="22"/>
      <c r="AJ160" s="22"/>
      <c r="AK160" s="22"/>
      <c r="AL160" s="22"/>
      <c r="AM160" s="22"/>
    </row>
    <row r="161" spans="1:39">
      <c r="A161" s="3"/>
      <c r="B161" s="3"/>
      <c r="C161" s="3"/>
      <c r="D161" s="2">
        <f ca="1">IF(E160=E161,D160,CELL("wiersz",A159))</f>
        <v>109</v>
      </c>
      <c r="E161" s="23">
        <f>LARGE(F161:AG161,1)+LARGE(F161:AG161,2)+LARGE(F161:AG161,3)+LARGE(F161:AG161,4)+IFERROR(LARGE(F161:AG161,5),0)+IFERROR(LARGE(F161:AG161,6),0)</f>
        <v>0</v>
      </c>
      <c r="F161" s="22"/>
      <c r="G161" s="22"/>
      <c r="H161" s="22"/>
      <c r="I161" s="71"/>
      <c r="J161" s="72"/>
      <c r="K161" s="72"/>
      <c r="L161" s="72"/>
      <c r="M161" s="72"/>
      <c r="N161" s="22"/>
      <c r="O161" s="22"/>
      <c r="P161" s="22"/>
      <c r="Q161" s="22"/>
      <c r="R161" s="22"/>
      <c r="S161" s="22"/>
      <c r="T161" s="71"/>
      <c r="U161" s="71"/>
      <c r="V161" s="22"/>
      <c r="W161" s="22"/>
      <c r="X161" s="22"/>
      <c r="Y161" s="73"/>
      <c r="Z161" s="22"/>
      <c r="AA161" s="22"/>
      <c r="AB161" s="22"/>
      <c r="AC161" s="22"/>
      <c r="AD161" s="22">
        <f>IFERROR(LARGE(AH161:AM161,1),0)+IFERROR(LARGE(AH161:AM161,2),0)</f>
        <v>0</v>
      </c>
      <c r="AE161" s="22">
        <f>IFERROR(LARGE(AH161:AM161,3),0)+IFERROR(LARGE(AH161:AM161,4),0)</f>
        <v>0</v>
      </c>
      <c r="AF161" s="22">
        <f>IFERROR(LARGE(AH161:AM161,5),0)+IFERROR(LARGE(AH161:AM161,6),0)</f>
        <v>0</v>
      </c>
      <c r="AG161" s="22">
        <f>IFERROR(LARGE(AH161:AM161,7),0)</f>
        <v>0</v>
      </c>
      <c r="AH161" s="22"/>
      <c r="AI161" s="22"/>
      <c r="AJ161" s="22"/>
      <c r="AK161" s="22"/>
      <c r="AL161" s="22"/>
      <c r="AM161" s="22"/>
    </row>
    <row r="162" spans="1:39">
      <c r="A162" s="3"/>
      <c r="B162" s="3"/>
      <c r="C162" s="3"/>
      <c r="D162" s="2">
        <f ca="1">IF(E161=E162,D161,CELL("wiersz",A160))</f>
        <v>109</v>
      </c>
      <c r="E162" s="23">
        <f>LARGE(F162:AG162,1)+LARGE(F162:AG162,2)+LARGE(F162:AG162,3)+LARGE(F162:AG162,4)+IFERROR(LARGE(F162:AG162,5),0)+IFERROR(LARGE(F162:AG162,6),0)</f>
        <v>0</v>
      </c>
      <c r="F162" s="22"/>
      <c r="G162" s="22"/>
      <c r="H162" s="22"/>
      <c r="I162" s="71"/>
      <c r="J162" s="72"/>
      <c r="K162" s="72"/>
      <c r="L162" s="72"/>
      <c r="M162" s="72"/>
      <c r="N162" s="22"/>
      <c r="O162" s="22"/>
      <c r="P162" s="22"/>
      <c r="Q162" s="22"/>
      <c r="R162" s="22"/>
      <c r="S162" s="22"/>
      <c r="T162" s="71"/>
      <c r="U162" s="71"/>
      <c r="V162" s="22"/>
      <c r="W162" s="22"/>
      <c r="X162" s="22"/>
      <c r="Y162" s="73"/>
      <c r="Z162" s="22"/>
      <c r="AA162" s="22"/>
      <c r="AB162" s="22"/>
      <c r="AC162" s="22"/>
      <c r="AD162" s="22">
        <f>IFERROR(LARGE(AH162:AM162,1),0)+IFERROR(LARGE(AH162:AM162,2),0)</f>
        <v>0</v>
      </c>
      <c r="AE162" s="22">
        <f>IFERROR(LARGE(AH162:AM162,3),0)+IFERROR(LARGE(AH162:AM162,4),0)</f>
        <v>0</v>
      </c>
      <c r="AF162" s="22">
        <f>IFERROR(LARGE(AH162:AM162,5),0)+IFERROR(LARGE(AH162:AM162,6),0)</f>
        <v>0</v>
      </c>
      <c r="AG162" s="22">
        <f>IFERROR(LARGE(AH162:AM162,7),0)</f>
        <v>0</v>
      </c>
      <c r="AH162" s="22"/>
      <c r="AI162" s="22"/>
      <c r="AJ162" s="22"/>
      <c r="AK162" s="22"/>
      <c r="AL162" s="22"/>
      <c r="AM162" s="22"/>
    </row>
    <row r="163" spans="1:39">
      <c r="A163" s="3"/>
      <c r="B163" s="3"/>
      <c r="C163" s="3"/>
      <c r="D163" s="2">
        <f ca="1">IF(E162=E163,D162,CELL("wiersz",A161))</f>
        <v>109</v>
      </c>
      <c r="E163" s="23">
        <f>LARGE(F163:AG163,1)+LARGE(F163:AG163,2)+LARGE(F163:AG163,3)+LARGE(F163:AG163,4)+IFERROR(LARGE(F163:AG163,5),0)+IFERROR(LARGE(F163:AG163,6),0)</f>
        <v>0</v>
      </c>
      <c r="F163" s="22"/>
      <c r="G163" s="22"/>
      <c r="H163" s="22"/>
      <c r="I163" s="71"/>
      <c r="J163" s="72"/>
      <c r="K163" s="72"/>
      <c r="L163" s="72"/>
      <c r="M163" s="72"/>
      <c r="N163" s="22"/>
      <c r="O163" s="22"/>
      <c r="P163" s="22"/>
      <c r="Q163" s="22"/>
      <c r="R163" s="22"/>
      <c r="S163" s="22"/>
      <c r="T163" s="71"/>
      <c r="U163" s="71"/>
      <c r="V163" s="22"/>
      <c r="W163" s="22"/>
      <c r="X163" s="22"/>
      <c r="Y163" s="73"/>
      <c r="Z163" s="22"/>
      <c r="AA163" s="22"/>
      <c r="AB163" s="22"/>
      <c r="AC163" s="22"/>
      <c r="AD163" s="22">
        <f>IFERROR(LARGE(AH163:AM163,1),0)+IFERROR(LARGE(AH163:AM163,2),0)</f>
        <v>0</v>
      </c>
      <c r="AE163" s="22">
        <f>IFERROR(LARGE(AH163:AM163,3),0)+IFERROR(LARGE(AH163:AM163,4),0)</f>
        <v>0</v>
      </c>
      <c r="AF163" s="22">
        <f>IFERROR(LARGE(AH163:AM163,5),0)+IFERROR(LARGE(AH163:AM163,6),0)</f>
        <v>0</v>
      </c>
      <c r="AG163" s="22">
        <f>IFERROR(LARGE(AH163:AM163,7),0)</f>
        <v>0</v>
      </c>
      <c r="AH163" s="22"/>
      <c r="AI163" s="22"/>
      <c r="AJ163" s="22"/>
      <c r="AK163" s="22"/>
      <c r="AL163" s="22"/>
      <c r="AM163" s="22"/>
    </row>
    <row r="164" spans="1:39">
      <c r="A164" s="3"/>
      <c r="B164" s="3"/>
      <c r="C164" s="3"/>
      <c r="D164" s="2">
        <f ca="1">IF(E163=E164,D163,CELL("wiersz",A162))</f>
        <v>109</v>
      </c>
      <c r="E164" s="23">
        <f>LARGE(F164:AG164,1)+LARGE(F164:AG164,2)+LARGE(F164:AG164,3)+LARGE(F164:AG164,4)+IFERROR(LARGE(F164:AG164,5),0)+IFERROR(LARGE(F164:AG164,6),0)</f>
        <v>0</v>
      </c>
      <c r="F164" s="22"/>
      <c r="G164" s="22"/>
      <c r="H164" s="22"/>
      <c r="I164" s="71"/>
      <c r="J164" s="72"/>
      <c r="K164" s="72"/>
      <c r="L164" s="72"/>
      <c r="M164" s="72"/>
      <c r="N164" s="22"/>
      <c r="O164" s="22"/>
      <c r="P164" s="22"/>
      <c r="Q164" s="22"/>
      <c r="R164" s="22"/>
      <c r="S164" s="22"/>
      <c r="T164" s="71"/>
      <c r="U164" s="71"/>
      <c r="V164" s="22"/>
      <c r="W164" s="22"/>
      <c r="X164" s="22"/>
      <c r="Y164" s="73"/>
      <c r="Z164" s="22"/>
      <c r="AA164" s="22"/>
      <c r="AB164" s="22"/>
      <c r="AC164" s="22"/>
      <c r="AD164" s="22">
        <f>IFERROR(LARGE(AH164:AM164,1),0)+IFERROR(LARGE(AH164:AM164,2),0)</f>
        <v>0</v>
      </c>
      <c r="AE164" s="22">
        <f>IFERROR(LARGE(AH164:AM164,3),0)+IFERROR(LARGE(AH164:AM164,4),0)</f>
        <v>0</v>
      </c>
      <c r="AF164" s="22">
        <f>IFERROR(LARGE(AH164:AM164,5),0)+IFERROR(LARGE(AH164:AM164,6),0)</f>
        <v>0</v>
      </c>
      <c r="AG164" s="22">
        <f>IFERROR(LARGE(AH164:AM164,7),0)</f>
        <v>0</v>
      </c>
      <c r="AH164" s="22"/>
      <c r="AI164" s="22"/>
      <c r="AJ164" s="22"/>
      <c r="AK164" s="22"/>
      <c r="AL164" s="22"/>
      <c r="AM164" s="22"/>
    </row>
    <row r="165" spans="1:39">
      <c r="A165" s="3"/>
      <c r="B165" s="3"/>
      <c r="C165" s="3"/>
      <c r="D165" s="2">
        <f ca="1">IF(E164=E165,D164,CELL("wiersz",A163))</f>
        <v>109</v>
      </c>
      <c r="E165" s="23">
        <f>LARGE(F165:AG165,1)+LARGE(F165:AG165,2)+LARGE(F165:AG165,3)+LARGE(F165:AG165,4)+IFERROR(LARGE(F165:AG165,5),0)+IFERROR(LARGE(F165:AG165,6),0)</f>
        <v>0</v>
      </c>
      <c r="F165" s="22"/>
      <c r="G165" s="22"/>
      <c r="H165" s="22"/>
      <c r="I165" s="71"/>
      <c r="J165" s="72"/>
      <c r="K165" s="72"/>
      <c r="L165" s="72"/>
      <c r="M165" s="72"/>
      <c r="N165" s="22"/>
      <c r="O165" s="22"/>
      <c r="P165" s="22"/>
      <c r="Q165" s="22"/>
      <c r="R165" s="22"/>
      <c r="S165" s="22"/>
      <c r="T165" s="71"/>
      <c r="U165" s="71"/>
      <c r="V165" s="22"/>
      <c r="W165" s="22"/>
      <c r="X165" s="22"/>
      <c r="Y165" s="73"/>
      <c r="Z165" s="22"/>
      <c r="AA165" s="22"/>
      <c r="AB165" s="22"/>
      <c r="AC165" s="22"/>
      <c r="AD165" s="22">
        <f>IFERROR(LARGE(AH165:AM165,1),0)+IFERROR(LARGE(AH165:AM165,2),0)</f>
        <v>0</v>
      </c>
      <c r="AE165" s="22">
        <f>IFERROR(LARGE(AH165:AM165,3),0)+IFERROR(LARGE(AH165:AM165,4),0)</f>
        <v>0</v>
      </c>
      <c r="AF165" s="22">
        <f>IFERROR(LARGE(AH165:AM165,5),0)+IFERROR(LARGE(AH165:AM165,6),0)</f>
        <v>0</v>
      </c>
      <c r="AG165" s="22">
        <f>IFERROR(LARGE(AH165:AM165,7),0)</f>
        <v>0</v>
      </c>
      <c r="AH165" s="22"/>
      <c r="AI165" s="22"/>
      <c r="AJ165" s="22"/>
      <c r="AK165" s="22"/>
      <c r="AL165" s="22"/>
      <c r="AM165" s="22"/>
    </row>
    <row r="166" spans="1:39">
      <c r="A166" s="3"/>
      <c r="B166" s="3"/>
      <c r="C166" s="3"/>
      <c r="D166" s="2">
        <f ca="1">IF(E165=E166,D165,CELL("wiersz",A164))</f>
        <v>109</v>
      </c>
      <c r="E166" s="23">
        <f>LARGE(F166:AG166,1)+LARGE(F166:AG166,2)+LARGE(F166:AG166,3)+LARGE(F166:AG166,4)+IFERROR(LARGE(F166:AG166,5),0)+IFERROR(LARGE(F166:AG166,6),0)</f>
        <v>0</v>
      </c>
      <c r="F166" s="22"/>
      <c r="G166" s="22"/>
      <c r="H166" s="22"/>
      <c r="I166" s="71"/>
      <c r="J166" s="72"/>
      <c r="K166" s="72"/>
      <c r="L166" s="72"/>
      <c r="M166" s="72"/>
      <c r="N166" s="22"/>
      <c r="O166" s="22"/>
      <c r="P166" s="22"/>
      <c r="Q166" s="22"/>
      <c r="R166" s="22"/>
      <c r="S166" s="22"/>
      <c r="T166" s="71"/>
      <c r="U166" s="71"/>
      <c r="V166" s="22"/>
      <c r="W166" s="22"/>
      <c r="X166" s="22"/>
      <c r="Y166" s="73"/>
      <c r="Z166" s="22"/>
      <c r="AA166" s="22"/>
      <c r="AB166" s="22"/>
      <c r="AC166" s="22"/>
      <c r="AD166" s="22">
        <f>IFERROR(LARGE(AH166:AM166,1),0)+IFERROR(LARGE(AH166:AM166,2),0)</f>
        <v>0</v>
      </c>
      <c r="AE166" s="22">
        <f>IFERROR(LARGE(AH166:AM166,3),0)+IFERROR(LARGE(AH166:AM166,4),0)</f>
        <v>0</v>
      </c>
      <c r="AF166" s="22">
        <f>IFERROR(LARGE(AH166:AM166,5),0)+IFERROR(LARGE(AH166:AM166,6),0)</f>
        <v>0</v>
      </c>
      <c r="AG166" s="22">
        <f>IFERROR(LARGE(AH166:AM166,7),0)</f>
        <v>0</v>
      </c>
      <c r="AH166" s="22"/>
      <c r="AI166" s="22"/>
      <c r="AJ166" s="22"/>
      <c r="AK166" s="22"/>
      <c r="AL166" s="22"/>
      <c r="AM166" s="22"/>
    </row>
    <row r="167" spans="1:39">
      <c r="A167" s="3"/>
      <c r="B167" s="3"/>
      <c r="C167" s="3"/>
      <c r="D167" s="2">
        <f ca="1">IF(E166=E167,D166,CELL("wiersz",A165))</f>
        <v>109</v>
      </c>
      <c r="E167" s="23">
        <f>LARGE(F167:AG167,1)+LARGE(F167:AG167,2)+LARGE(F167:AG167,3)+LARGE(F167:AG167,4)+IFERROR(LARGE(F167:AG167,5),0)+IFERROR(LARGE(F167:AG167,6),0)</f>
        <v>0</v>
      </c>
      <c r="F167" s="22"/>
      <c r="G167" s="22"/>
      <c r="H167" s="22"/>
      <c r="I167" s="71"/>
      <c r="J167" s="72"/>
      <c r="K167" s="72"/>
      <c r="L167" s="72"/>
      <c r="M167" s="72"/>
      <c r="N167" s="22"/>
      <c r="O167" s="22"/>
      <c r="P167" s="22"/>
      <c r="Q167" s="22"/>
      <c r="R167" s="22"/>
      <c r="S167" s="22"/>
      <c r="T167" s="71"/>
      <c r="U167" s="71"/>
      <c r="V167" s="22"/>
      <c r="W167" s="22"/>
      <c r="X167" s="22"/>
      <c r="Y167" s="73"/>
      <c r="Z167" s="22"/>
      <c r="AA167" s="22"/>
      <c r="AB167" s="22"/>
      <c r="AC167" s="22"/>
      <c r="AD167" s="22">
        <f>IFERROR(LARGE(AH167:AM167,1),0)+IFERROR(LARGE(AH167:AM167,2),0)</f>
        <v>0</v>
      </c>
      <c r="AE167" s="22">
        <f>IFERROR(LARGE(AH167:AM167,3),0)+IFERROR(LARGE(AH167:AM167,4),0)</f>
        <v>0</v>
      </c>
      <c r="AF167" s="22">
        <f>IFERROR(LARGE(AH167:AM167,5),0)+IFERROR(LARGE(AH167:AM167,6),0)</f>
        <v>0</v>
      </c>
      <c r="AG167" s="22">
        <f>IFERROR(LARGE(AH167:AM167,7),0)</f>
        <v>0</v>
      </c>
      <c r="AH167" s="22"/>
      <c r="AI167" s="22"/>
      <c r="AJ167" s="22"/>
      <c r="AK167" s="22"/>
      <c r="AL167" s="22"/>
      <c r="AM167" s="22"/>
    </row>
    <row r="168" spans="1:39">
      <c r="A168" s="3"/>
      <c r="B168" s="3"/>
      <c r="C168" s="3"/>
      <c r="D168" s="2">
        <f ca="1">IF(E167=E168,D167,CELL("wiersz",A166))</f>
        <v>109</v>
      </c>
      <c r="E168" s="23">
        <f>LARGE(F168:AG168,1)+LARGE(F168:AG168,2)+LARGE(F168:AG168,3)+LARGE(F168:AG168,4)+IFERROR(LARGE(F168:AG168,5),0)+IFERROR(LARGE(F168:AG168,6),0)</f>
        <v>0</v>
      </c>
      <c r="F168" s="22"/>
      <c r="G168" s="22"/>
      <c r="H168" s="22"/>
      <c r="I168" s="71"/>
      <c r="J168" s="72"/>
      <c r="K168" s="72"/>
      <c r="L168" s="72"/>
      <c r="M168" s="72"/>
      <c r="N168" s="22"/>
      <c r="O168" s="22"/>
      <c r="P168" s="22"/>
      <c r="Q168" s="22"/>
      <c r="R168" s="22"/>
      <c r="S168" s="22"/>
      <c r="T168" s="71"/>
      <c r="U168" s="71"/>
      <c r="V168" s="22"/>
      <c r="W168" s="22"/>
      <c r="X168" s="22"/>
      <c r="Y168" s="73"/>
      <c r="Z168" s="22"/>
      <c r="AA168" s="22"/>
      <c r="AB168" s="22"/>
      <c r="AC168" s="22"/>
      <c r="AD168" s="22">
        <f>IFERROR(LARGE(AH168:AM168,1),0)+IFERROR(LARGE(AH168:AM168,2),0)</f>
        <v>0</v>
      </c>
      <c r="AE168" s="22">
        <f>IFERROR(LARGE(AH168:AM168,3),0)+IFERROR(LARGE(AH168:AM168,4),0)</f>
        <v>0</v>
      </c>
      <c r="AF168" s="22">
        <f>IFERROR(LARGE(AH168:AM168,5),0)+IFERROR(LARGE(AH168:AM168,6),0)</f>
        <v>0</v>
      </c>
      <c r="AG168" s="22">
        <f>IFERROR(LARGE(AH168:AM168,7),0)</f>
        <v>0</v>
      </c>
      <c r="AH168" s="22"/>
      <c r="AI168" s="22"/>
      <c r="AJ168" s="22"/>
      <c r="AK168" s="22"/>
      <c r="AL168" s="22"/>
      <c r="AM168" s="22"/>
    </row>
    <row r="169" spans="1:39">
      <c r="A169" s="3"/>
      <c r="B169" s="3"/>
      <c r="C169" s="3"/>
      <c r="D169" s="2">
        <f ca="1">IF(E168=E169,D168,CELL("wiersz",A167))</f>
        <v>109</v>
      </c>
      <c r="E169" s="23">
        <f>LARGE(F169:AG169,1)+LARGE(F169:AG169,2)+LARGE(F169:AG169,3)+LARGE(F169:AG169,4)+IFERROR(LARGE(F169:AG169,5),0)+IFERROR(LARGE(F169:AG169,6),0)</f>
        <v>0</v>
      </c>
      <c r="F169" s="22"/>
      <c r="G169" s="22"/>
      <c r="H169" s="22"/>
      <c r="I169" s="71"/>
      <c r="J169" s="72"/>
      <c r="K169" s="72"/>
      <c r="L169" s="72"/>
      <c r="M169" s="72"/>
      <c r="N169" s="22"/>
      <c r="O169" s="22"/>
      <c r="P169" s="22"/>
      <c r="Q169" s="22"/>
      <c r="R169" s="22"/>
      <c r="S169" s="22"/>
      <c r="T169" s="71"/>
      <c r="U169" s="71"/>
      <c r="V169" s="22"/>
      <c r="W169" s="22"/>
      <c r="X169" s="22"/>
      <c r="Y169" s="73"/>
      <c r="Z169" s="22"/>
      <c r="AA169" s="22"/>
      <c r="AB169" s="22"/>
      <c r="AC169" s="22"/>
      <c r="AD169" s="22">
        <f>IFERROR(LARGE(AH169:AM169,1),0)+IFERROR(LARGE(AH169:AM169,2),0)</f>
        <v>0</v>
      </c>
      <c r="AE169" s="22">
        <f>IFERROR(LARGE(AH169:AM169,3),0)+IFERROR(LARGE(AH169:AM169,4),0)</f>
        <v>0</v>
      </c>
      <c r="AF169" s="22">
        <f>IFERROR(LARGE(AH169:AM169,5),0)+IFERROR(LARGE(AH169:AM169,6),0)</f>
        <v>0</v>
      </c>
      <c r="AG169" s="22">
        <f>IFERROR(LARGE(AH169:AM169,7),0)</f>
        <v>0</v>
      </c>
      <c r="AH169" s="22"/>
      <c r="AI169" s="22"/>
      <c r="AJ169" s="22"/>
      <c r="AK169" s="22"/>
      <c r="AL169" s="22"/>
      <c r="AM169" s="22"/>
    </row>
    <row r="170" spans="1:39">
      <c r="A170" s="3"/>
      <c r="B170" s="3"/>
      <c r="C170" s="3"/>
      <c r="D170" s="2">
        <f ca="1">IF(E169=E170,D169,CELL("wiersz",A168))</f>
        <v>109</v>
      </c>
      <c r="E170" s="23">
        <f>LARGE(F170:AG170,1)+LARGE(F170:AG170,2)+LARGE(F170:AG170,3)+LARGE(F170:AG170,4)+IFERROR(LARGE(F170:AG170,5),0)+IFERROR(LARGE(F170:AG170,6),0)</f>
        <v>0</v>
      </c>
      <c r="F170" s="22"/>
      <c r="G170" s="22"/>
      <c r="H170" s="22"/>
      <c r="I170" s="71"/>
      <c r="J170" s="72"/>
      <c r="K170" s="72"/>
      <c r="L170" s="72"/>
      <c r="M170" s="72"/>
      <c r="N170" s="22"/>
      <c r="O170" s="22"/>
      <c r="P170" s="22"/>
      <c r="Q170" s="22"/>
      <c r="R170" s="22"/>
      <c r="S170" s="22"/>
      <c r="T170" s="71"/>
      <c r="U170" s="71"/>
      <c r="V170" s="22"/>
      <c r="W170" s="22"/>
      <c r="X170" s="22"/>
      <c r="Y170" s="73"/>
      <c r="Z170" s="22"/>
      <c r="AA170" s="22"/>
      <c r="AB170" s="22"/>
      <c r="AC170" s="22"/>
      <c r="AD170" s="22">
        <f>IFERROR(LARGE(AH170:AM170,1),0)+IFERROR(LARGE(AH170:AM170,2),0)</f>
        <v>0</v>
      </c>
      <c r="AE170" s="22">
        <f>IFERROR(LARGE(AH170:AM170,3),0)+IFERROR(LARGE(AH170:AM170,4),0)</f>
        <v>0</v>
      </c>
      <c r="AF170" s="22">
        <f>IFERROR(LARGE(AH170:AM170,5),0)+IFERROR(LARGE(AH170:AM170,6),0)</f>
        <v>0</v>
      </c>
      <c r="AG170" s="22">
        <f>IFERROR(LARGE(AH170:AM170,7),0)</f>
        <v>0</v>
      </c>
      <c r="AH170" s="22"/>
      <c r="AI170" s="22"/>
      <c r="AJ170" s="22"/>
      <c r="AK170" s="22"/>
      <c r="AL170" s="22"/>
      <c r="AM170" s="22"/>
    </row>
    <row r="171" spans="1:39">
      <c r="A171" s="3"/>
      <c r="B171" s="3"/>
      <c r="C171" s="3"/>
      <c r="D171" s="2">
        <f ca="1">IF(E170=E171,D170,CELL("wiersz",A169))</f>
        <v>109</v>
      </c>
      <c r="E171" s="23">
        <f>LARGE(F171:AG171,1)+LARGE(F171:AG171,2)+LARGE(F171:AG171,3)+LARGE(F171:AG171,4)+IFERROR(LARGE(F171:AG171,5),0)+IFERROR(LARGE(F171:AG171,6),0)</f>
        <v>0</v>
      </c>
      <c r="F171" s="22"/>
      <c r="G171" s="22"/>
      <c r="H171" s="22"/>
      <c r="I171" s="71"/>
      <c r="J171" s="72"/>
      <c r="K171" s="72"/>
      <c r="L171" s="72"/>
      <c r="M171" s="72"/>
      <c r="N171" s="22"/>
      <c r="O171" s="22"/>
      <c r="P171" s="22"/>
      <c r="Q171" s="22"/>
      <c r="R171" s="22"/>
      <c r="S171" s="22"/>
      <c r="T171" s="71"/>
      <c r="U171" s="71"/>
      <c r="V171" s="22"/>
      <c r="W171" s="22"/>
      <c r="X171" s="22"/>
      <c r="Y171" s="73"/>
      <c r="Z171" s="22"/>
      <c r="AA171" s="22"/>
      <c r="AB171" s="22"/>
      <c r="AC171" s="22"/>
      <c r="AD171" s="22">
        <f>IFERROR(LARGE(AH171:AM171,1),0)+IFERROR(LARGE(AH171:AM171,2),0)</f>
        <v>0</v>
      </c>
      <c r="AE171" s="22">
        <f>IFERROR(LARGE(AH171:AM171,3),0)+IFERROR(LARGE(AH171:AM171,4),0)</f>
        <v>0</v>
      </c>
      <c r="AF171" s="22">
        <f>IFERROR(LARGE(AH171:AM171,5),0)+IFERROR(LARGE(AH171:AM171,6),0)</f>
        <v>0</v>
      </c>
      <c r="AG171" s="22">
        <f>IFERROR(LARGE(AH171:AM171,7),0)</f>
        <v>0</v>
      </c>
      <c r="AH171" s="22"/>
      <c r="AI171" s="22"/>
      <c r="AJ171" s="22"/>
      <c r="AK171" s="22"/>
      <c r="AL171" s="22"/>
      <c r="AM171" s="22"/>
    </row>
    <row r="172" spans="1:39">
      <c r="A172" s="3"/>
      <c r="B172" s="3"/>
      <c r="C172" s="3"/>
      <c r="D172" s="2">
        <f ca="1">IF(E171=E172,D171,CELL("wiersz",A170))</f>
        <v>109</v>
      </c>
      <c r="E172" s="23">
        <f>LARGE(F172:AG172,1)+LARGE(F172:AG172,2)+LARGE(F172:AG172,3)+LARGE(F172:AG172,4)+IFERROR(LARGE(F172:AG172,5),0)+IFERROR(LARGE(F172:AG172,6),0)</f>
        <v>0</v>
      </c>
      <c r="F172" s="22"/>
      <c r="G172" s="22"/>
      <c r="H172" s="22"/>
      <c r="I172" s="71"/>
      <c r="J172" s="72"/>
      <c r="K172" s="72"/>
      <c r="L172" s="72"/>
      <c r="M172" s="72"/>
      <c r="N172" s="22"/>
      <c r="O172" s="22"/>
      <c r="P172" s="22"/>
      <c r="Q172" s="22"/>
      <c r="R172" s="22"/>
      <c r="S172" s="22"/>
      <c r="T172" s="71"/>
      <c r="U172" s="71"/>
      <c r="V172" s="22"/>
      <c r="W172" s="22"/>
      <c r="X172" s="22"/>
      <c r="Y172" s="73"/>
      <c r="Z172" s="22"/>
      <c r="AA172" s="22"/>
      <c r="AB172" s="22"/>
      <c r="AC172" s="22"/>
      <c r="AD172" s="22">
        <f>IFERROR(LARGE(AH172:AM172,1),0)+IFERROR(LARGE(AH172:AM172,2),0)</f>
        <v>0</v>
      </c>
      <c r="AE172" s="22">
        <f>IFERROR(LARGE(AH172:AM172,3),0)+IFERROR(LARGE(AH172:AM172,4),0)</f>
        <v>0</v>
      </c>
      <c r="AF172" s="22">
        <f>IFERROR(LARGE(AH172:AM172,5),0)+IFERROR(LARGE(AH172:AM172,6),0)</f>
        <v>0</v>
      </c>
      <c r="AG172" s="22">
        <f>IFERROR(LARGE(AH172:AM172,7),0)</f>
        <v>0</v>
      </c>
      <c r="AH172" s="22"/>
      <c r="AI172" s="22"/>
      <c r="AJ172" s="22"/>
      <c r="AK172" s="22"/>
      <c r="AL172" s="22"/>
      <c r="AM172" s="22"/>
    </row>
    <row r="173" spans="1:39">
      <c r="A173" s="3"/>
      <c r="B173" s="3"/>
      <c r="C173" s="3"/>
      <c r="D173" s="2">
        <f ca="1">IF(E172=E173,D172,CELL("wiersz",A171))</f>
        <v>109</v>
      </c>
      <c r="E173" s="23">
        <f>LARGE(F173:AG173,1)+LARGE(F173:AG173,2)+LARGE(F173:AG173,3)+LARGE(F173:AG173,4)+IFERROR(LARGE(F173:AG173,5),0)+IFERROR(LARGE(F173:AG173,6),0)</f>
        <v>0</v>
      </c>
      <c r="F173" s="22"/>
      <c r="G173" s="22"/>
      <c r="H173" s="22"/>
      <c r="I173" s="71"/>
      <c r="J173" s="72"/>
      <c r="K173" s="72"/>
      <c r="L173" s="72"/>
      <c r="M173" s="72"/>
      <c r="N173" s="22"/>
      <c r="O173" s="22"/>
      <c r="P173" s="22"/>
      <c r="Q173" s="22"/>
      <c r="R173" s="22"/>
      <c r="S173" s="22"/>
      <c r="T173" s="71"/>
      <c r="U173" s="71"/>
      <c r="V173" s="22"/>
      <c r="W173" s="22"/>
      <c r="X173" s="22"/>
      <c r="Y173" s="73"/>
      <c r="Z173" s="22"/>
      <c r="AA173" s="22"/>
      <c r="AB173" s="22"/>
      <c r="AC173" s="22"/>
      <c r="AD173" s="22">
        <f>IFERROR(LARGE(AH173:AM173,1),0)+IFERROR(LARGE(AH173:AM173,2),0)</f>
        <v>0</v>
      </c>
      <c r="AE173" s="22">
        <f>IFERROR(LARGE(AH173:AM173,3),0)+IFERROR(LARGE(AH173:AM173,4),0)</f>
        <v>0</v>
      </c>
      <c r="AF173" s="22">
        <f>IFERROR(LARGE(AH173:AM173,5),0)+IFERROR(LARGE(AH173:AM173,6),0)</f>
        <v>0</v>
      </c>
      <c r="AG173" s="22">
        <f>IFERROR(LARGE(AH173:AM173,7),0)</f>
        <v>0</v>
      </c>
      <c r="AH173" s="22"/>
      <c r="AI173" s="22"/>
      <c r="AJ173" s="22"/>
      <c r="AK173" s="22"/>
      <c r="AL173" s="22"/>
      <c r="AM173" s="22"/>
    </row>
    <row r="174" spans="1:39">
      <c r="A174" s="3"/>
      <c r="B174" s="3"/>
      <c r="C174" s="3"/>
      <c r="D174" s="2">
        <f ca="1">IF(E173=E174,D173,CELL("wiersz",A172))</f>
        <v>109</v>
      </c>
      <c r="E174" s="23">
        <f>LARGE(F174:AG174,1)+LARGE(F174:AG174,2)+LARGE(F174:AG174,3)+LARGE(F174:AG174,4)+IFERROR(LARGE(F174:AG174,5),0)+IFERROR(LARGE(F174:AG174,6),0)</f>
        <v>0</v>
      </c>
      <c r="F174" s="22"/>
      <c r="G174" s="22"/>
      <c r="H174" s="22"/>
      <c r="I174" s="71"/>
      <c r="J174" s="72"/>
      <c r="K174" s="72"/>
      <c r="L174" s="72"/>
      <c r="M174" s="72"/>
      <c r="N174" s="22"/>
      <c r="O174" s="22"/>
      <c r="P174" s="22"/>
      <c r="Q174" s="22"/>
      <c r="R174" s="22"/>
      <c r="S174" s="22"/>
      <c r="T174" s="71"/>
      <c r="U174" s="71"/>
      <c r="V174" s="22"/>
      <c r="W174" s="22"/>
      <c r="X174" s="22"/>
      <c r="Y174" s="73"/>
      <c r="Z174" s="22"/>
      <c r="AA174" s="22"/>
      <c r="AB174" s="22"/>
      <c r="AC174" s="22"/>
      <c r="AD174" s="22">
        <f>IFERROR(LARGE(AH174:AM174,1),0)+IFERROR(LARGE(AH174:AM174,2),0)</f>
        <v>0</v>
      </c>
      <c r="AE174" s="22">
        <f>IFERROR(LARGE(AH174:AM174,3),0)+IFERROR(LARGE(AH174:AM174,4),0)</f>
        <v>0</v>
      </c>
      <c r="AF174" s="22">
        <f>IFERROR(LARGE(AH174:AM174,5),0)+IFERROR(LARGE(AH174:AM174,6),0)</f>
        <v>0</v>
      </c>
      <c r="AG174" s="22">
        <f>IFERROR(LARGE(AH174:AM174,7),0)</f>
        <v>0</v>
      </c>
      <c r="AH174" s="22"/>
      <c r="AI174" s="22"/>
      <c r="AJ174" s="22"/>
      <c r="AK174" s="22"/>
      <c r="AL174" s="22"/>
      <c r="AM174" s="22"/>
    </row>
    <row r="175" spans="1:39">
      <c r="A175" s="3"/>
      <c r="B175" s="3"/>
      <c r="C175" s="3"/>
      <c r="D175" s="2">
        <f ca="1">IF(E174=E175,D174,CELL("wiersz",A173))</f>
        <v>109</v>
      </c>
      <c r="E175" s="23">
        <f>LARGE(F175:AG175,1)+LARGE(F175:AG175,2)+LARGE(F175:AG175,3)+LARGE(F175:AG175,4)+IFERROR(LARGE(F175:AG175,5),0)+IFERROR(LARGE(F175:AG175,6),0)</f>
        <v>0</v>
      </c>
      <c r="F175" s="22"/>
      <c r="G175" s="22"/>
      <c r="H175" s="22"/>
      <c r="I175" s="71"/>
      <c r="J175" s="72"/>
      <c r="K175" s="72"/>
      <c r="L175" s="72"/>
      <c r="M175" s="72"/>
      <c r="N175" s="22"/>
      <c r="O175" s="22"/>
      <c r="P175" s="22"/>
      <c r="Q175" s="22"/>
      <c r="R175" s="22"/>
      <c r="S175" s="22"/>
      <c r="T175" s="71"/>
      <c r="U175" s="71"/>
      <c r="V175" s="22"/>
      <c r="W175" s="22"/>
      <c r="X175" s="22"/>
      <c r="Y175" s="73"/>
      <c r="Z175" s="22"/>
      <c r="AA175" s="22"/>
      <c r="AB175" s="22"/>
      <c r="AC175" s="22"/>
      <c r="AD175" s="22">
        <f>IFERROR(LARGE(AH175:AM175,1),0)+IFERROR(LARGE(AH175:AM175,2),0)</f>
        <v>0</v>
      </c>
      <c r="AE175" s="22">
        <f>IFERROR(LARGE(AH175:AM175,3),0)+IFERROR(LARGE(AH175:AM175,4),0)</f>
        <v>0</v>
      </c>
      <c r="AF175" s="22">
        <f>IFERROR(LARGE(AH175:AM175,5),0)+IFERROR(LARGE(AH175:AM175,6),0)</f>
        <v>0</v>
      </c>
      <c r="AG175" s="22">
        <f>IFERROR(LARGE(AH175:AM175,7),0)</f>
        <v>0</v>
      </c>
      <c r="AH175" s="22"/>
      <c r="AI175" s="22"/>
      <c r="AJ175" s="22"/>
      <c r="AK175" s="22"/>
      <c r="AL175" s="22"/>
      <c r="AM175" s="22"/>
    </row>
    <row r="176" spans="1:39">
      <c r="A176" s="3"/>
      <c r="B176" s="3"/>
      <c r="C176" s="3"/>
      <c r="D176" s="2">
        <f ca="1">IF(E175=E176,D175,CELL("wiersz",A174))</f>
        <v>109</v>
      </c>
      <c r="E176" s="23">
        <f>LARGE(F176:AG176,1)+LARGE(F176:AG176,2)+LARGE(F176:AG176,3)+LARGE(F176:AG176,4)+IFERROR(LARGE(F176:AG176,5),0)+IFERROR(LARGE(F176:AG176,6),0)</f>
        <v>0</v>
      </c>
      <c r="F176" s="22"/>
      <c r="G176" s="22"/>
      <c r="H176" s="22"/>
      <c r="I176" s="71"/>
      <c r="J176" s="72"/>
      <c r="K176" s="72"/>
      <c r="L176" s="72"/>
      <c r="M176" s="72"/>
      <c r="N176" s="22"/>
      <c r="O176" s="22"/>
      <c r="P176" s="22"/>
      <c r="Q176" s="22"/>
      <c r="R176" s="22"/>
      <c r="S176" s="22"/>
      <c r="T176" s="71"/>
      <c r="U176" s="71"/>
      <c r="V176" s="22"/>
      <c r="W176" s="22"/>
      <c r="X176" s="22"/>
      <c r="Y176" s="73"/>
      <c r="Z176" s="22"/>
      <c r="AA176" s="22"/>
      <c r="AB176" s="22"/>
      <c r="AC176" s="22"/>
      <c r="AD176" s="22">
        <f>IFERROR(LARGE(AH176:AM176,1),0)+IFERROR(LARGE(AH176:AM176,2),0)</f>
        <v>0</v>
      </c>
      <c r="AE176" s="22">
        <f>IFERROR(LARGE(AH176:AM176,3),0)+IFERROR(LARGE(AH176:AM176,4),0)</f>
        <v>0</v>
      </c>
      <c r="AF176" s="22">
        <f>IFERROR(LARGE(AH176:AM176,5),0)+IFERROR(LARGE(AH176:AM176,6),0)</f>
        <v>0</v>
      </c>
      <c r="AG176" s="22">
        <f>IFERROR(LARGE(AH176:AM176,7),0)</f>
        <v>0</v>
      </c>
      <c r="AH176" s="22"/>
      <c r="AI176" s="22"/>
      <c r="AJ176" s="22"/>
      <c r="AK176" s="22"/>
      <c r="AL176" s="22"/>
      <c r="AM176" s="22"/>
    </row>
    <row r="177" spans="1:39">
      <c r="A177" s="3"/>
      <c r="B177" s="3"/>
      <c r="C177" s="3"/>
      <c r="D177" s="2">
        <f ca="1">IF(E176=E177,D176,CELL("wiersz",A175))</f>
        <v>109</v>
      </c>
      <c r="E177" s="23">
        <f>LARGE(F177:AG177,1)+LARGE(F177:AG177,2)+LARGE(F177:AG177,3)+LARGE(F177:AG177,4)+IFERROR(LARGE(F177:AG177,5),0)+IFERROR(LARGE(F177:AG177,6),0)</f>
        <v>0</v>
      </c>
      <c r="F177" s="22"/>
      <c r="G177" s="22"/>
      <c r="H177" s="22"/>
      <c r="I177" s="71"/>
      <c r="J177" s="72"/>
      <c r="K177" s="72"/>
      <c r="L177" s="72"/>
      <c r="M177" s="72"/>
      <c r="N177" s="22"/>
      <c r="O177" s="22"/>
      <c r="P177" s="22"/>
      <c r="Q177" s="22"/>
      <c r="R177" s="22"/>
      <c r="S177" s="22"/>
      <c r="T177" s="71"/>
      <c r="U177" s="71"/>
      <c r="V177" s="22"/>
      <c r="W177" s="22"/>
      <c r="X177" s="22"/>
      <c r="Y177" s="73"/>
      <c r="Z177" s="22"/>
      <c r="AA177" s="22"/>
      <c r="AB177" s="22"/>
      <c r="AC177" s="22"/>
      <c r="AD177" s="22">
        <f>IFERROR(LARGE(AH177:AM177,1),0)+IFERROR(LARGE(AH177:AM177,2),0)</f>
        <v>0</v>
      </c>
      <c r="AE177" s="22">
        <f>IFERROR(LARGE(AH177:AM177,3),0)+IFERROR(LARGE(AH177:AM177,4),0)</f>
        <v>0</v>
      </c>
      <c r="AF177" s="22">
        <f>IFERROR(LARGE(AH177:AM177,5),0)+IFERROR(LARGE(AH177:AM177,6),0)</f>
        <v>0</v>
      </c>
      <c r="AG177" s="22">
        <f>IFERROR(LARGE(AH177:AM177,7),0)</f>
        <v>0</v>
      </c>
      <c r="AH177" s="22"/>
      <c r="AI177" s="22"/>
      <c r="AJ177" s="22"/>
      <c r="AK177" s="22"/>
      <c r="AL177" s="22"/>
      <c r="AM177" s="22"/>
    </row>
    <row r="178" spans="1:39">
      <c r="A178" s="3"/>
      <c r="B178" s="3"/>
      <c r="C178" s="3"/>
      <c r="D178" s="2">
        <f ca="1">IF(E177=E178,D177,CELL("wiersz",A176))</f>
        <v>109</v>
      </c>
      <c r="E178" s="23">
        <f>LARGE(F178:AG178,1)+LARGE(F178:AG178,2)+LARGE(F178:AG178,3)+LARGE(F178:AG178,4)+IFERROR(LARGE(F178:AG178,5),0)+IFERROR(LARGE(F178:AG178,6),0)</f>
        <v>0</v>
      </c>
      <c r="F178" s="22"/>
      <c r="G178" s="22"/>
      <c r="H178" s="22"/>
      <c r="I178" s="71"/>
      <c r="J178" s="72"/>
      <c r="K178" s="72"/>
      <c r="L178" s="72"/>
      <c r="M178" s="72"/>
      <c r="N178" s="22"/>
      <c r="O178" s="22"/>
      <c r="P178" s="22"/>
      <c r="Q178" s="22"/>
      <c r="R178" s="22"/>
      <c r="S178" s="22"/>
      <c r="T178" s="71"/>
      <c r="U178" s="71"/>
      <c r="V178" s="22"/>
      <c r="W178" s="22"/>
      <c r="X178" s="22"/>
      <c r="Y178" s="73"/>
      <c r="Z178" s="22"/>
      <c r="AA178" s="22"/>
      <c r="AB178" s="22"/>
      <c r="AC178" s="22"/>
      <c r="AD178" s="22">
        <f>IFERROR(LARGE(AH178:AM178,1),0)+IFERROR(LARGE(AH178:AM178,2),0)</f>
        <v>0</v>
      </c>
      <c r="AE178" s="22">
        <f>IFERROR(LARGE(AH178:AM178,3),0)+IFERROR(LARGE(AH178:AM178,4),0)</f>
        <v>0</v>
      </c>
      <c r="AF178" s="22">
        <f>IFERROR(LARGE(AH178:AM178,5),0)+IFERROR(LARGE(AH178:AM178,6),0)</f>
        <v>0</v>
      </c>
      <c r="AG178" s="22">
        <f>IFERROR(LARGE(AH178:AM178,7),0)</f>
        <v>0</v>
      </c>
      <c r="AH178" s="22"/>
      <c r="AI178" s="22"/>
      <c r="AJ178" s="22"/>
      <c r="AK178" s="22"/>
      <c r="AL178" s="22"/>
      <c r="AM178" s="22"/>
    </row>
    <row r="179" spans="1:39">
      <c r="A179" s="3"/>
      <c r="B179" s="3"/>
      <c r="C179" s="3"/>
      <c r="D179" s="2">
        <f ca="1">IF(E178=E179,D178,CELL("wiersz",A177))</f>
        <v>109</v>
      </c>
      <c r="E179" s="23">
        <f>LARGE(F179:AG179,1)+LARGE(F179:AG179,2)+LARGE(F179:AG179,3)+LARGE(F179:AG179,4)+IFERROR(LARGE(F179:AG179,5),0)+IFERROR(LARGE(F179:AG179,6),0)</f>
        <v>0</v>
      </c>
      <c r="F179" s="22"/>
      <c r="G179" s="22"/>
      <c r="H179" s="22"/>
      <c r="I179" s="71"/>
      <c r="J179" s="72"/>
      <c r="K179" s="72"/>
      <c r="L179" s="72"/>
      <c r="M179" s="72"/>
      <c r="N179" s="22"/>
      <c r="O179" s="22"/>
      <c r="P179" s="22"/>
      <c r="Q179" s="22"/>
      <c r="R179" s="22"/>
      <c r="S179" s="22"/>
      <c r="T179" s="71"/>
      <c r="U179" s="71"/>
      <c r="V179" s="22"/>
      <c r="W179" s="22"/>
      <c r="X179" s="22"/>
      <c r="Y179" s="73"/>
      <c r="Z179" s="22"/>
      <c r="AA179" s="22"/>
      <c r="AB179" s="22"/>
      <c r="AC179" s="22"/>
      <c r="AD179" s="22">
        <f>IFERROR(LARGE(AH179:AM179,1),0)+IFERROR(LARGE(AH179:AM179,2),0)</f>
        <v>0</v>
      </c>
      <c r="AE179" s="22">
        <f>IFERROR(LARGE(AH179:AM179,3),0)+IFERROR(LARGE(AH179:AM179,4),0)</f>
        <v>0</v>
      </c>
      <c r="AF179" s="22">
        <f>IFERROR(LARGE(AH179:AM179,5),0)+IFERROR(LARGE(AH179:AM179,6),0)</f>
        <v>0</v>
      </c>
      <c r="AG179" s="22">
        <f>IFERROR(LARGE(AH179:AM179,7),0)</f>
        <v>0</v>
      </c>
      <c r="AH179" s="22"/>
      <c r="AI179" s="22"/>
      <c r="AJ179" s="22"/>
      <c r="AK179" s="22"/>
      <c r="AL179" s="22"/>
      <c r="AM179" s="22"/>
    </row>
    <row r="180" spans="1:39">
      <c r="A180" s="3"/>
      <c r="B180" s="3"/>
      <c r="C180" s="3"/>
      <c r="D180" s="2">
        <f ca="1">IF(E179=E180,D179,CELL("wiersz",A178))</f>
        <v>109</v>
      </c>
      <c r="E180" s="23">
        <f>LARGE(F180:AG180,1)+LARGE(F180:AG180,2)+LARGE(F180:AG180,3)+LARGE(F180:AG180,4)+IFERROR(LARGE(F180:AG180,5),0)+IFERROR(LARGE(F180:AG180,6),0)</f>
        <v>0</v>
      </c>
      <c r="F180" s="22"/>
      <c r="G180" s="22"/>
      <c r="H180" s="22"/>
      <c r="I180" s="71"/>
      <c r="J180" s="72"/>
      <c r="K180" s="72"/>
      <c r="L180" s="72"/>
      <c r="M180" s="72"/>
      <c r="N180" s="22"/>
      <c r="O180" s="22"/>
      <c r="P180" s="22"/>
      <c r="Q180" s="22"/>
      <c r="R180" s="22"/>
      <c r="S180" s="22"/>
      <c r="T180" s="71"/>
      <c r="U180" s="71"/>
      <c r="V180" s="22"/>
      <c r="W180" s="22"/>
      <c r="X180" s="22"/>
      <c r="Y180" s="73"/>
      <c r="Z180" s="22"/>
      <c r="AA180" s="22"/>
      <c r="AB180" s="22"/>
      <c r="AC180" s="22"/>
      <c r="AD180" s="22">
        <f>IFERROR(LARGE(AH180:AM180,1),0)+IFERROR(LARGE(AH180:AM180,2),0)</f>
        <v>0</v>
      </c>
      <c r="AE180" s="22">
        <f>IFERROR(LARGE(AH180:AM180,3),0)+IFERROR(LARGE(AH180:AM180,4),0)</f>
        <v>0</v>
      </c>
      <c r="AF180" s="22">
        <f>IFERROR(LARGE(AH180:AM180,5),0)+IFERROR(LARGE(AH180:AM180,6),0)</f>
        <v>0</v>
      </c>
      <c r="AG180" s="22">
        <f>IFERROR(LARGE(AH180:AM180,7),0)</f>
        <v>0</v>
      </c>
      <c r="AH180" s="22"/>
      <c r="AI180" s="22"/>
      <c r="AJ180" s="22"/>
      <c r="AK180" s="22"/>
      <c r="AL180" s="22"/>
      <c r="AM180" s="22"/>
    </row>
    <row r="181" spans="1:39">
      <c r="A181" s="3"/>
      <c r="B181" s="3"/>
      <c r="C181" s="3"/>
      <c r="D181" s="2">
        <f ca="1">IF(E180=E181,D180,CELL("wiersz",A179))</f>
        <v>109</v>
      </c>
      <c r="E181" s="23">
        <f>LARGE(F181:AG181,1)+LARGE(F181:AG181,2)+LARGE(F181:AG181,3)+LARGE(F181:AG181,4)+IFERROR(LARGE(F181:AG181,5),0)+IFERROR(LARGE(F181:AG181,6),0)</f>
        <v>0</v>
      </c>
      <c r="F181" s="22"/>
      <c r="G181" s="22"/>
      <c r="H181" s="22"/>
      <c r="I181" s="71"/>
      <c r="J181" s="72"/>
      <c r="K181" s="72"/>
      <c r="L181" s="72"/>
      <c r="M181" s="72"/>
      <c r="N181" s="22"/>
      <c r="O181" s="22"/>
      <c r="P181" s="22"/>
      <c r="Q181" s="22"/>
      <c r="R181" s="22"/>
      <c r="S181" s="22"/>
      <c r="T181" s="71"/>
      <c r="U181" s="71"/>
      <c r="V181" s="22"/>
      <c r="W181" s="22"/>
      <c r="X181" s="22"/>
      <c r="Y181" s="73"/>
      <c r="Z181" s="22"/>
      <c r="AA181" s="22"/>
      <c r="AB181" s="22"/>
      <c r="AC181" s="22"/>
      <c r="AD181" s="22">
        <f>IFERROR(LARGE(AH181:AM181,1),0)+IFERROR(LARGE(AH181:AM181,2),0)</f>
        <v>0</v>
      </c>
      <c r="AE181" s="22">
        <f>IFERROR(LARGE(AH181:AM181,3),0)+IFERROR(LARGE(AH181:AM181,4),0)</f>
        <v>0</v>
      </c>
      <c r="AF181" s="22">
        <f>IFERROR(LARGE(AH181:AM181,5),0)+IFERROR(LARGE(AH181:AM181,6),0)</f>
        <v>0</v>
      </c>
      <c r="AG181" s="22">
        <f>IFERROR(LARGE(AH181:AM181,7),0)</f>
        <v>0</v>
      </c>
      <c r="AH181" s="22"/>
      <c r="AI181" s="22"/>
      <c r="AJ181" s="22"/>
      <c r="AK181" s="22"/>
      <c r="AL181" s="22"/>
      <c r="AM181" s="22"/>
    </row>
    <row r="182" spans="1:39">
      <c r="A182" s="3"/>
      <c r="B182" s="3"/>
      <c r="C182" s="3"/>
      <c r="D182" s="2">
        <f ca="1">IF(E181=E182,D181,CELL("wiersz",A180))</f>
        <v>109</v>
      </c>
      <c r="E182" s="23">
        <f>LARGE(F182:AG182,1)+LARGE(F182:AG182,2)+LARGE(F182:AG182,3)+LARGE(F182:AG182,4)+IFERROR(LARGE(F182:AG182,5),0)+IFERROR(LARGE(F182:AG182,6),0)</f>
        <v>0</v>
      </c>
      <c r="F182" s="22"/>
      <c r="G182" s="22"/>
      <c r="H182" s="22"/>
      <c r="I182" s="71"/>
      <c r="J182" s="72"/>
      <c r="K182" s="72"/>
      <c r="L182" s="72"/>
      <c r="M182" s="72"/>
      <c r="N182" s="22"/>
      <c r="O182" s="22"/>
      <c r="P182" s="22"/>
      <c r="Q182" s="22"/>
      <c r="R182" s="22"/>
      <c r="S182" s="22"/>
      <c r="T182" s="71"/>
      <c r="U182" s="71"/>
      <c r="V182" s="22"/>
      <c r="W182" s="22"/>
      <c r="X182" s="22"/>
      <c r="Y182" s="73"/>
      <c r="Z182" s="22"/>
      <c r="AA182" s="22"/>
      <c r="AB182" s="22"/>
      <c r="AC182" s="22"/>
      <c r="AD182" s="22">
        <f>IFERROR(LARGE(AH182:AM182,1),0)+IFERROR(LARGE(AH182:AM182,2),0)</f>
        <v>0</v>
      </c>
      <c r="AE182" s="22">
        <f>IFERROR(LARGE(AH182:AM182,3),0)+IFERROR(LARGE(AH182:AM182,4),0)</f>
        <v>0</v>
      </c>
      <c r="AF182" s="22">
        <f>IFERROR(LARGE(AH182:AM182,5),0)+IFERROR(LARGE(AH182:AM182,6),0)</f>
        <v>0</v>
      </c>
      <c r="AG182" s="22">
        <f>IFERROR(LARGE(AH182:AM182,7),0)</f>
        <v>0</v>
      </c>
      <c r="AH182" s="22"/>
      <c r="AI182" s="22"/>
      <c r="AJ182" s="22"/>
      <c r="AK182" s="22"/>
      <c r="AL182" s="22"/>
      <c r="AM182" s="22"/>
    </row>
    <row r="183" spans="1:39">
      <c r="A183" s="3"/>
      <c r="B183" s="3"/>
      <c r="C183" s="3"/>
      <c r="D183" s="2">
        <f ca="1">IF(E182=E183,D182,CELL("wiersz",A181))</f>
        <v>109</v>
      </c>
      <c r="E183" s="23">
        <f>LARGE(F183:AG183,1)+LARGE(F183:AG183,2)+LARGE(F183:AG183,3)+LARGE(F183:AG183,4)+IFERROR(LARGE(F183:AG183,5),0)+IFERROR(LARGE(F183:AG183,6),0)</f>
        <v>0</v>
      </c>
      <c r="F183" s="22"/>
      <c r="G183" s="22"/>
      <c r="H183" s="22"/>
      <c r="I183" s="71"/>
      <c r="J183" s="72"/>
      <c r="K183" s="72"/>
      <c r="L183" s="72"/>
      <c r="M183" s="72"/>
      <c r="N183" s="22"/>
      <c r="O183" s="22"/>
      <c r="P183" s="22"/>
      <c r="Q183" s="22"/>
      <c r="R183" s="22"/>
      <c r="S183" s="22"/>
      <c r="T183" s="71"/>
      <c r="U183" s="71"/>
      <c r="V183" s="22"/>
      <c r="W183" s="22"/>
      <c r="X183" s="22"/>
      <c r="Y183" s="73"/>
      <c r="Z183" s="22"/>
      <c r="AA183" s="22"/>
      <c r="AB183" s="22"/>
      <c r="AC183" s="22"/>
      <c r="AD183" s="22">
        <f>IFERROR(LARGE(AH183:AM183,1),0)+IFERROR(LARGE(AH183:AM183,2),0)</f>
        <v>0</v>
      </c>
      <c r="AE183" s="22">
        <f>IFERROR(LARGE(AH183:AM183,3),0)+IFERROR(LARGE(AH183:AM183,4),0)</f>
        <v>0</v>
      </c>
      <c r="AF183" s="22">
        <f>IFERROR(LARGE(AH183:AM183,5),0)+IFERROR(LARGE(AH183:AM183,6),0)</f>
        <v>0</v>
      </c>
      <c r="AG183" s="22">
        <f>IFERROR(LARGE(AH183:AM183,7),0)</f>
        <v>0</v>
      </c>
      <c r="AH183" s="22"/>
      <c r="AI183" s="22"/>
      <c r="AJ183" s="22"/>
      <c r="AK183" s="22"/>
      <c r="AL183" s="22"/>
      <c r="AM183" s="22"/>
    </row>
    <row r="184" spans="1:39">
      <c r="A184" s="3"/>
      <c r="B184" s="3"/>
      <c r="C184" s="3"/>
      <c r="D184" s="2">
        <f ca="1">IF(E183=E184,D183,CELL("wiersz",A182))</f>
        <v>109</v>
      </c>
      <c r="E184" s="23">
        <f>LARGE(F184:AG184,1)+LARGE(F184:AG184,2)+LARGE(F184:AG184,3)+LARGE(F184:AG184,4)+IFERROR(LARGE(F184:AG184,5),0)+IFERROR(LARGE(F184:AG184,6),0)</f>
        <v>0</v>
      </c>
      <c r="F184" s="22"/>
      <c r="G184" s="22"/>
      <c r="H184" s="22"/>
      <c r="I184" s="71"/>
      <c r="J184" s="72"/>
      <c r="K184" s="72"/>
      <c r="L184" s="72"/>
      <c r="M184" s="72"/>
      <c r="N184" s="22"/>
      <c r="O184" s="22"/>
      <c r="P184" s="22"/>
      <c r="Q184" s="22"/>
      <c r="R184" s="22"/>
      <c r="S184" s="22"/>
      <c r="T184" s="71"/>
      <c r="U184" s="71"/>
      <c r="V184" s="22"/>
      <c r="W184" s="22"/>
      <c r="X184" s="22"/>
      <c r="Y184" s="73"/>
      <c r="Z184" s="22"/>
      <c r="AA184" s="22"/>
      <c r="AB184" s="22"/>
      <c r="AC184" s="22"/>
      <c r="AD184" s="22">
        <f>IFERROR(LARGE(AH184:AM184,1),0)+IFERROR(LARGE(AH184:AM184,2),0)</f>
        <v>0</v>
      </c>
      <c r="AE184" s="22">
        <f>IFERROR(LARGE(AH184:AM184,3),0)+IFERROR(LARGE(AH184:AM184,4),0)</f>
        <v>0</v>
      </c>
      <c r="AF184" s="22">
        <f>IFERROR(LARGE(AH184:AM184,5),0)+IFERROR(LARGE(AH184:AM184,6),0)</f>
        <v>0</v>
      </c>
      <c r="AG184" s="22">
        <f>IFERROR(LARGE(AH184:AM184,7),0)</f>
        <v>0</v>
      </c>
      <c r="AH184" s="22"/>
      <c r="AI184" s="22"/>
      <c r="AJ184" s="22"/>
      <c r="AK184" s="22"/>
      <c r="AL184" s="22"/>
      <c r="AM184" s="22"/>
    </row>
    <row r="185" spans="1:39">
      <c r="A185" s="3"/>
      <c r="B185" s="3"/>
      <c r="C185" s="3"/>
      <c r="D185" s="2">
        <f ca="1">IF(E184=E185,D184,CELL("wiersz",A183))</f>
        <v>109</v>
      </c>
      <c r="E185" s="23">
        <f>LARGE(F185:AG185,1)+LARGE(F185:AG185,2)+LARGE(F185:AG185,3)+LARGE(F185:AG185,4)+IFERROR(LARGE(F185:AG185,5),0)+IFERROR(LARGE(F185:AG185,6),0)</f>
        <v>0</v>
      </c>
      <c r="F185" s="22"/>
      <c r="G185" s="22"/>
      <c r="H185" s="22"/>
      <c r="I185" s="71"/>
      <c r="J185" s="72"/>
      <c r="K185" s="72"/>
      <c r="L185" s="72"/>
      <c r="M185" s="72"/>
      <c r="N185" s="22"/>
      <c r="O185" s="22"/>
      <c r="P185" s="22"/>
      <c r="Q185" s="22"/>
      <c r="R185" s="22"/>
      <c r="S185" s="22"/>
      <c r="T185" s="71"/>
      <c r="U185" s="71"/>
      <c r="V185" s="22"/>
      <c r="W185" s="22"/>
      <c r="X185" s="22"/>
      <c r="Y185" s="73"/>
      <c r="Z185" s="22"/>
      <c r="AA185" s="22"/>
      <c r="AB185" s="22"/>
      <c r="AC185" s="22"/>
      <c r="AD185" s="22">
        <f>IFERROR(LARGE(AH185:AM185,1),0)+IFERROR(LARGE(AH185:AM185,2),0)</f>
        <v>0</v>
      </c>
      <c r="AE185" s="22">
        <f>IFERROR(LARGE(AH185:AM185,3),0)+IFERROR(LARGE(AH185:AM185,4),0)</f>
        <v>0</v>
      </c>
      <c r="AF185" s="22">
        <f>IFERROR(LARGE(AH185:AM185,5),0)+IFERROR(LARGE(AH185:AM185,6),0)</f>
        <v>0</v>
      </c>
      <c r="AG185" s="22">
        <f>IFERROR(LARGE(AH185:AM185,7),0)</f>
        <v>0</v>
      </c>
      <c r="AH185" s="22"/>
      <c r="AI185" s="22"/>
      <c r="AJ185" s="22"/>
      <c r="AK185" s="22"/>
      <c r="AL185" s="22"/>
      <c r="AM185" s="22"/>
    </row>
    <row r="186" spans="1:39">
      <c r="A186" s="3"/>
      <c r="B186" s="3"/>
      <c r="C186" s="3"/>
      <c r="D186" s="2">
        <f ca="1">IF(E185=E186,D185,CELL("wiersz",A184))</f>
        <v>109</v>
      </c>
      <c r="E186" s="23">
        <f>LARGE(F186:AG186,1)+LARGE(F186:AG186,2)+LARGE(F186:AG186,3)+LARGE(F186:AG186,4)+IFERROR(LARGE(F186:AG186,5),0)+IFERROR(LARGE(F186:AG186,6),0)</f>
        <v>0</v>
      </c>
      <c r="F186" s="22"/>
      <c r="G186" s="22"/>
      <c r="H186" s="22"/>
      <c r="I186" s="71"/>
      <c r="J186" s="72"/>
      <c r="K186" s="72"/>
      <c r="L186" s="72"/>
      <c r="M186" s="72"/>
      <c r="N186" s="22"/>
      <c r="O186" s="22"/>
      <c r="P186" s="22"/>
      <c r="Q186" s="22"/>
      <c r="R186" s="22"/>
      <c r="S186" s="22"/>
      <c r="T186" s="71"/>
      <c r="U186" s="71"/>
      <c r="V186" s="22"/>
      <c r="W186" s="22"/>
      <c r="X186" s="22"/>
      <c r="Y186" s="73"/>
      <c r="Z186" s="22"/>
      <c r="AA186" s="22"/>
      <c r="AB186" s="22"/>
      <c r="AC186" s="22"/>
      <c r="AD186" s="22">
        <f>IFERROR(LARGE(AH186:AM186,1),0)+IFERROR(LARGE(AH186:AM186,2),0)</f>
        <v>0</v>
      </c>
      <c r="AE186" s="22">
        <f>IFERROR(LARGE(AH186:AM186,3),0)+IFERROR(LARGE(AH186:AM186,4),0)</f>
        <v>0</v>
      </c>
      <c r="AF186" s="22">
        <f>IFERROR(LARGE(AH186:AM186,5),0)+IFERROR(LARGE(AH186:AM186,6),0)</f>
        <v>0</v>
      </c>
      <c r="AG186" s="22">
        <f>IFERROR(LARGE(AH186:AM186,7),0)</f>
        <v>0</v>
      </c>
      <c r="AH186" s="22"/>
      <c r="AI186" s="22"/>
      <c r="AJ186" s="22"/>
      <c r="AK186" s="22"/>
      <c r="AL186" s="22"/>
      <c r="AM186" s="22"/>
    </row>
    <row r="187" spans="1:39">
      <c r="A187" s="3"/>
      <c r="B187" s="3"/>
      <c r="C187" s="3"/>
      <c r="D187" s="2">
        <f ca="1">IF(E186=E187,D186,CELL("wiersz",A185))</f>
        <v>109</v>
      </c>
      <c r="E187" s="23">
        <f>LARGE(F187:AG187,1)+LARGE(F187:AG187,2)+LARGE(F187:AG187,3)+LARGE(F187:AG187,4)+IFERROR(LARGE(F187:AG187,5),0)+IFERROR(LARGE(F187:AG187,6),0)</f>
        <v>0</v>
      </c>
      <c r="F187" s="22"/>
      <c r="G187" s="22"/>
      <c r="H187" s="22"/>
      <c r="I187" s="71"/>
      <c r="J187" s="72"/>
      <c r="K187" s="72"/>
      <c r="L187" s="72"/>
      <c r="M187" s="72"/>
      <c r="N187" s="22"/>
      <c r="O187" s="22"/>
      <c r="P187" s="22"/>
      <c r="Q187" s="22"/>
      <c r="R187" s="22"/>
      <c r="S187" s="22"/>
      <c r="T187" s="71"/>
      <c r="U187" s="71"/>
      <c r="V187" s="22"/>
      <c r="W187" s="22"/>
      <c r="X187" s="22"/>
      <c r="Y187" s="73"/>
      <c r="Z187" s="22"/>
      <c r="AA187" s="22"/>
      <c r="AB187" s="22"/>
      <c r="AC187" s="22"/>
      <c r="AD187" s="22">
        <f>IFERROR(LARGE(AH187:AM187,1),0)+IFERROR(LARGE(AH187:AM187,2),0)</f>
        <v>0</v>
      </c>
      <c r="AE187" s="22">
        <f>IFERROR(LARGE(AH187:AM187,3),0)+IFERROR(LARGE(AH187:AM187,4),0)</f>
        <v>0</v>
      </c>
      <c r="AF187" s="22">
        <f>IFERROR(LARGE(AH187:AM187,5),0)+IFERROR(LARGE(AH187:AM187,6),0)</f>
        <v>0</v>
      </c>
      <c r="AG187" s="22">
        <f>IFERROR(LARGE(AH187:AM187,7),0)</f>
        <v>0</v>
      </c>
      <c r="AH187" s="22"/>
      <c r="AI187" s="22"/>
      <c r="AJ187" s="22"/>
      <c r="AK187" s="22"/>
      <c r="AL187" s="22"/>
      <c r="AM187" s="22"/>
    </row>
    <row r="188" spans="1:39">
      <c r="A188" s="3"/>
      <c r="B188" s="3"/>
      <c r="C188" s="3"/>
      <c r="D188" s="2">
        <f ca="1">IF(E187=E188,D187,CELL("wiersz",A186))</f>
        <v>109</v>
      </c>
      <c r="E188" s="23">
        <f>LARGE(F188:AG188,1)+LARGE(F188:AG188,2)+LARGE(F188:AG188,3)+LARGE(F188:AG188,4)+IFERROR(LARGE(F188:AG188,5),0)+IFERROR(LARGE(F188:AG188,6),0)</f>
        <v>0</v>
      </c>
      <c r="F188" s="22"/>
      <c r="G188" s="22"/>
      <c r="H188" s="22"/>
      <c r="I188" s="71"/>
      <c r="J188" s="72"/>
      <c r="K188" s="72"/>
      <c r="L188" s="72"/>
      <c r="M188" s="72"/>
      <c r="N188" s="22"/>
      <c r="O188" s="22"/>
      <c r="P188" s="22"/>
      <c r="Q188" s="22"/>
      <c r="R188" s="22"/>
      <c r="S188" s="22"/>
      <c r="T188" s="71"/>
      <c r="U188" s="71"/>
      <c r="V188" s="22"/>
      <c r="W188" s="22"/>
      <c r="X188" s="22"/>
      <c r="Y188" s="73"/>
      <c r="Z188" s="22"/>
      <c r="AA188" s="22"/>
      <c r="AB188" s="22"/>
      <c r="AC188" s="22"/>
      <c r="AD188" s="22">
        <f>IFERROR(LARGE(AH188:AM188,1),0)+IFERROR(LARGE(AH188:AM188,2),0)</f>
        <v>0</v>
      </c>
      <c r="AE188" s="22">
        <f>IFERROR(LARGE(AH188:AM188,3),0)+IFERROR(LARGE(AH188:AM188,4),0)</f>
        <v>0</v>
      </c>
      <c r="AF188" s="22">
        <f>IFERROR(LARGE(AH188:AM188,5),0)+IFERROR(LARGE(AH188:AM188,6),0)</f>
        <v>0</v>
      </c>
      <c r="AG188" s="22">
        <f>IFERROR(LARGE(AH188:AM188,7),0)</f>
        <v>0</v>
      </c>
      <c r="AH188" s="22"/>
      <c r="AI188" s="22"/>
      <c r="AJ188" s="22"/>
      <c r="AK188" s="22"/>
      <c r="AL188" s="22"/>
      <c r="AM188" s="22"/>
    </row>
    <row r="189" spans="1:39">
      <c r="A189" s="3"/>
      <c r="B189" s="3"/>
      <c r="C189" s="3"/>
      <c r="D189" s="2">
        <f ca="1">IF(E188=E189,D188,CELL("wiersz",A187))</f>
        <v>109</v>
      </c>
      <c r="E189" s="23">
        <f>LARGE(F189:AG189,1)+LARGE(F189:AG189,2)+LARGE(F189:AG189,3)+LARGE(F189:AG189,4)+IFERROR(LARGE(F189:AG189,5),0)+IFERROR(LARGE(F189:AG189,6),0)</f>
        <v>0</v>
      </c>
      <c r="F189" s="22"/>
      <c r="G189" s="22"/>
      <c r="H189" s="22"/>
      <c r="I189" s="71"/>
      <c r="J189" s="72"/>
      <c r="K189" s="72"/>
      <c r="L189" s="72"/>
      <c r="M189" s="72"/>
      <c r="N189" s="22"/>
      <c r="O189" s="22"/>
      <c r="P189" s="22"/>
      <c r="Q189" s="22"/>
      <c r="R189" s="22"/>
      <c r="S189" s="22"/>
      <c r="T189" s="71"/>
      <c r="U189" s="71"/>
      <c r="V189" s="22"/>
      <c r="W189" s="22"/>
      <c r="X189" s="22"/>
      <c r="Y189" s="73"/>
      <c r="Z189" s="22"/>
      <c r="AA189" s="22"/>
      <c r="AB189" s="22"/>
      <c r="AC189" s="22"/>
      <c r="AD189" s="22">
        <f>IFERROR(LARGE(AH189:AM189,1),0)+IFERROR(LARGE(AH189:AM189,2),0)</f>
        <v>0</v>
      </c>
      <c r="AE189" s="22">
        <f>IFERROR(LARGE(AH189:AM189,3),0)+IFERROR(LARGE(AH189:AM189,4),0)</f>
        <v>0</v>
      </c>
      <c r="AF189" s="22">
        <f>IFERROR(LARGE(AH189:AM189,5),0)+IFERROR(LARGE(AH189:AM189,6),0)</f>
        <v>0</v>
      </c>
      <c r="AG189" s="22">
        <f>IFERROR(LARGE(AH189:AM189,7),0)</f>
        <v>0</v>
      </c>
      <c r="AH189" s="22"/>
      <c r="AI189" s="22"/>
      <c r="AJ189" s="22"/>
      <c r="AK189" s="22"/>
      <c r="AL189" s="22"/>
      <c r="AM189" s="22"/>
    </row>
    <row r="190" spans="1:39">
      <c r="A190" s="3"/>
      <c r="B190" s="3"/>
      <c r="C190" s="3"/>
      <c r="D190" s="2">
        <f ca="1">IF(E189=E190,D189,CELL("wiersz",A188))</f>
        <v>109</v>
      </c>
      <c r="E190" s="23">
        <f>LARGE(F190:AG190,1)+LARGE(F190:AG190,2)+LARGE(F190:AG190,3)+LARGE(F190:AG190,4)+IFERROR(LARGE(F190:AG190,5),0)+IFERROR(LARGE(F190:AG190,6),0)</f>
        <v>0</v>
      </c>
      <c r="F190" s="22"/>
      <c r="G190" s="22"/>
      <c r="H190" s="22"/>
      <c r="I190" s="71"/>
      <c r="J190" s="72"/>
      <c r="K190" s="72"/>
      <c r="L190" s="72"/>
      <c r="M190" s="72"/>
      <c r="N190" s="22"/>
      <c r="O190" s="22"/>
      <c r="P190" s="22"/>
      <c r="Q190" s="22"/>
      <c r="R190" s="22"/>
      <c r="S190" s="22"/>
      <c r="T190" s="71"/>
      <c r="U190" s="71"/>
      <c r="V190" s="22"/>
      <c r="W190" s="22"/>
      <c r="X190" s="22"/>
      <c r="Y190" s="73"/>
      <c r="Z190" s="22"/>
      <c r="AA190" s="22"/>
      <c r="AB190" s="22"/>
      <c r="AC190" s="22"/>
      <c r="AD190" s="22">
        <f>IFERROR(LARGE(AH190:AM190,1),0)+IFERROR(LARGE(AH190:AM190,2),0)</f>
        <v>0</v>
      </c>
      <c r="AE190" s="22">
        <f>IFERROR(LARGE(AH190:AM190,3),0)+IFERROR(LARGE(AH190:AM190,4),0)</f>
        <v>0</v>
      </c>
      <c r="AF190" s="22">
        <f>IFERROR(LARGE(AH190:AM190,5),0)+IFERROR(LARGE(AH190:AM190,6),0)</f>
        <v>0</v>
      </c>
      <c r="AG190" s="22">
        <f>IFERROR(LARGE(AH190:AM190,7),0)</f>
        <v>0</v>
      </c>
      <c r="AH190" s="22"/>
      <c r="AI190" s="22"/>
      <c r="AJ190" s="22"/>
      <c r="AK190" s="22"/>
      <c r="AL190" s="22"/>
      <c r="AM190" s="22"/>
    </row>
    <row r="191" spans="1:39">
      <c r="A191" s="3"/>
      <c r="B191" s="3"/>
      <c r="C191" s="3"/>
      <c r="D191" s="2">
        <f ca="1">IF(E190=E191,D190,CELL("wiersz",A189))</f>
        <v>109</v>
      </c>
      <c r="E191" s="23">
        <f>LARGE(F191:AG191,1)+LARGE(F191:AG191,2)+LARGE(F191:AG191,3)+LARGE(F191:AG191,4)+IFERROR(LARGE(F191:AG191,5),0)+IFERROR(LARGE(F191:AG191,6),0)</f>
        <v>0</v>
      </c>
      <c r="F191" s="22"/>
      <c r="G191" s="22"/>
      <c r="H191" s="22"/>
      <c r="I191" s="71"/>
      <c r="J191" s="72"/>
      <c r="K191" s="72"/>
      <c r="L191" s="72"/>
      <c r="M191" s="72"/>
      <c r="N191" s="22"/>
      <c r="O191" s="22"/>
      <c r="P191" s="22"/>
      <c r="Q191" s="22"/>
      <c r="R191" s="22"/>
      <c r="S191" s="22"/>
      <c r="T191" s="71"/>
      <c r="U191" s="71"/>
      <c r="V191" s="22"/>
      <c r="W191" s="22"/>
      <c r="X191" s="22"/>
      <c r="Y191" s="73"/>
      <c r="Z191" s="22"/>
      <c r="AA191" s="22"/>
      <c r="AB191" s="22"/>
      <c r="AC191" s="22"/>
      <c r="AD191" s="22">
        <f>IFERROR(LARGE(AH191:AM191,1),0)+IFERROR(LARGE(AH191:AM191,2),0)</f>
        <v>0</v>
      </c>
      <c r="AE191" s="22">
        <f>IFERROR(LARGE(AH191:AM191,3),0)+IFERROR(LARGE(AH191:AM191,4),0)</f>
        <v>0</v>
      </c>
      <c r="AF191" s="22">
        <f>IFERROR(LARGE(AH191:AM191,5),0)+IFERROR(LARGE(AH191:AM191,6),0)</f>
        <v>0</v>
      </c>
      <c r="AG191" s="22">
        <f>IFERROR(LARGE(AH191:AM191,7),0)</f>
        <v>0</v>
      </c>
      <c r="AH191" s="22"/>
      <c r="AI191" s="22"/>
      <c r="AJ191" s="22"/>
      <c r="AK191" s="22"/>
      <c r="AL191" s="22"/>
      <c r="AM191" s="22"/>
    </row>
    <row r="192" spans="1:39">
      <c r="A192" s="3"/>
      <c r="B192" s="3"/>
      <c r="C192" s="3"/>
      <c r="D192" s="2">
        <f ca="1">IF(E191=E192,D191,CELL("wiersz",A190))</f>
        <v>109</v>
      </c>
      <c r="E192" s="23">
        <f>LARGE(F192:AG192,1)+LARGE(F192:AG192,2)+LARGE(F192:AG192,3)+LARGE(F192:AG192,4)+IFERROR(LARGE(F192:AG192,5),0)+IFERROR(LARGE(F192:AG192,6),0)</f>
        <v>0</v>
      </c>
      <c r="F192" s="22"/>
      <c r="G192" s="22"/>
      <c r="H192" s="22"/>
      <c r="I192" s="71"/>
      <c r="J192" s="72"/>
      <c r="K192" s="72"/>
      <c r="L192" s="72"/>
      <c r="M192" s="72"/>
      <c r="N192" s="22"/>
      <c r="O192" s="22"/>
      <c r="P192" s="22"/>
      <c r="Q192" s="22"/>
      <c r="R192" s="22"/>
      <c r="S192" s="22"/>
      <c r="T192" s="71"/>
      <c r="U192" s="71"/>
      <c r="V192" s="22"/>
      <c r="W192" s="22"/>
      <c r="X192" s="22"/>
      <c r="Y192" s="73"/>
      <c r="Z192" s="22"/>
      <c r="AA192" s="22"/>
      <c r="AB192" s="22"/>
      <c r="AC192" s="22"/>
      <c r="AD192" s="22">
        <f>IFERROR(LARGE(AH192:AM192,1),0)+IFERROR(LARGE(AH192:AM192,2),0)</f>
        <v>0</v>
      </c>
      <c r="AE192" s="22">
        <f>IFERROR(LARGE(AH192:AM192,3),0)+IFERROR(LARGE(AH192:AM192,4),0)</f>
        <v>0</v>
      </c>
      <c r="AF192" s="22">
        <f>IFERROR(LARGE(AH192:AM192,5),0)+IFERROR(LARGE(AH192:AM192,6),0)</f>
        <v>0</v>
      </c>
      <c r="AG192" s="22">
        <f>IFERROR(LARGE(AH192:AM192,7),0)</f>
        <v>0</v>
      </c>
      <c r="AH192" s="22"/>
      <c r="AI192" s="22"/>
      <c r="AJ192" s="22"/>
      <c r="AK192" s="22"/>
      <c r="AL192" s="22"/>
      <c r="AM192" s="22"/>
    </row>
    <row r="193" spans="1:39">
      <c r="A193" s="3"/>
      <c r="B193" s="3"/>
      <c r="C193" s="3"/>
      <c r="D193" s="2">
        <f ca="1">IF(E192=E193,D192,CELL("wiersz",A191))</f>
        <v>109</v>
      </c>
      <c r="E193" s="23">
        <f>LARGE(F193:AG193,1)+LARGE(F193:AG193,2)+LARGE(F193:AG193,3)+LARGE(F193:AG193,4)+IFERROR(LARGE(F193:AG193,5),0)+IFERROR(LARGE(F193:AG193,6),0)</f>
        <v>0</v>
      </c>
      <c r="F193" s="22"/>
      <c r="G193" s="22"/>
      <c r="H193" s="22"/>
      <c r="I193" s="71"/>
      <c r="J193" s="72"/>
      <c r="K193" s="72"/>
      <c r="L193" s="72"/>
      <c r="M193" s="72"/>
      <c r="N193" s="22"/>
      <c r="O193" s="22"/>
      <c r="P193" s="22"/>
      <c r="Q193" s="22"/>
      <c r="R193" s="22"/>
      <c r="S193" s="22"/>
      <c r="T193" s="71"/>
      <c r="U193" s="71"/>
      <c r="V193" s="22"/>
      <c r="W193" s="22"/>
      <c r="X193" s="22"/>
      <c r="Y193" s="73"/>
      <c r="Z193" s="22"/>
      <c r="AA193" s="22"/>
      <c r="AB193" s="22"/>
      <c r="AC193" s="22"/>
      <c r="AD193" s="22">
        <f>IFERROR(LARGE(AH193:AM193,1),0)+IFERROR(LARGE(AH193:AM193,2),0)</f>
        <v>0</v>
      </c>
      <c r="AE193" s="22">
        <f>IFERROR(LARGE(AH193:AM193,3),0)+IFERROR(LARGE(AH193:AM193,4),0)</f>
        <v>0</v>
      </c>
      <c r="AF193" s="22">
        <f>IFERROR(LARGE(AH193:AM193,5),0)+IFERROR(LARGE(AH193:AM193,6),0)</f>
        <v>0</v>
      </c>
      <c r="AG193" s="22">
        <f>IFERROR(LARGE(AH193:AM193,7),0)</f>
        <v>0</v>
      </c>
      <c r="AH193" s="22"/>
      <c r="AI193" s="22"/>
      <c r="AJ193" s="22"/>
      <c r="AK193" s="22"/>
      <c r="AL193" s="22"/>
      <c r="AM193" s="22"/>
    </row>
    <row r="194" spans="1:39">
      <c r="A194" s="3"/>
      <c r="B194" s="3"/>
      <c r="C194" s="3"/>
      <c r="D194" s="2">
        <f ca="1">IF(E193=E194,D193,CELL("wiersz",A192))</f>
        <v>109</v>
      </c>
      <c r="E194" s="23">
        <f>LARGE(F194:AG194,1)+LARGE(F194:AG194,2)+LARGE(F194:AG194,3)+LARGE(F194:AG194,4)+IFERROR(LARGE(F194:AG194,5),0)+IFERROR(LARGE(F194:AG194,6),0)</f>
        <v>0</v>
      </c>
      <c r="F194" s="22"/>
      <c r="G194" s="22"/>
      <c r="H194" s="22"/>
      <c r="I194" s="71"/>
      <c r="J194" s="72"/>
      <c r="K194" s="72"/>
      <c r="L194" s="72"/>
      <c r="M194" s="72"/>
      <c r="N194" s="22"/>
      <c r="O194" s="22"/>
      <c r="P194" s="22"/>
      <c r="Q194" s="22"/>
      <c r="R194" s="22"/>
      <c r="S194" s="22"/>
      <c r="T194" s="71"/>
      <c r="U194" s="71"/>
      <c r="V194" s="22"/>
      <c r="W194" s="22"/>
      <c r="X194" s="22"/>
      <c r="Y194" s="73"/>
      <c r="Z194" s="22"/>
      <c r="AA194" s="22"/>
      <c r="AB194" s="22"/>
      <c r="AC194" s="22"/>
      <c r="AD194" s="22">
        <f>IFERROR(LARGE(AH194:AM194,1),0)+IFERROR(LARGE(AH194:AM194,2),0)</f>
        <v>0</v>
      </c>
      <c r="AE194" s="22">
        <f>IFERROR(LARGE(AH194:AM194,3),0)+IFERROR(LARGE(AH194:AM194,4),0)</f>
        <v>0</v>
      </c>
      <c r="AF194" s="22">
        <f>IFERROR(LARGE(AH194:AM194,5),0)+IFERROR(LARGE(AH194:AM194,6),0)</f>
        <v>0</v>
      </c>
      <c r="AG194" s="22">
        <f>IFERROR(LARGE(AH194:AM194,7),0)</f>
        <v>0</v>
      </c>
      <c r="AH194" s="22"/>
      <c r="AI194" s="22"/>
      <c r="AJ194" s="22"/>
      <c r="AK194" s="22"/>
      <c r="AL194" s="22"/>
      <c r="AM194" s="22"/>
    </row>
    <row r="195" spans="1:39">
      <c r="A195" s="3"/>
      <c r="B195" s="3"/>
      <c r="C195" s="3"/>
      <c r="D195" s="2">
        <f ca="1">IF(E194=E195,D194,CELL("wiersz",A193))</f>
        <v>109</v>
      </c>
      <c r="E195" s="23">
        <f>LARGE(F195:AG195,1)+LARGE(F195:AG195,2)+LARGE(F195:AG195,3)+LARGE(F195:AG195,4)+IFERROR(LARGE(F195:AG195,5),0)+IFERROR(LARGE(F195:AG195,6),0)</f>
        <v>0</v>
      </c>
      <c r="F195" s="22"/>
      <c r="G195" s="22"/>
      <c r="H195" s="22"/>
      <c r="I195" s="71"/>
      <c r="J195" s="72"/>
      <c r="K195" s="72"/>
      <c r="L195" s="72"/>
      <c r="M195" s="72"/>
      <c r="N195" s="22"/>
      <c r="O195" s="22"/>
      <c r="P195" s="22"/>
      <c r="Q195" s="22"/>
      <c r="R195" s="22"/>
      <c r="S195" s="22"/>
      <c r="T195" s="71"/>
      <c r="U195" s="71"/>
      <c r="V195" s="22"/>
      <c r="W195" s="22"/>
      <c r="X195" s="22"/>
      <c r="Y195" s="73"/>
      <c r="Z195" s="22"/>
      <c r="AA195" s="22"/>
      <c r="AB195" s="22"/>
      <c r="AC195" s="22"/>
      <c r="AD195" s="22">
        <f>IFERROR(LARGE(AH195:AM195,1),0)+IFERROR(LARGE(AH195:AM195,2),0)</f>
        <v>0</v>
      </c>
      <c r="AE195" s="22">
        <f>IFERROR(LARGE(AH195:AM195,3),0)+IFERROR(LARGE(AH195:AM195,4),0)</f>
        <v>0</v>
      </c>
      <c r="AF195" s="22">
        <f>IFERROR(LARGE(AH195:AM195,5),0)+IFERROR(LARGE(AH195:AM195,6),0)</f>
        <v>0</v>
      </c>
      <c r="AG195" s="22">
        <f>IFERROR(LARGE(AH195:AM195,7),0)</f>
        <v>0</v>
      </c>
      <c r="AH195" s="22"/>
      <c r="AI195" s="22"/>
      <c r="AJ195" s="22"/>
      <c r="AK195" s="22"/>
      <c r="AL195" s="22"/>
      <c r="AM195" s="22"/>
    </row>
    <row r="196" spans="1:39">
      <c r="A196" s="3"/>
      <c r="B196" s="3"/>
      <c r="C196" s="3"/>
      <c r="D196" s="2">
        <f ca="1">IF(E195=E196,D195,CELL("wiersz",A194))</f>
        <v>109</v>
      </c>
      <c r="E196" s="23">
        <f>LARGE(F196:AG196,1)+LARGE(F196:AG196,2)+LARGE(F196:AG196,3)+LARGE(F196:AG196,4)+IFERROR(LARGE(F196:AG196,5),0)+IFERROR(LARGE(F196:AG196,6),0)</f>
        <v>0</v>
      </c>
      <c r="F196" s="22"/>
      <c r="G196" s="22"/>
      <c r="H196" s="22"/>
      <c r="I196" s="71"/>
      <c r="J196" s="72"/>
      <c r="K196" s="72"/>
      <c r="L196" s="72"/>
      <c r="M196" s="72"/>
      <c r="N196" s="22"/>
      <c r="O196" s="22"/>
      <c r="P196" s="22"/>
      <c r="Q196" s="22"/>
      <c r="R196" s="22"/>
      <c r="S196" s="22"/>
      <c r="T196" s="71"/>
      <c r="U196" s="71"/>
      <c r="V196" s="22"/>
      <c r="W196" s="22"/>
      <c r="X196" s="22"/>
      <c r="Y196" s="73"/>
      <c r="Z196" s="22"/>
      <c r="AA196" s="22"/>
      <c r="AB196" s="22"/>
      <c r="AC196" s="22"/>
      <c r="AD196" s="22">
        <f>IFERROR(LARGE(AH196:AM196,1),0)+IFERROR(LARGE(AH196:AM196,2),0)</f>
        <v>0</v>
      </c>
      <c r="AE196" s="22">
        <f>IFERROR(LARGE(AH196:AM196,3),0)+IFERROR(LARGE(AH196:AM196,4),0)</f>
        <v>0</v>
      </c>
      <c r="AF196" s="22">
        <f>IFERROR(LARGE(AH196:AM196,5),0)+IFERROR(LARGE(AH196:AM196,6),0)</f>
        <v>0</v>
      </c>
      <c r="AG196" s="22">
        <f>IFERROR(LARGE(AH196:AM196,7),0)</f>
        <v>0</v>
      </c>
      <c r="AH196" s="22"/>
      <c r="AI196" s="22"/>
      <c r="AJ196" s="22"/>
      <c r="AK196" s="22"/>
      <c r="AL196" s="22"/>
      <c r="AM196" s="22"/>
    </row>
    <row r="197" spans="1:39">
      <c r="A197" s="3"/>
      <c r="B197" s="3"/>
      <c r="C197" s="3"/>
      <c r="D197" s="2">
        <f ca="1">IF(E196=E197,D196,CELL("wiersz",A195))</f>
        <v>109</v>
      </c>
      <c r="E197" s="23">
        <f>LARGE(F197:AG197,1)+LARGE(F197:AG197,2)+LARGE(F197:AG197,3)+LARGE(F197:AG197,4)+IFERROR(LARGE(F197:AG197,5),0)+IFERROR(LARGE(F197:AG197,6),0)</f>
        <v>0</v>
      </c>
      <c r="F197" s="22"/>
      <c r="G197" s="22"/>
      <c r="H197" s="22"/>
      <c r="I197" s="71"/>
      <c r="J197" s="72"/>
      <c r="K197" s="72"/>
      <c r="L197" s="72"/>
      <c r="M197" s="72"/>
      <c r="N197" s="22"/>
      <c r="O197" s="22"/>
      <c r="P197" s="22"/>
      <c r="Q197" s="22"/>
      <c r="R197" s="22"/>
      <c r="S197" s="22"/>
      <c r="T197" s="71"/>
      <c r="U197" s="71"/>
      <c r="V197" s="22"/>
      <c r="W197" s="22"/>
      <c r="X197" s="22"/>
      <c r="Y197" s="73"/>
      <c r="Z197" s="22"/>
      <c r="AA197" s="22"/>
      <c r="AB197" s="22"/>
      <c r="AC197" s="22"/>
      <c r="AD197" s="22">
        <f>IFERROR(LARGE(AH197:AM197,1),0)+IFERROR(LARGE(AH197:AM197,2),0)</f>
        <v>0</v>
      </c>
      <c r="AE197" s="22">
        <f>IFERROR(LARGE(AH197:AM197,3),0)+IFERROR(LARGE(AH197:AM197,4),0)</f>
        <v>0</v>
      </c>
      <c r="AF197" s="22">
        <f>IFERROR(LARGE(AH197:AM197,5),0)+IFERROR(LARGE(AH197:AM197,6),0)</f>
        <v>0</v>
      </c>
      <c r="AG197" s="22">
        <f>IFERROR(LARGE(AH197:AM197,7),0)</f>
        <v>0</v>
      </c>
      <c r="AH197" s="22"/>
      <c r="AI197" s="22"/>
      <c r="AJ197" s="22"/>
      <c r="AK197" s="22"/>
      <c r="AL197" s="22"/>
      <c r="AM197" s="22"/>
    </row>
    <row r="198" spans="1:39">
      <c r="A198" s="3"/>
      <c r="B198" s="3"/>
      <c r="C198" s="3"/>
      <c r="D198" s="2">
        <f ca="1">IF(E197=E198,D197,CELL("wiersz",A196))</f>
        <v>109</v>
      </c>
      <c r="E198" s="23">
        <f>LARGE(F198:AG198,1)+LARGE(F198:AG198,2)+LARGE(F198:AG198,3)+LARGE(F198:AG198,4)+IFERROR(LARGE(F198:AG198,5),0)+IFERROR(LARGE(F198:AG198,6),0)</f>
        <v>0</v>
      </c>
      <c r="F198" s="22"/>
      <c r="G198" s="22"/>
      <c r="H198" s="22"/>
      <c r="I198" s="71"/>
      <c r="J198" s="72"/>
      <c r="K198" s="72"/>
      <c r="L198" s="72"/>
      <c r="M198" s="72"/>
      <c r="N198" s="22"/>
      <c r="O198" s="22"/>
      <c r="P198" s="22"/>
      <c r="Q198" s="22"/>
      <c r="R198" s="22"/>
      <c r="S198" s="22"/>
      <c r="T198" s="71"/>
      <c r="U198" s="71"/>
      <c r="V198" s="22"/>
      <c r="W198" s="22"/>
      <c r="X198" s="22"/>
      <c r="Y198" s="73"/>
      <c r="Z198" s="22"/>
      <c r="AA198" s="22"/>
      <c r="AB198" s="22"/>
      <c r="AC198" s="22"/>
      <c r="AD198" s="22">
        <f>IFERROR(LARGE(AH198:AM198,1),0)+IFERROR(LARGE(AH198:AM198,2),0)</f>
        <v>0</v>
      </c>
      <c r="AE198" s="22">
        <f>IFERROR(LARGE(AH198:AM198,3),0)+IFERROR(LARGE(AH198:AM198,4),0)</f>
        <v>0</v>
      </c>
      <c r="AF198" s="22">
        <f>IFERROR(LARGE(AH198:AM198,5),0)+IFERROR(LARGE(AH198:AM198,6),0)</f>
        <v>0</v>
      </c>
      <c r="AG198" s="22">
        <f>IFERROR(LARGE(AH198:AM198,7),0)</f>
        <v>0</v>
      </c>
      <c r="AH198" s="22"/>
      <c r="AI198" s="22"/>
      <c r="AJ198" s="22"/>
      <c r="AK198" s="22"/>
      <c r="AL198" s="22"/>
      <c r="AM198" s="22"/>
    </row>
    <row r="199" spans="1:39">
      <c r="A199" s="3"/>
      <c r="B199" s="3"/>
      <c r="C199" s="3"/>
      <c r="D199" s="2">
        <f ca="1">IF(E198=E199,D198,CELL("wiersz",A197))</f>
        <v>109</v>
      </c>
      <c r="E199" s="23">
        <f>LARGE(F199:AG199,1)+LARGE(F199:AG199,2)+LARGE(F199:AG199,3)+LARGE(F199:AG199,4)+IFERROR(LARGE(F199:AG199,5),0)+IFERROR(LARGE(F199:AG199,6),0)</f>
        <v>0</v>
      </c>
      <c r="F199" s="22"/>
      <c r="G199" s="22"/>
      <c r="H199" s="22"/>
      <c r="I199" s="71"/>
      <c r="J199" s="72"/>
      <c r="K199" s="72"/>
      <c r="L199" s="72"/>
      <c r="M199" s="72"/>
      <c r="N199" s="22"/>
      <c r="O199" s="22"/>
      <c r="P199" s="22"/>
      <c r="Q199" s="22"/>
      <c r="R199" s="22"/>
      <c r="S199" s="22"/>
      <c r="T199" s="71"/>
      <c r="U199" s="71"/>
      <c r="V199" s="22"/>
      <c r="W199" s="22"/>
      <c r="X199" s="22"/>
      <c r="Y199" s="73"/>
      <c r="Z199" s="22"/>
      <c r="AA199" s="22"/>
      <c r="AB199" s="22"/>
      <c r="AC199" s="22"/>
      <c r="AD199" s="22">
        <f>IFERROR(LARGE(AH199:AM199,1),0)+IFERROR(LARGE(AH199:AM199,2),0)</f>
        <v>0</v>
      </c>
      <c r="AE199" s="22">
        <f>IFERROR(LARGE(AH199:AM199,3),0)+IFERROR(LARGE(AH199:AM199,4),0)</f>
        <v>0</v>
      </c>
      <c r="AF199" s="22">
        <f>IFERROR(LARGE(AH199:AM199,5),0)+IFERROR(LARGE(AH199:AM199,6),0)</f>
        <v>0</v>
      </c>
      <c r="AG199" s="22">
        <f>IFERROR(LARGE(AH199:AM199,7),0)</f>
        <v>0</v>
      </c>
      <c r="AH199" s="22"/>
      <c r="AI199" s="22"/>
      <c r="AJ199" s="22"/>
      <c r="AK199" s="22"/>
      <c r="AL199" s="22"/>
      <c r="AM199" s="22"/>
    </row>
    <row r="200" spans="1:39">
      <c r="A200" s="3"/>
      <c r="B200" s="3"/>
      <c r="C200" s="3"/>
      <c r="D200" s="2">
        <f ca="1">IF(E199=E200,D199,CELL("wiersz",A198))</f>
        <v>109</v>
      </c>
      <c r="E200" s="23">
        <f>LARGE(F200:AG200,1)+LARGE(F200:AG200,2)+LARGE(F200:AG200,3)+LARGE(F200:AG200,4)+IFERROR(LARGE(F200:AG200,5),0)+IFERROR(LARGE(F200:AG200,6),0)</f>
        <v>0</v>
      </c>
      <c r="F200" s="22"/>
      <c r="G200" s="22"/>
      <c r="H200" s="22"/>
      <c r="I200" s="71"/>
      <c r="J200" s="72"/>
      <c r="K200" s="72"/>
      <c r="L200" s="72"/>
      <c r="M200" s="72"/>
      <c r="N200" s="22"/>
      <c r="O200" s="22"/>
      <c r="P200" s="22"/>
      <c r="Q200" s="22"/>
      <c r="R200" s="22"/>
      <c r="S200" s="22"/>
      <c r="T200" s="71"/>
      <c r="U200" s="71"/>
      <c r="V200" s="22"/>
      <c r="W200" s="22"/>
      <c r="X200" s="22"/>
      <c r="Y200" s="73"/>
      <c r="Z200" s="22"/>
      <c r="AA200" s="22"/>
      <c r="AB200" s="22"/>
      <c r="AC200" s="22"/>
      <c r="AD200" s="22">
        <f>IFERROR(LARGE(AH200:AM200,1),0)+IFERROR(LARGE(AH200:AM200,2),0)</f>
        <v>0</v>
      </c>
      <c r="AE200" s="22">
        <f>IFERROR(LARGE(AH200:AM200,3),0)+IFERROR(LARGE(AH200:AM200,4),0)</f>
        <v>0</v>
      </c>
      <c r="AF200" s="22">
        <f>IFERROR(LARGE(AH200:AM200,5),0)+IFERROR(LARGE(AH200:AM200,6),0)</f>
        <v>0</v>
      </c>
      <c r="AG200" s="22">
        <f>IFERROR(LARGE(AH200:AM200,7),0)</f>
        <v>0</v>
      </c>
      <c r="AH200" s="22"/>
      <c r="AI200" s="22"/>
      <c r="AJ200" s="22"/>
      <c r="AK200" s="22"/>
      <c r="AL200" s="22"/>
      <c r="AM200" s="22"/>
    </row>
    <row r="201" spans="1:39">
      <c r="A201" s="3"/>
      <c r="B201" s="3"/>
      <c r="C201" s="3"/>
      <c r="D201" s="2">
        <f ca="1">IF(E200=E201,D200,CELL("wiersz",A199))</f>
        <v>109</v>
      </c>
      <c r="E201" s="23">
        <f>LARGE(F201:AG201,1)+LARGE(F201:AG201,2)+LARGE(F201:AG201,3)+LARGE(F201:AG201,4)+IFERROR(LARGE(F201:AG201,5),0)+IFERROR(LARGE(F201:AG201,6),0)</f>
        <v>0</v>
      </c>
      <c r="F201" s="22"/>
      <c r="G201" s="22"/>
      <c r="H201" s="22"/>
      <c r="I201" s="71"/>
      <c r="J201" s="72"/>
      <c r="K201" s="72"/>
      <c r="L201" s="72"/>
      <c r="M201" s="72"/>
      <c r="N201" s="22"/>
      <c r="O201" s="22"/>
      <c r="P201" s="22"/>
      <c r="Q201" s="22"/>
      <c r="R201" s="22"/>
      <c r="S201" s="22"/>
      <c r="T201" s="71"/>
      <c r="U201" s="71"/>
      <c r="V201" s="22"/>
      <c r="W201" s="22"/>
      <c r="X201" s="22"/>
      <c r="Y201" s="73"/>
      <c r="Z201" s="22"/>
      <c r="AA201" s="22"/>
      <c r="AB201" s="22"/>
      <c r="AC201" s="22"/>
      <c r="AD201" s="22">
        <f>IFERROR(LARGE(AH201:AM201,1),0)+IFERROR(LARGE(AH201:AM201,2),0)</f>
        <v>0</v>
      </c>
      <c r="AE201" s="22">
        <f>IFERROR(LARGE(AH201:AM201,3),0)+IFERROR(LARGE(AH201:AM201,4),0)</f>
        <v>0</v>
      </c>
      <c r="AF201" s="22">
        <f>IFERROR(LARGE(AH201:AM201,5),0)+IFERROR(LARGE(AH201:AM201,6),0)</f>
        <v>0</v>
      </c>
      <c r="AG201" s="22">
        <f>IFERROR(LARGE(AH201:AM201,7),0)</f>
        <v>0</v>
      </c>
      <c r="AH201" s="22"/>
      <c r="AI201" s="22"/>
      <c r="AJ201" s="22"/>
      <c r="AK201" s="22"/>
      <c r="AL201" s="22"/>
      <c r="AM201" s="22"/>
    </row>
    <row r="202" spans="1:39">
      <c r="A202" s="3"/>
      <c r="B202" s="3"/>
      <c r="C202" s="3"/>
      <c r="D202" s="2">
        <f ca="1">IF(E201=E202,D201,CELL("wiersz",A200))</f>
        <v>109</v>
      </c>
      <c r="E202" s="23">
        <f>LARGE(F202:AG202,1)+LARGE(F202:AG202,2)+LARGE(F202:AG202,3)+LARGE(F202:AG202,4)+IFERROR(LARGE(F202:AG202,5),0)+IFERROR(LARGE(F202:AG202,6),0)</f>
        <v>0</v>
      </c>
      <c r="F202" s="22"/>
      <c r="G202" s="22"/>
      <c r="H202" s="22"/>
      <c r="I202" s="71"/>
      <c r="J202" s="72"/>
      <c r="K202" s="72"/>
      <c r="L202" s="72"/>
      <c r="M202" s="72"/>
      <c r="N202" s="22"/>
      <c r="O202" s="22"/>
      <c r="P202" s="22"/>
      <c r="Q202" s="22"/>
      <c r="R202" s="22"/>
      <c r="S202" s="22"/>
      <c r="T202" s="71"/>
      <c r="U202" s="71"/>
      <c r="V202" s="22"/>
      <c r="W202" s="22"/>
      <c r="X202" s="22"/>
      <c r="Y202" s="73"/>
      <c r="Z202" s="22"/>
      <c r="AA202" s="22"/>
      <c r="AB202" s="22"/>
      <c r="AC202" s="22"/>
      <c r="AD202" s="22">
        <f>IFERROR(LARGE(AH202:AM202,1),0)+IFERROR(LARGE(AH202:AM202,2),0)</f>
        <v>0</v>
      </c>
      <c r="AE202" s="22">
        <f>IFERROR(LARGE(AH202:AM202,3),0)+IFERROR(LARGE(AH202:AM202,4),0)</f>
        <v>0</v>
      </c>
      <c r="AF202" s="22">
        <f>IFERROR(LARGE(AH202:AM202,5),0)+IFERROR(LARGE(AH202:AM202,6),0)</f>
        <v>0</v>
      </c>
      <c r="AG202" s="22">
        <f>IFERROR(LARGE(AH202:AM202,7),0)</f>
        <v>0</v>
      </c>
      <c r="AH202" s="22"/>
      <c r="AI202" s="22"/>
      <c r="AJ202" s="22"/>
      <c r="AK202" s="22"/>
      <c r="AL202" s="22"/>
      <c r="AM202" s="22"/>
    </row>
    <row r="203" spans="1:39">
      <c r="A203" s="3"/>
      <c r="B203" s="3"/>
      <c r="C203" s="3"/>
      <c r="D203" s="2">
        <f ca="1">IF(E202=E203,D202,CELL("wiersz",A201))</f>
        <v>109</v>
      </c>
      <c r="E203" s="23">
        <f>LARGE(F203:AG203,1)+LARGE(F203:AG203,2)+LARGE(F203:AG203,3)+LARGE(F203:AG203,4)+IFERROR(LARGE(F203:AG203,5),0)+IFERROR(LARGE(F203:AG203,6),0)</f>
        <v>0</v>
      </c>
      <c r="F203" s="22"/>
      <c r="G203" s="22"/>
      <c r="H203" s="22"/>
      <c r="I203" s="71"/>
      <c r="J203" s="72"/>
      <c r="K203" s="72"/>
      <c r="L203" s="72"/>
      <c r="M203" s="72"/>
      <c r="N203" s="22"/>
      <c r="O203" s="22"/>
      <c r="P203" s="22"/>
      <c r="Q203" s="22"/>
      <c r="R203" s="22"/>
      <c r="S203" s="22"/>
      <c r="T203" s="71"/>
      <c r="U203" s="71"/>
      <c r="V203" s="22"/>
      <c r="W203" s="22"/>
      <c r="X203" s="22"/>
      <c r="Y203" s="73"/>
      <c r="Z203" s="22"/>
      <c r="AA203" s="22"/>
      <c r="AB203" s="22"/>
      <c r="AC203" s="22"/>
      <c r="AD203" s="22">
        <f>IFERROR(LARGE(AH203:AM203,1),0)+IFERROR(LARGE(AH203:AM203,2),0)</f>
        <v>0</v>
      </c>
      <c r="AE203" s="22">
        <f>IFERROR(LARGE(AH203:AM203,3),0)+IFERROR(LARGE(AH203:AM203,4),0)</f>
        <v>0</v>
      </c>
      <c r="AF203" s="22">
        <f>IFERROR(LARGE(AH203:AM203,5),0)+IFERROR(LARGE(AH203:AM203,6),0)</f>
        <v>0</v>
      </c>
      <c r="AG203" s="22">
        <f>IFERROR(LARGE(AH203:AM203,7),0)</f>
        <v>0</v>
      </c>
      <c r="AH203" s="22"/>
      <c r="AI203" s="22"/>
      <c r="AJ203" s="22"/>
      <c r="AK203" s="22"/>
      <c r="AL203" s="22"/>
      <c r="AM203" s="22"/>
    </row>
    <row r="204" spans="1:39">
      <c r="A204" s="3"/>
      <c r="B204" s="3"/>
      <c r="C204" s="3"/>
      <c r="D204" s="2">
        <f ca="1">IF(E203=E204,D203,CELL("wiersz",A202))</f>
        <v>109</v>
      </c>
      <c r="E204" s="23">
        <f>LARGE(F204:AG204,1)+LARGE(F204:AG204,2)+LARGE(F204:AG204,3)+LARGE(F204:AG204,4)+IFERROR(LARGE(F204:AG204,5),0)+IFERROR(LARGE(F204:AG204,6),0)</f>
        <v>0</v>
      </c>
      <c r="F204" s="22"/>
      <c r="G204" s="22"/>
      <c r="H204" s="22"/>
      <c r="I204" s="71"/>
      <c r="J204" s="72"/>
      <c r="K204" s="72"/>
      <c r="L204" s="72"/>
      <c r="M204" s="72"/>
      <c r="N204" s="22"/>
      <c r="O204" s="22"/>
      <c r="P204" s="22"/>
      <c r="Q204" s="22"/>
      <c r="R204" s="22"/>
      <c r="S204" s="22"/>
      <c r="T204" s="71"/>
      <c r="U204" s="71"/>
      <c r="V204" s="22"/>
      <c r="W204" s="22"/>
      <c r="X204" s="22"/>
      <c r="Y204" s="73"/>
      <c r="Z204" s="22"/>
      <c r="AA204" s="22"/>
      <c r="AB204" s="22"/>
      <c r="AC204" s="22"/>
      <c r="AD204" s="22">
        <f>IFERROR(LARGE(AH204:AM204,1),0)+IFERROR(LARGE(AH204:AM204,2),0)</f>
        <v>0</v>
      </c>
      <c r="AE204" s="22">
        <f>IFERROR(LARGE(AH204:AM204,3),0)+IFERROR(LARGE(AH204:AM204,4),0)</f>
        <v>0</v>
      </c>
      <c r="AF204" s="22">
        <f>IFERROR(LARGE(AH204:AM204,5),0)+IFERROR(LARGE(AH204:AM204,6),0)</f>
        <v>0</v>
      </c>
      <c r="AG204" s="22">
        <f>IFERROR(LARGE(AH204:AM204,7),0)</f>
        <v>0</v>
      </c>
      <c r="AH204" s="22"/>
      <c r="AI204" s="22"/>
      <c r="AJ204" s="22"/>
      <c r="AK204" s="22"/>
      <c r="AL204" s="22"/>
      <c r="AM204" s="22"/>
    </row>
    <row r="205" spans="1:39">
      <c r="A205" s="3"/>
      <c r="B205" s="3"/>
      <c r="C205" s="3"/>
      <c r="D205" s="2">
        <f ca="1">IF(E204=E205,D204,CELL("wiersz",A203))</f>
        <v>109</v>
      </c>
      <c r="E205" s="23">
        <f>LARGE(F205:AG205,1)+LARGE(F205:AG205,2)+LARGE(F205:AG205,3)+LARGE(F205:AG205,4)+IFERROR(LARGE(F205:AG205,5),0)+IFERROR(LARGE(F205:AG205,6),0)</f>
        <v>0</v>
      </c>
      <c r="F205" s="22"/>
      <c r="G205" s="22"/>
      <c r="H205" s="22"/>
      <c r="I205" s="71"/>
      <c r="J205" s="72"/>
      <c r="K205" s="72"/>
      <c r="L205" s="72"/>
      <c r="M205" s="72"/>
      <c r="N205" s="22"/>
      <c r="O205" s="22"/>
      <c r="P205" s="22"/>
      <c r="Q205" s="22"/>
      <c r="R205" s="22"/>
      <c r="S205" s="22"/>
      <c r="T205" s="71"/>
      <c r="U205" s="71"/>
      <c r="V205" s="22"/>
      <c r="W205" s="22"/>
      <c r="X205" s="22"/>
      <c r="Y205" s="73"/>
      <c r="Z205" s="22"/>
      <c r="AA205" s="22"/>
      <c r="AB205" s="22"/>
      <c r="AC205" s="22"/>
      <c r="AD205" s="22">
        <f>IFERROR(LARGE(AH205:AM205,1),0)+IFERROR(LARGE(AH205:AM205,2),0)</f>
        <v>0</v>
      </c>
      <c r="AE205" s="22">
        <f>IFERROR(LARGE(AH205:AM205,3),0)+IFERROR(LARGE(AH205:AM205,4),0)</f>
        <v>0</v>
      </c>
      <c r="AF205" s="22">
        <f>IFERROR(LARGE(AH205:AM205,5),0)+IFERROR(LARGE(AH205:AM205,6),0)</f>
        <v>0</v>
      </c>
      <c r="AG205" s="22">
        <f>IFERROR(LARGE(AH205:AM205,7),0)</f>
        <v>0</v>
      </c>
      <c r="AH205" s="22"/>
      <c r="AI205" s="22"/>
      <c r="AJ205" s="22"/>
      <c r="AK205" s="22"/>
      <c r="AL205" s="22"/>
      <c r="AM205" s="22"/>
    </row>
    <row r="206" spans="1:39">
      <c r="A206" s="3"/>
      <c r="B206" s="3"/>
      <c r="C206" s="3"/>
      <c r="D206" s="2">
        <f ca="1">IF(E205=E206,D205,CELL("wiersz",A204))</f>
        <v>109</v>
      </c>
      <c r="E206" s="23">
        <f>LARGE(F206:AG206,1)+LARGE(F206:AG206,2)+LARGE(F206:AG206,3)+LARGE(F206:AG206,4)+IFERROR(LARGE(F206:AG206,5),0)+IFERROR(LARGE(F206:AG206,6),0)</f>
        <v>0</v>
      </c>
      <c r="F206" s="22"/>
      <c r="G206" s="22"/>
      <c r="H206" s="22"/>
      <c r="I206" s="71"/>
      <c r="J206" s="72"/>
      <c r="K206" s="72"/>
      <c r="L206" s="72"/>
      <c r="M206" s="72"/>
      <c r="N206" s="22"/>
      <c r="O206" s="22"/>
      <c r="P206" s="22"/>
      <c r="Q206" s="22"/>
      <c r="R206" s="22"/>
      <c r="S206" s="22"/>
      <c r="T206" s="71"/>
      <c r="U206" s="71"/>
      <c r="V206" s="22"/>
      <c r="W206" s="22"/>
      <c r="X206" s="22"/>
      <c r="Y206" s="73"/>
      <c r="Z206" s="22"/>
      <c r="AA206" s="22"/>
      <c r="AB206" s="22"/>
      <c r="AC206" s="22"/>
      <c r="AD206" s="22">
        <f>IFERROR(LARGE(AH206:AM206,1),0)+IFERROR(LARGE(AH206:AM206,2),0)</f>
        <v>0</v>
      </c>
      <c r="AE206" s="22">
        <f>IFERROR(LARGE(AH206:AM206,3),0)+IFERROR(LARGE(AH206:AM206,4),0)</f>
        <v>0</v>
      </c>
      <c r="AF206" s="22">
        <f>IFERROR(LARGE(AH206:AM206,5),0)+IFERROR(LARGE(AH206:AM206,6),0)</f>
        <v>0</v>
      </c>
      <c r="AG206" s="22">
        <f>IFERROR(LARGE(AH206:AM206,7),0)</f>
        <v>0</v>
      </c>
      <c r="AH206" s="22"/>
      <c r="AI206" s="22"/>
      <c r="AJ206" s="22"/>
      <c r="AK206" s="22"/>
      <c r="AL206" s="22"/>
      <c r="AM206" s="22"/>
    </row>
    <row r="207" spans="1:39">
      <c r="A207" s="3"/>
      <c r="B207" s="3"/>
      <c r="C207" s="3"/>
      <c r="D207" s="2">
        <f ca="1">IF(E206=E207,D206,CELL("wiersz",A205))</f>
        <v>109</v>
      </c>
      <c r="E207" s="23">
        <f>LARGE(F207:AG207,1)+LARGE(F207:AG207,2)+LARGE(F207:AG207,3)+LARGE(F207:AG207,4)+IFERROR(LARGE(F207:AG207,5),0)+IFERROR(LARGE(F207:AG207,6),0)</f>
        <v>0</v>
      </c>
      <c r="F207" s="22"/>
      <c r="G207" s="22"/>
      <c r="H207" s="22"/>
      <c r="I207" s="71"/>
      <c r="J207" s="72"/>
      <c r="K207" s="72"/>
      <c r="L207" s="72"/>
      <c r="M207" s="72"/>
      <c r="N207" s="22"/>
      <c r="O207" s="22"/>
      <c r="P207" s="22"/>
      <c r="Q207" s="22"/>
      <c r="R207" s="22"/>
      <c r="S207" s="22"/>
      <c r="T207" s="71"/>
      <c r="U207" s="71"/>
      <c r="V207" s="22"/>
      <c r="W207" s="22"/>
      <c r="X207" s="22"/>
      <c r="Y207" s="73"/>
      <c r="Z207" s="22"/>
      <c r="AA207" s="22"/>
      <c r="AB207" s="22"/>
      <c r="AC207" s="22"/>
      <c r="AD207" s="22">
        <f>IFERROR(LARGE(AH207:AM207,1),0)+IFERROR(LARGE(AH207:AM207,2),0)</f>
        <v>0</v>
      </c>
      <c r="AE207" s="22">
        <f>IFERROR(LARGE(AH207:AM207,3),0)+IFERROR(LARGE(AH207:AM207,4),0)</f>
        <v>0</v>
      </c>
      <c r="AF207" s="22">
        <f>IFERROR(LARGE(AH207:AM207,5),0)+IFERROR(LARGE(AH207:AM207,6),0)</f>
        <v>0</v>
      </c>
      <c r="AG207" s="22">
        <f>IFERROR(LARGE(AH207:AM207,7),0)</f>
        <v>0</v>
      </c>
      <c r="AH207" s="22"/>
      <c r="AI207" s="22"/>
      <c r="AJ207" s="22"/>
      <c r="AK207" s="22"/>
      <c r="AL207" s="22"/>
      <c r="AM207" s="22"/>
    </row>
    <row r="208" spans="1:39">
      <c r="A208" s="3"/>
      <c r="B208" s="3"/>
      <c r="C208" s="3"/>
      <c r="D208" s="2">
        <f ca="1">IF(E207=E208,D207,CELL("wiersz",A206))</f>
        <v>109</v>
      </c>
      <c r="E208" s="23">
        <f>LARGE(F208:AG208,1)+LARGE(F208:AG208,2)+LARGE(F208:AG208,3)+LARGE(F208:AG208,4)+IFERROR(LARGE(F208:AG208,5),0)+IFERROR(LARGE(F208:AG208,6),0)</f>
        <v>0</v>
      </c>
      <c r="F208" s="22"/>
      <c r="G208" s="22"/>
      <c r="H208" s="22"/>
      <c r="I208" s="71"/>
      <c r="J208" s="72"/>
      <c r="K208" s="72"/>
      <c r="L208" s="72"/>
      <c r="M208" s="72"/>
      <c r="N208" s="22"/>
      <c r="O208" s="22"/>
      <c r="P208" s="22"/>
      <c r="Q208" s="22"/>
      <c r="R208" s="22"/>
      <c r="S208" s="22"/>
      <c r="T208" s="71"/>
      <c r="U208" s="71"/>
      <c r="V208" s="22"/>
      <c r="W208" s="22"/>
      <c r="X208" s="22"/>
      <c r="Y208" s="73"/>
      <c r="Z208" s="22"/>
      <c r="AA208" s="22"/>
      <c r="AB208" s="22"/>
      <c r="AC208" s="22"/>
      <c r="AD208" s="22">
        <f>IFERROR(LARGE(AH208:AM208,1),0)+IFERROR(LARGE(AH208:AM208,2),0)</f>
        <v>0</v>
      </c>
      <c r="AE208" s="22">
        <f>IFERROR(LARGE(AH208:AM208,3),0)+IFERROR(LARGE(AH208:AM208,4),0)</f>
        <v>0</v>
      </c>
      <c r="AF208" s="22">
        <f>IFERROR(LARGE(AH208:AM208,5),0)+IFERROR(LARGE(AH208:AM208,6),0)</f>
        <v>0</v>
      </c>
      <c r="AG208" s="22">
        <f>IFERROR(LARGE(AH208:AM208,7),0)</f>
        <v>0</v>
      </c>
      <c r="AH208" s="22"/>
      <c r="AI208" s="22"/>
      <c r="AJ208" s="22"/>
      <c r="AK208" s="22"/>
      <c r="AL208" s="22"/>
      <c r="AM208" s="22"/>
    </row>
    <row r="209" spans="1:39">
      <c r="A209" s="3"/>
      <c r="B209" s="3"/>
      <c r="C209" s="3"/>
      <c r="D209" s="2">
        <f ca="1">IF(E208=E209,D208,CELL("wiersz",A207))</f>
        <v>109</v>
      </c>
      <c r="E209" s="23">
        <f>LARGE(F209:AG209,1)+LARGE(F209:AG209,2)+LARGE(F209:AG209,3)+LARGE(F209:AG209,4)+IFERROR(LARGE(F209:AG209,5),0)+IFERROR(LARGE(F209:AG209,6),0)</f>
        <v>0</v>
      </c>
      <c r="F209" s="22"/>
      <c r="G209" s="22"/>
      <c r="H209" s="22"/>
      <c r="I209" s="71"/>
      <c r="J209" s="72"/>
      <c r="K209" s="72"/>
      <c r="L209" s="72"/>
      <c r="M209" s="72"/>
      <c r="N209" s="22"/>
      <c r="O209" s="22"/>
      <c r="P209" s="22"/>
      <c r="Q209" s="22"/>
      <c r="R209" s="22"/>
      <c r="S209" s="22"/>
      <c r="T209" s="71"/>
      <c r="U209" s="71"/>
      <c r="V209" s="22"/>
      <c r="W209" s="22"/>
      <c r="X209" s="22"/>
      <c r="Y209" s="73"/>
      <c r="Z209" s="22"/>
      <c r="AA209" s="22"/>
      <c r="AB209" s="22"/>
      <c r="AC209" s="22"/>
      <c r="AD209" s="22">
        <f>IFERROR(LARGE(AH209:AM209,1),0)+IFERROR(LARGE(AH209:AM209,2),0)</f>
        <v>0</v>
      </c>
      <c r="AE209" s="22">
        <f>IFERROR(LARGE(AH209:AM209,3),0)+IFERROR(LARGE(AH209:AM209,4),0)</f>
        <v>0</v>
      </c>
      <c r="AF209" s="22">
        <f>IFERROR(LARGE(AH209:AM209,5),0)+IFERROR(LARGE(AH209:AM209,6),0)</f>
        <v>0</v>
      </c>
      <c r="AG209" s="22">
        <f>IFERROR(LARGE(AH209:AM209,7),0)</f>
        <v>0</v>
      </c>
      <c r="AH209" s="22"/>
      <c r="AI209" s="22"/>
      <c r="AJ209" s="22"/>
      <c r="AK209" s="22"/>
      <c r="AL209" s="22"/>
      <c r="AM209" s="22"/>
    </row>
    <row r="210" spans="1:39">
      <c r="A210" s="3"/>
      <c r="B210" s="3"/>
      <c r="C210" s="3"/>
      <c r="D210" s="2">
        <f ca="1">IF(E209=E210,D209,CELL("wiersz",A208))</f>
        <v>109</v>
      </c>
      <c r="E210" s="23">
        <f>LARGE(F210:AG210,1)+LARGE(F210:AG210,2)+LARGE(F210:AG210,3)+LARGE(F210:AG210,4)+IFERROR(LARGE(F210:AG210,5),0)+IFERROR(LARGE(F210:AG210,6),0)</f>
        <v>0</v>
      </c>
      <c r="F210" s="22"/>
      <c r="G210" s="22"/>
      <c r="H210" s="22"/>
      <c r="I210" s="71"/>
      <c r="J210" s="72"/>
      <c r="K210" s="72"/>
      <c r="L210" s="72"/>
      <c r="M210" s="72"/>
      <c r="N210" s="22"/>
      <c r="O210" s="22"/>
      <c r="P210" s="22"/>
      <c r="Q210" s="22"/>
      <c r="R210" s="22"/>
      <c r="S210" s="22"/>
      <c r="T210" s="71"/>
      <c r="U210" s="71"/>
      <c r="V210" s="22"/>
      <c r="W210" s="22"/>
      <c r="X210" s="22"/>
      <c r="Y210" s="73"/>
      <c r="Z210" s="22"/>
      <c r="AA210" s="22"/>
      <c r="AB210" s="22"/>
      <c r="AC210" s="22"/>
      <c r="AD210" s="22">
        <f>IFERROR(LARGE(AH210:AM210,1),0)+IFERROR(LARGE(AH210:AM210,2),0)</f>
        <v>0</v>
      </c>
      <c r="AE210" s="22">
        <f>IFERROR(LARGE(AH210:AM210,3),0)+IFERROR(LARGE(AH210:AM210,4),0)</f>
        <v>0</v>
      </c>
      <c r="AF210" s="22">
        <f>IFERROR(LARGE(AH210:AM210,5),0)+IFERROR(LARGE(AH210:AM210,6),0)</f>
        <v>0</v>
      </c>
      <c r="AG210" s="22">
        <f>IFERROR(LARGE(AH210:AM210,7),0)</f>
        <v>0</v>
      </c>
      <c r="AH210" s="22"/>
      <c r="AI210" s="22"/>
      <c r="AJ210" s="22"/>
      <c r="AK210" s="22"/>
      <c r="AL210" s="22"/>
      <c r="AM210" s="22"/>
    </row>
    <row r="211" spans="1:39">
      <c r="A211" s="3"/>
      <c r="B211" s="3"/>
      <c r="C211" s="3"/>
      <c r="D211" s="2">
        <f ca="1">IF(E210=E211,D210,CELL("wiersz",A209))</f>
        <v>109</v>
      </c>
      <c r="E211" s="23">
        <f>LARGE(F211:AG211,1)+LARGE(F211:AG211,2)+LARGE(F211:AG211,3)+LARGE(F211:AG211,4)+IFERROR(LARGE(F211:AG211,5),0)+IFERROR(LARGE(F211:AG211,6),0)</f>
        <v>0</v>
      </c>
      <c r="F211" s="22"/>
      <c r="G211" s="22"/>
      <c r="H211" s="22"/>
      <c r="I211" s="71"/>
      <c r="J211" s="72"/>
      <c r="K211" s="72"/>
      <c r="L211" s="72"/>
      <c r="M211" s="72"/>
      <c r="N211" s="22"/>
      <c r="O211" s="22"/>
      <c r="P211" s="22"/>
      <c r="Q211" s="22"/>
      <c r="R211" s="22"/>
      <c r="S211" s="22"/>
      <c r="T211" s="71"/>
      <c r="U211" s="71"/>
      <c r="V211" s="22"/>
      <c r="W211" s="22"/>
      <c r="X211" s="22"/>
      <c r="Y211" s="73"/>
      <c r="Z211" s="22"/>
      <c r="AA211" s="22"/>
      <c r="AB211" s="22"/>
      <c r="AC211" s="22"/>
      <c r="AD211" s="22">
        <f>IFERROR(LARGE(AH211:AM211,1),0)+IFERROR(LARGE(AH211:AM211,2),0)</f>
        <v>0</v>
      </c>
      <c r="AE211" s="22">
        <f>IFERROR(LARGE(AH211:AM211,3),0)+IFERROR(LARGE(AH211:AM211,4),0)</f>
        <v>0</v>
      </c>
      <c r="AF211" s="22">
        <f>IFERROR(LARGE(AH211:AM211,5),0)+IFERROR(LARGE(AH211:AM211,6),0)</f>
        <v>0</v>
      </c>
      <c r="AG211" s="22">
        <f>IFERROR(LARGE(AH211:AM211,7),0)</f>
        <v>0</v>
      </c>
      <c r="AH211" s="22"/>
      <c r="AI211" s="22"/>
      <c r="AJ211" s="22"/>
      <c r="AK211" s="22"/>
      <c r="AL211" s="22"/>
      <c r="AM211" s="22"/>
    </row>
    <row r="212" spans="1:39">
      <c r="A212" s="3"/>
      <c r="B212" s="3"/>
      <c r="C212" s="3"/>
      <c r="D212" s="2">
        <f ca="1">IF(E211=E212,D211,CELL("wiersz",A210))</f>
        <v>109</v>
      </c>
      <c r="E212" s="23">
        <f>LARGE(F212:AG212,1)+LARGE(F212:AG212,2)+LARGE(F212:AG212,3)+LARGE(F212:AG212,4)+IFERROR(LARGE(F212:AG212,5),0)+IFERROR(LARGE(F212:AG212,6),0)</f>
        <v>0</v>
      </c>
      <c r="F212" s="22"/>
      <c r="G212" s="22"/>
      <c r="H212" s="22"/>
      <c r="I212" s="71"/>
      <c r="J212" s="72"/>
      <c r="K212" s="72"/>
      <c r="L212" s="72"/>
      <c r="M212" s="72"/>
      <c r="N212" s="22"/>
      <c r="O212" s="22"/>
      <c r="P212" s="22"/>
      <c r="Q212" s="22"/>
      <c r="R212" s="22"/>
      <c r="S212" s="22"/>
      <c r="T212" s="71"/>
      <c r="U212" s="71"/>
      <c r="V212" s="22"/>
      <c r="W212" s="22"/>
      <c r="X212" s="22"/>
      <c r="Y212" s="73"/>
      <c r="Z212" s="22"/>
      <c r="AA212" s="22"/>
      <c r="AB212" s="22"/>
      <c r="AC212" s="22"/>
      <c r="AD212" s="22">
        <f>IFERROR(LARGE(AH212:AM212,1),0)+IFERROR(LARGE(AH212:AM212,2),0)</f>
        <v>0</v>
      </c>
      <c r="AE212" s="22">
        <f>IFERROR(LARGE(AH212:AM212,3),0)+IFERROR(LARGE(AH212:AM212,4),0)</f>
        <v>0</v>
      </c>
      <c r="AF212" s="22">
        <f>IFERROR(LARGE(AH212:AM212,5),0)+IFERROR(LARGE(AH212:AM212,6),0)</f>
        <v>0</v>
      </c>
      <c r="AG212" s="22">
        <f>IFERROR(LARGE(AH212:AM212,7),0)</f>
        <v>0</v>
      </c>
      <c r="AH212" s="22"/>
      <c r="AI212" s="22"/>
      <c r="AJ212" s="22"/>
      <c r="AK212" s="22"/>
      <c r="AL212" s="22"/>
      <c r="AM212" s="22"/>
    </row>
    <row r="213" spans="1:39">
      <c r="A213" s="3"/>
      <c r="B213" s="3"/>
      <c r="C213" s="3"/>
      <c r="D213" s="2">
        <f ca="1">IF(E212=E213,D212,CELL("wiersz",A211))</f>
        <v>109</v>
      </c>
      <c r="E213" s="23">
        <f>LARGE(F213:AG213,1)+LARGE(F213:AG213,2)+LARGE(F213:AG213,3)+LARGE(F213:AG213,4)+IFERROR(LARGE(F213:AG213,5),0)+IFERROR(LARGE(F213:AG213,6),0)</f>
        <v>0</v>
      </c>
      <c r="F213" s="22"/>
      <c r="G213" s="22"/>
      <c r="H213" s="22"/>
      <c r="I213" s="71"/>
      <c r="J213" s="72"/>
      <c r="K213" s="72"/>
      <c r="L213" s="72"/>
      <c r="M213" s="72"/>
      <c r="N213" s="22"/>
      <c r="O213" s="22"/>
      <c r="P213" s="22"/>
      <c r="Q213" s="22"/>
      <c r="R213" s="22"/>
      <c r="S213" s="22"/>
      <c r="T213" s="71"/>
      <c r="U213" s="71"/>
      <c r="V213" s="22"/>
      <c r="W213" s="22"/>
      <c r="X213" s="22"/>
      <c r="Y213" s="73"/>
      <c r="Z213" s="22"/>
      <c r="AA213" s="22"/>
      <c r="AB213" s="22"/>
      <c r="AC213" s="22"/>
      <c r="AD213" s="22">
        <f>IFERROR(LARGE(AH213:AM213,1),0)+IFERROR(LARGE(AH213:AM213,2),0)</f>
        <v>0</v>
      </c>
      <c r="AE213" s="22">
        <f>IFERROR(LARGE(AH213:AM213,3),0)+IFERROR(LARGE(AH213:AM213,4),0)</f>
        <v>0</v>
      </c>
      <c r="AF213" s="22">
        <f>IFERROR(LARGE(AH213:AM213,5),0)+IFERROR(LARGE(AH213:AM213,6),0)</f>
        <v>0</v>
      </c>
      <c r="AG213" s="22">
        <f>IFERROR(LARGE(AH213:AM213,7),0)</f>
        <v>0</v>
      </c>
      <c r="AH213" s="22"/>
      <c r="AI213" s="22"/>
      <c r="AJ213" s="22"/>
      <c r="AK213" s="22"/>
      <c r="AL213" s="22"/>
      <c r="AM213" s="22"/>
    </row>
    <row r="214" spans="1:39">
      <c r="A214" s="3"/>
      <c r="B214" s="3"/>
      <c r="C214" s="3"/>
      <c r="D214" s="2">
        <f ca="1">IF(E213=E214,D213,CELL("wiersz",A212))</f>
        <v>109</v>
      </c>
      <c r="E214" s="23">
        <f>LARGE(F214:AG214,1)+LARGE(F214:AG214,2)+LARGE(F214:AG214,3)+LARGE(F214:AG214,4)+IFERROR(LARGE(F214:AG214,5),0)+IFERROR(LARGE(F214:AG214,6),0)</f>
        <v>0</v>
      </c>
      <c r="F214" s="22"/>
      <c r="G214" s="22"/>
      <c r="H214" s="22"/>
      <c r="I214" s="71"/>
      <c r="J214" s="72"/>
      <c r="K214" s="72"/>
      <c r="L214" s="72"/>
      <c r="M214" s="72"/>
      <c r="N214" s="22"/>
      <c r="O214" s="22"/>
      <c r="P214" s="22"/>
      <c r="Q214" s="22"/>
      <c r="R214" s="22"/>
      <c r="S214" s="22"/>
      <c r="T214" s="71"/>
      <c r="U214" s="71"/>
      <c r="V214" s="22"/>
      <c r="W214" s="22"/>
      <c r="X214" s="22"/>
      <c r="Y214" s="73"/>
      <c r="Z214" s="22"/>
      <c r="AA214" s="22"/>
      <c r="AB214" s="22"/>
      <c r="AC214" s="22"/>
      <c r="AD214" s="22">
        <f>IFERROR(LARGE(AH214:AM214,1),0)+IFERROR(LARGE(AH214:AM214,2),0)</f>
        <v>0</v>
      </c>
      <c r="AE214" s="22">
        <f>IFERROR(LARGE(AH214:AM214,3),0)+IFERROR(LARGE(AH214:AM214,4),0)</f>
        <v>0</v>
      </c>
      <c r="AF214" s="22">
        <f>IFERROR(LARGE(AH214:AM214,5),0)+IFERROR(LARGE(AH214:AM214,6),0)</f>
        <v>0</v>
      </c>
      <c r="AG214" s="22">
        <f>IFERROR(LARGE(AH214:AM214,7),0)</f>
        <v>0</v>
      </c>
      <c r="AH214" s="22"/>
      <c r="AI214" s="22"/>
      <c r="AJ214" s="22"/>
      <c r="AK214" s="22"/>
      <c r="AL214" s="22"/>
      <c r="AM214" s="22"/>
    </row>
    <row r="215" spans="1:39">
      <c r="A215" s="3"/>
      <c r="B215" s="3"/>
      <c r="C215" s="3"/>
      <c r="D215" s="2">
        <f ca="1">IF(E214=E215,D214,CELL("wiersz",A213))</f>
        <v>109</v>
      </c>
      <c r="E215" s="23">
        <f>LARGE(F215:AG215,1)+LARGE(F215:AG215,2)+LARGE(F215:AG215,3)+LARGE(F215:AG215,4)+IFERROR(LARGE(F215:AG215,5),0)+IFERROR(LARGE(F215:AG215,6),0)</f>
        <v>0</v>
      </c>
      <c r="F215" s="22"/>
      <c r="G215" s="22"/>
      <c r="H215" s="22"/>
      <c r="I215" s="71"/>
      <c r="J215" s="72"/>
      <c r="K215" s="72"/>
      <c r="L215" s="72"/>
      <c r="M215" s="72"/>
      <c r="N215" s="22"/>
      <c r="O215" s="22"/>
      <c r="P215" s="22"/>
      <c r="Q215" s="22"/>
      <c r="R215" s="22"/>
      <c r="S215" s="22"/>
      <c r="T215" s="71"/>
      <c r="U215" s="71"/>
      <c r="V215" s="22"/>
      <c r="W215" s="22"/>
      <c r="X215" s="22"/>
      <c r="Y215" s="73"/>
      <c r="Z215" s="22"/>
      <c r="AA215" s="22"/>
      <c r="AB215" s="22"/>
      <c r="AC215" s="22"/>
      <c r="AD215" s="22">
        <f>IFERROR(LARGE(AH215:AM215,1),0)+IFERROR(LARGE(AH215:AM215,2),0)</f>
        <v>0</v>
      </c>
      <c r="AE215" s="22">
        <f>IFERROR(LARGE(AH215:AM215,3),0)+IFERROR(LARGE(AH215:AM215,4),0)</f>
        <v>0</v>
      </c>
      <c r="AF215" s="22">
        <f>IFERROR(LARGE(AH215:AM215,5),0)+IFERROR(LARGE(AH215:AM215,6),0)</f>
        <v>0</v>
      </c>
      <c r="AG215" s="22">
        <f>IFERROR(LARGE(AH215:AM215,7),0)</f>
        <v>0</v>
      </c>
      <c r="AH215" s="22"/>
      <c r="AI215" s="22"/>
      <c r="AJ215" s="22"/>
      <c r="AK215" s="22"/>
      <c r="AL215" s="22"/>
      <c r="AM215" s="22"/>
    </row>
    <row r="216" spans="1:39">
      <c r="A216" s="3"/>
      <c r="B216" s="3"/>
      <c r="C216" s="3"/>
      <c r="D216" s="2">
        <f ca="1">IF(E215=E216,D215,CELL("wiersz",A214))</f>
        <v>109</v>
      </c>
      <c r="E216" s="23">
        <f>LARGE(F216:AG216,1)+LARGE(F216:AG216,2)+LARGE(F216:AG216,3)+LARGE(F216:AG216,4)+IFERROR(LARGE(F216:AG216,5),0)+IFERROR(LARGE(F216:AG216,6),0)</f>
        <v>0</v>
      </c>
      <c r="F216" s="22"/>
      <c r="G216" s="22"/>
      <c r="H216" s="22"/>
      <c r="I216" s="71"/>
      <c r="J216" s="72"/>
      <c r="K216" s="72"/>
      <c r="L216" s="72"/>
      <c r="M216" s="72"/>
      <c r="N216" s="22"/>
      <c r="O216" s="22"/>
      <c r="P216" s="22"/>
      <c r="Q216" s="22"/>
      <c r="R216" s="22"/>
      <c r="S216" s="22"/>
      <c r="T216" s="71"/>
      <c r="U216" s="71"/>
      <c r="V216" s="22"/>
      <c r="W216" s="22"/>
      <c r="X216" s="22"/>
      <c r="Y216" s="73"/>
      <c r="Z216" s="22"/>
      <c r="AA216" s="22"/>
      <c r="AB216" s="22"/>
      <c r="AC216" s="22"/>
      <c r="AD216" s="22">
        <f>IFERROR(LARGE(AH216:AM216,1),0)+IFERROR(LARGE(AH216:AM216,2),0)</f>
        <v>0</v>
      </c>
      <c r="AE216" s="22">
        <f>IFERROR(LARGE(AH216:AM216,3),0)+IFERROR(LARGE(AH216:AM216,4),0)</f>
        <v>0</v>
      </c>
      <c r="AF216" s="22">
        <f>IFERROR(LARGE(AH216:AM216,5),0)+IFERROR(LARGE(AH216:AM216,6),0)</f>
        <v>0</v>
      </c>
      <c r="AG216" s="22">
        <f>IFERROR(LARGE(AH216:AM216,7),0)</f>
        <v>0</v>
      </c>
      <c r="AH216" s="22"/>
      <c r="AI216" s="22"/>
      <c r="AJ216" s="22"/>
      <c r="AK216" s="22"/>
      <c r="AL216" s="22"/>
      <c r="AM216" s="22"/>
    </row>
    <row r="217" spans="1:39">
      <c r="A217" s="3"/>
      <c r="B217" s="3"/>
      <c r="C217" s="3"/>
      <c r="D217" s="2">
        <f ca="1">IF(E216=E217,D216,CELL("wiersz",A215))</f>
        <v>109</v>
      </c>
      <c r="E217" s="23">
        <f>LARGE(F217:AG217,1)+LARGE(F217:AG217,2)+LARGE(F217:AG217,3)+LARGE(F217:AG217,4)+IFERROR(LARGE(F217:AG217,5),0)+IFERROR(LARGE(F217:AG217,6),0)</f>
        <v>0</v>
      </c>
      <c r="F217" s="22"/>
      <c r="G217" s="22"/>
      <c r="H217" s="22"/>
      <c r="I217" s="71"/>
      <c r="J217" s="72"/>
      <c r="K217" s="72"/>
      <c r="L217" s="72"/>
      <c r="M217" s="72"/>
      <c r="N217" s="22"/>
      <c r="O217" s="22"/>
      <c r="P217" s="22"/>
      <c r="Q217" s="22"/>
      <c r="R217" s="22"/>
      <c r="S217" s="22"/>
      <c r="T217" s="71"/>
      <c r="U217" s="71"/>
      <c r="V217" s="22"/>
      <c r="W217" s="22"/>
      <c r="X217" s="22"/>
      <c r="Y217" s="73"/>
      <c r="Z217" s="22"/>
      <c r="AA217" s="22"/>
      <c r="AB217" s="22"/>
      <c r="AC217" s="22"/>
      <c r="AD217" s="22">
        <f>IFERROR(LARGE(AH217:AM217,1),0)+IFERROR(LARGE(AH217:AM217,2),0)</f>
        <v>0</v>
      </c>
      <c r="AE217" s="22">
        <f>IFERROR(LARGE(AH217:AM217,3),0)+IFERROR(LARGE(AH217:AM217,4),0)</f>
        <v>0</v>
      </c>
      <c r="AF217" s="22">
        <f>IFERROR(LARGE(AH217:AM217,5),0)+IFERROR(LARGE(AH217:AM217,6),0)</f>
        <v>0</v>
      </c>
      <c r="AG217" s="22">
        <f>IFERROR(LARGE(AH217:AM217,7),0)</f>
        <v>0</v>
      </c>
      <c r="AH217" s="22"/>
      <c r="AI217" s="22"/>
      <c r="AJ217" s="22"/>
      <c r="AK217" s="22"/>
      <c r="AL217" s="22"/>
      <c r="AM217" s="22"/>
    </row>
    <row r="218" spans="1:39">
      <c r="A218" s="3"/>
      <c r="B218" s="3"/>
      <c r="C218" s="3"/>
      <c r="D218" s="2">
        <f ca="1">IF(E217=E218,D217,CELL("wiersz",A216))</f>
        <v>109</v>
      </c>
      <c r="E218" s="23">
        <f>LARGE(F218:AG218,1)+LARGE(F218:AG218,2)+LARGE(F218:AG218,3)+LARGE(F218:AG218,4)+IFERROR(LARGE(F218:AG218,5),0)+IFERROR(LARGE(F218:AG218,6),0)</f>
        <v>0</v>
      </c>
      <c r="F218" s="22"/>
      <c r="G218" s="22"/>
      <c r="H218" s="22"/>
      <c r="I218" s="71"/>
      <c r="J218" s="72"/>
      <c r="K218" s="72"/>
      <c r="L218" s="72"/>
      <c r="M218" s="72"/>
      <c r="N218" s="22"/>
      <c r="O218" s="22"/>
      <c r="P218" s="22"/>
      <c r="Q218" s="22"/>
      <c r="R218" s="22"/>
      <c r="S218" s="22"/>
      <c r="T218" s="71"/>
      <c r="U218" s="71"/>
      <c r="V218" s="22"/>
      <c r="W218" s="22"/>
      <c r="X218" s="22"/>
      <c r="Y218" s="73"/>
      <c r="Z218" s="22"/>
      <c r="AA218" s="22"/>
      <c r="AB218" s="22"/>
      <c r="AC218" s="22"/>
      <c r="AD218" s="22">
        <f>IFERROR(LARGE(AH218:AM218,1),0)+IFERROR(LARGE(AH218:AM218,2),0)</f>
        <v>0</v>
      </c>
      <c r="AE218" s="22">
        <f>IFERROR(LARGE(AH218:AM218,3),0)+IFERROR(LARGE(AH218:AM218,4),0)</f>
        <v>0</v>
      </c>
      <c r="AF218" s="22">
        <f>IFERROR(LARGE(AH218:AM218,5),0)+IFERROR(LARGE(AH218:AM218,6),0)</f>
        <v>0</v>
      </c>
      <c r="AG218" s="22">
        <f>IFERROR(LARGE(AH218:AM218,7),0)</f>
        <v>0</v>
      </c>
      <c r="AH218" s="22"/>
      <c r="AI218" s="22"/>
      <c r="AJ218" s="22"/>
      <c r="AK218" s="22"/>
      <c r="AL218" s="22"/>
      <c r="AM218" s="22"/>
    </row>
    <row r="219" spans="1:39">
      <c r="A219" s="3"/>
      <c r="B219" s="3"/>
      <c r="C219" s="3"/>
      <c r="D219" s="2">
        <f ca="1">IF(E218=E219,D218,CELL("wiersz",A217))</f>
        <v>109</v>
      </c>
      <c r="E219" s="23">
        <f>LARGE(F219:AG219,1)+LARGE(F219:AG219,2)+LARGE(F219:AG219,3)+LARGE(F219:AG219,4)+IFERROR(LARGE(F219:AG219,5),0)+IFERROR(LARGE(F219:AG219,6),0)</f>
        <v>0</v>
      </c>
      <c r="F219" s="22"/>
      <c r="G219" s="22"/>
      <c r="H219" s="22"/>
      <c r="I219" s="71"/>
      <c r="J219" s="72"/>
      <c r="K219" s="72"/>
      <c r="L219" s="72"/>
      <c r="M219" s="72"/>
      <c r="N219" s="22"/>
      <c r="O219" s="22"/>
      <c r="P219" s="22"/>
      <c r="Q219" s="22"/>
      <c r="R219" s="22"/>
      <c r="S219" s="22"/>
      <c r="T219" s="71"/>
      <c r="U219" s="71"/>
      <c r="V219" s="22"/>
      <c r="W219" s="22"/>
      <c r="X219" s="22"/>
      <c r="Y219" s="73"/>
      <c r="Z219" s="22"/>
      <c r="AA219" s="22"/>
      <c r="AB219" s="22"/>
      <c r="AC219" s="22"/>
      <c r="AD219" s="22">
        <f>IFERROR(LARGE(AH219:AM219,1),0)+IFERROR(LARGE(AH219:AM219,2),0)</f>
        <v>0</v>
      </c>
      <c r="AE219" s="22">
        <f>IFERROR(LARGE(AH219:AM219,3),0)+IFERROR(LARGE(AH219:AM219,4),0)</f>
        <v>0</v>
      </c>
      <c r="AF219" s="22">
        <f>IFERROR(LARGE(AH219:AM219,5),0)+IFERROR(LARGE(AH219:AM219,6),0)</f>
        <v>0</v>
      </c>
      <c r="AG219" s="22">
        <f>IFERROR(LARGE(AH219:AM219,7),0)</f>
        <v>0</v>
      </c>
      <c r="AH219" s="22"/>
      <c r="AI219" s="22"/>
      <c r="AJ219" s="22"/>
      <c r="AK219" s="22"/>
      <c r="AL219" s="22"/>
      <c r="AM219" s="22"/>
    </row>
    <row r="220" spans="1:39">
      <c r="A220" s="3"/>
      <c r="B220" s="3"/>
      <c r="C220" s="3"/>
      <c r="D220" s="2">
        <f ca="1">IF(E219=E220,D219,CELL("wiersz",A218))</f>
        <v>109</v>
      </c>
      <c r="E220" s="23">
        <f>LARGE(F220:AG220,1)+LARGE(F220:AG220,2)+LARGE(F220:AG220,3)+LARGE(F220:AG220,4)+IFERROR(LARGE(F220:AG220,5),0)+IFERROR(LARGE(F220:AG220,6),0)</f>
        <v>0</v>
      </c>
      <c r="F220" s="22"/>
      <c r="G220" s="22"/>
      <c r="H220" s="22"/>
      <c r="I220" s="71"/>
      <c r="J220" s="72"/>
      <c r="K220" s="72"/>
      <c r="L220" s="72"/>
      <c r="M220" s="72"/>
      <c r="N220" s="22"/>
      <c r="O220" s="22"/>
      <c r="P220" s="22"/>
      <c r="Q220" s="22"/>
      <c r="R220" s="22"/>
      <c r="S220" s="22"/>
      <c r="T220" s="71"/>
      <c r="U220" s="71"/>
      <c r="V220" s="22"/>
      <c r="W220" s="22"/>
      <c r="X220" s="22"/>
      <c r="Y220" s="73"/>
      <c r="Z220" s="22"/>
      <c r="AA220" s="22"/>
      <c r="AB220" s="22"/>
      <c r="AC220" s="22"/>
      <c r="AD220" s="22">
        <f>IFERROR(LARGE(AH220:AM220,1),0)+IFERROR(LARGE(AH220:AM220,2),0)</f>
        <v>0</v>
      </c>
      <c r="AE220" s="22">
        <f>IFERROR(LARGE(AH220:AM220,3),0)+IFERROR(LARGE(AH220:AM220,4),0)</f>
        <v>0</v>
      </c>
      <c r="AF220" s="22">
        <f>IFERROR(LARGE(AH220:AM220,5),0)+IFERROR(LARGE(AH220:AM220,6),0)</f>
        <v>0</v>
      </c>
      <c r="AG220" s="22">
        <f>IFERROR(LARGE(AH220:AM220,7),0)</f>
        <v>0</v>
      </c>
      <c r="AH220" s="22"/>
      <c r="AI220" s="22"/>
      <c r="AJ220" s="22"/>
      <c r="AK220" s="22"/>
      <c r="AL220" s="22"/>
      <c r="AM220" s="22"/>
    </row>
    <row r="221" spans="1:39">
      <c r="A221" s="3"/>
      <c r="B221" s="3"/>
      <c r="C221" s="3"/>
      <c r="D221" s="2">
        <f ca="1">IF(E220=E221,D220,CELL("wiersz",A219))</f>
        <v>109</v>
      </c>
      <c r="E221" s="23">
        <f>LARGE(F221:AG221,1)+LARGE(F221:AG221,2)+LARGE(F221:AG221,3)+LARGE(F221:AG221,4)+IFERROR(LARGE(F221:AG221,5),0)+IFERROR(LARGE(F221:AG221,6),0)</f>
        <v>0</v>
      </c>
      <c r="F221" s="22"/>
      <c r="G221" s="22"/>
      <c r="H221" s="22"/>
      <c r="I221" s="71"/>
      <c r="J221" s="72"/>
      <c r="K221" s="72"/>
      <c r="L221" s="72"/>
      <c r="M221" s="72"/>
      <c r="N221" s="22"/>
      <c r="O221" s="22"/>
      <c r="P221" s="22"/>
      <c r="Q221" s="22"/>
      <c r="R221" s="22"/>
      <c r="S221" s="22"/>
      <c r="T221" s="71"/>
      <c r="U221" s="71"/>
      <c r="V221" s="22"/>
      <c r="W221" s="22"/>
      <c r="X221" s="22"/>
      <c r="Y221" s="73"/>
      <c r="Z221" s="22"/>
      <c r="AA221" s="22"/>
      <c r="AB221" s="22"/>
      <c r="AC221" s="22"/>
      <c r="AD221" s="22">
        <f>IFERROR(LARGE(AH221:AM221,1),0)+IFERROR(LARGE(AH221:AM221,2),0)</f>
        <v>0</v>
      </c>
      <c r="AE221" s="22">
        <f>IFERROR(LARGE(AH221:AM221,3),0)+IFERROR(LARGE(AH221:AM221,4),0)</f>
        <v>0</v>
      </c>
      <c r="AF221" s="22">
        <f>IFERROR(LARGE(AH221:AM221,5),0)+IFERROR(LARGE(AH221:AM221,6),0)</f>
        <v>0</v>
      </c>
      <c r="AG221" s="22">
        <f>IFERROR(LARGE(AH221:AM221,7),0)</f>
        <v>0</v>
      </c>
      <c r="AH221" s="22"/>
      <c r="AI221" s="22"/>
      <c r="AJ221" s="22"/>
      <c r="AK221" s="22"/>
      <c r="AL221" s="22"/>
      <c r="AM221" s="22"/>
    </row>
    <row r="222" spans="1:39">
      <c r="A222" s="3"/>
      <c r="B222" s="3"/>
      <c r="C222" s="3"/>
      <c r="D222" s="2">
        <f ca="1">IF(E221=E222,D221,CELL("wiersz",A220))</f>
        <v>109</v>
      </c>
      <c r="E222" s="23">
        <f>LARGE(F222:AG222,1)+LARGE(F222:AG222,2)+LARGE(F222:AG222,3)+LARGE(F222:AG222,4)+IFERROR(LARGE(F222:AG222,5),0)+IFERROR(LARGE(F222:AG222,6),0)</f>
        <v>0</v>
      </c>
      <c r="F222" s="22"/>
      <c r="G222" s="22"/>
      <c r="H222" s="22"/>
      <c r="I222" s="71"/>
      <c r="J222" s="72"/>
      <c r="K222" s="72"/>
      <c r="L222" s="72"/>
      <c r="M222" s="72"/>
      <c r="N222" s="22"/>
      <c r="O222" s="22"/>
      <c r="P222" s="22"/>
      <c r="Q222" s="22"/>
      <c r="R222" s="22"/>
      <c r="S222" s="22"/>
      <c r="T222" s="71"/>
      <c r="U222" s="71"/>
      <c r="V222" s="22"/>
      <c r="W222" s="22"/>
      <c r="X222" s="22"/>
      <c r="Y222" s="73"/>
      <c r="Z222" s="22"/>
      <c r="AA222" s="22"/>
      <c r="AB222" s="22"/>
      <c r="AC222" s="22"/>
      <c r="AD222" s="22">
        <f>IFERROR(LARGE(AH222:AM222,1),0)+IFERROR(LARGE(AH222:AM222,2),0)</f>
        <v>0</v>
      </c>
      <c r="AE222" s="22">
        <f>IFERROR(LARGE(AH222:AM222,3),0)+IFERROR(LARGE(AH222:AM222,4),0)</f>
        <v>0</v>
      </c>
      <c r="AF222" s="22">
        <f>IFERROR(LARGE(AH222:AM222,5),0)+IFERROR(LARGE(AH222:AM222,6),0)</f>
        <v>0</v>
      </c>
      <c r="AG222" s="22">
        <f>IFERROR(LARGE(AH222:AM222,7),0)</f>
        <v>0</v>
      </c>
      <c r="AH222" s="22"/>
      <c r="AI222" s="22"/>
      <c r="AJ222" s="22"/>
      <c r="AK222" s="22"/>
      <c r="AL222" s="22"/>
      <c r="AM222" s="22"/>
    </row>
    <row r="223" spans="1:39">
      <c r="A223" s="3"/>
      <c r="B223" s="3"/>
      <c r="C223" s="3"/>
      <c r="D223" s="2">
        <f ca="1">IF(E222=E223,D222,CELL("wiersz",A221))</f>
        <v>109</v>
      </c>
      <c r="E223" s="23">
        <f>LARGE(F223:AG223,1)+LARGE(F223:AG223,2)+LARGE(F223:AG223,3)+LARGE(F223:AG223,4)+IFERROR(LARGE(F223:AG223,5),0)+IFERROR(LARGE(F223:AG223,6),0)</f>
        <v>0</v>
      </c>
      <c r="F223" s="22"/>
      <c r="G223" s="22"/>
      <c r="H223" s="22"/>
      <c r="I223" s="71"/>
      <c r="J223" s="72"/>
      <c r="K223" s="72"/>
      <c r="L223" s="72"/>
      <c r="M223" s="72"/>
      <c r="N223" s="22"/>
      <c r="O223" s="22"/>
      <c r="P223" s="22"/>
      <c r="Q223" s="22"/>
      <c r="R223" s="22"/>
      <c r="S223" s="22"/>
      <c r="T223" s="71"/>
      <c r="U223" s="71"/>
      <c r="V223" s="22"/>
      <c r="W223" s="22"/>
      <c r="X223" s="22"/>
      <c r="Y223" s="73"/>
      <c r="Z223" s="22"/>
      <c r="AA223" s="22"/>
      <c r="AB223" s="22"/>
      <c r="AC223" s="22"/>
      <c r="AD223" s="22">
        <f>IFERROR(LARGE(AH223:AM223,1),0)+IFERROR(LARGE(AH223:AM223,2),0)</f>
        <v>0</v>
      </c>
      <c r="AE223" s="22">
        <f>IFERROR(LARGE(AH223:AM223,3),0)+IFERROR(LARGE(AH223:AM223,4),0)</f>
        <v>0</v>
      </c>
      <c r="AF223" s="22">
        <f>IFERROR(LARGE(AH223:AM223,5),0)+IFERROR(LARGE(AH223:AM223,6),0)</f>
        <v>0</v>
      </c>
      <c r="AG223" s="22">
        <f>IFERROR(LARGE(AH223:AM223,7),0)</f>
        <v>0</v>
      </c>
      <c r="AH223" s="22"/>
      <c r="AI223" s="22"/>
      <c r="AJ223" s="22"/>
      <c r="AK223" s="22"/>
      <c r="AL223" s="22"/>
      <c r="AM223" s="22"/>
    </row>
    <row r="224" spans="1:39">
      <c r="A224" s="3"/>
      <c r="B224" s="3"/>
      <c r="C224" s="3"/>
      <c r="D224" s="2">
        <f ca="1">IF(E223=E224,D223,CELL("wiersz",A222))</f>
        <v>109</v>
      </c>
      <c r="E224" s="23">
        <f>LARGE(F224:AG224,1)+LARGE(F224:AG224,2)+LARGE(F224:AG224,3)+LARGE(F224:AG224,4)+IFERROR(LARGE(F224:AG224,5),0)+IFERROR(LARGE(F224:AG224,6),0)</f>
        <v>0</v>
      </c>
      <c r="F224" s="22"/>
      <c r="G224" s="22"/>
      <c r="H224" s="22"/>
      <c r="I224" s="71"/>
      <c r="J224" s="72"/>
      <c r="K224" s="72"/>
      <c r="L224" s="72"/>
      <c r="M224" s="72"/>
      <c r="N224" s="22"/>
      <c r="O224" s="22"/>
      <c r="P224" s="22"/>
      <c r="Q224" s="22"/>
      <c r="R224" s="22"/>
      <c r="S224" s="22"/>
      <c r="T224" s="71"/>
      <c r="U224" s="71"/>
      <c r="V224" s="22"/>
      <c r="W224" s="22"/>
      <c r="X224" s="22"/>
      <c r="Y224" s="73"/>
      <c r="Z224" s="22"/>
      <c r="AA224" s="22"/>
      <c r="AB224" s="22"/>
      <c r="AC224" s="22"/>
      <c r="AD224" s="22">
        <f>IFERROR(LARGE(AH224:AM224,1),0)+IFERROR(LARGE(AH224:AM224,2),0)</f>
        <v>0</v>
      </c>
      <c r="AE224" s="22">
        <f>IFERROR(LARGE(AH224:AM224,3),0)+IFERROR(LARGE(AH224:AM224,4),0)</f>
        <v>0</v>
      </c>
      <c r="AF224" s="22">
        <f>IFERROR(LARGE(AH224:AM224,5),0)+IFERROR(LARGE(AH224:AM224,6),0)</f>
        <v>0</v>
      </c>
      <c r="AG224" s="22">
        <f>IFERROR(LARGE(AH224:AM224,7),0)</f>
        <v>0</v>
      </c>
      <c r="AH224" s="22"/>
      <c r="AI224" s="22"/>
      <c r="AJ224" s="22"/>
      <c r="AK224" s="22"/>
      <c r="AL224" s="22"/>
      <c r="AM224" s="22"/>
    </row>
    <row r="225" spans="1:39">
      <c r="A225" s="3"/>
      <c r="B225" s="3"/>
      <c r="C225" s="3"/>
      <c r="D225" s="2">
        <f ca="1">IF(E224=E225,D224,CELL("wiersz",A223))</f>
        <v>109</v>
      </c>
      <c r="E225" s="23">
        <f>LARGE(F225:AG225,1)+LARGE(F225:AG225,2)+LARGE(F225:AG225,3)+LARGE(F225:AG225,4)+IFERROR(LARGE(F225:AG225,5),0)+IFERROR(LARGE(F225:AG225,6),0)</f>
        <v>0</v>
      </c>
      <c r="F225" s="22"/>
      <c r="G225" s="22"/>
      <c r="H225" s="22"/>
      <c r="I225" s="71"/>
      <c r="J225" s="72"/>
      <c r="K225" s="72"/>
      <c r="L225" s="72"/>
      <c r="M225" s="72"/>
      <c r="N225" s="22"/>
      <c r="O225" s="22"/>
      <c r="P225" s="22"/>
      <c r="Q225" s="22"/>
      <c r="R225" s="22"/>
      <c r="S225" s="22"/>
      <c r="T225" s="71"/>
      <c r="U225" s="71"/>
      <c r="V225" s="22"/>
      <c r="W225" s="22"/>
      <c r="X225" s="22"/>
      <c r="Y225" s="73"/>
      <c r="Z225" s="22"/>
      <c r="AA225" s="22"/>
      <c r="AB225" s="22"/>
      <c r="AC225" s="22"/>
      <c r="AD225" s="22">
        <f>IFERROR(LARGE(AH225:AM225,1),0)+IFERROR(LARGE(AH225:AM225,2),0)</f>
        <v>0</v>
      </c>
      <c r="AE225" s="22">
        <f>IFERROR(LARGE(AH225:AM225,3),0)+IFERROR(LARGE(AH225:AM225,4),0)</f>
        <v>0</v>
      </c>
      <c r="AF225" s="22">
        <f>IFERROR(LARGE(AH225:AM225,5),0)+IFERROR(LARGE(AH225:AM225,6),0)</f>
        <v>0</v>
      </c>
      <c r="AG225" s="22">
        <f>IFERROR(LARGE(AH225:AM225,7),0)</f>
        <v>0</v>
      </c>
      <c r="AH225" s="22"/>
      <c r="AI225" s="22"/>
      <c r="AJ225" s="22"/>
      <c r="AK225" s="22"/>
      <c r="AL225" s="22"/>
      <c r="AM225" s="22"/>
    </row>
    <row r="226" spans="1:39">
      <c r="A226" s="3"/>
      <c r="B226" s="3"/>
      <c r="C226" s="3"/>
      <c r="D226" s="2">
        <f ca="1">IF(E225=E226,D225,CELL("wiersz",A224))</f>
        <v>109</v>
      </c>
      <c r="E226" s="23">
        <f>LARGE(F226:AG226,1)+LARGE(F226:AG226,2)+LARGE(F226:AG226,3)+LARGE(F226:AG226,4)+IFERROR(LARGE(F226:AG226,5),0)+IFERROR(LARGE(F226:AG226,6),0)</f>
        <v>0</v>
      </c>
      <c r="F226" s="22"/>
      <c r="G226" s="22"/>
      <c r="H226" s="22"/>
      <c r="I226" s="71"/>
      <c r="J226" s="72"/>
      <c r="K226" s="72"/>
      <c r="L226" s="72"/>
      <c r="M226" s="72"/>
      <c r="N226" s="22"/>
      <c r="O226" s="22"/>
      <c r="P226" s="22"/>
      <c r="Q226" s="22"/>
      <c r="R226" s="22"/>
      <c r="S226" s="22"/>
      <c r="T226" s="71"/>
      <c r="U226" s="71"/>
      <c r="V226" s="22"/>
      <c r="W226" s="22"/>
      <c r="X226" s="22"/>
      <c r="Y226" s="73"/>
      <c r="Z226" s="22"/>
      <c r="AA226" s="22"/>
      <c r="AB226" s="22"/>
      <c r="AC226" s="22"/>
      <c r="AD226" s="22">
        <f>IFERROR(LARGE(AH226:AM226,1),0)+IFERROR(LARGE(AH226:AM226,2),0)</f>
        <v>0</v>
      </c>
      <c r="AE226" s="22">
        <f>IFERROR(LARGE(AH226:AM226,3),0)+IFERROR(LARGE(AH226:AM226,4),0)</f>
        <v>0</v>
      </c>
      <c r="AF226" s="22">
        <f>IFERROR(LARGE(AH226:AM226,5),0)+IFERROR(LARGE(AH226:AM226,6),0)</f>
        <v>0</v>
      </c>
      <c r="AG226" s="22">
        <f>IFERROR(LARGE(AH226:AM226,7),0)</f>
        <v>0</v>
      </c>
      <c r="AH226" s="22"/>
      <c r="AI226" s="22"/>
      <c r="AJ226" s="22"/>
      <c r="AK226" s="22"/>
      <c r="AL226" s="22"/>
      <c r="AM226" s="22"/>
    </row>
    <row r="227" spans="1:39">
      <c r="A227" s="3"/>
      <c r="B227" s="3"/>
      <c r="C227" s="3"/>
      <c r="D227" s="2">
        <f ca="1">IF(E226=E227,D226,CELL("wiersz",A225))</f>
        <v>109</v>
      </c>
      <c r="E227" s="23">
        <f>LARGE(F227:AG227,1)+LARGE(F227:AG227,2)+LARGE(F227:AG227,3)+LARGE(F227:AG227,4)+IFERROR(LARGE(F227:AG227,5),0)+IFERROR(LARGE(F227:AG227,6),0)</f>
        <v>0</v>
      </c>
      <c r="F227" s="22"/>
      <c r="G227" s="22"/>
      <c r="H227" s="22"/>
      <c r="I227" s="71"/>
      <c r="J227" s="72"/>
      <c r="K227" s="72"/>
      <c r="L227" s="72"/>
      <c r="M227" s="72"/>
      <c r="N227" s="22"/>
      <c r="O227" s="22"/>
      <c r="P227" s="22"/>
      <c r="Q227" s="22"/>
      <c r="R227" s="22"/>
      <c r="S227" s="22"/>
      <c r="T227" s="71"/>
      <c r="U227" s="71"/>
      <c r="V227" s="22"/>
      <c r="W227" s="22"/>
      <c r="X227" s="22"/>
      <c r="Y227" s="73"/>
      <c r="Z227" s="22"/>
      <c r="AA227" s="22"/>
      <c r="AB227" s="22"/>
      <c r="AC227" s="22"/>
      <c r="AD227" s="22">
        <f>IFERROR(LARGE(AH227:AM227,1),0)+IFERROR(LARGE(AH227:AM227,2),0)</f>
        <v>0</v>
      </c>
      <c r="AE227" s="22">
        <f>IFERROR(LARGE(AH227:AM227,3),0)+IFERROR(LARGE(AH227:AM227,4),0)</f>
        <v>0</v>
      </c>
      <c r="AF227" s="22">
        <f>IFERROR(LARGE(AH227:AM227,5),0)+IFERROR(LARGE(AH227:AM227,6),0)</f>
        <v>0</v>
      </c>
      <c r="AG227" s="22">
        <f>IFERROR(LARGE(AH227:AM227,7),0)</f>
        <v>0</v>
      </c>
      <c r="AH227" s="22"/>
      <c r="AI227" s="22"/>
      <c r="AJ227" s="22"/>
      <c r="AK227" s="22"/>
      <c r="AL227" s="22"/>
      <c r="AM227" s="22"/>
    </row>
    <row r="228" spans="1:39">
      <c r="A228" s="3"/>
      <c r="B228" s="3"/>
      <c r="C228" s="3"/>
      <c r="D228" s="2">
        <f ca="1">IF(E227=E228,D227,CELL("wiersz",A226))</f>
        <v>109</v>
      </c>
      <c r="E228" s="23">
        <f>LARGE(F228:AG228,1)+LARGE(F228:AG228,2)+LARGE(F228:AG228,3)+LARGE(F228:AG228,4)+IFERROR(LARGE(F228:AG228,5),0)+IFERROR(LARGE(F228:AG228,6),0)</f>
        <v>0</v>
      </c>
      <c r="F228" s="22"/>
      <c r="G228" s="22"/>
      <c r="H228" s="22"/>
      <c r="I228" s="71"/>
      <c r="J228" s="72"/>
      <c r="K228" s="72"/>
      <c r="L228" s="72"/>
      <c r="M228" s="72"/>
      <c r="N228" s="22"/>
      <c r="O228" s="22"/>
      <c r="P228" s="22"/>
      <c r="Q228" s="22"/>
      <c r="R228" s="22"/>
      <c r="S228" s="22"/>
      <c r="T228" s="71"/>
      <c r="U228" s="71"/>
      <c r="V228" s="22"/>
      <c r="W228" s="22"/>
      <c r="X228" s="22"/>
      <c r="Y228" s="73"/>
      <c r="Z228" s="22"/>
      <c r="AA228" s="22"/>
      <c r="AB228" s="22"/>
      <c r="AC228" s="22"/>
      <c r="AD228" s="22">
        <f>IFERROR(LARGE(AH228:AM228,1),0)+IFERROR(LARGE(AH228:AM228,2),0)</f>
        <v>0</v>
      </c>
      <c r="AE228" s="22">
        <f>IFERROR(LARGE(AH228:AM228,3),0)+IFERROR(LARGE(AH228:AM228,4),0)</f>
        <v>0</v>
      </c>
      <c r="AF228" s="22">
        <f>IFERROR(LARGE(AH228:AM228,5),0)+IFERROR(LARGE(AH228:AM228,6),0)</f>
        <v>0</v>
      </c>
      <c r="AG228" s="22">
        <f>IFERROR(LARGE(AH228:AM228,7),0)</f>
        <v>0</v>
      </c>
      <c r="AH228" s="22"/>
      <c r="AI228" s="22"/>
      <c r="AJ228" s="22"/>
      <c r="AK228" s="22"/>
      <c r="AL228" s="22"/>
      <c r="AM228" s="22"/>
    </row>
    <row r="229" spans="1:39">
      <c r="A229" s="3"/>
      <c r="B229" s="3"/>
      <c r="C229" s="3"/>
      <c r="D229" s="2">
        <f ca="1">IF(E228=E229,D228,CELL("wiersz",A227))</f>
        <v>109</v>
      </c>
      <c r="E229" s="23">
        <f>LARGE(F229:AG229,1)+LARGE(F229:AG229,2)+LARGE(F229:AG229,3)+LARGE(F229:AG229,4)+IFERROR(LARGE(F229:AG229,5),0)+IFERROR(LARGE(F229:AG229,6),0)</f>
        <v>0</v>
      </c>
      <c r="F229" s="22"/>
      <c r="G229" s="22"/>
      <c r="H229" s="22"/>
      <c r="I229" s="71"/>
      <c r="J229" s="72"/>
      <c r="K229" s="72"/>
      <c r="L229" s="72"/>
      <c r="M229" s="72"/>
      <c r="N229" s="22"/>
      <c r="O229" s="22"/>
      <c r="P229" s="22"/>
      <c r="Q229" s="22"/>
      <c r="R229" s="22"/>
      <c r="S229" s="22"/>
      <c r="T229" s="71"/>
      <c r="U229" s="71"/>
      <c r="V229" s="22"/>
      <c r="W229" s="22"/>
      <c r="X229" s="22"/>
      <c r="Y229" s="73"/>
      <c r="Z229" s="22"/>
      <c r="AA229" s="22"/>
      <c r="AB229" s="22"/>
      <c r="AC229" s="22"/>
      <c r="AD229" s="22">
        <f>IFERROR(LARGE(AH229:AM229,1),0)+IFERROR(LARGE(AH229:AM229,2),0)</f>
        <v>0</v>
      </c>
      <c r="AE229" s="22">
        <f>IFERROR(LARGE(AH229:AM229,3),0)+IFERROR(LARGE(AH229:AM229,4),0)</f>
        <v>0</v>
      </c>
      <c r="AF229" s="22">
        <f>IFERROR(LARGE(AH229:AM229,5),0)+IFERROR(LARGE(AH229:AM229,6),0)</f>
        <v>0</v>
      </c>
      <c r="AG229" s="22">
        <f>IFERROR(LARGE(AH229:AM229,7),0)</f>
        <v>0</v>
      </c>
      <c r="AH229" s="22"/>
      <c r="AI229" s="22"/>
      <c r="AJ229" s="22"/>
      <c r="AK229" s="22"/>
      <c r="AL229" s="22"/>
      <c r="AM229" s="22"/>
    </row>
    <row r="230" spans="1:39">
      <c r="A230" s="3"/>
      <c r="B230" s="3"/>
      <c r="C230" s="3"/>
      <c r="D230" s="2">
        <f ca="1">IF(E229=E230,D229,CELL("wiersz",A228))</f>
        <v>109</v>
      </c>
      <c r="E230" s="23">
        <f>LARGE(F230:AG230,1)+LARGE(F230:AG230,2)+LARGE(F230:AG230,3)+LARGE(F230:AG230,4)+IFERROR(LARGE(F230:AG230,5),0)+IFERROR(LARGE(F230:AG230,6),0)</f>
        <v>0</v>
      </c>
      <c r="F230" s="22"/>
      <c r="G230" s="22"/>
      <c r="H230" s="22"/>
      <c r="I230" s="71"/>
      <c r="J230" s="72"/>
      <c r="K230" s="72"/>
      <c r="L230" s="72"/>
      <c r="M230" s="72"/>
      <c r="N230" s="22"/>
      <c r="O230" s="22"/>
      <c r="P230" s="22"/>
      <c r="Q230" s="22"/>
      <c r="R230" s="22"/>
      <c r="S230" s="22"/>
      <c r="T230" s="71"/>
      <c r="U230" s="71"/>
      <c r="V230" s="22"/>
      <c r="W230" s="22"/>
      <c r="X230" s="22"/>
      <c r="Y230" s="73"/>
      <c r="Z230" s="22"/>
      <c r="AA230" s="22"/>
      <c r="AB230" s="22"/>
      <c r="AC230" s="22"/>
      <c r="AD230" s="22">
        <f>IFERROR(LARGE(AH230:AM230,1),0)+IFERROR(LARGE(AH230:AM230,2),0)</f>
        <v>0</v>
      </c>
      <c r="AE230" s="22">
        <f>IFERROR(LARGE(AH230:AM230,3),0)+IFERROR(LARGE(AH230:AM230,4),0)</f>
        <v>0</v>
      </c>
      <c r="AF230" s="22">
        <f>IFERROR(LARGE(AH230:AM230,5),0)+IFERROR(LARGE(AH230:AM230,6),0)</f>
        <v>0</v>
      </c>
      <c r="AG230" s="22">
        <f>IFERROR(LARGE(AH230:AM230,7),0)</f>
        <v>0</v>
      </c>
      <c r="AH230" s="22"/>
      <c r="AI230" s="22"/>
      <c r="AJ230" s="22"/>
      <c r="AK230" s="22"/>
      <c r="AL230" s="22"/>
      <c r="AM230" s="22"/>
    </row>
    <row r="231" spans="1:39">
      <c r="A231" s="3"/>
      <c r="B231" s="3"/>
      <c r="C231" s="3"/>
      <c r="D231" s="2">
        <f ca="1">IF(E230=E231,D230,CELL("wiersz",A229))</f>
        <v>109</v>
      </c>
      <c r="E231" s="23">
        <f>LARGE(F231:AG231,1)+LARGE(F231:AG231,2)+LARGE(F231:AG231,3)+LARGE(F231:AG231,4)+IFERROR(LARGE(F231:AG231,5),0)+IFERROR(LARGE(F231:AG231,6),0)</f>
        <v>0</v>
      </c>
      <c r="F231" s="22"/>
      <c r="G231" s="22"/>
      <c r="H231" s="22"/>
      <c r="I231" s="71"/>
      <c r="J231" s="72"/>
      <c r="K231" s="72"/>
      <c r="L231" s="72"/>
      <c r="M231" s="72"/>
      <c r="N231" s="22"/>
      <c r="O231" s="22"/>
      <c r="P231" s="22"/>
      <c r="Q231" s="22"/>
      <c r="R231" s="22"/>
      <c r="S231" s="22"/>
      <c r="T231" s="71"/>
      <c r="U231" s="71"/>
      <c r="V231" s="22"/>
      <c r="W231" s="22"/>
      <c r="X231" s="22"/>
      <c r="Y231" s="73"/>
      <c r="Z231" s="22"/>
      <c r="AA231" s="22"/>
      <c r="AB231" s="22"/>
      <c r="AC231" s="22"/>
      <c r="AD231" s="22">
        <f>IFERROR(LARGE(AH231:AM231,1),0)+IFERROR(LARGE(AH231:AM231,2),0)</f>
        <v>0</v>
      </c>
      <c r="AE231" s="22">
        <f>IFERROR(LARGE(AH231:AM231,3),0)+IFERROR(LARGE(AH231:AM231,4),0)</f>
        <v>0</v>
      </c>
      <c r="AF231" s="22">
        <f>IFERROR(LARGE(AH231:AM231,5),0)+IFERROR(LARGE(AH231:AM231,6),0)</f>
        <v>0</v>
      </c>
      <c r="AG231" s="22">
        <f>IFERROR(LARGE(AH231:AM231,7),0)</f>
        <v>0</v>
      </c>
      <c r="AH231" s="22"/>
      <c r="AI231" s="22"/>
      <c r="AJ231" s="22"/>
      <c r="AK231" s="22"/>
      <c r="AL231" s="22"/>
      <c r="AM231" s="22"/>
    </row>
    <row r="232" spans="1:39">
      <c r="A232" s="3"/>
      <c r="B232" s="3"/>
      <c r="C232" s="3"/>
      <c r="D232" s="2">
        <f ca="1">IF(E231=E232,D231,CELL("wiersz",A230))</f>
        <v>109</v>
      </c>
      <c r="E232" s="23">
        <f>LARGE(F232:AG232,1)+LARGE(F232:AG232,2)+LARGE(F232:AG232,3)+LARGE(F232:AG232,4)+IFERROR(LARGE(F232:AG232,5),0)+IFERROR(LARGE(F232:AG232,6),0)</f>
        <v>0</v>
      </c>
      <c r="F232" s="22"/>
      <c r="G232" s="22"/>
      <c r="H232" s="22"/>
      <c r="I232" s="71"/>
      <c r="J232" s="72"/>
      <c r="K232" s="72"/>
      <c r="L232" s="72"/>
      <c r="M232" s="72"/>
      <c r="N232" s="22"/>
      <c r="O232" s="22"/>
      <c r="P232" s="22"/>
      <c r="Q232" s="22"/>
      <c r="R232" s="22"/>
      <c r="S232" s="22"/>
      <c r="T232" s="71"/>
      <c r="U232" s="71"/>
      <c r="V232" s="22"/>
      <c r="W232" s="22"/>
      <c r="X232" s="22"/>
      <c r="Y232" s="73"/>
      <c r="Z232" s="22"/>
      <c r="AA232" s="22"/>
      <c r="AB232" s="22"/>
      <c r="AC232" s="22"/>
      <c r="AD232" s="22">
        <f>IFERROR(LARGE(AH232:AM232,1),0)+IFERROR(LARGE(AH232:AM232,2),0)</f>
        <v>0</v>
      </c>
      <c r="AE232" s="22">
        <f>IFERROR(LARGE(AH232:AM232,3),0)+IFERROR(LARGE(AH232:AM232,4),0)</f>
        <v>0</v>
      </c>
      <c r="AF232" s="22">
        <f>IFERROR(LARGE(AH232:AM232,5),0)+IFERROR(LARGE(AH232:AM232,6),0)</f>
        <v>0</v>
      </c>
      <c r="AG232" s="22">
        <f>IFERROR(LARGE(AH232:AM232,7),0)</f>
        <v>0</v>
      </c>
      <c r="AH232" s="22"/>
      <c r="AI232" s="22"/>
      <c r="AJ232" s="22"/>
      <c r="AK232" s="22"/>
      <c r="AL232" s="22"/>
      <c r="AM232" s="22"/>
    </row>
    <row r="233" spans="1:39">
      <c r="A233" s="3"/>
      <c r="B233" s="3"/>
      <c r="C233" s="3"/>
      <c r="D233" s="2">
        <f ca="1">IF(E232=E233,D232,CELL("wiersz",A231))</f>
        <v>109</v>
      </c>
      <c r="E233" s="23">
        <f>LARGE(F233:AG233,1)+LARGE(F233:AG233,2)+LARGE(F233:AG233,3)+LARGE(F233:AG233,4)+IFERROR(LARGE(F233:AG233,5),0)+IFERROR(LARGE(F233:AG233,6),0)</f>
        <v>0</v>
      </c>
      <c r="F233" s="22"/>
      <c r="G233" s="22"/>
      <c r="H233" s="22"/>
      <c r="I233" s="71"/>
      <c r="J233" s="72"/>
      <c r="K233" s="72"/>
      <c r="L233" s="72"/>
      <c r="M233" s="72"/>
      <c r="N233" s="22"/>
      <c r="O233" s="22"/>
      <c r="P233" s="22"/>
      <c r="Q233" s="22"/>
      <c r="R233" s="22"/>
      <c r="S233" s="22"/>
      <c r="T233" s="71"/>
      <c r="U233" s="71"/>
      <c r="V233" s="22"/>
      <c r="W233" s="22"/>
      <c r="X233" s="22"/>
      <c r="Y233" s="73"/>
      <c r="Z233" s="22"/>
      <c r="AA233" s="22"/>
      <c r="AB233" s="22"/>
      <c r="AC233" s="22"/>
      <c r="AD233" s="22">
        <f>IFERROR(LARGE(AH233:AM233,1),0)+IFERROR(LARGE(AH233:AM233,2),0)</f>
        <v>0</v>
      </c>
      <c r="AE233" s="22">
        <f>IFERROR(LARGE(AH233:AM233,3),0)+IFERROR(LARGE(AH233:AM233,4),0)</f>
        <v>0</v>
      </c>
      <c r="AF233" s="22">
        <f>IFERROR(LARGE(AH233:AM233,5),0)+IFERROR(LARGE(AH233:AM233,6),0)</f>
        <v>0</v>
      </c>
      <c r="AG233" s="22">
        <f>IFERROR(LARGE(AH233:AM233,7),0)</f>
        <v>0</v>
      </c>
      <c r="AH233" s="22"/>
      <c r="AI233" s="22"/>
      <c r="AJ233" s="22"/>
      <c r="AK233" s="22"/>
      <c r="AL233" s="22"/>
      <c r="AM233" s="22"/>
    </row>
    <row r="234" spans="1:39">
      <c r="A234" s="3"/>
      <c r="B234" s="3"/>
      <c r="C234" s="3"/>
      <c r="D234" s="2">
        <f ca="1">IF(E233=E234,D233,CELL("wiersz",A232))</f>
        <v>109</v>
      </c>
      <c r="E234" s="23">
        <f>LARGE(F234:AG234,1)+LARGE(F234:AG234,2)+LARGE(F234:AG234,3)+LARGE(F234:AG234,4)+IFERROR(LARGE(F234:AG234,5),0)+IFERROR(LARGE(F234:AG234,6),0)</f>
        <v>0</v>
      </c>
      <c r="F234" s="22"/>
      <c r="G234" s="22"/>
      <c r="H234" s="22"/>
      <c r="I234" s="71"/>
      <c r="J234" s="72"/>
      <c r="K234" s="72"/>
      <c r="L234" s="72"/>
      <c r="M234" s="72"/>
      <c r="N234" s="22"/>
      <c r="O234" s="22"/>
      <c r="P234" s="22"/>
      <c r="Q234" s="22"/>
      <c r="R234" s="22"/>
      <c r="S234" s="22"/>
      <c r="T234" s="71"/>
      <c r="U234" s="71"/>
      <c r="V234" s="22"/>
      <c r="W234" s="22"/>
      <c r="X234" s="22"/>
      <c r="Y234" s="73"/>
      <c r="Z234" s="22"/>
      <c r="AA234" s="22"/>
      <c r="AB234" s="22"/>
      <c r="AC234" s="22"/>
      <c r="AD234" s="22">
        <f>IFERROR(LARGE(AH234:AM234,1),0)+IFERROR(LARGE(AH234:AM234,2),0)</f>
        <v>0</v>
      </c>
      <c r="AE234" s="22">
        <f>IFERROR(LARGE(AH234:AM234,3),0)+IFERROR(LARGE(AH234:AM234,4),0)</f>
        <v>0</v>
      </c>
      <c r="AF234" s="22">
        <f>IFERROR(LARGE(AH234:AM234,5),0)+IFERROR(LARGE(AH234:AM234,6),0)</f>
        <v>0</v>
      </c>
      <c r="AG234" s="22">
        <f>IFERROR(LARGE(AH234:AM234,7),0)</f>
        <v>0</v>
      </c>
      <c r="AH234" s="22"/>
      <c r="AI234" s="22"/>
      <c r="AJ234" s="22"/>
      <c r="AK234" s="22"/>
      <c r="AL234" s="22"/>
      <c r="AM234" s="22"/>
    </row>
    <row r="235" spans="1:39">
      <c r="A235" s="3"/>
      <c r="B235" s="3"/>
      <c r="C235" s="3"/>
      <c r="D235" s="2">
        <f ca="1">IF(E234=E235,D234,CELL("wiersz",A233))</f>
        <v>109</v>
      </c>
      <c r="E235" s="23">
        <f>LARGE(F235:AG235,1)+LARGE(F235:AG235,2)+LARGE(F235:AG235,3)+LARGE(F235:AG235,4)+IFERROR(LARGE(F235:AG235,5),0)+IFERROR(LARGE(F235:AG235,6),0)</f>
        <v>0</v>
      </c>
      <c r="F235" s="22"/>
      <c r="G235" s="22"/>
      <c r="H235" s="22"/>
      <c r="I235" s="71"/>
      <c r="J235" s="72"/>
      <c r="K235" s="72"/>
      <c r="L235" s="72"/>
      <c r="M235" s="72"/>
      <c r="N235" s="22"/>
      <c r="O235" s="22"/>
      <c r="P235" s="22"/>
      <c r="Q235" s="22"/>
      <c r="R235" s="22"/>
      <c r="S235" s="22"/>
      <c r="T235" s="71"/>
      <c r="U235" s="71"/>
      <c r="V235" s="22"/>
      <c r="W235" s="22"/>
      <c r="X235" s="22"/>
      <c r="Y235" s="73"/>
      <c r="Z235" s="22"/>
      <c r="AA235" s="22"/>
      <c r="AB235" s="22"/>
      <c r="AC235" s="22"/>
      <c r="AD235" s="22">
        <f>IFERROR(LARGE(AH235:AM235,1),0)+IFERROR(LARGE(AH235:AM235,2),0)</f>
        <v>0</v>
      </c>
      <c r="AE235" s="22">
        <f>IFERROR(LARGE(AH235:AM235,3),0)+IFERROR(LARGE(AH235:AM235,4),0)</f>
        <v>0</v>
      </c>
      <c r="AF235" s="22">
        <f>IFERROR(LARGE(AH235:AM235,5),0)+IFERROR(LARGE(AH235:AM235,6),0)</f>
        <v>0</v>
      </c>
      <c r="AG235" s="22">
        <f>IFERROR(LARGE(AH235:AM235,7),0)</f>
        <v>0</v>
      </c>
      <c r="AH235" s="22"/>
      <c r="AI235" s="22"/>
      <c r="AJ235" s="22"/>
      <c r="AK235" s="22"/>
      <c r="AL235" s="22"/>
      <c r="AM235" s="22"/>
    </row>
    <row r="236" spans="1:39">
      <c r="A236" s="3"/>
      <c r="B236" s="3"/>
      <c r="C236" s="3"/>
      <c r="D236" s="2">
        <f ca="1">IF(E235=E236,D235,CELL("wiersz",A234))</f>
        <v>109</v>
      </c>
      <c r="E236" s="23">
        <f>LARGE(F236:AG236,1)+LARGE(F236:AG236,2)+LARGE(F236:AG236,3)+LARGE(F236:AG236,4)+IFERROR(LARGE(F236:AG236,5),0)+IFERROR(LARGE(F236:AG236,6),0)</f>
        <v>0</v>
      </c>
      <c r="F236" s="22"/>
      <c r="G236" s="22"/>
      <c r="H236" s="22"/>
      <c r="I236" s="71"/>
      <c r="J236" s="72"/>
      <c r="K236" s="72"/>
      <c r="L236" s="72"/>
      <c r="M236" s="72"/>
      <c r="N236" s="22"/>
      <c r="O236" s="22"/>
      <c r="P236" s="22"/>
      <c r="Q236" s="22"/>
      <c r="R236" s="22"/>
      <c r="S236" s="22"/>
      <c r="T236" s="71"/>
      <c r="U236" s="71"/>
      <c r="V236" s="22"/>
      <c r="W236" s="22"/>
      <c r="X236" s="22"/>
      <c r="Y236" s="73"/>
      <c r="Z236" s="22"/>
      <c r="AA236" s="22"/>
      <c r="AB236" s="22"/>
      <c r="AC236" s="22"/>
      <c r="AD236" s="22">
        <f>IFERROR(LARGE(AH236:AM236,1),0)+IFERROR(LARGE(AH236:AM236,2),0)</f>
        <v>0</v>
      </c>
      <c r="AE236" s="22">
        <f>IFERROR(LARGE(AH236:AM236,3),0)+IFERROR(LARGE(AH236:AM236,4),0)</f>
        <v>0</v>
      </c>
      <c r="AF236" s="22">
        <f>IFERROR(LARGE(AH236:AM236,5),0)+IFERROR(LARGE(AH236:AM236,6),0)</f>
        <v>0</v>
      </c>
      <c r="AG236" s="22">
        <f>IFERROR(LARGE(AH236:AM236,7),0)</f>
        <v>0</v>
      </c>
      <c r="AH236" s="22"/>
      <c r="AI236" s="22"/>
      <c r="AJ236" s="22"/>
      <c r="AK236" s="22"/>
      <c r="AL236" s="22"/>
      <c r="AM236" s="22"/>
    </row>
    <row r="237" spans="1:39">
      <c r="A237" s="3"/>
      <c r="B237" s="3"/>
      <c r="C237" s="3"/>
      <c r="D237" s="2">
        <f ca="1">IF(E236=E237,D236,CELL("wiersz",A235))</f>
        <v>109</v>
      </c>
      <c r="E237" s="23">
        <f>LARGE(F237:AG237,1)+LARGE(F237:AG237,2)+LARGE(F237:AG237,3)+LARGE(F237:AG237,4)+IFERROR(LARGE(F237:AG237,5),0)+IFERROR(LARGE(F237:AG237,6),0)</f>
        <v>0</v>
      </c>
      <c r="F237" s="22"/>
      <c r="G237" s="22"/>
      <c r="H237" s="22"/>
      <c r="I237" s="71"/>
      <c r="J237" s="72"/>
      <c r="K237" s="72"/>
      <c r="L237" s="72"/>
      <c r="M237" s="72"/>
      <c r="N237" s="22"/>
      <c r="O237" s="22"/>
      <c r="P237" s="22"/>
      <c r="Q237" s="22"/>
      <c r="R237" s="22"/>
      <c r="S237" s="22"/>
      <c r="T237" s="71"/>
      <c r="U237" s="71"/>
      <c r="V237" s="22"/>
      <c r="W237" s="22"/>
      <c r="X237" s="22"/>
      <c r="Y237" s="73"/>
      <c r="Z237" s="22"/>
      <c r="AA237" s="22"/>
      <c r="AB237" s="22"/>
      <c r="AC237" s="22"/>
      <c r="AD237" s="22">
        <f>IFERROR(LARGE(AH237:AM237,1),0)+IFERROR(LARGE(AH237:AM237,2),0)</f>
        <v>0</v>
      </c>
      <c r="AE237" s="22">
        <f>IFERROR(LARGE(AH237:AM237,3),0)+IFERROR(LARGE(AH237:AM237,4),0)</f>
        <v>0</v>
      </c>
      <c r="AF237" s="22">
        <f>IFERROR(LARGE(AH237:AM237,5),0)+IFERROR(LARGE(AH237:AM237,6),0)</f>
        <v>0</v>
      </c>
      <c r="AG237" s="22">
        <f>IFERROR(LARGE(AH237:AM237,7),0)</f>
        <v>0</v>
      </c>
      <c r="AH237" s="22"/>
      <c r="AI237" s="22"/>
      <c r="AJ237" s="22"/>
      <c r="AK237" s="22"/>
      <c r="AL237" s="22"/>
      <c r="AM237" s="22"/>
    </row>
    <row r="238" spans="1:39">
      <c r="A238" s="3"/>
      <c r="B238" s="3"/>
      <c r="C238" s="3"/>
      <c r="D238" s="2">
        <f ca="1">IF(E237=E238,D237,CELL("wiersz",A236))</f>
        <v>109</v>
      </c>
      <c r="E238" s="23">
        <f>LARGE(F238:AG238,1)+LARGE(F238:AG238,2)+LARGE(F238:AG238,3)+LARGE(F238:AG238,4)+IFERROR(LARGE(F238:AG238,5),0)+IFERROR(LARGE(F238:AG238,6),0)</f>
        <v>0</v>
      </c>
      <c r="F238" s="22"/>
      <c r="G238" s="22"/>
      <c r="H238" s="22"/>
      <c r="I238" s="71"/>
      <c r="J238" s="72"/>
      <c r="K238" s="72"/>
      <c r="L238" s="72"/>
      <c r="M238" s="72"/>
      <c r="N238" s="22"/>
      <c r="O238" s="22"/>
      <c r="P238" s="22"/>
      <c r="Q238" s="22"/>
      <c r="R238" s="22"/>
      <c r="S238" s="22"/>
      <c r="T238" s="71"/>
      <c r="U238" s="71"/>
      <c r="V238" s="22"/>
      <c r="W238" s="22"/>
      <c r="X238" s="22"/>
      <c r="Y238" s="73"/>
      <c r="Z238" s="22"/>
      <c r="AA238" s="22"/>
      <c r="AB238" s="22"/>
      <c r="AC238" s="22"/>
      <c r="AD238" s="22">
        <f>IFERROR(LARGE(AH238:AM238,1),0)+IFERROR(LARGE(AH238:AM238,2),0)</f>
        <v>0</v>
      </c>
      <c r="AE238" s="22">
        <f>IFERROR(LARGE(AH238:AM238,3),0)+IFERROR(LARGE(AH238:AM238,4),0)</f>
        <v>0</v>
      </c>
      <c r="AF238" s="22">
        <f>IFERROR(LARGE(AH238:AM238,5),0)+IFERROR(LARGE(AH238:AM238,6),0)</f>
        <v>0</v>
      </c>
      <c r="AG238" s="22">
        <f>IFERROR(LARGE(AH238:AM238,7),0)</f>
        <v>0</v>
      </c>
      <c r="AH238" s="22"/>
      <c r="AI238" s="22"/>
      <c r="AJ238" s="22"/>
      <c r="AK238" s="22"/>
      <c r="AL238" s="22"/>
      <c r="AM238" s="22"/>
    </row>
    <row r="239" spans="1:39">
      <c r="A239" s="3"/>
      <c r="B239" s="3"/>
      <c r="C239" s="3"/>
      <c r="D239" s="2">
        <f ca="1">IF(E238=E239,D238,CELL("wiersz",A237))</f>
        <v>109</v>
      </c>
      <c r="E239" s="23">
        <f>LARGE(F239:AG239,1)+LARGE(F239:AG239,2)+LARGE(F239:AG239,3)+LARGE(F239:AG239,4)+IFERROR(LARGE(F239:AG239,5),0)+IFERROR(LARGE(F239:AG239,6),0)</f>
        <v>0</v>
      </c>
      <c r="F239" s="22"/>
      <c r="G239" s="22"/>
      <c r="H239" s="22"/>
      <c r="I239" s="71"/>
      <c r="J239" s="72"/>
      <c r="K239" s="72"/>
      <c r="L239" s="72"/>
      <c r="M239" s="72"/>
      <c r="N239" s="22"/>
      <c r="O239" s="22"/>
      <c r="P239" s="22"/>
      <c r="Q239" s="22"/>
      <c r="R239" s="22"/>
      <c r="S239" s="22"/>
      <c r="T239" s="71"/>
      <c r="U239" s="71"/>
      <c r="V239" s="22"/>
      <c r="W239" s="22"/>
      <c r="X239" s="22"/>
      <c r="Y239" s="73"/>
      <c r="Z239" s="22"/>
      <c r="AA239" s="22"/>
      <c r="AB239" s="22"/>
      <c r="AC239" s="22"/>
      <c r="AD239" s="22">
        <f>IFERROR(LARGE(AH239:AM239,1),0)+IFERROR(LARGE(AH239:AM239,2),0)</f>
        <v>0</v>
      </c>
      <c r="AE239" s="22">
        <f>IFERROR(LARGE(AH239:AM239,3),0)+IFERROR(LARGE(AH239:AM239,4),0)</f>
        <v>0</v>
      </c>
      <c r="AF239" s="22">
        <f>IFERROR(LARGE(AH239:AM239,5),0)+IFERROR(LARGE(AH239:AM239,6),0)</f>
        <v>0</v>
      </c>
      <c r="AG239" s="22">
        <f>IFERROR(LARGE(AH239:AM239,7),0)</f>
        <v>0</v>
      </c>
      <c r="AH239" s="22"/>
      <c r="AI239" s="22"/>
      <c r="AJ239" s="22"/>
      <c r="AK239" s="22"/>
      <c r="AL239" s="22"/>
      <c r="AM239" s="22"/>
    </row>
    <row r="240" spans="1:39">
      <c r="A240" s="3"/>
      <c r="B240" s="3"/>
      <c r="C240" s="3"/>
      <c r="D240" s="2">
        <f ca="1">IF(E239=E240,D239,CELL("wiersz",A238))</f>
        <v>109</v>
      </c>
      <c r="E240" s="23">
        <f>LARGE(F240:AG240,1)+LARGE(F240:AG240,2)+LARGE(F240:AG240,3)+LARGE(F240:AG240,4)+IFERROR(LARGE(F240:AG240,5),0)+IFERROR(LARGE(F240:AG240,6),0)</f>
        <v>0</v>
      </c>
      <c r="F240" s="22"/>
      <c r="G240" s="22"/>
      <c r="H240" s="22"/>
      <c r="I240" s="71"/>
      <c r="J240" s="72"/>
      <c r="K240" s="72"/>
      <c r="L240" s="72"/>
      <c r="M240" s="72"/>
      <c r="N240" s="22"/>
      <c r="O240" s="22"/>
      <c r="P240" s="22"/>
      <c r="Q240" s="22"/>
      <c r="R240" s="22"/>
      <c r="S240" s="22"/>
      <c r="T240" s="71"/>
      <c r="U240" s="71"/>
      <c r="V240" s="22"/>
      <c r="W240" s="22"/>
      <c r="X240" s="22"/>
      <c r="Y240" s="73"/>
      <c r="Z240" s="22"/>
      <c r="AA240" s="22"/>
      <c r="AB240" s="22"/>
      <c r="AC240" s="22"/>
      <c r="AD240" s="22">
        <f>IFERROR(LARGE(AH240:AM240,1),0)+IFERROR(LARGE(AH240:AM240,2),0)</f>
        <v>0</v>
      </c>
      <c r="AE240" s="22">
        <f>IFERROR(LARGE(AH240:AM240,3),0)+IFERROR(LARGE(AH240:AM240,4),0)</f>
        <v>0</v>
      </c>
      <c r="AF240" s="22">
        <f>IFERROR(LARGE(AH240:AM240,5),0)+IFERROR(LARGE(AH240:AM240,6),0)</f>
        <v>0</v>
      </c>
      <c r="AG240" s="22">
        <f>IFERROR(LARGE(AH240:AM240,7),0)</f>
        <v>0</v>
      </c>
      <c r="AH240" s="22"/>
      <c r="AI240" s="22"/>
      <c r="AJ240" s="22"/>
      <c r="AK240" s="22"/>
      <c r="AL240" s="22"/>
      <c r="AM240" s="22"/>
    </row>
    <row r="241" spans="1:39">
      <c r="A241" s="3"/>
      <c r="B241" s="3"/>
      <c r="C241" s="3"/>
      <c r="D241" s="2">
        <f ca="1">IF(E240=E241,D240,CELL("wiersz",A239))</f>
        <v>109</v>
      </c>
      <c r="E241" s="23">
        <f>LARGE(F241:AG241,1)+LARGE(F241:AG241,2)+LARGE(F241:AG241,3)+LARGE(F241:AG241,4)+IFERROR(LARGE(F241:AG241,5),0)+IFERROR(LARGE(F241:AG241,6),0)</f>
        <v>0</v>
      </c>
      <c r="F241" s="22"/>
      <c r="G241" s="22"/>
      <c r="H241" s="22"/>
      <c r="I241" s="71"/>
      <c r="J241" s="72"/>
      <c r="K241" s="72"/>
      <c r="L241" s="72"/>
      <c r="M241" s="72"/>
      <c r="N241" s="22"/>
      <c r="O241" s="22"/>
      <c r="P241" s="22"/>
      <c r="Q241" s="22"/>
      <c r="R241" s="22"/>
      <c r="S241" s="22"/>
      <c r="T241" s="71"/>
      <c r="U241" s="71"/>
      <c r="V241" s="22"/>
      <c r="W241" s="22"/>
      <c r="X241" s="22"/>
      <c r="Y241" s="73"/>
      <c r="Z241" s="22"/>
      <c r="AA241" s="22"/>
      <c r="AB241" s="22"/>
      <c r="AC241" s="22"/>
      <c r="AD241" s="22">
        <f>IFERROR(LARGE(AH241:AM241,1),0)+IFERROR(LARGE(AH241:AM241,2),0)</f>
        <v>0</v>
      </c>
      <c r="AE241" s="22">
        <f>IFERROR(LARGE(AH241:AM241,3),0)+IFERROR(LARGE(AH241:AM241,4),0)</f>
        <v>0</v>
      </c>
      <c r="AF241" s="22">
        <f>IFERROR(LARGE(AH241:AM241,5),0)+IFERROR(LARGE(AH241:AM241,6),0)</f>
        <v>0</v>
      </c>
      <c r="AG241" s="22">
        <f>IFERROR(LARGE(AH241:AM241,7),0)</f>
        <v>0</v>
      </c>
      <c r="AH241" s="22"/>
      <c r="AI241" s="22"/>
      <c r="AJ241" s="22"/>
      <c r="AK241" s="22"/>
      <c r="AL241" s="22"/>
      <c r="AM241" s="22"/>
    </row>
    <row r="242" spans="1:39">
      <c r="A242" s="3"/>
      <c r="B242" s="3"/>
      <c r="C242" s="3"/>
      <c r="D242" s="2">
        <f ca="1">IF(E241=E242,D241,CELL("wiersz",A240))</f>
        <v>109</v>
      </c>
      <c r="E242" s="23">
        <f>LARGE(F242:AG242,1)+LARGE(F242:AG242,2)+LARGE(F242:AG242,3)+LARGE(F242:AG242,4)+IFERROR(LARGE(F242:AG242,5),0)+IFERROR(LARGE(F242:AG242,6),0)</f>
        <v>0</v>
      </c>
      <c r="F242" s="22"/>
      <c r="G242" s="22"/>
      <c r="H242" s="22"/>
      <c r="I242" s="71"/>
      <c r="J242" s="72"/>
      <c r="K242" s="72"/>
      <c r="L242" s="72"/>
      <c r="M242" s="72"/>
      <c r="N242" s="22"/>
      <c r="O242" s="22"/>
      <c r="P242" s="22"/>
      <c r="Q242" s="22"/>
      <c r="R242" s="22"/>
      <c r="S242" s="22"/>
      <c r="T242" s="71"/>
      <c r="U242" s="71"/>
      <c r="V242" s="22"/>
      <c r="W242" s="22"/>
      <c r="X242" s="22"/>
      <c r="Y242" s="73"/>
      <c r="Z242" s="22"/>
      <c r="AA242" s="22"/>
      <c r="AB242" s="22"/>
      <c r="AC242" s="22"/>
      <c r="AD242" s="22">
        <f>IFERROR(LARGE(AH242:AM242,1),0)+IFERROR(LARGE(AH242:AM242,2),0)</f>
        <v>0</v>
      </c>
      <c r="AE242" s="22">
        <f>IFERROR(LARGE(AH242:AM242,3),0)+IFERROR(LARGE(AH242:AM242,4),0)</f>
        <v>0</v>
      </c>
      <c r="AF242" s="22">
        <f>IFERROR(LARGE(AH242:AM242,5),0)+IFERROR(LARGE(AH242:AM242,6),0)</f>
        <v>0</v>
      </c>
      <c r="AG242" s="22">
        <f>IFERROR(LARGE(AH242:AM242,7),0)</f>
        <v>0</v>
      </c>
      <c r="AH242" s="22"/>
      <c r="AI242" s="22"/>
      <c r="AJ242" s="22"/>
      <c r="AK242" s="22"/>
      <c r="AL242" s="22"/>
      <c r="AM242" s="22"/>
    </row>
    <row r="243" spans="1:39">
      <c r="A243" s="3"/>
      <c r="B243" s="3"/>
      <c r="C243" s="3"/>
      <c r="D243" s="2">
        <f ca="1">IF(E242=E243,D242,CELL("wiersz",A241))</f>
        <v>109</v>
      </c>
      <c r="E243" s="23">
        <f>LARGE(F243:AG243,1)+LARGE(F243:AG243,2)+LARGE(F243:AG243,3)+LARGE(F243:AG243,4)+IFERROR(LARGE(F243:AG243,5),0)+IFERROR(LARGE(F243:AG243,6),0)</f>
        <v>0</v>
      </c>
      <c r="F243" s="22"/>
      <c r="G243" s="22"/>
      <c r="H243" s="22"/>
      <c r="I243" s="71"/>
      <c r="J243" s="72"/>
      <c r="K243" s="72"/>
      <c r="L243" s="72"/>
      <c r="M243" s="72"/>
      <c r="N243" s="22"/>
      <c r="O243" s="22"/>
      <c r="P243" s="22"/>
      <c r="Q243" s="22"/>
      <c r="R243" s="22"/>
      <c r="S243" s="22"/>
      <c r="T243" s="71"/>
      <c r="U243" s="71"/>
      <c r="V243" s="22"/>
      <c r="W243" s="22"/>
      <c r="X243" s="22"/>
      <c r="Y243" s="73"/>
      <c r="Z243" s="22"/>
      <c r="AA243" s="22"/>
      <c r="AB243" s="22"/>
      <c r="AC243" s="22"/>
      <c r="AD243" s="22">
        <f>IFERROR(LARGE(AH243:AM243,1),0)+IFERROR(LARGE(AH243:AM243,2),0)</f>
        <v>0</v>
      </c>
      <c r="AE243" s="22">
        <f>IFERROR(LARGE(AH243:AM243,3),0)+IFERROR(LARGE(AH243:AM243,4),0)</f>
        <v>0</v>
      </c>
      <c r="AF243" s="22">
        <f>IFERROR(LARGE(AH243:AM243,5),0)+IFERROR(LARGE(AH243:AM243,6),0)</f>
        <v>0</v>
      </c>
      <c r="AG243" s="22">
        <f>IFERROR(LARGE(AH243:AM243,7),0)</f>
        <v>0</v>
      </c>
      <c r="AH243" s="22"/>
      <c r="AI243" s="22"/>
      <c r="AJ243" s="22"/>
      <c r="AK243" s="22"/>
      <c r="AL243" s="22"/>
      <c r="AM243" s="22"/>
    </row>
    <row r="244" spans="1:39">
      <c r="A244" s="3"/>
      <c r="B244" s="3"/>
      <c r="C244" s="3"/>
      <c r="D244" s="2">
        <f ca="1">IF(E243=E244,D243,CELL("wiersz",A242))</f>
        <v>109</v>
      </c>
      <c r="E244" s="23">
        <f>LARGE(F244:AG244,1)+LARGE(F244:AG244,2)+LARGE(F244:AG244,3)+LARGE(F244:AG244,4)+IFERROR(LARGE(F244:AG244,5),0)+IFERROR(LARGE(F244:AG244,6),0)</f>
        <v>0</v>
      </c>
      <c r="F244" s="22"/>
      <c r="G244" s="22"/>
      <c r="H244" s="22"/>
      <c r="I244" s="71"/>
      <c r="J244" s="72"/>
      <c r="K244" s="72"/>
      <c r="L244" s="72"/>
      <c r="M244" s="72"/>
      <c r="N244" s="22"/>
      <c r="O244" s="22"/>
      <c r="P244" s="22"/>
      <c r="Q244" s="22"/>
      <c r="R244" s="22"/>
      <c r="S244" s="22"/>
      <c r="T244" s="71"/>
      <c r="U244" s="71"/>
      <c r="V244" s="22"/>
      <c r="W244" s="22"/>
      <c r="X244" s="22"/>
      <c r="Y244" s="73"/>
      <c r="Z244" s="22"/>
      <c r="AA244" s="22"/>
      <c r="AB244" s="22"/>
      <c r="AC244" s="22"/>
      <c r="AD244" s="22">
        <f>IFERROR(LARGE(AH244:AM244,1),0)+IFERROR(LARGE(AH244:AM244,2),0)</f>
        <v>0</v>
      </c>
      <c r="AE244" s="22">
        <f>IFERROR(LARGE(AH244:AM244,3),0)+IFERROR(LARGE(AH244:AM244,4),0)</f>
        <v>0</v>
      </c>
      <c r="AF244" s="22">
        <f>IFERROR(LARGE(AH244:AM244,5),0)+IFERROR(LARGE(AH244:AM244,6),0)</f>
        <v>0</v>
      </c>
      <c r="AG244" s="22">
        <f>IFERROR(LARGE(AH244:AM244,7),0)</f>
        <v>0</v>
      </c>
      <c r="AH244" s="22"/>
      <c r="AI244" s="22"/>
      <c r="AJ244" s="22"/>
      <c r="AK244" s="22"/>
      <c r="AL244" s="22"/>
      <c r="AM244" s="22"/>
    </row>
    <row r="245" spans="1:39">
      <c r="A245" s="3"/>
      <c r="B245" s="3"/>
      <c r="C245" s="3"/>
      <c r="D245" s="2">
        <f ca="1">IF(E244=E245,D244,CELL("wiersz",A243))</f>
        <v>109</v>
      </c>
      <c r="E245" s="23">
        <f>LARGE(F245:AG245,1)+LARGE(F245:AG245,2)+LARGE(F245:AG245,3)+LARGE(F245:AG245,4)+IFERROR(LARGE(F245:AG245,5),0)+IFERROR(LARGE(F245:AG245,6),0)</f>
        <v>0</v>
      </c>
      <c r="F245" s="22"/>
      <c r="G245" s="22"/>
      <c r="H245" s="22"/>
      <c r="I245" s="71"/>
      <c r="J245" s="72"/>
      <c r="K245" s="72"/>
      <c r="L245" s="72"/>
      <c r="M245" s="72"/>
      <c r="N245" s="22"/>
      <c r="O245" s="22"/>
      <c r="P245" s="22"/>
      <c r="Q245" s="22"/>
      <c r="R245" s="22"/>
      <c r="S245" s="22"/>
      <c r="T245" s="71"/>
      <c r="U245" s="71"/>
      <c r="V245" s="22"/>
      <c r="W245" s="22"/>
      <c r="X245" s="22"/>
      <c r="Y245" s="73"/>
      <c r="Z245" s="22"/>
      <c r="AA245" s="22"/>
      <c r="AB245" s="22"/>
      <c r="AC245" s="22"/>
      <c r="AD245" s="22">
        <f>IFERROR(LARGE(AH245:AM245,1),0)+IFERROR(LARGE(AH245:AM245,2),0)</f>
        <v>0</v>
      </c>
      <c r="AE245" s="22">
        <f>IFERROR(LARGE(AH245:AM245,3),0)+IFERROR(LARGE(AH245:AM245,4),0)</f>
        <v>0</v>
      </c>
      <c r="AF245" s="22">
        <f>IFERROR(LARGE(AH245:AM245,5),0)+IFERROR(LARGE(AH245:AM245,6),0)</f>
        <v>0</v>
      </c>
      <c r="AG245" s="22">
        <f>IFERROR(LARGE(AH245:AM245,7),0)</f>
        <v>0</v>
      </c>
      <c r="AH245" s="22"/>
      <c r="AI245" s="22"/>
      <c r="AJ245" s="22"/>
      <c r="AK245" s="22"/>
      <c r="AL245" s="22"/>
      <c r="AM245" s="22"/>
    </row>
    <row r="246" spans="1:39">
      <c r="A246" s="3"/>
      <c r="B246" s="3"/>
      <c r="C246" s="3"/>
      <c r="D246" s="2">
        <f ca="1">IF(E245=E246,D245,CELL("wiersz",A244))</f>
        <v>109</v>
      </c>
      <c r="E246" s="23">
        <f>LARGE(F246:AG246,1)+LARGE(F246:AG246,2)+LARGE(F246:AG246,3)+LARGE(F246:AG246,4)+IFERROR(LARGE(F246:AG246,5),0)+IFERROR(LARGE(F246:AG246,6),0)</f>
        <v>0</v>
      </c>
      <c r="F246" s="22"/>
      <c r="G246" s="22"/>
      <c r="H246" s="22"/>
      <c r="I246" s="71"/>
      <c r="J246" s="72"/>
      <c r="K246" s="72"/>
      <c r="L246" s="72"/>
      <c r="M246" s="72"/>
      <c r="N246" s="22"/>
      <c r="O246" s="22"/>
      <c r="P246" s="22"/>
      <c r="Q246" s="22"/>
      <c r="R246" s="22"/>
      <c r="S246" s="22"/>
      <c r="T246" s="71"/>
      <c r="U246" s="71"/>
      <c r="V246" s="22"/>
      <c r="W246" s="22"/>
      <c r="X246" s="22"/>
      <c r="Y246" s="73"/>
      <c r="Z246" s="22"/>
      <c r="AA246" s="22"/>
      <c r="AB246" s="22"/>
      <c r="AC246" s="22"/>
      <c r="AD246" s="22">
        <f>IFERROR(LARGE(AH246:AM246,1),0)+IFERROR(LARGE(AH246:AM246,2),0)</f>
        <v>0</v>
      </c>
      <c r="AE246" s="22">
        <f>IFERROR(LARGE(AH246:AM246,3),0)+IFERROR(LARGE(AH246:AM246,4),0)</f>
        <v>0</v>
      </c>
      <c r="AF246" s="22">
        <f>IFERROR(LARGE(AH246:AM246,5),0)+IFERROR(LARGE(AH246:AM246,6),0)</f>
        <v>0</v>
      </c>
      <c r="AG246" s="22">
        <f>IFERROR(LARGE(AH246:AM246,7),0)</f>
        <v>0</v>
      </c>
      <c r="AH246" s="22"/>
      <c r="AI246" s="22"/>
      <c r="AJ246" s="22"/>
      <c r="AK246" s="22"/>
      <c r="AL246" s="22"/>
      <c r="AM246" s="22"/>
    </row>
    <row r="247" spans="1:39">
      <c r="A247" s="3"/>
      <c r="B247" s="3"/>
      <c r="C247" s="3"/>
      <c r="D247" s="2">
        <f ca="1">IF(E246=E247,D246,CELL("wiersz",A245))</f>
        <v>109</v>
      </c>
      <c r="E247" s="23">
        <f>LARGE(F247:AG247,1)+LARGE(F247:AG247,2)+LARGE(F247:AG247,3)+LARGE(F247:AG247,4)+IFERROR(LARGE(F247:AG247,5),0)+IFERROR(LARGE(F247:AG247,6),0)</f>
        <v>0</v>
      </c>
      <c r="F247" s="22"/>
      <c r="G247" s="22"/>
      <c r="H247" s="22"/>
      <c r="I247" s="71"/>
      <c r="J247" s="72"/>
      <c r="K247" s="72"/>
      <c r="L247" s="72"/>
      <c r="M247" s="72"/>
      <c r="N247" s="22"/>
      <c r="O247" s="22"/>
      <c r="P247" s="22"/>
      <c r="Q247" s="22"/>
      <c r="R247" s="22"/>
      <c r="S247" s="22"/>
      <c r="T247" s="71"/>
      <c r="U247" s="71"/>
      <c r="V247" s="22"/>
      <c r="W247" s="22"/>
      <c r="X247" s="22"/>
      <c r="Y247" s="73"/>
      <c r="Z247" s="22"/>
      <c r="AA247" s="22"/>
      <c r="AB247" s="22"/>
      <c r="AC247" s="22"/>
      <c r="AD247" s="22">
        <f>IFERROR(LARGE(AH247:AM247,1),0)+IFERROR(LARGE(AH247:AM247,2),0)</f>
        <v>0</v>
      </c>
      <c r="AE247" s="22">
        <f>IFERROR(LARGE(AH247:AM247,3),0)+IFERROR(LARGE(AH247:AM247,4),0)</f>
        <v>0</v>
      </c>
      <c r="AF247" s="22">
        <f>IFERROR(LARGE(AH247:AM247,5),0)+IFERROR(LARGE(AH247:AM247,6),0)</f>
        <v>0</v>
      </c>
      <c r="AG247" s="22">
        <f>IFERROR(LARGE(AH247:AM247,7),0)</f>
        <v>0</v>
      </c>
      <c r="AH247" s="22"/>
      <c r="AI247" s="22"/>
      <c r="AJ247" s="22"/>
      <c r="AK247" s="22"/>
      <c r="AL247" s="22"/>
      <c r="AM247" s="22"/>
    </row>
    <row r="248" spans="1:39">
      <c r="A248" s="3"/>
      <c r="B248" s="3"/>
      <c r="C248" s="3"/>
      <c r="D248" s="2">
        <f ca="1">IF(E247=E248,D247,CELL("wiersz",A246))</f>
        <v>109</v>
      </c>
      <c r="E248" s="23">
        <f>LARGE(F248:AG248,1)+LARGE(F248:AG248,2)+LARGE(F248:AG248,3)+LARGE(F248:AG248,4)+IFERROR(LARGE(F248:AG248,5),0)+IFERROR(LARGE(F248:AG248,6),0)</f>
        <v>0</v>
      </c>
      <c r="F248" s="22"/>
      <c r="G248" s="22"/>
      <c r="H248" s="22"/>
      <c r="I248" s="71"/>
      <c r="J248" s="72"/>
      <c r="K248" s="72"/>
      <c r="L248" s="72"/>
      <c r="M248" s="72"/>
      <c r="N248" s="22"/>
      <c r="O248" s="22"/>
      <c r="P248" s="22"/>
      <c r="Q248" s="22"/>
      <c r="R248" s="22"/>
      <c r="S248" s="22"/>
      <c r="T248" s="71"/>
      <c r="U248" s="71"/>
      <c r="V248" s="22"/>
      <c r="W248" s="22"/>
      <c r="X248" s="22"/>
      <c r="Y248" s="73"/>
      <c r="Z248" s="22"/>
      <c r="AA248" s="22"/>
      <c r="AB248" s="22"/>
      <c r="AC248" s="22"/>
      <c r="AD248" s="22">
        <f>IFERROR(LARGE(AH248:AM248,1),0)+IFERROR(LARGE(AH248:AM248,2),0)</f>
        <v>0</v>
      </c>
      <c r="AE248" s="22">
        <f>IFERROR(LARGE(AH248:AM248,3),0)+IFERROR(LARGE(AH248:AM248,4),0)</f>
        <v>0</v>
      </c>
      <c r="AF248" s="22">
        <f>IFERROR(LARGE(AH248:AM248,5),0)+IFERROR(LARGE(AH248:AM248,6),0)</f>
        <v>0</v>
      </c>
      <c r="AG248" s="22">
        <f>IFERROR(LARGE(AH248:AM248,7),0)</f>
        <v>0</v>
      </c>
      <c r="AH248" s="22"/>
      <c r="AI248" s="22"/>
      <c r="AJ248" s="22"/>
      <c r="AK248" s="22"/>
      <c r="AL248" s="22"/>
      <c r="AM248" s="22"/>
    </row>
    <row r="249" spans="1:39">
      <c r="A249" s="3"/>
      <c r="B249" s="3"/>
      <c r="C249" s="3"/>
      <c r="D249" s="2">
        <f ca="1">IF(E248=E249,D248,CELL("wiersz",A247))</f>
        <v>109</v>
      </c>
      <c r="E249" s="23">
        <f>LARGE(F249:AG249,1)+LARGE(F249:AG249,2)+LARGE(F249:AG249,3)+LARGE(F249:AG249,4)+IFERROR(LARGE(F249:AG249,5),0)+IFERROR(LARGE(F249:AG249,6),0)</f>
        <v>0</v>
      </c>
      <c r="F249" s="22"/>
      <c r="G249" s="22"/>
      <c r="H249" s="22"/>
      <c r="I249" s="71"/>
      <c r="J249" s="72"/>
      <c r="K249" s="72"/>
      <c r="L249" s="72"/>
      <c r="M249" s="72"/>
      <c r="N249" s="22"/>
      <c r="O249" s="22"/>
      <c r="P249" s="22"/>
      <c r="Q249" s="22"/>
      <c r="R249" s="22"/>
      <c r="S249" s="22"/>
      <c r="T249" s="71"/>
      <c r="U249" s="71"/>
      <c r="V249" s="22"/>
      <c r="W249" s="22"/>
      <c r="X249" s="22"/>
      <c r="Y249" s="73"/>
      <c r="Z249" s="22"/>
      <c r="AA249" s="22"/>
      <c r="AB249" s="22"/>
      <c r="AC249" s="22"/>
      <c r="AD249" s="22">
        <f>IFERROR(LARGE(AH249:AM249,1),0)+IFERROR(LARGE(AH249:AM249,2),0)</f>
        <v>0</v>
      </c>
      <c r="AE249" s="22">
        <f>IFERROR(LARGE(AH249:AM249,3),0)+IFERROR(LARGE(AH249:AM249,4),0)</f>
        <v>0</v>
      </c>
      <c r="AF249" s="22">
        <f>IFERROR(LARGE(AH249:AM249,5),0)+IFERROR(LARGE(AH249:AM249,6),0)</f>
        <v>0</v>
      </c>
      <c r="AG249" s="22">
        <f>IFERROR(LARGE(AH249:AM249,7),0)</f>
        <v>0</v>
      </c>
      <c r="AH249" s="22"/>
      <c r="AI249" s="22"/>
      <c r="AJ249" s="22"/>
      <c r="AK249" s="22"/>
      <c r="AL249" s="22"/>
      <c r="AM249" s="22"/>
    </row>
    <row r="250" spans="1:39">
      <c r="A250" s="3"/>
      <c r="B250" s="3"/>
      <c r="C250" s="3"/>
      <c r="D250" s="2">
        <f ca="1">IF(E249=E250,D249,CELL("wiersz",A248))</f>
        <v>109</v>
      </c>
      <c r="E250" s="23">
        <f>LARGE(F250:AG250,1)+LARGE(F250:AG250,2)+LARGE(F250:AG250,3)+LARGE(F250:AG250,4)+IFERROR(LARGE(F250:AG250,5),0)+IFERROR(LARGE(F250:AG250,6),0)</f>
        <v>0</v>
      </c>
      <c r="F250" s="22"/>
      <c r="G250" s="22"/>
      <c r="H250" s="22"/>
      <c r="I250" s="71"/>
      <c r="J250" s="72"/>
      <c r="K250" s="72"/>
      <c r="L250" s="72"/>
      <c r="M250" s="72"/>
      <c r="N250" s="22"/>
      <c r="O250" s="22"/>
      <c r="P250" s="22"/>
      <c r="Q250" s="22"/>
      <c r="R250" s="22"/>
      <c r="S250" s="22"/>
      <c r="T250" s="71"/>
      <c r="U250" s="71"/>
      <c r="V250" s="22"/>
      <c r="W250" s="22"/>
      <c r="X250" s="22"/>
      <c r="Y250" s="73"/>
      <c r="Z250" s="22"/>
      <c r="AA250" s="22"/>
      <c r="AB250" s="22"/>
      <c r="AC250" s="22"/>
      <c r="AD250" s="22">
        <f>IFERROR(LARGE(AH250:AM250,1),0)+IFERROR(LARGE(AH250:AM250,2),0)</f>
        <v>0</v>
      </c>
      <c r="AE250" s="22">
        <f>IFERROR(LARGE(AH250:AM250,3),0)+IFERROR(LARGE(AH250:AM250,4),0)</f>
        <v>0</v>
      </c>
      <c r="AF250" s="22">
        <f>IFERROR(LARGE(AH250:AM250,5),0)+IFERROR(LARGE(AH250:AM250,6),0)</f>
        <v>0</v>
      </c>
      <c r="AG250" s="22">
        <f>IFERROR(LARGE(AH250:AM250,7),0)</f>
        <v>0</v>
      </c>
      <c r="AH250" s="22"/>
      <c r="AI250" s="22"/>
      <c r="AJ250" s="22"/>
      <c r="AK250" s="22"/>
      <c r="AL250" s="22"/>
      <c r="AM250" s="22"/>
    </row>
    <row r="251" spans="1:39">
      <c r="A251" s="3"/>
      <c r="B251" s="3"/>
      <c r="C251" s="3"/>
      <c r="D251" s="2">
        <f ca="1">IF(E250=E251,D250,CELL("wiersz",A249))</f>
        <v>109</v>
      </c>
      <c r="E251" s="23">
        <f>LARGE(F251:AG251,1)+LARGE(F251:AG251,2)+LARGE(F251:AG251,3)+LARGE(F251:AG251,4)+IFERROR(LARGE(F251:AG251,5),0)+IFERROR(LARGE(F251:AG251,6),0)</f>
        <v>0</v>
      </c>
      <c r="F251" s="22"/>
      <c r="G251" s="22"/>
      <c r="H251" s="22"/>
      <c r="I251" s="71"/>
      <c r="J251" s="72"/>
      <c r="K251" s="72"/>
      <c r="L251" s="72"/>
      <c r="M251" s="72"/>
      <c r="N251" s="22"/>
      <c r="O251" s="22"/>
      <c r="P251" s="22"/>
      <c r="Q251" s="22"/>
      <c r="R251" s="22"/>
      <c r="S251" s="22"/>
      <c r="T251" s="71"/>
      <c r="U251" s="71"/>
      <c r="V251" s="22"/>
      <c r="W251" s="22"/>
      <c r="X251" s="22"/>
      <c r="Y251" s="73"/>
      <c r="Z251" s="22"/>
      <c r="AA251" s="22"/>
      <c r="AB251" s="22"/>
      <c r="AC251" s="22"/>
      <c r="AD251" s="22">
        <f>IFERROR(LARGE(AH251:AM251,1),0)+IFERROR(LARGE(AH251:AM251,2),0)</f>
        <v>0</v>
      </c>
      <c r="AE251" s="22">
        <f>IFERROR(LARGE(AH251:AM251,3),0)+IFERROR(LARGE(AH251:AM251,4),0)</f>
        <v>0</v>
      </c>
      <c r="AF251" s="22">
        <f>IFERROR(LARGE(AH251:AM251,5),0)+IFERROR(LARGE(AH251:AM251,6),0)</f>
        <v>0</v>
      </c>
      <c r="AG251" s="22">
        <f>IFERROR(LARGE(AH251:AM251,7),0)</f>
        <v>0</v>
      </c>
      <c r="AH251" s="22"/>
      <c r="AI251" s="22"/>
      <c r="AJ251" s="22"/>
      <c r="AK251" s="22"/>
      <c r="AL251" s="22"/>
      <c r="AM251" s="22"/>
    </row>
    <row r="252" spans="1:39">
      <c r="A252" s="3"/>
      <c r="B252" s="3"/>
      <c r="C252" s="3"/>
      <c r="D252" s="2">
        <f ca="1">IF(E251=E252,D251,CELL("wiersz",A250))</f>
        <v>109</v>
      </c>
      <c r="E252" s="23">
        <f>LARGE(F252:AG252,1)+LARGE(F252:AG252,2)+LARGE(F252:AG252,3)+LARGE(F252:AG252,4)+IFERROR(LARGE(F252:AG252,5),0)+IFERROR(LARGE(F252:AG252,6),0)</f>
        <v>0</v>
      </c>
      <c r="F252" s="22"/>
      <c r="G252" s="22"/>
      <c r="H252" s="22"/>
      <c r="I252" s="71"/>
      <c r="J252" s="72"/>
      <c r="K252" s="72"/>
      <c r="L252" s="72"/>
      <c r="M252" s="72"/>
      <c r="N252" s="22"/>
      <c r="O252" s="22"/>
      <c r="P252" s="22"/>
      <c r="Q252" s="22"/>
      <c r="R252" s="22"/>
      <c r="S252" s="22"/>
      <c r="T252" s="71"/>
      <c r="U252" s="71"/>
      <c r="V252" s="22"/>
      <c r="W252" s="22"/>
      <c r="X252" s="22"/>
      <c r="Y252" s="73"/>
      <c r="Z252" s="22"/>
      <c r="AA252" s="22"/>
      <c r="AB252" s="22"/>
      <c r="AC252" s="22"/>
      <c r="AD252" s="22">
        <f>IFERROR(LARGE(AH252:AM252,1),0)+IFERROR(LARGE(AH252:AM252,2),0)</f>
        <v>0</v>
      </c>
      <c r="AE252" s="22">
        <f>IFERROR(LARGE(AH252:AM252,3),0)+IFERROR(LARGE(AH252:AM252,4),0)</f>
        <v>0</v>
      </c>
      <c r="AF252" s="22">
        <f>IFERROR(LARGE(AH252:AM252,5),0)+IFERROR(LARGE(AH252:AM252,6),0)</f>
        <v>0</v>
      </c>
      <c r="AG252" s="22">
        <f>IFERROR(LARGE(AH252:AM252,7),0)</f>
        <v>0</v>
      </c>
      <c r="AH252" s="22"/>
      <c r="AI252" s="22"/>
      <c r="AJ252" s="22"/>
      <c r="AK252" s="22"/>
      <c r="AL252" s="22"/>
      <c r="AM252" s="22"/>
    </row>
    <row r="253" spans="1:39">
      <c r="A253" s="3"/>
      <c r="B253" s="3"/>
      <c r="C253" s="3"/>
      <c r="D253" s="2">
        <f ca="1">IF(E252=E253,D252,CELL("wiersz",A251))</f>
        <v>109</v>
      </c>
      <c r="E253" s="23">
        <f>LARGE(F253:AG253,1)+LARGE(F253:AG253,2)+LARGE(F253:AG253,3)+LARGE(F253:AG253,4)+IFERROR(LARGE(F253:AG253,5),0)+IFERROR(LARGE(F253:AG253,6),0)</f>
        <v>0</v>
      </c>
      <c r="F253" s="22"/>
      <c r="G253" s="22"/>
      <c r="H253" s="22"/>
      <c r="I253" s="71"/>
      <c r="J253" s="72"/>
      <c r="K253" s="72"/>
      <c r="L253" s="72"/>
      <c r="M253" s="72"/>
      <c r="N253" s="22"/>
      <c r="O253" s="22"/>
      <c r="P253" s="22"/>
      <c r="Q253" s="22"/>
      <c r="R253" s="22"/>
      <c r="S253" s="22"/>
      <c r="T253" s="71"/>
      <c r="U253" s="71"/>
      <c r="V253" s="22"/>
      <c r="W253" s="22"/>
      <c r="X253" s="22"/>
      <c r="Y253" s="73"/>
      <c r="Z253" s="22"/>
      <c r="AA253" s="22"/>
      <c r="AB253" s="22"/>
      <c r="AC253" s="22"/>
      <c r="AD253" s="22">
        <f>IFERROR(LARGE(AH253:AM253,1),0)+IFERROR(LARGE(AH253:AM253,2),0)</f>
        <v>0</v>
      </c>
      <c r="AE253" s="22">
        <f>IFERROR(LARGE(AH253:AM253,3),0)+IFERROR(LARGE(AH253:AM253,4),0)</f>
        <v>0</v>
      </c>
      <c r="AF253" s="22">
        <f>IFERROR(LARGE(AH253:AM253,5),0)+IFERROR(LARGE(AH253:AM253,6),0)</f>
        <v>0</v>
      </c>
      <c r="AG253" s="22">
        <f>IFERROR(LARGE(AH253:AM253,7),0)</f>
        <v>0</v>
      </c>
      <c r="AH253" s="22"/>
      <c r="AI253" s="22"/>
      <c r="AJ253" s="22"/>
      <c r="AK253" s="22"/>
      <c r="AL253" s="22"/>
      <c r="AM253" s="22"/>
    </row>
    <row r="254" spans="1:39">
      <c r="A254" s="3"/>
      <c r="B254" s="3"/>
      <c r="C254" s="3"/>
      <c r="D254" s="2">
        <f ca="1">IF(E253=E254,D253,CELL("wiersz",A252))</f>
        <v>109</v>
      </c>
      <c r="E254" s="23">
        <f>LARGE(F254:AG254,1)+LARGE(F254:AG254,2)+LARGE(F254:AG254,3)+LARGE(F254:AG254,4)+IFERROR(LARGE(F254:AG254,5),0)+IFERROR(LARGE(F254:AG254,6),0)</f>
        <v>0</v>
      </c>
      <c r="F254" s="22"/>
      <c r="G254" s="22"/>
      <c r="H254" s="22"/>
      <c r="I254" s="71"/>
      <c r="J254" s="72"/>
      <c r="K254" s="72"/>
      <c r="L254" s="72"/>
      <c r="M254" s="72"/>
      <c r="N254" s="22"/>
      <c r="O254" s="22"/>
      <c r="P254" s="22"/>
      <c r="Q254" s="22"/>
      <c r="R254" s="22"/>
      <c r="S254" s="22"/>
      <c r="T254" s="71"/>
      <c r="U254" s="71"/>
      <c r="V254" s="22"/>
      <c r="W254" s="22"/>
      <c r="X254" s="22"/>
      <c r="Y254" s="73"/>
      <c r="Z254" s="22"/>
      <c r="AA254" s="22"/>
      <c r="AB254" s="22"/>
      <c r="AC254" s="22"/>
      <c r="AD254" s="22">
        <f>IFERROR(LARGE(AH254:AM254,1),0)+IFERROR(LARGE(AH254:AM254,2),0)</f>
        <v>0</v>
      </c>
      <c r="AE254" s="22">
        <f>IFERROR(LARGE(AH254:AM254,3),0)+IFERROR(LARGE(AH254:AM254,4),0)</f>
        <v>0</v>
      </c>
      <c r="AF254" s="22">
        <f>IFERROR(LARGE(AH254:AM254,5),0)+IFERROR(LARGE(AH254:AM254,6),0)</f>
        <v>0</v>
      </c>
      <c r="AG254" s="22">
        <f>IFERROR(LARGE(AH254:AM254,7),0)</f>
        <v>0</v>
      </c>
      <c r="AH254" s="22"/>
      <c r="AI254" s="22"/>
      <c r="AJ254" s="22"/>
      <c r="AK254" s="22"/>
      <c r="AL254" s="22"/>
      <c r="AM254" s="22"/>
    </row>
    <row r="255" spans="1:39">
      <c r="A255" s="3"/>
      <c r="B255" s="3"/>
      <c r="C255" s="3"/>
      <c r="D255" s="2">
        <f ca="1">IF(E254=E255,D254,CELL("wiersz",A253))</f>
        <v>109</v>
      </c>
      <c r="E255" s="23">
        <f>LARGE(F255:AG255,1)+LARGE(F255:AG255,2)+LARGE(F255:AG255,3)+LARGE(F255:AG255,4)+IFERROR(LARGE(F255:AG255,5),0)+IFERROR(LARGE(F255:AG255,6),0)</f>
        <v>0</v>
      </c>
      <c r="F255" s="22"/>
      <c r="G255" s="22"/>
      <c r="H255" s="22"/>
      <c r="I255" s="71"/>
      <c r="J255" s="72"/>
      <c r="K255" s="72"/>
      <c r="L255" s="72"/>
      <c r="M255" s="72"/>
      <c r="N255" s="22"/>
      <c r="O255" s="22"/>
      <c r="P255" s="22"/>
      <c r="Q255" s="22"/>
      <c r="R255" s="22"/>
      <c r="S255" s="22"/>
      <c r="T255" s="71"/>
      <c r="U255" s="71"/>
      <c r="V255" s="22"/>
      <c r="W255" s="22"/>
      <c r="X255" s="22"/>
      <c r="Y255" s="73"/>
      <c r="Z255" s="22"/>
      <c r="AA255" s="22"/>
      <c r="AB255" s="22"/>
      <c r="AC255" s="22"/>
      <c r="AD255" s="22">
        <f>IFERROR(LARGE(AH255:AM255,1),0)+IFERROR(LARGE(AH255:AM255,2),0)</f>
        <v>0</v>
      </c>
      <c r="AE255" s="22">
        <f>IFERROR(LARGE(AH255:AM255,3),0)+IFERROR(LARGE(AH255:AM255,4),0)</f>
        <v>0</v>
      </c>
      <c r="AF255" s="22">
        <f>IFERROR(LARGE(AH255:AM255,5),0)+IFERROR(LARGE(AH255:AM255,6),0)</f>
        <v>0</v>
      </c>
      <c r="AG255" s="22">
        <f>IFERROR(LARGE(AH255:AM255,7),0)</f>
        <v>0</v>
      </c>
      <c r="AH255" s="22"/>
      <c r="AI255" s="22"/>
      <c r="AJ255" s="22"/>
      <c r="AK255" s="22"/>
      <c r="AL255" s="22"/>
      <c r="AM255" s="22"/>
    </row>
    <row r="256" spans="1:39">
      <c r="A256" s="3"/>
      <c r="B256" s="3"/>
      <c r="C256" s="3"/>
      <c r="D256" s="2">
        <f ca="1">IF(E255=E256,D255,CELL("wiersz",A254))</f>
        <v>109</v>
      </c>
      <c r="E256" s="23">
        <f>LARGE(F256:AG256,1)+LARGE(F256:AG256,2)+LARGE(F256:AG256,3)+LARGE(F256:AG256,4)+IFERROR(LARGE(F256:AG256,5),0)+IFERROR(LARGE(F256:AG256,6),0)</f>
        <v>0</v>
      </c>
      <c r="F256" s="22"/>
      <c r="G256" s="22"/>
      <c r="H256" s="22"/>
      <c r="I256" s="71"/>
      <c r="J256" s="72"/>
      <c r="K256" s="72"/>
      <c r="L256" s="72"/>
      <c r="M256" s="72"/>
      <c r="N256" s="22"/>
      <c r="O256" s="22"/>
      <c r="P256" s="22"/>
      <c r="Q256" s="22"/>
      <c r="R256" s="22"/>
      <c r="S256" s="22"/>
      <c r="T256" s="71"/>
      <c r="U256" s="71"/>
      <c r="V256" s="22"/>
      <c r="W256" s="22"/>
      <c r="X256" s="22"/>
      <c r="Y256" s="73"/>
      <c r="Z256" s="22"/>
      <c r="AA256" s="22"/>
      <c r="AB256" s="22"/>
      <c r="AC256" s="22"/>
      <c r="AD256" s="22">
        <f>IFERROR(LARGE(AH256:AM256,1),0)+IFERROR(LARGE(AH256:AM256,2),0)</f>
        <v>0</v>
      </c>
      <c r="AE256" s="22">
        <f>IFERROR(LARGE(AH256:AM256,3),0)+IFERROR(LARGE(AH256:AM256,4),0)</f>
        <v>0</v>
      </c>
      <c r="AF256" s="22">
        <f>IFERROR(LARGE(AH256:AM256,5),0)+IFERROR(LARGE(AH256:AM256,6),0)</f>
        <v>0</v>
      </c>
      <c r="AG256" s="22">
        <f>IFERROR(LARGE(AH256:AM256,7),0)</f>
        <v>0</v>
      </c>
      <c r="AH256" s="22"/>
      <c r="AI256" s="22"/>
      <c r="AJ256" s="22"/>
      <c r="AK256" s="22"/>
      <c r="AL256" s="22"/>
      <c r="AM256" s="22"/>
    </row>
    <row r="257" spans="1:39">
      <c r="A257" s="3"/>
      <c r="B257" s="3"/>
      <c r="C257" s="3"/>
      <c r="D257" s="2">
        <f ca="1">IF(E256=E257,D256,CELL("wiersz",A255))</f>
        <v>109</v>
      </c>
      <c r="E257" s="23">
        <f>LARGE(F257:AG257,1)+LARGE(F257:AG257,2)+LARGE(F257:AG257,3)+LARGE(F257:AG257,4)+IFERROR(LARGE(F257:AG257,5),0)+IFERROR(LARGE(F257:AG257,6),0)</f>
        <v>0</v>
      </c>
      <c r="F257" s="22"/>
      <c r="G257" s="22"/>
      <c r="H257" s="22"/>
      <c r="I257" s="71"/>
      <c r="J257" s="72"/>
      <c r="K257" s="72"/>
      <c r="L257" s="72"/>
      <c r="M257" s="72"/>
      <c r="N257" s="22"/>
      <c r="O257" s="22"/>
      <c r="P257" s="22"/>
      <c r="Q257" s="22"/>
      <c r="R257" s="22"/>
      <c r="S257" s="22"/>
      <c r="T257" s="71"/>
      <c r="U257" s="71"/>
      <c r="V257" s="22"/>
      <c r="W257" s="22"/>
      <c r="X257" s="22"/>
      <c r="Y257" s="73"/>
      <c r="Z257" s="22"/>
      <c r="AA257" s="22"/>
      <c r="AB257" s="22"/>
      <c r="AC257" s="22"/>
      <c r="AD257" s="22">
        <f>IFERROR(LARGE(AH257:AM257,1),0)+IFERROR(LARGE(AH257:AM257,2),0)</f>
        <v>0</v>
      </c>
      <c r="AE257" s="22">
        <f>IFERROR(LARGE(AH257:AM257,3),0)+IFERROR(LARGE(AH257:AM257,4),0)</f>
        <v>0</v>
      </c>
      <c r="AF257" s="22">
        <f>IFERROR(LARGE(AH257:AM257,5),0)+IFERROR(LARGE(AH257:AM257,6),0)</f>
        <v>0</v>
      </c>
      <c r="AG257" s="22">
        <f>IFERROR(LARGE(AH257:AM257,7),0)</f>
        <v>0</v>
      </c>
      <c r="AH257" s="22"/>
      <c r="AI257" s="22"/>
      <c r="AJ257" s="22"/>
      <c r="AK257" s="22"/>
      <c r="AL257" s="22"/>
      <c r="AM257" s="22"/>
    </row>
    <row r="258" spans="1:39">
      <c r="A258" s="3"/>
      <c r="B258" s="3"/>
      <c r="C258" s="3"/>
      <c r="D258" s="2">
        <f ca="1">IF(E257=E258,D257,CELL("wiersz",A256))</f>
        <v>109</v>
      </c>
      <c r="E258" s="23">
        <f>LARGE(F258:AG258,1)+LARGE(F258:AG258,2)+LARGE(F258:AG258,3)+LARGE(F258:AG258,4)+IFERROR(LARGE(F258:AG258,5),0)+IFERROR(LARGE(F258:AG258,6),0)</f>
        <v>0</v>
      </c>
      <c r="F258" s="22"/>
      <c r="G258" s="22"/>
      <c r="H258" s="22"/>
      <c r="I258" s="71"/>
      <c r="J258" s="72"/>
      <c r="K258" s="72"/>
      <c r="L258" s="72"/>
      <c r="M258" s="72"/>
      <c r="N258" s="22"/>
      <c r="O258" s="22"/>
      <c r="P258" s="22"/>
      <c r="Q258" s="22"/>
      <c r="R258" s="22"/>
      <c r="S258" s="22"/>
      <c r="T258" s="71"/>
      <c r="U258" s="71"/>
      <c r="V258" s="22"/>
      <c r="W258" s="22"/>
      <c r="X258" s="22"/>
      <c r="Y258" s="73"/>
      <c r="Z258" s="22"/>
      <c r="AA258" s="22"/>
      <c r="AB258" s="22"/>
      <c r="AC258" s="22"/>
      <c r="AD258" s="22">
        <f>IFERROR(LARGE(AH258:AM258,1),0)+IFERROR(LARGE(AH258:AM258,2),0)</f>
        <v>0</v>
      </c>
      <c r="AE258" s="22">
        <f>IFERROR(LARGE(AH258:AM258,3),0)+IFERROR(LARGE(AH258:AM258,4),0)</f>
        <v>0</v>
      </c>
      <c r="AF258" s="22">
        <f>IFERROR(LARGE(AH258:AM258,5),0)+IFERROR(LARGE(AH258:AM258,6),0)</f>
        <v>0</v>
      </c>
      <c r="AG258" s="22">
        <f>IFERROR(LARGE(AH258:AM258,7),0)</f>
        <v>0</v>
      </c>
      <c r="AH258" s="22"/>
      <c r="AI258" s="22"/>
      <c r="AJ258" s="22"/>
      <c r="AK258" s="22"/>
      <c r="AL258" s="22"/>
      <c r="AM258" s="22"/>
    </row>
    <row r="259" spans="1:39">
      <c r="A259" s="3"/>
      <c r="B259" s="3"/>
      <c r="C259" s="3"/>
      <c r="D259" s="2">
        <f ca="1">IF(E258=E259,D258,CELL("wiersz",A257))</f>
        <v>109</v>
      </c>
      <c r="E259" s="23">
        <f>LARGE(F259:AG259,1)+LARGE(F259:AG259,2)+LARGE(F259:AG259,3)+LARGE(F259:AG259,4)+IFERROR(LARGE(F259:AG259,5),0)+IFERROR(LARGE(F259:AG259,6),0)</f>
        <v>0</v>
      </c>
      <c r="F259" s="22"/>
      <c r="G259" s="22"/>
      <c r="H259" s="22"/>
      <c r="I259" s="71"/>
      <c r="J259" s="72"/>
      <c r="K259" s="72"/>
      <c r="L259" s="72"/>
      <c r="M259" s="72"/>
      <c r="N259" s="22"/>
      <c r="O259" s="22"/>
      <c r="P259" s="22"/>
      <c r="Q259" s="22"/>
      <c r="R259" s="22"/>
      <c r="S259" s="22"/>
      <c r="T259" s="71"/>
      <c r="U259" s="71"/>
      <c r="V259" s="22"/>
      <c r="W259" s="22"/>
      <c r="X259" s="22"/>
      <c r="Y259" s="73"/>
      <c r="Z259" s="22"/>
      <c r="AA259" s="22"/>
      <c r="AB259" s="22"/>
      <c r="AC259" s="22"/>
      <c r="AD259" s="22">
        <f>IFERROR(LARGE(AH259:AM259,1),0)+IFERROR(LARGE(AH259:AM259,2),0)</f>
        <v>0</v>
      </c>
      <c r="AE259" s="22">
        <f>IFERROR(LARGE(AH259:AM259,3),0)+IFERROR(LARGE(AH259:AM259,4),0)</f>
        <v>0</v>
      </c>
      <c r="AF259" s="22">
        <f>IFERROR(LARGE(AH259:AM259,5),0)+IFERROR(LARGE(AH259:AM259,6),0)</f>
        <v>0</v>
      </c>
      <c r="AG259" s="22">
        <f>IFERROR(LARGE(AH259:AM259,7),0)</f>
        <v>0</v>
      </c>
      <c r="AH259" s="22"/>
      <c r="AI259" s="22"/>
      <c r="AJ259" s="22"/>
      <c r="AK259" s="22"/>
      <c r="AL259" s="22"/>
      <c r="AM259" s="22"/>
    </row>
    <row r="260" spans="1:39">
      <c r="A260" s="3"/>
      <c r="B260" s="3"/>
      <c r="C260" s="3"/>
      <c r="D260" s="2">
        <f ca="1">IF(E259=E260,D259,CELL("wiersz",A258))</f>
        <v>109</v>
      </c>
      <c r="E260" s="23">
        <f>LARGE(F260:AG260,1)+LARGE(F260:AG260,2)+LARGE(F260:AG260,3)+LARGE(F260:AG260,4)+IFERROR(LARGE(F260:AG260,5),0)+IFERROR(LARGE(F260:AG260,6),0)</f>
        <v>0</v>
      </c>
      <c r="F260" s="22"/>
      <c r="G260" s="22"/>
      <c r="H260" s="22"/>
      <c r="I260" s="71"/>
      <c r="J260" s="72"/>
      <c r="K260" s="72"/>
      <c r="L260" s="72"/>
      <c r="M260" s="72"/>
      <c r="N260" s="22"/>
      <c r="O260" s="22"/>
      <c r="P260" s="22"/>
      <c r="Q260" s="22"/>
      <c r="R260" s="22"/>
      <c r="S260" s="22"/>
      <c r="T260" s="71"/>
      <c r="U260" s="71"/>
      <c r="V260" s="22"/>
      <c r="W260" s="22"/>
      <c r="X260" s="22"/>
      <c r="Y260" s="73"/>
      <c r="Z260" s="22"/>
      <c r="AA260" s="22"/>
      <c r="AB260" s="22"/>
      <c r="AC260" s="22"/>
      <c r="AD260" s="22">
        <f>IFERROR(LARGE(AH260:AM260,1),0)+IFERROR(LARGE(AH260:AM260,2),0)</f>
        <v>0</v>
      </c>
      <c r="AE260" s="22">
        <f>IFERROR(LARGE(AH260:AM260,3),0)+IFERROR(LARGE(AH260:AM260,4),0)</f>
        <v>0</v>
      </c>
      <c r="AF260" s="22">
        <f>IFERROR(LARGE(AH260:AM260,5),0)+IFERROR(LARGE(AH260:AM260,6),0)</f>
        <v>0</v>
      </c>
      <c r="AG260" s="22">
        <f>IFERROR(LARGE(AH260:AM260,7),0)</f>
        <v>0</v>
      </c>
      <c r="AH260" s="22"/>
      <c r="AI260" s="22"/>
      <c r="AJ260" s="22"/>
      <c r="AK260" s="22"/>
      <c r="AL260" s="22"/>
      <c r="AM260" s="22"/>
    </row>
    <row r="261" spans="1:39">
      <c r="A261" s="3"/>
      <c r="B261" s="3"/>
      <c r="C261" s="3"/>
      <c r="D261" s="2">
        <f ca="1">IF(E260=E261,D260,CELL("wiersz",A259))</f>
        <v>109</v>
      </c>
      <c r="E261" s="23">
        <f>LARGE(F261:AG261,1)+LARGE(F261:AG261,2)+LARGE(F261:AG261,3)+LARGE(F261:AG261,4)+IFERROR(LARGE(F261:AG261,5),0)+IFERROR(LARGE(F261:AG261,6),0)</f>
        <v>0</v>
      </c>
      <c r="F261" s="22"/>
      <c r="G261" s="22"/>
      <c r="H261" s="22"/>
      <c r="I261" s="71"/>
      <c r="J261" s="72"/>
      <c r="K261" s="72"/>
      <c r="L261" s="72"/>
      <c r="M261" s="72"/>
      <c r="N261" s="22"/>
      <c r="O261" s="22"/>
      <c r="P261" s="22"/>
      <c r="Q261" s="22"/>
      <c r="R261" s="22"/>
      <c r="S261" s="22"/>
      <c r="T261" s="71"/>
      <c r="U261" s="71"/>
      <c r="V261" s="22"/>
      <c r="W261" s="22"/>
      <c r="X261" s="22"/>
      <c r="Y261" s="73"/>
      <c r="Z261" s="22"/>
      <c r="AA261" s="22"/>
      <c r="AB261" s="22"/>
      <c r="AC261" s="22"/>
      <c r="AD261" s="22">
        <f>IFERROR(LARGE(AH261:AM261,1),0)+IFERROR(LARGE(AH261:AM261,2),0)</f>
        <v>0</v>
      </c>
      <c r="AE261" s="22">
        <f>IFERROR(LARGE(AH261:AM261,3),0)+IFERROR(LARGE(AH261:AM261,4),0)</f>
        <v>0</v>
      </c>
      <c r="AF261" s="22">
        <f>IFERROR(LARGE(AH261:AM261,5),0)+IFERROR(LARGE(AH261:AM261,6),0)</f>
        <v>0</v>
      </c>
      <c r="AG261" s="22">
        <f>IFERROR(LARGE(AH261:AM261,7),0)</f>
        <v>0</v>
      </c>
      <c r="AH261" s="22"/>
      <c r="AI261" s="22"/>
      <c r="AJ261" s="22"/>
      <c r="AK261" s="22"/>
      <c r="AL261" s="22"/>
      <c r="AM261" s="22"/>
    </row>
    <row r="262" spans="1:39">
      <c r="A262" s="3"/>
      <c r="B262" s="3"/>
      <c r="C262" s="3"/>
      <c r="D262" s="2">
        <f ca="1">IF(E261=E262,D261,CELL("wiersz",A260))</f>
        <v>109</v>
      </c>
      <c r="E262" s="23">
        <f>LARGE(F262:AG262,1)+LARGE(F262:AG262,2)+LARGE(F262:AG262,3)+LARGE(F262:AG262,4)+IFERROR(LARGE(F262:AG262,5),0)+IFERROR(LARGE(F262:AG262,6),0)</f>
        <v>0</v>
      </c>
      <c r="F262" s="22"/>
      <c r="G262" s="22"/>
      <c r="H262" s="22"/>
      <c r="I262" s="71"/>
      <c r="J262" s="72"/>
      <c r="K262" s="72"/>
      <c r="L262" s="72"/>
      <c r="M262" s="72"/>
      <c r="N262" s="22"/>
      <c r="O262" s="22"/>
      <c r="P262" s="22"/>
      <c r="Q262" s="22"/>
      <c r="R262" s="22"/>
      <c r="S262" s="22"/>
      <c r="T262" s="71"/>
      <c r="U262" s="71"/>
      <c r="V262" s="22"/>
      <c r="W262" s="22"/>
      <c r="X262" s="22"/>
      <c r="Y262" s="73"/>
      <c r="Z262" s="22"/>
      <c r="AA262" s="22"/>
      <c r="AB262" s="22"/>
      <c r="AC262" s="22"/>
      <c r="AD262" s="22">
        <f>IFERROR(LARGE(AH262:AM262,1),0)+IFERROR(LARGE(AH262:AM262,2),0)</f>
        <v>0</v>
      </c>
      <c r="AE262" s="22">
        <f>IFERROR(LARGE(AH262:AM262,3),0)+IFERROR(LARGE(AH262:AM262,4),0)</f>
        <v>0</v>
      </c>
      <c r="AF262" s="22">
        <f>IFERROR(LARGE(AH262:AM262,5),0)+IFERROR(LARGE(AH262:AM262,6),0)</f>
        <v>0</v>
      </c>
      <c r="AG262" s="22">
        <f>IFERROR(LARGE(AH262:AM262,7),0)</f>
        <v>0</v>
      </c>
      <c r="AH262" s="22"/>
      <c r="AI262" s="22"/>
      <c r="AJ262" s="22"/>
      <c r="AK262" s="22"/>
      <c r="AL262" s="22"/>
      <c r="AM262" s="22"/>
    </row>
    <row r="263" spans="1:39">
      <c r="A263" s="3"/>
      <c r="B263" s="3"/>
      <c r="C263" s="3"/>
      <c r="D263" s="2">
        <f ca="1">IF(E262=E263,D262,CELL("wiersz",A261))</f>
        <v>109</v>
      </c>
      <c r="E263" s="23">
        <f>LARGE(F263:AG263,1)+LARGE(F263:AG263,2)+LARGE(F263:AG263,3)+LARGE(F263:AG263,4)+IFERROR(LARGE(F263:AG263,5),0)+IFERROR(LARGE(F263:AG263,6),0)</f>
        <v>0</v>
      </c>
      <c r="F263" s="22"/>
      <c r="G263" s="22"/>
      <c r="H263" s="22"/>
      <c r="I263" s="71"/>
      <c r="J263" s="72"/>
      <c r="K263" s="72"/>
      <c r="L263" s="72"/>
      <c r="M263" s="72"/>
      <c r="N263" s="22"/>
      <c r="O263" s="22"/>
      <c r="P263" s="22"/>
      <c r="Q263" s="22"/>
      <c r="R263" s="22"/>
      <c r="S263" s="22"/>
      <c r="T263" s="71"/>
      <c r="U263" s="71"/>
      <c r="V263" s="22"/>
      <c r="W263" s="22"/>
      <c r="X263" s="22"/>
      <c r="Y263" s="73"/>
      <c r="Z263" s="22"/>
      <c r="AA263" s="22"/>
      <c r="AB263" s="22"/>
      <c r="AC263" s="22"/>
      <c r="AD263" s="22">
        <f>IFERROR(LARGE(AH263:AM263,1),0)+IFERROR(LARGE(AH263:AM263,2),0)</f>
        <v>0</v>
      </c>
      <c r="AE263" s="22">
        <f>IFERROR(LARGE(AH263:AM263,3),0)+IFERROR(LARGE(AH263:AM263,4),0)</f>
        <v>0</v>
      </c>
      <c r="AF263" s="22">
        <f>IFERROR(LARGE(AH263:AM263,5),0)+IFERROR(LARGE(AH263:AM263,6),0)</f>
        <v>0</v>
      </c>
      <c r="AG263" s="22">
        <f>IFERROR(LARGE(AH263:AM263,7),0)</f>
        <v>0</v>
      </c>
      <c r="AH263" s="22"/>
      <c r="AI263" s="22"/>
      <c r="AJ263" s="22"/>
      <c r="AK263" s="22"/>
      <c r="AL263" s="22"/>
      <c r="AM263" s="22"/>
    </row>
    <row r="264" spans="1:39">
      <c r="A264" s="3"/>
      <c r="B264" s="3"/>
      <c r="C264" s="3"/>
      <c r="D264" s="2">
        <f ca="1">IF(E263=E264,D263,CELL("wiersz",A262))</f>
        <v>109</v>
      </c>
      <c r="E264" s="23">
        <f>LARGE(F264:AG264,1)+LARGE(F264:AG264,2)+LARGE(F264:AG264,3)+LARGE(F264:AG264,4)+IFERROR(LARGE(F264:AG264,5),0)+IFERROR(LARGE(F264:AG264,6),0)</f>
        <v>0</v>
      </c>
      <c r="F264" s="22"/>
      <c r="G264" s="22"/>
      <c r="H264" s="22"/>
      <c r="I264" s="71"/>
      <c r="J264" s="72"/>
      <c r="K264" s="72"/>
      <c r="L264" s="72"/>
      <c r="M264" s="72"/>
      <c r="N264" s="22"/>
      <c r="O264" s="22"/>
      <c r="P264" s="22"/>
      <c r="Q264" s="22"/>
      <c r="R264" s="22"/>
      <c r="S264" s="22"/>
      <c r="T264" s="71"/>
      <c r="U264" s="71"/>
      <c r="V264" s="22"/>
      <c r="W264" s="22"/>
      <c r="X264" s="22"/>
      <c r="Y264" s="73"/>
      <c r="Z264" s="22"/>
      <c r="AA264" s="22"/>
      <c r="AB264" s="22"/>
      <c r="AC264" s="22"/>
      <c r="AD264" s="22">
        <f>IFERROR(LARGE(AH264:AM264,1),0)+IFERROR(LARGE(AH264:AM264,2),0)</f>
        <v>0</v>
      </c>
      <c r="AE264" s="22">
        <f>IFERROR(LARGE(AH264:AM264,3),0)+IFERROR(LARGE(AH264:AM264,4),0)</f>
        <v>0</v>
      </c>
      <c r="AF264" s="22">
        <f>IFERROR(LARGE(AH264:AM264,5),0)+IFERROR(LARGE(AH264:AM264,6),0)</f>
        <v>0</v>
      </c>
      <c r="AG264" s="22">
        <f>IFERROR(LARGE(AH264:AM264,7),0)</f>
        <v>0</v>
      </c>
      <c r="AH264" s="22"/>
      <c r="AI264" s="22"/>
      <c r="AJ264" s="22"/>
      <c r="AK264" s="22"/>
      <c r="AL264" s="22"/>
      <c r="AM264" s="22"/>
    </row>
    <row r="265" spans="1:39">
      <c r="A265" s="3"/>
      <c r="B265" s="3"/>
      <c r="C265" s="3"/>
      <c r="D265" s="2">
        <f ca="1">IF(E264=E265,D264,CELL("wiersz",A263))</f>
        <v>109</v>
      </c>
      <c r="E265" s="23">
        <f>LARGE(F265:AG265,1)+LARGE(F265:AG265,2)+LARGE(F265:AG265,3)+LARGE(F265:AG265,4)+IFERROR(LARGE(F265:AG265,5),0)+IFERROR(LARGE(F265:AG265,6),0)</f>
        <v>0</v>
      </c>
      <c r="F265" s="22"/>
      <c r="G265" s="22"/>
      <c r="H265" s="22"/>
      <c r="I265" s="71"/>
      <c r="J265" s="72"/>
      <c r="K265" s="72"/>
      <c r="L265" s="72"/>
      <c r="M265" s="72"/>
      <c r="N265" s="22"/>
      <c r="O265" s="22"/>
      <c r="P265" s="22"/>
      <c r="Q265" s="22"/>
      <c r="R265" s="22"/>
      <c r="S265" s="22"/>
      <c r="T265" s="71"/>
      <c r="U265" s="71"/>
      <c r="V265" s="22"/>
      <c r="W265" s="22"/>
      <c r="X265" s="22"/>
      <c r="Y265" s="73"/>
      <c r="Z265" s="22"/>
      <c r="AA265" s="22"/>
      <c r="AB265" s="22"/>
      <c r="AC265" s="22"/>
      <c r="AD265" s="22">
        <f>IFERROR(LARGE(AH265:AM265,1),0)+IFERROR(LARGE(AH265:AM265,2),0)</f>
        <v>0</v>
      </c>
      <c r="AE265" s="22">
        <f>IFERROR(LARGE(AH265:AM265,3),0)+IFERROR(LARGE(AH265:AM265,4),0)</f>
        <v>0</v>
      </c>
      <c r="AF265" s="22">
        <f>IFERROR(LARGE(AH265:AM265,5),0)+IFERROR(LARGE(AH265:AM265,6),0)</f>
        <v>0</v>
      </c>
      <c r="AG265" s="22">
        <f>IFERROR(LARGE(AH265:AM265,7),0)</f>
        <v>0</v>
      </c>
      <c r="AH265" s="22"/>
      <c r="AI265" s="22"/>
      <c r="AJ265" s="22"/>
      <c r="AK265" s="22"/>
      <c r="AL265" s="22"/>
      <c r="AM265" s="22"/>
    </row>
    <row r="266" spans="1:39">
      <c r="A266" s="3"/>
      <c r="B266" s="3"/>
      <c r="C266" s="3"/>
      <c r="D266" s="2">
        <f ca="1">IF(E265=E266,D265,CELL("wiersz",A264))</f>
        <v>109</v>
      </c>
      <c r="E266" s="23">
        <f>LARGE(F266:AG266,1)+LARGE(F266:AG266,2)+LARGE(F266:AG266,3)+LARGE(F266:AG266,4)+IFERROR(LARGE(F266:AG266,5),0)+IFERROR(LARGE(F266:AG266,6),0)</f>
        <v>0</v>
      </c>
      <c r="F266" s="22"/>
      <c r="G266" s="22"/>
      <c r="H266" s="22"/>
      <c r="I266" s="71"/>
      <c r="J266" s="72"/>
      <c r="K266" s="72"/>
      <c r="L266" s="72"/>
      <c r="M266" s="72"/>
      <c r="N266" s="22"/>
      <c r="O266" s="22"/>
      <c r="P266" s="22"/>
      <c r="Q266" s="22"/>
      <c r="R266" s="22"/>
      <c r="S266" s="22"/>
      <c r="T266" s="71"/>
      <c r="U266" s="71"/>
      <c r="V266" s="22"/>
      <c r="W266" s="22"/>
      <c r="X266" s="22"/>
      <c r="Y266" s="73"/>
      <c r="Z266" s="22"/>
      <c r="AA266" s="22"/>
      <c r="AB266" s="22"/>
      <c r="AC266" s="22"/>
      <c r="AD266" s="22">
        <f>IFERROR(LARGE(AH266:AM266,1),0)+IFERROR(LARGE(AH266:AM266,2),0)</f>
        <v>0</v>
      </c>
      <c r="AE266" s="22">
        <f>IFERROR(LARGE(AH266:AM266,3),0)+IFERROR(LARGE(AH266:AM266,4),0)</f>
        <v>0</v>
      </c>
      <c r="AF266" s="22">
        <f>IFERROR(LARGE(AH266:AM266,5),0)+IFERROR(LARGE(AH266:AM266,6),0)</f>
        <v>0</v>
      </c>
      <c r="AG266" s="22">
        <f>IFERROR(LARGE(AH266:AM266,7),0)</f>
        <v>0</v>
      </c>
      <c r="AH266" s="22"/>
      <c r="AI266" s="22"/>
      <c r="AJ266" s="22"/>
      <c r="AK266" s="22"/>
      <c r="AL266" s="22"/>
      <c r="AM266" s="22"/>
    </row>
    <row r="267" spans="1:39">
      <c r="A267" s="3"/>
      <c r="B267" s="3"/>
      <c r="C267" s="3"/>
      <c r="D267" s="2">
        <f ca="1">IF(E266=E267,D266,CELL("wiersz",A265))</f>
        <v>109</v>
      </c>
      <c r="E267" s="23">
        <f>LARGE(F267:AG267,1)+LARGE(F267:AG267,2)+LARGE(F267:AG267,3)+LARGE(F267:AG267,4)+IFERROR(LARGE(F267:AG267,5),0)+IFERROR(LARGE(F267:AG267,6),0)</f>
        <v>0</v>
      </c>
      <c r="F267" s="22"/>
      <c r="G267" s="22"/>
      <c r="H267" s="22"/>
      <c r="I267" s="71"/>
      <c r="J267" s="72"/>
      <c r="K267" s="72"/>
      <c r="L267" s="72"/>
      <c r="M267" s="72"/>
      <c r="N267" s="22"/>
      <c r="O267" s="22"/>
      <c r="P267" s="22"/>
      <c r="Q267" s="22"/>
      <c r="R267" s="22"/>
      <c r="S267" s="22"/>
      <c r="T267" s="71"/>
      <c r="U267" s="71"/>
      <c r="V267" s="22"/>
      <c r="W267" s="22"/>
      <c r="X267" s="22"/>
      <c r="Y267" s="73"/>
      <c r="Z267" s="22"/>
      <c r="AA267" s="22"/>
      <c r="AB267" s="22"/>
      <c r="AC267" s="22"/>
      <c r="AD267" s="22">
        <f>IFERROR(LARGE(AH267:AM267,1),0)+IFERROR(LARGE(AH267:AM267,2),0)</f>
        <v>0</v>
      </c>
      <c r="AE267" s="22">
        <f>IFERROR(LARGE(AH267:AM267,3),0)+IFERROR(LARGE(AH267:AM267,4),0)</f>
        <v>0</v>
      </c>
      <c r="AF267" s="22">
        <f>IFERROR(LARGE(AH267:AM267,5),0)+IFERROR(LARGE(AH267:AM267,6),0)</f>
        <v>0</v>
      </c>
      <c r="AG267" s="22">
        <f>IFERROR(LARGE(AH267:AM267,7),0)</f>
        <v>0</v>
      </c>
      <c r="AH267" s="22"/>
      <c r="AI267" s="22"/>
      <c r="AJ267" s="22"/>
      <c r="AK267" s="22"/>
      <c r="AL267" s="22"/>
      <c r="AM267" s="22"/>
    </row>
    <row r="268" spans="1:39">
      <c r="A268" s="3"/>
      <c r="B268" s="3"/>
      <c r="C268" s="3"/>
      <c r="D268" s="2">
        <f ca="1">IF(E267=E268,D267,CELL("wiersz",A266))</f>
        <v>109</v>
      </c>
      <c r="E268" s="23">
        <f>LARGE(F268:AG268,1)+LARGE(F268:AG268,2)+LARGE(F268:AG268,3)+LARGE(F268:AG268,4)+IFERROR(LARGE(F268:AG268,5),0)+IFERROR(LARGE(F268:AG268,6),0)</f>
        <v>0</v>
      </c>
      <c r="F268" s="22"/>
      <c r="G268" s="22"/>
      <c r="H268" s="22"/>
      <c r="I268" s="71"/>
      <c r="J268" s="72"/>
      <c r="K268" s="72"/>
      <c r="L268" s="72"/>
      <c r="M268" s="72"/>
      <c r="N268" s="22"/>
      <c r="O268" s="22"/>
      <c r="P268" s="22"/>
      <c r="Q268" s="22"/>
      <c r="R268" s="22"/>
      <c r="S268" s="22"/>
      <c r="T268" s="71"/>
      <c r="U268" s="71"/>
      <c r="V268" s="22"/>
      <c r="W268" s="22"/>
      <c r="X268" s="22"/>
      <c r="Y268" s="73"/>
      <c r="Z268" s="22"/>
      <c r="AA268" s="22"/>
      <c r="AB268" s="22"/>
      <c r="AC268" s="22"/>
      <c r="AD268" s="22">
        <f>IFERROR(LARGE(AH268:AM268,1),0)+IFERROR(LARGE(AH268:AM268,2),0)</f>
        <v>0</v>
      </c>
      <c r="AE268" s="22">
        <f>IFERROR(LARGE(AH268:AM268,3),0)+IFERROR(LARGE(AH268:AM268,4),0)</f>
        <v>0</v>
      </c>
      <c r="AF268" s="22">
        <f>IFERROR(LARGE(AH268:AM268,5),0)+IFERROR(LARGE(AH268:AM268,6),0)</f>
        <v>0</v>
      </c>
      <c r="AG268" s="22">
        <f>IFERROR(LARGE(AH268:AM268,7),0)</f>
        <v>0</v>
      </c>
      <c r="AH268" s="22"/>
      <c r="AI268" s="22"/>
      <c r="AJ268" s="22"/>
      <c r="AK268" s="22"/>
      <c r="AL268" s="22"/>
      <c r="AM268" s="22"/>
    </row>
    <row r="269" spans="1:39">
      <c r="A269" s="3"/>
      <c r="B269" s="3"/>
      <c r="C269" s="3"/>
      <c r="D269" s="2">
        <f ca="1">IF(E268=E269,D268,CELL("wiersz",A267))</f>
        <v>109</v>
      </c>
      <c r="E269" s="23">
        <f>LARGE(F269:AG269,1)+LARGE(F269:AG269,2)+LARGE(F269:AG269,3)+LARGE(F269:AG269,4)+IFERROR(LARGE(F269:AG269,5),0)+IFERROR(LARGE(F269:AG269,6),0)</f>
        <v>0</v>
      </c>
      <c r="F269" s="22"/>
      <c r="G269" s="22"/>
      <c r="H269" s="22"/>
      <c r="I269" s="71"/>
      <c r="J269" s="72"/>
      <c r="K269" s="72"/>
      <c r="L269" s="72"/>
      <c r="M269" s="72"/>
      <c r="N269" s="22"/>
      <c r="O269" s="22"/>
      <c r="P269" s="22"/>
      <c r="Q269" s="22"/>
      <c r="R269" s="22"/>
      <c r="S269" s="22"/>
      <c r="T269" s="71"/>
      <c r="U269" s="71"/>
      <c r="V269" s="22"/>
      <c r="W269" s="22"/>
      <c r="X269" s="22"/>
      <c r="Y269" s="73"/>
      <c r="Z269" s="22"/>
      <c r="AA269" s="22"/>
      <c r="AB269" s="22"/>
      <c r="AC269" s="22"/>
      <c r="AD269" s="22">
        <f>IFERROR(LARGE(AH269:AM269,1),0)+IFERROR(LARGE(AH269:AM269,2),0)</f>
        <v>0</v>
      </c>
      <c r="AE269" s="22">
        <f>IFERROR(LARGE(AH269:AM269,3),0)+IFERROR(LARGE(AH269:AM269,4),0)</f>
        <v>0</v>
      </c>
      <c r="AF269" s="22">
        <f>IFERROR(LARGE(AH269:AM269,5),0)+IFERROR(LARGE(AH269:AM269,6),0)</f>
        <v>0</v>
      </c>
      <c r="AG269" s="22">
        <f>IFERROR(LARGE(AH269:AM269,7),0)</f>
        <v>0</v>
      </c>
      <c r="AH269" s="22"/>
      <c r="AI269" s="22"/>
      <c r="AJ269" s="22"/>
      <c r="AK269" s="22"/>
      <c r="AL269" s="22"/>
      <c r="AM269" s="22"/>
    </row>
    <row r="270" spans="1:39">
      <c r="A270" s="3"/>
      <c r="B270" s="3"/>
      <c r="C270" s="3"/>
      <c r="D270" s="2">
        <f ca="1">IF(E269=E270,D269,CELL("wiersz",A268))</f>
        <v>109</v>
      </c>
      <c r="E270" s="23">
        <f>LARGE(F270:AG270,1)+LARGE(F270:AG270,2)+LARGE(F270:AG270,3)+LARGE(F270:AG270,4)+IFERROR(LARGE(F270:AG270,5),0)+IFERROR(LARGE(F270:AG270,6),0)</f>
        <v>0</v>
      </c>
      <c r="F270" s="22"/>
      <c r="G270" s="22"/>
      <c r="H270" s="22"/>
      <c r="I270" s="71"/>
      <c r="J270" s="72"/>
      <c r="K270" s="72"/>
      <c r="L270" s="72"/>
      <c r="M270" s="72"/>
      <c r="N270" s="22"/>
      <c r="O270" s="22"/>
      <c r="P270" s="22"/>
      <c r="Q270" s="22"/>
      <c r="R270" s="22"/>
      <c r="S270" s="22"/>
      <c r="T270" s="71"/>
      <c r="U270" s="71"/>
      <c r="V270" s="22"/>
      <c r="W270" s="22"/>
      <c r="X270" s="22"/>
      <c r="Y270" s="73"/>
      <c r="Z270" s="22"/>
      <c r="AA270" s="22"/>
      <c r="AB270" s="22"/>
      <c r="AC270" s="22"/>
      <c r="AD270" s="22">
        <f>IFERROR(LARGE(AH270:AM270,1),0)+IFERROR(LARGE(AH270:AM270,2),0)</f>
        <v>0</v>
      </c>
      <c r="AE270" s="22">
        <f>IFERROR(LARGE(AH270:AM270,3),0)+IFERROR(LARGE(AH270:AM270,4),0)</f>
        <v>0</v>
      </c>
      <c r="AF270" s="22">
        <f>IFERROR(LARGE(AH270:AM270,5),0)+IFERROR(LARGE(AH270:AM270,6),0)</f>
        <v>0</v>
      </c>
      <c r="AG270" s="22">
        <f>IFERROR(LARGE(AH270:AM270,7),0)</f>
        <v>0</v>
      </c>
      <c r="AH270" s="22"/>
      <c r="AI270" s="22"/>
      <c r="AJ270" s="22"/>
      <c r="AK270" s="22"/>
      <c r="AL270" s="22"/>
      <c r="AM270" s="22"/>
    </row>
    <row r="271" spans="1:39">
      <c r="A271" s="3"/>
      <c r="B271" s="3"/>
      <c r="C271" s="3"/>
      <c r="D271" s="2">
        <f ca="1">IF(E270=E271,D270,CELL("wiersz",A269))</f>
        <v>109</v>
      </c>
      <c r="E271" s="23">
        <f>LARGE(F271:AG271,1)+LARGE(F271:AG271,2)+LARGE(F271:AG271,3)+LARGE(F271:AG271,4)+IFERROR(LARGE(F271:AG271,5),0)+IFERROR(LARGE(F271:AG271,6),0)</f>
        <v>0</v>
      </c>
      <c r="F271" s="22"/>
      <c r="G271" s="22"/>
      <c r="H271" s="22"/>
      <c r="I271" s="71"/>
      <c r="J271" s="72"/>
      <c r="K271" s="72"/>
      <c r="L271" s="72"/>
      <c r="M271" s="72"/>
      <c r="N271" s="22"/>
      <c r="O271" s="22"/>
      <c r="P271" s="22"/>
      <c r="Q271" s="22"/>
      <c r="R271" s="22"/>
      <c r="S271" s="22"/>
      <c r="T271" s="71"/>
      <c r="U271" s="71"/>
      <c r="V271" s="22"/>
      <c r="W271" s="22"/>
      <c r="X271" s="22"/>
      <c r="Y271" s="73"/>
      <c r="Z271" s="22"/>
      <c r="AA271" s="22"/>
      <c r="AB271" s="22"/>
      <c r="AC271" s="22"/>
      <c r="AD271" s="22">
        <f>IFERROR(LARGE(AH271:AM271,1),0)+IFERROR(LARGE(AH271:AM271,2),0)</f>
        <v>0</v>
      </c>
      <c r="AE271" s="22">
        <f>IFERROR(LARGE(AH271:AM271,3),0)+IFERROR(LARGE(AH271:AM271,4),0)</f>
        <v>0</v>
      </c>
      <c r="AF271" s="22">
        <f>IFERROR(LARGE(AH271:AM271,5),0)+IFERROR(LARGE(AH271:AM271,6),0)</f>
        <v>0</v>
      </c>
      <c r="AG271" s="22">
        <f>IFERROR(LARGE(AH271:AM271,7),0)</f>
        <v>0</v>
      </c>
      <c r="AH271" s="22"/>
      <c r="AI271" s="22"/>
      <c r="AJ271" s="22"/>
      <c r="AK271" s="22"/>
      <c r="AL271" s="22"/>
      <c r="AM271" s="22"/>
    </row>
    <row r="272" spans="1:39">
      <c r="A272" s="3"/>
      <c r="B272" s="3"/>
      <c r="C272" s="3"/>
      <c r="D272" s="2">
        <f ca="1">IF(E271=E272,D271,CELL("wiersz",A270))</f>
        <v>109</v>
      </c>
      <c r="E272" s="23">
        <f>LARGE(F272:AG272,1)+LARGE(F272:AG272,2)+LARGE(F272:AG272,3)+LARGE(F272:AG272,4)+IFERROR(LARGE(F272:AG272,5),0)+IFERROR(LARGE(F272:AG272,6),0)</f>
        <v>0</v>
      </c>
      <c r="F272" s="22"/>
      <c r="G272" s="22"/>
      <c r="H272" s="22"/>
      <c r="I272" s="71"/>
      <c r="J272" s="72"/>
      <c r="K272" s="72"/>
      <c r="L272" s="72"/>
      <c r="M272" s="72"/>
      <c r="N272" s="22"/>
      <c r="O272" s="22"/>
      <c r="P272" s="22"/>
      <c r="Q272" s="22"/>
      <c r="R272" s="22"/>
      <c r="S272" s="22"/>
      <c r="T272" s="71"/>
      <c r="U272" s="71"/>
      <c r="V272" s="22"/>
      <c r="W272" s="22"/>
      <c r="X272" s="22"/>
      <c r="Y272" s="73"/>
      <c r="Z272" s="22"/>
      <c r="AA272" s="22"/>
      <c r="AB272" s="22"/>
      <c r="AC272" s="22"/>
      <c r="AD272" s="22">
        <f>IFERROR(LARGE(AH272:AM272,1),0)+IFERROR(LARGE(AH272:AM272,2),0)</f>
        <v>0</v>
      </c>
      <c r="AE272" s="22">
        <f>IFERROR(LARGE(AH272:AM272,3),0)+IFERROR(LARGE(AH272:AM272,4),0)</f>
        <v>0</v>
      </c>
      <c r="AF272" s="22">
        <f>IFERROR(LARGE(AH272:AM272,5),0)+IFERROR(LARGE(AH272:AM272,6),0)</f>
        <v>0</v>
      </c>
      <c r="AG272" s="22">
        <f>IFERROR(LARGE(AH272:AM272,7),0)</f>
        <v>0</v>
      </c>
      <c r="AH272" s="22"/>
      <c r="AI272" s="22"/>
      <c r="AJ272" s="22"/>
      <c r="AK272" s="22"/>
      <c r="AL272" s="22"/>
      <c r="AM272" s="22"/>
    </row>
    <row r="273" spans="1:39">
      <c r="A273" s="3"/>
      <c r="B273" s="3"/>
      <c r="C273" s="3"/>
      <c r="D273" s="2">
        <f ca="1">IF(E272=E273,D272,CELL("wiersz",A271))</f>
        <v>109</v>
      </c>
      <c r="E273" s="23">
        <f>LARGE(F273:AG273,1)+LARGE(F273:AG273,2)+LARGE(F273:AG273,3)+LARGE(F273:AG273,4)+IFERROR(LARGE(F273:AG273,5),0)+IFERROR(LARGE(F273:AG273,6),0)</f>
        <v>0</v>
      </c>
      <c r="F273" s="22"/>
      <c r="G273" s="22"/>
      <c r="H273" s="22"/>
      <c r="I273" s="71"/>
      <c r="J273" s="72"/>
      <c r="K273" s="72"/>
      <c r="L273" s="72"/>
      <c r="M273" s="72"/>
      <c r="N273" s="22"/>
      <c r="O273" s="22"/>
      <c r="P273" s="22"/>
      <c r="Q273" s="22"/>
      <c r="R273" s="22"/>
      <c r="S273" s="22"/>
      <c r="T273" s="71"/>
      <c r="U273" s="71"/>
      <c r="V273" s="22"/>
      <c r="W273" s="22"/>
      <c r="X273" s="22"/>
      <c r="Y273" s="73"/>
      <c r="Z273" s="22"/>
      <c r="AA273" s="22"/>
      <c r="AB273" s="22"/>
      <c r="AC273" s="22"/>
      <c r="AD273" s="22">
        <f>IFERROR(LARGE(AH273:AM273,1),0)+IFERROR(LARGE(AH273:AM273,2),0)</f>
        <v>0</v>
      </c>
      <c r="AE273" s="22">
        <f>IFERROR(LARGE(AH273:AM273,3),0)+IFERROR(LARGE(AH273:AM273,4),0)</f>
        <v>0</v>
      </c>
      <c r="AF273" s="22">
        <f>IFERROR(LARGE(AH273:AM273,5),0)+IFERROR(LARGE(AH273:AM273,6),0)</f>
        <v>0</v>
      </c>
      <c r="AG273" s="22">
        <f>IFERROR(LARGE(AH273:AM273,7),0)</f>
        <v>0</v>
      </c>
      <c r="AH273" s="22"/>
      <c r="AI273" s="22"/>
      <c r="AJ273" s="22"/>
      <c r="AK273" s="22"/>
      <c r="AL273" s="22"/>
      <c r="AM273" s="22"/>
    </row>
    <row r="274" spans="1:39">
      <c r="A274" s="3"/>
      <c r="B274" s="3"/>
      <c r="C274" s="3"/>
      <c r="D274" s="2">
        <f ca="1">IF(E273=E274,D273,CELL("wiersz",A272))</f>
        <v>109</v>
      </c>
      <c r="E274" s="23">
        <f>LARGE(F274:AG274,1)+LARGE(F274:AG274,2)+LARGE(F274:AG274,3)+LARGE(F274:AG274,4)+IFERROR(LARGE(F274:AG274,5),0)+IFERROR(LARGE(F274:AG274,6),0)</f>
        <v>0</v>
      </c>
      <c r="F274" s="22"/>
      <c r="G274" s="22"/>
      <c r="H274" s="22"/>
      <c r="I274" s="71"/>
      <c r="J274" s="72"/>
      <c r="K274" s="72"/>
      <c r="L274" s="72"/>
      <c r="M274" s="72"/>
      <c r="N274" s="22"/>
      <c r="O274" s="22"/>
      <c r="P274" s="22"/>
      <c r="Q274" s="22"/>
      <c r="R274" s="22"/>
      <c r="S274" s="22"/>
      <c r="T274" s="71"/>
      <c r="U274" s="71"/>
      <c r="V274" s="22"/>
      <c r="W274" s="22"/>
      <c r="X274" s="22"/>
      <c r="Y274" s="73"/>
      <c r="Z274" s="22"/>
      <c r="AA274" s="22"/>
      <c r="AB274" s="22"/>
      <c r="AC274" s="22"/>
      <c r="AD274" s="22">
        <f>IFERROR(LARGE(AH274:AM274,1),0)+IFERROR(LARGE(AH274:AM274,2),0)</f>
        <v>0</v>
      </c>
      <c r="AE274" s="22">
        <f>IFERROR(LARGE(AH274:AM274,3),0)+IFERROR(LARGE(AH274:AM274,4),0)</f>
        <v>0</v>
      </c>
      <c r="AF274" s="22">
        <f>IFERROR(LARGE(AH274:AM274,5),0)+IFERROR(LARGE(AH274:AM274,6),0)</f>
        <v>0</v>
      </c>
      <c r="AG274" s="22">
        <f>IFERROR(LARGE(AH274:AM274,7),0)</f>
        <v>0</v>
      </c>
      <c r="AH274" s="22"/>
      <c r="AI274" s="22"/>
      <c r="AJ274" s="22"/>
      <c r="AK274" s="22"/>
      <c r="AL274" s="22"/>
      <c r="AM274" s="22"/>
    </row>
    <row r="275" spans="1:39">
      <c r="A275" s="3"/>
      <c r="B275" s="3"/>
      <c r="C275" s="3"/>
      <c r="D275" s="2">
        <f ca="1">IF(E274=E275,D274,CELL("wiersz",A273))</f>
        <v>109</v>
      </c>
      <c r="E275" s="23">
        <f>LARGE(F275:AG275,1)+LARGE(F275:AG275,2)+LARGE(F275:AG275,3)+LARGE(F275:AG275,4)+IFERROR(LARGE(F275:AG275,5),0)+IFERROR(LARGE(F275:AG275,6),0)</f>
        <v>0</v>
      </c>
      <c r="F275" s="22"/>
      <c r="G275" s="22"/>
      <c r="H275" s="22"/>
      <c r="I275" s="71"/>
      <c r="J275" s="72"/>
      <c r="K275" s="72"/>
      <c r="L275" s="72"/>
      <c r="M275" s="72"/>
      <c r="N275" s="22"/>
      <c r="O275" s="22"/>
      <c r="P275" s="22"/>
      <c r="Q275" s="22"/>
      <c r="R275" s="22"/>
      <c r="S275" s="22"/>
      <c r="T275" s="71"/>
      <c r="U275" s="71"/>
      <c r="V275" s="22"/>
      <c r="W275" s="22"/>
      <c r="X275" s="22"/>
      <c r="Y275" s="73"/>
      <c r="Z275" s="22"/>
      <c r="AA275" s="22"/>
      <c r="AB275" s="22"/>
      <c r="AC275" s="22"/>
      <c r="AD275" s="22">
        <f>IFERROR(LARGE(AH275:AM275,1),0)+IFERROR(LARGE(AH275:AM275,2),0)</f>
        <v>0</v>
      </c>
      <c r="AE275" s="22">
        <f>IFERROR(LARGE(AH275:AM275,3),0)+IFERROR(LARGE(AH275:AM275,4),0)</f>
        <v>0</v>
      </c>
      <c r="AF275" s="22">
        <f>IFERROR(LARGE(AH275:AM275,5),0)+IFERROR(LARGE(AH275:AM275,6),0)</f>
        <v>0</v>
      </c>
      <c r="AG275" s="22">
        <f>IFERROR(LARGE(AH275:AM275,7),0)</f>
        <v>0</v>
      </c>
      <c r="AH275" s="22"/>
      <c r="AI275" s="22"/>
      <c r="AJ275" s="22"/>
      <c r="AK275" s="22"/>
      <c r="AL275" s="22"/>
      <c r="AM275" s="22"/>
    </row>
    <row r="276" spans="1:39">
      <c r="A276" s="3"/>
      <c r="B276" s="3"/>
      <c r="C276" s="3"/>
      <c r="D276" s="2">
        <f ca="1">IF(E275=E276,D275,CELL("wiersz",A274))</f>
        <v>109</v>
      </c>
      <c r="E276" s="23">
        <f>LARGE(F276:AG276,1)+LARGE(F276:AG276,2)+LARGE(F276:AG276,3)+LARGE(F276:AG276,4)+IFERROR(LARGE(F276:AG276,5),0)+IFERROR(LARGE(F276:AG276,6),0)</f>
        <v>0</v>
      </c>
      <c r="F276" s="22"/>
      <c r="G276" s="22"/>
      <c r="H276" s="22"/>
      <c r="I276" s="71"/>
      <c r="J276" s="72"/>
      <c r="K276" s="72"/>
      <c r="L276" s="72"/>
      <c r="M276" s="72"/>
      <c r="N276" s="22"/>
      <c r="O276" s="22"/>
      <c r="P276" s="22"/>
      <c r="Q276" s="22"/>
      <c r="R276" s="22"/>
      <c r="S276" s="22"/>
      <c r="T276" s="71"/>
      <c r="U276" s="71"/>
      <c r="V276" s="22"/>
      <c r="W276" s="22"/>
      <c r="X276" s="22"/>
      <c r="Y276" s="73"/>
      <c r="Z276" s="22"/>
      <c r="AA276" s="22"/>
      <c r="AB276" s="22"/>
      <c r="AC276" s="22"/>
      <c r="AD276" s="22">
        <f>IFERROR(LARGE(AH276:AM276,1),0)+IFERROR(LARGE(AH276:AM276,2),0)</f>
        <v>0</v>
      </c>
      <c r="AE276" s="22">
        <f>IFERROR(LARGE(AH276:AM276,3),0)+IFERROR(LARGE(AH276:AM276,4),0)</f>
        <v>0</v>
      </c>
      <c r="AF276" s="22">
        <f>IFERROR(LARGE(AH276:AM276,5),0)+IFERROR(LARGE(AH276:AM276,6),0)</f>
        <v>0</v>
      </c>
      <c r="AG276" s="22">
        <f>IFERROR(LARGE(AH276:AM276,7),0)</f>
        <v>0</v>
      </c>
      <c r="AH276" s="22"/>
      <c r="AI276" s="22"/>
      <c r="AJ276" s="22"/>
      <c r="AK276" s="22"/>
      <c r="AL276" s="22"/>
      <c r="AM276" s="22"/>
    </row>
    <row r="277" spans="1:39">
      <c r="A277" s="3"/>
      <c r="B277" s="3"/>
      <c r="C277" s="3"/>
      <c r="D277" s="2">
        <f ca="1">IF(E276=E277,D276,CELL("wiersz",A275))</f>
        <v>109</v>
      </c>
      <c r="E277" s="23">
        <f>LARGE(F277:AG277,1)+LARGE(F277:AG277,2)+LARGE(F277:AG277,3)+LARGE(F277:AG277,4)+IFERROR(LARGE(F277:AG277,5),0)+IFERROR(LARGE(F277:AG277,6),0)</f>
        <v>0</v>
      </c>
      <c r="F277" s="22"/>
      <c r="G277" s="22"/>
      <c r="H277" s="22"/>
      <c r="I277" s="71"/>
      <c r="J277" s="72"/>
      <c r="K277" s="72"/>
      <c r="L277" s="72"/>
      <c r="M277" s="72"/>
      <c r="N277" s="22"/>
      <c r="O277" s="22"/>
      <c r="P277" s="22"/>
      <c r="Q277" s="22"/>
      <c r="R277" s="22"/>
      <c r="S277" s="22"/>
      <c r="T277" s="71"/>
      <c r="U277" s="71"/>
      <c r="V277" s="22"/>
      <c r="W277" s="22"/>
      <c r="X277" s="22"/>
      <c r="Y277" s="73"/>
      <c r="Z277" s="22"/>
      <c r="AA277" s="22"/>
      <c r="AB277" s="22"/>
      <c r="AC277" s="22"/>
      <c r="AD277" s="22">
        <f>IFERROR(LARGE(AH277:AM277,1),0)+IFERROR(LARGE(AH277:AM277,2),0)</f>
        <v>0</v>
      </c>
      <c r="AE277" s="22">
        <f>IFERROR(LARGE(AH277:AM277,3),0)+IFERROR(LARGE(AH277:AM277,4),0)</f>
        <v>0</v>
      </c>
      <c r="AF277" s="22">
        <f>IFERROR(LARGE(AH277:AM277,5),0)+IFERROR(LARGE(AH277:AM277,6),0)</f>
        <v>0</v>
      </c>
      <c r="AG277" s="22">
        <f>IFERROR(LARGE(AH277:AM277,7),0)</f>
        <v>0</v>
      </c>
      <c r="AH277" s="22"/>
      <c r="AI277" s="22"/>
      <c r="AJ277" s="22"/>
      <c r="AK277" s="22"/>
      <c r="AL277" s="22"/>
      <c r="AM277" s="22"/>
    </row>
    <row r="278" spans="1:39">
      <c r="A278" s="3"/>
      <c r="B278" s="3"/>
      <c r="C278" s="3"/>
      <c r="D278" s="2">
        <f ca="1">IF(E277=E278,D277,CELL("wiersz",A276))</f>
        <v>109</v>
      </c>
      <c r="E278" s="23">
        <f>LARGE(F278:AG278,1)+LARGE(F278:AG278,2)+LARGE(F278:AG278,3)+LARGE(F278:AG278,4)+IFERROR(LARGE(F278:AG278,5),0)+IFERROR(LARGE(F278:AG278,6),0)</f>
        <v>0</v>
      </c>
      <c r="F278" s="22"/>
      <c r="G278" s="22"/>
      <c r="H278" s="22"/>
      <c r="I278" s="71"/>
      <c r="J278" s="72"/>
      <c r="K278" s="72"/>
      <c r="L278" s="72"/>
      <c r="M278" s="72"/>
      <c r="N278" s="22"/>
      <c r="O278" s="22"/>
      <c r="P278" s="22"/>
      <c r="Q278" s="22"/>
      <c r="R278" s="22"/>
      <c r="S278" s="22"/>
      <c r="T278" s="71"/>
      <c r="U278" s="71"/>
      <c r="V278" s="22"/>
      <c r="W278" s="22"/>
      <c r="X278" s="22"/>
      <c r="Y278" s="73"/>
      <c r="Z278" s="22"/>
      <c r="AA278" s="22"/>
      <c r="AB278" s="22"/>
      <c r="AC278" s="22"/>
      <c r="AD278" s="22">
        <f>IFERROR(LARGE(AH278:AM278,1),0)+IFERROR(LARGE(AH278:AM278,2),0)</f>
        <v>0</v>
      </c>
      <c r="AE278" s="22">
        <f>IFERROR(LARGE(AH278:AM278,3),0)+IFERROR(LARGE(AH278:AM278,4),0)</f>
        <v>0</v>
      </c>
      <c r="AF278" s="22">
        <f>IFERROR(LARGE(AH278:AM278,5),0)+IFERROR(LARGE(AH278:AM278,6),0)</f>
        <v>0</v>
      </c>
      <c r="AG278" s="22">
        <f>IFERROR(LARGE(AH278:AM278,7),0)</f>
        <v>0</v>
      </c>
      <c r="AH278" s="22"/>
      <c r="AI278" s="22"/>
      <c r="AJ278" s="22"/>
      <c r="AK278" s="22"/>
      <c r="AL278" s="22"/>
      <c r="AM278" s="22"/>
    </row>
    <row r="279" spans="1:39">
      <c r="A279" s="3"/>
      <c r="B279" s="3"/>
      <c r="C279" s="3"/>
      <c r="D279" s="2">
        <f ca="1">IF(E278=E279,D278,CELL("wiersz",A277))</f>
        <v>109</v>
      </c>
      <c r="E279" s="23">
        <f>LARGE(F279:AG279,1)+LARGE(F279:AG279,2)+LARGE(F279:AG279,3)+LARGE(F279:AG279,4)+IFERROR(LARGE(F279:AG279,5),0)+IFERROR(LARGE(F279:AG279,6),0)</f>
        <v>0</v>
      </c>
      <c r="F279" s="22"/>
      <c r="G279" s="22"/>
      <c r="H279" s="22"/>
      <c r="I279" s="71"/>
      <c r="J279" s="72"/>
      <c r="K279" s="72"/>
      <c r="L279" s="72"/>
      <c r="M279" s="72"/>
      <c r="N279" s="22"/>
      <c r="O279" s="22"/>
      <c r="P279" s="22"/>
      <c r="Q279" s="22"/>
      <c r="R279" s="22"/>
      <c r="S279" s="22"/>
      <c r="T279" s="71"/>
      <c r="U279" s="71"/>
      <c r="V279" s="22"/>
      <c r="W279" s="22"/>
      <c r="X279" s="22"/>
      <c r="Y279" s="73"/>
      <c r="Z279" s="22"/>
      <c r="AA279" s="22"/>
      <c r="AB279" s="22"/>
      <c r="AC279" s="22"/>
      <c r="AD279" s="22">
        <f>IFERROR(LARGE(AH279:AM279,1),0)+IFERROR(LARGE(AH279:AM279,2),0)</f>
        <v>0</v>
      </c>
      <c r="AE279" s="22">
        <f>IFERROR(LARGE(AH279:AM279,3),0)+IFERROR(LARGE(AH279:AM279,4),0)</f>
        <v>0</v>
      </c>
      <c r="AF279" s="22">
        <f>IFERROR(LARGE(AH279:AM279,5),0)+IFERROR(LARGE(AH279:AM279,6),0)</f>
        <v>0</v>
      </c>
      <c r="AG279" s="22">
        <f>IFERROR(LARGE(AH279:AM279,7),0)</f>
        <v>0</v>
      </c>
      <c r="AH279" s="22"/>
      <c r="AI279" s="22"/>
      <c r="AJ279" s="22"/>
      <c r="AK279" s="22"/>
      <c r="AL279" s="22"/>
      <c r="AM279" s="22"/>
    </row>
    <row r="280" spans="1:39">
      <c r="A280" s="3"/>
      <c r="B280" s="3"/>
      <c r="C280" s="3"/>
      <c r="D280" s="2">
        <f ca="1">IF(E279=E280,D279,CELL("wiersz",A278))</f>
        <v>109</v>
      </c>
      <c r="E280" s="23">
        <f>LARGE(F280:AG280,1)+LARGE(F280:AG280,2)+LARGE(F280:AG280,3)+LARGE(F280:AG280,4)+IFERROR(LARGE(F280:AG280,5),0)+IFERROR(LARGE(F280:AG280,6),0)</f>
        <v>0</v>
      </c>
      <c r="F280" s="22"/>
      <c r="G280" s="22"/>
      <c r="H280" s="22"/>
      <c r="I280" s="71"/>
      <c r="J280" s="72"/>
      <c r="K280" s="72"/>
      <c r="L280" s="72"/>
      <c r="M280" s="72"/>
      <c r="N280" s="22"/>
      <c r="O280" s="22"/>
      <c r="P280" s="22"/>
      <c r="Q280" s="22"/>
      <c r="R280" s="22"/>
      <c r="S280" s="22"/>
      <c r="T280" s="71"/>
      <c r="U280" s="71"/>
      <c r="V280" s="22"/>
      <c r="W280" s="22"/>
      <c r="X280" s="22"/>
      <c r="Y280" s="73"/>
      <c r="Z280" s="22"/>
      <c r="AA280" s="22"/>
      <c r="AB280" s="22"/>
      <c r="AC280" s="22"/>
      <c r="AD280" s="22">
        <f>IFERROR(LARGE(AH280:AM280,1),0)+IFERROR(LARGE(AH280:AM280,2),0)</f>
        <v>0</v>
      </c>
      <c r="AE280" s="22">
        <f>IFERROR(LARGE(AH280:AM280,3),0)+IFERROR(LARGE(AH280:AM280,4),0)</f>
        <v>0</v>
      </c>
      <c r="AF280" s="22">
        <f>IFERROR(LARGE(AH280:AM280,5),0)+IFERROR(LARGE(AH280:AM280,6),0)</f>
        <v>0</v>
      </c>
      <c r="AG280" s="22">
        <f>IFERROR(LARGE(AH280:AM280,7),0)</f>
        <v>0</v>
      </c>
      <c r="AH280" s="22"/>
      <c r="AI280" s="22"/>
      <c r="AJ280" s="22"/>
      <c r="AK280" s="22"/>
      <c r="AL280" s="22"/>
      <c r="AM280" s="22"/>
    </row>
    <row r="281" spans="1:39">
      <c r="A281" s="3"/>
      <c r="B281" s="3"/>
      <c r="C281" s="3"/>
      <c r="D281" s="2">
        <f ca="1">IF(E280=E281,D280,CELL("wiersz",A279))</f>
        <v>109</v>
      </c>
      <c r="E281" s="23">
        <f>LARGE(F281:AG281,1)+LARGE(F281:AG281,2)+LARGE(F281:AG281,3)+LARGE(F281:AG281,4)+IFERROR(LARGE(F281:AG281,5),0)+IFERROR(LARGE(F281:AG281,6),0)</f>
        <v>0</v>
      </c>
      <c r="F281" s="22"/>
      <c r="G281" s="22"/>
      <c r="H281" s="22"/>
      <c r="I281" s="71"/>
      <c r="J281" s="72"/>
      <c r="K281" s="72"/>
      <c r="L281" s="72"/>
      <c r="M281" s="72"/>
      <c r="N281" s="22"/>
      <c r="O281" s="22"/>
      <c r="P281" s="22"/>
      <c r="Q281" s="22"/>
      <c r="R281" s="22"/>
      <c r="S281" s="22"/>
      <c r="T281" s="71"/>
      <c r="U281" s="71"/>
      <c r="V281" s="22"/>
      <c r="W281" s="22"/>
      <c r="X281" s="22"/>
      <c r="Y281" s="73"/>
      <c r="Z281" s="22"/>
      <c r="AA281" s="22"/>
      <c r="AB281" s="22"/>
      <c r="AC281" s="22"/>
      <c r="AD281" s="22">
        <f>IFERROR(LARGE(AH281:AM281,1),0)+IFERROR(LARGE(AH281:AM281,2),0)</f>
        <v>0</v>
      </c>
      <c r="AE281" s="22">
        <f>IFERROR(LARGE(AH281:AM281,3),0)+IFERROR(LARGE(AH281:AM281,4),0)</f>
        <v>0</v>
      </c>
      <c r="AF281" s="22">
        <f>IFERROR(LARGE(AH281:AM281,5),0)+IFERROR(LARGE(AH281:AM281,6),0)</f>
        <v>0</v>
      </c>
      <c r="AG281" s="22">
        <f>IFERROR(LARGE(AH281:AM281,7),0)</f>
        <v>0</v>
      </c>
      <c r="AH281" s="22"/>
      <c r="AI281" s="22"/>
      <c r="AJ281" s="22"/>
      <c r="AK281" s="22"/>
      <c r="AL281" s="22"/>
      <c r="AM281" s="22"/>
    </row>
    <row r="282" spans="1:39">
      <c r="A282" s="3"/>
      <c r="B282" s="3"/>
      <c r="C282" s="3"/>
      <c r="D282" s="2">
        <f ca="1">IF(E281=E282,D281,CELL("wiersz",A280))</f>
        <v>109</v>
      </c>
      <c r="E282" s="23">
        <f>LARGE(F282:AG282,1)+LARGE(F282:AG282,2)+LARGE(F282:AG282,3)+LARGE(F282:AG282,4)+IFERROR(LARGE(F282:AG282,5),0)+IFERROR(LARGE(F282:AG282,6),0)</f>
        <v>0</v>
      </c>
      <c r="F282" s="22"/>
      <c r="G282" s="22"/>
      <c r="H282" s="22"/>
      <c r="I282" s="71"/>
      <c r="J282" s="72"/>
      <c r="K282" s="72"/>
      <c r="L282" s="72"/>
      <c r="M282" s="72"/>
      <c r="N282" s="22"/>
      <c r="O282" s="22"/>
      <c r="P282" s="22"/>
      <c r="Q282" s="22"/>
      <c r="R282" s="22"/>
      <c r="S282" s="22"/>
      <c r="T282" s="71"/>
      <c r="U282" s="71"/>
      <c r="V282" s="22"/>
      <c r="W282" s="22"/>
      <c r="X282" s="22"/>
      <c r="Y282" s="73"/>
      <c r="Z282" s="22"/>
      <c r="AA282" s="22"/>
      <c r="AB282" s="22"/>
      <c r="AC282" s="22"/>
      <c r="AD282" s="22">
        <f>IFERROR(LARGE(AH282:AM282,1),0)+IFERROR(LARGE(AH282:AM282,2),0)</f>
        <v>0</v>
      </c>
      <c r="AE282" s="22">
        <f>IFERROR(LARGE(AH282:AM282,3),0)+IFERROR(LARGE(AH282:AM282,4),0)</f>
        <v>0</v>
      </c>
      <c r="AF282" s="22">
        <f>IFERROR(LARGE(AH282:AM282,5),0)+IFERROR(LARGE(AH282:AM282,6),0)</f>
        <v>0</v>
      </c>
      <c r="AG282" s="22">
        <f>IFERROR(LARGE(AH282:AM282,7),0)</f>
        <v>0</v>
      </c>
      <c r="AH282" s="22"/>
      <c r="AI282" s="22"/>
      <c r="AJ282" s="22"/>
      <c r="AK282" s="22"/>
      <c r="AL282" s="22"/>
      <c r="AM282" s="22"/>
    </row>
    <row r="283" spans="1:39">
      <c r="A283" s="3"/>
      <c r="B283" s="3"/>
      <c r="C283" s="3"/>
      <c r="D283" s="2">
        <f ca="1">IF(E282=E283,D282,CELL("wiersz",A281))</f>
        <v>109</v>
      </c>
      <c r="E283" s="23">
        <f>LARGE(F283:AG283,1)+LARGE(F283:AG283,2)+LARGE(F283:AG283,3)+LARGE(F283:AG283,4)+IFERROR(LARGE(F283:AG283,5),0)+IFERROR(LARGE(F283:AG283,6),0)</f>
        <v>0</v>
      </c>
      <c r="F283" s="22"/>
      <c r="G283" s="22"/>
      <c r="H283" s="22"/>
      <c r="I283" s="71"/>
      <c r="J283" s="72"/>
      <c r="K283" s="72"/>
      <c r="L283" s="72"/>
      <c r="M283" s="72"/>
      <c r="N283" s="22"/>
      <c r="O283" s="22"/>
      <c r="P283" s="22"/>
      <c r="Q283" s="22"/>
      <c r="R283" s="22"/>
      <c r="S283" s="22"/>
      <c r="T283" s="71"/>
      <c r="U283" s="71"/>
      <c r="V283" s="22"/>
      <c r="W283" s="22"/>
      <c r="X283" s="22"/>
      <c r="Y283" s="73"/>
      <c r="Z283" s="22"/>
      <c r="AA283" s="22"/>
      <c r="AB283" s="22"/>
      <c r="AC283" s="22"/>
      <c r="AD283" s="22">
        <f>IFERROR(LARGE(AH283:AM283,1),0)+IFERROR(LARGE(AH283:AM283,2),0)</f>
        <v>0</v>
      </c>
      <c r="AE283" s="22">
        <f>IFERROR(LARGE(AH283:AM283,3),0)+IFERROR(LARGE(AH283:AM283,4),0)</f>
        <v>0</v>
      </c>
      <c r="AF283" s="22">
        <f>IFERROR(LARGE(AH283:AM283,5),0)+IFERROR(LARGE(AH283:AM283,6),0)</f>
        <v>0</v>
      </c>
      <c r="AG283" s="22">
        <f>IFERROR(LARGE(AH283:AM283,7),0)</f>
        <v>0</v>
      </c>
      <c r="AH283" s="22"/>
      <c r="AI283" s="22"/>
      <c r="AJ283" s="22"/>
      <c r="AK283" s="22"/>
      <c r="AL283" s="22"/>
      <c r="AM283" s="22"/>
    </row>
    <row r="284" spans="1:39">
      <c r="A284" s="3"/>
      <c r="B284" s="3"/>
      <c r="C284" s="3"/>
      <c r="D284" s="2">
        <f ca="1">IF(E283=E284,D283,CELL("wiersz",A282))</f>
        <v>109</v>
      </c>
      <c r="E284" s="23">
        <f>LARGE(F284:AG284,1)+LARGE(F284:AG284,2)+LARGE(F284:AG284,3)+LARGE(F284:AG284,4)+IFERROR(LARGE(F284:AG284,5),0)+IFERROR(LARGE(F284:AG284,6),0)</f>
        <v>0</v>
      </c>
      <c r="F284" s="22"/>
      <c r="G284" s="22"/>
      <c r="H284" s="22"/>
      <c r="I284" s="71"/>
      <c r="J284" s="72"/>
      <c r="K284" s="72"/>
      <c r="L284" s="72"/>
      <c r="M284" s="72"/>
      <c r="N284" s="22"/>
      <c r="O284" s="22"/>
      <c r="P284" s="22"/>
      <c r="Q284" s="22"/>
      <c r="R284" s="22"/>
      <c r="S284" s="22"/>
      <c r="T284" s="71"/>
      <c r="U284" s="71"/>
      <c r="V284" s="22"/>
      <c r="W284" s="22"/>
      <c r="X284" s="22"/>
      <c r="Y284" s="73"/>
      <c r="Z284" s="22"/>
      <c r="AA284" s="22"/>
      <c r="AB284" s="22"/>
      <c r="AC284" s="22"/>
      <c r="AD284" s="22">
        <f>IFERROR(LARGE(AH284:AM284,1),0)+IFERROR(LARGE(AH284:AM284,2),0)</f>
        <v>0</v>
      </c>
      <c r="AE284" s="22">
        <f>IFERROR(LARGE(AH284:AM284,3),0)+IFERROR(LARGE(AH284:AM284,4),0)</f>
        <v>0</v>
      </c>
      <c r="AF284" s="22">
        <f>IFERROR(LARGE(AH284:AM284,5),0)+IFERROR(LARGE(AH284:AM284,6),0)</f>
        <v>0</v>
      </c>
      <c r="AG284" s="22">
        <f>IFERROR(LARGE(AH284:AM284,7),0)</f>
        <v>0</v>
      </c>
      <c r="AH284" s="22"/>
      <c r="AI284" s="22"/>
      <c r="AJ284" s="22"/>
      <c r="AK284" s="22"/>
      <c r="AL284" s="22"/>
      <c r="AM284" s="22"/>
    </row>
    <row r="285" spans="1:39">
      <c r="A285" s="3"/>
      <c r="B285" s="3"/>
      <c r="C285" s="3"/>
      <c r="D285" s="2">
        <f ca="1">IF(E284=E285,D284,CELL("wiersz",A283))</f>
        <v>109</v>
      </c>
      <c r="E285" s="23">
        <f>LARGE(F285:AG285,1)+LARGE(F285:AG285,2)+LARGE(F285:AG285,3)+LARGE(F285:AG285,4)+IFERROR(LARGE(F285:AG285,5),0)+IFERROR(LARGE(F285:AG285,6),0)</f>
        <v>0</v>
      </c>
      <c r="F285" s="22"/>
      <c r="G285" s="22"/>
      <c r="H285" s="22"/>
      <c r="I285" s="71"/>
      <c r="J285" s="72"/>
      <c r="K285" s="72"/>
      <c r="L285" s="72"/>
      <c r="M285" s="72"/>
      <c r="N285" s="22"/>
      <c r="O285" s="22"/>
      <c r="P285" s="22"/>
      <c r="Q285" s="22"/>
      <c r="R285" s="22"/>
      <c r="S285" s="22"/>
      <c r="T285" s="71"/>
      <c r="U285" s="71"/>
      <c r="V285" s="22"/>
      <c r="W285" s="22"/>
      <c r="X285" s="22"/>
      <c r="Y285" s="73"/>
      <c r="Z285" s="22"/>
      <c r="AA285" s="22"/>
      <c r="AB285" s="22"/>
      <c r="AC285" s="22"/>
      <c r="AD285" s="22">
        <f>IFERROR(LARGE(AH285:AM285,1),0)+IFERROR(LARGE(AH285:AM285,2),0)</f>
        <v>0</v>
      </c>
      <c r="AE285" s="22">
        <f>IFERROR(LARGE(AH285:AM285,3),0)+IFERROR(LARGE(AH285:AM285,4),0)</f>
        <v>0</v>
      </c>
      <c r="AF285" s="22">
        <f>IFERROR(LARGE(AH285:AM285,5),0)+IFERROR(LARGE(AH285:AM285,6),0)</f>
        <v>0</v>
      </c>
      <c r="AG285" s="22">
        <f>IFERROR(LARGE(AH285:AM285,7),0)</f>
        <v>0</v>
      </c>
      <c r="AH285" s="22"/>
      <c r="AI285" s="22"/>
      <c r="AJ285" s="22"/>
      <c r="AK285" s="22"/>
      <c r="AL285" s="22"/>
      <c r="AM285" s="22"/>
    </row>
    <row r="286" spans="1:39">
      <c r="A286" s="3"/>
      <c r="B286" s="3"/>
      <c r="C286" s="3"/>
      <c r="D286" s="2">
        <f ca="1">IF(E285=E286,D285,CELL("wiersz",A284))</f>
        <v>109</v>
      </c>
      <c r="E286" s="23">
        <f>LARGE(F286:AG286,1)+LARGE(F286:AG286,2)+LARGE(F286:AG286,3)+LARGE(F286:AG286,4)+IFERROR(LARGE(F286:AG286,5),0)+IFERROR(LARGE(F286:AG286,6),0)</f>
        <v>0</v>
      </c>
      <c r="F286" s="22"/>
      <c r="G286" s="22"/>
      <c r="H286" s="22"/>
      <c r="I286" s="71"/>
      <c r="J286" s="72"/>
      <c r="K286" s="72"/>
      <c r="L286" s="72"/>
      <c r="M286" s="72"/>
      <c r="N286" s="22"/>
      <c r="O286" s="22"/>
      <c r="P286" s="22"/>
      <c r="Q286" s="22"/>
      <c r="R286" s="22"/>
      <c r="S286" s="22"/>
      <c r="T286" s="71"/>
      <c r="U286" s="71"/>
      <c r="V286" s="22"/>
      <c r="W286" s="22"/>
      <c r="X286" s="22"/>
      <c r="Y286" s="73"/>
      <c r="Z286" s="22"/>
      <c r="AA286" s="22"/>
      <c r="AB286" s="22"/>
      <c r="AC286" s="22"/>
      <c r="AD286" s="22">
        <f>IFERROR(LARGE(AH286:AM286,1),0)+IFERROR(LARGE(AH286:AM286,2),0)</f>
        <v>0</v>
      </c>
      <c r="AE286" s="22">
        <f>IFERROR(LARGE(AH286:AM286,3),0)+IFERROR(LARGE(AH286:AM286,4),0)</f>
        <v>0</v>
      </c>
      <c r="AF286" s="22">
        <f>IFERROR(LARGE(AH286:AM286,5),0)+IFERROR(LARGE(AH286:AM286,6),0)</f>
        <v>0</v>
      </c>
      <c r="AG286" s="22">
        <f>IFERROR(LARGE(AH286:AM286,7),0)</f>
        <v>0</v>
      </c>
      <c r="AH286" s="22"/>
      <c r="AI286" s="22"/>
      <c r="AJ286" s="22"/>
      <c r="AK286" s="22"/>
      <c r="AL286" s="22"/>
      <c r="AM286" s="22"/>
    </row>
    <row r="287" spans="1:39">
      <c r="A287" s="3"/>
      <c r="B287" s="3"/>
      <c r="C287" s="3"/>
      <c r="D287" s="2">
        <f ca="1">IF(E286=E287,D286,CELL("wiersz",A285))</f>
        <v>109</v>
      </c>
      <c r="E287" s="23">
        <f>LARGE(F287:AG287,1)+LARGE(F287:AG287,2)+LARGE(F287:AG287,3)+LARGE(F287:AG287,4)+IFERROR(LARGE(F287:AG287,5),0)+IFERROR(LARGE(F287:AG287,6),0)</f>
        <v>0</v>
      </c>
      <c r="F287" s="22"/>
      <c r="G287" s="22"/>
      <c r="H287" s="22"/>
      <c r="I287" s="71"/>
      <c r="J287" s="72"/>
      <c r="K287" s="72"/>
      <c r="L287" s="72"/>
      <c r="M287" s="72"/>
      <c r="N287" s="22"/>
      <c r="O287" s="22"/>
      <c r="P287" s="22"/>
      <c r="Q287" s="22"/>
      <c r="R287" s="22"/>
      <c r="S287" s="22"/>
      <c r="T287" s="71"/>
      <c r="U287" s="71"/>
      <c r="V287" s="22"/>
      <c r="W287" s="22"/>
      <c r="X287" s="22"/>
      <c r="Y287" s="73"/>
      <c r="Z287" s="22"/>
      <c r="AA287" s="22"/>
      <c r="AB287" s="22"/>
      <c r="AC287" s="22"/>
      <c r="AD287" s="22">
        <f>IFERROR(LARGE(AH287:AM287,1),0)+IFERROR(LARGE(AH287:AM287,2),0)</f>
        <v>0</v>
      </c>
      <c r="AE287" s="22">
        <f>IFERROR(LARGE(AH287:AM287,3),0)+IFERROR(LARGE(AH287:AM287,4),0)</f>
        <v>0</v>
      </c>
      <c r="AF287" s="22">
        <f>IFERROR(LARGE(AH287:AM287,5),0)+IFERROR(LARGE(AH287:AM287,6),0)</f>
        <v>0</v>
      </c>
      <c r="AG287" s="22">
        <f>IFERROR(LARGE(AH287:AM287,7),0)</f>
        <v>0</v>
      </c>
      <c r="AH287" s="22"/>
      <c r="AI287" s="22"/>
      <c r="AJ287" s="22"/>
      <c r="AK287" s="22"/>
      <c r="AL287" s="22"/>
      <c r="AM287" s="22"/>
    </row>
    <row r="288" spans="1:39">
      <c r="A288" s="3"/>
      <c r="B288" s="3"/>
      <c r="C288" s="3"/>
      <c r="D288" s="2">
        <f ca="1">IF(E287=E288,D287,CELL("wiersz",A286))</f>
        <v>109</v>
      </c>
      <c r="E288" s="23">
        <f>LARGE(F288:AG288,1)+LARGE(F288:AG288,2)+LARGE(F288:AG288,3)+LARGE(F288:AG288,4)+IFERROR(LARGE(F288:AG288,5),0)+IFERROR(LARGE(F288:AG288,6),0)</f>
        <v>0</v>
      </c>
      <c r="F288" s="22"/>
      <c r="G288" s="22"/>
      <c r="H288" s="22"/>
      <c r="I288" s="71"/>
      <c r="J288" s="72"/>
      <c r="K288" s="72"/>
      <c r="L288" s="72"/>
      <c r="M288" s="72"/>
      <c r="N288" s="22"/>
      <c r="O288" s="22"/>
      <c r="P288" s="22"/>
      <c r="Q288" s="22"/>
      <c r="R288" s="22"/>
      <c r="S288" s="22"/>
      <c r="T288" s="71"/>
      <c r="U288" s="71"/>
      <c r="V288" s="22"/>
      <c r="W288" s="22"/>
      <c r="X288" s="22"/>
      <c r="Y288" s="73"/>
      <c r="Z288" s="22"/>
      <c r="AA288" s="22"/>
      <c r="AB288" s="22"/>
      <c r="AC288" s="22"/>
      <c r="AD288" s="22">
        <f>IFERROR(LARGE(AH288:AM288,1),0)+IFERROR(LARGE(AH288:AM288,2),0)</f>
        <v>0</v>
      </c>
      <c r="AE288" s="22">
        <f>IFERROR(LARGE(AH288:AM288,3),0)+IFERROR(LARGE(AH288:AM288,4),0)</f>
        <v>0</v>
      </c>
      <c r="AF288" s="22">
        <f>IFERROR(LARGE(AH288:AM288,5),0)+IFERROR(LARGE(AH288:AM288,6),0)</f>
        <v>0</v>
      </c>
      <c r="AG288" s="22">
        <f>IFERROR(LARGE(AH288:AM288,7),0)</f>
        <v>0</v>
      </c>
      <c r="AH288" s="22"/>
      <c r="AI288" s="22"/>
      <c r="AJ288" s="22"/>
      <c r="AK288" s="22"/>
      <c r="AL288" s="22"/>
      <c r="AM288" s="22"/>
    </row>
    <row r="289" spans="1:39">
      <c r="A289" s="3"/>
      <c r="B289" s="3"/>
      <c r="C289" s="3"/>
      <c r="D289" s="2">
        <f ca="1">IF(E288=E289,D288,CELL("wiersz",A287))</f>
        <v>109</v>
      </c>
      <c r="E289" s="23">
        <f>LARGE(F289:AG289,1)+LARGE(F289:AG289,2)+LARGE(F289:AG289,3)+LARGE(F289:AG289,4)+IFERROR(LARGE(F289:AG289,5),0)+IFERROR(LARGE(F289:AG289,6),0)</f>
        <v>0</v>
      </c>
      <c r="F289" s="22"/>
      <c r="G289" s="22"/>
      <c r="H289" s="22"/>
      <c r="I289" s="71"/>
      <c r="J289" s="72"/>
      <c r="K289" s="72"/>
      <c r="L289" s="72"/>
      <c r="M289" s="72"/>
      <c r="N289" s="22"/>
      <c r="O289" s="22"/>
      <c r="P289" s="22"/>
      <c r="Q289" s="22"/>
      <c r="R289" s="22"/>
      <c r="S289" s="22"/>
      <c r="T289" s="71"/>
      <c r="U289" s="71"/>
      <c r="V289" s="22"/>
      <c r="W289" s="22"/>
      <c r="X289" s="22"/>
      <c r="Y289" s="73"/>
      <c r="Z289" s="22"/>
      <c r="AA289" s="22"/>
      <c r="AB289" s="22"/>
      <c r="AC289" s="22"/>
      <c r="AD289" s="22">
        <f>IFERROR(LARGE(AH289:AM289,1),0)+IFERROR(LARGE(AH289:AM289,2),0)</f>
        <v>0</v>
      </c>
      <c r="AE289" s="22">
        <f>IFERROR(LARGE(AH289:AM289,3),0)+IFERROR(LARGE(AH289:AM289,4),0)</f>
        <v>0</v>
      </c>
      <c r="AF289" s="22">
        <f>IFERROR(LARGE(AH289:AM289,5),0)+IFERROR(LARGE(AH289:AM289,6),0)</f>
        <v>0</v>
      </c>
      <c r="AG289" s="22">
        <f>IFERROR(LARGE(AH289:AM289,7),0)</f>
        <v>0</v>
      </c>
      <c r="AH289" s="22"/>
      <c r="AI289" s="22"/>
      <c r="AJ289" s="22"/>
      <c r="AK289" s="22"/>
      <c r="AL289" s="22"/>
      <c r="AM289" s="22"/>
    </row>
    <row r="290" spans="1:39">
      <c r="A290" s="3"/>
      <c r="B290" s="3"/>
      <c r="C290" s="3"/>
      <c r="D290" s="2">
        <f ca="1">IF(E289=E290,D289,CELL("wiersz",A288))</f>
        <v>109</v>
      </c>
      <c r="E290" s="23">
        <f>LARGE(F290:AG290,1)+LARGE(F290:AG290,2)+LARGE(F290:AG290,3)+LARGE(F290:AG290,4)+IFERROR(LARGE(F290:AG290,5),0)+IFERROR(LARGE(F290:AG290,6),0)</f>
        <v>0</v>
      </c>
      <c r="F290" s="22"/>
      <c r="G290" s="22"/>
      <c r="H290" s="22"/>
      <c r="I290" s="71"/>
      <c r="J290" s="72"/>
      <c r="K290" s="72"/>
      <c r="L290" s="72"/>
      <c r="M290" s="72"/>
      <c r="N290" s="22"/>
      <c r="O290" s="22"/>
      <c r="P290" s="22"/>
      <c r="Q290" s="22"/>
      <c r="R290" s="22"/>
      <c r="S290" s="22"/>
      <c r="T290" s="71"/>
      <c r="U290" s="71"/>
      <c r="V290" s="22"/>
      <c r="W290" s="22"/>
      <c r="X290" s="22"/>
      <c r="Y290" s="73"/>
      <c r="Z290" s="22"/>
      <c r="AA290" s="22"/>
      <c r="AB290" s="22"/>
      <c r="AC290" s="22"/>
      <c r="AD290" s="22">
        <f>IFERROR(LARGE(AH290:AM290,1),0)+IFERROR(LARGE(AH290:AM290,2),0)</f>
        <v>0</v>
      </c>
      <c r="AE290" s="22">
        <f>IFERROR(LARGE(AH290:AM290,3),0)+IFERROR(LARGE(AH290:AM290,4),0)</f>
        <v>0</v>
      </c>
      <c r="AF290" s="22">
        <f>IFERROR(LARGE(AH290:AM290,5),0)+IFERROR(LARGE(AH290:AM290,6),0)</f>
        <v>0</v>
      </c>
      <c r="AG290" s="22">
        <f>IFERROR(LARGE(AH290:AM290,7),0)</f>
        <v>0</v>
      </c>
      <c r="AH290" s="22"/>
      <c r="AI290" s="22"/>
      <c r="AJ290" s="22"/>
      <c r="AK290" s="22"/>
      <c r="AL290" s="22"/>
      <c r="AM290" s="22"/>
    </row>
    <row r="291" spans="1:39">
      <c r="A291" s="3"/>
      <c r="B291" s="3"/>
      <c r="C291" s="3"/>
      <c r="D291" s="2">
        <f ca="1">IF(E290=E291,D290,CELL("wiersz",A289))</f>
        <v>109</v>
      </c>
      <c r="E291" s="23">
        <f>LARGE(F291:AG291,1)+LARGE(F291:AG291,2)+LARGE(F291:AG291,3)+LARGE(F291:AG291,4)+IFERROR(LARGE(F291:AG291,5),0)+IFERROR(LARGE(F291:AG291,6),0)</f>
        <v>0</v>
      </c>
      <c r="F291" s="22"/>
      <c r="G291" s="22"/>
      <c r="H291" s="22"/>
      <c r="I291" s="71"/>
      <c r="J291" s="72"/>
      <c r="K291" s="72"/>
      <c r="L291" s="72"/>
      <c r="M291" s="72"/>
      <c r="N291" s="22"/>
      <c r="O291" s="22"/>
      <c r="P291" s="22"/>
      <c r="Q291" s="22"/>
      <c r="R291" s="22"/>
      <c r="S291" s="22"/>
      <c r="T291" s="71"/>
      <c r="U291" s="71"/>
      <c r="V291" s="22"/>
      <c r="W291" s="22"/>
      <c r="X291" s="22"/>
      <c r="Y291" s="73"/>
      <c r="Z291" s="22"/>
      <c r="AA291" s="22"/>
      <c r="AB291" s="22"/>
      <c r="AC291" s="22"/>
      <c r="AD291" s="22">
        <f>IFERROR(LARGE(AH291:AM291,1),0)+IFERROR(LARGE(AH291:AM291,2),0)</f>
        <v>0</v>
      </c>
      <c r="AE291" s="22">
        <f>IFERROR(LARGE(AH291:AM291,3),0)+IFERROR(LARGE(AH291:AM291,4),0)</f>
        <v>0</v>
      </c>
      <c r="AF291" s="22">
        <f>IFERROR(LARGE(AH291:AM291,5),0)+IFERROR(LARGE(AH291:AM291,6),0)</f>
        <v>0</v>
      </c>
      <c r="AG291" s="22">
        <f>IFERROR(LARGE(AH291:AM291,7),0)</f>
        <v>0</v>
      </c>
      <c r="AH291" s="22"/>
      <c r="AI291" s="22"/>
      <c r="AJ291" s="22"/>
      <c r="AK291" s="22"/>
      <c r="AL291" s="22"/>
      <c r="AM291" s="22"/>
    </row>
    <row r="292" spans="1:39">
      <c r="A292" s="3"/>
      <c r="B292" s="3"/>
      <c r="C292" s="3"/>
      <c r="D292" s="2">
        <f ca="1">IF(E291=E292,D291,CELL("wiersz",A290))</f>
        <v>109</v>
      </c>
      <c r="E292" s="23">
        <f>LARGE(F292:AG292,1)+LARGE(F292:AG292,2)+LARGE(F292:AG292,3)+LARGE(F292:AG292,4)+IFERROR(LARGE(F292:AG292,5),0)+IFERROR(LARGE(F292:AG292,6),0)</f>
        <v>0</v>
      </c>
      <c r="F292" s="22"/>
      <c r="G292" s="22"/>
      <c r="H292" s="22"/>
      <c r="I292" s="71"/>
      <c r="J292" s="72"/>
      <c r="K292" s="72"/>
      <c r="L292" s="72"/>
      <c r="M292" s="72"/>
      <c r="N292" s="22"/>
      <c r="O292" s="22"/>
      <c r="P292" s="22"/>
      <c r="Q292" s="22"/>
      <c r="R292" s="22"/>
      <c r="S292" s="22"/>
      <c r="T292" s="71"/>
      <c r="U292" s="71"/>
      <c r="V292" s="22"/>
      <c r="W292" s="22"/>
      <c r="X292" s="22"/>
      <c r="Y292" s="73"/>
      <c r="Z292" s="22"/>
      <c r="AA292" s="22"/>
      <c r="AB292" s="22"/>
      <c r="AC292" s="22"/>
      <c r="AD292" s="22">
        <f>IFERROR(LARGE(AH292:AM292,1),0)+IFERROR(LARGE(AH292:AM292,2),0)</f>
        <v>0</v>
      </c>
      <c r="AE292" s="22">
        <f>IFERROR(LARGE(AH292:AM292,3),0)+IFERROR(LARGE(AH292:AM292,4),0)</f>
        <v>0</v>
      </c>
      <c r="AF292" s="22">
        <f>IFERROR(LARGE(AH292:AM292,5),0)+IFERROR(LARGE(AH292:AM292,6),0)</f>
        <v>0</v>
      </c>
      <c r="AG292" s="22">
        <f>IFERROR(LARGE(AH292:AM292,7),0)</f>
        <v>0</v>
      </c>
      <c r="AH292" s="22"/>
      <c r="AI292" s="22"/>
      <c r="AJ292" s="22"/>
      <c r="AK292" s="22"/>
      <c r="AL292" s="22"/>
      <c r="AM292" s="22"/>
    </row>
    <row r="293" spans="1:39">
      <c r="A293" s="3"/>
      <c r="B293" s="3"/>
      <c r="C293" s="3"/>
      <c r="D293" s="2">
        <f ca="1">IF(E292=E293,D292,CELL("wiersz",A291))</f>
        <v>109</v>
      </c>
      <c r="E293" s="23">
        <f>LARGE(F293:AG293,1)+LARGE(F293:AG293,2)+LARGE(F293:AG293,3)+LARGE(F293:AG293,4)+IFERROR(LARGE(F293:AG293,5),0)+IFERROR(LARGE(F293:AG293,6),0)</f>
        <v>0</v>
      </c>
      <c r="F293" s="22"/>
      <c r="G293" s="22"/>
      <c r="H293" s="22"/>
      <c r="I293" s="71"/>
      <c r="J293" s="72"/>
      <c r="K293" s="72"/>
      <c r="L293" s="72"/>
      <c r="M293" s="72"/>
      <c r="N293" s="22"/>
      <c r="O293" s="22"/>
      <c r="P293" s="22"/>
      <c r="Q293" s="22"/>
      <c r="R293" s="22"/>
      <c r="S293" s="22"/>
      <c r="T293" s="71"/>
      <c r="U293" s="71"/>
      <c r="V293" s="22"/>
      <c r="W293" s="22"/>
      <c r="X293" s="22"/>
      <c r="Y293" s="73"/>
      <c r="Z293" s="22"/>
      <c r="AA293" s="22"/>
      <c r="AB293" s="22"/>
      <c r="AC293" s="22"/>
      <c r="AD293" s="22">
        <f>IFERROR(LARGE(AH293:AM293,1),0)+IFERROR(LARGE(AH293:AM293,2),0)</f>
        <v>0</v>
      </c>
      <c r="AE293" s="22">
        <f>IFERROR(LARGE(AH293:AM293,3),0)+IFERROR(LARGE(AH293:AM293,4),0)</f>
        <v>0</v>
      </c>
      <c r="AF293" s="22">
        <f>IFERROR(LARGE(AH293:AM293,5),0)+IFERROR(LARGE(AH293:AM293,6),0)</f>
        <v>0</v>
      </c>
      <c r="AG293" s="22">
        <f>IFERROR(LARGE(AH293:AM293,7),0)</f>
        <v>0</v>
      </c>
      <c r="AH293" s="22"/>
      <c r="AI293" s="22"/>
      <c r="AJ293" s="22"/>
      <c r="AK293" s="22"/>
      <c r="AL293" s="22"/>
      <c r="AM293" s="22"/>
    </row>
    <row r="294" spans="1:39">
      <c r="A294" s="3"/>
      <c r="B294" s="3"/>
      <c r="C294" s="3"/>
      <c r="D294" s="2">
        <f ca="1">IF(E293=E294,D293,CELL("wiersz",A292))</f>
        <v>109</v>
      </c>
      <c r="E294" s="23">
        <f>LARGE(F294:AG294,1)+LARGE(F294:AG294,2)+LARGE(F294:AG294,3)+LARGE(F294:AG294,4)+IFERROR(LARGE(F294:AG294,5),0)+IFERROR(LARGE(F294:AG294,6),0)</f>
        <v>0</v>
      </c>
      <c r="F294" s="22"/>
      <c r="G294" s="22"/>
      <c r="H294" s="22"/>
      <c r="I294" s="71"/>
      <c r="J294" s="72"/>
      <c r="K294" s="72"/>
      <c r="L294" s="72"/>
      <c r="M294" s="72"/>
      <c r="N294" s="22"/>
      <c r="O294" s="22"/>
      <c r="P294" s="22"/>
      <c r="Q294" s="22"/>
      <c r="R294" s="22"/>
      <c r="S294" s="22"/>
      <c r="T294" s="71"/>
      <c r="U294" s="71"/>
      <c r="V294" s="22"/>
      <c r="W294" s="22"/>
      <c r="X294" s="22"/>
      <c r="Y294" s="73"/>
      <c r="Z294" s="22"/>
      <c r="AA294" s="22"/>
      <c r="AB294" s="22"/>
      <c r="AC294" s="22"/>
      <c r="AD294" s="22">
        <f>IFERROR(LARGE(AH294:AM294,1),0)+IFERROR(LARGE(AH294:AM294,2),0)</f>
        <v>0</v>
      </c>
      <c r="AE294" s="22">
        <f>IFERROR(LARGE(AH294:AM294,3),0)+IFERROR(LARGE(AH294:AM294,4),0)</f>
        <v>0</v>
      </c>
      <c r="AF294" s="22">
        <f>IFERROR(LARGE(AH294:AM294,5),0)+IFERROR(LARGE(AH294:AM294,6),0)</f>
        <v>0</v>
      </c>
      <c r="AG294" s="22">
        <f>IFERROR(LARGE(AH294:AM294,7),0)</f>
        <v>0</v>
      </c>
      <c r="AH294" s="22"/>
      <c r="AI294" s="22"/>
      <c r="AJ294" s="22"/>
      <c r="AK294" s="22"/>
      <c r="AL294" s="22"/>
      <c r="AM294" s="22"/>
    </row>
    <row r="295" spans="1:39">
      <c r="A295" s="3"/>
      <c r="B295" s="3"/>
      <c r="C295" s="3"/>
      <c r="D295" s="2">
        <f ca="1">IF(E294=E295,D294,CELL("wiersz",A293))</f>
        <v>109</v>
      </c>
      <c r="E295" s="23">
        <f>LARGE(F295:AG295,1)+LARGE(F295:AG295,2)+LARGE(F295:AG295,3)+LARGE(F295:AG295,4)+IFERROR(LARGE(F295:AG295,5),0)+IFERROR(LARGE(F295:AG295,6),0)</f>
        <v>0</v>
      </c>
      <c r="F295" s="22"/>
      <c r="G295" s="22"/>
      <c r="H295" s="22"/>
      <c r="I295" s="71"/>
      <c r="J295" s="72"/>
      <c r="K295" s="72"/>
      <c r="L295" s="72"/>
      <c r="M295" s="72"/>
      <c r="N295" s="22"/>
      <c r="O295" s="22"/>
      <c r="P295" s="22"/>
      <c r="Q295" s="22"/>
      <c r="R295" s="22"/>
      <c r="S295" s="22"/>
      <c r="T295" s="71"/>
      <c r="U295" s="71"/>
      <c r="V295" s="22"/>
      <c r="W295" s="22"/>
      <c r="X295" s="22"/>
      <c r="Y295" s="73"/>
      <c r="Z295" s="22"/>
      <c r="AA295" s="22"/>
      <c r="AB295" s="22"/>
      <c r="AC295" s="22"/>
      <c r="AD295" s="22">
        <f>IFERROR(LARGE(AH295:AM295,1),0)+IFERROR(LARGE(AH295:AM295,2),0)</f>
        <v>0</v>
      </c>
      <c r="AE295" s="22">
        <f>IFERROR(LARGE(AH295:AM295,3),0)+IFERROR(LARGE(AH295:AM295,4),0)</f>
        <v>0</v>
      </c>
      <c r="AF295" s="22">
        <f>IFERROR(LARGE(AH295:AM295,5),0)+IFERROR(LARGE(AH295:AM295,6),0)</f>
        <v>0</v>
      </c>
      <c r="AG295" s="22">
        <f>IFERROR(LARGE(AH295:AM295,7),0)</f>
        <v>0</v>
      </c>
      <c r="AH295" s="22"/>
      <c r="AI295" s="22"/>
      <c r="AJ295" s="22"/>
      <c r="AK295" s="22"/>
      <c r="AL295" s="22"/>
      <c r="AM295" s="22"/>
    </row>
    <row r="296" spans="1:39">
      <c r="A296" s="3"/>
      <c r="B296" s="3"/>
      <c r="C296" s="3"/>
      <c r="D296" s="2">
        <f ca="1">IF(E295=E296,D295,CELL("wiersz",A294))</f>
        <v>109</v>
      </c>
      <c r="E296" s="23">
        <f>LARGE(F296:AG296,1)+LARGE(F296:AG296,2)+LARGE(F296:AG296,3)+LARGE(F296:AG296,4)+IFERROR(LARGE(F296:AG296,5),0)+IFERROR(LARGE(F296:AG296,6),0)</f>
        <v>0</v>
      </c>
      <c r="F296" s="22"/>
      <c r="G296" s="22"/>
      <c r="H296" s="22"/>
      <c r="I296" s="71"/>
      <c r="J296" s="72"/>
      <c r="K296" s="72"/>
      <c r="L296" s="72"/>
      <c r="M296" s="72"/>
      <c r="N296" s="22"/>
      <c r="O296" s="22"/>
      <c r="P296" s="22"/>
      <c r="Q296" s="22"/>
      <c r="R296" s="22"/>
      <c r="S296" s="22"/>
      <c r="T296" s="71"/>
      <c r="U296" s="71"/>
      <c r="V296" s="22"/>
      <c r="W296" s="22"/>
      <c r="X296" s="22"/>
      <c r="Y296" s="73"/>
      <c r="Z296" s="22"/>
      <c r="AA296" s="22"/>
      <c r="AB296" s="22"/>
      <c r="AC296" s="22"/>
      <c r="AD296" s="22">
        <f>IFERROR(LARGE(AH296:AM296,1),0)+IFERROR(LARGE(AH296:AM296,2),0)</f>
        <v>0</v>
      </c>
      <c r="AE296" s="22">
        <f>IFERROR(LARGE(AH296:AM296,3),0)+IFERROR(LARGE(AH296:AM296,4),0)</f>
        <v>0</v>
      </c>
      <c r="AF296" s="22">
        <f>IFERROR(LARGE(AH296:AM296,5),0)+IFERROR(LARGE(AH296:AM296,6),0)</f>
        <v>0</v>
      </c>
      <c r="AG296" s="22">
        <f>IFERROR(LARGE(AH296:AM296,7),0)</f>
        <v>0</v>
      </c>
      <c r="AH296" s="22"/>
      <c r="AI296" s="22"/>
      <c r="AJ296" s="22"/>
      <c r="AK296" s="22"/>
      <c r="AL296" s="22"/>
      <c r="AM296" s="22"/>
    </row>
    <row r="297" spans="1:39">
      <c r="A297" s="3"/>
      <c r="B297" s="3"/>
      <c r="C297" s="3"/>
      <c r="D297" s="2">
        <f ca="1">IF(E296=E297,D296,CELL("wiersz",A295))</f>
        <v>109</v>
      </c>
      <c r="E297" s="23">
        <f>LARGE(F297:AG297,1)+LARGE(F297:AG297,2)+LARGE(F297:AG297,3)+LARGE(F297:AG297,4)+IFERROR(LARGE(F297:AG297,5),0)+IFERROR(LARGE(F297:AG297,6),0)</f>
        <v>0</v>
      </c>
      <c r="F297" s="22"/>
      <c r="G297" s="22"/>
      <c r="H297" s="22"/>
      <c r="I297" s="71"/>
      <c r="J297" s="72"/>
      <c r="K297" s="72"/>
      <c r="L297" s="72"/>
      <c r="M297" s="72"/>
      <c r="N297" s="22"/>
      <c r="O297" s="22"/>
      <c r="P297" s="22"/>
      <c r="Q297" s="22"/>
      <c r="R297" s="22"/>
      <c r="S297" s="22"/>
      <c r="T297" s="71"/>
      <c r="U297" s="71"/>
      <c r="V297" s="22"/>
      <c r="W297" s="22"/>
      <c r="X297" s="22"/>
      <c r="Y297" s="73"/>
      <c r="Z297" s="22"/>
      <c r="AA297" s="22"/>
      <c r="AB297" s="22"/>
      <c r="AC297" s="22"/>
      <c r="AD297" s="22">
        <f>IFERROR(LARGE(AH297:AM297,1),0)+IFERROR(LARGE(AH297:AM297,2),0)</f>
        <v>0</v>
      </c>
      <c r="AE297" s="22">
        <f>IFERROR(LARGE(AH297:AM297,3),0)+IFERROR(LARGE(AH297:AM297,4),0)</f>
        <v>0</v>
      </c>
      <c r="AF297" s="22">
        <f>IFERROR(LARGE(AH297:AM297,5),0)+IFERROR(LARGE(AH297:AM297,6),0)</f>
        <v>0</v>
      </c>
      <c r="AG297" s="22">
        <f>IFERROR(LARGE(AH297:AM297,7),0)</f>
        <v>0</v>
      </c>
      <c r="AH297" s="22"/>
      <c r="AI297" s="22"/>
      <c r="AJ297" s="22"/>
      <c r="AK297" s="22"/>
      <c r="AL297" s="22"/>
      <c r="AM297" s="22"/>
    </row>
    <row r="298" spans="1:39">
      <c r="A298" s="3"/>
      <c r="B298" s="3"/>
      <c r="C298" s="3"/>
      <c r="D298" s="2">
        <f ca="1">IF(E297=E298,D297,CELL("wiersz",A296))</f>
        <v>109</v>
      </c>
      <c r="E298" s="23">
        <f>LARGE(F298:AG298,1)+LARGE(F298:AG298,2)+LARGE(F298:AG298,3)+LARGE(F298:AG298,4)+IFERROR(LARGE(F298:AG298,5),0)+IFERROR(LARGE(F298:AG298,6),0)</f>
        <v>0</v>
      </c>
      <c r="F298" s="22"/>
      <c r="G298" s="22"/>
      <c r="H298" s="22"/>
      <c r="I298" s="71"/>
      <c r="J298" s="72"/>
      <c r="K298" s="72"/>
      <c r="L298" s="72"/>
      <c r="M298" s="72"/>
      <c r="N298" s="22"/>
      <c r="O298" s="22"/>
      <c r="P298" s="22"/>
      <c r="Q298" s="22"/>
      <c r="R298" s="22"/>
      <c r="S298" s="22"/>
      <c r="T298" s="71"/>
      <c r="U298" s="71"/>
      <c r="V298" s="22"/>
      <c r="W298" s="22"/>
      <c r="X298" s="22"/>
      <c r="Y298" s="73"/>
      <c r="Z298" s="22"/>
      <c r="AA298" s="22"/>
      <c r="AB298" s="22"/>
      <c r="AC298" s="22"/>
      <c r="AD298" s="22">
        <f>IFERROR(LARGE(AH298:AM298,1),0)+IFERROR(LARGE(AH298:AM298,2),0)</f>
        <v>0</v>
      </c>
      <c r="AE298" s="22">
        <f>IFERROR(LARGE(AH298:AM298,3),0)+IFERROR(LARGE(AH298:AM298,4),0)</f>
        <v>0</v>
      </c>
      <c r="AF298" s="22">
        <f>IFERROR(LARGE(AH298:AM298,5),0)+IFERROR(LARGE(AH298:AM298,6),0)</f>
        <v>0</v>
      </c>
      <c r="AG298" s="22">
        <f>IFERROR(LARGE(AH298:AM298,7),0)</f>
        <v>0</v>
      </c>
      <c r="AH298" s="22"/>
      <c r="AI298" s="22"/>
      <c r="AJ298" s="22"/>
      <c r="AK298" s="22"/>
      <c r="AL298" s="22"/>
      <c r="AM298" s="22"/>
    </row>
    <row r="299" spans="1:39">
      <c r="A299" s="3"/>
      <c r="B299" s="3"/>
      <c r="C299" s="3"/>
      <c r="D299" s="2">
        <f ca="1">IF(E298=E299,D298,CELL("wiersz",A297))</f>
        <v>109</v>
      </c>
      <c r="E299" s="23">
        <f>LARGE(F299:AG299,1)+LARGE(F299:AG299,2)+LARGE(F299:AG299,3)+LARGE(F299:AG299,4)+IFERROR(LARGE(F299:AG299,5),0)+IFERROR(LARGE(F299:AG299,6),0)</f>
        <v>0</v>
      </c>
      <c r="F299" s="22"/>
      <c r="G299" s="22"/>
      <c r="H299" s="22"/>
      <c r="I299" s="71"/>
      <c r="J299" s="72"/>
      <c r="K299" s="72"/>
      <c r="L299" s="72"/>
      <c r="M299" s="72"/>
      <c r="N299" s="22"/>
      <c r="O299" s="22"/>
      <c r="P299" s="22"/>
      <c r="Q299" s="22"/>
      <c r="R299" s="22"/>
      <c r="S299" s="22"/>
      <c r="T299" s="71"/>
      <c r="U299" s="71"/>
      <c r="V299" s="22"/>
      <c r="W299" s="22"/>
      <c r="X299" s="22"/>
      <c r="Y299" s="73"/>
      <c r="Z299" s="22"/>
      <c r="AA299" s="22"/>
      <c r="AB299" s="22"/>
      <c r="AC299" s="22"/>
      <c r="AD299" s="22">
        <f>IFERROR(LARGE(AH299:AM299,1),0)+IFERROR(LARGE(AH299:AM299,2),0)</f>
        <v>0</v>
      </c>
      <c r="AE299" s="22">
        <f>IFERROR(LARGE(AH299:AM299,3),0)+IFERROR(LARGE(AH299:AM299,4),0)</f>
        <v>0</v>
      </c>
      <c r="AF299" s="22">
        <f>IFERROR(LARGE(AH299:AM299,5),0)+IFERROR(LARGE(AH299:AM299,6),0)</f>
        <v>0</v>
      </c>
      <c r="AG299" s="22">
        <f>IFERROR(LARGE(AH299:AM299,7),0)</f>
        <v>0</v>
      </c>
      <c r="AH299" s="22"/>
      <c r="AI299" s="22"/>
      <c r="AJ299" s="22"/>
      <c r="AK299" s="22"/>
      <c r="AL299" s="22"/>
      <c r="AM299" s="22"/>
    </row>
    <row r="300" spans="1:39">
      <c r="A300" s="3"/>
      <c r="B300" s="3"/>
      <c r="C300" s="3"/>
      <c r="D300" s="2">
        <f ca="1">IF(E299=E300,D299,CELL("wiersz",A298))</f>
        <v>109</v>
      </c>
      <c r="E300" s="23">
        <f>LARGE(F300:AG300,1)+LARGE(F300:AG300,2)+LARGE(F300:AG300,3)+LARGE(F300:AG300,4)+IFERROR(LARGE(F300:AG300,5),0)+IFERROR(LARGE(F300:AG300,6),0)</f>
        <v>0</v>
      </c>
      <c r="F300" s="22"/>
      <c r="G300" s="22"/>
      <c r="H300" s="22"/>
      <c r="I300" s="71"/>
      <c r="J300" s="72"/>
      <c r="K300" s="72"/>
      <c r="L300" s="72"/>
      <c r="M300" s="72"/>
      <c r="N300" s="22"/>
      <c r="O300" s="22"/>
      <c r="P300" s="22"/>
      <c r="Q300" s="22"/>
      <c r="R300" s="22"/>
      <c r="S300" s="22"/>
      <c r="T300" s="71"/>
      <c r="U300" s="71"/>
      <c r="V300" s="22"/>
      <c r="W300" s="22"/>
      <c r="X300" s="22"/>
      <c r="Y300" s="73"/>
      <c r="Z300" s="22"/>
      <c r="AA300" s="22"/>
      <c r="AB300" s="22"/>
      <c r="AC300" s="22"/>
      <c r="AD300" s="22">
        <f>IFERROR(LARGE(AH300:AM300,1),0)+IFERROR(LARGE(AH300:AM300,2),0)</f>
        <v>0</v>
      </c>
      <c r="AE300" s="22">
        <f>IFERROR(LARGE(AH300:AM300,3),0)+IFERROR(LARGE(AH300:AM300,4),0)</f>
        <v>0</v>
      </c>
      <c r="AF300" s="22">
        <f>IFERROR(LARGE(AH300:AM300,5),0)+IFERROR(LARGE(AH300:AM300,6),0)</f>
        <v>0</v>
      </c>
      <c r="AG300" s="22">
        <f>IFERROR(LARGE(AH300:AM300,7),0)</f>
        <v>0</v>
      </c>
      <c r="AH300" s="22"/>
      <c r="AI300" s="22"/>
      <c r="AJ300" s="22"/>
      <c r="AK300" s="22"/>
      <c r="AL300" s="22"/>
      <c r="AM300" s="22"/>
    </row>
    <row r="301" spans="1:39">
      <c r="A301" s="3"/>
      <c r="B301" s="3"/>
      <c r="C301" s="3"/>
      <c r="D301" s="2">
        <f ca="1">IF(E300=E301,D300,CELL("wiersz",A299))</f>
        <v>109</v>
      </c>
      <c r="E301" s="23">
        <f>LARGE(F301:AG301,1)+LARGE(F301:AG301,2)+LARGE(F301:AG301,3)+LARGE(F301:AG301,4)+IFERROR(LARGE(F301:AG301,5),0)+IFERROR(LARGE(F301:AG301,6),0)</f>
        <v>0</v>
      </c>
      <c r="F301" s="22"/>
      <c r="G301" s="22"/>
      <c r="H301" s="22"/>
      <c r="I301" s="71"/>
      <c r="J301" s="72"/>
      <c r="K301" s="72"/>
      <c r="L301" s="72"/>
      <c r="M301" s="72"/>
      <c r="N301" s="22"/>
      <c r="O301" s="22"/>
      <c r="P301" s="22"/>
      <c r="Q301" s="22"/>
      <c r="R301" s="22"/>
      <c r="S301" s="22"/>
      <c r="T301" s="71"/>
      <c r="U301" s="71"/>
      <c r="V301" s="22"/>
      <c r="W301" s="22"/>
      <c r="X301" s="22"/>
      <c r="Y301" s="73"/>
      <c r="Z301" s="22"/>
      <c r="AA301" s="22"/>
      <c r="AB301" s="22"/>
      <c r="AC301" s="22"/>
      <c r="AD301" s="22">
        <f>IFERROR(LARGE(AH301:AM301,1),0)+IFERROR(LARGE(AH301:AM301,2),0)</f>
        <v>0</v>
      </c>
      <c r="AE301" s="22">
        <f>IFERROR(LARGE(AH301:AM301,3),0)+IFERROR(LARGE(AH301:AM301,4),0)</f>
        <v>0</v>
      </c>
      <c r="AF301" s="22">
        <f>IFERROR(LARGE(AH301:AM301,5),0)+IFERROR(LARGE(AH301:AM301,6),0)</f>
        <v>0</v>
      </c>
      <c r="AG301" s="22">
        <f>IFERROR(LARGE(AH301:AM301,7),0)</f>
        <v>0</v>
      </c>
      <c r="AH301" s="22"/>
      <c r="AI301" s="22"/>
      <c r="AJ301" s="22"/>
      <c r="AK301" s="22"/>
      <c r="AL301" s="22"/>
      <c r="AM301" s="22"/>
    </row>
    <row r="302" spans="1:39">
      <c r="A302" s="3"/>
      <c r="B302" s="3"/>
      <c r="C302" s="3"/>
      <c r="D302" s="2">
        <f ca="1">IF(E301=E302,D301,CELL("wiersz",A300))</f>
        <v>109</v>
      </c>
      <c r="E302" s="23">
        <f>LARGE(F302:AG302,1)+LARGE(F302:AG302,2)+LARGE(F302:AG302,3)+LARGE(F302:AG302,4)+IFERROR(LARGE(F302:AG302,5),0)+IFERROR(LARGE(F302:AG302,6),0)</f>
        <v>0</v>
      </c>
      <c r="F302" s="22"/>
      <c r="G302" s="22"/>
      <c r="H302" s="22"/>
      <c r="I302" s="71"/>
      <c r="J302" s="72"/>
      <c r="K302" s="72"/>
      <c r="L302" s="72"/>
      <c r="M302" s="72"/>
      <c r="N302" s="22"/>
      <c r="O302" s="22"/>
      <c r="P302" s="22"/>
      <c r="Q302" s="22"/>
      <c r="R302" s="22"/>
      <c r="S302" s="22"/>
      <c r="T302" s="71"/>
      <c r="U302" s="71"/>
      <c r="V302" s="22"/>
      <c r="W302" s="22"/>
      <c r="X302" s="22"/>
      <c r="Y302" s="73"/>
      <c r="Z302" s="22"/>
      <c r="AA302" s="22"/>
      <c r="AB302" s="22"/>
      <c r="AC302" s="22"/>
      <c r="AD302" s="22">
        <f>IFERROR(LARGE(AH302:AM302,1),0)+IFERROR(LARGE(AH302:AM302,2),0)</f>
        <v>0</v>
      </c>
      <c r="AE302" s="22">
        <f>IFERROR(LARGE(AH302:AM302,3),0)+IFERROR(LARGE(AH302:AM302,4),0)</f>
        <v>0</v>
      </c>
      <c r="AF302" s="22">
        <f>IFERROR(LARGE(AH302:AM302,5),0)+IFERROR(LARGE(AH302:AM302,6),0)</f>
        <v>0</v>
      </c>
      <c r="AG302" s="22">
        <f>IFERROR(LARGE(AH302:AM302,7),0)</f>
        <v>0</v>
      </c>
      <c r="AH302" s="22"/>
      <c r="AI302" s="22"/>
      <c r="AJ302" s="22"/>
      <c r="AK302" s="22"/>
      <c r="AL302" s="22"/>
      <c r="AM302" s="22"/>
    </row>
    <row r="303" spans="1:39">
      <c r="A303" s="3"/>
      <c r="B303" s="3"/>
      <c r="C303" s="3"/>
      <c r="D303" s="2">
        <f ca="1">IF(E302=E303,D302,CELL("wiersz",A301))</f>
        <v>109</v>
      </c>
      <c r="E303" s="23">
        <f>LARGE(F303:AG303,1)+LARGE(F303:AG303,2)+LARGE(F303:AG303,3)+LARGE(F303:AG303,4)+IFERROR(LARGE(F303:AG303,5),0)+IFERROR(LARGE(F303:AG303,6),0)</f>
        <v>0</v>
      </c>
      <c r="F303" s="22"/>
      <c r="G303" s="22"/>
      <c r="H303" s="22"/>
      <c r="I303" s="71"/>
      <c r="J303" s="72"/>
      <c r="K303" s="72"/>
      <c r="L303" s="72"/>
      <c r="M303" s="72"/>
      <c r="N303" s="22"/>
      <c r="O303" s="22"/>
      <c r="P303" s="22"/>
      <c r="Q303" s="22"/>
      <c r="R303" s="22"/>
      <c r="S303" s="22"/>
      <c r="T303" s="71"/>
      <c r="U303" s="71"/>
      <c r="V303" s="22"/>
      <c r="W303" s="22"/>
      <c r="X303" s="22"/>
      <c r="Y303" s="73"/>
      <c r="Z303" s="22"/>
      <c r="AA303" s="22"/>
      <c r="AB303" s="22"/>
      <c r="AC303" s="22"/>
      <c r="AD303" s="22">
        <f>IFERROR(LARGE(AH303:AM303,1),0)+IFERROR(LARGE(AH303:AM303,2),0)</f>
        <v>0</v>
      </c>
      <c r="AE303" s="22">
        <f>IFERROR(LARGE(AH303:AM303,3),0)+IFERROR(LARGE(AH303:AM303,4),0)</f>
        <v>0</v>
      </c>
      <c r="AF303" s="22">
        <f>IFERROR(LARGE(AH303:AM303,5),0)+IFERROR(LARGE(AH303:AM303,6),0)</f>
        <v>0</v>
      </c>
      <c r="AG303" s="22">
        <f>IFERROR(LARGE(AH303:AM303,7),0)</f>
        <v>0</v>
      </c>
      <c r="AH303" s="22"/>
      <c r="AI303" s="22"/>
      <c r="AJ303" s="22"/>
      <c r="AK303" s="22"/>
      <c r="AL303" s="22"/>
      <c r="AM303" s="22"/>
    </row>
    <row r="304" spans="1:39">
      <c r="A304" s="3"/>
      <c r="B304" s="3"/>
      <c r="C304" s="3"/>
      <c r="D304" s="2">
        <f ca="1">IF(E303=E304,D303,CELL("wiersz",A302))</f>
        <v>109</v>
      </c>
      <c r="E304" s="23">
        <f>LARGE(F304:AG304,1)+LARGE(F304:AG304,2)+LARGE(F304:AG304,3)+LARGE(F304:AG304,4)+IFERROR(LARGE(F304:AG304,5),0)+IFERROR(LARGE(F304:AG304,6),0)</f>
        <v>0</v>
      </c>
      <c r="F304" s="22"/>
      <c r="G304" s="22"/>
      <c r="H304" s="22"/>
      <c r="I304" s="71"/>
      <c r="J304" s="72"/>
      <c r="K304" s="72"/>
      <c r="L304" s="72"/>
      <c r="M304" s="72"/>
      <c r="N304" s="22"/>
      <c r="O304" s="22"/>
      <c r="P304" s="22"/>
      <c r="Q304" s="22"/>
      <c r="R304" s="22"/>
      <c r="S304" s="22"/>
      <c r="T304" s="71"/>
      <c r="U304" s="71"/>
      <c r="V304" s="22"/>
      <c r="W304" s="22"/>
      <c r="X304" s="22"/>
      <c r="Y304" s="73"/>
      <c r="Z304" s="22"/>
      <c r="AA304" s="22"/>
      <c r="AB304" s="22"/>
      <c r="AC304" s="22"/>
      <c r="AD304" s="22">
        <f>IFERROR(LARGE(AH304:AM304,1),0)+IFERROR(LARGE(AH304:AM304,2),0)</f>
        <v>0</v>
      </c>
      <c r="AE304" s="22">
        <f>IFERROR(LARGE(AH304:AM304,3),0)+IFERROR(LARGE(AH304:AM304,4),0)</f>
        <v>0</v>
      </c>
      <c r="AF304" s="22">
        <f>IFERROR(LARGE(AH304:AM304,5),0)+IFERROR(LARGE(AH304:AM304,6),0)</f>
        <v>0</v>
      </c>
      <c r="AG304" s="22">
        <f>IFERROR(LARGE(AH304:AM304,7),0)</f>
        <v>0</v>
      </c>
      <c r="AH304" s="22"/>
      <c r="AI304" s="22"/>
      <c r="AJ304" s="22"/>
      <c r="AK304" s="22"/>
      <c r="AL304" s="22"/>
      <c r="AM304" s="22"/>
    </row>
    <row r="305" spans="1:39">
      <c r="A305" s="3"/>
      <c r="B305" s="3"/>
      <c r="C305" s="3"/>
      <c r="D305" s="2">
        <f ca="1">IF(E304=E305,D304,CELL("wiersz",A303))</f>
        <v>109</v>
      </c>
      <c r="E305" s="23">
        <f>LARGE(F305:AG305,1)+LARGE(F305:AG305,2)+LARGE(F305:AG305,3)+LARGE(F305:AG305,4)+IFERROR(LARGE(F305:AG305,5),0)+IFERROR(LARGE(F305:AG305,6),0)</f>
        <v>0</v>
      </c>
      <c r="F305" s="22"/>
      <c r="G305" s="22"/>
      <c r="H305" s="22"/>
      <c r="I305" s="71"/>
      <c r="J305" s="72"/>
      <c r="K305" s="72"/>
      <c r="L305" s="72"/>
      <c r="M305" s="72"/>
      <c r="N305" s="22"/>
      <c r="O305" s="22"/>
      <c r="P305" s="22"/>
      <c r="Q305" s="22"/>
      <c r="R305" s="22"/>
      <c r="S305" s="22"/>
      <c r="T305" s="71"/>
      <c r="U305" s="71"/>
      <c r="V305" s="22"/>
      <c r="W305" s="22"/>
      <c r="X305" s="22"/>
      <c r="Y305" s="73"/>
      <c r="Z305" s="22"/>
      <c r="AA305" s="22"/>
      <c r="AB305" s="22"/>
      <c r="AC305" s="22"/>
      <c r="AD305" s="22">
        <f>IFERROR(LARGE(AH305:AM305,1),0)+IFERROR(LARGE(AH305:AM305,2),0)</f>
        <v>0</v>
      </c>
      <c r="AE305" s="22">
        <f>IFERROR(LARGE(AH305:AM305,3),0)+IFERROR(LARGE(AH305:AM305,4),0)</f>
        <v>0</v>
      </c>
      <c r="AF305" s="22">
        <f>IFERROR(LARGE(AH305:AM305,5),0)+IFERROR(LARGE(AH305:AM305,6),0)</f>
        <v>0</v>
      </c>
      <c r="AG305" s="22">
        <f>IFERROR(LARGE(AH305:AM305,7),0)</f>
        <v>0</v>
      </c>
      <c r="AH305" s="22"/>
      <c r="AI305" s="22"/>
      <c r="AJ305" s="22"/>
      <c r="AK305" s="22"/>
      <c r="AL305" s="22"/>
      <c r="AM305" s="22"/>
    </row>
    <row r="306" spans="1:39">
      <c r="A306" s="3"/>
      <c r="B306" s="3"/>
      <c r="C306" s="3"/>
      <c r="D306" s="2">
        <f ca="1">IF(E305=E306,D305,CELL("wiersz",A304))</f>
        <v>109</v>
      </c>
      <c r="E306" s="23">
        <f>LARGE(F306:AG306,1)+LARGE(F306:AG306,2)+LARGE(F306:AG306,3)+LARGE(F306:AG306,4)+IFERROR(LARGE(F306:AG306,5),0)+IFERROR(LARGE(F306:AG306,6),0)</f>
        <v>0</v>
      </c>
      <c r="F306" s="22"/>
      <c r="G306" s="22"/>
      <c r="H306" s="22"/>
      <c r="I306" s="71"/>
      <c r="J306" s="72"/>
      <c r="K306" s="72"/>
      <c r="L306" s="72"/>
      <c r="M306" s="72"/>
      <c r="N306" s="22"/>
      <c r="O306" s="22"/>
      <c r="P306" s="22"/>
      <c r="Q306" s="22"/>
      <c r="R306" s="22"/>
      <c r="S306" s="22"/>
      <c r="T306" s="71"/>
      <c r="U306" s="71"/>
      <c r="V306" s="22"/>
      <c r="W306" s="22"/>
      <c r="X306" s="22"/>
      <c r="Y306" s="73"/>
      <c r="Z306" s="22"/>
      <c r="AA306" s="22"/>
      <c r="AB306" s="22"/>
      <c r="AC306" s="22"/>
      <c r="AD306" s="22">
        <f>IFERROR(LARGE(AH306:AM306,1),0)+IFERROR(LARGE(AH306:AM306,2),0)</f>
        <v>0</v>
      </c>
      <c r="AE306" s="22">
        <f>IFERROR(LARGE(AH306:AM306,3),0)+IFERROR(LARGE(AH306:AM306,4),0)</f>
        <v>0</v>
      </c>
      <c r="AF306" s="22">
        <f>IFERROR(LARGE(AH306:AM306,5),0)+IFERROR(LARGE(AH306:AM306,6),0)</f>
        <v>0</v>
      </c>
      <c r="AG306" s="22">
        <f>IFERROR(LARGE(AH306:AM306,7),0)</f>
        <v>0</v>
      </c>
      <c r="AH306" s="22"/>
      <c r="AI306" s="22"/>
      <c r="AJ306" s="22"/>
      <c r="AK306" s="22"/>
      <c r="AL306" s="22"/>
      <c r="AM306" s="22"/>
    </row>
    <row r="307" spans="1:39">
      <c r="A307" s="3"/>
      <c r="B307" s="3"/>
      <c r="C307" s="3"/>
      <c r="D307" s="2">
        <f ca="1">IF(E306=E307,D306,CELL("wiersz",A305))</f>
        <v>109</v>
      </c>
      <c r="E307" s="23">
        <f>LARGE(F307:AG307,1)+LARGE(F307:AG307,2)+LARGE(F307:AG307,3)+LARGE(F307:AG307,4)+IFERROR(LARGE(F307:AG307,5),0)+IFERROR(LARGE(F307:AG307,6),0)</f>
        <v>0</v>
      </c>
      <c r="F307" s="22"/>
      <c r="G307" s="22"/>
      <c r="H307" s="22"/>
      <c r="I307" s="71"/>
      <c r="J307" s="72"/>
      <c r="K307" s="72"/>
      <c r="L307" s="72"/>
      <c r="M307" s="72"/>
      <c r="N307" s="22"/>
      <c r="O307" s="22"/>
      <c r="P307" s="22"/>
      <c r="Q307" s="22"/>
      <c r="R307" s="22"/>
      <c r="S307" s="22"/>
      <c r="T307" s="71"/>
      <c r="U307" s="71"/>
      <c r="V307" s="22"/>
      <c r="W307" s="22"/>
      <c r="X307" s="22"/>
      <c r="Y307" s="73"/>
      <c r="Z307" s="22"/>
      <c r="AA307" s="22"/>
      <c r="AB307" s="22"/>
      <c r="AC307" s="22"/>
      <c r="AD307" s="22">
        <f>IFERROR(LARGE(AH307:AM307,1),0)+IFERROR(LARGE(AH307:AM307,2),0)</f>
        <v>0</v>
      </c>
      <c r="AE307" s="22">
        <f>IFERROR(LARGE(AH307:AM307,3),0)+IFERROR(LARGE(AH307:AM307,4),0)</f>
        <v>0</v>
      </c>
      <c r="AF307" s="22">
        <f>IFERROR(LARGE(AH307:AM307,5),0)+IFERROR(LARGE(AH307:AM307,6),0)</f>
        <v>0</v>
      </c>
      <c r="AG307" s="22">
        <f>IFERROR(LARGE(AH307:AM307,7),0)</f>
        <v>0</v>
      </c>
      <c r="AH307" s="22"/>
      <c r="AI307" s="22"/>
      <c r="AJ307" s="22"/>
      <c r="AK307" s="22"/>
      <c r="AL307" s="22"/>
      <c r="AM307" s="22"/>
    </row>
    <row r="308" spans="1:39">
      <c r="A308" s="3"/>
      <c r="B308" s="3"/>
      <c r="C308" s="3"/>
      <c r="D308" s="2">
        <f ca="1">IF(E307=E308,D307,CELL("wiersz",A306))</f>
        <v>109</v>
      </c>
      <c r="E308" s="23">
        <f>LARGE(F308:AG308,1)+LARGE(F308:AG308,2)+LARGE(F308:AG308,3)+LARGE(F308:AG308,4)+IFERROR(LARGE(F308:AG308,5),0)+IFERROR(LARGE(F308:AG308,6),0)</f>
        <v>0</v>
      </c>
      <c r="F308" s="22"/>
      <c r="G308" s="22"/>
      <c r="H308" s="22"/>
      <c r="I308" s="71"/>
      <c r="J308" s="72"/>
      <c r="K308" s="72"/>
      <c r="L308" s="72"/>
      <c r="M308" s="72"/>
      <c r="N308" s="22"/>
      <c r="O308" s="22"/>
      <c r="P308" s="22"/>
      <c r="Q308" s="22"/>
      <c r="R308" s="22"/>
      <c r="S308" s="22"/>
      <c r="T308" s="71"/>
      <c r="U308" s="71"/>
      <c r="V308" s="22"/>
      <c r="W308" s="22"/>
      <c r="X308" s="22"/>
      <c r="Y308" s="73"/>
      <c r="Z308" s="22"/>
      <c r="AA308" s="22"/>
      <c r="AB308" s="22"/>
      <c r="AC308" s="22"/>
      <c r="AD308" s="22">
        <f>IFERROR(LARGE(AH308:AM308,1),0)+IFERROR(LARGE(AH308:AM308,2),0)</f>
        <v>0</v>
      </c>
      <c r="AE308" s="22">
        <f>IFERROR(LARGE(AH308:AM308,3),0)+IFERROR(LARGE(AH308:AM308,4),0)</f>
        <v>0</v>
      </c>
      <c r="AF308" s="22">
        <f>IFERROR(LARGE(AH308:AM308,5),0)+IFERROR(LARGE(AH308:AM308,6),0)</f>
        <v>0</v>
      </c>
      <c r="AG308" s="22">
        <f>IFERROR(LARGE(AH308:AM308,7),0)</f>
        <v>0</v>
      </c>
      <c r="AH308" s="22"/>
      <c r="AI308" s="22"/>
      <c r="AJ308" s="22"/>
      <c r="AK308" s="22"/>
      <c r="AL308" s="22"/>
      <c r="AM308" s="22"/>
    </row>
    <row r="309" spans="1:39">
      <c r="A309" s="3"/>
      <c r="B309" s="3"/>
      <c r="C309" s="3"/>
      <c r="D309" s="2">
        <f ca="1">IF(E308=E309,D308,CELL("wiersz",A307))</f>
        <v>109</v>
      </c>
      <c r="E309" s="23">
        <f>LARGE(F309:AG309,1)+LARGE(F309:AG309,2)+LARGE(F309:AG309,3)+LARGE(F309:AG309,4)+IFERROR(LARGE(F309:AG309,5),0)+IFERROR(LARGE(F309:AG309,6),0)</f>
        <v>0</v>
      </c>
      <c r="F309" s="22"/>
      <c r="G309" s="22"/>
      <c r="H309" s="22"/>
      <c r="I309" s="71"/>
      <c r="J309" s="72"/>
      <c r="K309" s="72"/>
      <c r="L309" s="72"/>
      <c r="M309" s="72"/>
      <c r="N309" s="22"/>
      <c r="O309" s="22"/>
      <c r="P309" s="22"/>
      <c r="Q309" s="22"/>
      <c r="R309" s="22"/>
      <c r="S309" s="22"/>
      <c r="T309" s="71"/>
      <c r="U309" s="71"/>
      <c r="V309" s="22"/>
      <c r="W309" s="22"/>
      <c r="X309" s="22"/>
      <c r="Y309" s="73"/>
      <c r="Z309" s="22"/>
      <c r="AA309" s="22"/>
      <c r="AB309" s="22"/>
      <c r="AC309" s="22"/>
      <c r="AD309" s="22">
        <f>IFERROR(LARGE(AH309:AM309,1),0)+IFERROR(LARGE(AH309:AM309,2),0)</f>
        <v>0</v>
      </c>
      <c r="AE309" s="22">
        <f>IFERROR(LARGE(AH309:AM309,3),0)+IFERROR(LARGE(AH309:AM309,4),0)</f>
        <v>0</v>
      </c>
      <c r="AF309" s="22">
        <f>IFERROR(LARGE(AH309:AM309,5),0)+IFERROR(LARGE(AH309:AM309,6),0)</f>
        <v>0</v>
      </c>
      <c r="AG309" s="22">
        <f>IFERROR(LARGE(AH309:AM309,7),0)</f>
        <v>0</v>
      </c>
      <c r="AH309" s="22"/>
      <c r="AI309" s="22"/>
      <c r="AJ309" s="22"/>
      <c r="AK309" s="22"/>
      <c r="AL309" s="22"/>
      <c r="AM309" s="22"/>
    </row>
    <row r="310" spans="1:39">
      <c r="A310" s="3"/>
      <c r="B310" s="3"/>
      <c r="C310" s="3"/>
      <c r="D310" s="2">
        <f ca="1">IF(E309=E310,D309,CELL("wiersz",A308))</f>
        <v>109</v>
      </c>
      <c r="E310" s="23">
        <f>LARGE(F310:AG310,1)+LARGE(F310:AG310,2)+LARGE(F310:AG310,3)+LARGE(F310:AG310,4)+IFERROR(LARGE(F310:AG310,5),0)+IFERROR(LARGE(F310:AG310,6),0)</f>
        <v>0</v>
      </c>
      <c r="F310" s="22"/>
      <c r="G310" s="22"/>
      <c r="H310" s="22"/>
      <c r="I310" s="71"/>
      <c r="J310" s="72"/>
      <c r="K310" s="72"/>
      <c r="L310" s="72"/>
      <c r="M310" s="72"/>
      <c r="N310" s="22"/>
      <c r="O310" s="22"/>
      <c r="P310" s="22"/>
      <c r="Q310" s="22"/>
      <c r="R310" s="22"/>
      <c r="S310" s="22"/>
      <c r="T310" s="71"/>
      <c r="U310" s="71"/>
      <c r="V310" s="22"/>
      <c r="W310" s="22"/>
      <c r="X310" s="22"/>
      <c r="Y310" s="73"/>
      <c r="Z310" s="22"/>
      <c r="AA310" s="22"/>
      <c r="AB310" s="22"/>
      <c r="AC310" s="22"/>
      <c r="AD310" s="22">
        <f>IFERROR(LARGE(AH310:AM310,1),0)+IFERROR(LARGE(AH310:AM310,2),0)</f>
        <v>0</v>
      </c>
      <c r="AE310" s="22">
        <f>IFERROR(LARGE(AH310:AM310,3),0)+IFERROR(LARGE(AH310:AM310,4),0)</f>
        <v>0</v>
      </c>
      <c r="AF310" s="22">
        <f>IFERROR(LARGE(AH310:AM310,5),0)+IFERROR(LARGE(AH310:AM310,6),0)</f>
        <v>0</v>
      </c>
      <c r="AG310" s="22">
        <f>IFERROR(LARGE(AH310:AM310,7),0)</f>
        <v>0</v>
      </c>
      <c r="AH310" s="22"/>
      <c r="AI310" s="22"/>
      <c r="AJ310" s="22"/>
      <c r="AK310" s="22"/>
      <c r="AL310" s="22"/>
      <c r="AM310" s="22"/>
    </row>
    <row r="311" spans="1:39">
      <c r="A311" s="3"/>
      <c r="B311" s="3"/>
      <c r="C311" s="3"/>
      <c r="D311" s="2">
        <f ca="1">IF(E310=E311,D310,CELL("wiersz",A309))</f>
        <v>109</v>
      </c>
      <c r="E311" s="23">
        <f>LARGE(F311:AG311,1)+LARGE(F311:AG311,2)+LARGE(F311:AG311,3)+LARGE(F311:AG311,4)+IFERROR(LARGE(F311:AG311,5),0)+IFERROR(LARGE(F311:AG311,6),0)</f>
        <v>0</v>
      </c>
      <c r="F311" s="22"/>
      <c r="G311" s="22"/>
      <c r="H311" s="22"/>
      <c r="I311" s="71"/>
      <c r="J311" s="72"/>
      <c r="K311" s="72"/>
      <c r="L311" s="72"/>
      <c r="M311" s="72"/>
      <c r="N311" s="22"/>
      <c r="O311" s="22"/>
      <c r="P311" s="22"/>
      <c r="Q311" s="22"/>
      <c r="R311" s="22"/>
      <c r="S311" s="22"/>
      <c r="T311" s="71"/>
      <c r="U311" s="71"/>
      <c r="V311" s="22"/>
      <c r="W311" s="22"/>
      <c r="X311" s="22"/>
      <c r="Y311" s="73"/>
      <c r="Z311" s="22"/>
      <c r="AA311" s="22"/>
      <c r="AB311" s="22"/>
      <c r="AC311" s="22"/>
      <c r="AD311" s="22">
        <f>IFERROR(LARGE(AH311:AM311,1),0)+IFERROR(LARGE(AH311:AM311,2),0)</f>
        <v>0</v>
      </c>
      <c r="AE311" s="22">
        <f>IFERROR(LARGE(AH311:AM311,3),0)+IFERROR(LARGE(AH311:AM311,4),0)</f>
        <v>0</v>
      </c>
      <c r="AF311" s="22">
        <f>IFERROR(LARGE(AH311:AM311,5),0)+IFERROR(LARGE(AH311:AM311,6),0)</f>
        <v>0</v>
      </c>
      <c r="AG311" s="22">
        <f>IFERROR(LARGE(AH311:AM311,7),0)</f>
        <v>0</v>
      </c>
      <c r="AH311" s="22"/>
      <c r="AI311" s="22"/>
      <c r="AJ311" s="22"/>
      <c r="AK311" s="22"/>
      <c r="AL311" s="22"/>
      <c r="AM311" s="22"/>
    </row>
    <row r="312" spans="1:39">
      <c r="A312" s="3"/>
      <c r="B312" s="3"/>
      <c r="C312" s="3"/>
      <c r="D312" s="2">
        <f ca="1">IF(E311=E312,D311,CELL("wiersz",A310))</f>
        <v>109</v>
      </c>
      <c r="E312" s="23">
        <f>LARGE(F312:AG312,1)+LARGE(F312:AG312,2)+LARGE(F312:AG312,3)+LARGE(F312:AG312,4)+IFERROR(LARGE(F312:AG312,5),0)+IFERROR(LARGE(F312:AG312,6),0)</f>
        <v>0</v>
      </c>
      <c r="F312" s="22"/>
      <c r="G312" s="22"/>
      <c r="H312" s="22"/>
      <c r="I312" s="71"/>
      <c r="J312" s="72"/>
      <c r="K312" s="72"/>
      <c r="L312" s="72"/>
      <c r="M312" s="72"/>
      <c r="N312" s="22"/>
      <c r="O312" s="22"/>
      <c r="P312" s="22"/>
      <c r="Q312" s="22"/>
      <c r="R312" s="22"/>
      <c r="S312" s="22"/>
      <c r="T312" s="71"/>
      <c r="U312" s="71"/>
      <c r="V312" s="22"/>
      <c r="W312" s="22"/>
      <c r="X312" s="22"/>
      <c r="Y312" s="73"/>
      <c r="Z312" s="22"/>
      <c r="AA312" s="22"/>
      <c r="AB312" s="22"/>
      <c r="AC312" s="22"/>
      <c r="AD312" s="22">
        <f>IFERROR(LARGE(AH312:AM312,1),0)+IFERROR(LARGE(AH312:AM312,2),0)</f>
        <v>0</v>
      </c>
      <c r="AE312" s="22">
        <f>IFERROR(LARGE(AH312:AM312,3),0)+IFERROR(LARGE(AH312:AM312,4),0)</f>
        <v>0</v>
      </c>
      <c r="AF312" s="22">
        <f>IFERROR(LARGE(AH312:AM312,5),0)+IFERROR(LARGE(AH312:AM312,6),0)</f>
        <v>0</v>
      </c>
      <c r="AG312" s="22">
        <f>IFERROR(LARGE(AH312:AM312,7),0)</f>
        <v>0</v>
      </c>
      <c r="AH312" s="22"/>
      <c r="AI312" s="22"/>
      <c r="AJ312" s="22"/>
      <c r="AK312" s="22"/>
      <c r="AL312" s="22"/>
      <c r="AM312" s="22"/>
    </row>
    <row r="313" spans="1:39">
      <c r="A313" s="3"/>
      <c r="B313" s="3"/>
      <c r="C313" s="3"/>
      <c r="D313" s="2">
        <f ca="1">IF(E312=E313,D312,CELL("wiersz",A311))</f>
        <v>109</v>
      </c>
      <c r="E313" s="23">
        <f>LARGE(F313:AG313,1)+LARGE(F313:AG313,2)+LARGE(F313:AG313,3)+LARGE(F313:AG313,4)+IFERROR(LARGE(F313:AG313,5),0)+IFERROR(LARGE(F313:AG313,6),0)</f>
        <v>0</v>
      </c>
      <c r="F313" s="22"/>
      <c r="G313" s="22"/>
      <c r="H313" s="22"/>
      <c r="I313" s="71"/>
      <c r="J313" s="72"/>
      <c r="K313" s="72"/>
      <c r="L313" s="72"/>
      <c r="M313" s="72"/>
      <c r="N313" s="22"/>
      <c r="O313" s="22"/>
      <c r="P313" s="22"/>
      <c r="Q313" s="22"/>
      <c r="R313" s="22"/>
      <c r="S313" s="22"/>
      <c r="T313" s="71"/>
      <c r="U313" s="71"/>
      <c r="V313" s="22"/>
      <c r="W313" s="22"/>
      <c r="X313" s="22"/>
      <c r="Y313" s="73"/>
      <c r="Z313" s="22"/>
      <c r="AA313" s="22"/>
      <c r="AB313" s="22"/>
      <c r="AC313" s="22"/>
      <c r="AD313" s="22">
        <f>IFERROR(LARGE(AH313:AM313,1),0)+IFERROR(LARGE(AH313:AM313,2),0)</f>
        <v>0</v>
      </c>
      <c r="AE313" s="22">
        <f>IFERROR(LARGE(AH313:AM313,3),0)+IFERROR(LARGE(AH313:AM313,4),0)</f>
        <v>0</v>
      </c>
      <c r="AF313" s="22">
        <f>IFERROR(LARGE(AH313:AM313,5),0)+IFERROR(LARGE(AH313:AM313,6),0)</f>
        <v>0</v>
      </c>
      <c r="AG313" s="22">
        <f>IFERROR(LARGE(AH313:AM313,7),0)</f>
        <v>0</v>
      </c>
      <c r="AH313" s="22"/>
      <c r="AI313" s="22"/>
      <c r="AJ313" s="22"/>
      <c r="AK313" s="22"/>
      <c r="AL313" s="22"/>
      <c r="AM313" s="22"/>
    </row>
    <row r="314" spans="1:39">
      <c r="A314" s="3"/>
      <c r="B314" s="3"/>
      <c r="C314" s="3"/>
      <c r="D314" s="2">
        <f ca="1">IF(E313=E314,D313,CELL("wiersz",A312))</f>
        <v>109</v>
      </c>
      <c r="E314" s="23">
        <f>LARGE(F314:AG314,1)+LARGE(F314:AG314,2)+LARGE(F314:AG314,3)+LARGE(F314:AG314,4)+IFERROR(LARGE(F314:AG314,5),0)+IFERROR(LARGE(F314:AG314,6),0)</f>
        <v>0</v>
      </c>
      <c r="F314" s="22"/>
      <c r="G314" s="22"/>
      <c r="H314" s="22"/>
      <c r="I314" s="71"/>
      <c r="J314" s="72"/>
      <c r="K314" s="72"/>
      <c r="L314" s="72"/>
      <c r="M314" s="72"/>
      <c r="N314" s="22"/>
      <c r="O314" s="22"/>
      <c r="P314" s="22"/>
      <c r="Q314" s="22"/>
      <c r="R314" s="22"/>
      <c r="S314" s="22"/>
      <c r="T314" s="71"/>
      <c r="U314" s="71"/>
      <c r="V314" s="22"/>
      <c r="W314" s="22"/>
      <c r="X314" s="22"/>
      <c r="Y314" s="73"/>
      <c r="Z314" s="22"/>
      <c r="AA314" s="22"/>
      <c r="AB314" s="22"/>
      <c r="AC314" s="22"/>
      <c r="AD314" s="22">
        <f>IFERROR(LARGE(AH314:AM314,1),0)+IFERROR(LARGE(AH314:AM314,2),0)</f>
        <v>0</v>
      </c>
      <c r="AE314" s="22">
        <f>IFERROR(LARGE(AH314:AM314,3),0)+IFERROR(LARGE(AH314:AM314,4),0)</f>
        <v>0</v>
      </c>
      <c r="AF314" s="22">
        <f>IFERROR(LARGE(AH314:AM314,5),0)+IFERROR(LARGE(AH314:AM314,6),0)</f>
        <v>0</v>
      </c>
      <c r="AG314" s="22">
        <f>IFERROR(LARGE(AH314:AM314,7),0)</f>
        <v>0</v>
      </c>
      <c r="AH314" s="22"/>
      <c r="AI314" s="22"/>
      <c r="AJ314" s="22"/>
      <c r="AK314" s="22"/>
      <c r="AL314" s="22"/>
      <c r="AM314" s="22"/>
    </row>
    <row r="315" spans="1:39">
      <c r="A315" s="3"/>
      <c r="B315" s="3"/>
      <c r="C315" s="3"/>
      <c r="D315" s="2">
        <f ca="1">IF(E314=E315,D314,CELL("wiersz",A313))</f>
        <v>109</v>
      </c>
      <c r="E315" s="23">
        <f>LARGE(F315:AG315,1)+LARGE(F315:AG315,2)+LARGE(F315:AG315,3)+LARGE(F315:AG315,4)+IFERROR(LARGE(F315:AG315,5),0)+IFERROR(LARGE(F315:AG315,6),0)</f>
        <v>0</v>
      </c>
      <c r="F315" s="22"/>
      <c r="G315" s="22"/>
      <c r="H315" s="22"/>
      <c r="I315" s="71"/>
      <c r="J315" s="72"/>
      <c r="K315" s="72"/>
      <c r="L315" s="72"/>
      <c r="M315" s="72"/>
      <c r="N315" s="22"/>
      <c r="O315" s="22"/>
      <c r="P315" s="22"/>
      <c r="Q315" s="22"/>
      <c r="R315" s="22"/>
      <c r="S315" s="22"/>
      <c r="T315" s="71"/>
      <c r="U315" s="71"/>
      <c r="V315" s="22"/>
      <c r="W315" s="22"/>
      <c r="X315" s="22"/>
      <c r="Y315" s="73"/>
      <c r="Z315" s="22"/>
      <c r="AA315" s="22"/>
      <c r="AB315" s="22"/>
      <c r="AC315" s="22"/>
      <c r="AD315" s="22">
        <f>IFERROR(LARGE(AH315:AM315,1),0)+IFERROR(LARGE(AH315:AM315,2),0)</f>
        <v>0</v>
      </c>
      <c r="AE315" s="22">
        <f>IFERROR(LARGE(AH315:AM315,3),0)+IFERROR(LARGE(AH315:AM315,4),0)</f>
        <v>0</v>
      </c>
      <c r="AF315" s="22">
        <f>IFERROR(LARGE(AH315:AM315,5),0)+IFERROR(LARGE(AH315:AM315,6),0)</f>
        <v>0</v>
      </c>
      <c r="AG315" s="22">
        <f>IFERROR(LARGE(AH315:AM315,7),0)</f>
        <v>0</v>
      </c>
      <c r="AH315" s="22"/>
      <c r="AI315" s="22"/>
      <c r="AJ315" s="22"/>
      <c r="AK315" s="22"/>
      <c r="AL315" s="22"/>
      <c r="AM315" s="22"/>
    </row>
    <row r="316" spans="1:39">
      <c r="A316" s="3"/>
      <c r="B316" s="3"/>
      <c r="C316" s="3"/>
      <c r="D316" s="2">
        <f ca="1">IF(E315=E316,D315,CELL("wiersz",A314))</f>
        <v>109</v>
      </c>
      <c r="E316" s="23">
        <f>LARGE(F316:AG316,1)+LARGE(F316:AG316,2)+LARGE(F316:AG316,3)+LARGE(F316:AG316,4)+IFERROR(LARGE(F316:AG316,5),0)+IFERROR(LARGE(F316:AG316,6),0)</f>
        <v>0</v>
      </c>
      <c r="F316" s="22"/>
      <c r="G316" s="22"/>
      <c r="H316" s="22"/>
      <c r="I316" s="71"/>
      <c r="J316" s="72"/>
      <c r="K316" s="72"/>
      <c r="L316" s="72"/>
      <c r="M316" s="72"/>
      <c r="N316" s="22"/>
      <c r="O316" s="22"/>
      <c r="P316" s="22"/>
      <c r="Q316" s="22"/>
      <c r="R316" s="22"/>
      <c r="S316" s="22"/>
      <c r="T316" s="71"/>
      <c r="U316" s="71"/>
      <c r="V316" s="22"/>
      <c r="W316" s="22"/>
      <c r="X316" s="22"/>
      <c r="Y316" s="73"/>
      <c r="Z316" s="22"/>
      <c r="AA316" s="22"/>
      <c r="AB316" s="22"/>
      <c r="AC316" s="22"/>
      <c r="AD316" s="22">
        <f>IFERROR(LARGE(AH316:AM316,1),0)+IFERROR(LARGE(AH316:AM316,2),0)</f>
        <v>0</v>
      </c>
      <c r="AE316" s="22">
        <f>IFERROR(LARGE(AH316:AM316,3),0)+IFERROR(LARGE(AH316:AM316,4),0)</f>
        <v>0</v>
      </c>
      <c r="AF316" s="22">
        <f>IFERROR(LARGE(AH316:AM316,5),0)+IFERROR(LARGE(AH316:AM316,6),0)</f>
        <v>0</v>
      </c>
      <c r="AG316" s="22">
        <f>IFERROR(LARGE(AH316:AM316,7),0)</f>
        <v>0</v>
      </c>
      <c r="AH316" s="22"/>
      <c r="AI316" s="22"/>
      <c r="AJ316" s="22"/>
      <c r="AK316" s="22"/>
      <c r="AL316" s="22"/>
      <c r="AM316" s="22"/>
    </row>
    <row r="317" spans="1:39">
      <c r="A317" s="3"/>
      <c r="B317" s="3"/>
      <c r="C317" s="3"/>
      <c r="D317" s="2">
        <f ca="1">IF(E316=E317,D316,CELL("wiersz",A315))</f>
        <v>109</v>
      </c>
      <c r="E317" s="23">
        <f>LARGE(F317:AG317,1)+LARGE(F317:AG317,2)+LARGE(F317:AG317,3)+LARGE(F317:AG317,4)+IFERROR(LARGE(F317:AG317,5),0)+IFERROR(LARGE(F317:AG317,6),0)</f>
        <v>0</v>
      </c>
      <c r="F317" s="22"/>
      <c r="G317" s="22"/>
      <c r="H317" s="22"/>
      <c r="I317" s="71"/>
      <c r="J317" s="72"/>
      <c r="K317" s="72"/>
      <c r="L317" s="72"/>
      <c r="M317" s="72"/>
      <c r="N317" s="22"/>
      <c r="O317" s="22"/>
      <c r="P317" s="22"/>
      <c r="Q317" s="22"/>
      <c r="R317" s="22"/>
      <c r="S317" s="22"/>
      <c r="T317" s="71"/>
      <c r="U317" s="71"/>
      <c r="V317" s="22"/>
      <c r="W317" s="22"/>
      <c r="X317" s="22"/>
      <c r="Y317" s="73"/>
      <c r="Z317" s="22"/>
      <c r="AA317" s="22"/>
      <c r="AB317" s="22"/>
      <c r="AC317" s="22"/>
      <c r="AD317" s="22">
        <f>IFERROR(LARGE(AH317:AM317,1),0)+IFERROR(LARGE(AH317:AM317,2),0)</f>
        <v>0</v>
      </c>
      <c r="AE317" s="22">
        <f>IFERROR(LARGE(AH317:AM317,3),0)+IFERROR(LARGE(AH317:AM317,4),0)</f>
        <v>0</v>
      </c>
      <c r="AF317" s="22">
        <f>IFERROR(LARGE(AH317:AM317,5),0)+IFERROR(LARGE(AH317:AM317,6),0)</f>
        <v>0</v>
      </c>
      <c r="AG317" s="22">
        <f>IFERROR(LARGE(AH317:AM317,7),0)</f>
        <v>0</v>
      </c>
      <c r="AH317" s="22"/>
      <c r="AI317" s="22"/>
      <c r="AJ317" s="22"/>
      <c r="AK317" s="22"/>
      <c r="AL317" s="22"/>
      <c r="AM317" s="22"/>
    </row>
    <row r="318" spans="1:39">
      <c r="A318" s="3"/>
      <c r="B318" s="3"/>
      <c r="C318" s="3"/>
      <c r="D318" s="2">
        <f ca="1">IF(E317=E318,D317,CELL("wiersz",A316))</f>
        <v>109</v>
      </c>
      <c r="E318" s="23">
        <f>LARGE(F318:AG318,1)+LARGE(F318:AG318,2)+LARGE(F318:AG318,3)+LARGE(F318:AG318,4)+IFERROR(LARGE(F318:AG318,5),0)+IFERROR(LARGE(F318:AG318,6),0)</f>
        <v>0</v>
      </c>
      <c r="F318" s="22"/>
      <c r="G318" s="22"/>
      <c r="H318" s="22"/>
      <c r="I318" s="71"/>
      <c r="J318" s="72"/>
      <c r="K318" s="72"/>
      <c r="L318" s="72"/>
      <c r="M318" s="72"/>
      <c r="N318" s="22"/>
      <c r="O318" s="22"/>
      <c r="P318" s="22"/>
      <c r="Q318" s="22"/>
      <c r="R318" s="22"/>
      <c r="S318" s="22"/>
      <c r="T318" s="71"/>
      <c r="U318" s="71"/>
      <c r="V318" s="22"/>
      <c r="W318" s="22"/>
      <c r="X318" s="22"/>
      <c r="Y318" s="73"/>
      <c r="Z318" s="22"/>
      <c r="AA318" s="22"/>
      <c r="AB318" s="22"/>
      <c r="AC318" s="22"/>
      <c r="AD318" s="22">
        <f>IFERROR(LARGE(AH318:AM318,1),0)+IFERROR(LARGE(AH318:AM318,2),0)</f>
        <v>0</v>
      </c>
      <c r="AE318" s="22">
        <f>IFERROR(LARGE(AH318:AM318,3),0)+IFERROR(LARGE(AH318:AM318,4),0)</f>
        <v>0</v>
      </c>
      <c r="AF318" s="22">
        <f>IFERROR(LARGE(AH318:AM318,5),0)+IFERROR(LARGE(AH318:AM318,6),0)</f>
        <v>0</v>
      </c>
      <c r="AG318" s="22">
        <f>IFERROR(LARGE(AH318:AM318,7),0)</f>
        <v>0</v>
      </c>
      <c r="AH318" s="22"/>
      <c r="AI318" s="22"/>
      <c r="AJ318" s="22"/>
      <c r="AK318" s="22"/>
      <c r="AL318" s="22"/>
      <c r="AM318" s="22"/>
    </row>
    <row r="319" spans="1:39">
      <c r="A319" s="3"/>
      <c r="B319" s="3"/>
      <c r="C319" s="3"/>
      <c r="D319" s="2">
        <f ca="1">IF(E318=E319,D318,CELL("wiersz",A317))</f>
        <v>109</v>
      </c>
      <c r="E319" s="23">
        <f>LARGE(F319:AG319,1)+LARGE(F319:AG319,2)+LARGE(F319:AG319,3)+LARGE(F319:AG319,4)+IFERROR(LARGE(F319:AG319,5),0)+IFERROR(LARGE(F319:AG319,6),0)</f>
        <v>0</v>
      </c>
      <c r="F319" s="22"/>
      <c r="G319" s="22"/>
      <c r="H319" s="22"/>
      <c r="I319" s="71"/>
      <c r="J319" s="72"/>
      <c r="K319" s="72"/>
      <c r="L319" s="72"/>
      <c r="M319" s="72"/>
      <c r="N319" s="22"/>
      <c r="O319" s="22"/>
      <c r="P319" s="22"/>
      <c r="Q319" s="22"/>
      <c r="R319" s="22"/>
      <c r="S319" s="22"/>
      <c r="T319" s="71"/>
      <c r="U319" s="71"/>
      <c r="V319" s="22"/>
      <c r="W319" s="22"/>
      <c r="X319" s="22"/>
      <c r="Y319" s="73"/>
      <c r="Z319" s="22"/>
      <c r="AA319" s="22"/>
      <c r="AB319" s="22"/>
      <c r="AC319" s="22"/>
      <c r="AD319" s="22">
        <f>IFERROR(LARGE(AH319:AM319,1),0)+IFERROR(LARGE(AH319:AM319,2),0)</f>
        <v>0</v>
      </c>
      <c r="AE319" s="22">
        <f>IFERROR(LARGE(AH319:AM319,3),0)+IFERROR(LARGE(AH319:AM319,4),0)</f>
        <v>0</v>
      </c>
      <c r="AF319" s="22">
        <f>IFERROR(LARGE(AH319:AM319,5),0)+IFERROR(LARGE(AH319:AM319,6),0)</f>
        <v>0</v>
      </c>
      <c r="AG319" s="22">
        <f>IFERROR(LARGE(AH319:AM319,7),0)</f>
        <v>0</v>
      </c>
      <c r="AH319" s="22"/>
      <c r="AI319" s="22"/>
      <c r="AJ319" s="22"/>
      <c r="AK319" s="22"/>
      <c r="AL319" s="22"/>
      <c r="AM319" s="22"/>
    </row>
    <row r="320" spans="1:39">
      <c r="A320" s="3"/>
      <c r="B320" s="3"/>
      <c r="C320" s="3"/>
      <c r="D320" s="2">
        <f ca="1">IF(E319=E320,D319,CELL("wiersz",A318))</f>
        <v>109</v>
      </c>
      <c r="E320" s="23">
        <f>LARGE(F320:AG320,1)+LARGE(F320:AG320,2)+LARGE(F320:AG320,3)+LARGE(F320:AG320,4)+IFERROR(LARGE(F320:AG320,5),0)+IFERROR(LARGE(F320:AG320,6),0)</f>
        <v>0</v>
      </c>
      <c r="F320" s="22"/>
      <c r="G320" s="22"/>
      <c r="H320" s="22"/>
      <c r="I320" s="71"/>
      <c r="J320" s="72"/>
      <c r="K320" s="72"/>
      <c r="L320" s="72"/>
      <c r="M320" s="72"/>
      <c r="N320" s="22"/>
      <c r="O320" s="22"/>
      <c r="P320" s="22"/>
      <c r="Q320" s="22"/>
      <c r="R320" s="22"/>
      <c r="S320" s="22"/>
      <c r="T320" s="71"/>
      <c r="U320" s="71"/>
      <c r="V320" s="22"/>
      <c r="W320" s="22"/>
      <c r="X320" s="22"/>
      <c r="Y320" s="73"/>
      <c r="Z320" s="22"/>
      <c r="AA320" s="22"/>
      <c r="AB320" s="22"/>
      <c r="AC320" s="22"/>
      <c r="AD320" s="22">
        <f>IFERROR(LARGE(AH320:AM320,1),0)+IFERROR(LARGE(AH320:AM320,2),0)</f>
        <v>0</v>
      </c>
      <c r="AE320" s="22">
        <f>IFERROR(LARGE(AH320:AM320,3),0)+IFERROR(LARGE(AH320:AM320,4),0)</f>
        <v>0</v>
      </c>
      <c r="AF320" s="22">
        <f>IFERROR(LARGE(AH320:AM320,5),0)+IFERROR(LARGE(AH320:AM320,6),0)</f>
        <v>0</v>
      </c>
      <c r="AG320" s="22">
        <f>IFERROR(LARGE(AH320:AM320,7),0)</f>
        <v>0</v>
      </c>
      <c r="AH320" s="22"/>
      <c r="AI320" s="22"/>
      <c r="AJ320" s="22"/>
      <c r="AK320" s="22"/>
      <c r="AL320" s="22"/>
      <c r="AM320" s="22"/>
    </row>
    <row r="321" spans="1:39">
      <c r="A321" s="3"/>
      <c r="B321" s="3"/>
      <c r="C321" s="3"/>
      <c r="D321" s="2">
        <f ca="1">IF(E320=E321,D320,CELL("wiersz",A319))</f>
        <v>109</v>
      </c>
      <c r="E321" s="23">
        <f>LARGE(F321:AG321,1)+LARGE(F321:AG321,2)+LARGE(F321:AG321,3)+LARGE(F321:AG321,4)+IFERROR(LARGE(F321:AG321,5),0)+IFERROR(LARGE(F321:AG321,6),0)</f>
        <v>0</v>
      </c>
      <c r="F321" s="22"/>
      <c r="G321" s="22"/>
      <c r="H321" s="22"/>
      <c r="I321" s="71"/>
      <c r="J321" s="72"/>
      <c r="K321" s="72"/>
      <c r="L321" s="72"/>
      <c r="M321" s="72"/>
      <c r="N321" s="22"/>
      <c r="O321" s="22"/>
      <c r="P321" s="22"/>
      <c r="Q321" s="22"/>
      <c r="R321" s="22"/>
      <c r="S321" s="22"/>
      <c r="T321" s="71"/>
      <c r="U321" s="71"/>
      <c r="V321" s="22"/>
      <c r="W321" s="22"/>
      <c r="X321" s="22"/>
      <c r="Y321" s="73"/>
      <c r="Z321" s="22"/>
      <c r="AA321" s="22"/>
      <c r="AB321" s="22"/>
      <c r="AC321" s="22"/>
      <c r="AD321" s="22">
        <f>IFERROR(LARGE(AH321:AM321,1),0)+IFERROR(LARGE(AH321:AM321,2),0)</f>
        <v>0</v>
      </c>
      <c r="AE321" s="22">
        <f>IFERROR(LARGE(AH321:AM321,3),0)+IFERROR(LARGE(AH321:AM321,4),0)</f>
        <v>0</v>
      </c>
      <c r="AF321" s="22">
        <f>IFERROR(LARGE(AH321:AM321,5),0)+IFERROR(LARGE(AH321:AM321,6),0)</f>
        <v>0</v>
      </c>
      <c r="AG321" s="22">
        <f>IFERROR(LARGE(AH321:AM321,7),0)</f>
        <v>0</v>
      </c>
      <c r="AH321" s="22"/>
      <c r="AI321" s="22"/>
      <c r="AJ321" s="22"/>
      <c r="AK321" s="22"/>
      <c r="AL321" s="22"/>
      <c r="AM321" s="22"/>
    </row>
    <row r="322" spans="1:39">
      <c r="A322" s="3"/>
      <c r="B322" s="3"/>
      <c r="C322" s="3"/>
      <c r="D322" s="2">
        <f ca="1">IF(E321=E322,D321,CELL("wiersz",A320))</f>
        <v>109</v>
      </c>
      <c r="E322" s="23">
        <f>LARGE(F322:AG322,1)+LARGE(F322:AG322,2)+LARGE(F322:AG322,3)+LARGE(F322:AG322,4)+IFERROR(LARGE(F322:AG322,5),0)+IFERROR(LARGE(F322:AG322,6),0)</f>
        <v>0</v>
      </c>
      <c r="F322" s="22"/>
      <c r="G322" s="22"/>
      <c r="H322" s="22"/>
      <c r="I322" s="71"/>
      <c r="J322" s="72"/>
      <c r="K322" s="72"/>
      <c r="L322" s="72"/>
      <c r="M322" s="72"/>
      <c r="N322" s="22"/>
      <c r="O322" s="22"/>
      <c r="P322" s="22"/>
      <c r="Q322" s="22"/>
      <c r="R322" s="22"/>
      <c r="S322" s="22"/>
      <c r="T322" s="71"/>
      <c r="U322" s="71"/>
      <c r="V322" s="22"/>
      <c r="W322" s="22"/>
      <c r="X322" s="22"/>
      <c r="Y322" s="73"/>
      <c r="Z322" s="22"/>
      <c r="AA322" s="22"/>
      <c r="AB322" s="22"/>
      <c r="AC322" s="22"/>
      <c r="AD322" s="22">
        <f>IFERROR(LARGE(AH322:AM322,1),0)+IFERROR(LARGE(AH322:AM322,2),0)</f>
        <v>0</v>
      </c>
      <c r="AE322" s="22">
        <f>IFERROR(LARGE(AH322:AM322,3),0)+IFERROR(LARGE(AH322:AM322,4),0)</f>
        <v>0</v>
      </c>
      <c r="AF322" s="22">
        <f>IFERROR(LARGE(AH322:AM322,5),0)+IFERROR(LARGE(AH322:AM322,6),0)</f>
        <v>0</v>
      </c>
      <c r="AG322" s="22">
        <f>IFERROR(LARGE(AH322:AM322,7),0)</f>
        <v>0</v>
      </c>
      <c r="AH322" s="22"/>
      <c r="AI322" s="22"/>
      <c r="AJ322" s="22"/>
      <c r="AK322" s="22"/>
      <c r="AL322" s="22"/>
      <c r="AM322" s="22"/>
    </row>
    <row r="323" spans="1:39">
      <c r="A323" s="3"/>
      <c r="B323" s="3"/>
      <c r="C323" s="3"/>
      <c r="D323" s="2">
        <f ca="1">IF(E322=E323,D322,CELL("wiersz",A321))</f>
        <v>109</v>
      </c>
      <c r="E323" s="23">
        <f>LARGE(F323:AG323,1)+LARGE(F323:AG323,2)+LARGE(F323:AG323,3)+LARGE(F323:AG323,4)+IFERROR(LARGE(F323:AG323,5),0)+IFERROR(LARGE(F323:AG323,6),0)</f>
        <v>0</v>
      </c>
      <c r="F323" s="22"/>
      <c r="G323" s="22"/>
      <c r="H323" s="22"/>
      <c r="I323" s="71"/>
      <c r="J323" s="72"/>
      <c r="K323" s="72"/>
      <c r="L323" s="72"/>
      <c r="M323" s="72"/>
      <c r="N323" s="22"/>
      <c r="O323" s="22"/>
      <c r="P323" s="22"/>
      <c r="Q323" s="22"/>
      <c r="R323" s="22"/>
      <c r="S323" s="22"/>
      <c r="T323" s="71"/>
      <c r="U323" s="71"/>
      <c r="V323" s="22"/>
      <c r="W323" s="22"/>
      <c r="X323" s="22"/>
      <c r="Y323" s="73"/>
      <c r="Z323" s="22"/>
      <c r="AA323" s="22"/>
      <c r="AB323" s="22"/>
      <c r="AC323" s="22"/>
      <c r="AD323" s="22">
        <f>IFERROR(LARGE(AH323:AM323,1),0)+IFERROR(LARGE(AH323:AM323,2),0)</f>
        <v>0</v>
      </c>
      <c r="AE323" s="22">
        <f>IFERROR(LARGE(AH323:AM323,3),0)+IFERROR(LARGE(AH323:AM323,4),0)</f>
        <v>0</v>
      </c>
      <c r="AF323" s="22">
        <f>IFERROR(LARGE(AH323:AM323,5),0)+IFERROR(LARGE(AH323:AM323,6),0)</f>
        <v>0</v>
      </c>
      <c r="AG323" s="22">
        <f>IFERROR(LARGE(AH323:AM323,7),0)</f>
        <v>0</v>
      </c>
      <c r="AH323" s="22"/>
      <c r="AI323" s="22"/>
      <c r="AJ323" s="22"/>
      <c r="AK323" s="22"/>
      <c r="AL323" s="22"/>
      <c r="AM323" s="22"/>
    </row>
    <row r="324" spans="1:39">
      <c r="A324" s="3"/>
      <c r="B324" s="3"/>
      <c r="C324" s="3"/>
      <c r="D324" s="2">
        <f ca="1">IF(E323=E324,D323,CELL("wiersz",A322))</f>
        <v>109</v>
      </c>
      <c r="E324" s="23">
        <f>LARGE(F324:AG324,1)+LARGE(F324:AG324,2)+LARGE(F324:AG324,3)+LARGE(F324:AG324,4)+IFERROR(LARGE(F324:AG324,5),0)+IFERROR(LARGE(F324:AG324,6),0)</f>
        <v>0</v>
      </c>
      <c r="F324" s="22"/>
      <c r="G324" s="22"/>
      <c r="H324" s="22"/>
      <c r="I324" s="71"/>
      <c r="J324" s="72"/>
      <c r="K324" s="72"/>
      <c r="L324" s="72"/>
      <c r="M324" s="72"/>
      <c r="N324" s="22"/>
      <c r="O324" s="22"/>
      <c r="P324" s="22"/>
      <c r="Q324" s="22"/>
      <c r="R324" s="22"/>
      <c r="S324" s="22"/>
      <c r="T324" s="71"/>
      <c r="U324" s="71"/>
      <c r="V324" s="22"/>
      <c r="W324" s="22"/>
      <c r="X324" s="22"/>
      <c r="Y324" s="73"/>
      <c r="Z324" s="22"/>
      <c r="AA324" s="22"/>
      <c r="AB324" s="22"/>
      <c r="AC324" s="22"/>
      <c r="AD324" s="22">
        <f>IFERROR(LARGE(AH324:AM324,1),0)+IFERROR(LARGE(AH324:AM324,2),0)</f>
        <v>0</v>
      </c>
      <c r="AE324" s="22">
        <f>IFERROR(LARGE(AH324:AM324,3),0)+IFERROR(LARGE(AH324:AM324,4),0)</f>
        <v>0</v>
      </c>
      <c r="AF324" s="22">
        <f>IFERROR(LARGE(AH324:AM324,5),0)+IFERROR(LARGE(AH324:AM324,6),0)</f>
        <v>0</v>
      </c>
      <c r="AG324" s="22">
        <f>IFERROR(LARGE(AH324:AM324,7),0)</f>
        <v>0</v>
      </c>
      <c r="AH324" s="22"/>
      <c r="AI324" s="22"/>
      <c r="AJ324" s="22"/>
      <c r="AK324" s="22"/>
      <c r="AL324" s="22"/>
      <c r="AM324" s="22"/>
    </row>
    <row r="325" spans="1:39">
      <c r="A325" s="3"/>
      <c r="B325" s="3"/>
      <c r="C325" s="3"/>
      <c r="D325" s="2">
        <f ca="1">IF(E324=E325,D324,CELL("wiersz",A323))</f>
        <v>109</v>
      </c>
      <c r="E325" s="23">
        <f>LARGE(F325:AG325,1)+LARGE(F325:AG325,2)+LARGE(F325:AG325,3)+LARGE(F325:AG325,4)+IFERROR(LARGE(F325:AG325,5),0)+IFERROR(LARGE(F325:AG325,6),0)</f>
        <v>0</v>
      </c>
      <c r="F325" s="22"/>
      <c r="G325" s="22"/>
      <c r="H325" s="22"/>
      <c r="I325" s="71"/>
      <c r="J325" s="72"/>
      <c r="K325" s="72"/>
      <c r="L325" s="72"/>
      <c r="M325" s="72"/>
      <c r="N325" s="22"/>
      <c r="O325" s="22"/>
      <c r="P325" s="22"/>
      <c r="Q325" s="22"/>
      <c r="R325" s="22"/>
      <c r="S325" s="22"/>
      <c r="T325" s="71"/>
      <c r="U325" s="71"/>
      <c r="V325" s="22"/>
      <c r="W325" s="22"/>
      <c r="X325" s="22"/>
      <c r="Y325" s="73"/>
      <c r="Z325" s="22"/>
      <c r="AA325" s="22"/>
      <c r="AB325" s="22"/>
      <c r="AC325" s="22"/>
      <c r="AD325" s="22">
        <f>IFERROR(LARGE(AH325:AM325,1),0)+IFERROR(LARGE(AH325:AM325,2),0)</f>
        <v>0</v>
      </c>
      <c r="AE325" s="22">
        <f>IFERROR(LARGE(AH325:AM325,3),0)+IFERROR(LARGE(AH325:AM325,4),0)</f>
        <v>0</v>
      </c>
      <c r="AF325" s="22">
        <f>IFERROR(LARGE(AH325:AM325,5),0)+IFERROR(LARGE(AH325:AM325,6),0)</f>
        <v>0</v>
      </c>
      <c r="AG325" s="22">
        <f>IFERROR(LARGE(AH325:AM325,7),0)</f>
        <v>0</v>
      </c>
      <c r="AH325" s="22"/>
      <c r="AI325" s="22"/>
      <c r="AJ325" s="22"/>
      <c r="AK325" s="22"/>
      <c r="AL325" s="22"/>
      <c r="AM325" s="22"/>
    </row>
    <row r="326" spans="1:39">
      <c r="A326" s="3"/>
      <c r="B326" s="3"/>
      <c r="C326" s="3"/>
      <c r="D326" s="2">
        <f ca="1">IF(E325=E326,D325,CELL("wiersz",A324))</f>
        <v>109</v>
      </c>
      <c r="E326" s="23">
        <f>LARGE(F326:AG326,1)+LARGE(F326:AG326,2)+LARGE(F326:AG326,3)+LARGE(F326:AG326,4)+IFERROR(LARGE(F326:AG326,5),0)+IFERROR(LARGE(F326:AG326,6),0)</f>
        <v>0</v>
      </c>
      <c r="F326" s="22"/>
      <c r="G326" s="22"/>
      <c r="H326" s="22"/>
      <c r="I326" s="71"/>
      <c r="J326" s="72"/>
      <c r="K326" s="72"/>
      <c r="L326" s="72"/>
      <c r="M326" s="72"/>
      <c r="N326" s="22"/>
      <c r="O326" s="22"/>
      <c r="P326" s="22"/>
      <c r="Q326" s="22"/>
      <c r="R326" s="22"/>
      <c r="S326" s="22"/>
      <c r="T326" s="71"/>
      <c r="U326" s="71"/>
      <c r="V326" s="22"/>
      <c r="W326" s="22"/>
      <c r="X326" s="22"/>
      <c r="Y326" s="73"/>
      <c r="Z326" s="22"/>
      <c r="AA326" s="22"/>
      <c r="AB326" s="22"/>
      <c r="AC326" s="22"/>
      <c r="AD326" s="22">
        <f>IFERROR(LARGE(AH326:AM326,1),0)+IFERROR(LARGE(AH326:AM326,2),0)</f>
        <v>0</v>
      </c>
      <c r="AE326" s="22">
        <f>IFERROR(LARGE(AH326:AM326,3),0)+IFERROR(LARGE(AH326:AM326,4),0)</f>
        <v>0</v>
      </c>
      <c r="AF326" s="22">
        <f>IFERROR(LARGE(AH326:AM326,5),0)+IFERROR(LARGE(AH326:AM326,6),0)</f>
        <v>0</v>
      </c>
      <c r="AG326" s="22">
        <f>IFERROR(LARGE(AH326:AM326,7),0)</f>
        <v>0</v>
      </c>
      <c r="AH326" s="22"/>
      <c r="AI326" s="22"/>
      <c r="AJ326" s="22"/>
      <c r="AK326" s="22"/>
      <c r="AL326" s="22"/>
      <c r="AM326" s="22"/>
    </row>
    <row r="327" spans="1:39">
      <c r="A327" s="3"/>
      <c r="B327" s="3"/>
      <c r="C327" s="3"/>
      <c r="D327" s="2">
        <f ca="1">IF(E326=E327,D326,CELL("wiersz",A325))</f>
        <v>109</v>
      </c>
      <c r="E327" s="23">
        <f>LARGE(F327:AG327,1)+LARGE(F327:AG327,2)+LARGE(F327:AG327,3)+LARGE(F327:AG327,4)+IFERROR(LARGE(F327:AG327,5),0)+IFERROR(LARGE(F327:AG327,6),0)</f>
        <v>0</v>
      </c>
      <c r="F327" s="22"/>
      <c r="G327" s="22"/>
      <c r="H327" s="22"/>
      <c r="I327" s="71"/>
      <c r="J327" s="72"/>
      <c r="K327" s="72"/>
      <c r="L327" s="72"/>
      <c r="M327" s="72"/>
      <c r="N327" s="22"/>
      <c r="O327" s="22"/>
      <c r="P327" s="22"/>
      <c r="Q327" s="22"/>
      <c r="R327" s="22"/>
      <c r="S327" s="22"/>
      <c r="T327" s="71"/>
      <c r="U327" s="71"/>
      <c r="V327" s="22"/>
      <c r="W327" s="22"/>
      <c r="X327" s="22"/>
      <c r="Y327" s="73"/>
      <c r="Z327" s="22"/>
      <c r="AA327" s="22"/>
      <c r="AB327" s="22"/>
      <c r="AC327" s="22"/>
      <c r="AD327" s="22">
        <f>IFERROR(LARGE(AH327:AM327,1),0)+IFERROR(LARGE(AH327:AM327,2),0)</f>
        <v>0</v>
      </c>
      <c r="AE327" s="22">
        <f>IFERROR(LARGE(AH327:AM327,3),0)+IFERROR(LARGE(AH327:AM327,4),0)</f>
        <v>0</v>
      </c>
      <c r="AF327" s="22">
        <f>IFERROR(LARGE(AH327:AM327,5),0)+IFERROR(LARGE(AH327:AM327,6),0)</f>
        <v>0</v>
      </c>
      <c r="AG327" s="22">
        <f>IFERROR(LARGE(AH327:AM327,7),0)</f>
        <v>0</v>
      </c>
      <c r="AH327" s="22"/>
      <c r="AI327" s="22"/>
      <c r="AJ327" s="22"/>
      <c r="AK327" s="22"/>
      <c r="AL327" s="22"/>
      <c r="AM327" s="22"/>
    </row>
    <row r="328" spans="1:39">
      <c r="A328" s="3"/>
      <c r="B328" s="3"/>
      <c r="C328" s="3"/>
      <c r="D328" s="2">
        <f ca="1">IF(E327=E328,D327,CELL("wiersz",A326))</f>
        <v>109</v>
      </c>
      <c r="E328" s="23">
        <f>LARGE(F328:AG328,1)+LARGE(F328:AG328,2)+LARGE(F328:AG328,3)+LARGE(F328:AG328,4)+IFERROR(LARGE(F328:AG328,5),0)+IFERROR(LARGE(F328:AG328,6),0)</f>
        <v>0</v>
      </c>
      <c r="F328" s="22"/>
      <c r="G328" s="22"/>
      <c r="H328" s="22"/>
      <c r="I328" s="71"/>
      <c r="J328" s="72"/>
      <c r="K328" s="72"/>
      <c r="L328" s="72"/>
      <c r="M328" s="72"/>
      <c r="N328" s="22"/>
      <c r="O328" s="22"/>
      <c r="P328" s="22"/>
      <c r="Q328" s="22"/>
      <c r="R328" s="22"/>
      <c r="S328" s="22"/>
      <c r="T328" s="71"/>
      <c r="U328" s="71"/>
      <c r="V328" s="22"/>
      <c r="W328" s="22"/>
      <c r="X328" s="22"/>
      <c r="Y328" s="73"/>
      <c r="Z328" s="22"/>
      <c r="AA328" s="22"/>
      <c r="AB328" s="22"/>
      <c r="AC328" s="22"/>
      <c r="AD328" s="22">
        <f>IFERROR(LARGE(AH328:AM328,1),0)+IFERROR(LARGE(AH328:AM328,2),0)</f>
        <v>0</v>
      </c>
      <c r="AE328" s="22">
        <f>IFERROR(LARGE(AH328:AM328,3),0)+IFERROR(LARGE(AH328:AM328,4),0)</f>
        <v>0</v>
      </c>
      <c r="AF328" s="22">
        <f>IFERROR(LARGE(AH328:AM328,5),0)+IFERROR(LARGE(AH328:AM328,6),0)</f>
        <v>0</v>
      </c>
      <c r="AG328" s="22">
        <f>IFERROR(LARGE(AH328:AM328,7),0)</f>
        <v>0</v>
      </c>
      <c r="AH328" s="22"/>
      <c r="AI328" s="22"/>
      <c r="AJ328" s="22"/>
      <c r="AK328" s="22"/>
      <c r="AL328" s="22"/>
      <c r="AM328" s="22"/>
    </row>
    <row r="329" spans="1:39">
      <c r="A329" s="3"/>
      <c r="B329" s="3"/>
      <c r="C329" s="3"/>
      <c r="D329" s="2">
        <f ca="1">IF(E328=E329,D328,CELL("wiersz",A327))</f>
        <v>109</v>
      </c>
      <c r="E329" s="23">
        <f>LARGE(F329:AG329,1)+LARGE(F329:AG329,2)+LARGE(F329:AG329,3)+LARGE(F329:AG329,4)+IFERROR(LARGE(F329:AG329,5),0)+IFERROR(LARGE(F329:AG329,6),0)</f>
        <v>0</v>
      </c>
      <c r="F329" s="22"/>
      <c r="G329" s="22"/>
      <c r="H329" s="22"/>
      <c r="I329" s="71"/>
      <c r="J329" s="72"/>
      <c r="K329" s="72"/>
      <c r="L329" s="72"/>
      <c r="M329" s="72"/>
      <c r="N329" s="22"/>
      <c r="O329" s="22"/>
      <c r="P329" s="22"/>
      <c r="Q329" s="22"/>
      <c r="R329" s="22"/>
      <c r="S329" s="22"/>
      <c r="T329" s="71"/>
      <c r="U329" s="71"/>
      <c r="V329" s="22"/>
      <c r="W329" s="22"/>
      <c r="X329" s="22"/>
      <c r="Y329" s="73"/>
      <c r="Z329" s="22"/>
      <c r="AA329" s="22"/>
      <c r="AB329" s="22"/>
      <c r="AC329" s="22"/>
      <c r="AD329" s="22">
        <f>IFERROR(LARGE(AH329:AM329,1),0)+IFERROR(LARGE(AH329:AM329,2),0)</f>
        <v>0</v>
      </c>
      <c r="AE329" s="22">
        <f>IFERROR(LARGE(AH329:AM329,3),0)+IFERROR(LARGE(AH329:AM329,4),0)</f>
        <v>0</v>
      </c>
      <c r="AF329" s="22">
        <f>IFERROR(LARGE(AH329:AM329,5),0)+IFERROR(LARGE(AH329:AM329,6),0)</f>
        <v>0</v>
      </c>
      <c r="AG329" s="22">
        <f>IFERROR(LARGE(AH329:AM329,7),0)</f>
        <v>0</v>
      </c>
      <c r="AH329" s="22"/>
      <c r="AI329" s="22"/>
      <c r="AJ329" s="22"/>
      <c r="AK329" s="22"/>
      <c r="AL329" s="22"/>
      <c r="AM329" s="22"/>
    </row>
    <row r="330" spans="1:39">
      <c r="A330" s="3"/>
      <c r="B330" s="3"/>
      <c r="C330" s="3"/>
      <c r="D330" s="2">
        <f ca="1">IF(E329=E330,D329,CELL("wiersz",A328))</f>
        <v>109</v>
      </c>
      <c r="E330" s="23">
        <f>LARGE(F330:AG330,1)+LARGE(F330:AG330,2)+LARGE(F330:AG330,3)+LARGE(F330:AG330,4)+IFERROR(LARGE(F330:AG330,5),0)+IFERROR(LARGE(F330:AG330,6),0)</f>
        <v>0</v>
      </c>
      <c r="F330" s="22"/>
      <c r="G330" s="22"/>
      <c r="H330" s="22"/>
      <c r="I330" s="71"/>
      <c r="J330" s="72"/>
      <c r="K330" s="72"/>
      <c r="L330" s="72"/>
      <c r="M330" s="72"/>
      <c r="N330" s="22"/>
      <c r="O330" s="22"/>
      <c r="P330" s="22"/>
      <c r="Q330" s="22"/>
      <c r="R330" s="22"/>
      <c r="S330" s="22"/>
      <c r="T330" s="71"/>
      <c r="U330" s="71"/>
      <c r="V330" s="22"/>
      <c r="W330" s="22"/>
      <c r="X330" s="22"/>
      <c r="Y330" s="73"/>
      <c r="Z330" s="22"/>
      <c r="AA330" s="22"/>
      <c r="AB330" s="22"/>
      <c r="AC330" s="22"/>
      <c r="AD330" s="22">
        <f>IFERROR(LARGE(AH330:AM330,1),0)+IFERROR(LARGE(AH330:AM330,2),0)</f>
        <v>0</v>
      </c>
      <c r="AE330" s="22">
        <f>IFERROR(LARGE(AH330:AM330,3),0)+IFERROR(LARGE(AH330:AM330,4),0)</f>
        <v>0</v>
      </c>
      <c r="AF330" s="22">
        <f>IFERROR(LARGE(AH330:AM330,5),0)+IFERROR(LARGE(AH330:AM330,6),0)</f>
        <v>0</v>
      </c>
      <c r="AG330" s="22">
        <f>IFERROR(LARGE(AH330:AM330,7),0)</f>
        <v>0</v>
      </c>
      <c r="AH330" s="22"/>
      <c r="AI330" s="22"/>
      <c r="AJ330" s="22"/>
      <c r="AK330" s="22"/>
      <c r="AL330" s="22"/>
      <c r="AM330" s="22"/>
    </row>
    <row r="331" spans="1:39">
      <c r="A331" s="3"/>
      <c r="B331" s="3"/>
      <c r="C331" s="3"/>
      <c r="D331" s="2">
        <f ca="1">IF(E330=E331,D330,CELL("wiersz",A329))</f>
        <v>109</v>
      </c>
      <c r="E331" s="23">
        <f>LARGE(F331:AG331,1)+LARGE(F331:AG331,2)+LARGE(F331:AG331,3)+LARGE(F331:AG331,4)+IFERROR(LARGE(F331:AG331,5),0)+IFERROR(LARGE(F331:AG331,6),0)</f>
        <v>0</v>
      </c>
      <c r="F331" s="22"/>
      <c r="G331" s="22"/>
      <c r="H331" s="22"/>
      <c r="I331" s="71"/>
      <c r="J331" s="72"/>
      <c r="K331" s="72"/>
      <c r="L331" s="72"/>
      <c r="M331" s="72"/>
      <c r="N331" s="22"/>
      <c r="O331" s="22"/>
      <c r="P331" s="22"/>
      <c r="Q331" s="22"/>
      <c r="R331" s="22"/>
      <c r="S331" s="22"/>
      <c r="T331" s="71"/>
      <c r="U331" s="71"/>
      <c r="V331" s="22"/>
      <c r="W331" s="22"/>
      <c r="X331" s="22"/>
      <c r="Y331" s="73"/>
      <c r="Z331" s="22"/>
      <c r="AA331" s="22"/>
      <c r="AB331" s="22"/>
      <c r="AC331" s="22"/>
      <c r="AD331" s="22">
        <f>IFERROR(LARGE(AH331:AM331,1),0)+IFERROR(LARGE(AH331:AM331,2),0)</f>
        <v>0</v>
      </c>
      <c r="AE331" s="22">
        <f>IFERROR(LARGE(AH331:AM331,3),0)+IFERROR(LARGE(AH331:AM331,4),0)</f>
        <v>0</v>
      </c>
      <c r="AF331" s="22">
        <f>IFERROR(LARGE(AH331:AM331,5),0)+IFERROR(LARGE(AH331:AM331,6),0)</f>
        <v>0</v>
      </c>
      <c r="AG331" s="22">
        <f>IFERROR(LARGE(AH331:AM331,7),0)</f>
        <v>0</v>
      </c>
      <c r="AH331" s="22"/>
      <c r="AI331" s="22"/>
      <c r="AJ331" s="22"/>
      <c r="AK331" s="22"/>
      <c r="AL331" s="22"/>
      <c r="AM331" s="22"/>
    </row>
    <row r="332" spans="1:39">
      <c r="A332" s="3"/>
      <c r="B332" s="3"/>
      <c r="C332" s="3"/>
      <c r="D332" s="2">
        <f ca="1">IF(E331=E332,D331,CELL("wiersz",A330))</f>
        <v>109</v>
      </c>
      <c r="E332" s="23">
        <f>LARGE(F332:AG332,1)+LARGE(F332:AG332,2)+LARGE(F332:AG332,3)+LARGE(F332:AG332,4)+IFERROR(LARGE(F332:AG332,5),0)+IFERROR(LARGE(F332:AG332,6),0)</f>
        <v>0</v>
      </c>
      <c r="F332" s="22"/>
      <c r="G332" s="22"/>
      <c r="H332" s="22"/>
      <c r="I332" s="71"/>
      <c r="J332" s="72"/>
      <c r="K332" s="72"/>
      <c r="L332" s="72"/>
      <c r="M332" s="72"/>
      <c r="N332" s="22"/>
      <c r="O332" s="22"/>
      <c r="P332" s="22"/>
      <c r="Q332" s="22"/>
      <c r="R332" s="22"/>
      <c r="S332" s="22"/>
      <c r="T332" s="71"/>
      <c r="U332" s="71"/>
      <c r="V332" s="22"/>
      <c r="W332" s="22"/>
      <c r="X332" s="22"/>
      <c r="Y332" s="73"/>
      <c r="Z332" s="22"/>
      <c r="AA332" s="22"/>
      <c r="AB332" s="22"/>
      <c r="AC332" s="22"/>
      <c r="AD332" s="22">
        <f>IFERROR(LARGE(AH332:AM332,1),0)+IFERROR(LARGE(AH332:AM332,2),0)</f>
        <v>0</v>
      </c>
      <c r="AE332" s="22">
        <f>IFERROR(LARGE(AH332:AM332,3),0)+IFERROR(LARGE(AH332:AM332,4),0)</f>
        <v>0</v>
      </c>
      <c r="AF332" s="22">
        <f>IFERROR(LARGE(AH332:AM332,5),0)+IFERROR(LARGE(AH332:AM332,6),0)</f>
        <v>0</v>
      </c>
      <c r="AG332" s="22">
        <f>IFERROR(LARGE(AH332:AM332,7),0)</f>
        <v>0</v>
      </c>
      <c r="AH332" s="22"/>
      <c r="AI332" s="22"/>
      <c r="AJ332" s="22"/>
      <c r="AK332" s="22"/>
      <c r="AL332" s="22"/>
      <c r="AM332" s="22"/>
    </row>
    <row r="333" spans="1:39">
      <c r="A333" s="3"/>
      <c r="B333" s="3"/>
      <c r="C333" s="3"/>
      <c r="D333" s="2">
        <f ca="1">IF(E332=E333,D332,CELL("wiersz",A331))</f>
        <v>109</v>
      </c>
      <c r="E333" s="23">
        <f>LARGE(F333:AG333,1)+LARGE(F333:AG333,2)+LARGE(F333:AG333,3)+LARGE(F333:AG333,4)+IFERROR(LARGE(F333:AG333,5),0)+IFERROR(LARGE(F333:AG333,6),0)</f>
        <v>0</v>
      </c>
      <c r="F333" s="22"/>
      <c r="G333" s="22"/>
      <c r="H333" s="22"/>
      <c r="I333" s="71"/>
      <c r="J333" s="72"/>
      <c r="K333" s="72"/>
      <c r="L333" s="72"/>
      <c r="M333" s="72"/>
      <c r="N333" s="22"/>
      <c r="O333" s="22"/>
      <c r="P333" s="22"/>
      <c r="Q333" s="22"/>
      <c r="R333" s="22"/>
      <c r="S333" s="22"/>
      <c r="T333" s="71"/>
      <c r="U333" s="71"/>
      <c r="V333" s="22"/>
      <c r="W333" s="22"/>
      <c r="X333" s="22"/>
      <c r="Y333" s="73"/>
      <c r="Z333" s="22"/>
      <c r="AA333" s="22"/>
      <c r="AB333" s="22"/>
      <c r="AC333" s="22"/>
      <c r="AD333" s="22">
        <f>IFERROR(LARGE(AH333:AM333,1),0)+IFERROR(LARGE(AH333:AM333,2),0)</f>
        <v>0</v>
      </c>
      <c r="AE333" s="22">
        <f>IFERROR(LARGE(AH333:AM333,3),0)+IFERROR(LARGE(AH333:AM333,4),0)</f>
        <v>0</v>
      </c>
      <c r="AF333" s="22">
        <f>IFERROR(LARGE(AH333:AM333,5),0)+IFERROR(LARGE(AH333:AM333,6),0)</f>
        <v>0</v>
      </c>
      <c r="AG333" s="22">
        <f>IFERROR(LARGE(AH333:AM333,7),0)</f>
        <v>0</v>
      </c>
      <c r="AH333" s="22"/>
      <c r="AI333" s="22"/>
      <c r="AJ333" s="22"/>
      <c r="AK333" s="22"/>
      <c r="AL333" s="22"/>
      <c r="AM333" s="22"/>
    </row>
    <row r="334" spans="1:39">
      <c r="A334" s="3"/>
      <c r="B334" s="3"/>
      <c r="C334" s="3"/>
      <c r="D334" s="2">
        <f ca="1">IF(E333=E334,D333,CELL("wiersz",A332))</f>
        <v>109</v>
      </c>
      <c r="E334" s="23">
        <f>LARGE(F334:AG334,1)+LARGE(F334:AG334,2)+LARGE(F334:AG334,3)+LARGE(F334:AG334,4)+IFERROR(LARGE(F334:AG334,5),0)+IFERROR(LARGE(F334:AG334,6),0)</f>
        <v>0</v>
      </c>
      <c r="F334" s="22"/>
      <c r="G334" s="22"/>
      <c r="H334" s="22"/>
      <c r="I334" s="71"/>
      <c r="J334" s="72"/>
      <c r="K334" s="72"/>
      <c r="L334" s="72"/>
      <c r="M334" s="72"/>
      <c r="N334" s="22"/>
      <c r="O334" s="22"/>
      <c r="P334" s="22"/>
      <c r="Q334" s="22"/>
      <c r="R334" s="22"/>
      <c r="S334" s="22"/>
      <c r="T334" s="71"/>
      <c r="U334" s="71"/>
      <c r="V334" s="22"/>
      <c r="W334" s="22"/>
      <c r="X334" s="22"/>
      <c r="Y334" s="73"/>
      <c r="Z334" s="22"/>
      <c r="AA334" s="22"/>
      <c r="AB334" s="22"/>
      <c r="AC334" s="22"/>
      <c r="AD334" s="22">
        <f>IFERROR(LARGE(AH334:AM334,1),0)+IFERROR(LARGE(AH334:AM334,2),0)</f>
        <v>0</v>
      </c>
      <c r="AE334" s="22">
        <f>IFERROR(LARGE(AH334:AM334,3),0)+IFERROR(LARGE(AH334:AM334,4),0)</f>
        <v>0</v>
      </c>
      <c r="AF334" s="22">
        <f>IFERROR(LARGE(AH334:AM334,5),0)+IFERROR(LARGE(AH334:AM334,6),0)</f>
        <v>0</v>
      </c>
      <c r="AG334" s="22">
        <f>IFERROR(LARGE(AH334:AM334,7),0)</f>
        <v>0</v>
      </c>
      <c r="AH334" s="22"/>
      <c r="AI334" s="22"/>
      <c r="AJ334" s="22"/>
      <c r="AK334" s="22"/>
      <c r="AL334" s="22"/>
      <c r="AM334" s="22"/>
    </row>
    <row r="335" spans="1:39">
      <c r="A335" s="3"/>
      <c r="B335" s="3"/>
      <c r="C335" s="3"/>
      <c r="D335" s="2">
        <f ca="1">IF(E334=E335,D334,CELL("wiersz",A333))</f>
        <v>109</v>
      </c>
      <c r="E335" s="23">
        <f>LARGE(F335:AG335,1)+LARGE(F335:AG335,2)+LARGE(F335:AG335,3)+LARGE(F335:AG335,4)+IFERROR(LARGE(F335:AG335,5),0)+IFERROR(LARGE(F335:AG335,6),0)</f>
        <v>0</v>
      </c>
      <c r="F335" s="22"/>
      <c r="G335" s="22"/>
      <c r="H335" s="22"/>
      <c r="I335" s="71"/>
      <c r="J335" s="72"/>
      <c r="K335" s="72"/>
      <c r="L335" s="72"/>
      <c r="M335" s="72"/>
      <c r="N335" s="22"/>
      <c r="O335" s="22"/>
      <c r="P335" s="22"/>
      <c r="Q335" s="22"/>
      <c r="R335" s="22"/>
      <c r="S335" s="22"/>
      <c r="T335" s="71"/>
      <c r="U335" s="71"/>
      <c r="V335" s="22"/>
      <c r="W335" s="22"/>
      <c r="X335" s="22"/>
      <c r="Y335" s="73"/>
      <c r="Z335" s="22"/>
      <c r="AA335" s="22"/>
      <c r="AB335" s="22"/>
      <c r="AC335" s="22"/>
      <c r="AD335" s="22">
        <f>IFERROR(LARGE(AH335:AM335,1),0)+IFERROR(LARGE(AH335:AM335,2),0)</f>
        <v>0</v>
      </c>
      <c r="AE335" s="22">
        <f>IFERROR(LARGE(AH335:AM335,3),0)+IFERROR(LARGE(AH335:AM335,4),0)</f>
        <v>0</v>
      </c>
      <c r="AF335" s="22">
        <f>IFERROR(LARGE(AH335:AM335,5),0)+IFERROR(LARGE(AH335:AM335,6),0)</f>
        <v>0</v>
      </c>
      <c r="AG335" s="22">
        <f>IFERROR(LARGE(AH335:AM335,7),0)</f>
        <v>0</v>
      </c>
      <c r="AH335" s="22"/>
      <c r="AI335" s="22"/>
      <c r="AJ335" s="22"/>
      <c r="AK335" s="22"/>
      <c r="AL335" s="22"/>
      <c r="AM335" s="22"/>
    </row>
    <row r="336" spans="1:39">
      <c r="A336" s="3"/>
      <c r="B336" s="3"/>
      <c r="C336" s="3"/>
      <c r="D336" s="2">
        <f ca="1">IF(E335=E336,D335,CELL("wiersz",A334))</f>
        <v>109</v>
      </c>
      <c r="E336" s="23">
        <f>LARGE(F336:AG336,1)+LARGE(F336:AG336,2)+LARGE(F336:AG336,3)+LARGE(F336:AG336,4)+IFERROR(LARGE(F336:AG336,5),0)+IFERROR(LARGE(F336:AG336,6),0)</f>
        <v>0</v>
      </c>
      <c r="F336" s="22"/>
      <c r="G336" s="22"/>
      <c r="H336" s="22"/>
      <c r="I336" s="71"/>
      <c r="J336" s="72"/>
      <c r="K336" s="72"/>
      <c r="L336" s="72"/>
      <c r="M336" s="72"/>
      <c r="N336" s="22"/>
      <c r="O336" s="22"/>
      <c r="P336" s="22"/>
      <c r="Q336" s="22"/>
      <c r="R336" s="22"/>
      <c r="S336" s="22"/>
      <c r="T336" s="71"/>
      <c r="U336" s="71"/>
      <c r="V336" s="22"/>
      <c r="W336" s="22"/>
      <c r="X336" s="22"/>
      <c r="Y336" s="73"/>
      <c r="Z336" s="22"/>
      <c r="AA336" s="22"/>
      <c r="AB336" s="22"/>
      <c r="AC336" s="22"/>
      <c r="AD336" s="22">
        <f>IFERROR(LARGE(AH336:AM336,1),0)+IFERROR(LARGE(AH336:AM336,2),0)</f>
        <v>0</v>
      </c>
      <c r="AE336" s="22">
        <f>IFERROR(LARGE(AH336:AM336,3),0)+IFERROR(LARGE(AH336:AM336,4),0)</f>
        <v>0</v>
      </c>
      <c r="AF336" s="22">
        <f>IFERROR(LARGE(AH336:AM336,5),0)+IFERROR(LARGE(AH336:AM336,6),0)</f>
        <v>0</v>
      </c>
      <c r="AG336" s="22">
        <f>IFERROR(LARGE(AH336:AM336,7),0)</f>
        <v>0</v>
      </c>
      <c r="AH336" s="22"/>
      <c r="AI336" s="22"/>
      <c r="AJ336" s="22"/>
      <c r="AK336" s="22"/>
      <c r="AL336" s="22"/>
      <c r="AM336" s="22"/>
    </row>
    <row r="337" spans="1:39">
      <c r="A337" s="3"/>
      <c r="B337" s="3"/>
      <c r="C337" s="3"/>
      <c r="D337" s="2">
        <f ca="1">IF(E336=E337,D336,CELL("wiersz",A335))</f>
        <v>109</v>
      </c>
      <c r="E337" s="23">
        <f>LARGE(F337:AG337,1)+LARGE(F337:AG337,2)+LARGE(F337:AG337,3)+LARGE(F337:AG337,4)+IFERROR(LARGE(F337:AG337,5),0)+IFERROR(LARGE(F337:AG337,6),0)</f>
        <v>0</v>
      </c>
      <c r="F337" s="22"/>
      <c r="G337" s="22"/>
      <c r="H337" s="22"/>
      <c r="I337" s="71"/>
      <c r="J337" s="72"/>
      <c r="K337" s="72"/>
      <c r="L337" s="72"/>
      <c r="M337" s="72"/>
      <c r="N337" s="22"/>
      <c r="O337" s="22"/>
      <c r="P337" s="22"/>
      <c r="Q337" s="22"/>
      <c r="R337" s="22"/>
      <c r="S337" s="22"/>
      <c r="T337" s="71"/>
      <c r="U337" s="71"/>
      <c r="V337" s="22"/>
      <c r="W337" s="22"/>
      <c r="X337" s="22"/>
      <c r="Y337" s="73"/>
      <c r="Z337" s="22"/>
      <c r="AA337" s="22"/>
      <c r="AB337" s="22"/>
      <c r="AC337" s="22"/>
      <c r="AD337" s="22">
        <f>IFERROR(LARGE(AH337:AM337,1),0)+IFERROR(LARGE(AH337:AM337,2),0)</f>
        <v>0</v>
      </c>
      <c r="AE337" s="22">
        <f>IFERROR(LARGE(AH337:AM337,3),0)+IFERROR(LARGE(AH337:AM337,4),0)</f>
        <v>0</v>
      </c>
      <c r="AF337" s="22">
        <f>IFERROR(LARGE(AH337:AM337,5),0)+IFERROR(LARGE(AH337:AM337,6),0)</f>
        <v>0</v>
      </c>
      <c r="AG337" s="22">
        <f>IFERROR(LARGE(AH337:AM337,7),0)</f>
        <v>0</v>
      </c>
      <c r="AH337" s="22"/>
      <c r="AI337" s="22"/>
      <c r="AJ337" s="22"/>
      <c r="AK337" s="22"/>
      <c r="AL337" s="22"/>
      <c r="AM337" s="22"/>
    </row>
    <row r="338" spans="1:39">
      <c r="A338" s="3"/>
      <c r="B338" s="3"/>
      <c r="C338" s="3"/>
      <c r="D338" s="2">
        <f ca="1">IF(E337=E338,D337,CELL("wiersz",A336))</f>
        <v>109</v>
      </c>
      <c r="E338" s="23">
        <f>LARGE(F338:AG338,1)+LARGE(F338:AG338,2)+LARGE(F338:AG338,3)+LARGE(F338:AG338,4)+IFERROR(LARGE(F338:AG338,5),0)+IFERROR(LARGE(F338:AG338,6),0)</f>
        <v>0</v>
      </c>
      <c r="F338" s="22"/>
      <c r="G338" s="22"/>
      <c r="H338" s="22"/>
      <c r="I338" s="71"/>
      <c r="J338" s="72"/>
      <c r="K338" s="72"/>
      <c r="L338" s="72"/>
      <c r="M338" s="72"/>
      <c r="N338" s="22"/>
      <c r="O338" s="22"/>
      <c r="P338" s="22"/>
      <c r="Q338" s="22"/>
      <c r="R338" s="22"/>
      <c r="S338" s="22"/>
      <c r="T338" s="71"/>
      <c r="U338" s="71"/>
      <c r="V338" s="22"/>
      <c r="W338" s="22"/>
      <c r="X338" s="22"/>
      <c r="Y338" s="73"/>
      <c r="Z338" s="22"/>
      <c r="AA338" s="22"/>
      <c r="AB338" s="22"/>
      <c r="AC338" s="22"/>
      <c r="AD338" s="22">
        <f>IFERROR(LARGE(AH338:AM338,1),0)+IFERROR(LARGE(AH338:AM338,2),0)</f>
        <v>0</v>
      </c>
      <c r="AE338" s="22">
        <f>IFERROR(LARGE(AH338:AM338,3),0)+IFERROR(LARGE(AH338:AM338,4),0)</f>
        <v>0</v>
      </c>
      <c r="AF338" s="22">
        <f>IFERROR(LARGE(AH338:AM338,5),0)+IFERROR(LARGE(AH338:AM338,6),0)</f>
        <v>0</v>
      </c>
      <c r="AG338" s="22">
        <f>IFERROR(LARGE(AH338:AM338,7),0)</f>
        <v>0</v>
      </c>
      <c r="AH338" s="22"/>
      <c r="AI338" s="22"/>
      <c r="AJ338" s="22"/>
      <c r="AK338" s="22"/>
      <c r="AL338" s="22"/>
      <c r="AM338" s="22"/>
    </row>
    <row r="339" spans="1:39">
      <c r="A339" s="3"/>
      <c r="B339" s="3"/>
      <c r="C339" s="3"/>
      <c r="D339" s="2">
        <f ca="1">IF(E338=E339,D338,CELL("wiersz",A337))</f>
        <v>109</v>
      </c>
      <c r="E339" s="23">
        <f>LARGE(F339:AG339,1)+LARGE(F339:AG339,2)+LARGE(F339:AG339,3)+LARGE(F339:AG339,4)+IFERROR(LARGE(F339:AG339,5),0)+IFERROR(LARGE(F339:AG339,6),0)</f>
        <v>0</v>
      </c>
      <c r="F339" s="22"/>
      <c r="G339" s="22"/>
      <c r="H339" s="22"/>
      <c r="I339" s="71"/>
      <c r="J339" s="72"/>
      <c r="K339" s="72"/>
      <c r="L339" s="72"/>
      <c r="M339" s="72"/>
      <c r="N339" s="22"/>
      <c r="O339" s="22"/>
      <c r="P339" s="22"/>
      <c r="Q339" s="22"/>
      <c r="R339" s="22"/>
      <c r="S339" s="22"/>
      <c r="T339" s="71"/>
      <c r="U339" s="71"/>
      <c r="V339" s="22"/>
      <c r="W339" s="22"/>
      <c r="X339" s="22"/>
      <c r="Y339" s="73"/>
      <c r="Z339" s="22"/>
      <c r="AA339" s="22"/>
      <c r="AB339" s="22"/>
      <c r="AC339" s="22"/>
      <c r="AD339" s="22">
        <f>IFERROR(LARGE(AH339:AM339,1),0)+IFERROR(LARGE(AH339:AM339,2),0)</f>
        <v>0</v>
      </c>
      <c r="AE339" s="22">
        <f>IFERROR(LARGE(AH339:AM339,3),0)+IFERROR(LARGE(AH339:AM339,4),0)</f>
        <v>0</v>
      </c>
      <c r="AF339" s="22">
        <f>IFERROR(LARGE(AH339:AM339,5),0)+IFERROR(LARGE(AH339:AM339,6),0)</f>
        <v>0</v>
      </c>
      <c r="AG339" s="22">
        <f>IFERROR(LARGE(AH339:AM339,7),0)</f>
        <v>0</v>
      </c>
      <c r="AH339" s="22"/>
      <c r="AI339" s="22"/>
      <c r="AJ339" s="22"/>
      <c r="AK339" s="22"/>
      <c r="AL339" s="22"/>
      <c r="AM339" s="22"/>
    </row>
    <row r="340" spans="1:39">
      <c r="A340" s="3"/>
      <c r="B340" s="3"/>
      <c r="C340" s="3"/>
      <c r="D340" s="2">
        <f ca="1">IF(E339=E340,D339,CELL("wiersz",A338))</f>
        <v>109</v>
      </c>
      <c r="E340" s="23">
        <f>LARGE(F340:AG340,1)+LARGE(F340:AG340,2)+LARGE(F340:AG340,3)+LARGE(F340:AG340,4)+IFERROR(LARGE(F340:AG340,5),0)+IFERROR(LARGE(F340:AG340,6),0)</f>
        <v>0</v>
      </c>
      <c r="F340" s="22"/>
      <c r="G340" s="22"/>
      <c r="H340" s="22"/>
      <c r="I340" s="71"/>
      <c r="J340" s="72"/>
      <c r="K340" s="72"/>
      <c r="L340" s="72"/>
      <c r="M340" s="72"/>
      <c r="N340" s="22"/>
      <c r="O340" s="22"/>
      <c r="P340" s="22"/>
      <c r="Q340" s="22"/>
      <c r="R340" s="22"/>
      <c r="S340" s="22"/>
      <c r="T340" s="71"/>
      <c r="U340" s="71"/>
      <c r="V340" s="22"/>
      <c r="W340" s="22"/>
      <c r="X340" s="22"/>
      <c r="Y340" s="73"/>
      <c r="Z340" s="22"/>
      <c r="AA340" s="22"/>
      <c r="AB340" s="22"/>
      <c r="AC340" s="22"/>
      <c r="AD340" s="22">
        <f>IFERROR(LARGE(AH340:AM340,1),0)+IFERROR(LARGE(AH340:AM340,2),0)</f>
        <v>0</v>
      </c>
      <c r="AE340" s="22">
        <f>IFERROR(LARGE(AH340:AM340,3),0)+IFERROR(LARGE(AH340:AM340,4),0)</f>
        <v>0</v>
      </c>
      <c r="AF340" s="22">
        <f>IFERROR(LARGE(AH340:AM340,5),0)+IFERROR(LARGE(AH340:AM340,6),0)</f>
        <v>0</v>
      </c>
      <c r="AG340" s="22">
        <f>IFERROR(LARGE(AH340:AM340,7),0)</f>
        <v>0</v>
      </c>
      <c r="AH340" s="22"/>
      <c r="AI340" s="22"/>
      <c r="AJ340" s="22"/>
      <c r="AK340" s="22"/>
      <c r="AL340" s="22"/>
      <c r="AM340" s="22"/>
    </row>
    <row r="341" spans="1:39">
      <c r="A341" s="3"/>
      <c r="B341" s="3"/>
      <c r="C341" s="3"/>
      <c r="D341" s="2">
        <f ca="1">IF(E340=E341,D340,CELL("wiersz",A339))</f>
        <v>109</v>
      </c>
      <c r="E341" s="23">
        <f>LARGE(F341:AG341,1)+LARGE(F341:AG341,2)+LARGE(F341:AG341,3)+LARGE(F341:AG341,4)+IFERROR(LARGE(F341:AG341,5),0)+IFERROR(LARGE(F341:AG341,6),0)</f>
        <v>0</v>
      </c>
      <c r="F341" s="22"/>
      <c r="G341" s="22"/>
      <c r="H341" s="22"/>
      <c r="I341" s="71"/>
      <c r="J341" s="72"/>
      <c r="K341" s="72"/>
      <c r="L341" s="72"/>
      <c r="M341" s="72"/>
      <c r="N341" s="22"/>
      <c r="O341" s="22"/>
      <c r="P341" s="22"/>
      <c r="Q341" s="22"/>
      <c r="R341" s="22"/>
      <c r="S341" s="22"/>
      <c r="T341" s="71"/>
      <c r="U341" s="71"/>
      <c r="V341" s="22"/>
      <c r="W341" s="22"/>
      <c r="X341" s="22"/>
      <c r="Y341" s="73"/>
      <c r="Z341" s="22"/>
      <c r="AA341" s="22"/>
      <c r="AB341" s="22"/>
      <c r="AC341" s="22"/>
      <c r="AD341" s="22">
        <f>IFERROR(LARGE(AH341:AM341,1),0)+IFERROR(LARGE(AH341:AM341,2),0)</f>
        <v>0</v>
      </c>
      <c r="AE341" s="22">
        <f>IFERROR(LARGE(AH341:AM341,3),0)+IFERROR(LARGE(AH341:AM341,4),0)</f>
        <v>0</v>
      </c>
      <c r="AF341" s="22">
        <f>IFERROR(LARGE(AH341:AM341,5),0)+IFERROR(LARGE(AH341:AM341,6),0)</f>
        <v>0</v>
      </c>
      <c r="AG341" s="22">
        <f>IFERROR(LARGE(AH341:AM341,7),0)</f>
        <v>0</v>
      </c>
      <c r="AH341" s="22"/>
      <c r="AI341" s="22"/>
      <c r="AJ341" s="22"/>
      <c r="AK341" s="22"/>
      <c r="AL341" s="22"/>
      <c r="AM341" s="22"/>
    </row>
    <row r="342" spans="1:39">
      <c r="A342" s="3"/>
      <c r="B342" s="3"/>
      <c r="C342" s="3"/>
      <c r="D342" s="2">
        <f ca="1">IF(E341=E342,D341,CELL("wiersz",A340))</f>
        <v>109</v>
      </c>
      <c r="E342" s="23">
        <f>LARGE(F342:AG342,1)+LARGE(F342:AG342,2)+LARGE(F342:AG342,3)+LARGE(F342:AG342,4)+IFERROR(LARGE(F342:AG342,5),0)+IFERROR(LARGE(F342:AG342,6),0)</f>
        <v>0</v>
      </c>
      <c r="F342" s="22"/>
      <c r="G342" s="22"/>
      <c r="H342" s="22"/>
      <c r="I342" s="71"/>
      <c r="J342" s="72"/>
      <c r="K342" s="72"/>
      <c r="L342" s="72"/>
      <c r="M342" s="72"/>
      <c r="N342" s="22"/>
      <c r="O342" s="22"/>
      <c r="P342" s="22"/>
      <c r="Q342" s="22"/>
      <c r="R342" s="22"/>
      <c r="S342" s="22"/>
      <c r="T342" s="71"/>
      <c r="U342" s="71"/>
      <c r="V342" s="22"/>
      <c r="W342" s="22"/>
      <c r="X342" s="22"/>
      <c r="Y342" s="73"/>
      <c r="Z342" s="22"/>
      <c r="AA342" s="22"/>
      <c r="AB342" s="22"/>
      <c r="AC342" s="22"/>
      <c r="AD342" s="22">
        <f>IFERROR(LARGE(AH342:AM342,1),0)+IFERROR(LARGE(AH342:AM342,2),0)</f>
        <v>0</v>
      </c>
      <c r="AE342" s="22">
        <f>IFERROR(LARGE(AH342:AM342,3),0)+IFERROR(LARGE(AH342:AM342,4),0)</f>
        <v>0</v>
      </c>
      <c r="AF342" s="22">
        <f>IFERROR(LARGE(AH342:AM342,5),0)+IFERROR(LARGE(AH342:AM342,6),0)</f>
        <v>0</v>
      </c>
      <c r="AG342" s="22">
        <f>IFERROR(LARGE(AH342:AM342,7),0)</f>
        <v>0</v>
      </c>
      <c r="AH342" s="22"/>
      <c r="AI342" s="22"/>
      <c r="AJ342" s="22"/>
      <c r="AK342" s="22"/>
      <c r="AL342" s="22"/>
      <c r="AM342" s="22"/>
    </row>
    <row r="343" spans="1:39">
      <c r="A343" s="3"/>
      <c r="B343" s="3"/>
      <c r="C343" s="3"/>
      <c r="D343" s="2">
        <f ca="1">IF(E342=E343,D342,CELL("wiersz",A341))</f>
        <v>109</v>
      </c>
      <c r="E343" s="23">
        <f>LARGE(F343:AG343,1)+LARGE(F343:AG343,2)+LARGE(F343:AG343,3)+LARGE(F343:AG343,4)+IFERROR(LARGE(F343:AG343,5),0)+IFERROR(LARGE(F343:AG343,6),0)</f>
        <v>0</v>
      </c>
      <c r="F343" s="22"/>
      <c r="G343" s="22"/>
      <c r="H343" s="22"/>
      <c r="I343" s="71"/>
      <c r="J343" s="72"/>
      <c r="K343" s="72"/>
      <c r="L343" s="72"/>
      <c r="M343" s="72"/>
      <c r="N343" s="22"/>
      <c r="O343" s="22"/>
      <c r="P343" s="22"/>
      <c r="Q343" s="22"/>
      <c r="R343" s="22"/>
      <c r="S343" s="22"/>
      <c r="T343" s="71"/>
      <c r="U343" s="71"/>
      <c r="V343" s="22"/>
      <c r="W343" s="22"/>
      <c r="X343" s="22"/>
      <c r="Y343" s="73"/>
      <c r="Z343" s="22"/>
      <c r="AA343" s="22"/>
      <c r="AB343" s="22"/>
      <c r="AC343" s="22"/>
      <c r="AD343" s="22">
        <f>IFERROR(LARGE(AH343:AM343,1),0)+IFERROR(LARGE(AH343:AM343,2),0)</f>
        <v>0</v>
      </c>
      <c r="AE343" s="22">
        <f>IFERROR(LARGE(AH343:AM343,3),0)+IFERROR(LARGE(AH343:AM343,4),0)</f>
        <v>0</v>
      </c>
      <c r="AF343" s="22">
        <f>IFERROR(LARGE(AH343:AM343,5),0)+IFERROR(LARGE(AH343:AM343,6),0)</f>
        <v>0</v>
      </c>
      <c r="AG343" s="22">
        <f>IFERROR(LARGE(AH343:AM343,7),0)</f>
        <v>0</v>
      </c>
      <c r="AH343" s="22"/>
      <c r="AI343" s="22"/>
      <c r="AJ343" s="22"/>
      <c r="AK343" s="22"/>
      <c r="AL343" s="22"/>
      <c r="AM343" s="22"/>
    </row>
    <row r="344" spans="1:39">
      <c r="A344" s="3"/>
      <c r="B344" s="3"/>
      <c r="C344" s="3"/>
      <c r="D344" s="2">
        <f ca="1">IF(E343=E344,D343,CELL("wiersz",A342))</f>
        <v>109</v>
      </c>
      <c r="E344" s="23">
        <f>LARGE(F344:AG344,1)+LARGE(F344:AG344,2)+LARGE(F344:AG344,3)+LARGE(F344:AG344,4)+IFERROR(LARGE(F344:AG344,5),0)+IFERROR(LARGE(F344:AG344,6),0)</f>
        <v>0</v>
      </c>
      <c r="F344" s="22"/>
      <c r="G344" s="22"/>
      <c r="H344" s="22"/>
      <c r="I344" s="71"/>
      <c r="J344" s="72"/>
      <c r="K344" s="72"/>
      <c r="L344" s="72"/>
      <c r="M344" s="72"/>
      <c r="N344" s="22"/>
      <c r="O344" s="22"/>
      <c r="P344" s="22"/>
      <c r="Q344" s="22"/>
      <c r="R344" s="22"/>
      <c r="S344" s="22"/>
      <c r="T344" s="71"/>
      <c r="U344" s="71"/>
      <c r="V344" s="22"/>
      <c r="W344" s="22"/>
      <c r="X344" s="22"/>
      <c r="Y344" s="73"/>
      <c r="Z344" s="22"/>
      <c r="AA344" s="22"/>
      <c r="AB344" s="22"/>
      <c r="AC344" s="22"/>
      <c r="AD344" s="22">
        <f>IFERROR(LARGE(AH344:AM344,1),0)+IFERROR(LARGE(AH344:AM344,2),0)</f>
        <v>0</v>
      </c>
      <c r="AE344" s="22">
        <f>IFERROR(LARGE(AH344:AM344,3),0)+IFERROR(LARGE(AH344:AM344,4),0)</f>
        <v>0</v>
      </c>
      <c r="AF344" s="22">
        <f>IFERROR(LARGE(AH344:AM344,5),0)+IFERROR(LARGE(AH344:AM344,6),0)</f>
        <v>0</v>
      </c>
      <c r="AG344" s="22">
        <f>IFERROR(LARGE(AH344:AM344,7),0)</f>
        <v>0</v>
      </c>
      <c r="AH344" s="22"/>
      <c r="AI344" s="22"/>
      <c r="AJ344" s="22"/>
      <c r="AK344" s="22"/>
      <c r="AL344" s="22"/>
      <c r="AM344" s="22"/>
    </row>
    <row r="345" spans="1:39">
      <c r="A345" s="3"/>
      <c r="B345" s="3"/>
      <c r="C345" s="3"/>
      <c r="D345" s="2">
        <f ca="1">IF(E344=E345,D344,CELL("wiersz",A343))</f>
        <v>109</v>
      </c>
      <c r="E345" s="23">
        <f>LARGE(F345:AG345,1)+LARGE(F345:AG345,2)+LARGE(F345:AG345,3)+LARGE(F345:AG345,4)+IFERROR(LARGE(F345:AG345,5),0)+IFERROR(LARGE(F345:AG345,6),0)</f>
        <v>0</v>
      </c>
      <c r="F345" s="22"/>
      <c r="G345" s="22"/>
      <c r="H345" s="22"/>
      <c r="I345" s="71"/>
      <c r="J345" s="72"/>
      <c r="K345" s="72"/>
      <c r="L345" s="72"/>
      <c r="M345" s="72"/>
      <c r="N345" s="22"/>
      <c r="O345" s="22"/>
      <c r="P345" s="22"/>
      <c r="Q345" s="22"/>
      <c r="R345" s="22"/>
      <c r="S345" s="22"/>
      <c r="T345" s="71"/>
      <c r="U345" s="71"/>
      <c r="V345" s="22"/>
      <c r="W345" s="22"/>
      <c r="X345" s="22"/>
      <c r="Y345" s="73"/>
      <c r="Z345" s="22"/>
      <c r="AA345" s="22"/>
      <c r="AB345" s="22"/>
      <c r="AC345" s="22"/>
      <c r="AD345" s="22">
        <f>IFERROR(LARGE(AH345:AM345,1),0)+IFERROR(LARGE(AH345:AM345,2),0)</f>
        <v>0</v>
      </c>
      <c r="AE345" s="22">
        <f>IFERROR(LARGE(AH345:AM345,3),0)+IFERROR(LARGE(AH345:AM345,4),0)</f>
        <v>0</v>
      </c>
      <c r="AF345" s="22">
        <f>IFERROR(LARGE(AH345:AM345,5),0)+IFERROR(LARGE(AH345:AM345,6),0)</f>
        <v>0</v>
      </c>
      <c r="AG345" s="22">
        <f>IFERROR(LARGE(AH345:AM345,7),0)</f>
        <v>0</v>
      </c>
      <c r="AH345" s="22"/>
      <c r="AI345" s="22"/>
      <c r="AJ345" s="22"/>
      <c r="AK345" s="22"/>
      <c r="AL345" s="22"/>
      <c r="AM345" s="22"/>
    </row>
    <row r="346" spans="1:39">
      <c r="A346" s="3"/>
      <c r="B346" s="3"/>
      <c r="C346" s="3"/>
      <c r="D346" s="2">
        <f ca="1">IF(E345=E346,D345,CELL("wiersz",A344))</f>
        <v>109</v>
      </c>
      <c r="E346" s="23">
        <f>LARGE(F346:AG346,1)+LARGE(F346:AG346,2)+LARGE(F346:AG346,3)+LARGE(F346:AG346,4)+IFERROR(LARGE(F346:AG346,5),0)+IFERROR(LARGE(F346:AG346,6),0)</f>
        <v>0</v>
      </c>
      <c r="F346" s="22"/>
      <c r="G346" s="22"/>
      <c r="H346" s="22"/>
      <c r="I346" s="71"/>
      <c r="J346" s="72"/>
      <c r="K346" s="72"/>
      <c r="L346" s="72"/>
      <c r="M346" s="72"/>
      <c r="N346" s="22"/>
      <c r="O346" s="22"/>
      <c r="P346" s="22"/>
      <c r="Q346" s="22"/>
      <c r="R346" s="22"/>
      <c r="S346" s="22"/>
      <c r="T346" s="71"/>
      <c r="U346" s="71"/>
      <c r="V346" s="22"/>
      <c r="W346" s="22"/>
      <c r="X346" s="22"/>
      <c r="Y346" s="73"/>
      <c r="Z346" s="22"/>
      <c r="AA346" s="22"/>
      <c r="AB346" s="22"/>
      <c r="AC346" s="22"/>
      <c r="AD346" s="22">
        <f>IFERROR(LARGE(AH346:AM346,1),0)+IFERROR(LARGE(AH346:AM346,2),0)</f>
        <v>0</v>
      </c>
      <c r="AE346" s="22">
        <f>IFERROR(LARGE(AH346:AM346,3),0)+IFERROR(LARGE(AH346:AM346,4),0)</f>
        <v>0</v>
      </c>
      <c r="AF346" s="22">
        <f>IFERROR(LARGE(AH346:AM346,5),0)+IFERROR(LARGE(AH346:AM346,6),0)</f>
        <v>0</v>
      </c>
      <c r="AG346" s="22">
        <f>IFERROR(LARGE(AH346:AM346,7),0)</f>
        <v>0</v>
      </c>
      <c r="AH346" s="22"/>
      <c r="AI346" s="22"/>
      <c r="AJ346" s="22"/>
      <c r="AK346" s="22"/>
      <c r="AL346" s="22"/>
      <c r="AM346" s="22"/>
    </row>
    <row r="347" spans="1:39">
      <c r="A347" s="3"/>
      <c r="B347" s="3"/>
      <c r="C347" s="3"/>
      <c r="D347" s="2">
        <f ca="1">IF(E346=E347,D346,CELL("wiersz",A345))</f>
        <v>109</v>
      </c>
      <c r="E347" s="23">
        <f>LARGE(F347:AG347,1)+LARGE(F347:AG347,2)+LARGE(F347:AG347,3)+LARGE(F347:AG347,4)+IFERROR(LARGE(F347:AG347,5),0)+IFERROR(LARGE(F347:AG347,6),0)</f>
        <v>0</v>
      </c>
      <c r="F347" s="22"/>
      <c r="G347" s="22"/>
      <c r="H347" s="22"/>
      <c r="I347" s="71"/>
      <c r="J347" s="72"/>
      <c r="K347" s="72"/>
      <c r="L347" s="72"/>
      <c r="M347" s="72"/>
      <c r="N347" s="22"/>
      <c r="O347" s="22"/>
      <c r="P347" s="22"/>
      <c r="Q347" s="22"/>
      <c r="R347" s="22"/>
      <c r="S347" s="22"/>
      <c r="T347" s="71"/>
      <c r="U347" s="71"/>
      <c r="V347" s="22"/>
      <c r="W347" s="22"/>
      <c r="X347" s="22"/>
      <c r="Y347" s="73"/>
      <c r="Z347" s="22"/>
      <c r="AA347" s="22"/>
      <c r="AB347" s="22"/>
      <c r="AC347" s="22"/>
      <c r="AD347" s="22">
        <f>IFERROR(LARGE(AH347:AM347,1),0)+IFERROR(LARGE(AH347:AM347,2),0)</f>
        <v>0</v>
      </c>
      <c r="AE347" s="22">
        <f>IFERROR(LARGE(AH347:AM347,3),0)+IFERROR(LARGE(AH347:AM347,4),0)</f>
        <v>0</v>
      </c>
      <c r="AF347" s="22">
        <f>IFERROR(LARGE(AH347:AM347,5),0)+IFERROR(LARGE(AH347:AM347,6),0)</f>
        <v>0</v>
      </c>
      <c r="AG347" s="22">
        <f>IFERROR(LARGE(AH347:AM347,7),0)</f>
        <v>0</v>
      </c>
      <c r="AH347" s="22"/>
      <c r="AI347" s="22"/>
      <c r="AJ347" s="22"/>
      <c r="AK347" s="22"/>
      <c r="AL347" s="22"/>
      <c r="AM347" s="22"/>
    </row>
    <row r="348" spans="1:39">
      <c r="A348" s="3"/>
      <c r="B348" s="3"/>
      <c r="C348" s="3"/>
      <c r="D348" s="2">
        <f ca="1">IF(E347=E348,D347,CELL("wiersz",A346))</f>
        <v>109</v>
      </c>
      <c r="E348" s="23">
        <f>LARGE(F348:AG348,1)+LARGE(F348:AG348,2)+LARGE(F348:AG348,3)+LARGE(F348:AG348,4)+IFERROR(LARGE(F348:AG348,5),0)+IFERROR(LARGE(F348:AG348,6),0)</f>
        <v>0</v>
      </c>
      <c r="F348" s="22"/>
      <c r="G348" s="22"/>
      <c r="H348" s="22"/>
      <c r="I348" s="71"/>
      <c r="J348" s="72"/>
      <c r="K348" s="72"/>
      <c r="L348" s="72"/>
      <c r="M348" s="72"/>
      <c r="N348" s="22"/>
      <c r="O348" s="22"/>
      <c r="P348" s="22"/>
      <c r="Q348" s="22"/>
      <c r="R348" s="22"/>
      <c r="S348" s="22"/>
      <c r="T348" s="71"/>
      <c r="U348" s="71"/>
      <c r="V348" s="22"/>
      <c r="W348" s="22"/>
      <c r="X348" s="22"/>
      <c r="Y348" s="73"/>
      <c r="Z348" s="22"/>
      <c r="AA348" s="22"/>
      <c r="AB348" s="22"/>
      <c r="AC348" s="22"/>
      <c r="AD348" s="22">
        <f>IFERROR(LARGE(AH348:AM348,1),0)+IFERROR(LARGE(AH348:AM348,2),0)</f>
        <v>0</v>
      </c>
      <c r="AE348" s="22">
        <f>IFERROR(LARGE(AH348:AM348,3),0)+IFERROR(LARGE(AH348:AM348,4),0)</f>
        <v>0</v>
      </c>
      <c r="AF348" s="22">
        <f>IFERROR(LARGE(AH348:AM348,5),0)+IFERROR(LARGE(AH348:AM348,6),0)</f>
        <v>0</v>
      </c>
      <c r="AG348" s="22">
        <f>IFERROR(LARGE(AH348:AM348,7),0)</f>
        <v>0</v>
      </c>
      <c r="AH348" s="22"/>
      <c r="AI348" s="22"/>
      <c r="AJ348" s="22"/>
      <c r="AK348" s="22"/>
      <c r="AL348" s="22"/>
      <c r="AM348" s="22"/>
    </row>
    <row r="349" spans="1:39">
      <c r="A349" s="3"/>
      <c r="B349" s="3"/>
      <c r="C349" s="3"/>
      <c r="D349" s="2">
        <f ca="1">IF(E348=E349,D348,CELL("wiersz",A347))</f>
        <v>109</v>
      </c>
      <c r="E349" s="23">
        <f>LARGE(F349:AG349,1)+LARGE(F349:AG349,2)+LARGE(F349:AG349,3)+LARGE(F349:AG349,4)+IFERROR(LARGE(F349:AG349,5),0)+IFERROR(LARGE(F349:AG349,6),0)</f>
        <v>0</v>
      </c>
      <c r="F349" s="22"/>
      <c r="G349" s="22"/>
      <c r="H349" s="22"/>
      <c r="I349" s="71"/>
      <c r="J349" s="72"/>
      <c r="K349" s="72"/>
      <c r="L349" s="72"/>
      <c r="M349" s="72"/>
      <c r="N349" s="22"/>
      <c r="O349" s="22"/>
      <c r="P349" s="22"/>
      <c r="Q349" s="22"/>
      <c r="R349" s="22"/>
      <c r="S349" s="22"/>
      <c r="T349" s="71"/>
      <c r="U349" s="71"/>
      <c r="V349" s="22"/>
      <c r="W349" s="22"/>
      <c r="X349" s="22"/>
      <c r="Y349" s="73"/>
      <c r="Z349" s="22"/>
      <c r="AA349" s="22"/>
      <c r="AB349" s="22"/>
      <c r="AC349" s="22"/>
      <c r="AD349" s="22">
        <f>IFERROR(LARGE(AH349:AM349,1),0)+IFERROR(LARGE(AH349:AM349,2),0)</f>
        <v>0</v>
      </c>
      <c r="AE349" s="22">
        <f>IFERROR(LARGE(AH349:AM349,3),0)+IFERROR(LARGE(AH349:AM349,4),0)</f>
        <v>0</v>
      </c>
      <c r="AF349" s="22">
        <f>IFERROR(LARGE(AH349:AM349,5),0)+IFERROR(LARGE(AH349:AM349,6),0)</f>
        <v>0</v>
      </c>
      <c r="AG349" s="22">
        <f>IFERROR(LARGE(AH349:AM349,7),0)</f>
        <v>0</v>
      </c>
      <c r="AH349" s="22"/>
      <c r="AI349" s="22"/>
      <c r="AJ349" s="22"/>
      <c r="AK349" s="22"/>
      <c r="AL349" s="22"/>
      <c r="AM349" s="22"/>
    </row>
    <row r="350" spans="1:39">
      <c r="A350" s="3"/>
      <c r="B350" s="3"/>
      <c r="C350" s="3"/>
      <c r="D350" s="2">
        <f ca="1">IF(E349=E350,D349,CELL("wiersz",A348))</f>
        <v>109</v>
      </c>
      <c r="E350" s="23">
        <f>LARGE(F350:AG350,1)+LARGE(F350:AG350,2)+LARGE(F350:AG350,3)+LARGE(F350:AG350,4)+IFERROR(LARGE(F350:AG350,5),0)+IFERROR(LARGE(F350:AG350,6),0)</f>
        <v>0</v>
      </c>
      <c r="F350" s="22"/>
      <c r="G350" s="22"/>
      <c r="H350" s="22"/>
      <c r="I350" s="71"/>
      <c r="J350" s="72"/>
      <c r="K350" s="72"/>
      <c r="L350" s="72"/>
      <c r="M350" s="72"/>
      <c r="N350" s="22"/>
      <c r="O350" s="22"/>
      <c r="P350" s="22"/>
      <c r="Q350" s="22"/>
      <c r="R350" s="22"/>
      <c r="S350" s="22"/>
      <c r="T350" s="71"/>
      <c r="U350" s="71"/>
      <c r="V350" s="22"/>
      <c r="W350" s="22"/>
      <c r="X350" s="22"/>
      <c r="Y350" s="73"/>
      <c r="Z350" s="22"/>
      <c r="AA350" s="22"/>
      <c r="AB350" s="22"/>
      <c r="AC350" s="22"/>
      <c r="AD350" s="22">
        <f>IFERROR(LARGE(AH350:AM350,1),0)+IFERROR(LARGE(AH350:AM350,2),0)</f>
        <v>0</v>
      </c>
      <c r="AE350" s="22">
        <f>IFERROR(LARGE(AH350:AM350,3),0)+IFERROR(LARGE(AH350:AM350,4),0)</f>
        <v>0</v>
      </c>
      <c r="AF350" s="22">
        <f>IFERROR(LARGE(AH350:AM350,5),0)+IFERROR(LARGE(AH350:AM350,6),0)</f>
        <v>0</v>
      </c>
      <c r="AG350" s="22">
        <f>IFERROR(LARGE(AH350:AM350,7),0)</f>
        <v>0</v>
      </c>
      <c r="AH350" s="22"/>
      <c r="AI350" s="22"/>
      <c r="AJ350" s="22"/>
      <c r="AK350" s="22"/>
      <c r="AL350" s="22"/>
      <c r="AM350" s="22"/>
    </row>
    <row r="351" spans="1:39">
      <c r="A351" s="3"/>
      <c r="B351" s="3"/>
      <c r="C351" s="3"/>
      <c r="D351" s="2">
        <f ca="1">IF(E350=E351,D350,CELL("wiersz",A349))</f>
        <v>109</v>
      </c>
      <c r="E351" s="23">
        <f>LARGE(F351:AG351,1)+LARGE(F351:AG351,2)+LARGE(F351:AG351,3)+LARGE(F351:AG351,4)+IFERROR(LARGE(F351:AG351,5),0)+IFERROR(LARGE(F351:AG351,6),0)</f>
        <v>0</v>
      </c>
      <c r="F351" s="22"/>
      <c r="G351" s="22"/>
      <c r="H351" s="22"/>
      <c r="I351" s="71"/>
      <c r="J351" s="72"/>
      <c r="K351" s="72"/>
      <c r="L351" s="72"/>
      <c r="M351" s="72"/>
      <c r="N351" s="22"/>
      <c r="O351" s="22"/>
      <c r="P351" s="22"/>
      <c r="Q351" s="22"/>
      <c r="R351" s="22"/>
      <c r="S351" s="22"/>
      <c r="T351" s="71"/>
      <c r="U351" s="71"/>
      <c r="V351" s="22"/>
      <c r="W351" s="22"/>
      <c r="X351" s="22"/>
      <c r="Y351" s="73"/>
      <c r="Z351" s="22"/>
      <c r="AA351" s="22"/>
      <c r="AB351" s="22"/>
      <c r="AC351" s="22"/>
      <c r="AD351" s="22">
        <f>IFERROR(LARGE(AH351:AM351,1),0)+IFERROR(LARGE(AH351:AM351,2),0)</f>
        <v>0</v>
      </c>
      <c r="AE351" s="22">
        <f>IFERROR(LARGE(AH351:AM351,3),0)+IFERROR(LARGE(AH351:AM351,4),0)</f>
        <v>0</v>
      </c>
      <c r="AF351" s="22">
        <f>IFERROR(LARGE(AH351:AM351,5),0)+IFERROR(LARGE(AH351:AM351,6),0)</f>
        <v>0</v>
      </c>
      <c r="AG351" s="22">
        <f>IFERROR(LARGE(AH351:AM351,7),0)</f>
        <v>0</v>
      </c>
      <c r="AH351" s="22"/>
      <c r="AI351" s="22"/>
      <c r="AJ351" s="22"/>
      <c r="AK351" s="22"/>
      <c r="AL351" s="22"/>
      <c r="AM351" s="22"/>
    </row>
    <row r="352" spans="1:39">
      <c r="A352" s="3"/>
      <c r="B352" s="3"/>
      <c r="C352" s="3"/>
      <c r="D352" s="2">
        <f ca="1">IF(E351=E352,D351,CELL("wiersz",A350))</f>
        <v>109</v>
      </c>
      <c r="E352" s="23">
        <f>LARGE(F352:AG352,1)+LARGE(F352:AG352,2)+LARGE(F352:AG352,3)+LARGE(F352:AG352,4)+IFERROR(LARGE(F352:AG352,5),0)+IFERROR(LARGE(F352:AG352,6),0)</f>
        <v>0</v>
      </c>
      <c r="F352" s="22"/>
      <c r="G352" s="22"/>
      <c r="H352" s="22"/>
      <c r="I352" s="71"/>
      <c r="J352" s="72"/>
      <c r="K352" s="72"/>
      <c r="L352" s="72"/>
      <c r="M352" s="72"/>
      <c r="N352" s="22"/>
      <c r="O352" s="22"/>
      <c r="P352" s="22"/>
      <c r="Q352" s="22"/>
      <c r="R352" s="22"/>
      <c r="S352" s="22"/>
      <c r="T352" s="71"/>
      <c r="U352" s="71"/>
      <c r="V352" s="22"/>
      <c r="W352" s="22"/>
      <c r="X352" s="22"/>
      <c r="Y352" s="73"/>
      <c r="Z352" s="22"/>
      <c r="AA352" s="22"/>
      <c r="AB352" s="22"/>
      <c r="AC352" s="22"/>
      <c r="AD352" s="22">
        <f>IFERROR(LARGE(AH352:AM352,1),0)+IFERROR(LARGE(AH352:AM352,2),0)</f>
        <v>0</v>
      </c>
      <c r="AE352" s="22">
        <f>IFERROR(LARGE(AH352:AM352,3),0)+IFERROR(LARGE(AH352:AM352,4),0)</f>
        <v>0</v>
      </c>
      <c r="AF352" s="22">
        <f>IFERROR(LARGE(AH352:AM352,5),0)+IFERROR(LARGE(AH352:AM352,6),0)</f>
        <v>0</v>
      </c>
      <c r="AG352" s="22">
        <f>IFERROR(LARGE(AH352:AM352,7),0)</f>
        <v>0</v>
      </c>
      <c r="AH352" s="22"/>
      <c r="AI352" s="22"/>
      <c r="AJ352" s="22"/>
      <c r="AK352" s="22"/>
      <c r="AL352" s="22"/>
      <c r="AM352" s="22"/>
    </row>
    <row r="353" spans="1:39">
      <c r="A353" s="3"/>
      <c r="B353" s="3"/>
      <c r="C353" s="3"/>
      <c r="D353" s="2">
        <f ca="1">IF(E352=E353,D352,CELL("wiersz",A351))</f>
        <v>109</v>
      </c>
      <c r="E353" s="23">
        <f>LARGE(F353:AG353,1)+LARGE(F353:AG353,2)+LARGE(F353:AG353,3)+LARGE(F353:AG353,4)+IFERROR(LARGE(F353:AG353,5),0)+IFERROR(LARGE(F353:AG353,6),0)</f>
        <v>0</v>
      </c>
      <c r="F353" s="22"/>
      <c r="G353" s="22"/>
      <c r="H353" s="22"/>
      <c r="I353" s="71"/>
      <c r="J353" s="72"/>
      <c r="K353" s="72"/>
      <c r="L353" s="72"/>
      <c r="M353" s="72"/>
      <c r="N353" s="22"/>
      <c r="O353" s="22"/>
      <c r="P353" s="22"/>
      <c r="Q353" s="22"/>
      <c r="R353" s="22"/>
      <c r="S353" s="22"/>
      <c r="T353" s="71"/>
      <c r="U353" s="71"/>
      <c r="V353" s="22"/>
      <c r="W353" s="22"/>
      <c r="X353" s="22"/>
      <c r="Y353" s="73"/>
      <c r="Z353" s="22"/>
      <c r="AA353" s="22"/>
      <c r="AB353" s="22"/>
      <c r="AC353" s="22"/>
      <c r="AD353" s="22">
        <f>IFERROR(LARGE(AH353:AM353,1),0)+IFERROR(LARGE(AH353:AM353,2),0)</f>
        <v>0</v>
      </c>
      <c r="AE353" s="22">
        <f>IFERROR(LARGE(AH353:AM353,3),0)+IFERROR(LARGE(AH353:AM353,4),0)</f>
        <v>0</v>
      </c>
      <c r="AF353" s="22">
        <f>IFERROR(LARGE(AH353:AM353,5),0)+IFERROR(LARGE(AH353:AM353,6),0)</f>
        <v>0</v>
      </c>
      <c r="AG353" s="22">
        <f>IFERROR(LARGE(AH353:AM353,7),0)</f>
        <v>0</v>
      </c>
      <c r="AH353" s="22"/>
      <c r="AI353" s="22"/>
      <c r="AJ353" s="22"/>
      <c r="AK353" s="22"/>
      <c r="AL353" s="22"/>
      <c r="AM353" s="22"/>
    </row>
    <row r="354" spans="1:39">
      <c r="A354" s="3"/>
      <c r="B354" s="3"/>
      <c r="C354" s="3"/>
      <c r="D354" s="2">
        <f ca="1">IF(E353=E354,D353,CELL("wiersz",A352))</f>
        <v>109</v>
      </c>
      <c r="E354" s="23">
        <f>LARGE(F354:AG354,1)+LARGE(F354:AG354,2)+LARGE(F354:AG354,3)+LARGE(F354:AG354,4)+IFERROR(LARGE(F354:AG354,5),0)+IFERROR(LARGE(F354:AG354,6),0)</f>
        <v>0</v>
      </c>
      <c r="F354" s="22"/>
      <c r="G354" s="22"/>
      <c r="H354" s="22"/>
      <c r="I354" s="71"/>
      <c r="J354" s="72"/>
      <c r="K354" s="72"/>
      <c r="L354" s="72"/>
      <c r="M354" s="72"/>
      <c r="N354" s="22"/>
      <c r="O354" s="22"/>
      <c r="P354" s="22"/>
      <c r="Q354" s="22"/>
      <c r="R354" s="22"/>
      <c r="S354" s="22"/>
      <c r="T354" s="71"/>
      <c r="U354" s="71"/>
      <c r="V354" s="22"/>
      <c r="W354" s="22"/>
      <c r="X354" s="22"/>
      <c r="Y354" s="73"/>
      <c r="Z354" s="22"/>
      <c r="AA354" s="22"/>
      <c r="AB354" s="22"/>
      <c r="AC354" s="22"/>
      <c r="AD354" s="22">
        <f>IFERROR(LARGE(AH354:AM354,1),0)+IFERROR(LARGE(AH354:AM354,2),0)</f>
        <v>0</v>
      </c>
      <c r="AE354" s="22">
        <f>IFERROR(LARGE(AH354:AM354,3),0)+IFERROR(LARGE(AH354:AM354,4),0)</f>
        <v>0</v>
      </c>
      <c r="AF354" s="22">
        <f>IFERROR(LARGE(AH354:AM354,5),0)+IFERROR(LARGE(AH354:AM354,6),0)</f>
        <v>0</v>
      </c>
      <c r="AG354" s="22">
        <f>IFERROR(LARGE(AH354:AM354,7),0)</f>
        <v>0</v>
      </c>
      <c r="AH354" s="22"/>
      <c r="AI354" s="22"/>
      <c r="AJ354" s="22"/>
      <c r="AK354" s="22"/>
      <c r="AL354" s="22"/>
      <c r="AM354" s="22"/>
    </row>
    <row r="355" spans="1:39">
      <c r="A355" s="3"/>
      <c r="B355" s="3"/>
      <c r="C355" s="3"/>
      <c r="D355" s="2">
        <f ca="1">IF(E354=E355,D354,CELL("wiersz",A353))</f>
        <v>109</v>
      </c>
      <c r="E355" s="23">
        <f>LARGE(F355:AG355,1)+LARGE(F355:AG355,2)+LARGE(F355:AG355,3)+LARGE(F355:AG355,4)+IFERROR(LARGE(F355:AG355,5),0)+IFERROR(LARGE(F355:AG355,6),0)</f>
        <v>0</v>
      </c>
      <c r="F355" s="22"/>
      <c r="G355" s="22"/>
      <c r="H355" s="22"/>
      <c r="I355" s="71"/>
      <c r="J355" s="72"/>
      <c r="K355" s="72"/>
      <c r="L355" s="72"/>
      <c r="M355" s="72"/>
      <c r="N355" s="22"/>
      <c r="O355" s="22"/>
      <c r="P355" s="22"/>
      <c r="Q355" s="22"/>
      <c r="R355" s="22"/>
      <c r="S355" s="22"/>
      <c r="T355" s="71"/>
      <c r="U355" s="71"/>
      <c r="V355" s="22"/>
      <c r="W355" s="22"/>
      <c r="X355" s="22"/>
      <c r="Y355" s="73"/>
      <c r="Z355" s="22"/>
      <c r="AA355" s="22"/>
      <c r="AB355" s="22"/>
      <c r="AC355" s="22"/>
      <c r="AD355" s="22">
        <f>IFERROR(LARGE(AH355:AM355,1),0)+IFERROR(LARGE(AH355:AM355,2),0)</f>
        <v>0</v>
      </c>
      <c r="AE355" s="22">
        <f>IFERROR(LARGE(AH355:AM355,3),0)+IFERROR(LARGE(AH355:AM355,4),0)</f>
        <v>0</v>
      </c>
      <c r="AF355" s="22">
        <f>IFERROR(LARGE(AH355:AM355,5),0)+IFERROR(LARGE(AH355:AM355,6),0)</f>
        <v>0</v>
      </c>
      <c r="AG355" s="22">
        <f>IFERROR(LARGE(AH355:AM355,7),0)</f>
        <v>0</v>
      </c>
      <c r="AH355" s="22"/>
      <c r="AI355" s="22"/>
      <c r="AJ355" s="22"/>
      <c r="AK355" s="22"/>
      <c r="AL355" s="22"/>
      <c r="AM355" s="22"/>
    </row>
    <row r="356" spans="1:39">
      <c r="A356" s="3"/>
      <c r="B356" s="3"/>
      <c r="C356" s="3"/>
      <c r="D356" s="2">
        <f ca="1">IF(E355=E356,D355,CELL("wiersz",A354))</f>
        <v>109</v>
      </c>
      <c r="E356" s="23">
        <f>LARGE(F356:AG356,1)+LARGE(F356:AG356,2)+LARGE(F356:AG356,3)+LARGE(F356:AG356,4)+IFERROR(LARGE(F356:AG356,5),0)+IFERROR(LARGE(F356:AG356,6),0)</f>
        <v>0</v>
      </c>
      <c r="F356" s="22"/>
      <c r="G356" s="22"/>
      <c r="H356" s="22"/>
      <c r="I356" s="71"/>
      <c r="J356" s="72"/>
      <c r="K356" s="72"/>
      <c r="L356" s="72"/>
      <c r="M356" s="72"/>
      <c r="N356" s="22"/>
      <c r="O356" s="22"/>
      <c r="P356" s="22"/>
      <c r="Q356" s="22"/>
      <c r="R356" s="22"/>
      <c r="S356" s="22"/>
      <c r="T356" s="71"/>
      <c r="U356" s="71"/>
      <c r="V356" s="22"/>
      <c r="W356" s="22"/>
      <c r="X356" s="22"/>
      <c r="Y356" s="73"/>
      <c r="Z356" s="22"/>
      <c r="AA356" s="22"/>
      <c r="AB356" s="22"/>
      <c r="AC356" s="22"/>
      <c r="AD356" s="22">
        <f>IFERROR(LARGE(AH356:AM356,1),0)+IFERROR(LARGE(AH356:AM356,2),0)</f>
        <v>0</v>
      </c>
      <c r="AE356" s="22">
        <f>IFERROR(LARGE(AH356:AM356,3),0)+IFERROR(LARGE(AH356:AM356,4),0)</f>
        <v>0</v>
      </c>
      <c r="AF356" s="22">
        <f>IFERROR(LARGE(AH356:AM356,5),0)+IFERROR(LARGE(AH356:AM356,6),0)</f>
        <v>0</v>
      </c>
      <c r="AG356" s="22">
        <f>IFERROR(LARGE(AH356:AM356,7),0)</f>
        <v>0</v>
      </c>
      <c r="AH356" s="22"/>
      <c r="AI356" s="22"/>
      <c r="AJ356" s="22"/>
      <c r="AK356" s="22"/>
      <c r="AL356" s="22"/>
      <c r="AM356" s="22"/>
    </row>
    <row r="357" spans="1:39">
      <c r="A357" s="3"/>
      <c r="B357" s="3"/>
      <c r="C357" s="3"/>
      <c r="D357" s="2">
        <f ca="1">IF(E356=E357,D356,CELL("wiersz",A355))</f>
        <v>109</v>
      </c>
      <c r="E357" s="23">
        <f>LARGE(F357:AG357,1)+LARGE(F357:AG357,2)+LARGE(F357:AG357,3)+LARGE(F357:AG357,4)+IFERROR(LARGE(F357:AG357,5),0)+IFERROR(LARGE(F357:AG357,6),0)</f>
        <v>0</v>
      </c>
      <c r="F357" s="22"/>
      <c r="G357" s="22"/>
      <c r="H357" s="22"/>
      <c r="I357" s="71"/>
      <c r="J357" s="72"/>
      <c r="K357" s="72"/>
      <c r="L357" s="72"/>
      <c r="M357" s="72"/>
      <c r="N357" s="22"/>
      <c r="O357" s="22"/>
      <c r="P357" s="22"/>
      <c r="Q357" s="22"/>
      <c r="R357" s="22"/>
      <c r="S357" s="22"/>
      <c r="T357" s="71"/>
      <c r="U357" s="71"/>
      <c r="V357" s="22"/>
      <c r="W357" s="22"/>
      <c r="X357" s="22"/>
      <c r="Y357" s="73"/>
      <c r="Z357" s="22"/>
      <c r="AA357" s="22"/>
      <c r="AB357" s="22"/>
      <c r="AC357" s="22"/>
      <c r="AD357" s="22">
        <f>IFERROR(LARGE(AH357:AM357,1),0)+IFERROR(LARGE(AH357:AM357,2),0)</f>
        <v>0</v>
      </c>
      <c r="AE357" s="22">
        <f>IFERROR(LARGE(AH357:AM357,3),0)+IFERROR(LARGE(AH357:AM357,4),0)</f>
        <v>0</v>
      </c>
      <c r="AF357" s="22">
        <f>IFERROR(LARGE(AH357:AM357,5),0)+IFERROR(LARGE(AH357:AM357,6),0)</f>
        <v>0</v>
      </c>
      <c r="AG357" s="22">
        <f>IFERROR(LARGE(AH357:AM357,7),0)</f>
        <v>0</v>
      </c>
      <c r="AH357" s="22"/>
      <c r="AI357" s="22"/>
      <c r="AJ357" s="22"/>
      <c r="AK357" s="22"/>
      <c r="AL357" s="22"/>
      <c r="AM357" s="22"/>
    </row>
    <row r="358" spans="1:39">
      <c r="A358" s="3"/>
      <c r="B358" s="3"/>
      <c r="C358" s="3"/>
      <c r="D358" s="2">
        <f ca="1">IF(E357=E358,D357,CELL("wiersz",A356))</f>
        <v>109</v>
      </c>
      <c r="E358" s="23">
        <f>LARGE(F358:AG358,1)+LARGE(F358:AG358,2)+LARGE(F358:AG358,3)+LARGE(F358:AG358,4)+IFERROR(LARGE(F358:AG358,5),0)+IFERROR(LARGE(F358:AG358,6),0)</f>
        <v>0</v>
      </c>
      <c r="F358" s="22"/>
      <c r="G358" s="22"/>
      <c r="H358" s="22"/>
      <c r="I358" s="71"/>
      <c r="J358" s="72"/>
      <c r="K358" s="72"/>
      <c r="L358" s="72"/>
      <c r="M358" s="72"/>
      <c r="N358" s="22"/>
      <c r="O358" s="22"/>
      <c r="P358" s="22"/>
      <c r="Q358" s="22"/>
      <c r="R358" s="22"/>
      <c r="S358" s="22"/>
      <c r="T358" s="71"/>
      <c r="U358" s="71"/>
      <c r="V358" s="22"/>
      <c r="W358" s="22"/>
      <c r="X358" s="22"/>
      <c r="Y358" s="73"/>
      <c r="Z358" s="22"/>
      <c r="AA358" s="22"/>
      <c r="AB358" s="22"/>
      <c r="AC358" s="22"/>
      <c r="AD358" s="22">
        <f>IFERROR(LARGE(AH358:AM358,1),0)+IFERROR(LARGE(AH358:AM358,2),0)</f>
        <v>0</v>
      </c>
      <c r="AE358" s="22">
        <f>IFERROR(LARGE(AH358:AM358,3),0)+IFERROR(LARGE(AH358:AM358,4),0)</f>
        <v>0</v>
      </c>
      <c r="AF358" s="22">
        <f>IFERROR(LARGE(AH358:AM358,5),0)+IFERROR(LARGE(AH358:AM358,6),0)</f>
        <v>0</v>
      </c>
      <c r="AG358" s="22">
        <f>IFERROR(LARGE(AH358:AM358,7),0)</f>
        <v>0</v>
      </c>
      <c r="AH358" s="22"/>
      <c r="AI358" s="22"/>
      <c r="AJ358" s="22"/>
      <c r="AK358" s="22"/>
      <c r="AL358" s="22"/>
      <c r="AM358" s="22"/>
    </row>
    <row r="359" spans="1:39">
      <c r="A359" s="3"/>
      <c r="B359" s="3"/>
      <c r="C359" s="3"/>
      <c r="D359" s="2">
        <f ca="1">IF(E358=E359,D358,CELL("wiersz",A357))</f>
        <v>109</v>
      </c>
      <c r="E359" s="23">
        <f>LARGE(F359:AG359,1)+LARGE(F359:AG359,2)+LARGE(F359:AG359,3)+LARGE(F359:AG359,4)+IFERROR(LARGE(F359:AG359,5),0)+IFERROR(LARGE(F359:AG359,6),0)</f>
        <v>0</v>
      </c>
      <c r="F359" s="22"/>
      <c r="G359" s="22"/>
      <c r="H359" s="22"/>
      <c r="I359" s="71"/>
      <c r="J359" s="72"/>
      <c r="K359" s="72"/>
      <c r="L359" s="72"/>
      <c r="M359" s="72"/>
      <c r="N359" s="22"/>
      <c r="O359" s="22"/>
      <c r="P359" s="22"/>
      <c r="Q359" s="22"/>
      <c r="R359" s="22"/>
      <c r="S359" s="22"/>
      <c r="T359" s="71"/>
      <c r="U359" s="71"/>
      <c r="V359" s="22"/>
      <c r="W359" s="22"/>
      <c r="X359" s="22"/>
      <c r="Y359" s="73"/>
      <c r="Z359" s="22"/>
      <c r="AA359" s="22"/>
      <c r="AB359" s="22"/>
      <c r="AC359" s="22"/>
      <c r="AD359" s="22">
        <f>IFERROR(LARGE(AH359:AM359,1),0)+IFERROR(LARGE(AH359:AM359,2),0)</f>
        <v>0</v>
      </c>
      <c r="AE359" s="22">
        <f>IFERROR(LARGE(AH359:AM359,3),0)+IFERROR(LARGE(AH359:AM359,4),0)</f>
        <v>0</v>
      </c>
      <c r="AF359" s="22">
        <f>IFERROR(LARGE(AH359:AM359,5),0)+IFERROR(LARGE(AH359:AM359,6),0)</f>
        <v>0</v>
      </c>
      <c r="AG359" s="22">
        <f>IFERROR(LARGE(AH359:AM359,7),0)</f>
        <v>0</v>
      </c>
      <c r="AH359" s="22"/>
      <c r="AI359" s="22"/>
      <c r="AJ359" s="22"/>
      <c r="AK359" s="22"/>
      <c r="AL359" s="22"/>
      <c r="AM359" s="22"/>
    </row>
    <row r="360" spans="1:39">
      <c r="A360" s="3"/>
      <c r="B360" s="3"/>
      <c r="C360" s="3"/>
      <c r="D360" s="2">
        <f ca="1">IF(E359=E360,D359,CELL("wiersz",A358))</f>
        <v>109</v>
      </c>
      <c r="E360" s="23">
        <f>LARGE(F360:AG360,1)+LARGE(F360:AG360,2)+LARGE(F360:AG360,3)+LARGE(F360:AG360,4)+IFERROR(LARGE(F360:AG360,5),0)+IFERROR(LARGE(F360:AG360,6),0)</f>
        <v>0</v>
      </c>
      <c r="F360" s="22"/>
      <c r="G360" s="22"/>
      <c r="H360" s="22"/>
      <c r="I360" s="71"/>
      <c r="J360" s="72"/>
      <c r="K360" s="72"/>
      <c r="L360" s="72"/>
      <c r="M360" s="72"/>
      <c r="N360" s="22"/>
      <c r="O360" s="22"/>
      <c r="P360" s="22"/>
      <c r="Q360" s="22"/>
      <c r="R360" s="22"/>
      <c r="S360" s="22"/>
      <c r="T360" s="71"/>
      <c r="U360" s="71"/>
      <c r="V360" s="22"/>
      <c r="W360" s="22"/>
      <c r="X360" s="22"/>
      <c r="Y360" s="73"/>
      <c r="Z360" s="22"/>
      <c r="AA360" s="22"/>
      <c r="AB360" s="22"/>
      <c r="AC360" s="22"/>
      <c r="AD360" s="22">
        <f>IFERROR(LARGE(AH360:AM360,1),0)+IFERROR(LARGE(AH360:AM360,2),0)</f>
        <v>0</v>
      </c>
      <c r="AE360" s="22">
        <f>IFERROR(LARGE(AH360:AM360,3),0)+IFERROR(LARGE(AH360:AM360,4),0)</f>
        <v>0</v>
      </c>
      <c r="AF360" s="22">
        <f>IFERROR(LARGE(AH360:AM360,5),0)+IFERROR(LARGE(AH360:AM360,6),0)</f>
        <v>0</v>
      </c>
      <c r="AG360" s="22">
        <f>IFERROR(LARGE(AH360:AM360,7),0)</f>
        <v>0</v>
      </c>
      <c r="AH360" s="22"/>
      <c r="AI360" s="22"/>
      <c r="AJ360" s="22"/>
      <c r="AK360" s="22"/>
      <c r="AL360" s="22"/>
      <c r="AM360" s="22"/>
    </row>
    <row r="361" spans="1:39">
      <c r="A361" s="3"/>
      <c r="B361" s="3"/>
      <c r="C361" s="3"/>
      <c r="D361" s="2">
        <f ca="1">IF(E360=E361,D360,CELL("wiersz",A359))</f>
        <v>109</v>
      </c>
      <c r="E361" s="23">
        <f>LARGE(F361:AG361,1)+LARGE(F361:AG361,2)+LARGE(F361:AG361,3)+LARGE(F361:AG361,4)+IFERROR(LARGE(F361:AG361,5),0)+IFERROR(LARGE(F361:AG361,6),0)</f>
        <v>0</v>
      </c>
      <c r="F361" s="22"/>
      <c r="G361" s="22"/>
      <c r="H361" s="22"/>
      <c r="I361" s="71"/>
      <c r="J361" s="72"/>
      <c r="K361" s="72"/>
      <c r="L361" s="72"/>
      <c r="M361" s="72"/>
      <c r="N361" s="22"/>
      <c r="O361" s="22"/>
      <c r="P361" s="22"/>
      <c r="Q361" s="22"/>
      <c r="R361" s="22"/>
      <c r="S361" s="22"/>
      <c r="T361" s="71"/>
      <c r="U361" s="71"/>
      <c r="V361" s="22"/>
      <c r="W361" s="22"/>
      <c r="X361" s="22"/>
      <c r="Y361" s="73"/>
      <c r="Z361" s="22"/>
      <c r="AA361" s="22"/>
      <c r="AB361" s="22"/>
      <c r="AC361" s="22"/>
      <c r="AD361" s="22">
        <f>IFERROR(LARGE(AH361:AM361,1),0)+IFERROR(LARGE(AH361:AM361,2),0)</f>
        <v>0</v>
      </c>
      <c r="AE361" s="22">
        <f>IFERROR(LARGE(AH361:AM361,3),0)+IFERROR(LARGE(AH361:AM361,4),0)</f>
        <v>0</v>
      </c>
      <c r="AF361" s="22">
        <f>IFERROR(LARGE(AH361:AM361,5),0)+IFERROR(LARGE(AH361:AM361,6),0)</f>
        <v>0</v>
      </c>
      <c r="AG361" s="22">
        <f>IFERROR(LARGE(AH361:AM361,7),0)</f>
        <v>0</v>
      </c>
      <c r="AH361" s="22"/>
      <c r="AI361" s="22"/>
      <c r="AJ361" s="22"/>
      <c r="AK361" s="22"/>
      <c r="AL361" s="22"/>
      <c r="AM361" s="22"/>
    </row>
    <row r="362" spans="1:39">
      <c r="A362" s="3"/>
      <c r="B362" s="3"/>
      <c r="C362" s="3"/>
      <c r="D362" s="2">
        <f ca="1">IF(E361=E362,D361,CELL("wiersz",A360))</f>
        <v>109</v>
      </c>
      <c r="E362" s="23">
        <f>LARGE(F362:AG362,1)+LARGE(F362:AG362,2)+LARGE(F362:AG362,3)+LARGE(F362:AG362,4)+IFERROR(LARGE(F362:AG362,5),0)+IFERROR(LARGE(F362:AG362,6),0)</f>
        <v>0</v>
      </c>
      <c r="F362" s="22"/>
      <c r="G362" s="22"/>
      <c r="H362" s="22"/>
      <c r="I362" s="71"/>
      <c r="J362" s="72"/>
      <c r="K362" s="72"/>
      <c r="L362" s="72"/>
      <c r="M362" s="72"/>
      <c r="N362" s="22"/>
      <c r="O362" s="22"/>
      <c r="P362" s="22"/>
      <c r="Q362" s="22"/>
      <c r="R362" s="22"/>
      <c r="S362" s="22"/>
      <c r="T362" s="71"/>
      <c r="U362" s="71"/>
      <c r="V362" s="22"/>
      <c r="W362" s="22"/>
      <c r="X362" s="22"/>
      <c r="Y362" s="73"/>
      <c r="Z362" s="22"/>
      <c r="AA362" s="22"/>
      <c r="AB362" s="22"/>
      <c r="AC362" s="22"/>
      <c r="AD362" s="22">
        <f>IFERROR(LARGE(AH362:AM362,1),0)+IFERROR(LARGE(AH362:AM362,2),0)</f>
        <v>0</v>
      </c>
      <c r="AE362" s="22">
        <f>IFERROR(LARGE(AH362:AM362,3),0)+IFERROR(LARGE(AH362:AM362,4),0)</f>
        <v>0</v>
      </c>
      <c r="AF362" s="22">
        <f>IFERROR(LARGE(AH362:AM362,5),0)+IFERROR(LARGE(AH362:AM362,6),0)</f>
        <v>0</v>
      </c>
      <c r="AG362" s="22">
        <f>IFERROR(LARGE(AH362:AM362,7),0)</f>
        <v>0</v>
      </c>
      <c r="AH362" s="22"/>
      <c r="AI362" s="22"/>
      <c r="AJ362" s="22"/>
      <c r="AK362" s="22"/>
      <c r="AL362" s="22"/>
      <c r="AM362" s="22"/>
    </row>
    <row r="363" spans="1:39">
      <c r="A363" s="3"/>
      <c r="B363" s="3"/>
      <c r="C363" s="3"/>
      <c r="D363" s="2">
        <f ca="1">IF(E362=E363,D362,CELL("wiersz",A361))</f>
        <v>109</v>
      </c>
      <c r="E363" s="23">
        <f>LARGE(F363:AG363,1)+LARGE(F363:AG363,2)+LARGE(F363:AG363,3)+LARGE(F363:AG363,4)+IFERROR(LARGE(F363:AG363,5),0)+IFERROR(LARGE(F363:AG363,6),0)</f>
        <v>0</v>
      </c>
      <c r="F363" s="22"/>
      <c r="G363" s="22"/>
      <c r="H363" s="22"/>
      <c r="I363" s="71"/>
      <c r="J363" s="72"/>
      <c r="K363" s="72"/>
      <c r="L363" s="72"/>
      <c r="M363" s="72"/>
      <c r="N363" s="22"/>
      <c r="O363" s="22"/>
      <c r="P363" s="22"/>
      <c r="Q363" s="22"/>
      <c r="R363" s="22"/>
      <c r="S363" s="22"/>
      <c r="T363" s="71"/>
      <c r="U363" s="71"/>
      <c r="V363" s="22"/>
      <c r="W363" s="22"/>
      <c r="X363" s="22"/>
      <c r="Y363" s="73"/>
      <c r="Z363" s="22"/>
      <c r="AA363" s="22"/>
      <c r="AB363" s="22"/>
      <c r="AC363" s="22"/>
      <c r="AD363" s="22">
        <f>IFERROR(LARGE(AH363:AM363,1),0)+IFERROR(LARGE(AH363:AM363,2),0)</f>
        <v>0</v>
      </c>
      <c r="AE363" s="22">
        <f>IFERROR(LARGE(AH363:AM363,3),0)+IFERROR(LARGE(AH363:AM363,4),0)</f>
        <v>0</v>
      </c>
      <c r="AF363" s="22">
        <f>IFERROR(LARGE(AH363:AM363,5),0)+IFERROR(LARGE(AH363:AM363,6),0)</f>
        <v>0</v>
      </c>
      <c r="AG363" s="22">
        <f>IFERROR(LARGE(AH363:AM363,7),0)</f>
        <v>0</v>
      </c>
      <c r="AH363" s="22"/>
      <c r="AI363" s="22"/>
      <c r="AJ363" s="22"/>
      <c r="AK363" s="22"/>
      <c r="AL363" s="22"/>
      <c r="AM363" s="22"/>
    </row>
    <row r="364" spans="1:39">
      <c r="A364" s="3"/>
      <c r="B364" s="3"/>
      <c r="C364" s="3"/>
      <c r="D364" s="2">
        <f ca="1">IF(E363=E364,D363,CELL("wiersz",A362))</f>
        <v>109</v>
      </c>
      <c r="E364" s="23">
        <f>LARGE(F364:AG364,1)+LARGE(F364:AG364,2)+LARGE(F364:AG364,3)+LARGE(F364:AG364,4)+IFERROR(LARGE(F364:AG364,5),0)+IFERROR(LARGE(F364:AG364,6),0)</f>
        <v>0</v>
      </c>
      <c r="F364" s="22"/>
      <c r="G364" s="22"/>
      <c r="H364" s="22"/>
      <c r="I364" s="71"/>
      <c r="J364" s="72"/>
      <c r="K364" s="72"/>
      <c r="L364" s="72"/>
      <c r="M364" s="72"/>
      <c r="N364" s="22"/>
      <c r="O364" s="22"/>
      <c r="P364" s="22"/>
      <c r="Q364" s="22"/>
      <c r="R364" s="22"/>
      <c r="S364" s="22"/>
      <c r="T364" s="71"/>
      <c r="U364" s="71"/>
      <c r="V364" s="22"/>
      <c r="W364" s="22"/>
      <c r="X364" s="22"/>
      <c r="Y364" s="73"/>
      <c r="Z364" s="22"/>
      <c r="AA364" s="22"/>
      <c r="AB364" s="22"/>
      <c r="AC364" s="22"/>
      <c r="AD364" s="22">
        <f>IFERROR(LARGE(AH364:AM364,1),0)+IFERROR(LARGE(AH364:AM364,2),0)</f>
        <v>0</v>
      </c>
      <c r="AE364" s="22">
        <f>IFERROR(LARGE(AH364:AM364,3),0)+IFERROR(LARGE(AH364:AM364,4),0)</f>
        <v>0</v>
      </c>
      <c r="AF364" s="22">
        <f>IFERROR(LARGE(AH364:AM364,5),0)+IFERROR(LARGE(AH364:AM364,6),0)</f>
        <v>0</v>
      </c>
      <c r="AG364" s="22">
        <f>IFERROR(LARGE(AH364:AM364,7),0)</f>
        <v>0</v>
      </c>
      <c r="AH364" s="22"/>
      <c r="AI364" s="22"/>
      <c r="AJ364" s="22"/>
      <c r="AK364" s="22"/>
      <c r="AL364" s="22"/>
      <c r="AM364" s="22"/>
    </row>
    <row r="365" spans="1:39">
      <c r="A365" s="3"/>
      <c r="B365" s="3"/>
      <c r="C365" s="3"/>
      <c r="D365" s="2">
        <f ca="1">IF(E364=E365,D364,CELL("wiersz",A363))</f>
        <v>109</v>
      </c>
      <c r="E365" s="23">
        <f>LARGE(F365:AG365,1)+LARGE(F365:AG365,2)+LARGE(F365:AG365,3)+LARGE(F365:AG365,4)+IFERROR(LARGE(F365:AG365,5),0)+IFERROR(LARGE(F365:AG365,6),0)</f>
        <v>0</v>
      </c>
      <c r="F365" s="22"/>
      <c r="G365" s="22"/>
      <c r="H365" s="22"/>
      <c r="I365" s="71"/>
      <c r="J365" s="72"/>
      <c r="K365" s="72"/>
      <c r="L365" s="72"/>
      <c r="M365" s="72"/>
      <c r="N365" s="22"/>
      <c r="O365" s="22"/>
      <c r="P365" s="22"/>
      <c r="Q365" s="22"/>
      <c r="R365" s="22"/>
      <c r="S365" s="22"/>
      <c r="T365" s="71"/>
      <c r="U365" s="71"/>
      <c r="V365" s="22"/>
      <c r="W365" s="22"/>
      <c r="X365" s="22"/>
      <c r="Y365" s="73"/>
      <c r="Z365" s="22"/>
      <c r="AA365" s="22"/>
      <c r="AB365" s="22"/>
      <c r="AC365" s="22"/>
      <c r="AD365" s="22">
        <f>IFERROR(LARGE(AH365:AM365,1),0)+IFERROR(LARGE(AH365:AM365,2),0)</f>
        <v>0</v>
      </c>
      <c r="AE365" s="22">
        <f>IFERROR(LARGE(AH365:AM365,3),0)+IFERROR(LARGE(AH365:AM365,4),0)</f>
        <v>0</v>
      </c>
      <c r="AF365" s="22">
        <f>IFERROR(LARGE(AH365:AM365,5),0)+IFERROR(LARGE(AH365:AM365,6),0)</f>
        <v>0</v>
      </c>
      <c r="AG365" s="22">
        <f>IFERROR(LARGE(AH365:AM365,7),0)</f>
        <v>0</v>
      </c>
      <c r="AH365" s="22"/>
      <c r="AI365" s="22"/>
      <c r="AJ365" s="22"/>
      <c r="AK365" s="22"/>
      <c r="AL365" s="22"/>
      <c r="AM365" s="22"/>
    </row>
    <row r="366" spans="1:39">
      <c r="A366" s="3"/>
      <c r="B366" s="3"/>
      <c r="C366" s="3"/>
      <c r="D366" s="2">
        <f ca="1">IF(E365=E366,D365,CELL("wiersz",A364))</f>
        <v>109</v>
      </c>
      <c r="E366" s="23">
        <f>LARGE(F366:AG366,1)+LARGE(F366:AG366,2)+LARGE(F366:AG366,3)+LARGE(F366:AG366,4)+IFERROR(LARGE(F366:AG366,5),0)+IFERROR(LARGE(F366:AG366,6),0)</f>
        <v>0</v>
      </c>
      <c r="F366" s="22"/>
      <c r="G366" s="22"/>
      <c r="H366" s="22"/>
      <c r="I366" s="71"/>
      <c r="J366" s="72"/>
      <c r="K366" s="72"/>
      <c r="L366" s="72"/>
      <c r="M366" s="72"/>
      <c r="N366" s="22"/>
      <c r="O366" s="22"/>
      <c r="P366" s="22"/>
      <c r="Q366" s="22"/>
      <c r="R366" s="22"/>
      <c r="S366" s="22"/>
      <c r="T366" s="71"/>
      <c r="U366" s="71"/>
      <c r="V366" s="22"/>
      <c r="W366" s="22"/>
      <c r="X366" s="22"/>
      <c r="Y366" s="73"/>
      <c r="Z366" s="22"/>
      <c r="AA366" s="22"/>
      <c r="AB366" s="22"/>
      <c r="AC366" s="22"/>
      <c r="AD366" s="22">
        <f>IFERROR(LARGE(AH366:AM366,1),0)+IFERROR(LARGE(AH366:AM366,2),0)</f>
        <v>0</v>
      </c>
      <c r="AE366" s="22">
        <f>IFERROR(LARGE(AH366:AM366,3),0)+IFERROR(LARGE(AH366:AM366,4),0)</f>
        <v>0</v>
      </c>
      <c r="AF366" s="22">
        <f>IFERROR(LARGE(AH366:AM366,5),0)+IFERROR(LARGE(AH366:AM366,6),0)</f>
        <v>0</v>
      </c>
      <c r="AG366" s="22">
        <f>IFERROR(LARGE(AH366:AM366,7),0)</f>
        <v>0</v>
      </c>
      <c r="AH366" s="22"/>
      <c r="AI366" s="22"/>
      <c r="AJ366" s="22"/>
      <c r="AK366" s="22"/>
      <c r="AL366" s="22"/>
      <c r="AM366" s="22"/>
    </row>
    <row r="367" spans="1:39">
      <c r="A367" s="3"/>
      <c r="B367" s="3"/>
      <c r="C367" s="3"/>
      <c r="D367" s="2">
        <f ca="1">IF(E366=E367,D366,CELL("wiersz",A365))</f>
        <v>109</v>
      </c>
      <c r="E367" s="23">
        <f>LARGE(F367:AG367,1)+LARGE(F367:AG367,2)+LARGE(F367:AG367,3)+LARGE(F367:AG367,4)+IFERROR(LARGE(F367:AG367,5),0)+IFERROR(LARGE(F367:AG367,6),0)</f>
        <v>0</v>
      </c>
      <c r="F367" s="22"/>
      <c r="G367" s="22"/>
      <c r="H367" s="22"/>
      <c r="I367" s="71"/>
      <c r="J367" s="72"/>
      <c r="K367" s="72"/>
      <c r="L367" s="72"/>
      <c r="M367" s="72"/>
      <c r="N367" s="22"/>
      <c r="O367" s="22"/>
      <c r="P367" s="22"/>
      <c r="Q367" s="22"/>
      <c r="R367" s="22"/>
      <c r="S367" s="22"/>
      <c r="T367" s="71"/>
      <c r="U367" s="71"/>
      <c r="V367" s="22"/>
      <c r="W367" s="22"/>
      <c r="X367" s="22"/>
      <c r="Y367" s="73"/>
      <c r="Z367" s="22"/>
      <c r="AA367" s="22"/>
      <c r="AB367" s="22"/>
      <c r="AC367" s="22"/>
      <c r="AD367" s="22">
        <f>IFERROR(LARGE(AH367:AM367,1),0)+IFERROR(LARGE(AH367:AM367,2),0)</f>
        <v>0</v>
      </c>
      <c r="AE367" s="22">
        <f>IFERROR(LARGE(AH367:AM367,3),0)+IFERROR(LARGE(AH367:AM367,4),0)</f>
        <v>0</v>
      </c>
      <c r="AF367" s="22">
        <f>IFERROR(LARGE(AH367:AM367,5),0)+IFERROR(LARGE(AH367:AM367,6),0)</f>
        <v>0</v>
      </c>
      <c r="AG367" s="22">
        <f>IFERROR(LARGE(AH367:AM367,7),0)</f>
        <v>0</v>
      </c>
      <c r="AH367" s="22"/>
      <c r="AI367" s="22"/>
      <c r="AJ367" s="22"/>
      <c r="AK367" s="22"/>
      <c r="AL367" s="22"/>
      <c r="AM367" s="22"/>
    </row>
    <row r="368" spans="1:39">
      <c r="A368" s="3"/>
      <c r="B368" s="3"/>
      <c r="C368" s="3"/>
      <c r="D368" s="2">
        <f ca="1">IF(E367=E368,D367,CELL("wiersz",A366))</f>
        <v>109</v>
      </c>
      <c r="E368" s="23">
        <f>LARGE(F368:AG368,1)+LARGE(F368:AG368,2)+LARGE(F368:AG368,3)+LARGE(F368:AG368,4)+IFERROR(LARGE(F368:AG368,5),0)+IFERROR(LARGE(F368:AG368,6),0)</f>
        <v>0</v>
      </c>
      <c r="F368" s="22"/>
      <c r="G368" s="22"/>
      <c r="H368" s="22"/>
      <c r="I368" s="71"/>
      <c r="J368" s="72"/>
      <c r="K368" s="72"/>
      <c r="L368" s="72"/>
      <c r="M368" s="72"/>
      <c r="N368" s="22"/>
      <c r="O368" s="22"/>
      <c r="P368" s="22"/>
      <c r="Q368" s="22"/>
      <c r="R368" s="22"/>
      <c r="S368" s="22"/>
      <c r="T368" s="71"/>
      <c r="U368" s="71"/>
      <c r="V368" s="22"/>
      <c r="W368" s="22"/>
      <c r="X368" s="22"/>
      <c r="Y368" s="73"/>
      <c r="Z368" s="22"/>
      <c r="AA368" s="22"/>
      <c r="AB368" s="22"/>
      <c r="AC368" s="22"/>
      <c r="AD368" s="22">
        <f>IFERROR(LARGE(AH368:AM368,1),0)+IFERROR(LARGE(AH368:AM368,2),0)</f>
        <v>0</v>
      </c>
      <c r="AE368" s="22">
        <f>IFERROR(LARGE(AH368:AM368,3),0)+IFERROR(LARGE(AH368:AM368,4),0)</f>
        <v>0</v>
      </c>
      <c r="AF368" s="22">
        <f>IFERROR(LARGE(AH368:AM368,5),0)+IFERROR(LARGE(AH368:AM368,6),0)</f>
        <v>0</v>
      </c>
      <c r="AG368" s="22">
        <f>IFERROR(LARGE(AH368:AM368,7),0)</f>
        <v>0</v>
      </c>
      <c r="AH368" s="22"/>
      <c r="AI368" s="22"/>
      <c r="AJ368" s="22"/>
      <c r="AK368" s="22"/>
      <c r="AL368" s="22"/>
      <c r="AM368" s="22"/>
    </row>
    <row r="369" spans="1:39">
      <c r="A369" s="3"/>
      <c r="B369" s="3"/>
      <c r="C369" s="3"/>
      <c r="D369" s="2">
        <f ca="1">IF(E368=E369,D368,CELL("wiersz",A367))</f>
        <v>109</v>
      </c>
      <c r="E369" s="23">
        <f>LARGE(F369:AG369,1)+LARGE(F369:AG369,2)+LARGE(F369:AG369,3)+LARGE(F369:AG369,4)+IFERROR(LARGE(F369:AG369,5),0)+IFERROR(LARGE(F369:AG369,6),0)</f>
        <v>0</v>
      </c>
      <c r="F369" s="22"/>
      <c r="G369" s="22"/>
      <c r="H369" s="22"/>
      <c r="I369" s="71"/>
      <c r="J369" s="72"/>
      <c r="K369" s="72"/>
      <c r="L369" s="72"/>
      <c r="M369" s="72"/>
      <c r="N369" s="22"/>
      <c r="O369" s="22"/>
      <c r="P369" s="22"/>
      <c r="Q369" s="22"/>
      <c r="R369" s="22"/>
      <c r="S369" s="22"/>
      <c r="T369" s="71"/>
      <c r="U369" s="71"/>
      <c r="V369" s="22"/>
      <c r="W369" s="22"/>
      <c r="X369" s="22"/>
      <c r="Y369" s="73"/>
      <c r="Z369" s="22"/>
      <c r="AA369" s="22"/>
      <c r="AB369" s="22"/>
      <c r="AC369" s="22"/>
      <c r="AD369" s="22">
        <f>IFERROR(LARGE(AH369:AM369,1),0)+IFERROR(LARGE(AH369:AM369,2),0)</f>
        <v>0</v>
      </c>
      <c r="AE369" s="22">
        <f>IFERROR(LARGE(AH369:AM369,3),0)+IFERROR(LARGE(AH369:AM369,4),0)</f>
        <v>0</v>
      </c>
      <c r="AF369" s="22">
        <f>IFERROR(LARGE(AH369:AM369,5),0)+IFERROR(LARGE(AH369:AM369,6),0)</f>
        <v>0</v>
      </c>
      <c r="AG369" s="22">
        <f>IFERROR(LARGE(AH369:AM369,7),0)</f>
        <v>0</v>
      </c>
      <c r="AH369" s="22"/>
      <c r="AI369" s="22"/>
      <c r="AJ369" s="22"/>
      <c r="AK369" s="22"/>
      <c r="AL369" s="22"/>
      <c r="AM369" s="22"/>
    </row>
    <row r="370" spans="1:39">
      <c r="A370" s="3"/>
      <c r="B370" s="3"/>
      <c r="C370" s="3"/>
      <c r="D370" s="2">
        <f ca="1">IF(E369=E370,D369,CELL("wiersz",A368))</f>
        <v>109</v>
      </c>
      <c r="E370" s="23">
        <f>LARGE(F370:AG370,1)+LARGE(F370:AG370,2)+LARGE(F370:AG370,3)+LARGE(F370:AG370,4)+IFERROR(LARGE(F370:AG370,5),0)+IFERROR(LARGE(F370:AG370,6),0)</f>
        <v>0</v>
      </c>
      <c r="F370" s="22"/>
      <c r="G370" s="22"/>
      <c r="H370" s="22"/>
      <c r="I370" s="71"/>
      <c r="J370" s="72"/>
      <c r="K370" s="72"/>
      <c r="L370" s="72"/>
      <c r="M370" s="72"/>
      <c r="N370" s="22"/>
      <c r="O370" s="22"/>
      <c r="P370" s="22"/>
      <c r="Q370" s="22"/>
      <c r="R370" s="22"/>
      <c r="S370" s="22"/>
      <c r="T370" s="71"/>
      <c r="U370" s="71"/>
      <c r="V370" s="22"/>
      <c r="W370" s="22"/>
      <c r="X370" s="22"/>
      <c r="Y370" s="73"/>
      <c r="Z370" s="22"/>
      <c r="AA370" s="22"/>
      <c r="AB370" s="22"/>
      <c r="AC370" s="22"/>
      <c r="AD370" s="22">
        <f>IFERROR(LARGE(AH370:AM370,1),0)+IFERROR(LARGE(AH370:AM370,2),0)</f>
        <v>0</v>
      </c>
      <c r="AE370" s="22">
        <f>IFERROR(LARGE(AH370:AM370,3),0)+IFERROR(LARGE(AH370:AM370,4),0)</f>
        <v>0</v>
      </c>
      <c r="AF370" s="22">
        <f>IFERROR(LARGE(AH370:AM370,5),0)+IFERROR(LARGE(AH370:AM370,6),0)</f>
        <v>0</v>
      </c>
      <c r="AG370" s="22">
        <f>IFERROR(LARGE(AH370:AM370,7),0)</f>
        <v>0</v>
      </c>
      <c r="AH370" s="22"/>
      <c r="AI370" s="22"/>
      <c r="AJ370" s="22"/>
      <c r="AK370" s="22"/>
      <c r="AL370" s="22"/>
      <c r="AM370" s="22"/>
    </row>
    <row r="371" spans="1:39">
      <c r="A371" s="3"/>
      <c r="B371" s="3"/>
      <c r="C371" s="3"/>
      <c r="D371" s="2">
        <f ca="1">IF(E370=E371,D370,CELL("wiersz",A369))</f>
        <v>109</v>
      </c>
      <c r="E371" s="23">
        <f>LARGE(F371:AG371,1)+LARGE(F371:AG371,2)+LARGE(F371:AG371,3)+LARGE(F371:AG371,4)+IFERROR(LARGE(F371:AG371,5),0)+IFERROR(LARGE(F371:AG371,6),0)</f>
        <v>0</v>
      </c>
      <c r="F371" s="22"/>
      <c r="G371" s="22"/>
      <c r="H371" s="22"/>
      <c r="I371" s="71"/>
      <c r="J371" s="72"/>
      <c r="K371" s="72"/>
      <c r="L371" s="72"/>
      <c r="M371" s="72"/>
      <c r="N371" s="22"/>
      <c r="O371" s="22"/>
      <c r="P371" s="22"/>
      <c r="Q371" s="22"/>
      <c r="R371" s="22"/>
      <c r="S371" s="22"/>
      <c r="T371" s="71"/>
      <c r="U371" s="71"/>
      <c r="V371" s="22"/>
      <c r="W371" s="22"/>
      <c r="X371" s="22"/>
      <c r="Y371" s="73"/>
      <c r="Z371" s="22"/>
      <c r="AA371" s="22"/>
      <c r="AB371" s="22"/>
      <c r="AC371" s="22"/>
      <c r="AD371" s="22">
        <f>IFERROR(LARGE(AH371:AM371,1),0)+IFERROR(LARGE(AH371:AM371,2),0)</f>
        <v>0</v>
      </c>
      <c r="AE371" s="22">
        <f>IFERROR(LARGE(AH371:AM371,3),0)+IFERROR(LARGE(AH371:AM371,4),0)</f>
        <v>0</v>
      </c>
      <c r="AF371" s="22">
        <f>IFERROR(LARGE(AH371:AM371,5),0)+IFERROR(LARGE(AH371:AM371,6),0)</f>
        <v>0</v>
      </c>
      <c r="AG371" s="22">
        <f>IFERROR(LARGE(AH371:AM371,7),0)</f>
        <v>0</v>
      </c>
      <c r="AH371" s="22"/>
      <c r="AI371" s="22"/>
      <c r="AJ371" s="22"/>
      <c r="AK371" s="22"/>
      <c r="AL371" s="22"/>
      <c r="AM371" s="22"/>
    </row>
    <row r="372" spans="1:39">
      <c r="A372" s="3"/>
      <c r="B372" s="3"/>
      <c r="C372" s="3"/>
      <c r="D372" s="2">
        <f ca="1">IF(E371=E372,D371,CELL("wiersz",A370))</f>
        <v>109</v>
      </c>
      <c r="E372" s="23">
        <f>LARGE(F372:AG372,1)+LARGE(F372:AG372,2)+LARGE(F372:AG372,3)+LARGE(F372:AG372,4)+IFERROR(LARGE(F372:AG372,5),0)+IFERROR(LARGE(F372:AG372,6),0)</f>
        <v>0</v>
      </c>
      <c r="F372" s="22"/>
      <c r="G372" s="22"/>
      <c r="H372" s="22"/>
      <c r="I372" s="71"/>
      <c r="J372" s="72"/>
      <c r="K372" s="72"/>
      <c r="L372" s="72"/>
      <c r="M372" s="72"/>
      <c r="N372" s="22"/>
      <c r="O372" s="22"/>
      <c r="P372" s="22"/>
      <c r="Q372" s="22"/>
      <c r="R372" s="22"/>
      <c r="S372" s="22"/>
      <c r="T372" s="71"/>
      <c r="U372" s="71"/>
      <c r="V372" s="22"/>
      <c r="W372" s="22"/>
      <c r="X372" s="22"/>
      <c r="Y372" s="73"/>
      <c r="Z372" s="22"/>
      <c r="AA372" s="22"/>
      <c r="AB372" s="22"/>
      <c r="AC372" s="22"/>
      <c r="AD372" s="22">
        <f>IFERROR(LARGE(AH372:AM372,1),0)+IFERROR(LARGE(AH372:AM372,2),0)</f>
        <v>0</v>
      </c>
      <c r="AE372" s="22">
        <f>IFERROR(LARGE(AH372:AM372,3),0)+IFERROR(LARGE(AH372:AM372,4),0)</f>
        <v>0</v>
      </c>
      <c r="AF372" s="22">
        <f>IFERROR(LARGE(AH372:AM372,5),0)+IFERROR(LARGE(AH372:AM372,6),0)</f>
        <v>0</v>
      </c>
      <c r="AG372" s="22">
        <f>IFERROR(LARGE(AH372:AM372,7),0)</f>
        <v>0</v>
      </c>
      <c r="AH372" s="22"/>
      <c r="AI372" s="22"/>
      <c r="AJ372" s="22"/>
      <c r="AK372" s="22"/>
      <c r="AL372" s="22"/>
      <c r="AM372" s="22"/>
    </row>
    <row r="373" spans="1:39">
      <c r="A373" s="3"/>
      <c r="B373" s="3"/>
      <c r="C373" s="3"/>
      <c r="D373" s="2">
        <f ca="1">IF(E372=E373,D372,CELL("wiersz",A371))</f>
        <v>109</v>
      </c>
      <c r="E373" s="23">
        <f>LARGE(F373:AG373,1)+LARGE(F373:AG373,2)+LARGE(F373:AG373,3)+LARGE(F373:AG373,4)+IFERROR(LARGE(F373:AG373,5),0)+IFERROR(LARGE(F373:AG373,6),0)</f>
        <v>0</v>
      </c>
      <c r="F373" s="22"/>
      <c r="G373" s="22"/>
      <c r="H373" s="22"/>
      <c r="I373" s="71"/>
      <c r="J373" s="72"/>
      <c r="K373" s="72"/>
      <c r="L373" s="72"/>
      <c r="M373" s="72"/>
      <c r="N373" s="22"/>
      <c r="O373" s="22"/>
      <c r="P373" s="22"/>
      <c r="Q373" s="22"/>
      <c r="R373" s="22"/>
      <c r="S373" s="22"/>
      <c r="T373" s="71"/>
      <c r="U373" s="71"/>
      <c r="V373" s="22"/>
      <c r="W373" s="22"/>
      <c r="X373" s="22"/>
      <c r="Y373" s="73"/>
      <c r="Z373" s="22"/>
      <c r="AA373" s="22"/>
      <c r="AB373" s="22"/>
      <c r="AC373" s="22"/>
      <c r="AD373" s="22">
        <f>IFERROR(LARGE(AH373:AM373,1),0)+IFERROR(LARGE(AH373:AM373,2),0)</f>
        <v>0</v>
      </c>
      <c r="AE373" s="22">
        <f>IFERROR(LARGE(AH373:AM373,3),0)+IFERROR(LARGE(AH373:AM373,4),0)</f>
        <v>0</v>
      </c>
      <c r="AF373" s="22">
        <f>IFERROR(LARGE(AH373:AM373,5),0)+IFERROR(LARGE(AH373:AM373,6),0)</f>
        <v>0</v>
      </c>
      <c r="AG373" s="22">
        <f>IFERROR(LARGE(AH373:AM373,7),0)</f>
        <v>0</v>
      </c>
      <c r="AH373" s="22"/>
      <c r="AI373" s="22"/>
      <c r="AJ373" s="22"/>
      <c r="AK373" s="22"/>
      <c r="AL373" s="22"/>
      <c r="AM373" s="22"/>
    </row>
    <row r="374" spans="1:39">
      <c r="A374" s="3"/>
      <c r="B374" s="3"/>
      <c r="C374" s="3"/>
      <c r="D374" s="2">
        <f ca="1">IF(E373=E374,D373,CELL("wiersz",A372))</f>
        <v>109</v>
      </c>
      <c r="E374" s="23">
        <f>LARGE(F374:AG374,1)+LARGE(F374:AG374,2)+LARGE(F374:AG374,3)+LARGE(F374:AG374,4)+IFERROR(LARGE(F374:AG374,5),0)+IFERROR(LARGE(F374:AG374,6),0)</f>
        <v>0</v>
      </c>
      <c r="F374" s="22"/>
      <c r="G374" s="22"/>
      <c r="H374" s="22"/>
      <c r="I374" s="71"/>
      <c r="J374" s="72"/>
      <c r="K374" s="72"/>
      <c r="L374" s="72"/>
      <c r="M374" s="72"/>
      <c r="N374" s="22"/>
      <c r="O374" s="22"/>
      <c r="P374" s="22"/>
      <c r="Q374" s="22"/>
      <c r="R374" s="22"/>
      <c r="S374" s="22"/>
      <c r="T374" s="71"/>
      <c r="U374" s="71"/>
      <c r="V374" s="22"/>
      <c r="W374" s="22"/>
      <c r="X374" s="22"/>
      <c r="Y374" s="73"/>
      <c r="Z374" s="22"/>
      <c r="AA374" s="22"/>
      <c r="AB374" s="22"/>
      <c r="AC374" s="22"/>
      <c r="AD374" s="22">
        <f>IFERROR(LARGE(AH374:AM374,1),0)+IFERROR(LARGE(AH374:AM374,2),0)</f>
        <v>0</v>
      </c>
      <c r="AE374" s="22">
        <f>IFERROR(LARGE(AH374:AM374,3),0)+IFERROR(LARGE(AH374:AM374,4),0)</f>
        <v>0</v>
      </c>
      <c r="AF374" s="22">
        <f>IFERROR(LARGE(AH374:AM374,5),0)+IFERROR(LARGE(AH374:AM374,6),0)</f>
        <v>0</v>
      </c>
      <c r="AG374" s="22">
        <f>IFERROR(LARGE(AH374:AM374,7),0)</f>
        <v>0</v>
      </c>
      <c r="AH374" s="22"/>
      <c r="AI374" s="22"/>
      <c r="AJ374" s="22"/>
      <c r="AK374" s="22"/>
      <c r="AL374" s="22"/>
      <c r="AM374" s="22"/>
    </row>
    <row r="375" spans="1:39">
      <c r="A375" s="3"/>
      <c r="B375" s="3"/>
      <c r="C375" s="3"/>
      <c r="D375" s="2">
        <f ca="1">IF(E374=E375,D374,CELL("wiersz",A373))</f>
        <v>109</v>
      </c>
      <c r="E375" s="23">
        <f>LARGE(F375:AG375,1)+LARGE(F375:AG375,2)+LARGE(F375:AG375,3)+LARGE(F375:AG375,4)+IFERROR(LARGE(F375:AG375,5),0)+IFERROR(LARGE(F375:AG375,6),0)</f>
        <v>0</v>
      </c>
      <c r="F375" s="22"/>
      <c r="G375" s="22"/>
      <c r="H375" s="22"/>
      <c r="I375" s="71"/>
      <c r="J375" s="72"/>
      <c r="K375" s="72"/>
      <c r="L375" s="72"/>
      <c r="M375" s="72"/>
      <c r="N375" s="22"/>
      <c r="O375" s="22"/>
      <c r="P375" s="22"/>
      <c r="Q375" s="22"/>
      <c r="R375" s="22"/>
      <c r="S375" s="22"/>
      <c r="T375" s="71"/>
      <c r="U375" s="71"/>
      <c r="V375" s="22"/>
      <c r="W375" s="22"/>
      <c r="X375" s="22"/>
      <c r="Y375" s="73"/>
      <c r="Z375" s="22"/>
      <c r="AA375" s="22"/>
      <c r="AB375" s="22"/>
      <c r="AC375" s="22"/>
      <c r="AD375" s="22">
        <f>IFERROR(LARGE(AH375:AM375,1),0)+IFERROR(LARGE(AH375:AM375,2),0)</f>
        <v>0</v>
      </c>
      <c r="AE375" s="22">
        <f>IFERROR(LARGE(AH375:AM375,3),0)+IFERROR(LARGE(AH375:AM375,4),0)</f>
        <v>0</v>
      </c>
      <c r="AF375" s="22">
        <f>IFERROR(LARGE(AH375:AM375,5),0)+IFERROR(LARGE(AH375:AM375,6),0)</f>
        <v>0</v>
      </c>
      <c r="AG375" s="22">
        <f>IFERROR(LARGE(AH375:AM375,7),0)</f>
        <v>0</v>
      </c>
      <c r="AH375" s="22"/>
      <c r="AI375" s="22"/>
      <c r="AJ375" s="22"/>
      <c r="AK375" s="22"/>
      <c r="AL375" s="22"/>
      <c r="AM375" s="22"/>
    </row>
    <row r="376" spans="1:39">
      <c r="A376" s="3"/>
      <c r="B376" s="3"/>
      <c r="C376" s="3"/>
      <c r="D376" s="2">
        <f ca="1">IF(E375=E376,D375,CELL("wiersz",A374))</f>
        <v>109</v>
      </c>
      <c r="E376" s="23">
        <f>LARGE(F376:AG376,1)+LARGE(F376:AG376,2)+LARGE(F376:AG376,3)+LARGE(F376:AG376,4)+IFERROR(LARGE(F376:AG376,5),0)+IFERROR(LARGE(F376:AG376,6),0)</f>
        <v>0</v>
      </c>
      <c r="F376" s="22"/>
      <c r="G376" s="22"/>
      <c r="H376" s="22"/>
      <c r="I376" s="71"/>
      <c r="J376" s="72"/>
      <c r="K376" s="72"/>
      <c r="L376" s="72"/>
      <c r="M376" s="72"/>
      <c r="N376" s="22"/>
      <c r="O376" s="22"/>
      <c r="P376" s="22"/>
      <c r="Q376" s="22"/>
      <c r="R376" s="22"/>
      <c r="S376" s="22"/>
      <c r="T376" s="71"/>
      <c r="U376" s="71"/>
      <c r="V376" s="22"/>
      <c r="W376" s="22"/>
      <c r="X376" s="22"/>
      <c r="Y376" s="73"/>
      <c r="Z376" s="22"/>
      <c r="AA376" s="22"/>
      <c r="AB376" s="22"/>
      <c r="AC376" s="22"/>
      <c r="AD376" s="22">
        <f>IFERROR(LARGE(AH376:AM376,1),0)+IFERROR(LARGE(AH376:AM376,2),0)</f>
        <v>0</v>
      </c>
      <c r="AE376" s="22">
        <f>IFERROR(LARGE(AH376:AM376,3),0)+IFERROR(LARGE(AH376:AM376,4),0)</f>
        <v>0</v>
      </c>
      <c r="AF376" s="22">
        <f>IFERROR(LARGE(AH376:AM376,5),0)+IFERROR(LARGE(AH376:AM376,6),0)</f>
        <v>0</v>
      </c>
      <c r="AG376" s="22">
        <f>IFERROR(LARGE(AH376:AM376,7),0)</f>
        <v>0</v>
      </c>
      <c r="AH376" s="22"/>
      <c r="AI376" s="22"/>
      <c r="AJ376" s="22"/>
      <c r="AK376" s="22"/>
      <c r="AL376" s="22"/>
      <c r="AM376" s="22"/>
    </row>
    <row r="377" spans="1:39">
      <c r="A377" s="3"/>
      <c r="B377" s="3"/>
      <c r="C377" s="3"/>
      <c r="D377" s="2">
        <f ca="1">IF(E376=E377,D376,CELL("wiersz",A375))</f>
        <v>109</v>
      </c>
      <c r="E377" s="23">
        <f>LARGE(F377:AG377,1)+LARGE(F377:AG377,2)+LARGE(F377:AG377,3)+LARGE(F377:AG377,4)+IFERROR(LARGE(F377:AG377,5),0)+IFERROR(LARGE(F377:AG377,6),0)</f>
        <v>0</v>
      </c>
      <c r="F377" s="22"/>
      <c r="G377" s="22"/>
      <c r="H377" s="22"/>
      <c r="I377" s="71"/>
      <c r="J377" s="72"/>
      <c r="K377" s="72"/>
      <c r="L377" s="72"/>
      <c r="M377" s="72"/>
      <c r="N377" s="22"/>
      <c r="O377" s="22"/>
      <c r="P377" s="22"/>
      <c r="Q377" s="22"/>
      <c r="R377" s="22"/>
      <c r="S377" s="22"/>
      <c r="T377" s="71"/>
      <c r="U377" s="71"/>
      <c r="V377" s="22"/>
      <c r="W377" s="22"/>
      <c r="X377" s="22"/>
      <c r="Y377" s="73"/>
      <c r="Z377" s="22"/>
      <c r="AA377" s="22"/>
      <c r="AB377" s="22"/>
      <c r="AC377" s="22"/>
      <c r="AD377" s="22">
        <f>IFERROR(LARGE(AH377:AM377,1),0)+IFERROR(LARGE(AH377:AM377,2),0)</f>
        <v>0</v>
      </c>
      <c r="AE377" s="22">
        <f>IFERROR(LARGE(AH377:AM377,3),0)+IFERROR(LARGE(AH377:AM377,4),0)</f>
        <v>0</v>
      </c>
      <c r="AF377" s="22">
        <f>IFERROR(LARGE(AH377:AM377,5),0)+IFERROR(LARGE(AH377:AM377,6),0)</f>
        <v>0</v>
      </c>
      <c r="AG377" s="22">
        <f>IFERROR(LARGE(AH377:AM377,7),0)</f>
        <v>0</v>
      </c>
      <c r="AH377" s="22"/>
      <c r="AI377" s="22"/>
      <c r="AJ377" s="22"/>
      <c r="AK377" s="22"/>
      <c r="AL377" s="22"/>
      <c r="AM377" s="22"/>
    </row>
    <row r="378" spans="1:39">
      <c r="A378" s="3"/>
      <c r="B378" s="3"/>
      <c r="C378" s="3"/>
      <c r="D378" s="2">
        <f ca="1">IF(E377=E378,D377,CELL("wiersz",A376))</f>
        <v>109</v>
      </c>
      <c r="E378" s="23">
        <f>LARGE(F378:AG378,1)+LARGE(F378:AG378,2)+LARGE(F378:AG378,3)+LARGE(F378:AG378,4)+IFERROR(LARGE(F378:AG378,5),0)+IFERROR(LARGE(F378:AG378,6),0)</f>
        <v>0</v>
      </c>
      <c r="F378" s="22"/>
      <c r="G378" s="22"/>
      <c r="H378" s="22"/>
      <c r="I378" s="71"/>
      <c r="J378" s="72"/>
      <c r="K378" s="72"/>
      <c r="L378" s="72"/>
      <c r="M378" s="72"/>
      <c r="N378" s="22"/>
      <c r="O378" s="22"/>
      <c r="P378" s="22"/>
      <c r="Q378" s="22"/>
      <c r="R378" s="22"/>
      <c r="S378" s="22"/>
      <c r="T378" s="71"/>
      <c r="U378" s="71"/>
      <c r="V378" s="22"/>
      <c r="W378" s="22"/>
      <c r="X378" s="22"/>
      <c r="Y378" s="73"/>
      <c r="Z378" s="22"/>
      <c r="AA378" s="22"/>
      <c r="AB378" s="22"/>
      <c r="AC378" s="22"/>
      <c r="AD378" s="22">
        <f>IFERROR(LARGE(AH378:AM378,1),0)+IFERROR(LARGE(AH378:AM378,2),0)</f>
        <v>0</v>
      </c>
      <c r="AE378" s="22">
        <f>IFERROR(LARGE(AH378:AM378,3),0)+IFERROR(LARGE(AH378:AM378,4),0)</f>
        <v>0</v>
      </c>
      <c r="AF378" s="22">
        <f>IFERROR(LARGE(AH378:AM378,5),0)+IFERROR(LARGE(AH378:AM378,6),0)</f>
        <v>0</v>
      </c>
      <c r="AG378" s="22">
        <f>IFERROR(LARGE(AH378:AM378,7),0)</f>
        <v>0</v>
      </c>
      <c r="AH378" s="22"/>
      <c r="AI378" s="22"/>
      <c r="AJ378" s="22"/>
      <c r="AK378" s="22"/>
      <c r="AL378" s="22"/>
      <c r="AM378" s="22"/>
    </row>
    <row r="379" spans="1:39">
      <c r="A379" s="3"/>
      <c r="B379" s="3"/>
      <c r="C379" s="3"/>
      <c r="D379" s="2">
        <f ca="1">IF(E378=E379,D378,CELL("wiersz",A377))</f>
        <v>109</v>
      </c>
      <c r="E379" s="23">
        <f>LARGE(F379:AG379,1)+LARGE(F379:AG379,2)+LARGE(F379:AG379,3)+LARGE(F379:AG379,4)+IFERROR(LARGE(F379:AG379,5),0)+IFERROR(LARGE(F379:AG379,6),0)</f>
        <v>0</v>
      </c>
      <c r="F379" s="22"/>
      <c r="G379" s="22"/>
      <c r="H379" s="22"/>
      <c r="I379" s="71"/>
      <c r="J379" s="72"/>
      <c r="K379" s="72"/>
      <c r="L379" s="72"/>
      <c r="M379" s="72"/>
      <c r="N379" s="22"/>
      <c r="O379" s="22"/>
      <c r="P379" s="22"/>
      <c r="Q379" s="22"/>
      <c r="R379" s="22"/>
      <c r="S379" s="22"/>
      <c r="T379" s="71"/>
      <c r="U379" s="71"/>
      <c r="V379" s="22"/>
      <c r="W379" s="22"/>
      <c r="X379" s="22"/>
      <c r="Y379" s="73"/>
      <c r="Z379" s="22"/>
      <c r="AA379" s="22"/>
      <c r="AB379" s="22"/>
      <c r="AC379" s="22"/>
      <c r="AD379" s="22">
        <f>IFERROR(LARGE(AH379:AM379,1),0)+IFERROR(LARGE(AH379:AM379,2),0)</f>
        <v>0</v>
      </c>
      <c r="AE379" s="22">
        <f>IFERROR(LARGE(AH379:AM379,3),0)+IFERROR(LARGE(AH379:AM379,4),0)</f>
        <v>0</v>
      </c>
      <c r="AF379" s="22">
        <f>IFERROR(LARGE(AH379:AM379,5),0)+IFERROR(LARGE(AH379:AM379,6),0)</f>
        <v>0</v>
      </c>
      <c r="AG379" s="22">
        <f>IFERROR(LARGE(AH379:AM379,7),0)</f>
        <v>0</v>
      </c>
      <c r="AH379" s="22"/>
      <c r="AI379" s="22"/>
      <c r="AJ379" s="22"/>
      <c r="AK379" s="22"/>
      <c r="AL379" s="22"/>
      <c r="AM379" s="22"/>
    </row>
    <row r="380" spans="1:39">
      <c r="A380" s="3"/>
      <c r="B380" s="3"/>
      <c r="C380" s="3"/>
      <c r="D380" s="2">
        <f ca="1">IF(E379=E380,D379,CELL("wiersz",A378))</f>
        <v>109</v>
      </c>
      <c r="E380" s="23">
        <f>LARGE(F380:AG380,1)+LARGE(F380:AG380,2)+LARGE(F380:AG380,3)+LARGE(F380:AG380,4)+IFERROR(LARGE(F380:AG380,5),0)+IFERROR(LARGE(F380:AG380,6),0)</f>
        <v>0</v>
      </c>
      <c r="F380" s="22"/>
      <c r="G380" s="22"/>
      <c r="H380" s="22"/>
      <c r="I380" s="71"/>
      <c r="J380" s="72"/>
      <c r="K380" s="72"/>
      <c r="L380" s="72"/>
      <c r="M380" s="72"/>
      <c r="N380" s="22"/>
      <c r="O380" s="22"/>
      <c r="P380" s="22"/>
      <c r="Q380" s="22"/>
      <c r="R380" s="22"/>
      <c r="S380" s="22"/>
      <c r="T380" s="71"/>
      <c r="U380" s="71"/>
      <c r="V380" s="22"/>
      <c r="W380" s="22"/>
      <c r="X380" s="22"/>
      <c r="Y380" s="73"/>
      <c r="Z380" s="22"/>
      <c r="AA380" s="22"/>
      <c r="AB380" s="22"/>
      <c r="AC380" s="22"/>
      <c r="AD380" s="22">
        <f>IFERROR(LARGE(AH380:AM380,1),0)+IFERROR(LARGE(AH380:AM380,2),0)</f>
        <v>0</v>
      </c>
      <c r="AE380" s="22">
        <f>IFERROR(LARGE(AH380:AM380,3),0)+IFERROR(LARGE(AH380:AM380,4),0)</f>
        <v>0</v>
      </c>
      <c r="AF380" s="22">
        <f>IFERROR(LARGE(AH380:AM380,5),0)+IFERROR(LARGE(AH380:AM380,6),0)</f>
        <v>0</v>
      </c>
      <c r="AG380" s="22">
        <f>IFERROR(LARGE(AH380:AM380,7),0)</f>
        <v>0</v>
      </c>
      <c r="AH380" s="22"/>
      <c r="AI380" s="22"/>
      <c r="AJ380" s="22"/>
      <c r="AK380" s="22"/>
      <c r="AL380" s="22"/>
      <c r="AM380" s="22"/>
    </row>
    <row r="381" spans="1:39">
      <c r="A381" s="3"/>
      <c r="B381" s="3"/>
      <c r="C381" s="3"/>
      <c r="D381" s="2">
        <f ca="1">IF(E380=E381,D380,CELL("wiersz",A379))</f>
        <v>109</v>
      </c>
      <c r="E381" s="23">
        <f>LARGE(F381:AG381,1)+LARGE(F381:AG381,2)+LARGE(F381:AG381,3)+LARGE(F381:AG381,4)+IFERROR(LARGE(F381:AG381,5),0)+IFERROR(LARGE(F381:AG381,6),0)</f>
        <v>0</v>
      </c>
      <c r="F381" s="22"/>
      <c r="G381" s="22"/>
      <c r="H381" s="22"/>
      <c r="I381" s="71"/>
      <c r="J381" s="72"/>
      <c r="K381" s="72"/>
      <c r="L381" s="72"/>
      <c r="M381" s="72"/>
      <c r="N381" s="22"/>
      <c r="O381" s="22"/>
      <c r="P381" s="22"/>
      <c r="Q381" s="22"/>
      <c r="R381" s="22"/>
      <c r="S381" s="22"/>
      <c r="T381" s="71"/>
      <c r="U381" s="71"/>
      <c r="V381" s="22"/>
      <c r="W381" s="22"/>
      <c r="X381" s="22"/>
      <c r="Y381" s="73"/>
      <c r="Z381" s="22"/>
      <c r="AA381" s="22"/>
      <c r="AB381" s="22"/>
      <c r="AC381" s="22"/>
      <c r="AD381" s="22">
        <f>IFERROR(LARGE(AH381:AM381,1),0)+IFERROR(LARGE(AH381:AM381,2),0)</f>
        <v>0</v>
      </c>
      <c r="AE381" s="22">
        <f>IFERROR(LARGE(AH381:AM381,3),0)+IFERROR(LARGE(AH381:AM381,4),0)</f>
        <v>0</v>
      </c>
      <c r="AF381" s="22">
        <f>IFERROR(LARGE(AH381:AM381,5),0)+IFERROR(LARGE(AH381:AM381,6),0)</f>
        <v>0</v>
      </c>
      <c r="AG381" s="22">
        <f>IFERROR(LARGE(AH381:AM381,7),0)</f>
        <v>0</v>
      </c>
      <c r="AH381" s="22"/>
      <c r="AI381" s="22"/>
      <c r="AJ381" s="22"/>
      <c r="AK381" s="22"/>
      <c r="AL381" s="22"/>
      <c r="AM381" s="22"/>
    </row>
    <row r="382" spans="1:39">
      <c r="A382" s="3"/>
      <c r="B382" s="3"/>
      <c r="C382" s="3"/>
      <c r="D382" s="2">
        <f ca="1">IF(E381=E382,D381,CELL("wiersz",A380))</f>
        <v>109</v>
      </c>
      <c r="E382" s="23">
        <f>LARGE(F382:AG382,1)+LARGE(F382:AG382,2)+LARGE(F382:AG382,3)+LARGE(F382:AG382,4)+IFERROR(LARGE(F382:AG382,5),0)+IFERROR(LARGE(F382:AG382,6),0)</f>
        <v>0</v>
      </c>
      <c r="F382" s="22"/>
      <c r="G382" s="22"/>
      <c r="H382" s="22"/>
      <c r="I382" s="71"/>
      <c r="J382" s="72"/>
      <c r="K382" s="72"/>
      <c r="L382" s="72"/>
      <c r="M382" s="72"/>
      <c r="N382" s="22"/>
      <c r="O382" s="22"/>
      <c r="P382" s="22"/>
      <c r="Q382" s="22"/>
      <c r="R382" s="22"/>
      <c r="S382" s="22"/>
      <c r="T382" s="71"/>
      <c r="U382" s="71"/>
      <c r="V382" s="22"/>
      <c r="W382" s="22"/>
      <c r="X382" s="22"/>
      <c r="Y382" s="73"/>
      <c r="Z382" s="22"/>
      <c r="AA382" s="22"/>
      <c r="AB382" s="22"/>
      <c r="AC382" s="22"/>
      <c r="AD382" s="22">
        <f>IFERROR(LARGE(AH382:AM382,1),0)+IFERROR(LARGE(AH382:AM382,2),0)</f>
        <v>0</v>
      </c>
      <c r="AE382" s="22">
        <f>IFERROR(LARGE(AH382:AM382,3),0)+IFERROR(LARGE(AH382:AM382,4),0)</f>
        <v>0</v>
      </c>
      <c r="AF382" s="22">
        <f>IFERROR(LARGE(AH382:AM382,5),0)+IFERROR(LARGE(AH382:AM382,6),0)</f>
        <v>0</v>
      </c>
      <c r="AG382" s="22">
        <f>IFERROR(LARGE(AH382:AM382,7),0)</f>
        <v>0</v>
      </c>
      <c r="AH382" s="22"/>
      <c r="AI382" s="22"/>
      <c r="AJ382" s="22"/>
      <c r="AK382" s="22"/>
      <c r="AL382" s="22"/>
      <c r="AM382" s="22"/>
    </row>
    <row r="383" spans="1:39">
      <c r="A383" s="3"/>
      <c r="B383" s="3"/>
      <c r="C383" s="3"/>
      <c r="D383" s="2">
        <f ca="1">IF(E382=E383,D382,CELL("wiersz",A381))</f>
        <v>109</v>
      </c>
      <c r="E383" s="23">
        <f>LARGE(F383:AG383,1)+LARGE(F383:AG383,2)+LARGE(F383:AG383,3)+LARGE(F383:AG383,4)+IFERROR(LARGE(F383:AG383,5),0)+IFERROR(LARGE(F383:AG383,6),0)</f>
        <v>0</v>
      </c>
      <c r="F383" s="22"/>
      <c r="G383" s="22"/>
      <c r="H383" s="22"/>
      <c r="I383" s="71"/>
      <c r="J383" s="72"/>
      <c r="K383" s="72"/>
      <c r="L383" s="72"/>
      <c r="M383" s="72"/>
      <c r="N383" s="22"/>
      <c r="O383" s="22"/>
      <c r="P383" s="22"/>
      <c r="Q383" s="22"/>
      <c r="R383" s="22"/>
      <c r="S383" s="22"/>
      <c r="T383" s="71"/>
      <c r="U383" s="71"/>
      <c r="V383" s="22"/>
      <c r="W383" s="22"/>
      <c r="X383" s="22"/>
      <c r="Y383" s="73"/>
      <c r="Z383" s="22"/>
      <c r="AA383" s="22"/>
      <c r="AB383" s="22"/>
      <c r="AC383" s="22"/>
      <c r="AD383" s="22">
        <f>IFERROR(LARGE(AH383:AM383,1),0)+IFERROR(LARGE(AH383:AM383,2),0)</f>
        <v>0</v>
      </c>
      <c r="AE383" s="22">
        <f>IFERROR(LARGE(AH383:AM383,3),0)+IFERROR(LARGE(AH383:AM383,4),0)</f>
        <v>0</v>
      </c>
      <c r="AF383" s="22">
        <f>IFERROR(LARGE(AH383:AM383,5),0)+IFERROR(LARGE(AH383:AM383,6),0)</f>
        <v>0</v>
      </c>
      <c r="AG383" s="22">
        <f>IFERROR(LARGE(AH383:AM383,7),0)</f>
        <v>0</v>
      </c>
      <c r="AH383" s="22"/>
      <c r="AI383" s="22"/>
      <c r="AJ383" s="22"/>
      <c r="AK383" s="22"/>
      <c r="AL383" s="22"/>
      <c r="AM383" s="22"/>
    </row>
    <row r="384" spans="1:39">
      <c r="A384" s="3"/>
      <c r="B384" s="3"/>
      <c r="C384" s="3"/>
      <c r="D384" s="2">
        <f ca="1">IF(E383=E384,D383,CELL("wiersz",A382))</f>
        <v>109</v>
      </c>
      <c r="E384" s="23">
        <f>LARGE(F384:AG384,1)+LARGE(F384:AG384,2)+LARGE(F384:AG384,3)+LARGE(F384:AG384,4)+IFERROR(LARGE(F384:AG384,5),0)+IFERROR(LARGE(F384:AG384,6),0)</f>
        <v>0</v>
      </c>
      <c r="F384" s="22"/>
      <c r="G384" s="22"/>
      <c r="H384" s="22"/>
      <c r="I384" s="71"/>
      <c r="J384" s="72"/>
      <c r="K384" s="72"/>
      <c r="L384" s="72"/>
      <c r="M384" s="72"/>
      <c r="N384" s="22"/>
      <c r="O384" s="22"/>
      <c r="P384" s="22"/>
      <c r="Q384" s="22"/>
      <c r="R384" s="22"/>
      <c r="S384" s="22"/>
      <c r="T384" s="71"/>
      <c r="U384" s="71"/>
      <c r="V384" s="22"/>
      <c r="W384" s="22"/>
      <c r="X384" s="22"/>
      <c r="Y384" s="73"/>
      <c r="Z384" s="22"/>
      <c r="AA384" s="22"/>
      <c r="AB384" s="22"/>
      <c r="AC384" s="22"/>
      <c r="AD384" s="22">
        <f>IFERROR(LARGE(AH384:AM384,1),0)+IFERROR(LARGE(AH384:AM384,2),0)</f>
        <v>0</v>
      </c>
      <c r="AE384" s="22">
        <f>IFERROR(LARGE(AH384:AM384,3),0)+IFERROR(LARGE(AH384:AM384,4),0)</f>
        <v>0</v>
      </c>
      <c r="AF384" s="22">
        <f>IFERROR(LARGE(AH384:AM384,5),0)+IFERROR(LARGE(AH384:AM384,6),0)</f>
        <v>0</v>
      </c>
      <c r="AG384" s="22">
        <f>IFERROR(LARGE(AH384:AM384,7),0)</f>
        <v>0</v>
      </c>
      <c r="AH384" s="22"/>
      <c r="AI384" s="22"/>
      <c r="AJ384" s="22"/>
      <c r="AK384" s="22"/>
      <c r="AL384" s="22"/>
      <c r="AM384" s="22"/>
    </row>
    <row r="385" spans="1:39">
      <c r="A385" s="3"/>
      <c r="B385" s="3"/>
      <c r="C385" s="3"/>
      <c r="D385" s="2">
        <f ca="1">IF(E384=E385,D384,CELL("wiersz",A383))</f>
        <v>109</v>
      </c>
      <c r="E385" s="23">
        <f>LARGE(F385:AG385,1)+LARGE(F385:AG385,2)+LARGE(F385:AG385,3)+LARGE(F385:AG385,4)+IFERROR(LARGE(F385:AG385,5),0)+IFERROR(LARGE(F385:AG385,6),0)</f>
        <v>0</v>
      </c>
      <c r="F385" s="22"/>
      <c r="G385" s="22"/>
      <c r="H385" s="22"/>
      <c r="I385" s="71"/>
      <c r="J385" s="72"/>
      <c r="K385" s="72"/>
      <c r="L385" s="72"/>
      <c r="M385" s="72"/>
      <c r="N385" s="22"/>
      <c r="O385" s="22"/>
      <c r="P385" s="22"/>
      <c r="Q385" s="22"/>
      <c r="R385" s="22"/>
      <c r="S385" s="22"/>
      <c r="T385" s="71"/>
      <c r="U385" s="71"/>
      <c r="V385" s="22"/>
      <c r="W385" s="22"/>
      <c r="X385" s="22"/>
      <c r="Y385" s="73"/>
      <c r="Z385" s="22"/>
      <c r="AA385" s="22"/>
      <c r="AB385" s="22"/>
      <c r="AC385" s="22"/>
      <c r="AD385" s="22">
        <f>IFERROR(LARGE(AH385:AM385,1),0)+IFERROR(LARGE(AH385:AM385,2),0)</f>
        <v>0</v>
      </c>
      <c r="AE385" s="22">
        <f>IFERROR(LARGE(AH385:AM385,3),0)+IFERROR(LARGE(AH385:AM385,4),0)</f>
        <v>0</v>
      </c>
      <c r="AF385" s="22">
        <f>IFERROR(LARGE(AH385:AM385,5),0)+IFERROR(LARGE(AH385:AM385,6),0)</f>
        <v>0</v>
      </c>
      <c r="AG385" s="22">
        <f>IFERROR(LARGE(AH385:AM385,7),0)</f>
        <v>0</v>
      </c>
      <c r="AH385" s="22"/>
      <c r="AI385" s="22"/>
      <c r="AJ385" s="22"/>
      <c r="AK385" s="22"/>
      <c r="AL385" s="22"/>
      <c r="AM385" s="22"/>
    </row>
    <row r="386" spans="1:39">
      <c r="A386" s="3"/>
      <c r="B386" s="3"/>
      <c r="C386" s="3"/>
      <c r="D386" s="2">
        <f ca="1">IF(E385=E386,D385,CELL("wiersz",A384))</f>
        <v>109</v>
      </c>
      <c r="E386" s="23">
        <f>LARGE(F386:AG386,1)+LARGE(F386:AG386,2)+LARGE(F386:AG386,3)+LARGE(F386:AG386,4)+IFERROR(LARGE(F386:AG386,5),0)+IFERROR(LARGE(F386:AG386,6),0)</f>
        <v>0</v>
      </c>
      <c r="F386" s="22"/>
      <c r="G386" s="22"/>
      <c r="H386" s="22"/>
      <c r="I386" s="71"/>
      <c r="J386" s="72"/>
      <c r="K386" s="72"/>
      <c r="L386" s="72"/>
      <c r="M386" s="72"/>
      <c r="N386" s="22"/>
      <c r="O386" s="22"/>
      <c r="P386" s="22"/>
      <c r="Q386" s="22"/>
      <c r="R386" s="22"/>
      <c r="S386" s="22"/>
      <c r="T386" s="71"/>
      <c r="U386" s="71"/>
      <c r="V386" s="22"/>
      <c r="W386" s="22"/>
      <c r="X386" s="22"/>
      <c r="Y386" s="73"/>
      <c r="Z386" s="22"/>
      <c r="AA386" s="22"/>
      <c r="AB386" s="22"/>
      <c r="AC386" s="22"/>
      <c r="AD386" s="22">
        <f>IFERROR(LARGE(AH386:AM386,1),0)+IFERROR(LARGE(AH386:AM386,2),0)</f>
        <v>0</v>
      </c>
      <c r="AE386" s="22">
        <f>IFERROR(LARGE(AH386:AM386,3),0)+IFERROR(LARGE(AH386:AM386,4),0)</f>
        <v>0</v>
      </c>
      <c r="AF386" s="22">
        <f>IFERROR(LARGE(AH386:AM386,5),0)+IFERROR(LARGE(AH386:AM386,6),0)</f>
        <v>0</v>
      </c>
      <c r="AG386" s="22">
        <f>IFERROR(LARGE(AH386:AM386,7),0)</f>
        <v>0</v>
      </c>
      <c r="AH386" s="22"/>
      <c r="AI386" s="22"/>
      <c r="AJ386" s="22"/>
      <c r="AK386" s="22"/>
      <c r="AL386" s="22"/>
      <c r="AM386" s="22"/>
    </row>
    <row r="387" spans="1:39">
      <c r="A387" s="3"/>
      <c r="B387" s="3"/>
      <c r="C387" s="3"/>
      <c r="D387" s="2">
        <f ca="1">IF(E386=E387,D386,CELL("wiersz",A385))</f>
        <v>109</v>
      </c>
      <c r="E387" s="23">
        <f>LARGE(F387:AG387,1)+LARGE(F387:AG387,2)+LARGE(F387:AG387,3)+LARGE(F387:AG387,4)+IFERROR(LARGE(F387:AG387,5),0)+IFERROR(LARGE(F387:AG387,6),0)</f>
        <v>0</v>
      </c>
      <c r="F387" s="22"/>
      <c r="G387" s="22"/>
      <c r="H387" s="22"/>
      <c r="I387" s="71"/>
      <c r="J387" s="72"/>
      <c r="K387" s="72"/>
      <c r="L387" s="72"/>
      <c r="M387" s="72"/>
      <c r="N387" s="22"/>
      <c r="O387" s="22"/>
      <c r="P387" s="22"/>
      <c r="Q387" s="22"/>
      <c r="R387" s="22"/>
      <c r="S387" s="22"/>
      <c r="T387" s="71"/>
      <c r="U387" s="71"/>
      <c r="V387" s="22"/>
      <c r="W387" s="22"/>
      <c r="X387" s="22"/>
      <c r="Y387" s="73"/>
      <c r="Z387" s="22"/>
      <c r="AA387" s="22"/>
      <c r="AB387" s="22"/>
      <c r="AC387" s="22"/>
      <c r="AD387" s="22">
        <f>IFERROR(LARGE(AH387:AM387,1),0)+IFERROR(LARGE(AH387:AM387,2),0)</f>
        <v>0</v>
      </c>
      <c r="AE387" s="22">
        <f>IFERROR(LARGE(AH387:AM387,3),0)+IFERROR(LARGE(AH387:AM387,4),0)</f>
        <v>0</v>
      </c>
      <c r="AF387" s="22">
        <f>IFERROR(LARGE(AH387:AM387,5),0)+IFERROR(LARGE(AH387:AM387,6),0)</f>
        <v>0</v>
      </c>
      <c r="AG387" s="22">
        <f>IFERROR(LARGE(AH387:AM387,7),0)</f>
        <v>0</v>
      </c>
      <c r="AH387" s="22"/>
      <c r="AI387" s="22"/>
      <c r="AJ387" s="22"/>
      <c r="AK387" s="22"/>
      <c r="AL387" s="22"/>
      <c r="AM387" s="22"/>
    </row>
    <row r="388" spans="1:39">
      <c r="A388" s="3"/>
      <c r="B388" s="3"/>
      <c r="C388" s="3"/>
      <c r="D388" s="2">
        <f ca="1">IF(E387=E388,D387,CELL("wiersz",A386))</f>
        <v>109</v>
      </c>
      <c r="E388" s="23">
        <f>LARGE(F388:AG388,1)+LARGE(F388:AG388,2)+LARGE(F388:AG388,3)+LARGE(F388:AG388,4)+IFERROR(LARGE(F388:AG388,5),0)+IFERROR(LARGE(F388:AG388,6),0)</f>
        <v>0</v>
      </c>
      <c r="F388" s="22"/>
      <c r="G388" s="22"/>
      <c r="H388" s="22"/>
      <c r="I388" s="71"/>
      <c r="J388" s="72"/>
      <c r="K388" s="72"/>
      <c r="L388" s="72"/>
      <c r="M388" s="72"/>
      <c r="N388" s="22"/>
      <c r="O388" s="22"/>
      <c r="P388" s="22"/>
      <c r="Q388" s="22"/>
      <c r="R388" s="22"/>
      <c r="S388" s="22"/>
      <c r="T388" s="71"/>
      <c r="U388" s="71"/>
      <c r="V388" s="22"/>
      <c r="W388" s="22"/>
      <c r="X388" s="22"/>
      <c r="Y388" s="73"/>
      <c r="Z388" s="22"/>
      <c r="AA388" s="22"/>
      <c r="AB388" s="22"/>
      <c r="AC388" s="22"/>
      <c r="AD388" s="22">
        <f>IFERROR(LARGE(AH388:AM388,1),0)+IFERROR(LARGE(AH388:AM388,2),0)</f>
        <v>0</v>
      </c>
      <c r="AE388" s="22">
        <f>IFERROR(LARGE(AH388:AM388,3),0)+IFERROR(LARGE(AH388:AM388,4),0)</f>
        <v>0</v>
      </c>
      <c r="AF388" s="22">
        <f>IFERROR(LARGE(AH388:AM388,5),0)+IFERROR(LARGE(AH388:AM388,6),0)</f>
        <v>0</v>
      </c>
      <c r="AG388" s="22">
        <f>IFERROR(LARGE(AH388:AM388,7),0)</f>
        <v>0</v>
      </c>
      <c r="AH388" s="22"/>
      <c r="AI388" s="22"/>
      <c r="AJ388" s="22"/>
      <c r="AK388" s="22"/>
      <c r="AL388" s="22"/>
      <c r="AM388" s="22"/>
    </row>
    <row r="389" spans="1:39">
      <c r="A389" s="3"/>
      <c r="B389" s="3"/>
      <c r="C389" s="3"/>
      <c r="D389" s="2">
        <f ca="1">IF(E388=E389,D388,CELL("wiersz",A387))</f>
        <v>109</v>
      </c>
      <c r="E389" s="23">
        <f>LARGE(F389:AG389,1)+LARGE(F389:AG389,2)+LARGE(F389:AG389,3)+LARGE(F389:AG389,4)+IFERROR(LARGE(F389:AG389,5),0)+IFERROR(LARGE(F389:AG389,6),0)</f>
        <v>0</v>
      </c>
      <c r="F389" s="22"/>
      <c r="G389" s="22"/>
      <c r="H389" s="22"/>
      <c r="I389" s="71"/>
      <c r="J389" s="72"/>
      <c r="K389" s="72"/>
      <c r="L389" s="72"/>
      <c r="M389" s="72"/>
      <c r="N389" s="22"/>
      <c r="O389" s="22"/>
      <c r="P389" s="22"/>
      <c r="Q389" s="22"/>
      <c r="R389" s="22"/>
      <c r="S389" s="22"/>
      <c r="T389" s="71"/>
      <c r="U389" s="71"/>
      <c r="V389" s="22"/>
      <c r="W389" s="22"/>
      <c r="X389" s="22"/>
      <c r="Y389" s="73"/>
      <c r="Z389" s="22"/>
      <c r="AA389" s="22"/>
      <c r="AB389" s="22"/>
      <c r="AC389" s="22"/>
      <c r="AD389" s="22">
        <f>IFERROR(LARGE(AH389:AM389,1),0)+IFERROR(LARGE(AH389:AM389,2),0)</f>
        <v>0</v>
      </c>
      <c r="AE389" s="22">
        <f>IFERROR(LARGE(AH389:AM389,3),0)+IFERROR(LARGE(AH389:AM389,4),0)</f>
        <v>0</v>
      </c>
      <c r="AF389" s="22">
        <f>IFERROR(LARGE(AH389:AM389,5),0)+IFERROR(LARGE(AH389:AM389,6),0)</f>
        <v>0</v>
      </c>
      <c r="AG389" s="22">
        <f>IFERROR(LARGE(AH389:AM389,7),0)</f>
        <v>0</v>
      </c>
      <c r="AH389" s="22"/>
      <c r="AI389" s="22"/>
      <c r="AJ389" s="22"/>
      <c r="AK389" s="22"/>
      <c r="AL389" s="22"/>
      <c r="AM389" s="22"/>
    </row>
    <row r="390" spans="1:39">
      <c r="A390" s="3"/>
      <c r="B390" s="3"/>
      <c r="C390" s="3"/>
      <c r="D390" s="2">
        <f ca="1">IF(E389=E390,D389,CELL("wiersz",A388))</f>
        <v>109</v>
      </c>
      <c r="E390" s="23">
        <f>LARGE(F390:AG390,1)+LARGE(F390:AG390,2)+LARGE(F390:AG390,3)+LARGE(F390:AG390,4)+IFERROR(LARGE(F390:AG390,5),0)+IFERROR(LARGE(F390:AG390,6),0)</f>
        <v>0</v>
      </c>
      <c r="F390" s="22"/>
      <c r="G390" s="22"/>
      <c r="H390" s="22"/>
      <c r="I390" s="71"/>
      <c r="J390" s="72"/>
      <c r="K390" s="72"/>
      <c r="L390" s="72"/>
      <c r="M390" s="72"/>
      <c r="N390" s="22"/>
      <c r="O390" s="22"/>
      <c r="P390" s="22"/>
      <c r="Q390" s="22"/>
      <c r="R390" s="22"/>
      <c r="S390" s="22"/>
      <c r="T390" s="71"/>
      <c r="U390" s="71"/>
      <c r="V390" s="22"/>
      <c r="W390" s="22"/>
      <c r="X390" s="22"/>
      <c r="Y390" s="73"/>
      <c r="Z390" s="22"/>
      <c r="AA390" s="22"/>
      <c r="AB390" s="22"/>
      <c r="AC390" s="22"/>
      <c r="AD390" s="22">
        <f>IFERROR(LARGE(AH390:AM390,1),0)+IFERROR(LARGE(AH390:AM390,2),0)</f>
        <v>0</v>
      </c>
      <c r="AE390" s="22">
        <f>IFERROR(LARGE(AH390:AM390,3),0)+IFERROR(LARGE(AH390:AM390,4),0)</f>
        <v>0</v>
      </c>
      <c r="AF390" s="22">
        <f>IFERROR(LARGE(AH390:AM390,5),0)+IFERROR(LARGE(AH390:AM390,6),0)</f>
        <v>0</v>
      </c>
      <c r="AG390" s="22">
        <f>IFERROR(LARGE(AH390:AM390,7),0)</f>
        <v>0</v>
      </c>
      <c r="AH390" s="22"/>
      <c r="AI390" s="22"/>
      <c r="AJ390" s="22"/>
      <c r="AK390" s="22"/>
      <c r="AL390" s="22"/>
      <c r="AM390" s="22"/>
    </row>
    <row r="391" spans="1:39">
      <c r="A391" s="3"/>
      <c r="B391" s="3"/>
      <c r="C391" s="3"/>
      <c r="D391" s="2">
        <f ca="1">IF(E390=E391,D390,CELL("wiersz",A389))</f>
        <v>109</v>
      </c>
      <c r="E391" s="23">
        <f>LARGE(F391:AG391,1)+LARGE(F391:AG391,2)+LARGE(F391:AG391,3)+LARGE(F391:AG391,4)+IFERROR(LARGE(F391:AG391,5),0)+IFERROR(LARGE(F391:AG391,6),0)</f>
        <v>0</v>
      </c>
      <c r="F391" s="22"/>
      <c r="G391" s="22"/>
      <c r="H391" s="22"/>
      <c r="I391" s="71"/>
      <c r="J391" s="72"/>
      <c r="K391" s="72"/>
      <c r="L391" s="72"/>
      <c r="M391" s="72"/>
      <c r="N391" s="22"/>
      <c r="O391" s="22"/>
      <c r="P391" s="22"/>
      <c r="Q391" s="22"/>
      <c r="R391" s="22"/>
      <c r="S391" s="22"/>
      <c r="T391" s="71"/>
      <c r="U391" s="71"/>
      <c r="V391" s="22"/>
      <c r="W391" s="22"/>
      <c r="X391" s="22"/>
      <c r="Y391" s="73"/>
      <c r="Z391" s="22"/>
      <c r="AA391" s="22"/>
      <c r="AB391" s="22"/>
      <c r="AC391" s="22"/>
      <c r="AD391" s="22">
        <f>IFERROR(LARGE(AH391:AM391,1),0)+IFERROR(LARGE(AH391:AM391,2),0)</f>
        <v>0</v>
      </c>
      <c r="AE391" s="22">
        <f>IFERROR(LARGE(AH391:AM391,3),0)+IFERROR(LARGE(AH391:AM391,4),0)</f>
        <v>0</v>
      </c>
      <c r="AF391" s="22">
        <f>IFERROR(LARGE(AH391:AM391,5),0)+IFERROR(LARGE(AH391:AM391,6),0)</f>
        <v>0</v>
      </c>
      <c r="AG391" s="22">
        <f>IFERROR(LARGE(AH391:AM391,7),0)</f>
        <v>0</v>
      </c>
      <c r="AH391" s="22"/>
      <c r="AI391" s="22"/>
      <c r="AJ391" s="22"/>
      <c r="AK391" s="22"/>
      <c r="AL391" s="22"/>
      <c r="AM391" s="22"/>
    </row>
    <row r="392" spans="1:39">
      <c r="A392" s="3"/>
      <c r="B392" s="3"/>
      <c r="C392" s="3"/>
      <c r="D392" s="2">
        <f ca="1">IF(E391=E392,D391,CELL("wiersz",A390))</f>
        <v>109</v>
      </c>
      <c r="E392" s="23">
        <f>LARGE(F392:AG392,1)+LARGE(F392:AG392,2)+LARGE(F392:AG392,3)+LARGE(F392:AG392,4)+IFERROR(LARGE(F392:AG392,5),0)+IFERROR(LARGE(F392:AG392,6),0)</f>
        <v>0</v>
      </c>
      <c r="F392" s="22"/>
      <c r="G392" s="22"/>
      <c r="H392" s="22"/>
      <c r="I392" s="71"/>
      <c r="J392" s="72"/>
      <c r="K392" s="72"/>
      <c r="L392" s="72"/>
      <c r="M392" s="72"/>
      <c r="N392" s="22"/>
      <c r="O392" s="22"/>
      <c r="P392" s="22"/>
      <c r="Q392" s="22"/>
      <c r="R392" s="22"/>
      <c r="S392" s="22"/>
      <c r="T392" s="71"/>
      <c r="U392" s="71"/>
      <c r="V392" s="22"/>
      <c r="W392" s="22"/>
      <c r="X392" s="22"/>
      <c r="Y392" s="73"/>
      <c r="Z392" s="22"/>
      <c r="AA392" s="22"/>
      <c r="AB392" s="22"/>
      <c r="AC392" s="22"/>
      <c r="AD392" s="22">
        <f>IFERROR(LARGE(AH392:AM392,1),0)+IFERROR(LARGE(AH392:AM392,2),0)</f>
        <v>0</v>
      </c>
      <c r="AE392" s="22">
        <f>IFERROR(LARGE(AH392:AM392,3),0)+IFERROR(LARGE(AH392:AM392,4),0)</f>
        <v>0</v>
      </c>
      <c r="AF392" s="22">
        <f>IFERROR(LARGE(AH392:AM392,5),0)+IFERROR(LARGE(AH392:AM392,6),0)</f>
        <v>0</v>
      </c>
      <c r="AG392" s="22">
        <f>IFERROR(LARGE(AH392:AM392,7),0)</f>
        <v>0</v>
      </c>
      <c r="AH392" s="22"/>
      <c r="AI392" s="22"/>
      <c r="AJ392" s="22"/>
      <c r="AK392" s="22"/>
      <c r="AL392" s="22"/>
      <c r="AM392" s="22"/>
    </row>
    <row r="393" spans="1:39">
      <c r="A393" s="3"/>
      <c r="B393" s="3"/>
      <c r="C393" s="3"/>
      <c r="D393" s="2">
        <f ca="1">IF(E392=E393,D392,CELL("wiersz",A391))</f>
        <v>109</v>
      </c>
      <c r="E393" s="23">
        <f>LARGE(F393:AG393,1)+LARGE(F393:AG393,2)+LARGE(F393:AG393,3)+LARGE(F393:AG393,4)+IFERROR(LARGE(F393:AG393,5),0)+IFERROR(LARGE(F393:AG393,6),0)</f>
        <v>0</v>
      </c>
      <c r="F393" s="22"/>
      <c r="G393" s="22"/>
      <c r="H393" s="22"/>
      <c r="I393" s="71"/>
      <c r="J393" s="72"/>
      <c r="K393" s="72"/>
      <c r="L393" s="72"/>
      <c r="M393" s="72"/>
      <c r="N393" s="22"/>
      <c r="O393" s="22"/>
      <c r="P393" s="22"/>
      <c r="Q393" s="22"/>
      <c r="R393" s="22"/>
      <c r="S393" s="22"/>
      <c r="T393" s="71"/>
      <c r="U393" s="71"/>
      <c r="V393" s="22"/>
      <c r="W393" s="22"/>
      <c r="X393" s="22"/>
      <c r="Y393" s="73"/>
      <c r="Z393" s="22"/>
      <c r="AA393" s="22"/>
      <c r="AB393" s="22"/>
      <c r="AC393" s="22"/>
      <c r="AD393" s="22">
        <f>IFERROR(LARGE(AH393:AM393,1),0)+IFERROR(LARGE(AH393:AM393,2),0)</f>
        <v>0</v>
      </c>
      <c r="AE393" s="22">
        <f>IFERROR(LARGE(AH393:AM393,3),0)+IFERROR(LARGE(AH393:AM393,4),0)</f>
        <v>0</v>
      </c>
      <c r="AF393" s="22">
        <f>IFERROR(LARGE(AH393:AM393,5),0)+IFERROR(LARGE(AH393:AM393,6),0)</f>
        <v>0</v>
      </c>
      <c r="AG393" s="22">
        <f>IFERROR(LARGE(AH393:AM393,7),0)</f>
        <v>0</v>
      </c>
      <c r="AH393" s="22"/>
      <c r="AI393" s="22"/>
      <c r="AJ393" s="22"/>
      <c r="AK393" s="22"/>
      <c r="AL393" s="22"/>
      <c r="AM393" s="22"/>
    </row>
    <row r="394" spans="1:39">
      <c r="A394" s="3"/>
      <c r="B394" s="3"/>
      <c r="C394" s="3"/>
      <c r="D394" s="2">
        <f ca="1">IF(E393=E394,D393,CELL("wiersz",A392))</f>
        <v>109</v>
      </c>
      <c r="E394" s="23">
        <f>LARGE(F394:AG394,1)+LARGE(F394:AG394,2)+LARGE(F394:AG394,3)+LARGE(F394:AG394,4)+IFERROR(LARGE(F394:AG394,5),0)+IFERROR(LARGE(F394:AG394,6),0)</f>
        <v>0</v>
      </c>
      <c r="F394" s="22"/>
      <c r="G394" s="22"/>
      <c r="H394" s="22"/>
      <c r="I394" s="71"/>
      <c r="J394" s="72"/>
      <c r="K394" s="72"/>
      <c r="L394" s="72"/>
      <c r="M394" s="72"/>
      <c r="N394" s="22"/>
      <c r="O394" s="22"/>
      <c r="P394" s="22"/>
      <c r="Q394" s="22"/>
      <c r="R394" s="22"/>
      <c r="S394" s="22"/>
      <c r="T394" s="71"/>
      <c r="U394" s="71"/>
      <c r="V394" s="22"/>
      <c r="W394" s="22"/>
      <c r="X394" s="22"/>
      <c r="Y394" s="73"/>
      <c r="Z394" s="22"/>
      <c r="AA394" s="22"/>
      <c r="AB394" s="22"/>
      <c r="AC394" s="22"/>
      <c r="AD394" s="22">
        <f>IFERROR(LARGE(AH394:AM394,1),0)+IFERROR(LARGE(AH394:AM394,2),0)</f>
        <v>0</v>
      </c>
      <c r="AE394" s="22">
        <f>IFERROR(LARGE(AH394:AM394,3),0)+IFERROR(LARGE(AH394:AM394,4),0)</f>
        <v>0</v>
      </c>
      <c r="AF394" s="22">
        <f>IFERROR(LARGE(AH394:AM394,5),0)+IFERROR(LARGE(AH394:AM394,6),0)</f>
        <v>0</v>
      </c>
      <c r="AG394" s="22">
        <f>IFERROR(LARGE(AH394:AM394,7),0)</f>
        <v>0</v>
      </c>
      <c r="AH394" s="22"/>
      <c r="AI394" s="22"/>
      <c r="AJ394" s="22"/>
      <c r="AK394" s="22"/>
      <c r="AL394" s="22"/>
      <c r="AM394" s="22"/>
    </row>
    <row r="395" spans="1:39">
      <c r="A395" s="3"/>
      <c r="B395" s="3"/>
      <c r="C395" s="3"/>
      <c r="D395" s="2">
        <f ca="1">IF(E394=E395,D394,CELL("wiersz",A393))</f>
        <v>109</v>
      </c>
      <c r="E395" s="23">
        <f>LARGE(F395:AG395,1)+LARGE(F395:AG395,2)+LARGE(F395:AG395,3)+LARGE(F395:AG395,4)+IFERROR(LARGE(F395:AG395,5),0)+IFERROR(LARGE(F395:AG395,6),0)</f>
        <v>0</v>
      </c>
      <c r="F395" s="22"/>
      <c r="G395" s="22"/>
      <c r="H395" s="22"/>
      <c r="I395" s="71"/>
      <c r="J395" s="72"/>
      <c r="K395" s="72"/>
      <c r="L395" s="72"/>
      <c r="M395" s="72"/>
      <c r="N395" s="22"/>
      <c r="O395" s="22"/>
      <c r="P395" s="22"/>
      <c r="Q395" s="22"/>
      <c r="R395" s="22"/>
      <c r="S395" s="22"/>
      <c r="T395" s="71"/>
      <c r="U395" s="71"/>
      <c r="V395" s="22"/>
      <c r="W395" s="22"/>
      <c r="X395" s="22"/>
      <c r="Y395" s="73"/>
      <c r="Z395" s="22"/>
      <c r="AA395" s="22"/>
      <c r="AB395" s="22"/>
      <c r="AC395" s="22"/>
      <c r="AD395" s="22">
        <f>IFERROR(LARGE(AH395:AM395,1),0)+IFERROR(LARGE(AH395:AM395,2),0)</f>
        <v>0</v>
      </c>
      <c r="AE395" s="22">
        <f>IFERROR(LARGE(AH395:AM395,3),0)+IFERROR(LARGE(AH395:AM395,4),0)</f>
        <v>0</v>
      </c>
      <c r="AF395" s="22">
        <f>IFERROR(LARGE(AH395:AM395,5),0)+IFERROR(LARGE(AH395:AM395,6),0)</f>
        <v>0</v>
      </c>
      <c r="AG395" s="22">
        <f>IFERROR(LARGE(AH395:AM395,7),0)</f>
        <v>0</v>
      </c>
      <c r="AH395" s="22"/>
      <c r="AI395" s="22"/>
      <c r="AJ395" s="22"/>
      <c r="AK395" s="22"/>
      <c r="AL395" s="22"/>
      <c r="AM395" s="22"/>
    </row>
    <row r="396" spans="1:39">
      <c r="A396" s="3"/>
      <c r="B396" s="3"/>
      <c r="C396" s="3"/>
      <c r="D396" s="2">
        <f ca="1">IF(E395=E396,D395,CELL("wiersz",A394))</f>
        <v>109</v>
      </c>
      <c r="E396" s="23">
        <f>LARGE(F396:AG396,1)+LARGE(F396:AG396,2)+LARGE(F396:AG396,3)+LARGE(F396:AG396,4)+IFERROR(LARGE(F396:AG396,5),0)+IFERROR(LARGE(F396:AG396,6),0)</f>
        <v>0</v>
      </c>
      <c r="F396" s="22"/>
      <c r="G396" s="22"/>
      <c r="H396" s="22"/>
      <c r="I396" s="71"/>
      <c r="J396" s="72"/>
      <c r="K396" s="72"/>
      <c r="L396" s="72"/>
      <c r="M396" s="72"/>
      <c r="N396" s="22"/>
      <c r="O396" s="22"/>
      <c r="P396" s="22"/>
      <c r="Q396" s="22"/>
      <c r="R396" s="22"/>
      <c r="S396" s="22"/>
      <c r="T396" s="71"/>
      <c r="U396" s="71"/>
      <c r="V396" s="22"/>
      <c r="W396" s="22"/>
      <c r="X396" s="22"/>
      <c r="Y396" s="73"/>
      <c r="Z396" s="22"/>
      <c r="AA396" s="22"/>
      <c r="AB396" s="22"/>
      <c r="AC396" s="22"/>
      <c r="AD396" s="22">
        <f>IFERROR(LARGE(AH396:AM396,1),0)+IFERROR(LARGE(AH396:AM396,2),0)</f>
        <v>0</v>
      </c>
      <c r="AE396" s="22">
        <f>IFERROR(LARGE(AH396:AM396,3),0)+IFERROR(LARGE(AH396:AM396,4),0)</f>
        <v>0</v>
      </c>
      <c r="AF396" s="22">
        <f>IFERROR(LARGE(AH396:AM396,5),0)+IFERROR(LARGE(AH396:AM396,6),0)</f>
        <v>0</v>
      </c>
      <c r="AG396" s="22">
        <f>IFERROR(LARGE(AH396:AM396,7),0)</f>
        <v>0</v>
      </c>
      <c r="AH396" s="22"/>
      <c r="AI396" s="22"/>
      <c r="AJ396" s="22"/>
      <c r="AK396" s="22"/>
      <c r="AL396" s="22"/>
      <c r="AM396" s="22"/>
    </row>
    <row r="397" spans="1:39">
      <c r="A397" s="3"/>
      <c r="B397" s="3"/>
      <c r="C397" s="3"/>
      <c r="D397" s="2">
        <f ca="1">IF(E396=E397,D396,CELL("wiersz",A395))</f>
        <v>109</v>
      </c>
      <c r="E397" s="23">
        <f>LARGE(F397:AG397,1)+LARGE(F397:AG397,2)+LARGE(F397:AG397,3)+LARGE(F397:AG397,4)+IFERROR(LARGE(F397:AG397,5),0)+IFERROR(LARGE(F397:AG397,6),0)</f>
        <v>0</v>
      </c>
      <c r="F397" s="22"/>
      <c r="G397" s="22"/>
      <c r="H397" s="22"/>
      <c r="I397" s="71"/>
      <c r="J397" s="72"/>
      <c r="K397" s="72"/>
      <c r="L397" s="72"/>
      <c r="M397" s="72"/>
      <c r="N397" s="22"/>
      <c r="O397" s="22"/>
      <c r="P397" s="22"/>
      <c r="Q397" s="22"/>
      <c r="R397" s="22"/>
      <c r="S397" s="22"/>
      <c r="T397" s="71"/>
      <c r="U397" s="71"/>
      <c r="V397" s="22"/>
      <c r="W397" s="22"/>
      <c r="X397" s="22"/>
      <c r="Y397" s="73"/>
      <c r="Z397" s="22"/>
      <c r="AA397" s="22"/>
      <c r="AB397" s="22"/>
      <c r="AC397" s="22"/>
      <c r="AD397" s="22">
        <f>IFERROR(LARGE(AH397:AM397,1),0)+IFERROR(LARGE(AH397:AM397,2),0)</f>
        <v>0</v>
      </c>
      <c r="AE397" s="22">
        <f>IFERROR(LARGE(AH397:AM397,3),0)+IFERROR(LARGE(AH397:AM397,4),0)</f>
        <v>0</v>
      </c>
      <c r="AF397" s="22">
        <f>IFERROR(LARGE(AH397:AM397,5),0)+IFERROR(LARGE(AH397:AM397,6),0)</f>
        <v>0</v>
      </c>
      <c r="AG397" s="22">
        <f>IFERROR(LARGE(AH397:AM397,7),0)</f>
        <v>0</v>
      </c>
      <c r="AH397" s="22"/>
      <c r="AI397" s="22"/>
      <c r="AJ397" s="22"/>
      <c r="AK397" s="22"/>
      <c r="AL397" s="22"/>
      <c r="AM397" s="22"/>
    </row>
    <row r="398" spans="1:39">
      <c r="A398" s="3"/>
      <c r="B398" s="3"/>
      <c r="C398" s="3"/>
      <c r="D398" s="2">
        <f ca="1">IF(E397=E398,D397,CELL("wiersz",A396))</f>
        <v>109</v>
      </c>
      <c r="E398" s="23">
        <f>LARGE(F398:AG398,1)+LARGE(F398:AG398,2)+LARGE(F398:AG398,3)+LARGE(F398:AG398,4)+IFERROR(LARGE(F398:AG398,5),0)+IFERROR(LARGE(F398:AG398,6),0)</f>
        <v>0</v>
      </c>
      <c r="F398" s="22"/>
      <c r="G398" s="22"/>
      <c r="H398" s="22"/>
      <c r="I398" s="71"/>
      <c r="J398" s="72"/>
      <c r="K398" s="72"/>
      <c r="L398" s="72"/>
      <c r="M398" s="72"/>
      <c r="N398" s="22"/>
      <c r="O398" s="22"/>
      <c r="P398" s="22"/>
      <c r="Q398" s="22"/>
      <c r="R398" s="22"/>
      <c r="S398" s="22"/>
      <c r="T398" s="71"/>
      <c r="U398" s="71"/>
      <c r="V398" s="22"/>
      <c r="W398" s="22"/>
      <c r="X398" s="22"/>
      <c r="Y398" s="73"/>
      <c r="Z398" s="22"/>
      <c r="AA398" s="22"/>
      <c r="AB398" s="22"/>
      <c r="AC398" s="22"/>
      <c r="AD398" s="22">
        <f>IFERROR(LARGE(AH398:AM398,1),0)+IFERROR(LARGE(AH398:AM398,2),0)</f>
        <v>0</v>
      </c>
      <c r="AE398" s="22">
        <f>IFERROR(LARGE(AH398:AM398,3),0)+IFERROR(LARGE(AH398:AM398,4),0)</f>
        <v>0</v>
      </c>
      <c r="AF398" s="22">
        <f>IFERROR(LARGE(AH398:AM398,5),0)+IFERROR(LARGE(AH398:AM398,6),0)</f>
        <v>0</v>
      </c>
      <c r="AG398" s="22">
        <f>IFERROR(LARGE(AH398:AM398,7),0)</f>
        <v>0</v>
      </c>
      <c r="AH398" s="22"/>
      <c r="AI398" s="22"/>
      <c r="AJ398" s="22"/>
      <c r="AK398" s="22"/>
      <c r="AL398" s="22"/>
      <c r="AM398" s="22"/>
    </row>
    <row r="399" spans="1:39">
      <c r="A399" s="3"/>
      <c r="B399" s="3"/>
      <c r="C399" s="3"/>
      <c r="D399" s="2">
        <f ca="1">IF(E398=E399,D398,CELL("wiersz",A397))</f>
        <v>109</v>
      </c>
      <c r="E399" s="23">
        <f>LARGE(F399:AG399,1)+LARGE(F399:AG399,2)+LARGE(F399:AG399,3)+LARGE(F399:AG399,4)+IFERROR(LARGE(F399:AG399,5),0)+IFERROR(LARGE(F399:AG399,6),0)</f>
        <v>0</v>
      </c>
      <c r="F399" s="22"/>
      <c r="G399" s="22"/>
      <c r="H399" s="22"/>
      <c r="I399" s="71"/>
      <c r="J399" s="72"/>
      <c r="K399" s="72"/>
      <c r="L399" s="72"/>
      <c r="M399" s="72"/>
      <c r="N399" s="22"/>
      <c r="O399" s="22"/>
      <c r="P399" s="22"/>
      <c r="Q399" s="22"/>
      <c r="R399" s="22"/>
      <c r="S399" s="22"/>
      <c r="T399" s="71"/>
      <c r="U399" s="71"/>
      <c r="V399" s="22"/>
      <c r="W399" s="22"/>
      <c r="X399" s="22"/>
      <c r="Y399" s="73"/>
      <c r="Z399" s="22"/>
      <c r="AA399" s="22"/>
      <c r="AB399" s="22"/>
      <c r="AC399" s="22"/>
      <c r="AD399" s="22">
        <f>IFERROR(LARGE(AH399:AM399,1),0)+IFERROR(LARGE(AH399:AM399,2),0)</f>
        <v>0</v>
      </c>
      <c r="AE399" s="22">
        <f>IFERROR(LARGE(AH399:AM399,3),0)+IFERROR(LARGE(AH399:AM399,4),0)</f>
        <v>0</v>
      </c>
      <c r="AF399" s="22">
        <f>IFERROR(LARGE(AH399:AM399,5),0)+IFERROR(LARGE(AH399:AM399,6),0)</f>
        <v>0</v>
      </c>
      <c r="AG399" s="22">
        <f>IFERROR(LARGE(AH399:AM399,7),0)</f>
        <v>0</v>
      </c>
      <c r="AH399" s="22"/>
      <c r="AI399" s="22"/>
      <c r="AJ399" s="22"/>
      <c r="AK399" s="22"/>
      <c r="AL399" s="22"/>
      <c r="AM399" s="22"/>
    </row>
    <row r="400" spans="1:39">
      <c r="A400" s="3"/>
      <c r="B400" s="3"/>
      <c r="C400" s="3"/>
      <c r="D400" s="2">
        <f ca="1">IF(E399=E400,D399,CELL("wiersz",A398))</f>
        <v>109</v>
      </c>
      <c r="E400" s="23">
        <f>LARGE(F400:AG400,1)+LARGE(F400:AG400,2)+LARGE(F400:AG400,3)+LARGE(F400:AG400,4)+IFERROR(LARGE(F400:AG400,5),0)+IFERROR(LARGE(F400:AG400,6),0)</f>
        <v>0</v>
      </c>
      <c r="F400" s="22"/>
      <c r="G400" s="22"/>
      <c r="H400" s="22"/>
      <c r="I400" s="71"/>
      <c r="J400" s="72"/>
      <c r="K400" s="72"/>
      <c r="L400" s="72"/>
      <c r="M400" s="72"/>
      <c r="N400" s="22"/>
      <c r="O400" s="22"/>
      <c r="P400" s="22"/>
      <c r="Q400" s="22"/>
      <c r="R400" s="22"/>
      <c r="S400" s="22"/>
      <c r="T400" s="71"/>
      <c r="U400" s="71"/>
      <c r="V400" s="22"/>
      <c r="W400" s="22"/>
      <c r="X400" s="22"/>
      <c r="Y400" s="73"/>
      <c r="Z400" s="22"/>
      <c r="AA400" s="22"/>
      <c r="AB400" s="22"/>
      <c r="AC400" s="22"/>
      <c r="AD400" s="22">
        <f>IFERROR(LARGE(AH400:AM400,1),0)+IFERROR(LARGE(AH400:AM400,2),0)</f>
        <v>0</v>
      </c>
      <c r="AE400" s="22">
        <f>IFERROR(LARGE(AH400:AM400,3),0)+IFERROR(LARGE(AH400:AM400,4),0)</f>
        <v>0</v>
      </c>
      <c r="AF400" s="22">
        <f>IFERROR(LARGE(AH400:AM400,5),0)+IFERROR(LARGE(AH400:AM400,6),0)</f>
        <v>0</v>
      </c>
      <c r="AG400" s="22">
        <f>IFERROR(LARGE(AH400:AM400,7),0)</f>
        <v>0</v>
      </c>
      <c r="AH400" s="22"/>
      <c r="AI400" s="22"/>
      <c r="AJ400" s="22"/>
      <c r="AK400" s="22"/>
      <c r="AL400" s="22"/>
      <c r="AM400" s="22"/>
    </row>
    <row r="401" spans="1:39">
      <c r="A401" s="3"/>
      <c r="B401" s="3"/>
      <c r="C401" s="3"/>
      <c r="D401" s="2">
        <f ca="1">IF(E400=E401,D400,CELL("wiersz",A399))</f>
        <v>109</v>
      </c>
      <c r="E401" s="23">
        <f>LARGE(F401:AG401,1)+LARGE(F401:AG401,2)+LARGE(F401:AG401,3)+LARGE(F401:AG401,4)+IFERROR(LARGE(F401:AG401,5),0)+IFERROR(LARGE(F401:AG401,6),0)</f>
        <v>0</v>
      </c>
      <c r="F401" s="22"/>
      <c r="G401" s="22"/>
      <c r="H401" s="22"/>
      <c r="I401" s="71"/>
      <c r="J401" s="72"/>
      <c r="K401" s="72"/>
      <c r="L401" s="72"/>
      <c r="M401" s="72"/>
      <c r="N401" s="22"/>
      <c r="O401" s="22"/>
      <c r="P401" s="22"/>
      <c r="Q401" s="22"/>
      <c r="R401" s="22"/>
      <c r="S401" s="22"/>
      <c r="T401" s="71"/>
      <c r="U401" s="71"/>
      <c r="V401" s="22"/>
      <c r="W401" s="22"/>
      <c r="X401" s="22"/>
      <c r="Y401" s="73"/>
      <c r="Z401" s="22"/>
      <c r="AA401" s="22"/>
      <c r="AB401" s="22"/>
      <c r="AC401" s="22"/>
      <c r="AD401" s="22">
        <f>IFERROR(LARGE(AH401:AM401,1),0)+IFERROR(LARGE(AH401:AM401,2),0)</f>
        <v>0</v>
      </c>
      <c r="AE401" s="22">
        <f>IFERROR(LARGE(AH401:AM401,3),0)+IFERROR(LARGE(AH401:AM401,4),0)</f>
        <v>0</v>
      </c>
      <c r="AF401" s="22">
        <f>IFERROR(LARGE(AH401:AM401,5),0)+IFERROR(LARGE(AH401:AM401,6),0)</f>
        <v>0</v>
      </c>
      <c r="AG401" s="22">
        <f>IFERROR(LARGE(AH401:AM401,7),0)</f>
        <v>0</v>
      </c>
      <c r="AH401" s="22"/>
      <c r="AI401" s="22"/>
      <c r="AJ401" s="22"/>
      <c r="AK401" s="22"/>
      <c r="AL401" s="22"/>
      <c r="AM401" s="22"/>
    </row>
    <row r="402" spans="1:39">
      <c r="A402" s="3"/>
      <c r="B402" s="3"/>
      <c r="C402" s="3"/>
      <c r="D402" s="2">
        <f ca="1">IF(E401=E402,D401,CELL("wiersz",A400))</f>
        <v>109</v>
      </c>
      <c r="E402" s="23">
        <f>LARGE(F402:AG402,1)+LARGE(F402:AG402,2)+LARGE(F402:AG402,3)+LARGE(F402:AG402,4)+IFERROR(LARGE(F402:AG402,5),0)+IFERROR(LARGE(F402:AG402,6),0)</f>
        <v>0</v>
      </c>
      <c r="F402" s="22"/>
      <c r="G402" s="22"/>
      <c r="H402" s="22"/>
      <c r="I402" s="71"/>
      <c r="J402" s="72"/>
      <c r="K402" s="72"/>
      <c r="L402" s="72"/>
      <c r="M402" s="72"/>
      <c r="N402" s="22"/>
      <c r="O402" s="22"/>
      <c r="P402" s="22"/>
      <c r="Q402" s="22"/>
      <c r="R402" s="22"/>
      <c r="S402" s="22"/>
      <c r="T402" s="71"/>
      <c r="U402" s="71"/>
      <c r="V402" s="22"/>
      <c r="W402" s="22"/>
      <c r="X402" s="22"/>
      <c r="Y402" s="73"/>
      <c r="Z402" s="22"/>
      <c r="AA402" s="22"/>
      <c r="AB402" s="22"/>
      <c r="AC402" s="22"/>
      <c r="AD402" s="22">
        <f>IFERROR(LARGE(AH402:AM402,1),0)+IFERROR(LARGE(AH402:AM402,2),0)</f>
        <v>0</v>
      </c>
      <c r="AE402" s="22">
        <f>IFERROR(LARGE(AH402:AM402,3),0)+IFERROR(LARGE(AH402:AM402,4),0)</f>
        <v>0</v>
      </c>
      <c r="AF402" s="22">
        <f>IFERROR(LARGE(AH402:AM402,5),0)+IFERROR(LARGE(AH402:AM402,6),0)</f>
        <v>0</v>
      </c>
      <c r="AG402" s="22">
        <f>IFERROR(LARGE(AH402:AM402,7),0)</f>
        <v>0</v>
      </c>
      <c r="AH402" s="22"/>
      <c r="AI402" s="22"/>
      <c r="AJ402" s="22"/>
      <c r="AK402" s="22"/>
      <c r="AL402" s="22"/>
      <c r="AM402" s="22"/>
    </row>
    <row r="403" spans="1:39">
      <c r="A403" s="3"/>
      <c r="B403" s="3"/>
      <c r="C403" s="3"/>
      <c r="D403" s="2">
        <f ca="1">IF(E402=E403,D402,CELL("wiersz",A401))</f>
        <v>109</v>
      </c>
      <c r="E403" s="23">
        <f>LARGE(F403:AG403,1)+LARGE(F403:AG403,2)+LARGE(F403:AG403,3)+LARGE(F403:AG403,4)+IFERROR(LARGE(F403:AG403,5),0)+IFERROR(LARGE(F403:AG403,6),0)</f>
        <v>0</v>
      </c>
      <c r="F403" s="22"/>
      <c r="G403" s="22"/>
      <c r="H403" s="22"/>
      <c r="I403" s="71"/>
      <c r="J403" s="72"/>
      <c r="K403" s="72"/>
      <c r="L403" s="72"/>
      <c r="M403" s="72"/>
      <c r="N403" s="22"/>
      <c r="O403" s="22"/>
      <c r="P403" s="22"/>
      <c r="Q403" s="22"/>
      <c r="R403" s="22"/>
      <c r="S403" s="22"/>
      <c r="T403" s="71"/>
      <c r="U403" s="71"/>
      <c r="V403" s="22"/>
      <c r="W403" s="22"/>
      <c r="X403" s="22"/>
      <c r="Y403" s="73"/>
      <c r="Z403" s="22"/>
      <c r="AA403" s="22"/>
      <c r="AB403" s="22"/>
      <c r="AC403" s="22"/>
      <c r="AD403" s="22">
        <f>IFERROR(LARGE(AH403:AM403,1),0)+IFERROR(LARGE(AH403:AM403,2),0)</f>
        <v>0</v>
      </c>
      <c r="AE403" s="22">
        <f>IFERROR(LARGE(AH403:AM403,3),0)+IFERROR(LARGE(AH403:AM403,4),0)</f>
        <v>0</v>
      </c>
      <c r="AF403" s="22">
        <f>IFERROR(LARGE(AH403:AM403,5),0)+IFERROR(LARGE(AH403:AM403,6),0)</f>
        <v>0</v>
      </c>
      <c r="AG403" s="22">
        <f>IFERROR(LARGE(AH403:AM403,7),0)</f>
        <v>0</v>
      </c>
      <c r="AH403" s="22"/>
      <c r="AI403" s="22"/>
      <c r="AJ403" s="22"/>
      <c r="AK403" s="22"/>
      <c r="AL403" s="22"/>
      <c r="AM403" s="22"/>
    </row>
    <row r="404" spans="1:39">
      <c r="A404" s="3"/>
      <c r="B404" s="3"/>
      <c r="C404" s="3"/>
      <c r="D404" s="2">
        <f ca="1">IF(E403=E404,D403,CELL("wiersz",A402))</f>
        <v>109</v>
      </c>
      <c r="E404" s="23">
        <f>LARGE(F404:AG404,1)+LARGE(F404:AG404,2)+LARGE(F404:AG404,3)+LARGE(F404:AG404,4)+IFERROR(LARGE(F404:AG404,5),0)+IFERROR(LARGE(F404:AG404,6),0)</f>
        <v>0</v>
      </c>
      <c r="F404" s="22"/>
      <c r="G404" s="22"/>
      <c r="H404" s="22"/>
      <c r="I404" s="71"/>
      <c r="J404" s="72"/>
      <c r="K404" s="72"/>
      <c r="L404" s="72"/>
      <c r="M404" s="72"/>
      <c r="N404" s="22"/>
      <c r="O404" s="22"/>
      <c r="P404" s="22"/>
      <c r="Q404" s="22"/>
      <c r="R404" s="22"/>
      <c r="S404" s="22"/>
      <c r="T404" s="71"/>
      <c r="U404" s="71"/>
      <c r="V404" s="22"/>
      <c r="W404" s="22"/>
      <c r="X404" s="22"/>
      <c r="Y404" s="73"/>
      <c r="Z404" s="22"/>
      <c r="AA404" s="22"/>
      <c r="AB404" s="22"/>
      <c r="AC404" s="22"/>
      <c r="AD404" s="22">
        <f>IFERROR(LARGE(AH404:AM404,1),0)+IFERROR(LARGE(AH404:AM404,2),0)</f>
        <v>0</v>
      </c>
      <c r="AE404" s="22">
        <f>IFERROR(LARGE(AH404:AM404,3),0)+IFERROR(LARGE(AH404:AM404,4),0)</f>
        <v>0</v>
      </c>
      <c r="AF404" s="22">
        <f>IFERROR(LARGE(AH404:AM404,5),0)+IFERROR(LARGE(AH404:AM404,6),0)</f>
        <v>0</v>
      </c>
      <c r="AG404" s="22">
        <f>IFERROR(LARGE(AH404:AM404,7),0)</f>
        <v>0</v>
      </c>
      <c r="AH404" s="22"/>
      <c r="AI404" s="22"/>
      <c r="AJ404" s="22"/>
      <c r="AK404" s="22"/>
      <c r="AL404" s="22"/>
      <c r="AM404" s="22"/>
    </row>
    <row r="405" spans="1:39">
      <c r="A405" s="3"/>
      <c r="B405" s="3"/>
      <c r="C405" s="3"/>
      <c r="D405" s="2">
        <f ca="1">IF(E404=E405,D404,CELL("wiersz",A403))</f>
        <v>109</v>
      </c>
      <c r="E405" s="23">
        <f>LARGE(F405:AG405,1)+LARGE(F405:AG405,2)+LARGE(F405:AG405,3)+LARGE(F405:AG405,4)+IFERROR(LARGE(F405:AG405,5),0)+IFERROR(LARGE(F405:AG405,6),0)</f>
        <v>0</v>
      </c>
      <c r="F405" s="22"/>
      <c r="G405" s="22"/>
      <c r="H405" s="22"/>
      <c r="I405" s="71"/>
      <c r="J405" s="72"/>
      <c r="K405" s="72"/>
      <c r="L405" s="72"/>
      <c r="M405" s="72"/>
      <c r="N405" s="22"/>
      <c r="O405" s="22"/>
      <c r="P405" s="22"/>
      <c r="Q405" s="22"/>
      <c r="R405" s="22"/>
      <c r="S405" s="22"/>
      <c r="T405" s="71"/>
      <c r="U405" s="71"/>
      <c r="V405" s="22"/>
      <c r="W405" s="22"/>
      <c r="X405" s="22"/>
      <c r="Y405" s="73"/>
      <c r="Z405" s="22"/>
      <c r="AA405" s="22"/>
      <c r="AB405" s="22"/>
      <c r="AC405" s="22"/>
      <c r="AD405" s="22">
        <f>IFERROR(LARGE(AH405:AM405,1),0)+IFERROR(LARGE(AH405:AM405,2),0)</f>
        <v>0</v>
      </c>
      <c r="AE405" s="22">
        <f>IFERROR(LARGE(AH405:AM405,3),0)+IFERROR(LARGE(AH405:AM405,4),0)</f>
        <v>0</v>
      </c>
      <c r="AF405" s="22">
        <f>IFERROR(LARGE(AH405:AM405,5),0)+IFERROR(LARGE(AH405:AM405,6),0)</f>
        <v>0</v>
      </c>
      <c r="AG405" s="22">
        <f>IFERROR(LARGE(AH405:AM405,7),0)</f>
        <v>0</v>
      </c>
      <c r="AH405" s="22"/>
      <c r="AI405" s="22"/>
      <c r="AJ405" s="22"/>
      <c r="AK405" s="22"/>
      <c r="AL405" s="22"/>
      <c r="AM405" s="22"/>
    </row>
    <row r="406" spans="1:39">
      <c r="A406" s="3"/>
      <c r="B406" s="3"/>
      <c r="C406" s="3"/>
      <c r="D406" s="2">
        <f ca="1">IF(E405=E406,D405,CELL("wiersz",A404))</f>
        <v>109</v>
      </c>
      <c r="E406" s="23">
        <f>LARGE(F406:AG406,1)+LARGE(F406:AG406,2)+LARGE(F406:AG406,3)+LARGE(F406:AG406,4)+IFERROR(LARGE(F406:AG406,5),0)+IFERROR(LARGE(F406:AG406,6),0)</f>
        <v>0</v>
      </c>
      <c r="F406" s="22"/>
      <c r="G406" s="22"/>
      <c r="H406" s="22"/>
      <c r="I406" s="71"/>
      <c r="J406" s="72"/>
      <c r="K406" s="72"/>
      <c r="L406" s="72"/>
      <c r="M406" s="72"/>
      <c r="N406" s="22"/>
      <c r="O406" s="22"/>
      <c r="P406" s="22"/>
      <c r="Q406" s="22"/>
      <c r="R406" s="22"/>
      <c r="S406" s="22"/>
      <c r="T406" s="71"/>
      <c r="U406" s="71"/>
      <c r="V406" s="22"/>
      <c r="W406" s="22"/>
      <c r="X406" s="22"/>
      <c r="Y406" s="73"/>
      <c r="Z406" s="22"/>
      <c r="AA406" s="22"/>
      <c r="AB406" s="22"/>
      <c r="AC406" s="22"/>
      <c r="AD406" s="22">
        <f>IFERROR(LARGE(AH406:AM406,1),0)+IFERROR(LARGE(AH406:AM406,2),0)</f>
        <v>0</v>
      </c>
      <c r="AE406" s="22">
        <f>IFERROR(LARGE(AH406:AM406,3),0)+IFERROR(LARGE(AH406:AM406,4),0)</f>
        <v>0</v>
      </c>
      <c r="AF406" s="22">
        <f>IFERROR(LARGE(AH406:AM406,5),0)+IFERROR(LARGE(AH406:AM406,6),0)</f>
        <v>0</v>
      </c>
      <c r="AG406" s="22">
        <f>IFERROR(LARGE(AH406:AM406,7),0)</f>
        <v>0</v>
      </c>
      <c r="AH406" s="22"/>
      <c r="AI406" s="22"/>
      <c r="AJ406" s="22"/>
      <c r="AK406" s="22"/>
      <c r="AL406" s="22"/>
      <c r="AM406" s="22"/>
    </row>
    <row r="407" spans="1:39">
      <c r="A407" s="3"/>
      <c r="B407" s="3"/>
      <c r="C407" s="3"/>
      <c r="D407" s="2">
        <f ca="1">IF(E406=E407,D406,CELL("wiersz",A405))</f>
        <v>109</v>
      </c>
      <c r="E407" s="23">
        <f>LARGE(F407:AG407,1)+LARGE(F407:AG407,2)+LARGE(F407:AG407,3)+LARGE(F407:AG407,4)+IFERROR(LARGE(F407:AG407,5),0)+IFERROR(LARGE(F407:AG407,6),0)</f>
        <v>0</v>
      </c>
      <c r="F407" s="22"/>
      <c r="G407" s="22"/>
      <c r="H407" s="22"/>
      <c r="I407" s="71"/>
      <c r="J407" s="72"/>
      <c r="K407" s="72"/>
      <c r="L407" s="72"/>
      <c r="M407" s="72"/>
      <c r="N407" s="22"/>
      <c r="O407" s="22"/>
      <c r="P407" s="22"/>
      <c r="Q407" s="22"/>
      <c r="R407" s="22"/>
      <c r="S407" s="22"/>
      <c r="T407" s="71"/>
      <c r="U407" s="71"/>
      <c r="V407" s="22"/>
      <c r="W407" s="22"/>
      <c r="X407" s="22"/>
      <c r="Y407" s="73"/>
      <c r="Z407" s="22"/>
      <c r="AA407" s="22"/>
      <c r="AB407" s="22"/>
      <c r="AC407" s="22"/>
      <c r="AD407" s="22">
        <f>IFERROR(LARGE(AH407:AM407,1),0)+IFERROR(LARGE(AH407:AM407,2),0)</f>
        <v>0</v>
      </c>
      <c r="AE407" s="22">
        <f>IFERROR(LARGE(AH407:AM407,3),0)+IFERROR(LARGE(AH407:AM407,4),0)</f>
        <v>0</v>
      </c>
      <c r="AF407" s="22">
        <f>IFERROR(LARGE(AH407:AM407,5),0)+IFERROR(LARGE(AH407:AM407,6),0)</f>
        <v>0</v>
      </c>
      <c r="AG407" s="22">
        <f>IFERROR(LARGE(AH407:AM407,7),0)</f>
        <v>0</v>
      </c>
      <c r="AH407" s="22"/>
      <c r="AI407" s="22"/>
      <c r="AJ407" s="22"/>
      <c r="AK407" s="22"/>
      <c r="AL407" s="22"/>
      <c r="AM407" s="22"/>
    </row>
    <row r="408" spans="1:39">
      <c r="A408" s="3"/>
      <c r="B408" s="3"/>
      <c r="C408" s="3"/>
      <c r="D408" s="2">
        <f ca="1">IF(E407=E408,D407,CELL("wiersz",A406))</f>
        <v>109</v>
      </c>
      <c r="E408" s="23">
        <f>LARGE(F408:AG408,1)+LARGE(F408:AG408,2)+LARGE(F408:AG408,3)+LARGE(F408:AG408,4)+IFERROR(LARGE(F408:AG408,5),0)+IFERROR(LARGE(F408:AG408,6),0)</f>
        <v>0</v>
      </c>
      <c r="F408" s="22"/>
      <c r="G408" s="22"/>
      <c r="H408" s="22"/>
      <c r="I408" s="71"/>
      <c r="J408" s="72"/>
      <c r="K408" s="72"/>
      <c r="L408" s="72"/>
      <c r="M408" s="72"/>
      <c r="N408" s="22"/>
      <c r="O408" s="22"/>
      <c r="P408" s="22"/>
      <c r="Q408" s="22"/>
      <c r="R408" s="22"/>
      <c r="S408" s="22"/>
      <c r="T408" s="71"/>
      <c r="U408" s="71"/>
      <c r="V408" s="22"/>
      <c r="W408" s="22"/>
      <c r="X408" s="22"/>
      <c r="Y408" s="73"/>
      <c r="Z408" s="22"/>
      <c r="AA408" s="22"/>
      <c r="AB408" s="22"/>
      <c r="AC408" s="22"/>
      <c r="AD408" s="22">
        <f>IFERROR(LARGE(AH408:AM408,1),0)+IFERROR(LARGE(AH408:AM408,2),0)</f>
        <v>0</v>
      </c>
      <c r="AE408" s="22">
        <f>IFERROR(LARGE(AH408:AM408,3),0)+IFERROR(LARGE(AH408:AM408,4),0)</f>
        <v>0</v>
      </c>
      <c r="AF408" s="22">
        <f>IFERROR(LARGE(AH408:AM408,5),0)+IFERROR(LARGE(AH408:AM408,6),0)</f>
        <v>0</v>
      </c>
      <c r="AG408" s="22">
        <f>IFERROR(LARGE(AH408:AM408,7),0)</f>
        <v>0</v>
      </c>
      <c r="AH408" s="22"/>
      <c r="AI408" s="22"/>
      <c r="AJ408" s="22"/>
      <c r="AK408" s="22"/>
      <c r="AL408" s="22"/>
      <c r="AM408" s="22"/>
    </row>
    <row r="409" spans="1:39">
      <c r="A409" s="3"/>
      <c r="B409" s="3"/>
      <c r="C409" s="3"/>
      <c r="D409" s="2">
        <f ca="1">IF(E408=E409,D408,CELL("wiersz",A407))</f>
        <v>109</v>
      </c>
      <c r="E409" s="23">
        <f>LARGE(F409:AG409,1)+LARGE(F409:AG409,2)+LARGE(F409:AG409,3)+LARGE(F409:AG409,4)+IFERROR(LARGE(F409:AG409,5),0)+IFERROR(LARGE(F409:AG409,6),0)</f>
        <v>0</v>
      </c>
      <c r="F409" s="22"/>
      <c r="G409" s="22"/>
      <c r="H409" s="22"/>
      <c r="I409" s="71"/>
      <c r="J409" s="72"/>
      <c r="K409" s="72"/>
      <c r="L409" s="72"/>
      <c r="M409" s="72"/>
      <c r="N409" s="22"/>
      <c r="O409" s="22"/>
      <c r="P409" s="22"/>
      <c r="Q409" s="22"/>
      <c r="R409" s="22"/>
      <c r="S409" s="22"/>
      <c r="T409" s="71"/>
      <c r="U409" s="71"/>
      <c r="V409" s="22"/>
      <c r="W409" s="22"/>
      <c r="X409" s="22"/>
      <c r="Y409" s="73"/>
      <c r="Z409" s="22"/>
      <c r="AA409" s="22"/>
      <c r="AB409" s="22"/>
      <c r="AC409" s="22"/>
      <c r="AD409" s="22">
        <f>IFERROR(LARGE(AH409:AM409,1),0)+IFERROR(LARGE(AH409:AM409,2),0)</f>
        <v>0</v>
      </c>
      <c r="AE409" s="22">
        <f>IFERROR(LARGE(AH409:AM409,3),0)+IFERROR(LARGE(AH409:AM409,4),0)</f>
        <v>0</v>
      </c>
      <c r="AF409" s="22">
        <f>IFERROR(LARGE(AH409:AM409,5),0)+IFERROR(LARGE(AH409:AM409,6),0)</f>
        <v>0</v>
      </c>
      <c r="AG409" s="22">
        <f>IFERROR(LARGE(AH409:AM409,7),0)</f>
        <v>0</v>
      </c>
      <c r="AH409" s="22"/>
      <c r="AI409" s="22"/>
      <c r="AJ409" s="22"/>
      <c r="AK409" s="22"/>
      <c r="AL409" s="22"/>
      <c r="AM409" s="22"/>
    </row>
    <row r="410" spans="1:39">
      <c r="A410" s="3"/>
      <c r="B410" s="3"/>
      <c r="C410" s="3"/>
      <c r="D410" s="2">
        <f ca="1">IF(E409=E410,D409,CELL("wiersz",A408))</f>
        <v>109</v>
      </c>
      <c r="E410" s="23">
        <f>LARGE(F410:AG410,1)+LARGE(F410:AG410,2)+LARGE(F410:AG410,3)+LARGE(F410:AG410,4)+IFERROR(LARGE(F410:AG410,5),0)+IFERROR(LARGE(F410:AG410,6),0)</f>
        <v>0</v>
      </c>
      <c r="F410" s="22"/>
      <c r="G410" s="22"/>
      <c r="H410" s="22"/>
      <c r="I410" s="71"/>
      <c r="J410" s="72"/>
      <c r="K410" s="72"/>
      <c r="L410" s="72"/>
      <c r="M410" s="72"/>
      <c r="N410" s="22"/>
      <c r="O410" s="22"/>
      <c r="P410" s="22"/>
      <c r="Q410" s="22"/>
      <c r="R410" s="22"/>
      <c r="S410" s="22"/>
      <c r="T410" s="71"/>
      <c r="U410" s="71"/>
      <c r="V410" s="22"/>
      <c r="W410" s="22"/>
      <c r="X410" s="22"/>
      <c r="Y410" s="73"/>
      <c r="Z410" s="22"/>
      <c r="AA410" s="22"/>
      <c r="AB410" s="22"/>
      <c r="AC410" s="22"/>
      <c r="AD410" s="22">
        <f>IFERROR(LARGE(AH410:AM410,1),0)+IFERROR(LARGE(AH410:AM410,2),0)</f>
        <v>0</v>
      </c>
      <c r="AE410" s="22">
        <f>IFERROR(LARGE(AH410:AM410,3),0)+IFERROR(LARGE(AH410:AM410,4),0)</f>
        <v>0</v>
      </c>
      <c r="AF410" s="22">
        <f>IFERROR(LARGE(AH410:AM410,5),0)+IFERROR(LARGE(AH410:AM410,6),0)</f>
        <v>0</v>
      </c>
      <c r="AG410" s="22">
        <f>IFERROR(LARGE(AH410:AM410,7),0)</f>
        <v>0</v>
      </c>
      <c r="AH410" s="22"/>
      <c r="AI410" s="22"/>
      <c r="AJ410" s="22"/>
      <c r="AK410" s="22"/>
      <c r="AL410" s="22"/>
      <c r="AM410" s="22"/>
    </row>
    <row r="411" spans="1:39">
      <c r="A411" s="3"/>
      <c r="B411" s="3"/>
      <c r="C411" s="3"/>
      <c r="D411" s="2">
        <f ca="1">IF(E410=E411,D410,CELL("wiersz",A409))</f>
        <v>109</v>
      </c>
      <c r="E411" s="23">
        <f>LARGE(F411:AG411,1)+LARGE(F411:AG411,2)+LARGE(F411:AG411,3)+LARGE(F411:AG411,4)+IFERROR(LARGE(F411:AG411,5),0)+IFERROR(LARGE(F411:AG411,6),0)</f>
        <v>0</v>
      </c>
      <c r="F411" s="22"/>
      <c r="G411" s="22"/>
      <c r="H411" s="22"/>
      <c r="I411" s="71"/>
      <c r="J411" s="72"/>
      <c r="K411" s="72"/>
      <c r="L411" s="72"/>
      <c r="M411" s="72"/>
      <c r="N411" s="22"/>
      <c r="O411" s="22"/>
      <c r="P411" s="22"/>
      <c r="Q411" s="22"/>
      <c r="R411" s="22"/>
      <c r="S411" s="22"/>
      <c r="T411" s="71"/>
      <c r="U411" s="71"/>
      <c r="V411" s="22"/>
      <c r="W411" s="22"/>
      <c r="X411" s="22"/>
      <c r="Y411" s="73"/>
      <c r="Z411" s="22"/>
      <c r="AA411" s="22"/>
      <c r="AB411" s="22"/>
      <c r="AC411" s="22"/>
      <c r="AD411" s="22">
        <f>IFERROR(LARGE(AH411:AM411,1),0)+IFERROR(LARGE(AH411:AM411,2),0)</f>
        <v>0</v>
      </c>
      <c r="AE411" s="22">
        <f>IFERROR(LARGE(AH411:AM411,3),0)+IFERROR(LARGE(AH411:AM411,4),0)</f>
        <v>0</v>
      </c>
      <c r="AF411" s="22">
        <f>IFERROR(LARGE(AH411:AM411,5),0)+IFERROR(LARGE(AH411:AM411,6),0)</f>
        <v>0</v>
      </c>
      <c r="AG411" s="22">
        <f>IFERROR(LARGE(AH411:AM411,7),0)</f>
        <v>0</v>
      </c>
      <c r="AH411" s="22"/>
      <c r="AI411" s="22"/>
      <c r="AJ411" s="22"/>
      <c r="AK411" s="22"/>
      <c r="AL411" s="22"/>
      <c r="AM411" s="22"/>
    </row>
    <row r="412" spans="1:39">
      <c r="A412" s="3"/>
      <c r="B412" s="3"/>
      <c r="C412" s="3"/>
      <c r="D412" s="2">
        <f ca="1">IF(E411=E412,D411,CELL("wiersz",A410))</f>
        <v>109</v>
      </c>
      <c r="E412" s="23">
        <f>LARGE(F412:AG412,1)+LARGE(F412:AG412,2)+LARGE(F412:AG412,3)+LARGE(F412:AG412,4)+IFERROR(LARGE(F412:AG412,5),0)+IFERROR(LARGE(F412:AG412,6),0)</f>
        <v>0</v>
      </c>
      <c r="F412" s="22"/>
      <c r="G412" s="22"/>
      <c r="H412" s="22"/>
      <c r="I412" s="71"/>
      <c r="J412" s="72"/>
      <c r="K412" s="72"/>
      <c r="L412" s="72"/>
      <c r="M412" s="72"/>
      <c r="N412" s="22"/>
      <c r="O412" s="22"/>
      <c r="P412" s="22"/>
      <c r="Q412" s="22"/>
      <c r="R412" s="22"/>
      <c r="S412" s="22"/>
      <c r="T412" s="71"/>
      <c r="U412" s="71"/>
      <c r="V412" s="22"/>
      <c r="W412" s="22"/>
      <c r="X412" s="22"/>
      <c r="Y412" s="73"/>
      <c r="Z412" s="22"/>
      <c r="AA412" s="22"/>
      <c r="AB412" s="22"/>
      <c r="AC412" s="22"/>
      <c r="AD412" s="22">
        <f>IFERROR(LARGE(AH412:AM412,1),0)+IFERROR(LARGE(AH412:AM412,2),0)</f>
        <v>0</v>
      </c>
      <c r="AE412" s="22">
        <f>IFERROR(LARGE(AH412:AM412,3),0)+IFERROR(LARGE(AH412:AM412,4),0)</f>
        <v>0</v>
      </c>
      <c r="AF412" s="22">
        <f>IFERROR(LARGE(AH412:AM412,5),0)+IFERROR(LARGE(AH412:AM412,6),0)</f>
        <v>0</v>
      </c>
      <c r="AG412" s="22">
        <f>IFERROR(LARGE(AH412:AM412,7),0)</f>
        <v>0</v>
      </c>
      <c r="AH412" s="22"/>
      <c r="AI412" s="22"/>
      <c r="AJ412" s="22"/>
      <c r="AK412" s="22"/>
      <c r="AL412" s="22"/>
      <c r="AM412" s="22"/>
    </row>
    <row r="413" spans="1:39">
      <c r="A413" s="3"/>
      <c r="B413" s="3"/>
      <c r="C413" s="3"/>
      <c r="D413" s="2">
        <f ca="1">IF(E412=E413,D412,CELL("wiersz",A411))</f>
        <v>109</v>
      </c>
      <c r="E413" s="23">
        <f>LARGE(F413:AG413,1)+LARGE(F413:AG413,2)+LARGE(F413:AG413,3)+LARGE(F413:AG413,4)+IFERROR(LARGE(F413:AG413,5),0)+IFERROR(LARGE(F413:AG413,6),0)</f>
        <v>0</v>
      </c>
      <c r="F413" s="22"/>
      <c r="G413" s="22"/>
      <c r="H413" s="22"/>
      <c r="I413" s="71"/>
      <c r="J413" s="72"/>
      <c r="K413" s="72"/>
      <c r="L413" s="72"/>
      <c r="M413" s="72"/>
      <c r="N413" s="22"/>
      <c r="O413" s="22"/>
      <c r="P413" s="22"/>
      <c r="Q413" s="22"/>
      <c r="R413" s="22"/>
      <c r="S413" s="22"/>
      <c r="T413" s="71"/>
      <c r="U413" s="71"/>
      <c r="V413" s="22"/>
      <c r="W413" s="22"/>
      <c r="X413" s="22"/>
      <c r="Y413" s="73"/>
      <c r="Z413" s="22"/>
      <c r="AA413" s="22"/>
      <c r="AB413" s="22"/>
      <c r="AC413" s="22"/>
      <c r="AD413" s="22">
        <f>IFERROR(LARGE(AH413:AM413,1),0)+IFERROR(LARGE(AH413:AM413,2),0)</f>
        <v>0</v>
      </c>
      <c r="AE413" s="22">
        <f>IFERROR(LARGE(AH413:AM413,3),0)+IFERROR(LARGE(AH413:AM413,4),0)</f>
        <v>0</v>
      </c>
      <c r="AF413" s="22">
        <f>IFERROR(LARGE(AH413:AM413,5),0)+IFERROR(LARGE(AH413:AM413,6),0)</f>
        <v>0</v>
      </c>
      <c r="AG413" s="22">
        <f>IFERROR(LARGE(AH413:AM413,7),0)</f>
        <v>0</v>
      </c>
      <c r="AH413" s="22"/>
      <c r="AI413" s="22"/>
      <c r="AJ413" s="22"/>
      <c r="AK413" s="22"/>
      <c r="AL413" s="22"/>
      <c r="AM413" s="22"/>
    </row>
    <row r="414" spans="1:39">
      <c r="A414" s="3"/>
      <c r="B414" s="3"/>
      <c r="C414" s="3"/>
      <c r="D414" s="2">
        <f ca="1">IF(E413=E414,D413,CELL("wiersz",A412))</f>
        <v>109</v>
      </c>
      <c r="E414" s="23">
        <f>LARGE(F414:AG414,1)+LARGE(F414:AG414,2)+LARGE(F414:AG414,3)+LARGE(F414:AG414,4)+IFERROR(LARGE(F414:AG414,5),0)+IFERROR(LARGE(F414:AG414,6),0)</f>
        <v>0</v>
      </c>
      <c r="F414" s="22"/>
      <c r="G414" s="22"/>
      <c r="H414" s="22"/>
      <c r="I414" s="71"/>
      <c r="J414" s="72"/>
      <c r="K414" s="72"/>
      <c r="L414" s="72"/>
      <c r="M414" s="72"/>
      <c r="N414" s="22"/>
      <c r="O414" s="22"/>
      <c r="P414" s="22"/>
      <c r="Q414" s="22"/>
      <c r="R414" s="22"/>
      <c r="S414" s="22"/>
      <c r="T414" s="71"/>
      <c r="U414" s="71"/>
      <c r="V414" s="22"/>
      <c r="W414" s="22"/>
      <c r="X414" s="22"/>
      <c r="Y414" s="73"/>
      <c r="Z414" s="22"/>
      <c r="AA414" s="22"/>
      <c r="AB414" s="22"/>
      <c r="AC414" s="22"/>
      <c r="AD414" s="22">
        <f>IFERROR(LARGE(AH414:AM414,1),0)+IFERROR(LARGE(AH414:AM414,2),0)</f>
        <v>0</v>
      </c>
      <c r="AE414" s="22">
        <f>IFERROR(LARGE(AH414:AM414,3),0)+IFERROR(LARGE(AH414:AM414,4),0)</f>
        <v>0</v>
      </c>
      <c r="AF414" s="22">
        <f>IFERROR(LARGE(AH414:AM414,5),0)+IFERROR(LARGE(AH414:AM414,6),0)</f>
        <v>0</v>
      </c>
      <c r="AG414" s="22">
        <f>IFERROR(LARGE(AH414:AM414,7),0)</f>
        <v>0</v>
      </c>
      <c r="AH414" s="22"/>
      <c r="AI414" s="22"/>
      <c r="AJ414" s="22"/>
      <c r="AK414" s="22"/>
      <c r="AL414" s="22"/>
      <c r="AM414" s="22"/>
    </row>
    <row r="415" spans="1:39">
      <c r="A415" s="3"/>
      <c r="B415" s="3"/>
      <c r="C415" s="3"/>
      <c r="D415" s="2">
        <f ca="1">IF(E414=E415,D414,CELL("wiersz",A413))</f>
        <v>109</v>
      </c>
      <c r="E415" s="23">
        <f>LARGE(F415:AG415,1)+LARGE(F415:AG415,2)+LARGE(F415:AG415,3)+LARGE(F415:AG415,4)+IFERROR(LARGE(F415:AG415,5),0)+IFERROR(LARGE(F415:AG415,6),0)</f>
        <v>0</v>
      </c>
      <c r="F415" s="22"/>
      <c r="G415" s="22"/>
      <c r="H415" s="22"/>
      <c r="I415" s="71"/>
      <c r="J415" s="72"/>
      <c r="K415" s="72"/>
      <c r="L415" s="72"/>
      <c r="M415" s="72"/>
      <c r="N415" s="22"/>
      <c r="O415" s="22"/>
      <c r="P415" s="22"/>
      <c r="Q415" s="22"/>
      <c r="R415" s="22"/>
      <c r="S415" s="22"/>
      <c r="T415" s="71"/>
      <c r="U415" s="71"/>
      <c r="V415" s="22"/>
      <c r="W415" s="22"/>
      <c r="X415" s="22"/>
      <c r="Y415" s="73"/>
      <c r="Z415" s="22"/>
      <c r="AA415" s="22"/>
      <c r="AB415" s="22"/>
      <c r="AC415" s="22"/>
      <c r="AD415" s="22">
        <f>IFERROR(LARGE(AH415:AM415,1),0)+IFERROR(LARGE(AH415:AM415,2),0)</f>
        <v>0</v>
      </c>
      <c r="AE415" s="22">
        <f>IFERROR(LARGE(AH415:AM415,3),0)+IFERROR(LARGE(AH415:AM415,4),0)</f>
        <v>0</v>
      </c>
      <c r="AF415" s="22">
        <f>IFERROR(LARGE(AH415:AM415,5),0)+IFERROR(LARGE(AH415:AM415,6),0)</f>
        <v>0</v>
      </c>
      <c r="AG415" s="22">
        <f>IFERROR(LARGE(AH415:AM415,7),0)</f>
        <v>0</v>
      </c>
      <c r="AH415" s="22"/>
      <c r="AI415" s="22"/>
      <c r="AJ415" s="22"/>
      <c r="AK415" s="22"/>
      <c r="AL415" s="22"/>
      <c r="AM415" s="22"/>
    </row>
    <row r="416" spans="1:39">
      <c r="A416" s="3"/>
      <c r="B416" s="3"/>
      <c r="C416" s="3"/>
      <c r="D416" s="2">
        <f ca="1">IF(E415=E416,D415,CELL("wiersz",A414))</f>
        <v>109</v>
      </c>
      <c r="E416" s="23">
        <f>LARGE(F416:AG416,1)+LARGE(F416:AG416,2)+LARGE(F416:AG416,3)+LARGE(F416:AG416,4)+IFERROR(LARGE(F416:AG416,5),0)+IFERROR(LARGE(F416:AG416,6),0)</f>
        <v>0</v>
      </c>
      <c r="F416" s="22"/>
      <c r="G416" s="22"/>
      <c r="H416" s="22"/>
      <c r="I416" s="71"/>
      <c r="J416" s="72"/>
      <c r="K416" s="72"/>
      <c r="L416" s="72"/>
      <c r="M416" s="72"/>
      <c r="N416" s="22"/>
      <c r="O416" s="22"/>
      <c r="P416" s="22"/>
      <c r="Q416" s="22"/>
      <c r="R416" s="22"/>
      <c r="S416" s="22"/>
      <c r="T416" s="71"/>
      <c r="U416" s="71"/>
      <c r="V416" s="22"/>
      <c r="W416" s="22"/>
      <c r="X416" s="22"/>
      <c r="Y416" s="73"/>
      <c r="Z416" s="22"/>
      <c r="AA416" s="22"/>
      <c r="AB416" s="22"/>
      <c r="AC416" s="22"/>
      <c r="AD416" s="22">
        <f>IFERROR(LARGE(AH416:AM416,1),0)+IFERROR(LARGE(AH416:AM416,2),0)</f>
        <v>0</v>
      </c>
      <c r="AE416" s="22">
        <f>IFERROR(LARGE(AH416:AM416,3),0)+IFERROR(LARGE(AH416:AM416,4),0)</f>
        <v>0</v>
      </c>
      <c r="AF416" s="22">
        <f>IFERROR(LARGE(AH416:AM416,5),0)+IFERROR(LARGE(AH416:AM416,6),0)</f>
        <v>0</v>
      </c>
      <c r="AG416" s="22">
        <f>IFERROR(LARGE(AH416:AM416,7),0)</f>
        <v>0</v>
      </c>
      <c r="AH416" s="22"/>
      <c r="AI416" s="22"/>
      <c r="AJ416" s="22"/>
      <c r="AK416" s="22"/>
      <c r="AL416" s="22"/>
      <c r="AM416" s="22"/>
    </row>
    <row r="417" spans="1:39">
      <c r="A417" s="3"/>
      <c r="B417" s="3"/>
      <c r="C417" s="3"/>
      <c r="D417" s="2">
        <f ca="1">IF(E416=E417,D416,CELL("wiersz",A415))</f>
        <v>109</v>
      </c>
      <c r="E417" s="23">
        <f>LARGE(F417:AG417,1)+LARGE(F417:AG417,2)+LARGE(F417:AG417,3)+LARGE(F417:AG417,4)+IFERROR(LARGE(F417:AG417,5),0)+IFERROR(LARGE(F417:AG417,6),0)</f>
        <v>0</v>
      </c>
      <c r="F417" s="22"/>
      <c r="G417" s="22"/>
      <c r="H417" s="22"/>
      <c r="I417" s="71"/>
      <c r="J417" s="72"/>
      <c r="K417" s="72"/>
      <c r="L417" s="72"/>
      <c r="M417" s="72"/>
      <c r="N417" s="22"/>
      <c r="O417" s="22"/>
      <c r="P417" s="22"/>
      <c r="Q417" s="22"/>
      <c r="R417" s="22"/>
      <c r="S417" s="22"/>
      <c r="T417" s="71"/>
      <c r="U417" s="71"/>
      <c r="V417" s="22"/>
      <c r="W417" s="22"/>
      <c r="X417" s="22"/>
      <c r="Y417" s="73"/>
      <c r="Z417" s="22"/>
      <c r="AA417" s="22"/>
      <c r="AB417" s="22"/>
      <c r="AC417" s="22"/>
      <c r="AD417" s="22">
        <f>IFERROR(LARGE(AH417:AM417,1),0)+IFERROR(LARGE(AH417:AM417,2),0)</f>
        <v>0</v>
      </c>
      <c r="AE417" s="22">
        <f>IFERROR(LARGE(AH417:AM417,3),0)+IFERROR(LARGE(AH417:AM417,4),0)</f>
        <v>0</v>
      </c>
      <c r="AF417" s="22">
        <f>IFERROR(LARGE(AH417:AM417,5),0)+IFERROR(LARGE(AH417:AM417,6),0)</f>
        <v>0</v>
      </c>
      <c r="AG417" s="22">
        <f>IFERROR(LARGE(AH417:AM417,7),0)</f>
        <v>0</v>
      </c>
      <c r="AH417" s="22"/>
      <c r="AI417" s="22"/>
      <c r="AJ417" s="22"/>
      <c r="AK417" s="22"/>
      <c r="AL417" s="22"/>
      <c r="AM417" s="22"/>
    </row>
    <row r="418" spans="1:39">
      <c r="A418" s="3"/>
      <c r="B418" s="3"/>
      <c r="C418" s="3"/>
      <c r="D418" s="2">
        <f ca="1">IF(E417=E418,D417,CELL("wiersz",A416))</f>
        <v>109</v>
      </c>
      <c r="E418" s="23">
        <f>LARGE(F418:AG418,1)+LARGE(F418:AG418,2)+LARGE(F418:AG418,3)+LARGE(F418:AG418,4)+IFERROR(LARGE(F418:AG418,5),0)+IFERROR(LARGE(F418:AG418,6),0)</f>
        <v>0</v>
      </c>
      <c r="F418" s="22"/>
      <c r="G418" s="22"/>
      <c r="H418" s="22"/>
      <c r="I418" s="71"/>
      <c r="J418" s="72"/>
      <c r="K418" s="72"/>
      <c r="L418" s="72"/>
      <c r="M418" s="72"/>
      <c r="N418" s="22"/>
      <c r="O418" s="22"/>
      <c r="P418" s="22"/>
      <c r="Q418" s="22"/>
      <c r="R418" s="22"/>
      <c r="S418" s="22"/>
      <c r="T418" s="71"/>
      <c r="U418" s="71"/>
      <c r="V418" s="22"/>
      <c r="W418" s="22"/>
      <c r="X418" s="22"/>
      <c r="Y418" s="73"/>
      <c r="Z418" s="22"/>
      <c r="AA418" s="22"/>
      <c r="AB418" s="22"/>
      <c r="AC418" s="22"/>
      <c r="AD418" s="22">
        <f>IFERROR(LARGE(AH418:AM418,1),0)+IFERROR(LARGE(AH418:AM418,2),0)</f>
        <v>0</v>
      </c>
      <c r="AE418" s="22">
        <f>IFERROR(LARGE(AH418:AM418,3),0)+IFERROR(LARGE(AH418:AM418,4),0)</f>
        <v>0</v>
      </c>
      <c r="AF418" s="22">
        <f>IFERROR(LARGE(AH418:AM418,5),0)+IFERROR(LARGE(AH418:AM418,6),0)</f>
        <v>0</v>
      </c>
      <c r="AG418" s="22">
        <f>IFERROR(LARGE(AH418:AM418,7),0)</f>
        <v>0</v>
      </c>
      <c r="AH418" s="22"/>
      <c r="AI418" s="22"/>
      <c r="AJ418" s="22"/>
      <c r="AK418" s="22"/>
      <c r="AL418" s="22"/>
      <c r="AM418" s="22"/>
    </row>
    <row r="419" spans="1:39">
      <c r="A419" s="3"/>
      <c r="B419" s="3"/>
      <c r="C419" s="3"/>
      <c r="D419" s="2">
        <f ca="1">IF(E418=E419,D418,CELL("wiersz",A417))</f>
        <v>109</v>
      </c>
      <c r="E419" s="23">
        <f>LARGE(F419:AG419,1)+LARGE(F419:AG419,2)+LARGE(F419:AG419,3)+LARGE(F419:AG419,4)+IFERROR(LARGE(F419:AG419,5),0)+IFERROR(LARGE(F419:AG419,6),0)</f>
        <v>0</v>
      </c>
      <c r="F419" s="22"/>
      <c r="G419" s="22"/>
      <c r="H419" s="22"/>
      <c r="I419" s="71"/>
      <c r="J419" s="72"/>
      <c r="K419" s="72"/>
      <c r="L419" s="72"/>
      <c r="M419" s="72"/>
      <c r="N419" s="22"/>
      <c r="O419" s="22"/>
      <c r="P419" s="22"/>
      <c r="Q419" s="22"/>
      <c r="R419" s="22"/>
      <c r="S419" s="22"/>
      <c r="T419" s="71"/>
      <c r="U419" s="71"/>
      <c r="V419" s="22"/>
      <c r="W419" s="22"/>
      <c r="X419" s="22"/>
      <c r="Y419" s="73"/>
      <c r="Z419" s="22"/>
      <c r="AA419" s="22"/>
      <c r="AB419" s="22"/>
      <c r="AC419" s="22"/>
      <c r="AD419" s="22">
        <f>IFERROR(LARGE(AH419:AM419,1),0)+IFERROR(LARGE(AH419:AM419,2),0)</f>
        <v>0</v>
      </c>
      <c r="AE419" s="22">
        <f>IFERROR(LARGE(AH419:AM419,3),0)+IFERROR(LARGE(AH419:AM419,4),0)</f>
        <v>0</v>
      </c>
      <c r="AF419" s="22">
        <f>IFERROR(LARGE(AH419:AM419,5),0)+IFERROR(LARGE(AH419:AM419,6),0)</f>
        <v>0</v>
      </c>
      <c r="AG419" s="22">
        <f>IFERROR(LARGE(AH419:AM419,7),0)</f>
        <v>0</v>
      </c>
      <c r="AH419" s="22"/>
      <c r="AI419" s="22"/>
      <c r="AJ419" s="22"/>
      <c r="AK419" s="22"/>
      <c r="AL419" s="22"/>
      <c r="AM419" s="22"/>
    </row>
    <row r="420" spans="1:39">
      <c r="A420" s="3"/>
      <c r="B420" s="3"/>
      <c r="C420" s="3"/>
      <c r="D420" s="2">
        <f ca="1">IF(E419=E420,D419,CELL("wiersz",A418))</f>
        <v>109</v>
      </c>
      <c r="E420" s="23">
        <f>LARGE(F420:AG420,1)+LARGE(F420:AG420,2)+LARGE(F420:AG420,3)+LARGE(F420:AG420,4)+IFERROR(LARGE(F420:AG420,5),0)+IFERROR(LARGE(F420:AG420,6),0)</f>
        <v>0</v>
      </c>
      <c r="F420" s="22"/>
      <c r="G420" s="22"/>
      <c r="H420" s="22"/>
      <c r="I420" s="71"/>
      <c r="J420" s="72"/>
      <c r="K420" s="72"/>
      <c r="L420" s="72"/>
      <c r="M420" s="72"/>
      <c r="N420" s="22"/>
      <c r="O420" s="22"/>
      <c r="P420" s="22"/>
      <c r="Q420" s="22"/>
      <c r="R420" s="22"/>
      <c r="S420" s="22"/>
      <c r="T420" s="71"/>
      <c r="U420" s="71"/>
      <c r="V420" s="22"/>
      <c r="W420" s="22"/>
      <c r="X420" s="22"/>
      <c r="Y420" s="73"/>
      <c r="Z420" s="22"/>
      <c r="AA420" s="22"/>
      <c r="AB420" s="22"/>
      <c r="AC420" s="22"/>
      <c r="AD420" s="22">
        <f>IFERROR(LARGE(AH420:AM420,1),0)+IFERROR(LARGE(AH420:AM420,2),0)</f>
        <v>0</v>
      </c>
      <c r="AE420" s="22">
        <f>IFERROR(LARGE(AH420:AM420,3),0)+IFERROR(LARGE(AH420:AM420,4),0)</f>
        <v>0</v>
      </c>
      <c r="AF420" s="22">
        <f>IFERROR(LARGE(AH420:AM420,5),0)+IFERROR(LARGE(AH420:AM420,6),0)</f>
        <v>0</v>
      </c>
      <c r="AG420" s="22">
        <f>IFERROR(LARGE(AH420:AM420,7),0)</f>
        <v>0</v>
      </c>
      <c r="AH420" s="22"/>
      <c r="AI420" s="22"/>
      <c r="AJ420" s="22"/>
      <c r="AK420" s="22"/>
      <c r="AL420" s="22"/>
      <c r="AM420" s="22"/>
    </row>
    <row r="421" spans="1:39">
      <c r="A421" s="3"/>
      <c r="B421" s="3"/>
      <c r="C421" s="3"/>
      <c r="D421" s="2">
        <f ca="1">IF(E420=E421,D420,CELL("wiersz",A419))</f>
        <v>109</v>
      </c>
      <c r="E421" s="23">
        <f>LARGE(F421:AG421,1)+LARGE(F421:AG421,2)+LARGE(F421:AG421,3)+LARGE(F421:AG421,4)+IFERROR(LARGE(F421:AG421,5),0)+IFERROR(LARGE(F421:AG421,6),0)</f>
        <v>0</v>
      </c>
      <c r="F421" s="22"/>
      <c r="G421" s="22"/>
      <c r="H421" s="22"/>
      <c r="I421" s="71"/>
      <c r="J421" s="72"/>
      <c r="K421" s="72"/>
      <c r="L421" s="72"/>
      <c r="M421" s="72"/>
      <c r="N421" s="22"/>
      <c r="O421" s="22"/>
      <c r="P421" s="22"/>
      <c r="Q421" s="22"/>
      <c r="R421" s="22"/>
      <c r="S421" s="22"/>
      <c r="T421" s="71"/>
      <c r="U421" s="71"/>
      <c r="V421" s="22"/>
      <c r="W421" s="22"/>
      <c r="X421" s="22"/>
      <c r="Y421" s="73"/>
      <c r="Z421" s="22"/>
      <c r="AA421" s="22"/>
      <c r="AB421" s="22"/>
      <c r="AC421" s="22"/>
      <c r="AD421" s="22">
        <f>IFERROR(LARGE(AH421:AM421,1),0)+IFERROR(LARGE(AH421:AM421,2),0)</f>
        <v>0</v>
      </c>
      <c r="AE421" s="22">
        <f>IFERROR(LARGE(AH421:AM421,3),0)+IFERROR(LARGE(AH421:AM421,4),0)</f>
        <v>0</v>
      </c>
      <c r="AF421" s="22">
        <f>IFERROR(LARGE(AH421:AM421,5),0)+IFERROR(LARGE(AH421:AM421,6),0)</f>
        <v>0</v>
      </c>
      <c r="AG421" s="22">
        <f>IFERROR(LARGE(AH421:AM421,7),0)</f>
        <v>0</v>
      </c>
      <c r="AH421" s="22"/>
      <c r="AI421" s="22"/>
      <c r="AJ421" s="22"/>
      <c r="AK421" s="22"/>
      <c r="AL421" s="22"/>
      <c r="AM421" s="22"/>
    </row>
    <row r="422" spans="1:39">
      <c r="A422" s="3"/>
      <c r="B422" s="3"/>
      <c r="C422" s="3"/>
      <c r="D422" s="2">
        <f ca="1">IF(E421=E422,D421,CELL("wiersz",A420))</f>
        <v>109</v>
      </c>
      <c r="E422" s="23">
        <f>LARGE(F422:AG422,1)+LARGE(F422:AG422,2)+LARGE(F422:AG422,3)+LARGE(F422:AG422,4)+IFERROR(LARGE(F422:AG422,5),0)+IFERROR(LARGE(F422:AG422,6),0)</f>
        <v>0</v>
      </c>
      <c r="F422" s="22"/>
      <c r="G422" s="22"/>
      <c r="H422" s="22"/>
      <c r="I422" s="71"/>
      <c r="J422" s="72"/>
      <c r="K422" s="72"/>
      <c r="L422" s="72"/>
      <c r="M422" s="72"/>
      <c r="N422" s="22"/>
      <c r="O422" s="22"/>
      <c r="P422" s="22"/>
      <c r="Q422" s="22"/>
      <c r="R422" s="22"/>
      <c r="S422" s="22"/>
      <c r="T422" s="71"/>
      <c r="U422" s="71"/>
      <c r="V422" s="22"/>
      <c r="W422" s="22"/>
      <c r="X422" s="22"/>
      <c r="Y422" s="73"/>
      <c r="Z422" s="22"/>
      <c r="AA422" s="22"/>
      <c r="AB422" s="22"/>
      <c r="AC422" s="22"/>
      <c r="AD422" s="22">
        <f>IFERROR(LARGE(AH422:AM422,1),0)+IFERROR(LARGE(AH422:AM422,2),0)</f>
        <v>0</v>
      </c>
      <c r="AE422" s="22">
        <f>IFERROR(LARGE(AH422:AM422,3),0)+IFERROR(LARGE(AH422:AM422,4),0)</f>
        <v>0</v>
      </c>
      <c r="AF422" s="22">
        <f>IFERROR(LARGE(AH422:AM422,5),0)+IFERROR(LARGE(AH422:AM422,6),0)</f>
        <v>0</v>
      </c>
      <c r="AG422" s="22">
        <f>IFERROR(LARGE(AH422:AM422,7),0)</f>
        <v>0</v>
      </c>
      <c r="AH422" s="22"/>
      <c r="AI422" s="22"/>
      <c r="AJ422" s="22"/>
      <c r="AK422" s="22"/>
      <c r="AL422" s="22"/>
      <c r="AM422" s="22"/>
    </row>
    <row r="423" spans="1:39">
      <c r="A423" s="3"/>
      <c r="B423" s="3"/>
      <c r="C423" s="3"/>
      <c r="D423" s="2">
        <f ca="1">IF(E422=E423,D422,CELL("wiersz",A421))</f>
        <v>109</v>
      </c>
      <c r="E423" s="23">
        <f>LARGE(F423:AG423,1)+LARGE(F423:AG423,2)+LARGE(F423:AG423,3)+LARGE(F423:AG423,4)+IFERROR(LARGE(F423:AG423,5),0)+IFERROR(LARGE(F423:AG423,6),0)</f>
        <v>0</v>
      </c>
      <c r="F423" s="22"/>
      <c r="G423" s="22"/>
      <c r="H423" s="22"/>
      <c r="I423" s="71"/>
      <c r="J423" s="72"/>
      <c r="K423" s="72"/>
      <c r="L423" s="72"/>
      <c r="M423" s="72"/>
      <c r="N423" s="22"/>
      <c r="O423" s="22"/>
      <c r="P423" s="22"/>
      <c r="Q423" s="22"/>
      <c r="R423" s="22"/>
      <c r="S423" s="22"/>
      <c r="T423" s="71"/>
      <c r="U423" s="71"/>
      <c r="V423" s="22"/>
      <c r="W423" s="22"/>
      <c r="X423" s="22"/>
      <c r="Y423" s="73"/>
      <c r="Z423" s="22"/>
      <c r="AA423" s="22"/>
      <c r="AB423" s="22"/>
      <c r="AC423" s="22"/>
      <c r="AD423" s="22">
        <f>IFERROR(LARGE(AH423:AM423,1),0)+IFERROR(LARGE(AH423:AM423,2),0)</f>
        <v>0</v>
      </c>
      <c r="AE423" s="22">
        <f>IFERROR(LARGE(AH423:AM423,3),0)+IFERROR(LARGE(AH423:AM423,4),0)</f>
        <v>0</v>
      </c>
      <c r="AF423" s="22">
        <f>IFERROR(LARGE(AH423:AM423,5),0)+IFERROR(LARGE(AH423:AM423,6),0)</f>
        <v>0</v>
      </c>
      <c r="AG423" s="22">
        <f>IFERROR(LARGE(AH423:AM423,7),0)</f>
        <v>0</v>
      </c>
      <c r="AH423" s="22"/>
      <c r="AI423" s="22"/>
      <c r="AJ423" s="22"/>
      <c r="AK423" s="22"/>
      <c r="AL423" s="22"/>
      <c r="AM423" s="22"/>
    </row>
    <row r="424" spans="1:39">
      <c r="A424" s="3"/>
      <c r="B424" s="3"/>
      <c r="C424" s="3"/>
      <c r="D424" s="2">
        <f ca="1">IF(E423=E424,D423,CELL("wiersz",A422))</f>
        <v>109</v>
      </c>
      <c r="E424" s="23">
        <f>LARGE(F424:AG424,1)+LARGE(F424:AG424,2)+LARGE(F424:AG424,3)+LARGE(F424:AG424,4)+IFERROR(LARGE(F424:AG424,5),0)+IFERROR(LARGE(F424:AG424,6),0)</f>
        <v>0</v>
      </c>
      <c r="F424" s="22"/>
      <c r="G424" s="22"/>
      <c r="H424" s="22"/>
      <c r="I424" s="71"/>
      <c r="J424" s="72"/>
      <c r="K424" s="72"/>
      <c r="L424" s="72"/>
      <c r="M424" s="72"/>
      <c r="N424" s="22"/>
      <c r="O424" s="22"/>
      <c r="P424" s="22"/>
      <c r="Q424" s="22"/>
      <c r="R424" s="22"/>
      <c r="S424" s="22"/>
      <c r="T424" s="71"/>
      <c r="U424" s="71"/>
      <c r="V424" s="22"/>
      <c r="W424" s="22"/>
      <c r="X424" s="22"/>
      <c r="Y424" s="73"/>
      <c r="Z424" s="22"/>
      <c r="AA424" s="22"/>
      <c r="AB424" s="22"/>
      <c r="AC424" s="22"/>
      <c r="AD424" s="22">
        <f>IFERROR(LARGE(AH424:AM424,1),0)+IFERROR(LARGE(AH424:AM424,2),0)</f>
        <v>0</v>
      </c>
      <c r="AE424" s="22">
        <f>IFERROR(LARGE(AH424:AM424,3),0)+IFERROR(LARGE(AH424:AM424,4),0)</f>
        <v>0</v>
      </c>
      <c r="AF424" s="22">
        <f>IFERROR(LARGE(AH424:AM424,5),0)+IFERROR(LARGE(AH424:AM424,6),0)</f>
        <v>0</v>
      </c>
      <c r="AG424" s="22">
        <f>IFERROR(LARGE(AH424:AM424,7),0)</f>
        <v>0</v>
      </c>
      <c r="AH424" s="22"/>
      <c r="AI424" s="22"/>
      <c r="AJ424" s="22"/>
      <c r="AK424" s="22"/>
      <c r="AL424" s="22"/>
      <c r="AM424" s="22"/>
    </row>
    <row r="425" spans="1:39">
      <c r="A425" s="3"/>
      <c r="B425" s="3"/>
      <c r="C425" s="3"/>
      <c r="D425" s="2">
        <f ca="1">IF(E424=E425,D424,CELL("wiersz",A423))</f>
        <v>109</v>
      </c>
      <c r="E425" s="23">
        <f>LARGE(F425:AG425,1)+LARGE(F425:AG425,2)+LARGE(F425:AG425,3)+LARGE(F425:AG425,4)+IFERROR(LARGE(F425:AG425,5),0)+IFERROR(LARGE(F425:AG425,6),0)</f>
        <v>0</v>
      </c>
      <c r="F425" s="22"/>
      <c r="G425" s="22"/>
      <c r="H425" s="22"/>
      <c r="I425" s="71"/>
      <c r="J425" s="72"/>
      <c r="K425" s="72"/>
      <c r="L425" s="72"/>
      <c r="M425" s="72"/>
      <c r="N425" s="22"/>
      <c r="O425" s="22"/>
      <c r="P425" s="22"/>
      <c r="Q425" s="22"/>
      <c r="R425" s="22"/>
      <c r="S425" s="22"/>
      <c r="T425" s="71"/>
      <c r="U425" s="71"/>
      <c r="V425" s="22"/>
      <c r="W425" s="22"/>
      <c r="X425" s="22"/>
      <c r="Y425" s="73"/>
      <c r="Z425" s="22"/>
      <c r="AA425" s="22"/>
      <c r="AB425" s="22"/>
      <c r="AC425" s="22"/>
      <c r="AD425" s="22">
        <f>IFERROR(LARGE(AH425:AM425,1),0)+IFERROR(LARGE(AH425:AM425,2),0)</f>
        <v>0</v>
      </c>
      <c r="AE425" s="22">
        <f>IFERROR(LARGE(AH425:AM425,3),0)+IFERROR(LARGE(AH425:AM425,4),0)</f>
        <v>0</v>
      </c>
      <c r="AF425" s="22">
        <f>IFERROR(LARGE(AH425:AM425,5),0)+IFERROR(LARGE(AH425:AM425,6),0)</f>
        <v>0</v>
      </c>
      <c r="AG425" s="22">
        <f>IFERROR(LARGE(AH425:AM425,7),0)</f>
        <v>0</v>
      </c>
      <c r="AH425" s="22"/>
      <c r="AI425" s="22"/>
      <c r="AJ425" s="22"/>
      <c r="AK425" s="22"/>
      <c r="AL425" s="22"/>
      <c r="AM425" s="22"/>
    </row>
    <row r="426" spans="1:39">
      <c r="A426" s="3"/>
      <c r="B426" s="3"/>
      <c r="C426" s="3"/>
      <c r="D426" s="2">
        <f ca="1">IF(E425=E426,D425,CELL("wiersz",A424))</f>
        <v>109</v>
      </c>
      <c r="E426" s="23">
        <f>LARGE(F426:AG426,1)+LARGE(F426:AG426,2)+LARGE(F426:AG426,3)+LARGE(F426:AG426,4)+IFERROR(LARGE(F426:AG426,5),0)+IFERROR(LARGE(F426:AG426,6),0)</f>
        <v>0</v>
      </c>
      <c r="F426" s="22"/>
      <c r="G426" s="22"/>
      <c r="H426" s="22"/>
      <c r="I426" s="71"/>
      <c r="J426" s="72"/>
      <c r="K426" s="72"/>
      <c r="L426" s="72"/>
      <c r="M426" s="72"/>
      <c r="N426" s="22"/>
      <c r="O426" s="22"/>
      <c r="P426" s="22"/>
      <c r="Q426" s="22"/>
      <c r="R426" s="22"/>
      <c r="S426" s="22"/>
      <c r="T426" s="71"/>
      <c r="U426" s="71"/>
      <c r="V426" s="22"/>
      <c r="W426" s="22"/>
      <c r="X426" s="22"/>
      <c r="Y426" s="73"/>
      <c r="Z426" s="22"/>
      <c r="AA426" s="22"/>
      <c r="AB426" s="22"/>
      <c r="AC426" s="22"/>
      <c r="AD426" s="22">
        <f>IFERROR(LARGE(AH426:AM426,1),0)+IFERROR(LARGE(AH426:AM426,2),0)</f>
        <v>0</v>
      </c>
      <c r="AE426" s="22">
        <f>IFERROR(LARGE(AH426:AM426,3),0)+IFERROR(LARGE(AH426:AM426,4),0)</f>
        <v>0</v>
      </c>
      <c r="AF426" s="22">
        <f>IFERROR(LARGE(AH426:AM426,5),0)+IFERROR(LARGE(AH426:AM426,6),0)</f>
        <v>0</v>
      </c>
      <c r="AG426" s="22">
        <f>IFERROR(LARGE(AH426:AM426,7),0)</f>
        <v>0</v>
      </c>
      <c r="AH426" s="22"/>
      <c r="AI426" s="22"/>
      <c r="AJ426" s="22"/>
      <c r="AK426" s="22"/>
      <c r="AL426" s="22"/>
      <c r="AM426" s="22"/>
    </row>
    <row r="427" spans="1:39">
      <c r="A427" s="3"/>
      <c r="B427" s="3"/>
      <c r="C427" s="3"/>
      <c r="D427" s="2">
        <f ca="1">IF(E426=E427,D426,CELL("wiersz",A425))</f>
        <v>109</v>
      </c>
      <c r="E427" s="23">
        <f>LARGE(F427:AG427,1)+LARGE(F427:AG427,2)+LARGE(F427:AG427,3)+LARGE(F427:AG427,4)+IFERROR(LARGE(F427:AG427,5),0)+IFERROR(LARGE(F427:AG427,6),0)</f>
        <v>0</v>
      </c>
      <c r="F427" s="22"/>
      <c r="G427" s="22"/>
      <c r="H427" s="22"/>
      <c r="I427" s="71"/>
      <c r="J427" s="72"/>
      <c r="K427" s="72"/>
      <c r="L427" s="72"/>
      <c r="M427" s="72"/>
      <c r="N427" s="22"/>
      <c r="O427" s="22"/>
      <c r="P427" s="22"/>
      <c r="Q427" s="22"/>
      <c r="R427" s="22"/>
      <c r="S427" s="22"/>
      <c r="T427" s="71"/>
      <c r="U427" s="71"/>
      <c r="V427" s="22"/>
      <c r="W427" s="22"/>
      <c r="X427" s="22"/>
      <c r="Y427" s="73"/>
      <c r="Z427" s="22"/>
      <c r="AA427" s="22"/>
      <c r="AB427" s="22"/>
      <c r="AC427" s="22"/>
      <c r="AD427" s="22">
        <f>IFERROR(LARGE(AH427:AM427,1),0)+IFERROR(LARGE(AH427:AM427,2),0)</f>
        <v>0</v>
      </c>
      <c r="AE427" s="22">
        <f>IFERROR(LARGE(AH427:AM427,3),0)+IFERROR(LARGE(AH427:AM427,4),0)</f>
        <v>0</v>
      </c>
      <c r="AF427" s="22">
        <f>IFERROR(LARGE(AH427:AM427,5),0)+IFERROR(LARGE(AH427:AM427,6),0)</f>
        <v>0</v>
      </c>
      <c r="AG427" s="22">
        <f>IFERROR(LARGE(AH427:AM427,7),0)</f>
        <v>0</v>
      </c>
      <c r="AH427" s="22"/>
      <c r="AI427" s="22"/>
      <c r="AJ427" s="22"/>
      <c r="AK427" s="22"/>
      <c r="AL427" s="22"/>
      <c r="AM427" s="22"/>
    </row>
    <row r="428" spans="1:39">
      <c r="A428" s="3"/>
      <c r="B428" s="3"/>
      <c r="C428" s="3"/>
      <c r="D428" s="2">
        <f ca="1">IF(E427=E428,D427,CELL("wiersz",A426))</f>
        <v>109</v>
      </c>
      <c r="E428" s="23">
        <f>LARGE(F428:AG428,1)+LARGE(F428:AG428,2)+LARGE(F428:AG428,3)+LARGE(F428:AG428,4)+IFERROR(LARGE(F428:AG428,5),0)+IFERROR(LARGE(F428:AG428,6),0)</f>
        <v>0</v>
      </c>
      <c r="F428" s="22"/>
      <c r="G428" s="22"/>
      <c r="H428" s="22"/>
      <c r="I428" s="71"/>
      <c r="J428" s="72"/>
      <c r="K428" s="72"/>
      <c r="L428" s="72"/>
      <c r="M428" s="72"/>
      <c r="N428" s="22"/>
      <c r="O428" s="22"/>
      <c r="P428" s="22"/>
      <c r="Q428" s="22"/>
      <c r="R428" s="22"/>
      <c r="S428" s="22"/>
      <c r="T428" s="71"/>
      <c r="U428" s="71"/>
      <c r="V428" s="22"/>
      <c r="W428" s="22"/>
      <c r="X428" s="22"/>
      <c r="Y428" s="73"/>
      <c r="Z428" s="22"/>
      <c r="AA428" s="22"/>
      <c r="AB428" s="22"/>
      <c r="AC428" s="22"/>
      <c r="AD428" s="22">
        <f>IFERROR(LARGE(AH428:AM428,1),0)+IFERROR(LARGE(AH428:AM428,2),0)</f>
        <v>0</v>
      </c>
      <c r="AE428" s="22">
        <f>IFERROR(LARGE(AH428:AM428,3),0)+IFERROR(LARGE(AH428:AM428,4),0)</f>
        <v>0</v>
      </c>
      <c r="AF428" s="22">
        <f>IFERROR(LARGE(AH428:AM428,5),0)+IFERROR(LARGE(AH428:AM428,6),0)</f>
        <v>0</v>
      </c>
      <c r="AG428" s="22">
        <f>IFERROR(LARGE(AH428:AM428,7),0)</f>
        <v>0</v>
      </c>
      <c r="AH428" s="22"/>
      <c r="AI428" s="22"/>
      <c r="AJ428" s="22"/>
      <c r="AK428" s="22"/>
      <c r="AL428" s="22"/>
      <c r="AM428" s="22"/>
    </row>
    <row r="429" spans="1:39">
      <c r="A429" s="3"/>
      <c r="B429" s="3"/>
      <c r="C429" s="3"/>
      <c r="D429" s="2">
        <f ca="1">IF(E428=E429,D428,CELL("wiersz",A427))</f>
        <v>109</v>
      </c>
      <c r="E429" s="23">
        <f>LARGE(F429:AG429,1)+LARGE(F429:AG429,2)+LARGE(F429:AG429,3)+LARGE(F429:AG429,4)+IFERROR(LARGE(F429:AG429,5),0)+IFERROR(LARGE(F429:AG429,6),0)</f>
        <v>0</v>
      </c>
      <c r="F429" s="22"/>
      <c r="G429" s="22"/>
      <c r="H429" s="22"/>
      <c r="I429" s="71"/>
      <c r="J429" s="72"/>
      <c r="K429" s="72"/>
      <c r="L429" s="72"/>
      <c r="M429" s="72"/>
      <c r="N429" s="22"/>
      <c r="O429" s="22"/>
      <c r="P429" s="22"/>
      <c r="Q429" s="22"/>
      <c r="R429" s="22"/>
      <c r="S429" s="22"/>
      <c r="T429" s="71"/>
      <c r="U429" s="71"/>
      <c r="V429" s="22"/>
      <c r="W429" s="22"/>
      <c r="X429" s="22"/>
      <c r="Y429" s="73"/>
      <c r="Z429" s="22"/>
      <c r="AA429" s="22"/>
      <c r="AB429" s="22"/>
      <c r="AC429" s="22"/>
      <c r="AD429" s="22">
        <f>IFERROR(LARGE(AH429:AM429,1),0)+IFERROR(LARGE(AH429:AM429,2),0)</f>
        <v>0</v>
      </c>
      <c r="AE429" s="22">
        <f>IFERROR(LARGE(AH429:AM429,3),0)+IFERROR(LARGE(AH429:AM429,4),0)</f>
        <v>0</v>
      </c>
      <c r="AF429" s="22">
        <f>IFERROR(LARGE(AH429:AM429,5),0)+IFERROR(LARGE(AH429:AM429,6),0)</f>
        <v>0</v>
      </c>
      <c r="AG429" s="22">
        <f>IFERROR(LARGE(AH429:AM429,7),0)</f>
        <v>0</v>
      </c>
      <c r="AH429" s="22"/>
      <c r="AI429" s="22"/>
      <c r="AJ429" s="22"/>
      <c r="AK429" s="22"/>
      <c r="AL429" s="22"/>
      <c r="AM429" s="22"/>
    </row>
    <row r="430" spans="1:39">
      <c r="A430" s="3"/>
      <c r="B430" s="3"/>
      <c r="C430" s="3"/>
      <c r="D430" s="2">
        <f ca="1">IF(E429=E430,D429,CELL("wiersz",A428))</f>
        <v>109</v>
      </c>
      <c r="E430" s="23">
        <f>LARGE(F430:AG430,1)+LARGE(F430:AG430,2)+LARGE(F430:AG430,3)+LARGE(F430:AG430,4)+IFERROR(LARGE(F430:AG430,5),0)+IFERROR(LARGE(F430:AG430,6),0)</f>
        <v>0</v>
      </c>
      <c r="F430" s="22"/>
      <c r="G430" s="22"/>
      <c r="H430" s="22"/>
      <c r="I430" s="71"/>
      <c r="J430" s="72"/>
      <c r="K430" s="72"/>
      <c r="L430" s="72"/>
      <c r="M430" s="72"/>
      <c r="N430" s="22"/>
      <c r="O430" s="22"/>
      <c r="P430" s="22"/>
      <c r="Q430" s="22"/>
      <c r="R430" s="22"/>
      <c r="S430" s="22"/>
      <c r="T430" s="71"/>
      <c r="U430" s="71"/>
      <c r="V430" s="22"/>
      <c r="W430" s="22"/>
      <c r="X430" s="22"/>
      <c r="Y430" s="73"/>
      <c r="Z430" s="22"/>
      <c r="AA430" s="22"/>
      <c r="AB430" s="22"/>
      <c r="AC430" s="22"/>
      <c r="AD430" s="22">
        <f>IFERROR(LARGE(AH430:AM430,1),0)+IFERROR(LARGE(AH430:AM430,2),0)</f>
        <v>0</v>
      </c>
      <c r="AE430" s="22">
        <f>IFERROR(LARGE(AH430:AM430,3),0)+IFERROR(LARGE(AH430:AM430,4),0)</f>
        <v>0</v>
      </c>
      <c r="AF430" s="22">
        <f>IFERROR(LARGE(AH430:AM430,5),0)+IFERROR(LARGE(AH430:AM430,6),0)</f>
        <v>0</v>
      </c>
      <c r="AG430" s="22">
        <f>IFERROR(LARGE(AH430:AM430,7),0)</f>
        <v>0</v>
      </c>
      <c r="AH430" s="22"/>
      <c r="AI430" s="22"/>
      <c r="AJ430" s="22"/>
      <c r="AK430" s="22"/>
      <c r="AL430" s="22"/>
      <c r="AM430" s="22"/>
    </row>
    <row r="431" spans="1:39">
      <c r="A431" s="3"/>
      <c r="B431" s="3"/>
      <c r="C431" s="3"/>
      <c r="D431" s="2">
        <f ca="1">IF(E430=E431,D430,CELL("wiersz",A429))</f>
        <v>109</v>
      </c>
      <c r="E431" s="23">
        <f>LARGE(F431:AG431,1)+LARGE(F431:AG431,2)+LARGE(F431:AG431,3)+LARGE(F431:AG431,4)+IFERROR(LARGE(F431:AG431,5),0)+IFERROR(LARGE(F431:AG431,6),0)</f>
        <v>0</v>
      </c>
      <c r="F431" s="22"/>
      <c r="G431" s="22"/>
      <c r="H431" s="22"/>
      <c r="I431" s="71"/>
      <c r="J431" s="72"/>
      <c r="K431" s="72"/>
      <c r="L431" s="72"/>
      <c r="M431" s="72"/>
      <c r="N431" s="22"/>
      <c r="O431" s="22"/>
      <c r="P431" s="22"/>
      <c r="Q431" s="22"/>
      <c r="R431" s="22"/>
      <c r="S431" s="22"/>
      <c r="T431" s="71"/>
      <c r="U431" s="71"/>
      <c r="V431" s="22"/>
      <c r="W431" s="22"/>
      <c r="X431" s="22"/>
      <c r="Y431" s="73"/>
      <c r="Z431" s="22"/>
      <c r="AA431" s="22"/>
      <c r="AB431" s="22"/>
      <c r="AC431" s="22"/>
      <c r="AD431" s="22">
        <f>IFERROR(LARGE(AH431:AM431,1),0)+IFERROR(LARGE(AH431:AM431,2),0)</f>
        <v>0</v>
      </c>
      <c r="AE431" s="22">
        <f>IFERROR(LARGE(AH431:AM431,3),0)+IFERROR(LARGE(AH431:AM431,4),0)</f>
        <v>0</v>
      </c>
      <c r="AF431" s="22">
        <f>IFERROR(LARGE(AH431:AM431,5),0)+IFERROR(LARGE(AH431:AM431,6),0)</f>
        <v>0</v>
      </c>
      <c r="AG431" s="22">
        <f>IFERROR(LARGE(AH431:AM431,7),0)</f>
        <v>0</v>
      </c>
      <c r="AH431" s="22"/>
      <c r="AI431" s="22"/>
      <c r="AJ431" s="22"/>
      <c r="AK431" s="22"/>
      <c r="AL431" s="22"/>
      <c r="AM431" s="22"/>
    </row>
    <row r="432" spans="1:39">
      <c r="A432" s="3"/>
      <c r="B432" s="3"/>
      <c r="C432" s="3"/>
      <c r="D432" s="2">
        <f ca="1">IF(E431=E432,D431,CELL("wiersz",A430))</f>
        <v>109</v>
      </c>
      <c r="E432" s="23">
        <f>LARGE(F432:AG432,1)+LARGE(F432:AG432,2)+LARGE(F432:AG432,3)+LARGE(F432:AG432,4)+IFERROR(LARGE(F432:AG432,5),0)+IFERROR(LARGE(F432:AG432,6),0)</f>
        <v>0</v>
      </c>
      <c r="F432" s="22"/>
      <c r="G432" s="22"/>
      <c r="H432" s="22"/>
      <c r="I432" s="71"/>
      <c r="J432" s="72"/>
      <c r="K432" s="72"/>
      <c r="L432" s="72"/>
      <c r="M432" s="72"/>
      <c r="N432" s="22"/>
      <c r="O432" s="22"/>
      <c r="P432" s="22"/>
      <c r="Q432" s="22"/>
      <c r="R432" s="22"/>
      <c r="S432" s="22"/>
      <c r="T432" s="71"/>
      <c r="U432" s="71"/>
      <c r="V432" s="22"/>
      <c r="W432" s="22"/>
      <c r="X432" s="22"/>
      <c r="Y432" s="73"/>
      <c r="Z432" s="22"/>
      <c r="AA432" s="22"/>
      <c r="AB432" s="22"/>
      <c r="AC432" s="22"/>
      <c r="AD432" s="22">
        <f>IFERROR(LARGE(AH432:AM432,1),0)+IFERROR(LARGE(AH432:AM432,2),0)</f>
        <v>0</v>
      </c>
      <c r="AE432" s="22">
        <f>IFERROR(LARGE(AH432:AM432,3),0)+IFERROR(LARGE(AH432:AM432,4),0)</f>
        <v>0</v>
      </c>
      <c r="AF432" s="22">
        <f>IFERROR(LARGE(AH432:AM432,5),0)+IFERROR(LARGE(AH432:AM432,6),0)</f>
        <v>0</v>
      </c>
      <c r="AG432" s="22">
        <f>IFERROR(LARGE(AH432:AM432,7),0)</f>
        <v>0</v>
      </c>
      <c r="AH432" s="22"/>
      <c r="AI432" s="22"/>
      <c r="AJ432" s="22"/>
      <c r="AK432" s="22"/>
      <c r="AL432" s="22"/>
      <c r="AM432" s="22"/>
    </row>
    <row r="433" spans="1:39">
      <c r="A433" s="3"/>
      <c r="B433" s="3"/>
      <c r="C433" s="3"/>
      <c r="D433" s="2">
        <f ca="1">IF(E432=E433,D432,CELL("wiersz",A431))</f>
        <v>109</v>
      </c>
      <c r="E433" s="23">
        <f>LARGE(F433:AG433,1)+LARGE(F433:AG433,2)+LARGE(F433:AG433,3)+LARGE(F433:AG433,4)+IFERROR(LARGE(F433:AG433,5),0)+IFERROR(LARGE(F433:AG433,6),0)</f>
        <v>0</v>
      </c>
      <c r="F433" s="22"/>
      <c r="G433" s="22"/>
      <c r="H433" s="22"/>
      <c r="I433" s="71"/>
      <c r="J433" s="72"/>
      <c r="K433" s="72"/>
      <c r="L433" s="72"/>
      <c r="M433" s="72"/>
      <c r="N433" s="22"/>
      <c r="O433" s="22"/>
      <c r="P433" s="22"/>
      <c r="Q433" s="22"/>
      <c r="R433" s="22"/>
      <c r="S433" s="22"/>
      <c r="T433" s="71"/>
      <c r="U433" s="71"/>
      <c r="V433" s="22"/>
      <c r="W433" s="22"/>
      <c r="X433" s="22"/>
      <c r="Y433" s="73"/>
      <c r="Z433" s="22"/>
      <c r="AA433" s="22"/>
      <c r="AB433" s="22"/>
      <c r="AC433" s="22"/>
      <c r="AD433" s="22">
        <f>IFERROR(LARGE(AH433:AM433,1),0)+IFERROR(LARGE(AH433:AM433,2),0)</f>
        <v>0</v>
      </c>
      <c r="AE433" s="22">
        <f>IFERROR(LARGE(AH433:AM433,3),0)+IFERROR(LARGE(AH433:AM433,4),0)</f>
        <v>0</v>
      </c>
      <c r="AF433" s="22">
        <f>IFERROR(LARGE(AH433:AM433,5),0)+IFERROR(LARGE(AH433:AM433,6),0)</f>
        <v>0</v>
      </c>
      <c r="AG433" s="22">
        <f>IFERROR(LARGE(AH433:AM433,7),0)</f>
        <v>0</v>
      </c>
      <c r="AH433" s="22"/>
      <c r="AI433" s="22"/>
      <c r="AJ433" s="22"/>
      <c r="AK433" s="22"/>
      <c r="AL433" s="22"/>
      <c r="AM433" s="22"/>
    </row>
    <row r="434" spans="1:39">
      <c r="A434" s="3"/>
      <c r="B434" s="3"/>
      <c r="C434" s="3"/>
      <c r="D434" s="2">
        <f ca="1">IF(E433=E434,D433,CELL("wiersz",A432))</f>
        <v>109</v>
      </c>
      <c r="E434" s="23">
        <f>LARGE(F434:AG434,1)+LARGE(F434:AG434,2)+LARGE(F434:AG434,3)+LARGE(F434:AG434,4)+IFERROR(LARGE(F434:AG434,5),0)+IFERROR(LARGE(F434:AG434,6),0)</f>
        <v>0</v>
      </c>
      <c r="F434" s="22"/>
      <c r="G434" s="22"/>
      <c r="H434" s="22"/>
      <c r="I434" s="71"/>
      <c r="J434" s="72"/>
      <c r="K434" s="72"/>
      <c r="L434" s="72"/>
      <c r="M434" s="72"/>
      <c r="N434" s="22"/>
      <c r="O434" s="22"/>
      <c r="P434" s="22"/>
      <c r="Q434" s="22"/>
      <c r="R434" s="22"/>
      <c r="S434" s="22"/>
      <c r="T434" s="71"/>
      <c r="U434" s="71"/>
      <c r="V434" s="22"/>
      <c r="W434" s="22"/>
      <c r="X434" s="22"/>
      <c r="Y434" s="73"/>
      <c r="Z434" s="22"/>
      <c r="AA434" s="22"/>
      <c r="AB434" s="22"/>
      <c r="AC434" s="22"/>
      <c r="AD434" s="22">
        <f>IFERROR(LARGE(AH434:AM434,1),0)+IFERROR(LARGE(AH434:AM434,2),0)</f>
        <v>0</v>
      </c>
      <c r="AE434" s="22">
        <f>IFERROR(LARGE(AH434:AM434,3),0)+IFERROR(LARGE(AH434:AM434,4),0)</f>
        <v>0</v>
      </c>
      <c r="AF434" s="22">
        <f>IFERROR(LARGE(AH434:AM434,5),0)+IFERROR(LARGE(AH434:AM434,6),0)</f>
        <v>0</v>
      </c>
      <c r="AG434" s="22">
        <f>IFERROR(LARGE(AH434:AM434,7),0)</f>
        <v>0</v>
      </c>
      <c r="AH434" s="22"/>
      <c r="AI434" s="22"/>
      <c r="AJ434" s="22"/>
      <c r="AK434" s="22"/>
      <c r="AL434" s="22"/>
      <c r="AM434" s="22"/>
    </row>
    <row r="435" spans="1:39">
      <c r="A435" s="3"/>
      <c r="B435" s="3"/>
      <c r="C435" s="3"/>
      <c r="D435" s="2">
        <f ca="1">IF(E434=E435,D434,CELL("wiersz",A433))</f>
        <v>109</v>
      </c>
      <c r="E435" s="23">
        <f>LARGE(F435:AG435,1)+LARGE(F435:AG435,2)+LARGE(F435:AG435,3)+LARGE(F435:AG435,4)+IFERROR(LARGE(F435:AG435,5),0)+IFERROR(LARGE(F435:AG435,6),0)</f>
        <v>0</v>
      </c>
      <c r="F435" s="22"/>
      <c r="G435" s="22"/>
      <c r="H435" s="22"/>
      <c r="I435" s="71"/>
      <c r="J435" s="72"/>
      <c r="K435" s="72"/>
      <c r="L435" s="72"/>
      <c r="M435" s="72"/>
      <c r="N435" s="22"/>
      <c r="O435" s="22"/>
      <c r="P435" s="22"/>
      <c r="Q435" s="22"/>
      <c r="R435" s="22"/>
      <c r="S435" s="22"/>
      <c r="T435" s="71"/>
      <c r="U435" s="71"/>
      <c r="V435" s="22"/>
      <c r="W435" s="22"/>
      <c r="X435" s="22"/>
      <c r="Y435" s="73"/>
      <c r="Z435" s="22"/>
      <c r="AA435" s="22"/>
      <c r="AB435" s="22"/>
      <c r="AC435" s="22"/>
      <c r="AD435" s="22">
        <f>IFERROR(LARGE(AH435:AM435,1),0)+IFERROR(LARGE(AH435:AM435,2),0)</f>
        <v>0</v>
      </c>
      <c r="AE435" s="22">
        <f>IFERROR(LARGE(AH435:AM435,3),0)+IFERROR(LARGE(AH435:AM435,4),0)</f>
        <v>0</v>
      </c>
      <c r="AF435" s="22">
        <f>IFERROR(LARGE(AH435:AM435,5),0)+IFERROR(LARGE(AH435:AM435,6),0)</f>
        <v>0</v>
      </c>
      <c r="AG435" s="22">
        <f>IFERROR(LARGE(AH435:AM435,7),0)</f>
        <v>0</v>
      </c>
      <c r="AH435" s="22"/>
      <c r="AI435" s="22"/>
      <c r="AJ435" s="22"/>
      <c r="AK435" s="22"/>
      <c r="AL435" s="22"/>
      <c r="AM435" s="22"/>
    </row>
    <row r="436" spans="1:39">
      <c r="A436" s="3"/>
      <c r="B436" s="3"/>
      <c r="C436" s="3"/>
      <c r="D436" s="2">
        <f ca="1">IF(E435=E436,D435,CELL("wiersz",A434))</f>
        <v>109</v>
      </c>
      <c r="E436" s="23">
        <f>LARGE(F436:AG436,1)+LARGE(F436:AG436,2)+LARGE(F436:AG436,3)+LARGE(F436:AG436,4)+IFERROR(LARGE(F436:AG436,5),0)+IFERROR(LARGE(F436:AG436,6),0)</f>
        <v>0</v>
      </c>
      <c r="F436" s="22"/>
      <c r="G436" s="22"/>
      <c r="H436" s="22"/>
      <c r="I436" s="71"/>
      <c r="J436" s="72"/>
      <c r="K436" s="72"/>
      <c r="L436" s="72"/>
      <c r="M436" s="72"/>
      <c r="N436" s="22"/>
      <c r="O436" s="22"/>
      <c r="P436" s="22"/>
      <c r="Q436" s="22"/>
      <c r="R436" s="22"/>
      <c r="S436" s="22"/>
      <c r="T436" s="71"/>
      <c r="U436" s="71"/>
      <c r="V436" s="22"/>
      <c r="W436" s="22"/>
      <c r="X436" s="22"/>
      <c r="Y436" s="73"/>
      <c r="Z436" s="22"/>
      <c r="AA436" s="22"/>
      <c r="AB436" s="22"/>
      <c r="AC436" s="22"/>
      <c r="AD436" s="22">
        <f>IFERROR(LARGE(AH436:AM436,1),0)+IFERROR(LARGE(AH436:AM436,2),0)</f>
        <v>0</v>
      </c>
      <c r="AE436" s="22">
        <f>IFERROR(LARGE(AH436:AM436,3),0)+IFERROR(LARGE(AH436:AM436,4),0)</f>
        <v>0</v>
      </c>
      <c r="AF436" s="22">
        <f>IFERROR(LARGE(AH436:AM436,5),0)+IFERROR(LARGE(AH436:AM436,6),0)</f>
        <v>0</v>
      </c>
      <c r="AG436" s="22">
        <f>IFERROR(LARGE(AH436:AM436,7),0)</f>
        <v>0</v>
      </c>
      <c r="AH436" s="22"/>
      <c r="AI436" s="22"/>
      <c r="AJ436" s="22"/>
      <c r="AK436" s="22"/>
      <c r="AL436" s="22"/>
      <c r="AM436" s="22"/>
    </row>
    <row r="437" spans="1:39">
      <c r="A437" s="3"/>
      <c r="B437" s="3"/>
      <c r="C437" s="3"/>
      <c r="D437" s="2">
        <f ca="1">IF(E436=E437,D436,CELL("wiersz",A435))</f>
        <v>109</v>
      </c>
      <c r="E437" s="23">
        <f>LARGE(F437:AG437,1)+LARGE(F437:AG437,2)+LARGE(F437:AG437,3)+LARGE(F437:AG437,4)+IFERROR(LARGE(F437:AG437,5),0)+IFERROR(LARGE(F437:AG437,6),0)</f>
        <v>0</v>
      </c>
      <c r="F437" s="22"/>
      <c r="G437" s="22"/>
      <c r="H437" s="22"/>
      <c r="I437" s="71"/>
      <c r="J437" s="72"/>
      <c r="K437" s="72"/>
      <c r="L437" s="72"/>
      <c r="M437" s="72"/>
      <c r="N437" s="22"/>
      <c r="O437" s="22"/>
      <c r="P437" s="22"/>
      <c r="Q437" s="22"/>
      <c r="R437" s="22"/>
      <c r="S437" s="22"/>
      <c r="T437" s="71"/>
      <c r="U437" s="71"/>
      <c r="V437" s="22"/>
      <c r="W437" s="22"/>
      <c r="X437" s="22"/>
      <c r="Y437" s="73"/>
      <c r="Z437" s="22"/>
      <c r="AA437" s="22"/>
      <c r="AB437" s="22"/>
      <c r="AC437" s="22"/>
      <c r="AD437" s="22">
        <f>IFERROR(LARGE(AH437:AM437,1),0)+IFERROR(LARGE(AH437:AM437,2),0)</f>
        <v>0</v>
      </c>
      <c r="AE437" s="22">
        <f>IFERROR(LARGE(AH437:AM437,3),0)+IFERROR(LARGE(AH437:AM437,4),0)</f>
        <v>0</v>
      </c>
      <c r="AF437" s="22">
        <f>IFERROR(LARGE(AH437:AM437,5),0)+IFERROR(LARGE(AH437:AM437,6),0)</f>
        <v>0</v>
      </c>
      <c r="AG437" s="22">
        <f>IFERROR(LARGE(AH437:AM437,7),0)</f>
        <v>0</v>
      </c>
      <c r="AH437" s="22"/>
      <c r="AI437" s="22"/>
      <c r="AJ437" s="22"/>
      <c r="AK437" s="22"/>
      <c r="AL437" s="22"/>
      <c r="AM437" s="22"/>
    </row>
    <row r="438" spans="1:39">
      <c r="A438" s="3"/>
      <c r="B438" s="3"/>
      <c r="C438" s="3"/>
      <c r="D438" s="2">
        <f ca="1">IF(E437=E438,D437,CELL("wiersz",A436))</f>
        <v>109</v>
      </c>
      <c r="E438" s="23">
        <f>LARGE(F438:AG438,1)+LARGE(F438:AG438,2)+LARGE(F438:AG438,3)+LARGE(F438:AG438,4)+IFERROR(LARGE(F438:AG438,5),0)+IFERROR(LARGE(F438:AG438,6),0)</f>
        <v>0</v>
      </c>
      <c r="F438" s="22"/>
      <c r="G438" s="22"/>
      <c r="H438" s="22"/>
      <c r="I438" s="71"/>
      <c r="J438" s="72"/>
      <c r="K438" s="72"/>
      <c r="L438" s="72"/>
      <c r="M438" s="72"/>
      <c r="N438" s="22"/>
      <c r="O438" s="22"/>
      <c r="P438" s="22"/>
      <c r="Q438" s="22"/>
      <c r="R438" s="22"/>
      <c r="S438" s="22"/>
      <c r="T438" s="71"/>
      <c r="U438" s="71"/>
      <c r="V438" s="22"/>
      <c r="W438" s="22"/>
      <c r="X438" s="22"/>
      <c r="Y438" s="73"/>
      <c r="Z438" s="22"/>
      <c r="AA438" s="22"/>
      <c r="AB438" s="22"/>
      <c r="AC438" s="22"/>
      <c r="AD438" s="22">
        <f>IFERROR(LARGE(AH438:AM438,1),0)+IFERROR(LARGE(AH438:AM438,2),0)</f>
        <v>0</v>
      </c>
      <c r="AE438" s="22">
        <f>IFERROR(LARGE(AH438:AM438,3),0)+IFERROR(LARGE(AH438:AM438,4),0)</f>
        <v>0</v>
      </c>
      <c r="AF438" s="22">
        <f>IFERROR(LARGE(AH438:AM438,5),0)+IFERROR(LARGE(AH438:AM438,6),0)</f>
        <v>0</v>
      </c>
      <c r="AG438" s="22">
        <f>IFERROR(LARGE(AH438:AM438,7),0)</f>
        <v>0</v>
      </c>
      <c r="AH438" s="22"/>
      <c r="AI438" s="22"/>
      <c r="AJ438" s="22"/>
      <c r="AK438" s="22"/>
      <c r="AL438" s="22"/>
      <c r="AM438" s="22"/>
    </row>
    <row r="439" spans="1:39">
      <c r="A439" s="3"/>
      <c r="B439" s="3"/>
      <c r="C439" s="3"/>
      <c r="D439" s="2">
        <f ca="1">IF(E438=E439,D438,CELL("wiersz",A437))</f>
        <v>109</v>
      </c>
      <c r="E439" s="23">
        <f>LARGE(F439:AG439,1)+LARGE(F439:AG439,2)+LARGE(F439:AG439,3)+LARGE(F439:AG439,4)+IFERROR(LARGE(F439:AG439,5),0)+IFERROR(LARGE(F439:AG439,6),0)</f>
        <v>0</v>
      </c>
      <c r="F439" s="22"/>
      <c r="G439" s="22"/>
      <c r="H439" s="22"/>
      <c r="I439" s="71"/>
      <c r="J439" s="72"/>
      <c r="K439" s="72"/>
      <c r="L439" s="72"/>
      <c r="M439" s="72"/>
      <c r="N439" s="22"/>
      <c r="O439" s="22"/>
      <c r="P439" s="22"/>
      <c r="Q439" s="22"/>
      <c r="R439" s="22"/>
      <c r="S439" s="22"/>
      <c r="T439" s="71"/>
      <c r="U439" s="71"/>
      <c r="V439" s="22"/>
      <c r="W439" s="22"/>
      <c r="X439" s="22"/>
      <c r="Y439" s="73"/>
      <c r="Z439" s="22"/>
      <c r="AA439" s="22"/>
      <c r="AB439" s="22"/>
      <c r="AC439" s="22"/>
      <c r="AD439" s="22">
        <f>IFERROR(LARGE(AH439:AM439,1),0)+IFERROR(LARGE(AH439:AM439,2),0)</f>
        <v>0</v>
      </c>
      <c r="AE439" s="22">
        <f>IFERROR(LARGE(AH439:AM439,3),0)+IFERROR(LARGE(AH439:AM439,4),0)</f>
        <v>0</v>
      </c>
      <c r="AF439" s="22">
        <f>IFERROR(LARGE(AH439:AM439,5),0)+IFERROR(LARGE(AH439:AM439,6),0)</f>
        <v>0</v>
      </c>
      <c r="AG439" s="22">
        <f>IFERROR(LARGE(AH439:AM439,7),0)</f>
        <v>0</v>
      </c>
      <c r="AH439" s="22"/>
      <c r="AI439" s="22"/>
      <c r="AJ439" s="22"/>
      <c r="AK439" s="22"/>
      <c r="AL439" s="22"/>
      <c r="AM439" s="22"/>
    </row>
    <row r="440" spans="1:39">
      <c r="A440" s="3"/>
      <c r="B440" s="3"/>
      <c r="C440" s="3"/>
      <c r="D440" s="2">
        <f ca="1">IF(E439=E440,D439,CELL("wiersz",A438))</f>
        <v>109</v>
      </c>
      <c r="E440" s="23">
        <f>LARGE(F440:AG440,1)+LARGE(F440:AG440,2)+LARGE(F440:AG440,3)+LARGE(F440:AG440,4)+IFERROR(LARGE(F440:AG440,5),0)+IFERROR(LARGE(F440:AG440,6),0)</f>
        <v>0</v>
      </c>
      <c r="F440" s="22"/>
      <c r="G440" s="22"/>
      <c r="H440" s="22"/>
      <c r="I440" s="71"/>
      <c r="J440" s="72"/>
      <c r="K440" s="72"/>
      <c r="L440" s="72"/>
      <c r="M440" s="72"/>
      <c r="N440" s="22"/>
      <c r="O440" s="22"/>
      <c r="P440" s="22"/>
      <c r="Q440" s="22"/>
      <c r="R440" s="22"/>
      <c r="S440" s="22"/>
      <c r="T440" s="71"/>
      <c r="U440" s="71"/>
      <c r="V440" s="22"/>
      <c r="W440" s="22"/>
      <c r="X440" s="22"/>
      <c r="Y440" s="73"/>
      <c r="Z440" s="22"/>
      <c r="AA440" s="22"/>
      <c r="AB440" s="22"/>
      <c r="AC440" s="22"/>
      <c r="AD440" s="22">
        <f>IFERROR(LARGE(AH440:AM440,1),0)+IFERROR(LARGE(AH440:AM440,2),0)</f>
        <v>0</v>
      </c>
      <c r="AE440" s="22">
        <f>IFERROR(LARGE(AH440:AM440,3),0)+IFERROR(LARGE(AH440:AM440,4),0)</f>
        <v>0</v>
      </c>
      <c r="AF440" s="22">
        <f>IFERROR(LARGE(AH440:AM440,5),0)+IFERROR(LARGE(AH440:AM440,6),0)</f>
        <v>0</v>
      </c>
      <c r="AG440" s="22">
        <f>IFERROR(LARGE(AH440:AM440,7),0)</f>
        <v>0</v>
      </c>
      <c r="AH440" s="22"/>
      <c r="AI440" s="22"/>
      <c r="AJ440" s="22"/>
      <c r="AK440" s="22"/>
      <c r="AL440" s="22"/>
      <c r="AM440" s="22"/>
    </row>
    <row r="441" spans="1:39">
      <c r="A441" s="3"/>
      <c r="B441" s="3"/>
      <c r="C441" s="3"/>
      <c r="D441" s="2">
        <f ca="1">IF(E440=E441,D440,CELL("wiersz",A439))</f>
        <v>109</v>
      </c>
      <c r="E441" s="23">
        <f>LARGE(F441:AG441,1)+LARGE(F441:AG441,2)+LARGE(F441:AG441,3)+LARGE(F441:AG441,4)+IFERROR(LARGE(F441:AG441,5),0)+IFERROR(LARGE(F441:AG441,6),0)</f>
        <v>0</v>
      </c>
      <c r="F441" s="22"/>
      <c r="G441" s="22"/>
      <c r="H441" s="22"/>
      <c r="I441" s="71"/>
      <c r="J441" s="72"/>
      <c r="K441" s="72"/>
      <c r="L441" s="72"/>
      <c r="M441" s="72"/>
      <c r="N441" s="22"/>
      <c r="O441" s="22"/>
      <c r="P441" s="22"/>
      <c r="Q441" s="22"/>
      <c r="R441" s="22"/>
      <c r="S441" s="22"/>
      <c r="T441" s="71"/>
      <c r="U441" s="71"/>
      <c r="V441" s="22"/>
      <c r="W441" s="22"/>
      <c r="X441" s="22"/>
      <c r="Y441" s="73"/>
      <c r="Z441" s="22"/>
      <c r="AA441" s="22"/>
      <c r="AB441" s="22"/>
      <c r="AC441" s="22"/>
      <c r="AD441" s="22">
        <f>IFERROR(LARGE(AH441:AM441,1),0)+IFERROR(LARGE(AH441:AM441,2),0)</f>
        <v>0</v>
      </c>
      <c r="AE441" s="22">
        <f>IFERROR(LARGE(AH441:AM441,3),0)+IFERROR(LARGE(AH441:AM441,4),0)</f>
        <v>0</v>
      </c>
      <c r="AF441" s="22">
        <f>IFERROR(LARGE(AH441:AM441,5),0)+IFERROR(LARGE(AH441:AM441,6),0)</f>
        <v>0</v>
      </c>
      <c r="AG441" s="22">
        <f>IFERROR(LARGE(AH441:AM441,7),0)</f>
        <v>0</v>
      </c>
      <c r="AH441" s="22"/>
      <c r="AI441" s="22"/>
      <c r="AJ441" s="22"/>
      <c r="AK441" s="22"/>
      <c r="AL441" s="22"/>
      <c r="AM441" s="22"/>
    </row>
    <row r="442" spans="1:39">
      <c r="A442" s="3"/>
      <c r="B442" s="3"/>
      <c r="C442" s="3"/>
      <c r="D442" s="2">
        <f ca="1">IF(E441=E442,D441,CELL("wiersz",A440))</f>
        <v>109</v>
      </c>
      <c r="E442" s="23">
        <f>LARGE(F442:AG442,1)+LARGE(F442:AG442,2)+LARGE(F442:AG442,3)+LARGE(F442:AG442,4)+IFERROR(LARGE(F442:AG442,5),0)+IFERROR(LARGE(F442:AG442,6),0)</f>
        <v>0</v>
      </c>
      <c r="F442" s="22"/>
      <c r="G442" s="22"/>
      <c r="H442" s="22"/>
      <c r="I442" s="71"/>
      <c r="J442" s="72"/>
      <c r="K442" s="72"/>
      <c r="L442" s="72"/>
      <c r="M442" s="72"/>
      <c r="N442" s="22"/>
      <c r="O442" s="22"/>
      <c r="P442" s="22"/>
      <c r="Q442" s="22"/>
      <c r="R442" s="22"/>
      <c r="S442" s="22"/>
      <c r="T442" s="71"/>
      <c r="U442" s="71"/>
      <c r="V442" s="22"/>
      <c r="W442" s="22"/>
      <c r="X442" s="22"/>
      <c r="Y442" s="73"/>
      <c r="Z442" s="22"/>
      <c r="AA442" s="22"/>
      <c r="AB442" s="22"/>
      <c r="AC442" s="22"/>
      <c r="AD442" s="22">
        <f>IFERROR(LARGE(AH442:AM442,1),0)+IFERROR(LARGE(AH442:AM442,2),0)</f>
        <v>0</v>
      </c>
      <c r="AE442" s="22">
        <f>IFERROR(LARGE(AH442:AM442,3),0)+IFERROR(LARGE(AH442:AM442,4),0)</f>
        <v>0</v>
      </c>
      <c r="AF442" s="22">
        <f>IFERROR(LARGE(AH442:AM442,5),0)+IFERROR(LARGE(AH442:AM442,6),0)</f>
        <v>0</v>
      </c>
      <c r="AG442" s="22">
        <f>IFERROR(LARGE(AH442:AM442,7),0)</f>
        <v>0</v>
      </c>
      <c r="AH442" s="22"/>
      <c r="AI442" s="22"/>
      <c r="AJ442" s="22"/>
      <c r="AK442" s="22"/>
      <c r="AL442" s="22"/>
      <c r="AM442" s="22"/>
    </row>
    <row r="443" spans="1:39">
      <c r="A443" s="3"/>
      <c r="B443" s="3"/>
      <c r="C443" s="3"/>
      <c r="D443" s="2">
        <f ca="1">IF(E442=E443,D442,CELL("wiersz",A441))</f>
        <v>109</v>
      </c>
      <c r="E443" s="23">
        <f>LARGE(F443:AG443,1)+LARGE(F443:AG443,2)+LARGE(F443:AG443,3)+LARGE(F443:AG443,4)+IFERROR(LARGE(F443:AG443,5),0)+IFERROR(LARGE(F443:AG443,6),0)</f>
        <v>0</v>
      </c>
      <c r="F443" s="22"/>
      <c r="G443" s="22"/>
      <c r="H443" s="22"/>
      <c r="I443" s="71"/>
      <c r="J443" s="72"/>
      <c r="K443" s="72"/>
      <c r="L443" s="72"/>
      <c r="M443" s="72"/>
      <c r="N443" s="22"/>
      <c r="O443" s="22"/>
      <c r="P443" s="22"/>
      <c r="Q443" s="22"/>
      <c r="R443" s="22"/>
      <c r="S443" s="22"/>
      <c r="T443" s="71"/>
      <c r="U443" s="71"/>
      <c r="V443" s="22"/>
      <c r="W443" s="22"/>
      <c r="X443" s="22"/>
      <c r="Y443" s="73"/>
      <c r="Z443" s="22"/>
      <c r="AA443" s="22"/>
      <c r="AB443" s="22"/>
      <c r="AC443" s="22"/>
      <c r="AD443" s="22">
        <f>IFERROR(LARGE(AH443:AM443,1),0)+IFERROR(LARGE(AH443:AM443,2),0)</f>
        <v>0</v>
      </c>
      <c r="AE443" s="22">
        <f>IFERROR(LARGE(AH443:AM443,3),0)+IFERROR(LARGE(AH443:AM443,4),0)</f>
        <v>0</v>
      </c>
      <c r="AF443" s="22">
        <f>IFERROR(LARGE(AH443:AM443,5),0)+IFERROR(LARGE(AH443:AM443,6),0)</f>
        <v>0</v>
      </c>
      <c r="AG443" s="22">
        <f>IFERROR(LARGE(AH443:AM443,7),0)</f>
        <v>0</v>
      </c>
      <c r="AH443" s="22"/>
      <c r="AI443" s="22"/>
      <c r="AJ443" s="22"/>
      <c r="AK443" s="22"/>
      <c r="AL443" s="22"/>
      <c r="AM443" s="22"/>
    </row>
    <row r="444" spans="1:39">
      <c r="A444" s="3"/>
      <c r="B444" s="3"/>
      <c r="C444" s="3"/>
      <c r="D444" s="2">
        <f ca="1">IF(E443=E444,D443,CELL("wiersz",A442))</f>
        <v>109</v>
      </c>
      <c r="E444" s="23">
        <f>LARGE(F444:AG444,1)+LARGE(F444:AG444,2)+LARGE(F444:AG444,3)+LARGE(F444:AG444,4)+IFERROR(LARGE(F444:AG444,5),0)+IFERROR(LARGE(F444:AG444,6),0)</f>
        <v>0</v>
      </c>
      <c r="F444" s="22"/>
      <c r="G444" s="22"/>
      <c r="H444" s="22"/>
      <c r="I444" s="71"/>
      <c r="J444" s="72"/>
      <c r="K444" s="72"/>
      <c r="L444" s="72"/>
      <c r="M444" s="72"/>
      <c r="N444" s="22"/>
      <c r="O444" s="22"/>
      <c r="P444" s="22"/>
      <c r="Q444" s="22"/>
      <c r="R444" s="22"/>
      <c r="S444" s="22"/>
      <c r="T444" s="71"/>
      <c r="U444" s="71"/>
      <c r="V444" s="22"/>
      <c r="W444" s="22"/>
      <c r="X444" s="22"/>
      <c r="Y444" s="73"/>
      <c r="Z444" s="22"/>
      <c r="AA444" s="22"/>
      <c r="AB444" s="22"/>
      <c r="AC444" s="22"/>
      <c r="AD444" s="22">
        <f>IFERROR(LARGE(AH444:AM444,1),0)+IFERROR(LARGE(AH444:AM444,2),0)</f>
        <v>0</v>
      </c>
      <c r="AE444" s="22">
        <f>IFERROR(LARGE(AH444:AM444,3),0)+IFERROR(LARGE(AH444:AM444,4),0)</f>
        <v>0</v>
      </c>
      <c r="AF444" s="22">
        <f>IFERROR(LARGE(AH444:AM444,5),0)+IFERROR(LARGE(AH444:AM444,6),0)</f>
        <v>0</v>
      </c>
      <c r="AG444" s="22">
        <f>IFERROR(LARGE(AH444:AM444,7),0)</f>
        <v>0</v>
      </c>
      <c r="AH444" s="22"/>
      <c r="AI444" s="22"/>
      <c r="AJ444" s="22"/>
      <c r="AK444" s="22"/>
      <c r="AL444" s="22"/>
      <c r="AM444" s="22"/>
    </row>
    <row r="445" spans="1:39">
      <c r="A445" s="3"/>
      <c r="B445" s="3"/>
      <c r="C445" s="3"/>
      <c r="D445" s="2">
        <f ca="1">IF(E444=E445,D444,CELL("wiersz",A443))</f>
        <v>109</v>
      </c>
      <c r="E445" s="23">
        <f>LARGE(F445:AG445,1)+LARGE(F445:AG445,2)+LARGE(F445:AG445,3)+LARGE(F445:AG445,4)+IFERROR(LARGE(F445:AG445,5),0)+IFERROR(LARGE(F445:AG445,6),0)</f>
        <v>0</v>
      </c>
      <c r="F445" s="22"/>
      <c r="G445" s="22"/>
      <c r="H445" s="22"/>
      <c r="I445" s="71"/>
      <c r="J445" s="72"/>
      <c r="K445" s="72"/>
      <c r="L445" s="72"/>
      <c r="M445" s="72"/>
      <c r="N445" s="22"/>
      <c r="O445" s="22"/>
      <c r="P445" s="22"/>
      <c r="Q445" s="22"/>
      <c r="R445" s="22"/>
      <c r="S445" s="22"/>
      <c r="T445" s="71"/>
      <c r="U445" s="71"/>
      <c r="V445" s="22"/>
      <c r="W445" s="22"/>
      <c r="X445" s="22"/>
      <c r="Y445" s="73"/>
      <c r="Z445" s="22"/>
      <c r="AA445" s="22"/>
      <c r="AB445" s="22"/>
      <c r="AC445" s="22"/>
      <c r="AD445" s="22">
        <f>IFERROR(LARGE(AH445:AM445,1),0)+IFERROR(LARGE(AH445:AM445,2),0)</f>
        <v>0</v>
      </c>
      <c r="AE445" s="22">
        <f>IFERROR(LARGE(AH445:AM445,3),0)+IFERROR(LARGE(AH445:AM445,4),0)</f>
        <v>0</v>
      </c>
      <c r="AF445" s="22">
        <f>IFERROR(LARGE(AH445:AM445,5),0)+IFERROR(LARGE(AH445:AM445,6),0)</f>
        <v>0</v>
      </c>
      <c r="AG445" s="22">
        <f>IFERROR(LARGE(AH445:AM445,7),0)</f>
        <v>0</v>
      </c>
      <c r="AH445" s="22"/>
      <c r="AI445" s="22"/>
      <c r="AJ445" s="22"/>
      <c r="AK445" s="22"/>
      <c r="AL445" s="22"/>
      <c r="AM445" s="22"/>
    </row>
    <row r="446" spans="1:39">
      <c r="A446" s="3"/>
      <c r="B446" s="3"/>
      <c r="C446" s="3"/>
      <c r="D446" s="2">
        <f ca="1">IF(E445=E446,D445,CELL("wiersz",A444))</f>
        <v>109</v>
      </c>
      <c r="E446" s="23">
        <f>LARGE(F446:AG446,1)+LARGE(F446:AG446,2)+LARGE(F446:AG446,3)+LARGE(F446:AG446,4)+IFERROR(LARGE(F446:AG446,5),0)+IFERROR(LARGE(F446:AG446,6),0)</f>
        <v>0</v>
      </c>
      <c r="F446" s="22"/>
      <c r="G446" s="22"/>
      <c r="H446" s="22"/>
      <c r="I446" s="71"/>
      <c r="J446" s="72"/>
      <c r="K446" s="72"/>
      <c r="L446" s="72"/>
      <c r="M446" s="72"/>
      <c r="N446" s="22"/>
      <c r="O446" s="22"/>
      <c r="P446" s="22"/>
      <c r="Q446" s="22"/>
      <c r="R446" s="22"/>
      <c r="S446" s="22"/>
      <c r="T446" s="71"/>
      <c r="U446" s="71"/>
      <c r="V446" s="22"/>
      <c r="W446" s="22"/>
      <c r="X446" s="22"/>
      <c r="Y446" s="73"/>
      <c r="Z446" s="22"/>
      <c r="AA446" s="22"/>
      <c r="AB446" s="22"/>
      <c r="AC446" s="22"/>
      <c r="AD446" s="22">
        <f>IFERROR(LARGE(AH446:AM446,1),0)+IFERROR(LARGE(AH446:AM446,2),0)</f>
        <v>0</v>
      </c>
      <c r="AE446" s="22">
        <f>IFERROR(LARGE(AH446:AM446,3),0)+IFERROR(LARGE(AH446:AM446,4),0)</f>
        <v>0</v>
      </c>
      <c r="AF446" s="22">
        <f>IFERROR(LARGE(AH446:AM446,5),0)+IFERROR(LARGE(AH446:AM446,6),0)</f>
        <v>0</v>
      </c>
      <c r="AG446" s="22">
        <f>IFERROR(LARGE(AH446:AM446,7),0)</f>
        <v>0</v>
      </c>
      <c r="AH446" s="22"/>
      <c r="AI446" s="22"/>
      <c r="AJ446" s="22"/>
      <c r="AK446" s="22"/>
      <c r="AL446" s="22"/>
      <c r="AM446" s="22"/>
    </row>
    <row r="447" spans="1:39">
      <c r="A447" s="3"/>
      <c r="B447" s="3"/>
      <c r="C447" s="3"/>
      <c r="D447" s="2">
        <f ca="1">IF(E446=E447,D446,CELL("wiersz",A445))</f>
        <v>109</v>
      </c>
      <c r="E447" s="23">
        <f>LARGE(F447:AG447,1)+LARGE(F447:AG447,2)+LARGE(F447:AG447,3)+LARGE(F447:AG447,4)+IFERROR(LARGE(F447:AG447,5),0)+IFERROR(LARGE(F447:AG447,6),0)</f>
        <v>0</v>
      </c>
      <c r="F447" s="22"/>
      <c r="G447" s="22"/>
      <c r="H447" s="22"/>
      <c r="I447" s="71"/>
      <c r="J447" s="72"/>
      <c r="K447" s="72"/>
      <c r="L447" s="72"/>
      <c r="M447" s="72"/>
      <c r="N447" s="22"/>
      <c r="O447" s="22"/>
      <c r="P447" s="22"/>
      <c r="Q447" s="22"/>
      <c r="R447" s="22"/>
      <c r="S447" s="22"/>
      <c r="T447" s="71"/>
      <c r="U447" s="71"/>
      <c r="V447" s="22"/>
      <c r="W447" s="22"/>
      <c r="X447" s="22"/>
      <c r="Y447" s="73"/>
      <c r="Z447" s="22"/>
      <c r="AA447" s="22"/>
      <c r="AB447" s="22"/>
      <c r="AC447" s="22"/>
      <c r="AD447" s="22">
        <f>IFERROR(LARGE(AH447:AM447,1),0)+IFERROR(LARGE(AH447:AM447,2),0)</f>
        <v>0</v>
      </c>
      <c r="AE447" s="22">
        <f>IFERROR(LARGE(AH447:AM447,3),0)+IFERROR(LARGE(AH447:AM447,4),0)</f>
        <v>0</v>
      </c>
      <c r="AF447" s="22">
        <f>IFERROR(LARGE(AH447:AM447,5),0)+IFERROR(LARGE(AH447:AM447,6),0)</f>
        <v>0</v>
      </c>
      <c r="AG447" s="22">
        <f>IFERROR(LARGE(AH447:AM447,7),0)</f>
        <v>0</v>
      </c>
      <c r="AH447" s="22"/>
      <c r="AI447" s="22"/>
      <c r="AJ447" s="22"/>
      <c r="AK447" s="22"/>
      <c r="AL447" s="22"/>
      <c r="AM447" s="22"/>
    </row>
    <row r="448" spans="1:39">
      <c r="A448" s="3"/>
      <c r="B448" s="3"/>
      <c r="C448" s="3"/>
      <c r="D448" s="2">
        <f ca="1">IF(E447=E448,D447,CELL("wiersz",A446))</f>
        <v>109</v>
      </c>
      <c r="E448" s="23">
        <f>LARGE(F448:AG448,1)+LARGE(F448:AG448,2)+LARGE(F448:AG448,3)+LARGE(F448:AG448,4)+IFERROR(LARGE(F448:AG448,5),0)+IFERROR(LARGE(F448:AG448,6),0)</f>
        <v>0</v>
      </c>
      <c r="F448" s="22"/>
      <c r="G448" s="22"/>
      <c r="H448" s="22"/>
      <c r="I448" s="71"/>
      <c r="J448" s="72"/>
      <c r="K448" s="72"/>
      <c r="L448" s="72"/>
      <c r="M448" s="72"/>
      <c r="N448" s="22"/>
      <c r="O448" s="22"/>
      <c r="P448" s="22"/>
      <c r="Q448" s="22"/>
      <c r="R448" s="22"/>
      <c r="S448" s="22"/>
      <c r="T448" s="71"/>
      <c r="U448" s="71"/>
      <c r="V448" s="22"/>
      <c r="W448" s="22"/>
      <c r="X448" s="22"/>
      <c r="Y448" s="73"/>
      <c r="Z448" s="22"/>
      <c r="AA448" s="22"/>
      <c r="AB448" s="22"/>
      <c r="AC448" s="22"/>
      <c r="AD448" s="22">
        <f>IFERROR(LARGE(AH448:AM448,1),0)+IFERROR(LARGE(AH448:AM448,2),0)</f>
        <v>0</v>
      </c>
      <c r="AE448" s="22">
        <f>IFERROR(LARGE(AH448:AM448,3),0)+IFERROR(LARGE(AH448:AM448,4),0)</f>
        <v>0</v>
      </c>
      <c r="AF448" s="22">
        <f>IFERROR(LARGE(AH448:AM448,5),0)+IFERROR(LARGE(AH448:AM448,6),0)</f>
        <v>0</v>
      </c>
      <c r="AG448" s="22">
        <f>IFERROR(LARGE(AH448:AM448,7),0)</f>
        <v>0</v>
      </c>
      <c r="AH448" s="22"/>
      <c r="AI448" s="22"/>
      <c r="AJ448" s="22"/>
      <c r="AK448" s="22"/>
      <c r="AL448" s="22"/>
      <c r="AM448" s="22"/>
    </row>
    <row r="449" spans="1:39">
      <c r="A449" s="3"/>
      <c r="B449" s="3"/>
      <c r="C449" s="3"/>
      <c r="D449" s="2">
        <f ca="1">IF(E448=E449,D448,CELL("wiersz",A447))</f>
        <v>109</v>
      </c>
      <c r="E449" s="23">
        <f>LARGE(F449:AG449,1)+LARGE(F449:AG449,2)+LARGE(F449:AG449,3)+LARGE(F449:AG449,4)+IFERROR(LARGE(F449:AG449,5),0)+IFERROR(LARGE(F449:AG449,6),0)</f>
        <v>0</v>
      </c>
      <c r="F449" s="22"/>
      <c r="G449" s="22"/>
      <c r="H449" s="22"/>
      <c r="I449" s="71"/>
      <c r="J449" s="72"/>
      <c r="K449" s="72"/>
      <c r="L449" s="72"/>
      <c r="M449" s="72"/>
      <c r="N449" s="22"/>
      <c r="O449" s="22"/>
      <c r="P449" s="22"/>
      <c r="Q449" s="22"/>
      <c r="R449" s="22"/>
      <c r="S449" s="22"/>
      <c r="T449" s="71"/>
      <c r="U449" s="71"/>
      <c r="V449" s="22"/>
      <c r="W449" s="22"/>
      <c r="X449" s="22"/>
      <c r="Y449" s="73"/>
      <c r="Z449" s="22"/>
      <c r="AA449" s="22"/>
      <c r="AB449" s="22"/>
      <c r="AC449" s="22"/>
      <c r="AD449" s="22">
        <f>IFERROR(LARGE(AH449:AM449,1),0)+IFERROR(LARGE(AH449:AM449,2),0)</f>
        <v>0</v>
      </c>
      <c r="AE449" s="22">
        <f>IFERROR(LARGE(AH449:AM449,3),0)+IFERROR(LARGE(AH449:AM449,4),0)</f>
        <v>0</v>
      </c>
      <c r="AF449" s="22">
        <f>IFERROR(LARGE(AH449:AM449,5),0)+IFERROR(LARGE(AH449:AM449,6),0)</f>
        <v>0</v>
      </c>
      <c r="AG449" s="22">
        <f>IFERROR(LARGE(AH449:AM449,7),0)</f>
        <v>0</v>
      </c>
      <c r="AH449" s="22"/>
      <c r="AI449" s="22"/>
      <c r="AJ449" s="22"/>
      <c r="AK449" s="22"/>
      <c r="AL449" s="22"/>
      <c r="AM449" s="22"/>
    </row>
    <row r="450" spans="1:39">
      <c r="A450" s="3"/>
      <c r="B450" s="3"/>
      <c r="C450" s="3"/>
      <c r="D450" s="2">
        <f ca="1">IF(E449=E450,D449,CELL("wiersz",A448))</f>
        <v>109</v>
      </c>
      <c r="E450" s="23">
        <f>LARGE(F450:AG450,1)+LARGE(F450:AG450,2)+LARGE(F450:AG450,3)+LARGE(F450:AG450,4)+IFERROR(LARGE(F450:AG450,5),0)+IFERROR(LARGE(F450:AG450,6),0)</f>
        <v>0</v>
      </c>
      <c r="F450" s="22"/>
      <c r="G450" s="22"/>
      <c r="H450" s="22"/>
      <c r="I450" s="71"/>
      <c r="J450" s="72"/>
      <c r="K450" s="72"/>
      <c r="L450" s="72"/>
      <c r="M450" s="72"/>
      <c r="N450" s="22"/>
      <c r="O450" s="22"/>
      <c r="P450" s="22"/>
      <c r="Q450" s="22"/>
      <c r="R450" s="22"/>
      <c r="S450" s="22"/>
      <c r="T450" s="71"/>
      <c r="U450" s="71"/>
      <c r="V450" s="22"/>
      <c r="W450" s="22"/>
      <c r="X450" s="22"/>
      <c r="Y450" s="73"/>
      <c r="Z450" s="22"/>
      <c r="AA450" s="22"/>
      <c r="AB450" s="22"/>
      <c r="AC450" s="22"/>
      <c r="AD450" s="22">
        <f>IFERROR(LARGE(AH450:AM450,1),0)+IFERROR(LARGE(AH450:AM450,2),0)</f>
        <v>0</v>
      </c>
      <c r="AE450" s="22">
        <f>IFERROR(LARGE(AH450:AM450,3),0)+IFERROR(LARGE(AH450:AM450,4),0)</f>
        <v>0</v>
      </c>
      <c r="AF450" s="22">
        <f>IFERROR(LARGE(AH450:AM450,5),0)+IFERROR(LARGE(AH450:AM450,6),0)</f>
        <v>0</v>
      </c>
      <c r="AG450" s="22">
        <f>IFERROR(LARGE(AH450:AM450,7),0)</f>
        <v>0</v>
      </c>
      <c r="AH450" s="22"/>
      <c r="AI450" s="22"/>
      <c r="AJ450" s="22"/>
      <c r="AK450" s="22"/>
      <c r="AL450" s="22"/>
      <c r="AM450" s="22"/>
    </row>
    <row r="451" spans="1:39">
      <c r="A451" s="3"/>
      <c r="B451" s="3"/>
      <c r="C451" s="3"/>
      <c r="D451" s="2">
        <f ca="1">IF(E450=E451,D450,CELL("wiersz",A449))</f>
        <v>109</v>
      </c>
      <c r="E451" s="23">
        <f>LARGE(F451:AG451,1)+LARGE(F451:AG451,2)+LARGE(F451:AG451,3)+LARGE(F451:AG451,4)+IFERROR(LARGE(F451:AG451,5),0)+IFERROR(LARGE(F451:AG451,6),0)</f>
        <v>0</v>
      </c>
      <c r="F451" s="22"/>
      <c r="G451" s="22"/>
      <c r="H451" s="22"/>
      <c r="I451" s="71"/>
      <c r="J451" s="72"/>
      <c r="K451" s="72"/>
      <c r="L451" s="72"/>
      <c r="M451" s="72"/>
      <c r="N451" s="22"/>
      <c r="O451" s="22"/>
      <c r="P451" s="22"/>
      <c r="Q451" s="22"/>
      <c r="R451" s="22"/>
      <c r="S451" s="22"/>
      <c r="T451" s="71"/>
      <c r="U451" s="71"/>
      <c r="V451" s="22"/>
      <c r="W451" s="22"/>
      <c r="X451" s="22"/>
      <c r="Y451" s="73"/>
      <c r="Z451" s="22"/>
      <c r="AA451" s="22"/>
      <c r="AB451" s="22"/>
      <c r="AC451" s="22"/>
      <c r="AD451" s="22">
        <f>IFERROR(LARGE(AH451:AM451,1),0)+IFERROR(LARGE(AH451:AM451,2),0)</f>
        <v>0</v>
      </c>
      <c r="AE451" s="22">
        <f>IFERROR(LARGE(AH451:AM451,3),0)+IFERROR(LARGE(AH451:AM451,4),0)</f>
        <v>0</v>
      </c>
      <c r="AF451" s="22">
        <f>IFERROR(LARGE(AH451:AM451,5),0)+IFERROR(LARGE(AH451:AM451,6),0)</f>
        <v>0</v>
      </c>
      <c r="AG451" s="22">
        <f>IFERROR(LARGE(AH451:AM451,7),0)</f>
        <v>0</v>
      </c>
      <c r="AH451" s="22"/>
      <c r="AI451" s="22"/>
      <c r="AJ451" s="22"/>
      <c r="AK451" s="22"/>
      <c r="AL451" s="22"/>
      <c r="AM451" s="22"/>
    </row>
    <row r="452" spans="1:39">
      <c r="A452" s="3"/>
      <c r="B452" s="3"/>
      <c r="C452" s="3"/>
      <c r="D452" s="2">
        <f ca="1">IF(E451=E452,D451,CELL("wiersz",A450))</f>
        <v>109</v>
      </c>
      <c r="E452" s="23">
        <f>LARGE(F452:AG452,1)+LARGE(F452:AG452,2)+LARGE(F452:AG452,3)+LARGE(F452:AG452,4)+IFERROR(LARGE(F452:AG452,5),0)+IFERROR(LARGE(F452:AG452,6),0)</f>
        <v>0</v>
      </c>
      <c r="F452" s="22"/>
      <c r="G452" s="22"/>
      <c r="H452" s="22"/>
      <c r="I452" s="71"/>
      <c r="J452" s="72"/>
      <c r="K452" s="72"/>
      <c r="L452" s="72"/>
      <c r="M452" s="72"/>
      <c r="N452" s="22"/>
      <c r="O452" s="22"/>
      <c r="P452" s="22"/>
      <c r="Q452" s="22"/>
      <c r="R452" s="22"/>
      <c r="S452" s="22"/>
      <c r="T452" s="71"/>
      <c r="U452" s="71"/>
      <c r="V452" s="22"/>
      <c r="W452" s="22"/>
      <c r="X452" s="22"/>
      <c r="Y452" s="73"/>
      <c r="Z452" s="22"/>
      <c r="AA452" s="22"/>
      <c r="AB452" s="22"/>
      <c r="AC452" s="22"/>
      <c r="AD452" s="22">
        <f>IFERROR(LARGE(AH452:AM452,1),0)+IFERROR(LARGE(AH452:AM452,2),0)</f>
        <v>0</v>
      </c>
      <c r="AE452" s="22">
        <f>IFERROR(LARGE(AH452:AM452,3),0)+IFERROR(LARGE(AH452:AM452,4),0)</f>
        <v>0</v>
      </c>
      <c r="AF452" s="22">
        <f>IFERROR(LARGE(AH452:AM452,5),0)+IFERROR(LARGE(AH452:AM452,6),0)</f>
        <v>0</v>
      </c>
      <c r="AG452" s="22">
        <f>IFERROR(LARGE(AH452:AM452,7),0)</f>
        <v>0</v>
      </c>
      <c r="AH452" s="22"/>
      <c r="AI452" s="22"/>
      <c r="AJ452" s="22"/>
      <c r="AK452" s="22"/>
      <c r="AL452" s="22"/>
      <c r="AM452" s="22"/>
    </row>
    <row r="453" spans="1:39">
      <c r="A453" s="3"/>
      <c r="B453" s="3"/>
      <c r="C453" s="3"/>
      <c r="D453" s="2">
        <f ca="1">IF(E452=E453,D452,CELL("wiersz",A451))</f>
        <v>109</v>
      </c>
      <c r="E453" s="23">
        <f>LARGE(F453:AG453,1)+LARGE(F453:AG453,2)+LARGE(F453:AG453,3)+LARGE(F453:AG453,4)+IFERROR(LARGE(F453:AG453,5),0)+IFERROR(LARGE(F453:AG453,6),0)</f>
        <v>0</v>
      </c>
      <c r="F453" s="22"/>
      <c r="G453" s="22"/>
      <c r="H453" s="22"/>
      <c r="I453" s="71"/>
      <c r="J453" s="72"/>
      <c r="K453" s="72"/>
      <c r="L453" s="72"/>
      <c r="M453" s="72"/>
      <c r="N453" s="22"/>
      <c r="O453" s="22"/>
      <c r="P453" s="22"/>
      <c r="Q453" s="22"/>
      <c r="R453" s="22"/>
      <c r="S453" s="22"/>
      <c r="T453" s="71"/>
      <c r="U453" s="71"/>
      <c r="V453" s="22"/>
      <c r="W453" s="22"/>
      <c r="X453" s="22"/>
      <c r="Y453" s="73"/>
      <c r="Z453" s="22"/>
      <c r="AA453" s="22"/>
      <c r="AB453" s="22"/>
      <c r="AC453" s="22"/>
      <c r="AD453" s="22">
        <f>IFERROR(LARGE(AH453:AM453,1),0)+IFERROR(LARGE(AH453:AM453,2),0)</f>
        <v>0</v>
      </c>
      <c r="AE453" s="22">
        <f>IFERROR(LARGE(AH453:AM453,3),0)+IFERROR(LARGE(AH453:AM453,4),0)</f>
        <v>0</v>
      </c>
      <c r="AF453" s="22">
        <f>IFERROR(LARGE(AH453:AM453,5),0)+IFERROR(LARGE(AH453:AM453,6),0)</f>
        <v>0</v>
      </c>
      <c r="AG453" s="22">
        <f>IFERROR(LARGE(AH453:AM453,7),0)</f>
        <v>0</v>
      </c>
      <c r="AH453" s="22"/>
      <c r="AI453" s="22"/>
      <c r="AJ453" s="22"/>
      <c r="AK453" s="22"/>
      <c r="AL453" s="22"/>
      <c r="AM453" s="22"/>
    </row>
    <row r="454" spans="1:39">
      <c r="A454" s="3"/>
      <c r="B454" s="3"/>
      <c r="C454" s="3"/>
      <c r="D454" s="2">
        <f ca="1">IF(E453=E454,D453,CELL("wiersz",A452))</f>
        <v>109</v>
      </c>
      <c r="E454" s="23">
        <f>LARGE(F454:AG454,1)+LARGE(F454:AG454,2)+LARGE(F454:AG454,3)+LARGE(F454:AG454,4)+IFERROR(LARGE(F454:AG454,5),0)+IFERROR(LARGE(F454:AG454,6),0)</f>
        <v>0</v>
      </c>
      <c r="F454" s="22"/>
      <c r="G454" s="22"/>
      <c r="H454" s="22"/>
      <c r="I454" s="71"/>
      <c r="J454" s="72"/>
      <c r="K454" s="72"/>
      <c r="L454" s="72"/>
      <c r="M454" s="72"/>
      <c r="N454" s="22"/>
      <c r="O454" s="22"/>
      <c r="P454" s="22"/>
      <c r="Q454" s="22"/>
      <c r="R454" s="22"/>
      <c r="S454" s="22"/>
      <c r="T454" s="71"/>
      <c r="U454" s="71"/>
      <c r="V454" s="22"/>
      <c r="W454" s="22"/>
      <c r="X454" s="22"/>
      <c r="Y454" s="73"/>
      <c r="Z454" s="22"/>
      <c r="AA454" s="22"/>
      <c r="AB454" s="22"/>
      <c r="AC454" s="22"/>
      <c r="AD454" s="22">
        <f>IFERROR(LARGE(AH454:AM454,1),0)+IFERROR(LARGE(AH454:AM454,2),0)</f>
        <v>0</v>
      </c>
      <c r="AE454" s="22">
        <f>IFERROR(LARGE(AH454:AM454,3),0)+IFERROR(LARGE(AH454:AM454,4),0)</f>
        <v>0</v>
      </c>
      <c r="AF454" s="22">
        <f>IFERROR(LARGE(AH454:AM454,5),0)+IFERROR(LARGE(AH454:AM454,6),0)</f>
        <v>0</v>
      </c>
      <c r="AG454" s="22">
        <f>IFERROR(LARGE(AH454:AM454,7),0)</f>
        <v>0</v>
      </c>
      <c r="AH454" s="22"/>
      <c r="AI454" s="22"/>
      <c r="AJ454" s="22"/>
      <c r="AK454" s="22"/>
      <c r="AL454" s="22"/>
      <c r="AM454" s="22"/>
    </row>
    <row r="455" spans="1:39">
      <c r="A455" s="3"/>
      <c r="B455" s="3"/>
      <c r="C455" s="3"/>
      <c r="D455" s="2">
        <f ca="1">IF(E454=E455,D454,CELL("wiersz",A453))</f>
        <v>109</v>
      </c>
      <c r="E455" s="23">
        <f>LARGE(F455:AG455,1)+LARGE(F455:AG455,2)+LARGE(F455:AG455,3)+LARGE(F455:AG455,4)+IFERROR(LARGE(F455:AG455,5),0)+IFERROR(LARGE(F455:AG455,6),0)</f>
        <v>0</v>
      </c>
      <c r="F455" s="22"/>
      <c r="G455" s="22"/>
      <c r="H455" s="22"/>
      <c r="I455" s="71"/>
      <c r="J455" s="72"/>
      <c r="K455" s="72"/>
      <c r="L455" s="72"/>
      <c r="M455" s="72"/>
      <c r="N455" s="22"/>
      <c r="O455" s="22"/>
      <c r="P455" s="22"/>
      <c r="Q455" s="22"/>
      <c r="R455" s="22"/>
      <c r="S455" s="22"/>
      <c r="T455" s="71"/>
      <c r="U455" s="71"/>
      <c r="V455" s="22"/>
      <c r="W455" s="22"/>
      <c r="X455" s="22"/>
      <c r="Y455" s="73"/>
      <c r="Z455" s="22"/>
      <c r="AA455" s="22"/>
      <c r="AB455" s="22"/>
      <c r="AC455" s="22"/>
      <c r="AD455" s="22">
        <f>IFERROR(LARGE(AH455:AM455,1),0)+IFERROR(LARGE(AH455:AM455,2),0)</f>
        <v>0</v>
      </c>
      <c r="AE455" s="22">
        <f>IFERROR(LARGE(AH455:AM455,3),0)+IFERROR(LARGE(AH455:AM455,4),0)</f>
        <v>0</v>
      </c>
      <c r="AF455" s="22">
        <f>IFERROR(LARGE(AH455:AM455,5),0)+IFERROR(LARGE(AH455:AM455,6),0)</f>
        <v>0</v>
      </c>
      <c r="AG455" s="22">
        <f>IFERROR(LARGE(AH455:AM455,7),0)</f>
        <v>0</v>
      </c>
      <c r="AH455" s="22"/>
      <c r="AI455" s="22"/>
      <c r="AJ455" s="22"/>
      <c r="AK455" s="22"/>
      <c r="AL455" s="22"/>
      <c r="AM455" s="22"/>
    </row>
    <row r="456" spans="1:39">
      <c r="A456" s="3"/>
      <c r="B456" s="3"/>
      <c r="C456" s="3"/>
      <c r="D456" s="2">
        <f ca="1">IF(E455=E456,D455,CELL("wiersz",A454))</f>
        <v>109</v>
      </c>
      <c r="E456" s="23">
        <f>LARGE(F456:AG456,1)+LARGE(F456:AG456,2)+LARGE(F456:AG456,3)+LARGE(F456:AG456,4)+IFERROR(LARGE(F456:AG456,5),0)+IFERROR(LARGE(F456:AG456,6),0)</f>
        <v>0</v>
      </c>
      <c r="F456" s="22"/>
      <c r="G456" s="22"/>
      <c r="H456" s="22"/>
      <c r="I456" s="71"/>
      <c r="J456" s="72"/>
      <c r="K456" s="72"/>
      <c r="L456" s="72"/>
      <c r="M456" s="72"/>
      <c r="N456" s="22"/>
      <c r="O456" s="22"/>
      <c r="P456" s="22"/>
      <c r="Q456" s="22"/>
      <c r="R456" s="22"/>
      <c r="S456" s="22"/>
      <c r="T456" s="71"/>
      <c r="U456" s="71"/>
      <c r="V456" s="22"/>
      <c r="W456" s="22"/>
      <c r="X456" s="22"/>
      <c r="Y456" s="73"/>
      <c r="Z456" s="22"/>
      <c r="AA456" s="22"/>
      <c r="AB456" s="22"/>
      <c r="AC456" s="22"/>
      <c r="AD456" s="22">
        <f>IFERROR(LARGE(AH456:AM456,1),0)+IFERROR(LARGE(AH456:AM456,2),0)</f>
        <v>0</v>
      </c>
      <c r="AE456" s="22">
        <f>IFERROR(LARGE(AH456:AM456,3),0)+IFERROR(LARGE(AH456:AM456,4),0)</f>
        <v>0</v>
      </c>
      <c r="AF456" s="22">
        <f>IFERROR(LARGE(AH456:AM456,5),0)+IFERROR(LARGE(AH456:AM456,6),0)</f>
        <v>0</v>
      </c>
      <c r="AG456" s="22">
        <f>IFERROR(LARGE(AH456:AM456,7),0)</f>
        <v>0</v>
      </c>
      <c r="AH456" s="22"/>
      <c r="AI456" s="22"/>
      <c r="AJ456" s="22"/>
      <c r="AK456" s="22"/>
      <c r="AL456" s="22"/>
      <c r="AM456" s="22"/>
    </row>
    <row r="457" spans="1:39">
      <c r="A457" s="3"/>
      <c r="B457" s="3"/>
      <c r="C457" s="3"/>
      <c r="D457" s="2">
        <f ca="1">IF(E456=E457,D456,CELL("wiersz",A455))</f>
        <v>109</v>
      </c>
      <c r="E457" s="23">
        <f>LARGE(F457:AG457,1)+LARGE(F457:AG457,2)+LARGE(F457:AG457,3)+LARGE(F457:AG457,4)+IFERROR(LARGE(F457:AG457,5),0)+IFERROR(LARGE(F457:AG457,6),0)</f>
        <v>0</v>
      </c>
      <c r="F457" s="22"/>
      <c r="G457" s="22"/>
      <c r="H457" s="22"/>
      <c r="I457" s="71"/>
      <c r="J457" s="72"/>
      <c r="K457" s="72"/>
      <c r="L457" s="72"/>
      <c r="M457" s="72"/>
      <c r="N457" s="22"/>
      <c r="O457" s="22"/>
      <c r="P457" s="22"/>
      <c r="Q457" s="22"/>
      <c r="R457" s="22"/>
      <c r="S457" s="22"/>
      <c r="T457" s="71"/>
      <c r="U457" s="71"/>
      <c r="V457" s="22"/>
      <c r="W457" s="22"/>
      <c r="X457" s="22"/>
      <c r="Y457" s="73"/>
      <c r="Z457" s="22"/>
      <c r="AA457" s="22"/>
      <c r="AB457" s="22"/>
      <c r="AC457" s="22"/>
      <c r="AD457" s="22">
        <f>IFERROR(LARGE(AH457:AM457,1),0)+IFERROR(LARGE(AH457:AM457,2),0)</f>
        <v>0</v>
      </c>
      <c r="AE457" s="22">
        <f>IFERROR(LARGE(AH457:AM457,3),0)+IFERROR(LARGE(AH457:AM457,4),0)</f>
        <v>0</v>
      </c>
      <c r="AF457" s="22">
        <f>IFERROR(LARGE(AH457:AM457,5),0)+IFERROR(LARGE(AH457:AM457,6),0)</f>
        <v>0</v>
      </c>
      <c r="AG457" s="22">
        <f>IFERROR(LARGE(AH457:AM457,7),0)</f>
        <v>0</v>
      </c>
      <c r="AH457" s="22"/>
      <c r="AI457" s="22"/>
      <c r="AJ457" s="22"/>
      <c r="AK457" s="22"/>
      <c r="AL457" s="22"/>
      <c r="AM457" s="22"/>
    </row>
    <row r="458" spans="1:39">
      <c r="A458" s="3"/>
      <c r="B458" s="3"/>
      <c r="C458" s="3"/>
      <c r="D458" s="2">
        <f ca="1">IF(E457=E458,D457,CELL("wiersz",A456))</f>
        <v>109</v>
      </c>
      <c r="E458" s="23">
        <f>LARGE(F458:AG458,1)+LARGE(F458:AG458,2)+LARGE(F458:AG458,3)+LARGE(F458:AG458,4)+IFERROR(LARGE(F458:AG458,5),0)+IFERROR(LARGE(F458:AG458,6),0)</f>
        <v>0</v>
      </c>
      <c r="F458" s="22"/>
      <c r="G458" s="22"/>
      <c r="H458" s="22"/>
      <c r="I458" s="71"/>
      <c r="J458" s="72"/>
      <c r="K458" s="72"/>
      <c r="L458" s="72"/>
      <c r="M458" s="72"/>
      <c r="N458" s="22"/>
      <c r="O458" s="22"/>
      <c r="P458" s="22"/>
      <c r="Q458" s="22"/>
      <c r="R458" s="22"/>
      <c r="S458" s="22"/>
      <c r="T458" s="71"/>
      <c r="U458" s="71"/>
      <c r="V458" s="22"/>
      <c r="W458" s="22"/>
      <c r="X458" s="22"/>
      <c r="Y458" s="73"/>
      <c r="Z458" s="22"/>
      <c r="AA458" s="22"/>
      <c r="AB458" s="22"/>
      <c r="AC458" s="22"/>
      <c r="AD458" s="22">
        <f>IFERROR(LARGE(AH458:AM458,1),0)+IFERROR(LARGE(AH458:AM458,2),0)</f>
        <v>0</v>
      </c>
      <c r="AE458" s="22">
        <f>IFERROR(LARGE(AH458:AM458,3),0)+IFERROR(LARGE(AH458:AM458,4),0)</f>
        <v>0</v>
      </c>
      <c r="AF458" s="22">
        <f>IFERROR(LARGE(AH458:AM458,5),0)+IFERROR(LARGE(AH458:AM458,6),0)</f>
        <v>0</v>
      </c>
      <c r="AG458" s="22">
        <f>IFERROR(LARGE(AH458:AM458,7),0)</f>
        <v>0</v>
      </c>
      <c r="AH458" s="22"/>
      <c r="AI458" s="22"/>
      <c r="AJ458" s="22"/>
      <c r="AK458" s="22"/>
      <c r="AL458" s="22"/>
      <c r="AM458" s="22"/>
    </row>
    <row r="459" spans="1:39">
      <c r="A459" s="3"/>
      <c r="B459" s="3"/>
      <c r="C459" s="3"/>
      <c r="D459" s="2">
        <f ca="1">IF(E458=E459,D458,CELL("wiersz",A457))</f>
        <v>109</v>
      </c>
      <c r="E459" s="23">
        <f>LARGE(F459:AG459,1)+LARGE(F459:AG459,2)+LARGE(F459:AG459,3)+LARGE(F459:AG459,4)+IFERROR(LARGE(F459:AG459,5),0)+IFERROR(LARGE(F459:AG459,6),0)</f>
        <v>0</v>
      </c>
      <c r="F459" s="22"/>
      <c r="G459" s="22"/>
      <c r="H459" s="22"/>
      <c r="I459" s="71"/>
      <c r="J459" s="72"/>
      <c r="K459" s="72"/>
      <c r="L459" s="72"/>
      <c r="M459" s="72"/>
      <c r="N459" s="22"/>
      <c r="O459" s="22"/>
      <c r="P459" s="22"/>
      <c r="Q459" s="22"/>
      <c r="R459" s="22"/>
      <c r="S459" s="22"/>
      <c r="T459" s="71"/>
      <c r="U459" s="71"/>
      <c r="V459" s="22"/>
      <c r="W459" s="22"/>
      <c r="X459" s="22"/>
      <c r="Y459" s="73"/>
      <c r="Z459" s="22"/>
      <c r="AA459" s="22"/>
      <c r="AB459" s="22"/>
      <c r="AC459" s="22"/>
      <c r="AD459" s="22">
        <f>IFERROR(LARGE(AH459:AM459,1),0)+IFERROR(LARGE(AH459:AM459,2),0)</f>
        <v>0</v>
      </c>
      <c r="AE459" s="22">
        <f>IFERROR(LARGE(AH459:AM459,3),0)+IFERROR(LARGE(AH459:AM459,4),0)</f>
        <v>0</v>
      </c>
      <c r="AF459" s="22">
        <f>IFERROR(LARGE(AH459:AM459,5),0)+IFERROR(LARGE(AH459:AM459,6),0)</f>
        <v>0</v>
      </c>
      <c r="AG459" s="22">
        <f>IFERROR(LARGE(AH459:AM459,7),0)</f>
        <v>0</v>
      </c>
      <c r="AH459" s="22"/>
      <c r="AI459" s="22"/>
      <c r="AJ459" s="22"/>
      <c r="AK459" s="22"/>
      <c r="AL459" s="22"/>
      <c r="AM459" s="22"/>
    </row>
    <row r="460" spans="1:39">
      <c r="A460" s="3"/>
      <c r="B460" s="3"/>
      <c r="C460" s="3"/>
      <c r="D460" s="2">
        <f ca="1">IF(E459=E460,D459,CELL("wiersz",A458))</f>
        <v>109</v>
      </c>
      <c r="E460" s="23">
        <f>LARGE(F460:AG460,1)+LARGE(F460:AG460,2)+LARGE(F460:AG460,3)+LARGE(F460:AG460,4)+IFERROR(LARGE(F460:AG460,5),0)+IFERROR(LARGE(F460:AG460,6),0)</f>
        <v>0</v>
      </c>
      <c r="F460" s="22"/>
      <c r="G460" s="22"/>
      <c r="H460" s="22"/>
      <c r="I460" s="71"/>
      <c r="J460" s="72"/>
      <c r="K460" s="72"/>
      <c r="L460" s="72"/>
      <c r="M460" s="72"/>
      <c r="N460" s="22"/>
      <c r="O460" s="22"/>
      <c r="P460" s="22"/>
      <c r="Q460" s="22"/>
      <c r="R460" s="22"/>
      <c r="S460" s="22"/>
      <c r="T460" s="71"/>
      <c r="U460" s="71"/>
      <c r="V460" s="22"/>
      <c r="W460" s="22"/>
      <c r="X460" s="22"/>
      <c r="Y460" s="73"/>
      <c r="Z460" s="22"/>
      <c r="AA460" s="22"/>
      <c r="AB460" s="22"/>
      <c r="AC460" s="22"/>
      <c r="AD460" s="22">
        <f>IFERROR(LARGE(AH460:AM460,1),0)+IFERROR(LARGE(AH460:AM460,2),0)</f>
        <v>0</v>
      </c>
      <c r="AE460" s="22">
        <f>IFERROR(LARGE(AH460:AM460,3),0)+IFERROR(LARGE(AH460:AM460,4),0)</f>
        <v>0</v>
      </c>
      <c r="AF460" s="22">
        <f>IFERROR(LARGE(AH460:AM460,5),0)+IFERROR(LARGE(AH460:AM460,6),0)</f>
        <v>0</v>
      </c>
      <c r="AG460" s="22">
        <f>IFERROR(LARGE(AH460:AM460,7),0)</f>
        <v>0</v>
      </c>
      <c r="AH460" s="22"/>
      <c r="AI460" s="22"/>
      <c r="AJ460" s="22"/>
      <c r="AK460" s="22"/>
      <c r="AL460" s="22"/>
      <c r="AM460" s="22"/>
    </row>
    <row r="461" spans="1:39">
      <c r="A461" s="3"/>
      <c r="B461" s="3"/>
      <c r="C461" s="3"/>
      <c r="D461" s="2">
        <f ca="1">IF(E460=E461,D460,CELL("wiersz",A459))</f>
        <v>109</v>
      </c>
      <c r="E461" s="23">
        <f>LARGE(F461:AG461,1)+LARGE(F461:AG461,2)+LARGE(F461:AG461,3)+LARGE(F461:AG461,4)+IFERROR(LARGE(F461:AG461,5),0)+IFERROR(LARGE(F461:AG461,6),0)</f>
        <v>0</v>
      </c>
      <c r="F461" s="22"/>
      <c r="G461" s="22"/>
      <c r="H461" s="22"/>
      <c r="I461" s="71"/>
      <c r="J461" s="72"/>
      <c r="K461" s="72"/>
      <c r="L461" s="72"/>
      <c r="M461" s="72"/>
      <c r="N461" s="22"/>
      <c r="O461" s="22"/>
      <c r="P461" s="22"/>
      <c r="Q461" s="22"/>
      <c r="R461" s="22"/>
      <c r="S461" s="22"/>
      <c r="T461" s="71"/>
      <c r="U461" s="71"/>
      <c r="V461" s="22"/>
      <c r="W461" s="22"/>
      <c r="X461" s="22"/>
      <c r="Y461" s="73"/>
      <c r="Z461" s="22"/>
      <c r="AA461" s="22"/>
      <c r="AB461" s="22"/>
      <c r="AC461" s="22"/>
      <c r="AD461" s="22">
        <f>IFERROR(LARGE(AH461:AM461,1),0)+IFERROR(LARGE(AH461:AM461,2),0)</f>
        <v>0</v>
      </c>
      <c r="AE461" s="22">
        <f>IFERROR(LARGE(AH461:AM461,3),0)+IFERROR(LARGE(AH461:AM461,4),0)</f>
        <v>0</v>
      </c>
      <c r="AF461" s="22">
        <f>IFERROR(LARGE(AH461:AM461,5),0)+IFERROR(LARGE(AH461:AM461,6),0)</f>
        <v>0</v>
      </c>
      <c r="AG461" s="22">
        <f>IFERROR(LARGE(AH461:AM461,7),0)</f>
        <v>0</v>
      </c>
      <c r="AH461" s="22"/>
      <c r="AI461" s="22"/>
      <c r="AJ461" s="22"/>
      <c r="AK461" s="22"/>
      <c r="AL461" s="22"/>
      <c r="AM461" s="22"/>
    </row>
    <row r="462" spans="1:39">
      <c r="A462" s="3"/>
      <c r="B462" s="3"/>
      <c r="C462" s="3"/>
      <c r="D462" s="2">
        <f ca="1">IF(E461=E462,D461,CELL("wiersz",A460))</f>
        <v>109</v>
      </c>
      <c r="E462" s="23">
        <f>LARGE(F462:AG462,1)+LARGE(F462:AG462,2)+LARGE(F462:AG462,3)+LARGE(F462:AG462,4)+IFERROR(LARGE(F462:AG462,5),0)+IFERROR(LARGE(F462:AG462,6),0)</f>
        <v>0</v>
      </c>
      <c r="F462" s="22"/>
      <c r="G462" s="22"/>
      <c r="H462" s="22"/>
      <c r="I462" s="71"/>
      <c r="J462" s="72"/>
      <c r="K462" s="72"/>
      <c r="L462" s="72"/>
      <c r="M462" s="72"/>
      <c r="N462" s="22"/>
      <c r="O462" s="22"/>
      <c r="P462" s="22"/>
      <c r="Q462" s="22"/>
      <c r="R462" s="22"/>
      <c r="S462" s="22"/>
      <c r="T462" s="71"/>
      <c r="U462" s="71"/>
      <c r="V462" s="22"/>
      <c r="W462" s="22"/>
      <c r="X462" s="22"/>
      <c r="Y462" s="73"/>
      <c r="Z462" s="22"/>
      <c r="AA462" s="22"/>
      <c r="AB462" s="22"/>
      <c r="AC462" s="22"/>
      <c r="AD462" s="22">
        <f>IFERROR(LARGE(AH462:AM462,1),0)+IFERROR(LARGE(AH462:AM462,2),0)</f>
        <v>0</v>
      </c>
      <c r="AE462" s="22">
        <f>IFERROR(LARGE(AH462:AM462,3),0)+IFERROR(LARGE(AH462:AM462,4),0)</f>
        <v>0</v>
      </c>
      <c r="AF462" s="22">
        <f>IFERROR(LARGE(AH462:AM462,5),0)+IFERROR(LARGE(AH462:AM462,6),0)</f>
        <v>0</v>
      </c>
      <c r="AG462" s="22">
        <f>IFERROR(LARGE(AH462:AM462,7),0)</f>
        <v>0</v>
      </c>
      <c r="AH462" s="22"/>
      <c r="AI462" s="22"/>
      <c r="AJ462" s="22"/>
      <c r="AK462" s="22"/>
      <c r="AL462" s="22"/>
      <c r="AM462" s="22"/>
    </row>
    <row r="463" spans="1:39">
      <c r="A463" s="3"/>
      <c r="B463" s="3"/>
      <c r="C463" s="3"/>
      <c r="D463" s="2">
        <f ca="1">IF(E462=E463,D462,CELL("wiersz",A461))</f>
        <v>109</v>
      </c>
      <c r="E463" s="23">
        <f>LARGE(F463:AG463,1)+LARGE(F463:AG463,2)+LARGE(F463:AG463,3)+LARGE(F463:AG463,4)+IFERROR(LARGE(F463:AG463,5),0)+IFERROR(LARGE(F463:AG463,6),0)</f>
        <v>0</v>
      </c>
      <c r="F463" s="22"/>
      <c r="G463" s="22"/>
      <c r="H463" s="22"/>
      <c r="I463" s="71"/>
      <c r="J463" s="72"/>
      <c r="K463" s="72"/>
      <c r="L463" s="72"/>
      <c r="M463" s="72"/>
      <c r="N463" s="22"/>
      <c r="O463" s="22"/>
      <c r="P463" s="22"/>
      <c r="Q463" s="22"/>
      <c r="R463" s="22"/>
      <c r="S463" s="22"/>
      <c r="T463" s="71"/>
      <c r="U463" s="71"/>
      <c r="V463" s="22"/>
      <c r="W463" s="22"/>
      <c r="X463" s="22"/>
      <c r="Y463" s="73"/>
      <c r="Z463" s="22"/>
      <c r="AA463" s="22"/>
      <c r="AB463" s="22"/>
      <c r="AC463" s="22"/>
      <c r="AD463" s="22">
        <f>IFERROR(LARGE(AH463:AM463,1),0)+IFERROR(LARGE(AH463:AM463,2),0)</f>
        <v>0</v>
      </c>
      <c r="AE463" s="22">
        <f>IFERROR(LARGE(AH463:AM463,3),0)+IFERROR(LARGE(AH463:AM463,4),0)</f>
        <v>0</v>
      </c>
      <c r="AF463" s="22">
        <f>IFERROR(LARGE(AH463:AM463,5),0)+IFERROR(LARGE(AH463:AM463,6),0)</f>
        <v>0</v>
      </c>
      <c r="AG463" s="22">
        <f>IFERROR(LARGE(AH463:AM463,7),0)</f>
        <v>0</v>
      </c>
      <c r="AH463" s="22"/>
      <c r="AI463" s="22"/>
      <c r="AJ463" s="22"/>
      <c r="AK463" s="22"/>
      <c r="AL463" s="22"/>
      <c r="AM463" s="22"/>
    </row>
    <row r="464" spans="1:39">
      <c r="A464" s="3"/>
      <c r="B464" s="3"/>
      <c r="C464" s="3"/>
      <c r="D464" s="2">
        <f ca="1">IF(E463=E464,D463,CELL("wiersz",A462))</f>
        <v>109</v>
      </c>
      <c r="E464" s="23">
        <f>LARGE(F464:AG464,1)+LARGE(F464:AG464,2)+LARGE(F464:AG464,3)+LARGE(F464:AG464,4)+IFERROR(LARGE(F464:AG464,5),0)+IFERROR(LARGE(F464:AG464,6),0)</f>
        <v>0</v>
      </c>
      <c r="F464" s="22"/>
      <c r="G464" s="22"/>
      <c r="H464" s="22"/>
      <c r="I464" s="71"/>
      <c r="J464" s="72"/>
      <c r="K464" s="72"/>
      <c r="L464" s="72"/>
      <c r="M464" s="72"/>
      <c r="N464" s="22"/>
      <c r="O464" s="22"/>
      <c r="P464" s="22"/>
      <c r="Q464" s="22"/>
      <c r="R464" s="22"/>
      <c r="S464" s="22"/>
      <c r="T464" s="71"/>
      <c r="U464" s="71"/>
      <c r="V464" s="22"/>
      <c r="W464" s="22"/>
      <c r="X464" s="22"/>
      <c r="Y464" s="73"/>
      <c r="Z464" s="22"/>
      <c r="AA464" s="22"/>
      <c r="AB464" s="22"/>
      <c r="AC464" s="22"/>
      <c r="AD464" s="22">
        <f>IFERROR(LARGE(AH464:AM464,1),0)+IFERROR(LARGE(AH464:AM464,2),0)</f>
        <v>0</v>
      </c>
      <c r="AE464" s="22">
        <f>IFERROR(LARGE(AH464:AM464,3),0)+IFERROR(LARGE(AH464:AM464,4),0)</f>
        <v>0</v>
      </c>
      <c r="AF464" s="22">
        <f>IFERROR(LARGE(AH464:AM464,5),0)+IFERROR(LARGE(AH464:AM464,6),0)</f>
        <v>0</v>
      </c>
      <c r="AG464" s="22">
        <f>IFERROR(LARGE(AH464:AM464,7),0)</f>
        <v>0</v>
      </c>
      <c r="AH464" s="22"/>
      <c r="AI464" s="22"/>
      <c r="AJ464" s="22"/>
      <c r="AK464" s="22"/>
      <c r="AL464" s="22"/>
      <c r="AM464" s="22"/>
    </row>
    <row r="465" spans="1:39">
      <c r="A465" s="3"/>
      <c r="B465" s="3"/>
      <c r="C465" s="3"/>
      <c r="D465" s="2">
        <f ca="1">IF(E464=E465,D464,CELL("wiersz",A463))</f>
        <v>109</v>
      </c>
      <c r="E465" s="23">
        <f>LARGE(F465:AG465,1)+LARGE(F465:AG465,2)+LARGE(F465:AG465,3)+LARGE(F465:AG465,4)+IFERROR(LARGE(F465:AG465,5),0)+IFERROR(LARGE(F465:AG465,6),0)</f>
        <v>0</v>
      </c>
      <c r="F465" s="22"/>
      <c r="G465" s="22"/>
      <c r="H465" s="22"/>
      <c r="I465" s="71"/>
      <c r="J465" s="72"/>
      <c r="K465" s="72"/>
      <c r="L465" s="72"/>
      <c r="M465" s="72"/>
      <c r="N465" s="22"/>
      <c r="O465" s="22"/>
      <c r="P465" s="22"/>
      <c r="Q465" s="22"/>
      <c r="R465" s="22"/>
      <c r="S465" s="22"/>
      <c r="T465" s="71"/>
      <c r="U465" s="71"/>
      <c r="V465" s="22"/>
      <c r="W465" s="22"/>
      <c r="X465" s="22"/>
      <c r="Y465" s="73"/>
      <c r="Z465" s="22"/>
      <c r="AA465" s="22"/>
      <c r="AB465" s="22"/>
      <c r="AC465" s="22"/>
      <c r="AD465" s="22">
        <f>IFERROR(LARGE(AH465:AM465,1),0)+IFERROR(LARGE(AH465:AM465,2),0)</f>
        <v>0</v>
      </c>
      <c r="AE465" s="22">
        <f>IFERROR(LARGE(AH465:AM465,3),0)+IFERROR(LARGE(AH465:AM465,4),0)</f>
        <v>0</v>
      </c>
      <c r="AF465" s="22">
        <f>IFERROR(LARGE(AH465:AM465,5),0)+IFERROR(LARGE(AH465:AM465,6),0)</f>
        <v>0</v>
      </c>
      <c r="AG465" s="22">
        <f>IFERROR(LARGE(AH465:AM465,7),0)</f>
        <v>0</v>
      </c>
      <c r="AH465" s="22"/>
      <c r="AI465" s="22"/>
      <c r="AJ465" s="22"/>
      <c r="AK465" s="22"/>
      <c r="AL465" s="22"/>
      <c r="AM465" s="22"/>
    </row>
    <row r="466" spans="1:39">
      <c r="A466" s="3"/>
      <c r="B466" s="3"/>
      <c r="C466" s="3"/>
      <c r="D466" s="2">
        <f ca="1">IF(E465=E466,D465,CELL("wiersz",A464))</f>
        <v>109</v>
      </c>
      <c r="E466" s="23">
        <f>LARGE(F466:AG466,1)+LARGE(F466:AG466,2)+LARGE(F466:AG466,3)+LARGE(F466:AG466,4)+IFERROR(LARGE(F466:AG466,5),0)+IFERROR(LARGE(F466:AG466,6),0)</f>
        <v>0</v>
      </c>
      <c r="F466" s="22"/>
      <c r="G466" s="22"/>
      <c r="H466" s="22"/>
      <c r="I466" s="71"/>
      <c r="J466" s="72"/>
      <c r="K466" s="72"/>
      <c r="L466" s="72"/>
      <c r="M466" s="72"/>
      <c r="N466" s="22"/>
      <c r="O466" s="22"/>
      <c r="P466" s="22"/>
      <c r="Q466" s="22"/>
      <c r="R466" s="22"/>
      <c r="S466" s="22"/>
      <c r="T466" s="71"/>
      <c r="U466" s="71"/>
      <c r="V466" s="22"/>
      <c r="W466" s="22"/>
      <c r="X466" s="22"/>
      <c r="Y466" s="73"/>
      <c r="Z466" s="22"/>
      <c r="AA466" s="22"/>
      <c r="AB466" s="22"/>
      <c r="AC466" s="22"/>
      <c r="AD466" s="22">
        <f>IFERROR(LARGE(AH466:AM466,1),0)+IFERROR(LARGE(AH466:AM466,2),0)</f>
        <v>0</v>
      </c>
      <c r="AE466" s="22">
        <f>IFERROR(LARGE(AH466:AM466,3),0)+IFERROR(LARGE(AH466:AM466,4),0)</f>
        <v>0</v>
      </c>
      <c r="AF466" s="22">
        <f>IFERROR(LARGE(AH466:AM466,5),0)+IFERROR(LARGE(AH466:AM466,6),0)</f>
        <v>0</v>
      </c>
      <c r="AG466" s="22">
        <f>IFERROR(LARGE(AH466:AM466,7),0)</f>
        <v>0</v>
      </c>
      <c r="AH466" s="22"/>
      <c r="AI466" s="22"/>
      <c r="AJ466" s="22"/>
      <c r="AK466" s="22"/>
      <c r="AL466" s="22"/>
      <c r="AM466" s="22"/>
    </row>
    <row r="467" spans="1:39">
      <c r="A467" s="3"/>
      <c r="B467" s="3"/>
      <c r="C467" s="3"/>
      <c r="D467" s="2">
        <f ca="1">IF(E466=E467,D466,CELL("wiersz",A465))</f>
        <v>109</v>
      </c>
      <c r="E467" s="23">
        <f>LARGE(F467:AG467,1)+LARGE(F467:AG467,2)+LARGE(F467:AG467,3)+LARGE(F467:AG467,4)+IFERROR(LARGE(F467:AG467,5),0)+IFERROR(LARGE(F467:AG467,6),0)</f>
        <v>0</v>
      </c>
      <c r="F467" s="22"/>
      <c r="G467" s="22"/>
      <c r="H467" s="22"/>
      <c r="I467" s="71"/>
      <c r="J467" s="72"/>
      <c r="K467" s="72"/>
      <c r="L467" s="72"/>
      <c r="M467" s="72"/>
      <c r="N467" s="22"/>
      <c r="O467" s="22"/>
      <c r="P467" s="22"/>
      <c r="Q467" s="22"/>
      <c r="R467" s="22"/>
      <c r="S467" s="22"/>
      <c r="T467" s="71"/>
      <c r="U467" s="71"/>
      <c r="V467" s="22"/>
      <c r="W467" s="22"/>
      <c r="X467" s="22"/>
      <c r="Y467" s="73"/>
      <c r="Z467" s="22"/>
      <c r="AA467" s="22"/>
      <c r="AB467" s="22"/>
      <c r="AC467" s="22"/>
      <c r="AD467" s="22">
        <f>IFERROR(LARGE(AH467:AM467,1),0)+IFERROR(LARGE(AH467:AM467,2),0)</f>
        <v>0</v>
      </c>
      <c r="AE467" s="22">
        <f>IFERROR(LARGE(AH467:AM467,3),0)+IFERROR(LARGE(AH467:AM467,4),0)</f>
        <v>0</v>
      </c>
      <c r="AF467" s="22">
        <f>IFERROR(LARGE(AH467:AM467,5),0)+IFERROR(LARGE(AH467:AM467,6),0)</f>
        <v>0</v>
      </c>
      <c r="AG467" s="22">
        <f>IFERROR(LARGE(AH467:AM467,7),0)</f>
        <v>0</v>
      </c>
      <c r="AH467" s="22"/>
      <c r="AI467" s="22"/>
      <c r="AJ467" s="22"/>
      <c r="AK467" s="22"/>
      <c r="AL467" s="22"/>
      <c r="AM467" s="22"/>
    </row>
    <row r="468" spans="1:39">
      <c r="A468" s="3"/>
      <c r="B468" s="3"/>
      <c r="C468" s="3"/>
      <c r="D468" s="2">
        <f ca="1">IF(E467=E468,D467,CELL("wiersz",A466))</f>
        <v>109</v>
      </c>
      <c r="E468" s="23">
        <f>LARGE(F468:AG468,1)+LARGE(F468:AG468,2)+LARGE(F468:AG468,3)+LARGE(F468:AG468,4)+IFERROR(LARGE(F468:AG468,5),0)+IFERROR(LARGE(F468:AG468,6),0)</f>
        <v>0</v>
      </c>
      <c r="F468" s="22"/>
      <c r="G468" s="22"/>
      <c r="H468" s="22"/>
      <c r="I468" s="71"/>
      <c r="J468" s="72"/>
      <c r="K468" s="72"/>
      <c r="L468" s="72"/>
      <c r="M468" s="72"/>
      <c r="N468" s="22"/>
      <c r="O468" s="22"/>
      <c r="P468" s="22"/>
      <c r="Q468" s="22"/>
      <c r="R468" s="22"/>
      <c r="S468" s="22"/>
      <c r="T468" s="71"/>
      <c r="U468" s="71"/>
      <c r="V468" s="22"/>
      <c r="W468" s="22"/>
      <c r="X468" s="22"/>
      <c r="Y468" s="73"/>
      <c r="Z468" s="22"/>
      <c r="AA468" s="22"/>
      <c r="AB468" s="22"/>
      <c r="AC468" s="22"/>
      <c r="AD468" s="22">
        <f>IFERROR(LARGE(AH468:AM468,1),0)+IFERROR(LARGE(AH468:AM468,2),0)</f>
        <v>0</v>
      </c>
      <c r="AE468" s="22">
        <f>IFERROR(LARGE(AH468:AM468,3),0)+IFERROR(LARGE(AH468:AM468,4),0)</f>
        <v>0</v>
      </c>
      <c r="AF468" s="22">
        <f>IFERROR(LARGE(AH468:AM468,5),0)+IFERROR(LARGE(AH468:AM468,6),0)</f>
        <v>0</v>
      </c>
      <c r="AG468" s="22">
        <f>IFERROR(LARGE(AH468:AM468,7),0)</f>
        <v>0</v>
      </c>
      <c r="AH468" s="22"/>
      <c r="AI468" s="22"/>
      <c r="AJ468" s="22"/>
      <c r="AK468" s="22"/>
      <c r="AL468" s="22"/>
      <c r="AM468" s="22"/>
    </row>
    <row r="469" spans="1:39">
      <c r="A469" s="3"/>
      <c r="B469" s="3"/>
      <c r="C469" s="3"/>
      <c r="D469" s="2">
        <f ca="1">IF(E468=E469,D468,CELL("wiersz",A467))</f>
        <v>109</v>
      </c>
      <c r="E469" s="23">
        <f>LARGE(F469:AG469,1)+LARGE(F469:AG469,2)+LARGE(F469:AG469,3)+LARGE(F469:AG469,4)+IFERROR(LARGE(F469:AG469,5),0)+IFERROR(LARGE(F469:AG469,6),0)</f>
        <v>0</v>
      </c>
      <c r="F469" s="22"/>
      <c r="G469" s="22"/>
      <c r="H469" s="22"/>
      <c r="I469" s="71"/>
      <c r="J469" s="72"/>
      <c r="K469" s="72"/>
      <c r="L469" s="72"/>
      <c r="M469" s="72"/>
      <c r="N469" s="22"/>
      <c r="O469" s="22"/>
      <c r="P469" s="22"/>
      <c r="Q469" s="22"/>
      <c r="R469" s="22"/>
      <c r="S469" s="22"/>
      <c r="T469" s="71"/>
      <c r="U469" s="71"/>
      <c r="V469" s="22"/>
      <c r="W469" s="22"/>
      <c r="X469" s="22"/>
      <c r="Y469" s="73"/>
      <c r="Z469" s="22"/>
      <c r="AA469" s="22"/>
      <c r="AB469" s="22"/>
      <c r="AC469" s="22"/>
      <c r="AD469" s="22">
        <f>IFERROR(LARGE(AH469:AM469,1),0)+IFERROR(LARGE(AH469:AM469,2),0)</f>
        <v>0</v>
      </c>
      <c r="AE469" s="22">
        <f>IFERROR(LARGE(AH469:AM469,3),0)+IFERROR(LARGE(AH469:AM469,4),0)</f>
        <v>0</v>
      </c>
      <c r="AF469" s="22">
        <f>IFERROR(LARGE(AH469:AM469,5),0)+IFERROR(LARGE(AH469:AM469,6),0)</f>
        <v>0</v>
      </c>
      <c r="AG469" s="22">
        <f>IFERROR(LARGE(AH469:AM469,7),0)</f>
        <v>0</v>
      </c>
      <c r="AH469" s="22"/>
      <c r="AI469" s="22"/>
      <c r="AJ469" s="22"/>
      <c r="AK469" s="22"/>
      <c r="AL469" s="22"/>
      <c r="AM469" s="22"/>
    </row>
    <row r="470" spans="1:39">
      <c r="A470" s="3"/>
      <c r="B470" s="3"/>
      <c r="C470" s="3"/>
      <c r="D470" s="2">
        <f ca="1">IF(E469=E470,D469,CELL("wiersz",A468))</f>
        <v>109</v>
      </c>
      <c r="E470" s="23">
        <f>LARGE(F470:AG470,1)+LARGE(F470:AG470,2)+LARGE(F470:AG470,3)+LARGE(F470:AG470,4)+IFERROR(LARGE(F470:AG470,5),0)+IFERROR(LARGE(F470:AG470,6),0)</f>
        <v>0</v>
      </c>
      <c r="F470" s="22"/>
      <c r="G470" s="22"/>
      <c r="H470" s="22"/>
      <c r="I470" s="71"/>
      <c r="J470" s="72"/>
      <c r="K470" s="72"/>
      <c r="L470" s="72"/>
      <c r="M470" s="72"/>
      <c r="N470" s="22"/>
      <c r="O470" s="22"/>
      <c r="P470" s="22"/>
      <c r="Q470" s="22"/>
      <c r="R470" s="22"/>
      <c r="S470" s="22"/>
      <c r="T470" s="71"/>
      <c r="U470" s="71"/>
      <c r="V470" s="22"/>
      <c r="W470" s="22"/>
      <c r="X470" s="22"/>
      <c r="Y470" s="73"/>
      <c r="Z470" s="22"/>
      <c r="AA470" s="22"/>
      <c r="AB470" s="22"/>
      <c r="AC470" s="22"/>
      <c r="AD470" s="22">
        <f>IFERROR(LARGE(AH470:AM470,1),0)+IFERROR(LARGE(AH470:AM470,2),0)</f>
        <v>0</v>
      </c>
      <c r="AE470" s="22">
        <f>IFERROR(LARGE(AH470:AM470,3),0)+IFERROR(LARGE(AH470:AM470,4),0)</f>
        <v>0</v>
      </c>
      <c r="AF470" s="22">
        <f>IFERROR(LARGE(AH470:AM470,5),0)+IFERROR(LARGE(AH470:AM470,6),0)</f>
        <v>0</v>
      </c>
      <c r="AG470" s="22">
        <f>IFERROR(LARGE(AH470:AM470,7),0)</f>
        <v>0</v>
      </c>
      <c r="AH470" s="22"/>
      <c r="AI470" s="22"/>
      <c r="AJ470" s="22"/>
      <c r="AK470" s="22"/>
      <c r="AL470" s="22"/>
      <c r="AM470" s="22"/>
    </row>
    <row r="471" spans="1:39">
      <c r="A471" s="3"/>
      <c r="B471" s="3"/>
      <c r="C471" s="3"/>
      <c r="D471" s="2">
        <f ca="1">IF(E470=E471,D470,CELL("wiersz",A469))</f>
        <v>109</v>
      </c>
      <c r="E471" s="23">
        <f>LARGE(F471:AG471,1)+LARGE(F471:AG471,2)+LARGE(F471:AG471,3)+LARGE(F471:AG471,4)+IFERROR(LARGE(F471:AG471,5),0)+IFERROR(LARGE(F471:AG471,6),0)</f>
        <v>0</v>
      </c>
      <c r="F471" s="22"/>
      <c r="G471" s="22"/>
      <c r="H471" s="22"/>
      <c r="I471" s="71"/>
      <c r="J471" s="72"/>
      <c r="K471" s="72"/>
      <c r="L471" s="72"/>
      <c r="M471" s="72"/>
      <c r="N471" s="22"/>
      <c r="O471" s="22"/>
      <c r="P471" s="22"/>
      <c r="Q471" s="22"/>
      <c r="R471" s="22"/>
      <c r="S471" s="22"/>
      <c r="T471" s="71"/>
      <c r="U471" s="71"/>
      <c r="V471" s="22"/>
      <c r="W471" s="22"/>
      <c r="X471" s="22"/>
      <c r="Y471" s="73"/>
      <c r="Z471" s="22"/>
      <c r="AA471" s="22"/>
      <c r="AB471" s="22"/>
      <c r="AC471" s="22"/>
      <c r="AD471" s="22">
        <f>IFERROR(LARGE(AH471:AM471,1),0)+IFERROR(LARGE(AH471:AM471,2),0)</f>
        <v>0</v>
      </c>
      <c r="AE471" s="22">
        <f>IFERROR(LARGE(AH471:AM471,3),0)+IFERROR(LARGE(AH471:AM471,4),0)</f>
        <v>0</v>
      </c>
      <c r="AF471" s="22">
        <f>IFERROR(LARGE(AH471:AM471,5),0)+IFERROR(LARGE(AH471:AM471,6),0)</f>
        <v>0</v>
      </c>
      <c r="AG471" s="22">
        <f>IFERROR(LARGE(AH471:AM471,7),0)</f>
        <v>0</v>
      </c>
      <c r="AH471" s="22"/>
      <c r="AI471" s="22"/>
      <c r="AJ471" s="22"/>
      <c r="AK471" s="22"/>
      <c r="AL471" s="22"/>
      <c r="AM471" s="22"/>
    </row>
    <row r="472" spans="1:39">
      <c r="A472" s="3"/>
      <c r="B472" s="3"/>
      <c r="C472" s="3"/>
      <c r="D472" s="2">
        <f ca="1">IF(E471=E472,D471,CELL("wiersz",A470))</f>
        <v>109</v>
      </c>
      <c r="E472" s="23">
        <f>LARGE(F472:AG472,1)+LARGE(F472:AG472,2)+LARGE(F472:AG472,3)+LARGE(F472:AG472,4)+IFERROR(LARGE(F472:AG472,5),0)+IFERROR(LARGE(F472:AG472,6),0)</f>
        <v>0</v>
      </c>
      <c r="F472" s="22"/>
      <c r="G472" s="22"/>
      <c r="H472" s="22"/>
      <c r="I472" s="71"/>
      <c r="J472" s="72"/>
      <c r="K472" s="72"/>
      <c r="L472" s="72"/>
      <c r="M472" s="72"/>
      <c r="N472" s="22"/>
      <c r="O472" s="22"/>
      <c r="P472" s="22"/>
      <c r="Q472" s="22"/>
      <c r="R472" s="22"/>
      <c r="S472" s="22"/>
      <c r="T472" s="71"/>
      <c r="U472" s="71"/>
      <c r="V472" s="22"/>
      <c r="W472" s="22"/>
      <c r="X472" s="22"/>
      <c r="Y472" s="73"/>
      <c r="Z472" s="22"/>
      <c r="AA472" s="22"/>
      <c r="AB472" s="22"/>
      <c r="AC472" s="22"/>
      <c r="AD472" s="22">
        <f>IFERROR(LARGE(AH472:AM472,1),0)+IFERROR(LARGE(AH472:AM472,2),0)</f>
        <v>0</v>
      </c>
      <c r="AE472" s="22">
        <f>IFERROR(LARGE(AH472:AM472,3),0)+IFERROR(LARGE(AH472:AM472,4),0)</f>
        <v>0</v>
      </c>
      <c r="AF472" s="22">
        <f>IFERROR(LARGE(AH472:AM472,5),0)+IFERROR(LARGE(AH472:AM472,6),0)</f>
        <v>0</v>
      </c>
      <c r="AG472" s="22">
        <f>IFERROR(LARGE(AH472:AM472,7),0)</f>
        <v>0</v>
      </c>
      <c r="AH472" s="22"/>
      <c r="AI472" s="22"/>
      <c r="AJ472" s="22"/>
      <c r="AK472" s="22"/>
      <c r="AL472" s="22"/>
      <c r="AM472" s="22"/>
    </row>
    <row r="473" spans="1:39">
      <c r="A473" s="3"/>
      <c r="B473" s="3"/>
      <c r="C473" s="3"/>
      <c r="D473" s="2">
        <f ca="1">IF(E472=E473,D472,CELL("wiersz",A471))</f>
        <v>109</v>
      </c>
      <c r="E473" s="23">
        <f>LARGE(F473:AG473,1)+LARGE(F473:AG473,2)+LARGE(F473:AG473,3)+LARGE(F473:AG473,4)+IFERROR(LARGE(F473:AG473,5),0)+IFERROR(LARGE(F473:AG473,6),0)</f>
        <v>0</v>
      </c>
      <c r="F473" s="22"/>
      <c r="G473" s="22"/>
      <c r="H473" s="22"/>
      <c r="I473" s="71"/>
      <c r="J473" s="72"/>
      <c r="K473" s="72"/>
      <c r="L473" s="72"/>
      <c r="M473" s="72"/>
      <c r="N473" s="22"/>
      <c r="O473" s="22"/>
      <c r="P473" s="22"/>
      <c r="Q473" s="22"/>
      <c r="R473" s="22"/>
      <c r="S473" s="22"/>
      <c r="T473" s="71"/>
      <c r="U473" s="71"/>
      <c r="V473" s="22"/>
      <c r="W473" s="22"/>
      <c r="X473" s="22"/>
      <c r="Y473" s="73"/>
      <c r="Z473" s="22"/>
      <c r="AA473" s="22"/>
      <c r="AB473" s="22"/>
      <c r="AC473" s="22"/>
      <c r="AD473" s="22">
        <f>IFERROR(LARGE(AH473:AM473,1),0)+IFERROR(LARGE(AH473:AM473,2),0)</f>
        <v>0</v>
      </c>
      <c r="AE473" s="22">
        <f>IFERROR(LARGE(AH473:AM473,3),0)+IFERROR(LARGE(AH473:AM473,4),0)</f>
        <v>0</v>
      </c>
      <c r="AF473" s="22">
        <f>IFERROR(LARGE(AH473:AM473,5),0)+IFERROR(LARGE(AH473:AM473,6),0)</f>
        <v>0</v>
      </c>
      <c r="AG473" s="22">
        <f>IFERROR(LARGE(AH473:AM473,7),0)</f>
        <v>0</v>
      </c>
      <c r="AH473" s="22"/>
      <c r="AI473" s="22"/>
      <c r="AJ473" s="22"/>
      <c r="AK473" s="22"/>
      <c r="AL473" s="22"/>
      <c r="AM473" s="22"/>
    </row>
    <row r="474" spans="1:39">
      <c r="A474" s="3"/>
      <c r="B474" s="3"/>
      <c r="C474" s="3"/>
      <c r="D474" s="2">
        <f ca="1">IF(E473=E474,D473,CELL("wiersz",A472))</f>
        <v>109</v>
      </c>
      <c r="E474" s="23">
        <f>LARGE(F474:AG474,1)+LARGE(F474:AG474,2)+LARGE(F474:AG474,3)+LARGE(F474:AG474,4)+IFERROR(LARGE(F474:AG474,5),0)+IFERROR(LARGE(F474:AG474,6),0)</f>
        <v>0</v>
      </c>
      <c r="F474" s="22"/>
      <c r="G474" s="22"/>
      <c r="H474" s="22"/>
      <c r="I474" s="71"/>
      <c r="J474" s="72"/>
      <c r="K474" s="72"/>
      <c r="L474" s="72"/>
      <c r="M474" s="72"/>
      <c r="N474" s="22"/>
      <c r="O474" s="22"/>
      <c r="P474" s="22"/>
      <c r="Q474" s="22"/>
      <c r="R474" s="22"/>
      <c r="S474" s="22"/>
      <c r="T474" s="71"/>
      <c r="U474" s="71"/>
      <c r="V474" s="22"/>
      <c r="W474" s="22"/>
      <c r="X474" s="22"/>
      <c r="Y474" s="73"/>
      <c r="Z474" s="22"/>
      <c r="AA474" s="22"/>
      <c r="AB474" s="22"/>
      <c r="AC474" s="22"/>
      <c r="AD474" s="22">
        <f>IFERROR(LARGE(AH474:AM474,1),0)+IFERROR(LARGE(AH474:AM474,2),0)</f>
        <v>0</v>
      </c>
      <c r="AE474" s="22">
        <f>IFERROR(LARGE(AH474:AM474,3),0)+IFERROR(LARGE(AH474:AM474,4),0)</f>
        <v>0</v>
      </c>
      <c r="AF474" s="22">
        <f>IFERROR(LARGE(AH474:AM474,5),0)+IFERROR(LARGE(AH474:AM474,6),0)</f>
        <v>0</v>
      </c>
      <c r="AG474" s="22">
        <f>IFERROR(LARGE(AH474:AM474,7),0)</f>
        <v>0</v>
      </c>
      <c r="AH474" s="22"/>
      <c r="AI474" s="22"/>
      <c r="AJ474" s="22"/>
      <c r="AK474" s="22"/>
      <c r="AL474" s="22"/>
      <c r="AM474" s="22"/>
    </row>
    <row r="475" spans="1:39">
      <c r="A475" s="3"/>
      <c r="B475" s="3"/>
      <c r="C475" s="3"/>
      <c r="D475" s="2">
        <f ca="1">IF(E474=E475,D474,CELL("wiersz",A473))</f>
        <v>109</v>
      </c>
      <c r="E475" s="23">
        <f>LARGE(F475:AG475,1)+LARGE(F475:AG475,2)+LARGE(F475:AG475,3)+LARGE(F475:AG475,4)+IFERROR(LARGE(F475:AG475,5),0)+IFERROR(LARGE(F475:AG475,6),0)</f>
        <v>0</v>
      </c>
      <c r="F475" s="22"/>
      <c r="G475" s="22"/>
      <c r="H475" s="22"/>
      <c r="I475" s="71"/>
      <c r="J475" s="72"/>
      <c r="K475" s="72"/>
      <c r="L475" s="72"/>
      <c r="M475" s="72"/>
      <c r="N475" s="22"/>
      <c r="O475" s="22"/>
      <c r="P475" s="22"/>
      <c r="Q475" s="22"/>
      <c r="R475" s="22"/>
      <c r="S475" s="22"/>
      <c r="T475" s="71"/>
      <c r="U475" s="71"/>
      <c r="V475" s="22"/>
      <c r="W475" s="22"/>
      <c r="X475" s="22"/>
      <c r="Y475" s="73"/>
      <c r="Z475" s="22"/>
      <c r="AA475" s="22"/>
      <c r="AB475" s="22"/>
      <c r="AC475" s="22"/>
      <c r="AD475" s="22">
        <f>IFERROR(LARGE(AH475:AM475,1),0)+IFERROR(LARGE(AH475:AM475,2),0)</f>
        <v>0</v>
      </c>
      <c r="AE475" s="22">
        <f>IFERROR(LARGE(AH475:AM475,3),0)+IFERROR(LARGE(AH475:AM475,4),0)</f>
        <v>0</v>
      </c>
      <c r="AF475" s="22">
        <f>IFERROR(LARGE(AH475:AM475,5),0)+IFERROR(LARGE(AH475:AM475,6),0)</f>
        <v>0</v>
      </c>
      <c r="AG475" s="22">
        <f>IFERROR(LARGE(AH475:AM475,7),0)</f>
        <v>0</v>
      </c>
      <c r="AH475" s="22"/>
      <c r="AI475" s="22"/>
      <c r="AJ475" s="22"/>
      <c r="AK475" s="22"/>
      <c r="AL475" s="22"/>
      <c r="AM475" s="22"/>
    </row>
    <row r="476" spans="1:39">
      <c r="A476" s="3"/>
      <c r="B476" s="3"/>
      <c r="C476" s="3"/>
      <c r="D476" s="2">
        <f ca="1">IF(E475=E476,D475,CELL("wiersz",A474))</f>
        <v>109</v>
      </c>
      <c r="E476" s="23">
        <f>LARGE(F476:AG476,1)+LARGE(F476:AG476,2)+LARGE(F476:AG476,3)+LARGE(F476:AG476,4)+IFERROR(LARGE(F476:AG476,5),0)+IFERROR(LARGE(F476:AG476,6),0)</f>
        <v>0</v>
      </c>
      <c r="F476" s="22"/>
      <c r="G476" s="22"/>
      <c r="H476" s="22"/>
      <c r="I476" s="71"/>
      <c r="J476" s="72"/>
      <c r="K476" s="72"/>
      <c r="L476" s="72"/>
      <c r="M476" s="72"/>
      <c r="N476" s="22"/>
      <c r="O476" s="22"/>
      <c r="P476" s="22"/>
      <c r="Q476" s="22"/>
      <c r="R476" s="22"/>
      <c r="S476" s="22"/>
      <c r="T476" s="71"/>
      <c r="U476" s="71"/>
      <c r="V476" s="22"/>
      <c r="W476" s="22"/>
      <c r="X476" s="22"/>
      <c r="Y476" s="73"/>
      <c r="Z476" s="22"/>
      <c r="AA476" s="22"/>
      <c r="AB476" s="22"/>
      <c r="AC476" s="22"/>
      <c r="AD476" s="22">
        <f>IFERROR(LARGE(AH476:AM476,1),0)+IFERROR(LARGE(AH476:AM476,2),0)</f>
        <v>0</v>
      </c>
      <c r="AE476" s="22">
        <f>IFERROR(LARGE(AH476:AM476,3),0)+IFERROR(LARGE(AH476:AM476,4),0)</f>
        <v>0</v>
      </c>
      <c r="AF476" s="22">
        <f>IFERROR(LARGE(AH476:AM476,5),0)+IFERROR(LARGE(AH476:AM476,6),0)</f>
        <v>0</v>
      </c>
      <c r="AG476" s="22">
        <f>IFERROR(LARGE(AH476:AM476,7),0)</f>
        <v>0</v>
      </c>
      <c r="AH476" s="22"/>
      <c r="AI476" s="22"/>
      <c r="AJ476" s="22"/>
      <c r="AK476" s="22"/>
      <c r="AL476" s="22"/>
      <c r="AM476" s="22"/>
    </row>
    <row r="477" spans="1:39">
      <c r="A477" s="3"/>
      <c r="B477" s="3"/>
      <c r="C477" s="3"/>
      <c r="D477" s="2">
        <f ca="1">IF(E476=E477,D476,CELL("wiersz",A475))</f>
        <v>109</v>
      </c>
      <c r="E477" s="23">
        <f>LARGE(F477:AG477,1)+LARGE(F477:AG477,2)+LARGE(F477:AG477,3)+LARGE(F477:AG477,4)+IFERROR(LARGE(F477:AG477,5),0)+IFERROR(LARGE(F477:AG477,6),0)</f>
        <v>0</v>
      </c>
      <c r="F477" s="22"/>
      <c r="G477" s="22"/>
      <c r="H477" s="22"/>
      <c r="I477" s="71"/>
      <c r="J477" s="72"/>
      <c r="K477" s="72"/>
      <c r="L477" s="72"/>
      <c r="M477" s="72"/>
      <c r="N477" s="22"/>
      <c r="O477" s="22"/>
      <c r="P477" s="22"/>
      <c r="Q477" s="22"/>
      <c r="R477" s="22"/>
      <c r="S477" s="22"/>
      <c r="T477" s="71"/>
      <c r="U477" s="71"/>
      <c r="V477" s="22"/>
      <c r="W477" s="22"/>
      <c r="X477" s="22"/>
      <c r="Y477" s="73"/>
      <c r="Z477" s="22"/>
      <c r="AA477" s="22"/>
      <c r="AB477" s="22"/>
      <c r="AC477" s="22"/>
      <c r="AD477" s="22">
        <f>IFERROR(LARGE(AH477:AM477,1),0)+IFERROR(LARGE(AH477:AM477,2),0)</f>
        <v>0</v>
      </c>
      <c r="AE477" s="22">
        <f>IFERROR(LARGE(AH477:AM477,3),0)+IFERROR(LARGE(AH477:AM477,4),0)</f>
        <v>0</v>
      </c>
      <c r="AF477" s="22">
        <f>IFERROR(LARGE(AH477:AM477,5),0)+IFERROR(LARGE(AH477:AM477,6),0)</f>
        <v>0</v>
      </c>
      <c r="AG477" s="22">
        <f>IFERROR(LARGE(AH477:AM477,7),0)</f>
        <v>0</v>
      </c>
      <c r="AH477" s="22"/>
      <c r="AI477" s="22"/>
      <c r="AJ477" s="22"/>
      <c r="AK477" s="22"/>
      <c r="AL477" s="22"/>
      <c r="AM477" s="22"/>
    </row>
    <row r="478" spans="1:39">
      <c r="A478" s="3"/>
      <c r="B478" s="3"/>
      <c r="C478" s="3"/>
      <c r="D478" s="2">
        <f ca="1">IF(E477=E478,D477,CELL("wiersz",A476))</f>
        <v>109</v>
      </c>
      <c r="E478" s="23">
        <f>LARGE(F478:AG478,1)+LARGE(F478:AG478,2)+LARGE(F478:AG478,3)+LARGE(F478:AG478,4)+IFERROR(LARGE(F478:AG478,5),0)+IFERROR(LARGE(F478:AG478,6),0)</f>
        <v>0</v>
      </c>
      <c r="F478" s="22"/>
      <c r="G478" s="22"/>
      <c r="H478" s="22"/>
      <c r="I478" s="71"/>
      <c r="J478" s="72"/>
      <c r="K478" s="72"/>
      <c r="L478" s="72"/>
      <c r="M478" s="72"/>
      <c r="N478" s="22"/>
      <c r="O478" s="22"/>
      <c r="P478" s="22"/>
      <c r="Q478" s="22"/>
      <c r="R478" s="22"/>
      <c r="S478" s="22"/>
      <c r="T478" s="71"/>
      <c r="U478" s="71"/>
      <c r="V478" s="22"/>
      <c r="W478" s="22"/>
      <c r="X478" s="22"/>
      <c r="Y478" s="73"/>
      <c r="Z478" s="22"/>
      <c r="AA478" s="22"/>
      <c r="AB478" s="22"/>
      <c r="AC478" s="22"/>
      <c r="AD478" s="22">
        <f>IFERROR(LARGE(AH478:AM478,1),0)+IFERROR(LARGE(AH478:AM478,2),0)</f>
        <v>0</v>
      </c>
      <c r="AE478" s="22">
        <f>IFERROR(LARGE(AH478:AM478,3),0)+IFERROR(LARGE(AH478:AM478,4),0)</f>
        <v>0</v>
      </c>
      <c r="AF478" s="22">
        <f>IFERROR(LARGE(AH478:AM478,5),0)+IFERROR(LARGE(AH478:AM478,6),0)</f>
        <v>0</v>
      </c>
      <c r="AG478" s="22">
        <f>IFERROR(LARGE(AH478:AM478,7),0)</f>
        <v>0</v>
      </c>
      <c r="AH478" s="22"/>
      <c r="AI478" s="22"/>
      <c r="AJ478" s="22"/>
      <c r="AK478" s="22"/>
      <c r="AL478" s="22"/>
      <c r="AM478" s="22"/>
    </row>
    <row r="479" spans="1:39">
      <c r="A479" s="3"/>
      <c r="B479" s="3"/>
      <c r="C479" s="3"/>
      <c r="D479" s="2">
        <f ca="1">IF(E478=E479,D478,CELL("wiersz",A477))</f>
        <v>109</v>
      </c>
      <c r="E479" s="23">
        <f>LARGE(F479:AG479,1)+LARGE(F479:AG479,2)+LARGE(F479:AG479,3)+LARGE(F479:AG479,4)+IFERROR(LARGE(F479:AG479,5),0)+IFERROR(LARGE(F479:AG479,6),0)</f>
        <v>0</v>
      </c>
      <c r="F479" s="22"/>
      <c r="G479" s="22"/>
      <c r="H479" s="22"/>
      <c r="I479" s="71"/>
      <c r="J479" s="72"/>
      <c r="K479" s="72"/>
      <c r="L479" s="72"/>
      <c r="M479" s="72"/>
      <c r="N479" s="22"/>
      <c r="O479" s="22"/>
      <c r="P479" s="22"/>
      <c r="Q479" s="22"/>
      <c r="R479" s="22"/>
      <c r="S479" s="22"/>
      <c r="T479" s="71"/>
      <c r="U479" s="71"/>
      <c r="V479" s="22"/>
      <c r="W479" s="22"/>
      <c r="X479" s="22"/>
      <c r="Y479" s="73"/>
      <c r="Z479" s="22"/>
      <c r="AA479" s="22"/>
      <c r="AB479" s="22"/>
      <c r="AC479" s="22"/>
      <c r="AD479" s="22">
        <f>IFERROR(LARGE(AH479:AM479,1),0)+IFERROR(LARGE(AH479:AM479,2),0)</f>
        <v>0</v>
      </c>
      <c r="AE479" s="22">
        <f>IFERROR(LARGE(AH479:AM479,3),0)+IFERROR(LARGE(AH479:AM479,4),0)</f>
        <v>0</v>
      </c>
      <c r="AF479" s="22">
        <f>IFERROR(LARGE(AH479:AM479,5),0)+IFERROR(LARGE(AH479:AM479,6),0)</f>
        <v>0</v>
      </c>
      <c r="AG479" s="22">
        <f>IFERROR(LARGE(AH479:AM479,7),0)</f>
        <v>0</v>
      </c>
      <c r="AH479" s="22"/>
      <c r="AI479" s="22"/>
      <c r="AJ479" s="22"/>
      <c r="AK479" s="22"/>
      <c r="AL479" s="22"/>
      <c r="AM479" s="22"/>
    </row>
    <row r="480" spans="1:39">
      <c r="A480" s="3"/>
      <c r="B480" s="3"/>
      <c r="C480" s="3"/>
      <c r="D480" s="2">
        <f ca="1">IF(E479=E480,D479,CELL("wiersz",A478))</f>
        <v>109</v>
      </c>
      <c r="E480" s="23">
        <f>LARGE(F480:AG480,1)+LARGE(F480:AG480,2)+LARGE(F480:AG480,3)+LARGE(F480:AG480,4)+IFERROR(LARGE(F480:AG480,5),0)+IFERROR(LARGE(F480:AG480,6),0)</f>
        <v>0</v>
      </c>
      <c r="F480" s="22"/>
      <c r="G480" s="22"/>
      <c r="H480" s="22"/>
      <c r="I480" s="71"/>
      <c r="J480" s="72"/>
      <c r="K480" s="72"/>
      <c r="L480" s="72"/>
      <c r="M480" s="72"/>
      <c r="N480" s="22"/>
      <c r="O480" s="22"/>
      <c r="P480" s="22"/>
      <c r="Q480" s="22"/>
      <c r="R480" s="22"/>
      <c r="S480" s="22"/>
      <c r="T480" s="71"/>
      <c r="U480" s="71"/>
      <c r="V480" s="22"/>
      <c r="W480" s="22"/>
      <c r="X480" s="22"/>
      <c r="Y480" s="73"/>
      <c r="Z480" s="22"/>
      <c r="AA480" s="22"/>
      <c r="AB480" s="22"/>
      <c r="AC480" s="22"/>
      <c r="AD480" s="22">
        <f>IFERROR(LARGE(AH480:AM480,1),0)+IFERROR(LARGE(AH480:AM480,2),0)</f>
        <v>0</v>
      </c>
      <c r="AE480" s="22">
        <f>IFERROR(LARGE(AH480:AM480,3),0)+IFERROR(LARGE(AH480:AM480,4),0)</f>
        <v>0</v>
      </c>
      <c r="AF480" s="22">
        <f>IFERROR(LARGE(AH480:AM480,5),0)+IFERROR(LARGE(AH480:AM480,6),0)</f>
        <v>0</v>
      </c>
      <c r="AG480" s="22">
        <f>IFERROR(LARGE(AH480:AM480,7),0)</f>
        <v>0</v>
      </c>
      <c r="AH480" s="22"/>
      <c r="AI480" s="22"/>
      <c r="AJ480" s="22"/>
      <c r="AK480" s="22"/>
      <c r="AL480" s="22"/>
      <c r="AM480" s="22"/>
    </row>
    <row r="481" spans="1:39">
      <c r="A481" s="3"/>
      <c r="B481" s="3"/>
      <c r="C481" s="3"/>
      <c r="D481" s="2">
        <f ca="1">IF(E480=E481,D480,CELL("wiersz",A479))</f>
        <v>109</v>
      </c>
      <c r="E481" s="23">
        <f>LARGE(F481:AG481,1)+LARGE(F481:AG481,2)+LARGE(F481:AG481,3)+LARGE(F481:AG481,4)+IFERROR(LARGE(F481:AG481,5),0)+IFERROR(LARGE(F481:AG481,6),0)</f>
        <v>0</v>
      </c>
      <c r="F481" s="22"/>
      <c r="G481" s="22"/>
      <c r="H481" s="22"/>
      <c r="I481" s="71"/>
      <c r="J481" s="72"/>
      <c r="K481" s="72"/>
      <c r="L481" s="72"/>
      <c r="M481" s="72"/>
      <c r="N481" s="22"/>
      <c r="O481" s="22"/>
      <c r="P481" s="22"/>
      <c r="Q481" s="22"/>
      <c r="R481" s="22"/>
      <c r="S481" s="22"/>
      <c r="T481" s="71"/>
      <c r="U481" s="71"/>
      <c r="V481" s="22"/>
      <c r="W481" s="22"/>
      <c r="X481" s="22"/>
      <c r="Y481" s="73"/>
      <c r="Z481" s="22"/>
      <c r="AA481" s="22"/>
      <c r="AB481" s="22"/>
      <c r="AC481" s="22"/>
      <c r="AD481" s="22">
        <f>IFERROR(LARGE(AH481:AM481,1),0)+IFERROR(LARGE(AH481:AM481,2),0)</f>
        <v>0</v>
      </c>
      <c r="AE481" s="22">
        <f>IFERROR(LARGE(AH481:AM481,3),0)+IFERROR(LARGE(AH481:AM481,4),0)</f>
        <v>0</v>
      </c>
      <c r="AF481" s="22">
        <f>IFERROR(LARGE(AH481:AM481,5),0)+IFERROR(LARGE(AH481:AM481,6),0)</f>
        <v>0</v>
      </c>
      <c r="AG481" s="22">
        <f>IFERROR(LARGE(AH481:AM481,7),0)</f>
        <v>0</v>
      </c>
      <c r="AH481" s="22"/>
      <c r="AI481" s="22"/>
      <c r="AJ481" s="22"/>
      <c r="AK481" s="22"/>
      <c r="AL481" s="22"/>
      <c r="AM481" s="22"/>
    </row>
    <row r="482" spans="1:39">
      <c r="A482" s="3"/>
      <c r="B482" s="3"/>
      <c r="C482" s="3"/>
      <c r="D482" s="2">
        <f ca="1">IF(E481=E482,D481,CELL("wiersz",A480))</f>
        <v>109</v>
      </c>
      <c r="E482" s="23">
        <f>LARGE(F482:AG482,1)+LARGE(F482:AG482,2)+LARGE(F482:AG482,3)+LARGE(F482:AG482,4)+IFERROR(LARGE(F482:AG482,5),0)+IFERROR(LARGE(F482:AG482,6),0)</f>
        <v>0</v>
      </c>
      <c r="F482" s="22"/>
      <c r="G482" s="22"/>
      <c r="H482" s="22"/>
      <c r="I482" s="71"/>
      <c r="J482" s="72"/>
      <c r="K482" s="72"/>
      <c r="L482" s="72"/>
      <c r="M482" s="72"/>
      <c r="N482" s="22"/>
      <c r="O482" s="22"/>
      <c r="P482" s="22"/>
      <c r="Q482" s="22"/>
      <c r="R482" s="22"/>
      <c r="S482" s="22"/>
      <c r="T482" s="71"/>
      <c r="U482" s="71"/>
      <c r="V482" s="22"/>
      <c r="W482" s="22"/>
      <c r="X482" s="22"/>
      <c r="Y482" s="73"/>
      <c r="Z482" s="22"/>
      <c r="AA482" s="22"/>
      <c r="AB482" s="22"/>
      <c r="AC482" s="22"/>
      <c r="AD482" s="22">
        <f>IFERROR(LARGE(AH482:AM482,1),0)+IFERROR(LARGE(AH482:AM482,2),0)</f>
        <v>0</v>
      </c>
      <c r="AE482" s="22">
        <f>IFERROR(LARGE(AH482:AM482,3),0)+IFERROR(LARGE(AH482:AM482,4),0)</f>
        <v>0</v>
      </c>
      <c r="AF482" s="22">
        <f>IFERROR(LARGE(AH482:AM482,5),0)+IFERROR(LARGE(AH482:AM482,6),0)</f>
        <v>0</v>
      </c>
      <c r="AG482" s="22">
        <f>IFERROR(LARGE(AH482:AM482,7),0)</f>
        <v>0</v>
      </c>
      <c r="AH482" s="22"/>
      <c r="AI482" s="22"/>
      <c r="AJ482" s="22"/>
      <c r="AK482" s="22"/>
      <c r="AL482" s="22"/>
      <c r="AM482" s="22"/>
    </row>
    <row r="483" spans="1:39">
      <c r="A483" s="3"/>
      <c r="B483" s="3"/>
      <c r="C483" s="3"/>
      <c r="D483" s="2">
        <f ca="1">IF(E482=E483,D482,CELL("wiersz",A481))</f>
        <v>109</v>
      </c>
      <c r="E483" s="23">
        <f>LARGE(F483:AG483,1)+LARGE(F483:AG483,2)+LARGE(F483:AG483,3)+LARGE(F483:AG483,4)+IFERROR(LARGE(F483:AG483,5),0)+IFERROR(LARGE(F483:AG483,6),0)</f>
        <v>0</v>
      </c>
      <c r="F483" s="22"/>
      <c r="G483" s="22"/>
      <c r="H483" s="22"/>
      <c r="I483" s="71"/>
      <c r="J483" s="72"/>
      <c r="K483" s="72"/>
      <c r="L483" s="72"/>
      <c r="M483" s="72"/>
      <c r="N483" s="22"/>
      <c r="O483" s="22"/>
      <c r="P483" s="22"/>
      <c r="Q483" s="22"/>
      <c r="R483" s="22"/>
      <c r="S483" s="22"/>
      <c r="T483" s="71"/>
      <c r="U483" s="71"/>
      <c r="V483" s="22"/>
      <c r="W483" s="22"/>
      <c r="X483" s="22"/>
      <c r="Y483" s="73"/>
      <c r="Z483" s="22"/>
      <c r="AA483" s="22"/>
      <c r="AB483" s="22"/>
      <c r="AC483" s="22"/>
      <c r="AD483" s="22">
        <f>IFERROR(LARGE(AH483:AM483,1),0)+IFERROR(LARGE(AH483:AM483,2),0)</f>
        <v>0</v>
      </c>
      <c r="AE483" s="22">
        <f>IFERROR(LARGE(AH483:AM483,3),0)+IFERROR(LARGE(AH483:AM483,4),0)</f>
        <v>0</v>
      </c>
      <c r="AF483" s="22">
        <f>IFERROR(LARGE(AH483:AM483,5),0)+IFERROR(LARGE(AH483:AM483,6),0)</f>
        <v>0</v>
      </c>
      <c r="AG483" s="22">
        <f>IFERROR(LARGE(AH483:AM483,7),0)</f>
        <v>0</v>
      </c>
      <c r="AH483" s="22"/>
      <c r="AI483" s="22"/>
      <c r="AJ483" s="22"/>
      <c r="AK483" s="22"/>
      <c r="AL483" s="22"/>
      <c r="AM483" s="22"/>
    </row>
    <row r="484" spans="1:39">
      <c r="A484" s="3"/>
      <c r="B484" s="3"/>
      <c r="C484" s="3"/>
      <c r="D484" s="2">
        <f ca="1">IF(E483=E484,D483,CELL("wiersz",A482))</f>
        <v>109</v>
      </c>
      <c r="E484" s="23">
        <f>LARGE(F484:AG484,1)+LARGE(F484:AG484,2)+LARGE(F484:AG484,3)+LARGE(F484:AG484,4)+IFERROR(LARGE(F484:AG484,5),0)+IFERROR(LARGE(F484:AG484,6),0)</f>
        <v>0</v>
      </c>
      <c r="F484" s="22"/>
      <c r="G484" s="22"/>
      <c r="H484" s="22"/>
      <c r="I484" s="71"/>
      <c r="J484" s="72"/>
      <c r="K484" s="72"/>
      <c r="L484" s="72"/>
      <c r="M484" s="72"/>
      <c r="N484" s="22"/>
      <c r="O484" s="22"/>
      <c r="P484" s="22"/>
      <c r="Q484" s="22"/>
      <c r="R484" s="22"/>
      <c r="S484" s="22"/>
      <c r="T484" s="71"/>
      <c r="U484" s="71"/>
      <c r="V484" s="22"/>
      <c r="W484" s="22"/>
      <c r="X484" s="22"/>
      <c r="Y484" s="73"/>
      <c r="Z484" s="22"/>
      <c r="AA484" s="22"/>
      <c r="AB484" s="22"/>
      <c r="AC484" s="22"/>
      <c r="AD484" s="22">
        <f>IFERROR(LARGE(AH484:AM484,1),0)+IFERROR(LARGE(AH484:AM484,2),0)</f>
        <v>0</v>
      </c>
      <c r="AE484" s="22">
        <f>IFERROR(LARGE(AH484:AM484,3),0)+IFERROR(LARGE(AH484:AM484,4),0)</f>
        <v>0</v>
      </c>
      <c r="AF484" s="22">
        <f>IFERROR(LARGE(AH484:AM484,5),0)+IFERROR(LARGE(AH484:AM484,6),0)</f>
        <v>0</v>
      </c>
      <c r="AG484" s="22">
        <f>IFERROR(LARGE(AH484:AM484,7),0)</f>
        <v>0</v>
      </c>
      <c r="AH484" s="22"/>
      <c r="AI484" s="22"/>
      <c r="AJ484" s="22"/>
      <c r="AK484" s="22"/>
      <c r="AL484" s="22"/>
      <c r="AM484" s="22"/>
    </row>
    <row r="485" spans="1:39">
      <c r="A485" s="3"/>
      <c r="B485" s="3"/>
      <c r="C485" s="3"/>
      <c r="D485" s="2">
        <f ca="1">IF(E484=E485,D484,CELL("wiersz",A483))</f>
        <v>109</v>
      </c>
      <c r="E485" s="23">
        <f>LARGE(F485:AG485,1)+LARGE(F485:AG485,2)+LARGE(F485:AG485,3)+LARGE(F485:AG485,4)+IFERROR(LARGE(F485:AG485,5),0)+IFERROR(LARGE(F485:AG485,6),0)</f>
        <v>0</v>
      </c>
      <c r="F485" s="22"/>
      <c r="G485" s="22"/>
      <c r="H485" s="22"/>
      <c r="I485" s="71"/>
      <c r="J485" s="72"/>
      <c r="K485" s="72"/>
      <c r="L485" s="72"/>
      <c r="M485" s="72"/>
      <c r="N485" s="22"/>
      <c r="O485" s="22"/>
      <c r="P485" s="22"/>
      <c r="Q485" s="22"/>
      <c r="R485" s="22"/>
      <c r="S485" s="22"/>
      <c r="T485" s="71"/>
      <c r="U485" s="71"/>
      <c r="V485" s="22"/>
      <c r="W485" s="22"/>
      <c r="X485" s="22"/>
      <c r="Y485" s="73"/>
      <c r="Z485" s="22"/>
      <c r="AA485" s="22"/>
      <c r="AB485" s="22"/>
      <c r="AC485" s="22"/>
      <c r="AD485" s="22">
        <f>IFERROR(LARGE(AH485:AM485,1),0)+IFERROR(LARGE(AH485:AM485,2),0)</f>
        <v>0</v>
      </c>
      <c r="AE485" s="22">
        <f>IFERROR(LARGE(AH485:AM485,3),0)+IFERROR(LARGE(AH485:AM485,4),0)</f>
        <v>0</v>
      </c>
      <c r="AF485" s="22">
        <f>IFERROR(LARGE(AH485:AM485,5),0)+IFERROR(LARGE(AH485:AM485,6),0)</f>
        <v>0</v>
      </c>
      <c r="AG485" s="22">
        <f>IFERROR(LARGE(AH485:AM485,7),0)</f>
        <v>0</v>
      </c>
      <c r="AH485" s="22"/>
      <c r="AI485" s="22"/>
      <c r="AJ485" s="22"/>
      <c r="AK485" s="22"/>
      <c r="AL485" s="22"/>
      <c r="AM485" s="22"/>
    </row>
    <row r="486" spans="1:39">
      <c r="A486" s="3"/>
      <c r="B486" s="3"/>
      <c r="C486" s="3"/>
      <c r="D486" s="2">
        <f ca="1">IF(E485=E486,D485,CELL("wiersz",A484))</f>
        <v>109</v>
      </c>
      <c r="E486" s="23">
        <f>LARGE(F486:AG486,1)+LARGE(F486:AG486,2)+LARGE(F486:AG486,3)+LARGE(F486:AG486,4)+IFERROR(LARGE(F486:AG486,5),0)+IFERROR(LARGE(F486:AG486,6),0)</f>
        <v>0</v>
      </c>
      <c r="F486" s="22"/>
      <c r="G486" s="22"/>
      <c r="H486" s="22"/>
      <c r="I486" s="71"/>
      <c r="J486" s="72"/>
      <c r="K486" s="72"/>
      <c r="L486" s="72"/>
      <c r="M486" s="72"/>
      <c r="N486" s="22"/>
      <c r="O486" s="22"/>
      <c r="P486" s="22"/>
      <c r="Q486" s="22"/>
      <c r="R486" s="22"/>
      <c r="S486" s="22"/>
      <c r="T486" s="71"/>
      <c r="U486" s="71"/>
      <c r="V486" s="22"/>
      <c r="W486" s="22"/>
      <c r="X486" s="22"/>
      <c r="Y486" s="73"/>
      <c r="Z486" s="22"/>
      <c r="AA486" s="22"/>
      <c r="AB486" s="22"/>
      <c r="AC486" s="22"/>
      <c r="AD486" s="22">
        <f>IFERROR(LARGE(AH486:AM486,1),0)+IFERROR(LARGE(AH486:AM486,2),0)</f>
        <v>0</v>
      </c>
      <c r="AE486" s="22">
        <f>IFERROR(LARGE(AH486:AM486,3),0)+IFERROR(LARGE(AH486:AM486,4),0)</f>
        <v>0</v>
      </c>
      <c r="AF486" s="22">
        <f>IFERROR(LARGE(AH486:AM486,5),0)+IFERROR(LARGE(AH486:AM486,6),0)</f>
        <v>0</v>
      </c>
      <c r="AG486" s="22">
        <f>IFERROR(LARGE(AH486:AM486,7),0)</f>
        <v>0</v>
      </c>
      <c r="AH486" s="22"/>
      <c r="AI486" s="22"/>
      <c r="AJ486" s="22"/>
      <c r="AK486" s="22"/>
      <c r="AL486" s="22"/>
      <c r="AM486" s="22"/>
    </row>
    <row r="487" spans="1:39">
      <c r="A487" s="3"/>
      <c r="B487" s="3"/>
      <c r="C487" s="3"/>
      <c r="D487" s="2">
        <f ca="1">IF(E486=E487,D486,CELL("wiersz",A485))</f>
        <v>109</v>
      </c>
      <c r="E487" s="23">
        <f>LARGE(F487:AG487,1)+LARGE(F487:AG487,2)+LARGE(F487:AG487,3)+LARGE(F487:AG487,4)+IFERROR(LARGE(F487:AG487,5),0)+IFERROR(LARGE(F487:AG487,6),0)</f>
        <v>0</v>
      </c>
      <c r="F487" s="22"/>
      <c r="G487" s="22"/>
      <c r="H487" s="22"/>
      <c r="I487" s="71"/>
      <c r="J487" s="72"/>
      <c r="K487" s="72"/>
      <c r="L487" s="72"/>
      <c r="M487" s="72"/>
      <c r="N487" s="22"/>
      <c r="O487" s="22"/>
      <c r="P487" s="22"/>
      <c r="Q487" s="22"/>
      <c r="R487" s="22"/>
      <c r="S487" s="22"/>
      <c r="T487" s="71"/>
      <c r="U487" s="71"/>
      <c r="V487" s="22"/>
      <c r="W487" s="22"/>
      <c r="X487" s="22"/>
      <c r="Y487" s="73"/>
      <c r="Z487" s="22"/>
      <c r="AA487" s="22"/>
      <c r="AB487" s="22"/>
      <c r="AC487" s="22"/>
      <c r="AD487" s="22">
        <f>IFERROR(LARGE(AH487:AM487,1),0)+IFERROR(LARGE(AH487:AM487,2),0)</f>
        <v>0</v>
      </c>
      <c r="AE487" s="22">
        <f>IFERROR(LARGE(AH487:AM487,3),0)+IFERROR(LARGE(AH487:AM487,4),0)</f>
        <v>0</v>
      </c>
      <c r="AF487" s="22">
        <f>IFERROR(LARGE(AH487:AM487,5),0)+IFERROR(LARGE(AH487:AM487,6),0)</f>
        <v>0</v>
      </c>
      <c r="AG487" s="22">
        <f>IFERROR(LARGE(AH487:AM487,7),0)</f>
        <v>0</v>
      </c>
      <c r="AH487" s="22"/>
      <c r="AI487" s="22"/>
      <c r="AJ487" s="22"/>
      <c r="AK487" s="22"/>
      <c r="AL487" s="22"/>
      <c r="AM487" s="22"/>
    </row>
    <row r="488" spans="1:39">
      <c r="A488" s="3"/>
      <c r="B488" s="3"/>
      <c r="C488" s="3"/>
      <c r="D488" s="2">
        <f ca="1">IF(E487=E488,D487,CELL("wiersz",A486))</f>
        <v>109</v>
      </c>
      <c r="E488" s="23">
        <f>LARGE(F488:AG488,1)+LARGE(F488:AG488,2)+LARGE(F488:AG488,3)+LARGE(F488:AG488,4)+IFERROR(LARGE(F488:AG488,5),0)+IFERROR(LARGE(F488:AG488,6),0)</f>
        <v>0</v>
      </c>
      <c r="F488" s="22"/>
      <c r="G488" s="22"/>
      <c r="H488" s="22"/>
      <c r="I488" s="71"/>
      <c r="J488" s="72"/>
      <c r="K488" s="72"/>
      <c r="L488" s="72"/>
      <c r="M488" s="72"/>
      <c r="N488" s="22"/>
      <c r="O488" s="22"/>
      <c r="P488" s="22"/>
      <c r="Q488" s="22"/>
      <c r="R488" s="22"/>
      <c r="S488" s="22"/>
      <c r="T488" s="71"/>
      <c r="U488" s="71"/>
      <c r="V488" s="22"/>
      <c r="W488" s="22"/>
      <c r="X488" s="22"/>
      <c r="Y488" s="73"/>
      <c r="Z488" s="22"/>
      <c r="AA488" s="22"/>
      <c r="AB488" s="22"/>
      <c r="AC488" s="22"/>
      <c r="AD488" s="22">
        <f>IFERROR(LARGE(AH488:AM488,1),0)+IFERROR(LARGE(AH488:AM488,2),0)</f>
        <v>0</v>
      </c>
      <c r="AE488" s="22">
        <f>IFERROR(LARGE(AH488:AM488,3),0)+IFERROR(LARGE(AH488:AM488,4),0)</f>
        <v>0</v>
      </c>
      <c r="AF488" s="22">
        <f>IFERROR(LARGE(AH488:AM488,5),0)+IFERROR(LARGE(AH488:AM488,6),0)</f>
        <v>0</v>
      </c>
      <c r="AG488" s="22">
        <f>IFERROR(LARGE(AH488:AM488,7),0)</f>
        <v>0</v>
      </c>
      <c r="AH488" s="22"/>
      <c r="AI488" s="22"/>
      <c r="AJ488" s="22"/>
      <c r="AK488" s="22"/>
      <c r="AL488" s="22"/>
      <c r="AM488" s="22"/>
    </row>
    <row r="489" spans="1:39">
      <c r="A489" s="3"/>
      <c r="B489" s="3"/>
      <c r="C489" s="3"/>
      <c r="D489" s="2">
        <f ca="1">IF(E488=E489,D488,CELL("wiersz",A487))</f>
        <v>109</v>
      </c>
      <c r="E489" s="23">
        <f>LARGE(F489:AG489,1)+LARGE(F489:AG489,2)+LARGE(F489:AG489,3)+LARGE(F489:AG489,4)+IFERROR(LARGE(F489:AG489,5),0)+IFERROR(LARGE(F489:AG489,6),0)</f>
        <v>0</v>
      </c>
      <c r="F489" s="22"/>
      <c r="G489" s="22"/>
      <c r="H489" s="22"/>
      <c r="I489" s="71"/>
      <c r="J489" s="72"/>
      <c r="K489" s="72"/>
      <c r="L489" s="72"/>
      <c r="M489" s="72"/>
      <c r="N489" s="22"/>
      <c r="O489" s="22"/>
      <c r="P489" s="22"/>
      <c r="Q489" s="22"/>
      <c r="R489" s="22"/>
      <c r="S489" s="22"/>
      <c r="T489" s="71"/>
      <c r="U489" s="71"/>
      <c r="V489" s="22"/>
      <c r="W489" s="22"/>
      <c r="X489" s="22"/>
      <c r="Y489" s="73"/>
      <c r="Z489" s="22"/>
      <c r="AA489" s="22"/>
      <c r="AB489" s="22"/>
      <c r="AC489" s="22"/>
      <c r="AD489" s="22">
        <f>IFERROR(LARGE(AH489:AM489,1),0)+IFERROR(LARGE(AH489:AM489,2),0)</f>
        <v>0</v>
      </c>
      <c r="AE489" s="22">
        <f>IFERROR(LARGE(AH489:AM489,3),0)+IFERROR(LARGE(AH489:AM489,4),0)</f>
        <v>0</v>
      </c>
      <c r="AF489" s="22">
        <f>IFERROR(LARGE(AH489:AM489,5),0)+IFERROR(LARGE(AH489:AM489,6),0)</f>
        <v>0</v>
      </c>
      <c r="AG489" s="22">
        <f>IFERROR(LARGE(AH489:AM489,7),0)</f>
        <v>0</v>
      </c>
      <c r="AH489" s="22"/>
      <c r="AI489" s="22"/>
      <c r="AJ489" s="22"/>
      <c r="AK489" s="22"/>
      <c r="AL489" s="22"/>
      <c r="AM489" s="22"/>
    </row>
    <row r="490" spans="1:39">
      <c r="A490" s="3"/>
      <c r="B490" s="3"/>
      <c r="C490" s="3"/>
      <c r="D490" s="2">
        <f ca="1">IF(E489=E490,D489,CELL("wiersz",A488))</f>
        <v>109</v>
      </c>
      <c r="E490" s="23">
        <f>LARGE(F490:AG490,1)+LARGE(F490:AG490,2)+LARGE(F490:AG490,3)+LARGE(F490:AG490,4)+IFERROR(LARGE(F490:AG490,5),0)+IFERROR(LARGE(F490:AG490,6),0)</f>
        <v>0</v>
      </c>
      <c r="F490" s="22"/>
      <c r="G490" s="22"/>
      <c r="H490" s="22"/>
      <c r="I490" s="71"/>
      <c r="J490" s="72"/>
      <c r="K490" s="72"/>
      <c r="L490" s="72"/>
      <c r="M490" s="72"/>
      <c r="N490" s="22"/>
      <c r="O490" s="22"/>
      <c r="P490" s="22"/>
      <c r="Q490" s="22"/>
      <c r="R490" s="22"/>
      <c r="S490" s="22"/>
      <c r="T490" s="71"/>
      <c r="U490" s="71"/>
      <c r="V490" s="22"/>
      <c r="W490" s="22"/>
      <c r="X490" s="22"/>
      <c r="Y490" s="73"/>
      <c r="Z490" s="22"/>
      <c r="AA490" s="22"/>
      <c r="AB490" s="22"/>
      <c r="AC490" s="22"/>
      <c r="AD490" s="22">
        <f>IFERROR(LARGE(AH490:AM490,1),0)+IFERROR(LARGE(AH490:AM490,2),0)</f>
        <v>0</v>
      </c>
      <c r="AE490" s="22">
        <f>IFERROR(LARGE(AH490:AM490,3),0)+IFERROR(LARGE(AH490:AM490,4),0)</f>
        <v>0</v>
      </c>
      <c r="AF490" s="22">
        <f>IFERROR(LARGE(AH490:AM490,5),0)+IFERROR(LARGE(AH490:AM490,6),0)</f>
        <v>0</v>
      </c>
      <c r="AG490" s="22">
        <f>IFERROR(LARGE(AH490:AM490,7),0)</f>
        <v>0</v>
      </c>
      <c r="AH490" s="22"/>
      <c r="AI490" s="22"/>
      <c r="AJ490" s="22"/>
      <c r="AK490" s="22"/>
      <c r="AL490" s="22"/>
      <c r="AM490" s="22"/>
    </row>
    <row r="491" spans="1:39">
      <c r="A491" s="3"/>
      <c r="B491" s="3"/>
      <c r="C491" s="3"/>
      <c r="D491" s="2">
        <f ca="1">IF(E490=E491,D490,CELL("wiersz",A489))</f>
        <v>109</v>
      </c>
      <c r="E491" s="23">
        <f>LARGE(F491:AG491,1)+LARGE(F491:AG491,2)+LARGE(F491:AG491,3)+LARGE(F491:AG491,4)+IFERROR(LARGE(F491:AG491,5),0)+IFERROR(LARGE(F491:AG491,6),0)</f>
        <v>0</v>
      </c>
      <c r="F491" s="22"/>
      <c r="G491" s="22"/>
      <c r="H491" s="22"/>
      <c r="I491" s="71"/>
      <c r="J491" s="72"/>
      <c r="K491" s="72"/>
      <c r="L491" s="72"/>
      <c r="M491" s="72"/>
      <c r="N491" s="22"/>
      <c r="O491" s="22"/>
      <c r="P491" s="22"/>
      <c r="Q491" s="22"/>
      <c r="R491" s="22"/>
      <c r="S491" s="22"/>
      <c r="T491" s="71"/>
      <c r="U491" s="71"/>
      <c r="V491" s="22"/>
      <c r="W491" s="22"/>
      <c r="X491" s="22"/>
      <c r="Y491" s="73"/>
      <c r="Z491" s="22"/>
      <c r="AA491" s="22"/>
      <c r="AB491" s="22"/>
      <c r="AC491" s="22"/>
      <c r="AD491" s="22">
        <f>IFERROR(LARGE(AH491:AM491,1),0)+IFERROR(LARGE(AH491:AM491,2),0)</f>
        <v>0</v>
      </c>
      <c r="AE491" s="22">
        <f>IFERROR(LARGE(AH491:AM491,3),0)+IFERROR(LARGE(AH491:AM491,4),0)</f>
        <v>0</v>
      </c>
      <c r="AF491" s="22">
        <f>IFERROR(LARGE(AH491:AM491,5),0)+IFERROR(LARGE(AH491:AM491,6),0)</f>
        <v>0</v>
      </c>
      <c r="AG491" s="22">
        <f>IFERROR(LARGE(AH491:AM491,7),0)</f>
        <v>0</v>
      </c>
      <c r="AH491" s="22"/>
      <c r="AI491" s="22"/>
      <c r="AJ491" s="22"/>
      <c r="AK491" s="22"/>
      <c r="AL491" s="22"/>
      <c r="AM491" s="22"/>
    </row>
    <row r="492" spans="1:39">
      <c r="A492" s="3"/>
      <c r="B492" s="3"/>
      <c r="C492" s="3"/>
      <c r="D492" s="2">
        <f ca="1">IF(E491=E492,D491,CELL("wiersz",A490))</f>
        <v>109</v>
      </c>
      <c r="E492" s="23">
        <f>LARGE(F492:AG492,1)+LARGE(F492:AG492,2)+LARGE(F492:AG492,3)+LARGE(F492:AG492,4)+IFERROR(LARGE(F492:AG492,5),0)+IFERROR(LARGE(F492:AG492,6),0)</f>
        <v>0</v>
      </c>
      <c r="F492" s="22"/>
      <c r="G492" s="22"/>
      <c r="H492" s="22"/>
      <c r="I492" s="71"/>
      <c r="J492" s="72"/>
      <c r="K492" s="72"/>
      <c r="L492" s="72"/>
      <c r="M492" s="72"/>
      <c r="N492" s="22"/>
      <c r="O492" s="22"/>
      <c r="P492" s="22"/>
      <c r="Q492" s="22"/>
      <c r="R492" s="22"/>
      <c r="S492" s="22"/>
      <c r="T492" s="71"/>
      <c r="U492" s="71"/>
      <c r="V492" s="22"/>
      <c r="W492" s="22"/>
      <c r="X492" s="22"/>
      <c r="Y492" s="73"/>
      <c r="Z492" s="22"/>
      <c r="AA492" s="22"/>
      <c r="AB492" s="22"/>
      <c r="AC492" s="22"/>
      <c r="AD492" s="22">
        <f>IFERROR(LARGE(AH492:AM492,1),0)+IFERROR(LARGE(AH492:AM492,2),0)</f>
        <v>0</v>
      </c>
      <c r="AE492" s="22">
        <f>IFERROR(LARGE(AH492:AM492,3),0)+IFERROR(LARGE(AH492:AM492,4),0)</f>
        <v>0</v>
      </c>
      <c r="AF492" s="22">
        <f>IFERROR(LARGE(AH492:AM492,5),0)+IFERROR(LARGE(AH492:AM492,6),0)</f>
        <v>0</v>
      </c>
      <c r="AG492" s="22">
        <f>IFERROR(LARGE(AH492:AM492,7),0)</f>
        <v>0</v>
      </c>
      <c r="AH492" s="22"/>
      <c r="AI492" s="22"/>
      <c r="AJ492" s="22"/>
      <c r="AK492" s="22"/>
      <c r="AL492" s="22"/>
      <c r="AM492" s="22"/>
    </row>
    <row r="493" spans="1:39">
      <c r="A493" s="3"/>
      <c r="B493" s="3"/>
      <c r="C493" s="3"/>
      <c r="D493" s="2">
        <f ca="1">IF(E492=E493,D492,CELL("wiersz",A491))</f>
        <v>109</v>
      </c>
      <c r="E493" s="23">
        <f>LARGE(F493:AG493,1)+LARGE(F493:AG493,2)+LARGE(F493:AG493,3)+LARGE(F493:AG493,4)+IFERROR(LARGE(F493:AG493,5),0)+IFERROR(LARGE(F493:AG493,6),0)</f>
        <v>0</v>
      </c>
      <c r="F493" s="22"/>
      <c r="G493" s="22"/>
      <c r="H493" s="22"/>
      <c r="I493" s="71"/>
      <c r="J493" s="72"/>
      <c r="K493" s="72"/>
      <c r="L493" s="72"/>
      <c r="M493" s="72"/>
      <c r="N493" s="22"/>
      <c r="O493" s="22"/>
      <c r="P493" s="22"/>
      <c r="Q493" s="22"/>
      <c r="R493" s="22"/>
      <c r="S493" s="22"/>
      <c r="T493" s="71"/>
      <c r="U493" s="71"/>
      <c r="V493" s="22"/>
      <c r="W493" s="22"/>
      <c r="X493" s="22"/>
      <c r="Y493" s="73"/>
      <c r="Z493" s="22"/>
      <c r="AA493" s="22"/>
      <c r="AB493" s="22"/>
      <c r="AC493" s="22"/>
      <c r="AD493" s="22">
        <f>IFERROR(LARGE(AH493:AM493,1),0)+IFERROR(LARGE(AH493:AM493,2),0)</f>
        <v>0</v>
      </c>
      <c r="AE493" s="22">
        <f>IFERROR(LARGE(AH493:AM493,3),0)+IFERROR(LARGE(AH493:AM493,4),0)</f>
        <v>0</v>
      </c>
      <c r="AF493" s="22">
        <f>IFERROR(LARGE(AH493:AM493,5),0)+IFERROR(LARGE(AH493:AM493,6),0)</f>
        <v>0</v>
      </c>
      <c r="AG493" s="22">
        <f>IFERROR(LARGE(AH493:AM493,7),0)</f>
        <v>0</v>
      </c>
      <c r="AH493" s="22"/>
      <c r="AI493" s="22"/>
      <c r="AJ493" s="22"/>
      <c r="AK493" s="22"/>
      <c r="AL493" s="22"/>
      <c r="AM493" s="22"/>
    </row>
    <row r="494" spans="1:39">
      <c r="A494" s="3"/>
      <c r="B494" s="3"/>
      <c r="C494" s="3"/>
      <c r="D494" s="2">
        <f ca="1">IF(E493=E494,D493,CELL("wiersz",A492))</f>
        <v>109</v>
      </c>
      <c r="E494" s="23">
        <f>LARGE(F494:AG494,1)+LARGE(F494:AG494,2)+LARGE(F494:AG494,3)+LARGE(F494:AG494,4)+IFERROR(LARGE(F494:AG494,5),0)+IFERROR(LARGE(F494:AG494,6),0)</f>
        <v>0</v>
      </c>
      <c r="F494" s="22"/>
      <c r="G494" s="22"/>
      <c r="H494" s="22"/>
      <c r="I494" s="71"/>
      <c r="J494" s="72"/>
      <c r="K494" s="72"/>
      <c r="L494" s="72"/>
      <c r="M494" s="72"/>
      <c r="N494" s="22"/>
      <c r="O494" s="22"/>
      <c r="P494" s="22"/>
      <c r="Q494" s="22"/>
      <c r="R494" s="22"/>
      <c r="S494" s="22"/>
      <c r="T494" s="71"/>
      <c r="U494" s="71"/>
      <c r="V494" s="22"/>
      <c r="W494" s="22"/>
      <c r="X494" s="22"/>
      <c r="Y494" s="73"/>
      <c r="Z494" s="22"/>
      <c r="AA494" s="22"/>
      <c r="AB494" s="22"/>
      <c r="AC494" s="22"/>
      <c r="AD494" s="22">
        <f>IFERROR(LARGE(AH494:AM494,1),0)+IFERROR(LARGE(AH494:AM494,2),0)</f>
        <v>0</v>
      </c>
      <c r="AE494" s="22">
        <f>IFERROR(LARGE(AH494:AM494,3),0)+IFERROR(LARGE(AH494:AM494,4),0)</f>
        <v>0</v>
      </c>
      <c r="AF494" s="22">
        <f>IFERROR(LARGE(AH494:AM494,5),0)+IFERROR(LARGE(AH494:AM494,6),0)</f>
        <v>0</v>
      </c>
      <c r="AG494" s="22">
        <f>IFERROR(LARGE(AH494:AM494,7),0)</f>
        <v>0</v>
      </c>
      <c r="AH494" s="22"/>
      <c r="AI494" s="22"/>
      <c r="AJ494" s="22"/>
      <c r="AK494" s="22"/>
      <c r="AL494" s="22"/>
      <c r="AM494" s="22"/>
    </row>
    <row r="495" spans="1:39">
      <c r="A495" s="3"/>
      <c r="B495" s="3"/>
      <c r="C495" s="3"/>
      <c r="D495" s="2">
        <f ca="1">IF(E494=E495,D494,CELL("wiersz",A493))</f>
        <v>109</v>
      </c>
      <c r="E495" s="23">
        <f>LARGE(F495:AG495,1)+LARGE(F495:AG495,2)+LARGE(F495:AG495,3)+LARGE(F495:AG495,4)+IFERROR(LARGE(F495:AG495,5),0)+IFERROR(LARGE(F495:AG495,6),0)</f>
        <v>0</v>
      </c>
      <c r="F495" s="22"/>
      <c r="G495" s="22"/>
      <c r="H495" s="22"/>
      <c r="I495" s="71"/>
      <c r="J495" s="72"/>
      <c r="K495" s="72"/>
      <c r="L495" s="72"/>
      <c r="M495" s="72"/>
      <c r="N495" s="22"/>
      <c r="O495" s="22"/>
      <c r="P495" s="22"/>
      <c r="Q495" s="22"/>
      <c r="R495" s="22"/>
      <c r="S495" s="22"/>
      <c r="T495" s="71"/>
      <c r="U495" s="71"/>
      <c r="V495" s="22"/>
      <c r="W495" s="22"/>
      <c r="X495" s="22"/>
      <c r="Y495" s="73"/>
      <c r="Z495" s="22"/>
      <c r="AA495" s="22"/>
      <c r="AB495" s="22"/>
      <c r="AC495" s="22"/>
      <c r="AD495" s="22">
        <f>IFERROR(LARGE(AH495:AM495,1),0)+IFERROR(LARGE(AH495:AM495,2),0)</f>
        <v>0</v>
      </c>
      <c r="AE495" s="22">
        <f>IFERROR(LARGE(AH495:AM495,3),0)+IFERROR(LARGE(AH495:AM495,4),0)</f>
        <v>0</v>
      </c>
      <c r="AF495" s="22">
        <f>IFERROR(LARGE(AH495:AM495,5),0)+IFERROR(LARGE(AH495:AM495,6),0)</f>
        <v>0</v>
      </c>
      <c r="AG495" s="22">
        <f>IFERROR(LARGE(AH495:AM495,7),0)</f>
        <v>0</v>
      </c>
      <c r="AH495" s="22"/>
      <c r="AI495" s="22"/>
      <c r="AJ495" s="22"/>
      <c r="AK495" s="22"/>
      <c r="AL495" s="22"/>
      <c r="AM495" s="22"/>
    </row>
    <row r="496" spans="1:39">
      <c r="A496" s="3"/>
      <c r="B496" s="3"/>
      <c r="C496" s="3"/>
      <c r="D496" s="2">
        <f ca="1">IF(E495=E496,D495,CELL("wiersz",A494))</f>
        <v>109</v>
      </c>
      <c r="E496" s="23">
        <f>LARGE(F496:AG496,1)+LARGE(F496:AG496,2)+LARGE(F496:AG496,3)+LARGE(F496:AG496,4)+IFERROR(LARGE(F496:AG496,5),0)+IFERROR(LARGE(F496:AG496,6),0)</f>
        <v>0</v>
      </c>
      <c r="F496" s="22"/>
      <c r="G496" s="22"/>
      <c r="H496" s="22"/>
      <c r="I496" s="71"/>
      <c r="J496" s="72"/>
      <c r="K496" s="72"/>
      <c r="L496" s="72"/>
      <c r="M496" s="72"/>
      <c r="N496" s="22"/>
      <c r="O496" s="22"/>
      <c r="P496" s="22"/>
      <c r="Q496" s="22"/>
      <c r="R496" s="22"/>
      <c r="S496" s="22"/>
      <c r="T496" s="71"/>
      <c r="U496" s="71"/>
      <c r="V496" s="22"/>
      <c r="W496" s="22"/>
      <c r="X496" s="22"/>
      <c r="Y496" s="73"/>
      <c r="Z496" s="22"/>
      <c r="AA496" s="22"/>
      <c r="AB496" s="22"/>
      <c r="AC496" s="22"/>
      <c r="AD496" s="22">
        <f>IFERROR(LARGE(AH496:AM496,1),0)+IFERROR(LARGE(AH496:AM496,2),0)</f>
        <v>0</v>
      </c>
      <c r="AE496" s="22">
        <f>IFERROR(LARGE(AH496:AM496,3),0)+IFERROR(LARGE(AH496:AM496,4),0)</f>
        <v>0</v>
      </c>
      <c r="AF496" s="22">
        <f>IFERROR(LARGE(AH496:AM496,5),0)+IFERROR(LARGE(AH496:AM496,6),0)</f>
        <v>0</v>
      </c>
      <c r="AG496" s="22">
        <f>IFERROR(LARGE(AH496:AM496,7),0)</f>
        <v>0</v>
      </c>
      <c r="AH496" s="22"/>
      <c r="AI496" s="22"/>
      <c r="AJ496" s="22"/>
      <c r="AK496" s="22"/>
      <c r="AL496" s="22"/>
      <c r="AM496" s="22"/>
    </row>
    <row r="497" spans="1:39">
      <c r="A497" s="3"/>
      <c r="B497" s="3"/>
      <c r="C497" s="3"/>
      <c r="D497" s="2">
        <f ca="1">IF(E496=E497,D496,CELL("wiersz",A495))</f>
        <v>109</v>
      </c>
      <c r="E497" s="23">
        <f>LARGE(F497:AG497,1)+LARGE(F497:AG497,2)+LARGE(F497:AG497,3)+LARGE(F497:AG497,4)+IFERROR(LARGE(F497:AG497,5),0)+IFERROR(LARGE(F497:AG497,6),0)</f>
        <v>0</v>
      </c>
      <c r="F497" s="22"/>
      <c r="G497" s="22"/>
      <c r="H497" s="22"/>
      <c r="I497" s="71"/>
      <c r="J497" s="72"/>
      <c r="K497" s="72"/>
      <c r="L497" s="72"/>
      <c r="M497" s="72"/>
      <c r="N497" s="22"/>
      <c r="O497" s="22"/>
      <c r="P497" s="22"/>
      <c r="Q497" s="22"/>
      <c r="R497" s="22"/>
      <c r="S497" s="22"/>
      <c r="T497" s="71"/>
      <c r="U497" s="71"/>
      <c r="V497" s="22"/>
      <c r="W497" s="22"/>
      <c r="X497" s="22"/>
      <c r="Y497" s="73"/>
      <c r="Z497" s="22"/>
      <c r="AA497" s="22"/>
      <c r="AB497" s="22"/>
      <c r="AC497" s="22"/>
      <c r="AD497" s="22">
        <f>IFERROR(LARGE(AH497:AM497,1),0)+IFERROR(LARGE(AH497:AM497,2),0)</f>
        <v>0</v>
      </c>
      <c r="AE497" s="22">
        <f>IFERROR(LARGE(AH497:AM497,3),0)+IFERROR(LARGE(AH497:AM497,4),0)</f>
        <v>0</v>
      </c>
      <c r="AF497" s="22">
        <f>IFERROR(LARGE(AH497:AM497,5),0)+IFERROR(LARGE(AH497:AM497,6),0)</f>
        <v>0</v>
      </c>
      <c r="AG497" s="22">
        <f>IFERROR(LARGE(AH497:AM497,7),0)</f>
        <v>0</v>
      </c>
      <c r="AH497" s="22"/>
      <c r="AI497" s="22"/>
      <c r="AJ497" s="22"/>
      <c r="AK497" s="22"/>
      <c r="AL497" s="22"/>
      <c r="AM497" s="22"/>
    </row>
    <row r="498" spans="1:39">
      <c r="A498" s="3"/>
      <c r="B498" s="3"/>
      <c r="C498" s="3"/>
      <c r="D498" s="2">
        <f ca="1">IF(E497=E498,D497,CELL("wiersz",A496))</f>
        <v>109</v>
      </c>
      <c r="E498" s="23">
        <f>LARGE(F498:AG498,1)+LARGE(F498:AG498,2)+LARGE(F498:AG498,3)+LARGE(F498:AG498,4)+IFERROR(LARGE(F498:AG498,5),0)+IFERROR(LARGE(F498:AG498,6),0)</f>
        <v>0</v>
      </c>
      <c r="F498" s="22"/>
      <c r="G498" s="22"/>
      <c r="H498" s="22"/>
      <c r="I498" s="71"/>
      <c r="J498" s="72"/>
      <c r="K498" s="72"/>
      <c r="L498" s="72"/>
      <c r="M498" s="72"/>
      <c r="N498" s="22"/>
      <c r="O498" s="22"/>
      <c r="P498" s="22"/>
      <c r="Q498" s="22"/>
      <c r="R498" s="22"/>
      <c r="S498" s="22"/>
      <c r="T498" s="71"/>
      <c r="U498" s="71"/>
      <c r="V498" s="22"/>
      <c r="W498" s="22"/>
      <c r="X498" s="22"/>
      <c r="Y498" s="73"/>
      <c r="Z498" s="22"/>
      <c r="AA498" s="22"/>
      <c r="AB498" s="22"/>
      <c r="AC498" s="22"/>
      <c r="AD498" s="22">
        <f>IFERROR(LARGE(AH498:AM498,1),0)+IFERROR(LARGE(AH498:AM498,2),0)</f>
        <v>0</v>
      </c>
      <c r="AE498" s="22">
        <f>IFERROR(LARGE(AH498:AM498,3),0)+IFERROR(LARGE(AH498:AM498,4),0)</f>
        <v>0</v>
      </c>
      <c r="AF498" s="22">
        <f>IFERROR(LARGE(AH498:AM498,5),0)+IFERROR(LARGE(AH498:AM498,6),0)</f>
        <v>0</v>
      </c>
      <c r="AG498" s="22">
        <f>IFERROR(LARGE(AH498:AM498,7),0)</f>
        <v>0</v>
      </c>
      <c r="AH498" s="22"/>
      <c r="AI498" s="22"/>
      <c r="AJ498" s="22"/>
      <c r="AK498" s="22"/>
      <c r="AL498" s="22"/>
      <c r="AM498" s="22"/>
    </row>
    <row r="499" spans="1:39">
      <c r="A499" s="3"/>
      <c r="B499" s="3"/>
      <c r="C499" s="3"/>
      <c r="D499" s="2">
        <f ca="1">IF(E498=E499,D498,CELL("wiersz",A497))</f>
        <v>109</v>
      </c>
      <c r="E499" s="23">
        <f>LARGE(F499:AG499,1)+LARGE(F499:AG499,2)+LARGE(F499:AG499,3)+LARGE(F499:AG499,4)+IFERROR(LARGE(F499:AG499,5),0)+IFERROR(LARGE(F499:AG499,6),0)</f>
        <v>0</v>
      </c>
      <c r="F499" s="22"/>
      <c r="G499" s="22"/>
      <c r="H499" s="22"/>
      <c r="I499" s="71"/>
      <c r="J499" s="72"/>
      <c r="K499" s="72"/>
      <c r="L499" s="72"/>
      <c r="M499" s="72"/>
      <c r="N499" s="22"/>
      <c r="O499" s="22"/>
      <c r="P499" s="22"/>
      <c r="Q499" s="22"/>
      <c r="R499" s="22"/>
      <c r="S499" s="22"/>
      <c r="T499" s="71"/>
      <c r="U499" s="71"/>
      <c r="V499" s="22"/>
      <c r="W499" s="22"/>
      <c r="X499" s="22"/>
      <c r="Y499" s="73"/>
      <c r="Z499" s="22"/>
      <c r="AA499" s="22"/>
      <c r="AB499" s="22"/>
      <c r="AC499" s="22"/>
      <c r="AD499" s="22">
        <f>IFERROR(LARGE(AH499:AM499,1),0)+IFERROR(LARGE(AH499:AM499,2),0)</f>
        <v>0</v>
      </c>
      <c r="AE499" s="22">
        <f>IFERROR(LARGE(AH499:AM499,3),0)+IFERROR(LARGE(AH499:AM499,4),0)</f>
        <v>0</v>
      </c>
      <c r="AF499" s="22">
        <f>IFERROR(LARGE(AH499:AM499,5),0)+IFERROR(LARGE(AH499:AM499,6),0)</f>
        <v>0</v>
      </c>
      <c r="AG499" s="22">
        <f>IFERROR(LARGE(AH499:AM499,7),0)</f>
        <v>0</v>
      </c>
      <c r="AH499" s="22"/>
      <c r="AI499" s="22"/>
      <c r="AJ499" s="22"/>
      <c r="AK499" s="22"/>
      <c r="AL499" s="22"/>
      <c r="AM499" s="22"/>
    </row>
    <row r="500" spans="1:39">
      <c r="A500" s="3"/>
      <c r="B500" s="3"/>
      <c r="C500" s="3"/>
      <c r="D500" s="2">
        <f ca="1">IF(E499=E500,D499,CELL("wiersz",A498))</f>
        <v>109</v>
      </c>
      <c r="E500" s="23">
        <f>LARGE(F500:AG500,1)+LARGE(F500:AG500,2)+LARGE(F500:AG500,3)+LARGE(F500:AG500,4)+IFERROR(LARGE(F500:AG500,5),0)+IFERROR(LARGE(F500:AG500,6),0)</f>
        <v>0</v>
      </c>
      <c r="F500" s="22"/>
      <c r="G500" s="22"/>
      <c r="H500" s="22"/>
      <c r="I500" s="71"/>
      <c r="J500" s="72"/>
      <c r="K500" s="72"/>
      <c r="L500" s="72"/>
      <c r="M500" s="72"/>
      <c r="N500" s="22"/>
      <c r="O500" s="22"/>
      <c r="P500" s="22"/>
      <c r="Q500" s="22"/>
      <c r="R500" s="22"/>
      <c r="S500" s="22"/>
      <c r="T500" s="71"/>
      <c r="U500" s="71"/>
      <c r="V500" s="22"/>
      <c r="W500" s="22"/>
      <c r="X500" s="22"/>
      <c r="Y500" s="73"/>
      <c r="Z500" s="22"/>
      <c r="AA500" s="22"/>
      <c r="AB500" s="22"/>
      <c r="AC500" s="22"/>
      <c r="AD500" s="22">
        <f>IFERROR(LARGE(AH500:AM500,1),0)+IFERROR(LARGE(AH500:AM500,2),0)</f>
        <v>0</v>
      </c>
      <c r="AE500" s="22">
        <f>IFERROR(LARGE(AH500:AM500,3),0)+IFERROR(LARGE(AH500:AM500,4),0)</f>
        <v>0</v>
      </c>
      <c r="AF500" s="22">
        <f>IFERROR(LARGE(AH500:AM500,5),0)+IFERROR(LARGE(AH500:AM500,6),0)</f>
        <v>0</v>
      </c>
      <c r="AG500" s="22">
        <f>IFERROR(LARGE(AH500:AM500,7),0)</f>
        <v>0</v>
      </c>
      <c r="AH500" s="22"/>
      <c r="AI500" s="22"/>
      <c r="AJ500" s="22"/>
      <c r="AK500" s="22"/>
      <c r="AL500" s="22"/>
      <c r="AM500" s="22"/>
    </row>
    <row r="501" spans="1:39">
      <c r="A501" s="3"/>
      <c r="B501" s="3"/>
      <c r="C501" s="3"/>
      <c r="D501" s="2">
        <f ca="1">IF(E500=E501,D500,CELL("wiersz",A499))</f>
        <v>109</v>
      </c>
      <c r="E501" s="23">
        <f>LARGE(F501:AG501,1)+LARGE(F501:AG501,2)+LARGE(F501:AG501,3)+LARGE(F501:AG501,4)+IFERROR(LARGE(F501:AG501,5),0)+IFERROR(LARGE(F501:AG501,6),0)</f>
        <v>0</v>
      </c>
      <c r="F501" s="22"/>
      <c r="G501" s="22"/>
      <c r="H501" s="22"/>
      <c r="I501" s="71"/>
      <c r="J501" s="72"/>
      <c r="K501" s="72"/>
      <c r="L501" s="72"/>
      <c r="M501" s="72"/>
      <c r="N501" s="22"/>
      <c r="O501" s="22"/>
      <c r="P501" s="22"/>
      <c r="Q501" s="22"/>
      <c r="R501" s="22"/>
      <c r="S501" s="22"/>
      <c r="T501" s="71"/>
      <c r="U501" s="71"/>
      <c r="V501" s="22"/>
      <c r="W501" s="22"/>
      <c r="X501" s="22"/>
      <c r="Y501" s="73"/>
      <c r="Z501" s="22"/>
      <c r="AA501" s="22"/>
      <c r="AB501" s="22"/>
      <c r="AC501" s="22"/>
      <c r="AD501" s="22">
        <f>IFERROR(LARGE(AH501:AM501,1),0)+IFERROR(LARGE(AH501:AM501,2),0)</f>
        <v>0</v>
      </c>
      <c r="AE501" s="22">
        <f>IFERROR(LARGE(AH501:AM501,3),0)+IFERROR(LARGE(AH501:AM501,4),0)</f>
        <v>0</v>
      </c>
      <c r="AF501" s="22">
        <f>IFERROR(LARGE(AH501:AM501,5),0)+IFERROR(LARGE(AH501:AM501,6),0)</f>
        <v>0</v>
      </c>
      <c r="AG501" s="22">
        <f>IFERROR(LARGE(AH501:AM501,7),0)</f>
        <v>0</v>
      </c>
      <c r="AH501" s="22"/>
      <c r="AI501" s="22"/>
      <c r="AJ501" s="22"/>
      <c r="AK501" s="22"/>
      <c r="AL501" s="22"/>
      <c r="AM501" s="22"/>
    </row>
    <row r="502" spans="1:39">
      <c r="A502" s="3"/>
      <c r="B502" s="3"/>
      <c r="C502" s="3"/>
      <c r="D502" s="2">
        <f ca="1">IF(E501=E502,D501,CELL("wiersz",A500))</f>
        <v>109</v>
      </c>
      <c r="E502" s="23">
        <f>LARGE(F502:AG502,1)+LARGE(F502:AG502,2)+LARGE(F502:AG502,3)+LARGE(F502:AG502,4)+IFERROR(LARGE(F502:AG502,5),0)+IFERROR(LARGE(F502:AG502,6),0)</f>
        <v>0</v>
      </c>
      <c r="F502" s="22"/>
      <c r="G502" s="22"/>
      <c r="H502" s="22"/>
      <c r="I502" s="71"/>
      <c r="J502" s="72"/>
      <c r="K502" s="72"/>
      <c r="L502" s="72"/>
      <c r="M502" s="72"/>
      <c r="N502" s="22"/>
      <c r="O502" s="22"/>
      <c r="P502" s="22"/>
      <c r="Q502" s="22"/>
      <c r="R502" s="22"/>
      <c r="S502" s="22"/>
      <c r="T502" s="71"/>
      <c r="U502" s="71"/>
      <c r="V502" s="22"/>
      <c r="W502" s="22"/>
      <c r="X502" s="22"/>
      <c r="Y502" s="73"/>
      <c r="Z502" s="22"/>
      <c r="AA502" s="22"/>
      <c r="AB502" s="22"/>
      <c r="AC502" s="22"/>
      <c r="AD502" s="22">
        <f>IFERROR(LARGE(AH502:AM502,1),0)+IFERROR(LARGE(AH502:AM502,2),0)</f>
        <v>0</v>
      </c>
      <c r="AE502" s="22">
        <f>IFERROR(LARGE(AH502:AM502,3),0)+IFERROR(LARGE(AH502:AM502,4),0)</f>
        <v>0</v>
      </c>
      <c r="AF502" s="22">
        <f>IFERROR(LARGE(AH502:AM502,5),0)+IFERROR(LARGE(AH502:AM502,6),0)</f>
        <v>0</v>
      </c>
      <c r="AG502" s="22">
        <f>IFERROR(LARGE(AH502:AM502,7),0)</f>
        <v>0</v>
      </c>
      <c r="AH502" s="22"/>
      <c r="AI502" s="22"/>
      <c r="AJ502" s="22"/>
      <c r="AK502" s="22"/>
      <c r="AL502" s="22"/>
      <c r="AM502" s="22"/>
    </row>
    <row r="503" spans="1:39">
      <c r="A503" s="3"/>
      <c r="B503" s="3"/>
      <c r="C503" s="3"/>
      <c r="D503" s="2">
        <f ca="1">IF(E502=E503,D502,CELL("wiersz",A501))</f>
        <v>109</v>
      </c>
      <c r="E503" s="23">
        <f>LARGE(F503:AG503,1)+LARGE(F503:AG503,2)+LARGE(F503:AG503,3)+LARGE(F503:AG503,4)+IFERROR(LARGE(F503:AG503,5),0)+IFERROR(LARGE(F503:AG503,6),0)</f>
        <v>0</v>
      </c>
      <c r="F503" s="22"/>
      <c r="G503" s="22"/>
      <c r="H503" s="22"/>
      <c r="I503" s="71"/>
      <c r="J503" s="72"/>
      <c r="K503" s="72"/>
      <c r="L503" s="72"/>
      <c r="M503" s="72"/>
      <c r="N503" s="22"/>
      <c r="O503" s="22"/>
      <c r="P503" s="22"/>
      <c r="Q503" s="22"/>
      <c r="R503" s="22"/>
      <c r="S503" s="22"/>
      <c r="T503" s="71"/>
      <c r="U503" s="71"/>
      <c r="V503" s="22"/>
      <c r="W503" s="22"/>
      <c r="X503" s="22"/>
      <c r="Y503" s="73"/>
      <c r="Z503" s="22"/>
      <c r="AA503" s="22"/>
      <c r="AB503" s="22"/>
      <c r="AC503" s="22"/>
      <c r="AD503" s="22">
        <f>IFERROR(LARGE(AH503:AM503,1),0)+IFERROR(LARGE(AH503:AM503,2),0)</f>
        <v>0</v>
      </c>
      <c r="AE503" s="22">
        <f>IFERROR(LARGE(AH503:AM503,3),0)+IFERROR(LARGE(AH503:AM503,4),0)</f>
        <v>0</v>
      </c>
      <c r="AF503" s="22">
        <f>IFERROR(LARGE(AH503:AM503,5),0)+IFERROR(LARGE(AH503:AM503,6),0)</f>
        <v>0</v>
      </c>
      <c r="AG503" s="22">
        <f>IFERROR(LARGE(AH503:AM503,7),0)</f>
        <v>0</v>
      </c>
      <c r="AH503" s="22"/>
      <c r="AI503" s="22"/>
      <c r="AJ503" s="22"/>
      <c r="AK503" s="22"/>
      <c r="AL503" s="22"/>
      <c r="AM503" s="22"/>
    </row>
    <row r="504" spans="1:39">
      <c r="A504" s="3"/>
      <c r="B504" s="3"/>
      <c r="C504" s="3"/>
      <c r="D504" s="2">
        <f ca="1">IF(E503=E504,D503,CELL("wiersz",A502))</f>
        <v>109</v>
      </c>
      <c r="E504" s="23">
        <f>LARGE(F504:AG504,1)+LARGE(F504:AG504,2)+LARGE(F504:AG504,3)+LARGE(F504:AG504,4)+IFERROR(LARGE(F504:AG504,5),0)+IFERROR(LARGE(F504:AG504,6),0)</f>
        <v>0</v>
      </c>
      <c r="F504" s="22"/>
      <c r="G504" s="22"/>
      <c r="H504" s="22"/>
      <c r="I504" s="71"/>
      <c r="J504" s="72"/>
      <c r="K504" s="72"/>
      <c r="L504" s="72"/>
      <c r="M504" s="72"/>
      <c r="N504" s="22"/>
      <c r="O504" s="22"/>
      <c r="P504" s="22"/>
      <c r="Q504" s="22"/>
      <c r="R504" s="22"/>
      <c r="S504" s="22"/>
      <c r="T504" s="71"/>
      <c r="U504" s="71"/>
      <c r="V504" s="22"/>
      <c r="W504" s="22"/>
      <c r="X504" s="22"/>
      <c r="Y504" s="73"/>
      <c r="Z504" s="22"/>
      <c r="AA504" s="22"/>
      <c r="AB504" s="22"/>
      <c r="AC504" s="22"/>
      <c r="AD504" s="22">
        <f>IFERROR(LARGE(AH504:AM504,1),0)+IFERROR(LARGE(AH504:AM504,2),0)</f>
        <v>0</v>
      </c>
      <c r="AE504" s="22">
        <f>IFERROR(LARGE(AH504:AM504,3),0)+IFERROR(LARGE(AH504:AM504,4),0)</f>
        <v>0</v>
      </c>
      <c r="AF504" s="22">
        <f>IFERROR(LARGE(AH504:AM504,5),0)+IFERROR(LARGE(AH504:AM504,6),0)</f>
        <v>0</v>
      </c>
      <c r="AG504" s="22">
        <f>IFERROR(LARGE(AH504:AM504,7),0)</f>
        <v>0</v>
      </c>
      <c r="AH504" s="22"/>
      <c r="AI504" s="22"/>
      <c r="AJ504" s="22"/>
      <c r="AK504" s="22"/>
      <c r="AL504" s="22"/>
      <c r="AM504" s="22"/>
    </row>
    <row r="505" spans="1:39">
      <c r="A505" s="3"/>
      <c r="B505" s="3"/>
      <c r="C505" s="3"/>
      <c r="D505" s="2">
        <f ca="1">IF(E504=E505,D504,CELL("wiersz",A503))</f>
        <v>109</v>
      </c>
      <c r="E505" s="23">
        <f>LARGE(F505:AG505,1)+LARGE(F505:AG505,2)+LARGE(F505:AG505,3)+LARGE(F505:AG505,4)+IFERROR(LARGE(F505:AG505,5),0)+IFERROR(LARGE(F505:AG505,6),0)</f>
        <v>0</v>
      </c>
      <c r="F505" s="22"/>
      <c r="G505" s="22"/>
      <c r="H505" s="22"/>
      <c r="I505" s="71"/>
      <c r="J505" s="72"/>
      <c r="K505" s="72"/>
      <c r="L505" s="72"/>
      <c r="M505" s="72"/>
      <c r="N505" s="22"/>
      <c r="O505" s="22"/>
      <c r="P505" s="22"/>
      <c r="Q505" s="22"/>
      <c r="R505" s="22"/>
      <c r="S505" s="22"/>
      <c r="T505" s="71"/>
      <c r="U505" s="71"/>
      <c r="V505" s="22"/>
      <c r="W505" s="22"/>
      <c r="X505" s="22"/>
      <c r="Y505" s="73"/>
      <c r="Z505" s="22"/>
      <c r="AA505" s="22"/>
      <c r="AB505" s="22"/>
      <c r="AC505" s="22"/>
      <c r="AD505" s="22">
        <f>IFERROR(LARGE(AH505:AM505,1),0)+IFERROR(LARGE(AH505:AM505,2),0)</f>
        <v>0</v>
      </c>
      <c r="AE505" s="22">
        <f>IFERROR(LARGE(AH505:AM505,3),0)+IFERROR(LARGE(AH505:AM505,4),0)</f>
        <v>0</v>
      </c>
      <c r="AF505" s="22">
        <f>IFERROR(LARGE(AH505:AM505,5),0)+IFERROR(LARGE(AH505:AM505,6),0)</f>
        <v>0</v>
      </c>
      <c r="AG505" s="22">
        <f>IFERROR(LARGE(AH505:AM505,7),0)</f>
        <v>0</v>
      </c>
      <c r="AH505" s="22"/>
      <c r="AI505" s="22"/>
      <c r="AJ505" s="22"/>
      <c r="AK505" s="22"/>
      <c r="AL505" s="22"/>
      <c r="AM505" s="22"/>
    </row>
    <row r="506" spans="1:39">
      <c r="A506" s="3"/>
      <c r="B506" s="3"/>
      <c r="C506" s="3"/>
      <c r="D506" s="2">
        <f ca="1">IF(E505=E506,D505,CELL("wiersz",A504))</f>
        <v>109</v>
      </c>
      <c r="E506" s="23">
        <f>LARGE(F506:AG506,1)+LARGE(F506:AG506,2)+LARGE(F506:AG506,3)+LARGE(F506:AG506,4)+IFERROR(LARGE(F506:AG506,5),0)+IFERROR(LARGE(F506:AG506,6),0)</f>
        <v>0</v>
      </c>
      <c r="F506" s="22"/>
      <c r="G506" s="22"/>
      <c r="H506" s="22"/>
      <c r="I506" s="71"/>
      <c r="J506" s="72"/>
      <c r="K506" s="72"/>
      <c r="L506" s="72"/>
      <c r="M506" s="72"/>
      <c r="N506" s="22"/>
      <c r="O506" s="22"/>
      <c r="P506" s="22"/>
      <c r="Q506" s="22"/>
      <c r="R506" s="22"/>
      <c r="S506" s="22"/>
      <c r="T506" s="71"/>
      <c r="U506" s="71"/>
      <c r="V506" s="22"/>
      <c r="W506" s="22"/>
      <c r="X506" s="22"/>
      <c r="Y506" s="73"/>
      <c r="Z506" s="22"/>
      <c r="AA506" s="22"/>
      <c r="AB506" s="22"/>
      <c r="AC506" s="22"/>
      <c r="AD506" s="22">
        <f>IFERROR(LARGE(AH506:AM506,1),0)+IFERROR(LARGE(AH506:AM506,2),0)</f>
        <v>0</v>
      </c>
      <c r="AE506" s="22">
        <f>IFERROR(LARGE(AH506:AM506,3),0)+IFERROR(LARGE(AH506:AM506,4),0)</f>
        <v>0</v>
      </c>
      <c r="AF506" s="22">
        <f>IFERROR(LARGE(AH506:AM506,5),0)+IFERROR(LARGE(AH506:AM506,6),0)</f>
        <v>0</v>
      </c>
      <c r="AG506" s="22">
        <f>IFERROR(LARGE(AH506:AM506,7),0)</f>
        <v>0</v>
      </c>
      <c r="AH506" s="22"/>
      <c r="AI506" s="22"/>
      <c r="AJ506" s="22"/>
      <c r="AK506" s="22"/>
      <c r="AL506" s="22"/>
      <c r="AM506" s="22"/>
    </row>
    <row r="507" spans="1:39">
      <c r="A507" s="3"/>
      <c r="B507" s="3"/>
      <c r="C507" s="3"/>
      <c r="D507" s="2">
        <f ca="1">IF(E506=E507,D506,CELL("wiersz",A505))</f>
        <v>109</v>
      </c>
      <c r="E507" s="23">
        <f>LARGE(F507:AG507,1)+LARGE(F507:AG507,2)+LARGE(F507:AG507,3)+LARGE(F507:AG507,4)+IFERROR(LARGE(F507:AG507,5),0)+IFERROR(LARGE(F507:AG507,6),0)</f>
        <v>0</v>
      </c>
      <c r="F507" s="22"/>
      <c r="G507" s="22"/>
      <c r="H507" s="22"/>
      <c r="I507" s="71"/>
      <c r="J507" s="72"/>
      <c r="K507" s="72"/>
      <c r="L507" s="72"/>
      <c r="M507" s="72"/>
      <c r="N507" s="22"/>
      <c r="O507" s="22"/>
      <c r="P507" s="22"/>
      <c r="Q507" s="22"/>
      <c r="R507" s="22"/>
      <c r="S507" s="22"/>
      <c r="T507" s="71"/>
      <c r="U507" s="71"/>
      <c r="V507" s="22"/>
      <c r="W507" s="22"/>
      <c r="X507" s="22"/>
      <c r="Y507" s="73"/>
      <c r="Z507" s="22"/>
      <c r="AA507" s="22"/>
      <c r="AB507" s="22"/>
      <c r="AC507" s="22"/>
      <c r="AD507" s="22">
        <f>IFERROR(LARGE(AH507:AM507,1),0)+IFERROR(LARGE(AH507:AM507,2),0)</f>
        <v>0</v>
      </c>
      <c r="AE507" s="22">
        <f>IFERROR(LARGE(AH507:AM507,3),0)+IFERROR(LARGE(AH507:AM507,4),0)</f>
        <v>0</v>
      </c>
      <c r="AF507" s="22">
        <f>IFERROR(LARGE(AH507:AM507,5),0)+IFERROR(LARGE(AH507:AM507,6),0)</f>
        <v>0</v>
      </c>
      <c r="AG507" s="22">
        <f>IFERROR(LARGE(AH507:AM507,7),0)</f>
        <v>0</v>
      </c>
      <c r="AH507" s="22"/>
      <c r="AI507" s="22"/>
      <c r="AJ507" s="22"/>
      <c r="AK507" s="22"/>
      <c r="AL507" s="22"/>
      <c r="AM507" s="22"/>
    </row>
    <row r="508" spans="1:39">
      <c r="A508" s="3"/>
      <c r="B508" s="3"/>
      <c r="C508" s="3"/>
      <c r="D508" s="2">
        <f ca="1">IF(E507=E508,D507,CELL("wiersz",A506))</f>
        <v>109</v>
      </c>
      <c r="E508" s="23">
        <f>LARGE(F508:AG508,1)+LARGE(F508:AG508,2)+LARGE(F508:AG508,3)+LARGE(F508:AG508,4)+IFERROR(LARGE(F508:AG508,5),0)+IFERROR(LARGE(F508:AG508,6),0)</f>
        <v>0</v>
      </c>
      <c r="F508" s="22"/>
      <c r="G508" s="22"/>
      <c r="H508" s="22"/>
      <c r="I508" s="71"/>
      <c r="J508" s="72"/>
      <c r="K508" s="72"/>
      <c r="L508" s="72"/>
      <c r="M508" s="72"/>
      <c r="N508" s="22"/>
      <c r="O508" s="22"/>
      <c r="P508" s="22"/>
      <c r="Q508" s="22"/>
      <c r="R508" s="22"/>
      <c r="S508" s="22"/>
      <c r="T508" s="71"/>
      <c r="U508" s="71"/>
      <c r="V508" s="22"/>
      <c r="W508" s="22"/>
      <c r="X508" s="22"/>
      <c r="Y508" s="73"/>
      <c r="Z508" s="22"/>
      <c r="AA508" s="22"/>
      <c r="AB508" s="22"/>
      <c r="AC508" s="22"/>
      <c r="AD508" s="22">
        <f>IFERROR(LARGE(AH508:AM508,1),0)+IFERROR(LARGE(AH508:AM508,2),0)</f>
        <v>0</v>
      </c>
      <c r="AE508" s="22">
        <f>IFERROR(LARGE(AH508:AM508,3),0)+IFERROR(LARGE(AH508:AM508,4),0)</f>
        <v>0</v>
      </c>
      <c r="AF508" s="22">
        <f>IFERROR(LARGE(AH508:AM508,5),0)+IFERROR(LARGE(AH508:AM508,6),0)</f>
        <v>0</v>
      </c>
      <c r="AG508" s="22">
        <f>IFERROR(LARGE(AH508:AM508,7),0)</f>
        <v>0</v>
      </c>
      <c r="AH508" s="22"/>
      <c r="AI508" s="22"/>
      <c r="AJ508" s="22"/>
      <c r="AK508" s="22"/>
      <c r="AL508" s="22"/>
      <c r="AM508" s="22"/>
    </row>
    <row r="509" spans="1:39">
      <c r="A509" s="3"/>
      <c r="B509" s="3"/>
      <c r="C509" s="3"/>
      <c r="D509" s="2">
        <f ca="1">IF(E508=E509,D508,CELL("wiersz",A507))</f>
        <v>109</v>
      </c>
      <c r="E509" s="23">
        <f>LARGE(F509:AG509,1)+LARGE(F509:AG509,2)+LARGE(F509:AG509,3)+LARGE(F509:AG509,4)+IFERROR(LARGE(F509:AG509,5),0)+IFERROR(LARGE(F509:AG509,6),0)</f>
        <v>0</v>
      </c>
      <c r="F509" s="22"/>
      <c r="G509" s="22"/>
      <c r="H509" s="22"/>
      <c r="I509" s="71"/>
      <c r="J509" s="72"/>
      <c r="K509" s="72"/>
      <c r="L509" s="72"/>
      <c r="M509" s="72"/>
      <c r="N509" s="22"/>
      <c r="O509" s="22"/>
      <c r="P509" s="22"/>
      <c r="Q509" s="22"/>
      <c r="R509" s="22"/>
      <c r="S509" s="22"/>
      <c r="T509" s="71"/>
      <c r="U509" s="71"/>
      <c r="V509" s="22"/>
      <c r="W509" s="22"/>
      <c r="X509" s="22"/>
      <c r="Y509" s="73"/>
      <c r="Z509" s="22"/>
      <c r="AA509" s="22"/>
      <c r="AB509" s="22"/>
      <c r="AC509" s="22"/>
      <c r="AD509" s="22">
        <f>IFERROR(LARGE(AH509:AM509,1),0)+IFERROR(LARGE(AH509:AM509,2),0)</f>
        <v>0</v>
      </c>
      <c r="AE509" s="22">
        <f>IFERROR(LARGE(AH509:AM509,3),0)+IFERROR(LARGE(AH509:AM509,4),0)</f>
        <v>0</v>
      </c>
      <c r="AF509" s="22">
        <f>IFERROR(LARGE(AH509:AM509,5),0)+IFERROR(LARGE(AH509:AM509,6),0)</f>
        <v>0</v>
      </c>
      <c r="AG509" s="22">
        <f>IFERROR(LARGE(AH509:AM509,7),0)</f>
        <v>0</v>
      </c>
      <c r="AH509" s="22"/>
      <c r="AI509" s="22"/>
      <c r="AJ509" s="22"/>
      <c r="AK509" s="22"/>
      <c r="AL509" s="22"/>
      <c r="AM509" s="22"/>
    </row>
    <row r="510" spans="1:39">
      <c r="A510" s="3"/>
      <c r="B510" s="3"/>
      <c r="C510" s="3"/>
      <c r="D510" s="2">
        <f ca="1">IF(E509=E510,D509,CELL("wiersz",A508))</f>
        <v>109</v>
      </c>
      <c r="E510" s="23">
        <f>LARGE(F510:AG510,1)+LARGE(F510:AG510,2)+LARGE(F510:AG510,3)+LARGE(F510:AG510,4)+IFERROR(LARGE(F510:AG510,5),0)+IFERROR(LARGE(F510:AG510,6),0)</f>
        <v>0</v>
      </c>
      <c r="F510" s="22"/>
      <c r="G510" s="22"/>
      <c r="H510" s="22"/>
      <c r="I510" s="71"/>
      <c r="J510" s="72"/>
      <c r="K510" s="72"/>
      <c r="L510" s="72"/>
      <c r="M510" s="72"/>
      <c r="N510" s="22"/>
      <c r="O510" s="22"/>
      <c r="P510" s="22"/>
      <c r="Q510" s="22"/>
      <c r="R510" s="22"/>
      <c r="S510" s="22"/>
      <c r="T510" s="71"/>
      <c r="U510" s="71"/>
      <c r="V510" s="22"/>
      <c r="W510" s="22"/>
      <c r="X510" s="22"/>
      <c r="Y510" s="73"/>
      <c r="Z510" s="22"/>
      <c r="AA510" s="22"/>
      <c r="AB510" s="22"/>
      <c r="AC510" s="22"/>
      <c r="AD510" s="22">
        <f>IFERROR(LARGE(AH510:AM510,1),0)+IFERROR(LARGE(AH510:AM510,2),0)</f>
        <v>0</v>
      </c>
      <c r="AE510" s="22">
        <f>IFERROR(LARGE(AH510:AM510,3),0)+IFERROR(LARGE(AH510:AM510,4),0)</f>
        <v>0</v>
      </c>
      <c r="AF510" s="22">
        <f>IFERROR(LARGE(AH510:AM510,5),0)+IFERROR(LARGE(AH510:AM510,6),0)</f>
        <v>0</v>
      </c>
      <c r="AG510" s="22">
        <f>IFERROR(LARGE(AH510:AM510,7),0)</f>
        <v>0</v>
      </c>
      <c r="AH510" s="22"/>
      <c r="AI510" s="22"/>
      <c r="AJ510" s="22"/>
      <c r="AK510" s="22"/>
      <c r="AL510" s="22"/>
      <c r="AM510" s="22"/>
    </row>
    <row r="511" spans="1:39">
      <c r="A511" s="3"/>
      <c r="B511" s="3"/>
      <c r="C511" s="3"/>
      <c r="D511" s="2">
        <f ca="1">IF(E510=E511,D510,CELL("wiersz",A509))</f>
        <v>109</v>
      </c>
      <c r="E511" s="23">
        <f>LARGE(F511:AG511,1)+LARGE(F511:AG511,2)+LARGE(F511:AG511,3)+LARGE(F511:AG511,4)+IFERROR(LARGE(F511:AG511,5),0)+IFERROR(LARGE(F511:AG511,6),0)</f>
        <v>0</v>
      </c>
      <c r="F511" s="22"/>
      <c r="G511" s="22"/>
      <c r="H511" s="22"/>
      <c r="I511" s="71"/>
      <c r="J511" s="72"/>
      <c r="K511" s="72"/>
      <c r="L511" s="72"/>
      <c r="M511" s="72"/>
      <c r="N511" s="22"/>
      <c r="O511" s="22"/>
      <c r="P511" s="22"/>
      <c r="Q511" s="22"/>
      <c r="R511" s="22"/>
      <c r="S511" s="22"/>
      <c r="T511" s="71"/>
      <c r="U511" s="71"/>
      <c r="V511" s="22"/>
      <c r="W511" s="22"/>
      <c r="X511" s="22"/>
      <c r="Y511" s="73"/>
      <c r="Z511" s="22"/>
      <c r="AA511" s="22"/>
      <c r="AB511" s="22"/>
      <c r="AC511" s="22"/>
      <c r="AD511" s="22">
        <f>IFERROR(LARGE(AH511:AM511,1),0)+IFERROR(LARGE(AH511:AM511,2),0)</f>
        <v>0</v>
      </c>
      <c r="AE511" s="22">
        <f>IFERROR(LARGE(AH511:AM511,3),0)+IFERROR(LARGE(AH511:AM511,4),0)</f>
        <v>0</v>
      </c>
      <c r="AF511" s="22">
        <f>IFERROR(LARGE(AH511:AM511,5),0)+IFERROR(LARGE(AH511:AM511,6),0)</f>
        <v>0</v>
      </c>
      <c r="AG511" s="22">
        <f>IFERROR(LARGE(AH511:AM511,7),0)</f>
        <v>0</v>
      </c>
      <c r="AH511" s="22"/>
      <c r="AI511" s="22"/>
      <c r="AJ511" s="22"/>
      <c r="AK511" s="22"/>
      <c r="AL511" s="22"/>
      <c r="AM511" s="22"/>
    </row>
    <row r="512" spans="1:39">
      <c r="A512" s="3"/>
      <c r="B512" s="3"/>
      <c r="C512" s="3"/>
      <c r="D512" s="2">
        <f ca="1">IF(E511=E512,D511,CELL("wiersz",A510))</f>
        <v>109</v>
      </c>
      <c r="E512" s="23">
        <f>LARGE(F512:AG512,1)+LARGE(F512:AG512,2)+LARGE(F512:AG512,3)+LARGE(F512:AG512,4)+IFERROR(LARGE(F512:AG512,5),0)+IFERROR(LARGE(F512:AG512,6),0)</f>
        <v>0</v>
      </c>
      <c r="F512" s="22"/>
      <c r="G512" s="22"/>
      <c r="H512" s="22"/>
      <c r="I512" s="71"/>
      <c r="J512" s="72"/>
      <c r="K512" s="72"/>
      <c r="L512" s="72"/>
      <c r="M512" s="72"/>
      <c r="N512" s="22"/>
      <c r="O512" s="22"/>
      <c r="P512" s="22"/>
      <c r="Q512" s="22"/>
      <c r="R512" s="22"/>
      <c r="S512" s="22"/>
      <c r="T512" s="71"/>
      <c r="U512" s="71"/>
      <c r="V512" s="22"/>
      <c r="W512" s="22"/>
      <c r="X512" s="22"/>
      <c r="Y512" s="73"/>
      <c r="Z512" s="22"/>
      <c r="AA512" s="22"/>
      <c r="AB512" s="22"/>
      <c r="AC512" s="22"/>
      <c r="AD512" s="22">
        <f>IFERROR(LARGE(AH512:AM512,1),0)+IFERROR(LARGE(AH512:AM512,2),0)</f>
        <v>0</v>
      </c>
      <c r="AE512" s="22">
        <f>IFERROR(LARGE(AH512:AM512,3),0)+IFERROR(LARGE(AH512:AM512,4),0)</f>
        <v>0</v>
      </c>
      <c r="AF512" s="22">
        <f>IFERROR(LARGE(AH512:AM512,5),0)+IFERROR(LARGE(AH512:AM512,6),0)</f>
        <v>0</v>
      </c>
      <c r="AG512" s="22">
        <f>IFERROR(LARGE(AH512:AM512,7),0)</f>
        <v>0</v>
      </c>
      <c r="AH512" s="22"/>
      <c r="AI512" s="22"/>
      <c r="AJ512" s="22"/>
      <c r="AK512" s="22"/>
      <c r="AL512" s="22"/>
      <c r="AM512" s="22"/>
    </row>
    <row r="513" spans="1:39">
      <c r="A513" s="3"/>
      <c r="B513" s="3"/>
      <c r="C513" s="3"/>
      <c r="D513" s="2">
        <f ca="1">IF(E512=E513,D512,CELL("wiersz",A511))</f>
        <v>109</v>
      </c>
      <c r="E513" s="23">
        <f>LARGE(F513:AG513,1)+LARGE(F513:AG513,2)+LARGE(F513:AG513,3)+LARGE(F513:AG513,4)+IFERROR(LARGE(F513:AG513,5),0)+IFERROR(LARGE(F513:AG513,6),0)</f>
        <v>0</v>
      </c>
      <c r="F513" s="22"/>
      <c r="G513" s="22"/>
      <c r="H513" s="22"/>
      <c r="I513" s="71"/>
      <c r="J513" s="72"/>
      <c r="K513" s="72"/>
      <c r="L513" s="72"/>
      <c r="M513" s="72"/>
      <c r="N513" s="22"/>
      <c r="O513" s="22"/>
      <c r="P513" s="22"/>
      <c r="Q513" s="22"/>
      <c r="R513" s="22"/>
      <c r="S513" s="22"/>
      <c r="T513" s="71"/>
      <c r="U513" s="71"/>
      <c r="V513" s="22"/>
      <c r="W513" s="22"/>
      <c r="X513" s="22"/>
      <c r="Y513" s="73"/>
      <c r="Z513" s="22"/>
      <c r="AA513" s="22"/>
      <c r="AB513" s="22"/>
      <c r="AC513" s="22"/>
      <c r="AD513" s="22">
        <f>IFERROR(LARGE(AH513:AM513,1),0)+IFERROR(LARGE(AH513:AM513,2),0)</f>
        <v>0</v>
      </c>
      <c r="AE513" s="22">
        <f>IFERROR(LARGE(AH513:AM513,3),0)+IFERROR(LARGE(AH513:AM513,4),0)</f>
        <v>0</v>
      </c>
      <c r="AF513" s="22">
        <f>IFERROR(LARGE(AH513:AM513,5),0)+IFERROR(LARGE(AH513:AM513,6),0)</f>
        <v>0</v>
      </c>
      <c r="AG513" s="22">
        <f>IFERROR(LARGE(AH513:AM513,7),0)</f>
        <v>0</v>
      </c>
      <c r="AH513" s="22"/>
      <c r="AI513" s="22"/>
      <c r="AJ513" s="22"/>
      <c r="AK513" s="22"/>
      <c r="AL513" s="22"/>
      <c r="AM513" s="22"/>
    </row>
    <row r="514" spans="1:39">
      <c r="A514" s="3"/>
      <c r="B514" s="3"/>
      <c r="C514" s="3"/>
      <c r="D514" s="2">
        <f ca="1">IF(E513=E514,D513,CELL("wiersz",A512))</f>
        <v>109</v>
      </c>
      <c r="E514" s="23">
        <f>LARGE(F514:AG514,1)+LARGE(F514:AG514,2)+LARGE(F514:AG514,3)+LARGE(F514:AG514,4)+IFERROR(LARGE(F514:AG514,5),0)+IFERROR(LARGE(F514:AG514,6),0)</f>
        <v>0</v>
      </c>
      <c r="F514" s="22"/>
      <c r="G514" s="22"/>
      <c r="H514" s="22"/>
      <c r="I514" s="71"/>
      <c r="J514" s="72"/>
      <c r="K514" s="72"/>
      <c r="L514" s="72"/>
      <c r="M514" s="72"/>
      <c r="N514" s="22"/>
      <c r="O514" s="22"/>
      <c r="P514" s="22"/>
      <c r="Q514" s="22"/>
      <c r="R514" s="22"/>
      <c r="S514" s="22"/>
      <c r="T514" s="71"/>
      <c r="U514" s="71"/>
      <c r="V514" s="22"/>
      <c r="W514" s="22"/>
      <c r="X514" s="22"/>
      <c r="Y514" s="73"/>
      <c r="Z514" s="22"/>
      <c r="AA514" s="22"/>
      <c r="AB514" s="22"/>
      <c r="AC514" s="22"/>
      <c r="AD514" s="22">
        <f>IFERROR(LARGE(AH514:AM514,1),0)+IFERROR(LARGE(AH514:AM514,2),0)</f>
        <v>0</v>
      </c>
      <c r="AE514" s="22">
        <f>IFERROR(LARGE(AH514:AM514,3),0)+IFERROR(LARGE(AH514:AM514,4),0)</f>
        <v>0</v>
      </c>
      <c r="AF514" s="22">
        <f>IFERROR(LARGE(AH514:AM514,5),0)+IFERROR(LARGE(AH514:AM514,6),0)</f>
        <v>0</v>
      </c>
      <c r="AG514" s="22">
        <f>IFERROR(LARGE(AH514:AM514,7),0)</f>
        <v>0</v>
      </c>
      <c r="AH514" s="22"/>
      <c r="AI514" s="22"/>
      <c r="AJ514" s="22"/>
      <c r="AK514" s="22"/>
      <c r="AL514" s="22"/>
      <c r="AM514" s="22"/>
    </row>
    <row r="515" spans="1:39">
      <c r="A515" s="3"/>
      <c r="B515" s="3"/>
      <c r="C515" s="3"/>
      <c r="D515" s="2">
        <f ca="1">IF(E514=E515,D514,CELL("wiersz",A513))</f>
        <v>109</v>
      </c>
      <c r="E515" s="23">
        <f>LARGE(F515:AG515,1)+LARGE(F515:AG515,2)+LARGE(F515:AG515,3)+LARGE(F515:AG515,4)+IFERROR(LARGE(F515:AG515,5),0)+IFERROR(LARGE(F515:AG515,6),0)</f>
        <v>0</v>
      </c>
      <c r="F515" s="22"/>
      <c r="G515" s="22"/>
      <c r="H515" s="22"/>
      <c r="I515" s="71"/>
      <c r="J515" s="72"/>
      <c r="K515" s="72"/>
      <c r="L515" s="72"/>
      <c r="M515" s="72"/>
      <c r="N515" s="22"/>
      <c r="O515" s="22"/>
      <c r="P515" s="22"/>
      <c r="Q515" s="22"/>
      <c r="R515" s="22"/>
      <c r="S515" s="22"/>
      <c r="T515" s="71"/>
      <c r="U515" s="71"/>
      <c r="V515" s="22"/>
      <c r="W515" s="22"/>
      <c r="X515" s="22"/>
      <c r="Y515" s="73"/>
      <c r="Z515" s="22"/>
      <c r="AA515" s="22"/>
      <c r="AB515" s="22"/>
      <c r="AC515" s="22"/>
      <c r="AD515" s="22">
        <f>IFERROR(LARGE(AH515:AM515,1),0)+IFERROR(LARGE(AH515:AM515,2),0)</f>
        <v>0</v>
      </c>
      <c r="AE515" s="22">
        <f>IFERROR(LARGE(AH515:AM515,3),0)+IFERROR(LARGE(AH515:AM515,4),0)</f>
        <v>0</v>
      </c>
      <c r="AF515" s="22">
        <f>IFERROR(LARGE(AH515:AM515,5),0)+IFERROR(LARGE(AH515:AM515,6),0)</f>
        <v>0</v>
      </c>
      <c r="AG515" s="22">
        <f>IFERROR(LARGE(AH515:AM515,7),0)</f>
        <v>0</v>
      </c>
      <c r="AH515" s="22"/>
      <c r="AI515" s="22"/>
      <c r="AJ515" s="22"/>
      <c r="AK515" s="22"/>
      <c r="AL515" s="22"/>
      <c r="AM515" s="22"/>
    </row>
    <row r="516" spans="1:39">
      <c r="A516" s="3"/>
      <c r="B516" s="3"/>
      <c r="C516" s="3"/>
      <c r="D516" s="2">
        <f ca="1">IF(E515=E516,D515,CELL("wiersz",A514))</f>
        <v>109</v>
      </c>
      <c r="E516" s="23">
        <f>LARGE(F516:AG516,1)+LARGE(F516:AG516,2)+LARGE(F516:AG516,3)+LARGE(F516:AG516,4)+IFERROR(LARGE(F516:AG516,5),0)+IFERROR(LARGE(F516:AG516,6),0)</f>
        <v>0</v>
      </c>
      <c r="F516" s="22"/>
      <c r="G516" s="22"/>
      <c r="H516" s="22"/>
      <c r="I516" s="71"/>
      <c r="J516" s="72"/>
      <c r="K516" s="72"/>
      <c r="L516" s="72"/>
      <c r="M516" s="72"/>
      <c r="N516" s="22"/>
      <c r="O516" s="22"/>
      <c r="P516" s="22"/>
      <c r="Q516" s="22"/>
      <c r="R516" s="22"/>
      <c r="S516" s="22"/>
      <c r="T516" s="71"/>
      <c r="U516" s="71"/>
      <c r="V516" s="22"/>
      <c r="W516" s="22"/>
      <c r="X516" s="22"/>
      <c r="Y516" s="73"/>
      <c r="Z516" s="22"/>
      <c r="AA516" s="22"/>
      <c r="AB516" s="22"/>
      <c r="AC516" s="22"/>
      <c r="AD516" s="22">
        <f>IFERROR(LARGE(AH516:AM516,1),0)+IFERROR(LARGE(AH516:AM516,2),0)</f>
        <v>0</v>
      </c>
      <c r="AE516" s="22">
        <f>IFERROR(LARGE(AH516:AM516,3),0)+IFERROR(LARGE(AH516:AM516,4),0)</f>
        <v>0</v>
      </c>
      <c r="AF516" s="22">
        <f>IFERROR(LARGE(AH516:AM516,5),0)+IFERROR(LARGE(AH516:AM516,6),0)</f>
        <v>0</v>
      </c>
      <c r="AG516" s="22">
        <f>IFERROR(LARGE(AH516:AM516,7),0)</f>
        <v>0</v>
      </c>
      <c r="AH516" s="22"/>
      <c r="AI516" s="22"/>
      <c r="AJ516" s="22"/>
      <c r="AK516" s="22"/>
      <c r="AL516" s="22"/>
      <c r="AM516" s="22"/>
    </row>
    <row r="517" spans="1:39">
      <c r="A517" s="3"/>
      <c r="B517" s="3"/>
      <c r="C517" s="3"/>
      <c r="D517" s="2">
        <f ca="1">IF(E516=E517,D516,CELL("wiersz",A515))</f>
        <v>109</v>
      </c>
      <c r="E517" s="23">
        <f>LARGE(F517:AG517,1)+LARGE(F517:AG517,2)+LARGE(F517:AG517,3)+LARGE(F517:AG517,4)+IFERROR(LARGE(F517:AG517,5),0)+IFERROR(LARGE(F517:AG517,6),0)</f>
        <v>0</v>
      </c>
      <c r="F517" s="22"/>
      <c r="G517" s="22"/>
      <c r="H517" s="22"/>
      <c r="I517" s="71"/>
      <c r="J517" s="72"/>
      <c r="K517" s="72"/>
      <c r="L517" s="72"/>
      <c r="M517" s="72"/>
      <c r="N517" s="22"/>
      <c r="O517" s="22"/>
      <c r="P517" s="22"/>
      <c r="Q517" s="22"/>
      <c r="R517" s="22"/>
      <c r="S517" s="22"/>
      <c r="T517" s="71"/>
      <c r="U517" s="71"/>
      <c r="V517" s="22"/>
      <c r="W517" s="22"/>
      <c r="X517" s="22"/>
      <c r="Y517" s="73"/>
      <c r="Z517" s="22"/>
      <c r="AA517" s="22"/>
      <c r="AB517" s="22"/>
      <c r="AC517" s="22"/>
      <c r="AD517" s="22">
        <f>IFERROR(LARGE(AH517:AM517,1),0)+IFERROR(LARGE(AH517:AM517,2),0)</f>
        <v>0</v>
      </c>
      <c r="AE517" s="22">
        <f>IFERROR(LARGE(AH517:AM517,3),0)+IFERROR(LARGE(AH517:AM517,4),0)</f>
        <v>0</v>
      </c>
      <c r="AF517" s="22">
        <f>IFERROR(LARGE(AH517:AM517,5),0)+IFERROR(LARGE(AH517:AM517,6),0)</f>
        <v>0</v>
      </c>
      <c r="AG517" s="22">
        <f>IFERROR(LARGE(AH517:AM517,7),0)</f>
        <v>0</v>
      </c>
      <c r="AH517" s="22"/>
      <c r="AI517" s="22"/>
      <c r="AJ517" s="22"/>
      <c r="AK517" s="22"/>
      <c r="AL517" s="22"/>
      <c r="AM517" s="22"/>
    </row>
    <row r="518" spans="1:39">
      <c r="A518" s="3"/>
      <c r="B518" s="3"/>
      <c r="C518" s="3"/>
      <c r="D518" s="2">
        <f ca="1">IF(E517=E518,D517,CELL("wiersz",A516))</f>
        <v>109</v>
      </c>
      <c r="E518" s="23">
        <f>LARGE(F518:AG518,1)+LARGE(F518:AG518,2)+LARGE(F518:AG518,3)+LARGE(F518:AG518,4)+IFERROR(LARGE(F518:AG518,5),0)+IFERROR(LARGE(F518:AG518,6),0)</f>
        <v>0</v>
      </c>
      <c r="F518" s="22"/>
      <c r="G518" s="22"/>
      <c r="H518" s="22"/>
      <c r="I518" s="71"/>
      <c r="J518" s="72"/>
      <c r="K518" s="72"/>
      <c r="L518" s="72"/>
      <c r="M518" s="72"/>
      <c r="N518" s="22"/>
      <c r="O518" s="22"/>
      <c r="P518" s="22"/>
      <c r="Q518" s="22"/>
      <c r="R518" s="22"/>
      <c r="S518" s="22"/>
      <c r="T518" s="71"/>
      <c r="U518" s="71"/>
      <c r="V518" s="22"/>
      <c r="W518" s="22"/>
      <c r="X518" s="22"/>
      <c r="Y518" s="73"/>
      <c r="Z518" s="22"/>
      <c r="AA518" s="22"/>
      <c r="AB518" s="22"/>
      <c r="AC518" s="22"/>
      <c r="AD518" s="22">
        <f>IFERROR(LARGE(AH518:AM518,1),0)+IFERROR(LARGE(AH518:AM518,2),0)</f>
        <v>0</v>
      </c>
      <c r="AE518" s="22">
        <f>IFERROR(LARGE(AH518:AM518,3),0)+IFERROR(LARGE(AH518:AM518,4),0)</f>
        <v>0</v>
      </c>
      <c r="AF518" s="22">
        <f>IFERROR(LARGE(AH518:AM518,5),0)+IFERROR(LARGE(AH518:AM518,6),0)</f>
        <v>0</v>
      </c>
      <c r="AG518" s="22">
        <f>IFERROR(LARGE(AH518:AM518,7),0)</f>
        <v>0</v>
      </c>
      <c r="AH518" s="22"/>
      <c r="AI518" s="22"/>
      <c r="AJ518" s="22"/>
      <c r="AK518" s="22"/>
      <c r="AL518" s="22"/>
      <c r="AM518" s="22"/>
    </row>
    <row r="519" spans="1:39">
      <c r="A519" s="3"/>
      <c r="B519" s="3"/>
      <c r="C519" s="3"/>
      <c r="D519" s="2">
        <f ca="1">IF(E518=E519,D518,CELL("wiersz",A517))</f>
        <v>109</v>
      </c>
      <c r="E519" s="23">
        <f>LARGE(F519:AG519,1)+LARGE(F519:AG519,2)+LARGE(F519:AG519,3)+LARGE(F519:AG519,4)+IFERROR(LARGE(F519:AG519,5),0)+IFERROR(LARGE(F519:AG519,6),0)</f>
        <v>0</v>
      </c>
      <c r="F519" s="22"/>
      <c r="G519" s="22"/>
      <c r="H519" s="22"/>
      <c r="I519" s="71"/>
      <c r="J519" s="72"/>
      <c r="K519" s="72"/>
      <c r="L519" s="72"/>
      <c r="M519" s="72"/>
      <c r="N519" s="22"/>
      <c r="O519" s="22"/>
      <c r="P519" s="22"/>
      <c r="Q519" s="22"/>
      <c r="R519" s="22"/>
      <c r="S519" s="22"/>
      <c r="T519" s="71"/>
      <c r="U519" s="71"/>
      <c r="V519" s="22"/>
      <c r="W519" s="22"/>
      <c r="X519" s="22"/>
      <c r="Y519" s="73"/>
      <c r="Z519" s="22"/>
      <c r="AA519" s="22"/>
      <c r="AB519" s="22"/>
      <c r="AC519" s="22"/>
      <c r="AD519" s="22">
        <f>IFERROR(LARGE(AH519:AM519,1),0)+IFERROR(LARGE(AH519:AM519,2),0)</f>
        <v>0</v>
      </c>
      <c r="AE519" s="22">
        <f>IFERROR(LARGE(AH519:AM519,3),0)+IFERROR(LARGE(AH519:AM519,4),0)</f>
        <v>0</v>
      </c>
      <c r="AF519" s="22">
        <f>IFERROR(LARGE(AH519:AM519,5),0)+IFERROR(LARGE(AH519:AM519,6),0)</f>
        <v>0</v>
      </c>
      <c r="AG519" s="22">
        <f>IFERROR(LARGE(AH519:AM519,7),0)</f>
        <v>0</v>
      </c>
      <c r="AH519" s="22"/>
      <c r="AI519" s="22"/>
      <c r="AJ519" s="22"/>
      <c r="AK519" s="22"/>
      <c r="AL519" s="22"/>
      <c r="AM519" s="22"/>
    </row>
    <row r="520" spans="1:39">
      <c r="A520" s="3"/>
      <c r="B520" s="3"/>
      <c r="C520" s="3"/>
      <c r="D520" s="2">
        <f ca="1">IF(E519=E520,D519,CELL("wiersz",A518))</f>
        <v>109</v>
      </c>
      <c r="E520" s="23">
        <f>LARGE(F520:AG520,1)+LARGE(F520:AG520,2)+LARGE(F520:AG520,3)+LARGE(F520:AG520,4)+IFERROR(LARGE(F520:AG520,5),0)+IFERROR(LARGE(F520:AG520,6),0)</f>
        <v>0</v>
      </c>
      <c r="F520" s="22"/>
      <c r="G520" s="22"/>
      <c r="H520" s="22"/>
      <c r="I520" s="71"/>
      <c r="J520" s="72"/>
      <c r="K520" s="72"/>
      <c r="L520" s="72"/>
      <c r="M520" s="72"/>
      <c r="N520" s="22"/>
      <c r="O520" s="22"/>
      <c r="P520" s="22"/>
      <c r="Q520" s="22"/>
      <c r="R520" s="22"/>
      <c r="S520" s="22"/>
      <c r="T520" s="71"/>
      <c r="U520" s="71"/>
      <c r="V520" s="22"/>
      <c r="W520" s="22"/>
      <c r="X520" s="22"/>
      <c r="Y520" s="73"/>
      <c r="Z520" s="22"/>
      <c r="AA520" s="22"/>
      <c r="AB520" s="22"/>
      <c r="AC520" s="22"/>
      <c r="AD520" s="22">
        <f>IFERROR(LARGE(AH520:AM520,1),0)+IFERROR(LARGE(AH520:AM520,2),0)</f>
        <v>0</v>
      </c>
      <c r="AE520" s="22">
        <f>IFERROR(LARGE(AH520:AM520,3),0)+IFERROR(LARGE(AH520:AM520,4),0)</f>
        <v>0</v>
      </c>
      <c r="AF520" s="22">
        <f>IFERROR(LARGE(AH520:AM520,5),0)+IFERROR(LARGE(AH520:AM520,6),0)</f>
        <v>0</v>
      </c>
      <c r="AG520" s="22">
        <f>IFERROR(LARGE(AH520:AM520,7),0)</f>
        <v>0</v>
      </c>
      <c r="AH520" s="22"/>
      <c r="AI520" s="22"/>
      <c r="AJ520" s="22"/>
      <c r="AK520" s="22"/>
      <c r="AL520" s="22"/>
      <c r="AM520" s="22"/>
    </row>
    <row r="521" spans="1:39">
      <c r="A521" s="3"/>
      <c r="B521" s="3"/>
      <c r="C521" s="3"/>
      <c r="D521" s="2">
        <f ca="1">IF(E520=E521,D520,CELL("wiersz",A519))</f>
        <v>109</v>
      </c>
      <c r="E521" s="23">
        <f>LARGE(F521:AG521,1)+LARGE(F521:AG521,2)+LARGE(F521:AG521,3)+LARGE(F521:AG521,4)+IFERROR(LARGE(F521:AG521,5),0)+IFERROR(LARGE(F521:AG521,6),0)</f>
        <v>0</v>
      </c>
      <c r="F521" s="22"/>
      <c r="G521" s="22"/>
      <c r="H521" s="22"/>
      <c r="I521" s="71"/>
      <c r="J521" s="72"/>
      <c r="K521" s="72"/>
      <c r="L521" s="72"/>
      <c r="M521" s="72"/>
      <c r="N521" s="22"/>
      <c r="O521" s="22"/>
      <c r="P521" s="22"/>
      <c r="Q521" s="22"/>
      <c r="R521" s="22"/>
      <c r="S521" s="22"/>
      <c r="T521" s="71"/>
      <c r="U521" s="71"/>
      <c r="V521" s="22"/>
      <c r="W521" s="22"/>
      <c r="X521" s="22"/>
      <c r="Y521" s="73"/>
      <c r="Z521" s="22"/>
      <c r="AA521" s="22"/>
      <c r="AB521" s="22"/>
      <c r="AC521" s="22"/>
      <c r="AD521" s="22">
        <f>IFERROR(LARGE(AH521:AM521,1),0)+IFERROR(LARGE(AH521:AM521,2),0)</f>
        <v>0</v>
      </c>
      <c r="AE521" s="22">
        <f>IFERROR(LARGE(AH521:AM521,3),0)+IFERROR(LARGE(AH521:AM521,4),0)</f>
        <v>0</v>
      </c>
      <c r="AF521" s="22">
        <f>IFERROR(LARGE(AH521:AM521,5),0)+IFERROR(LARGE(AH521:AM521,6),0)</f>
        <v>0</v>
      </c>
      <c r="AG521" s="22">
        <f>IFERROR(LARGE(AH521:AM521,7),0)</f>
        <v>0</v>
      </c>
      <c r="AH521" s="22"/>
      <c r="AI521" s="22"/>
      <c r="AJ521" s="22"/>
      <c r="AK521" s="22"/>
      <c r="AL521" s="22"/>
      <c r="AM521" s="22"/>
    </row>
    <row r="522" spans="1:39">
      <c r="A522" s="3"/>
      <c r="B522" s="3"/>
      <c r="C522" s="3"/>
      <c r="D522" s="2">
        <f ca="1">IF(E521=E522,D521,CELL("wiersz",A520))</f>
        <v>109</v>
      </c>
      <c r="E522" s="23">
        <f>LARGE(F522:AG522,1)+LARGE(F522:AG522,2)+LARGE(F522:AG522,3)+LARGE(F522:AG522,4)+IFERROR(LARGE(F522:AG522,5),0)+IFERROR(LARGE(F522:AG522,6),0)</f>
        <v>0</v>
      </c>
      <c r="F522" s="22"/>
      <c r="G522" s="22"/>
      <c r="H522" s="22"/>
      <c r="I522" s="71"/>
      <c r="J522" s="72"/>
      <c r="K522" s="72"/>
      <c r="L522" s="72"/>
      <c r="M522" s="72"/>
      <c r="N522" s="22"/>
      <c r="O522" s="22"/>
      <c r="P522" s="22"/>
      <c r="Q522" s="22"/>
      <c r="R522" s="22"/>
      <c r="S522" s="22"/>
      <c r="T522" s="71"/>
      <c r="U522" s="71"/>
      <c r="V522" s="22"/>
      <c r="W522" s="22"/>
      <c r="X522" s="22"/>
      <c r="Y522" s="73"/>
      <c r="Z522" s="22"/>
      <c r="AA522" s="22"/>
      <c r="AB522" s="22"/>
      <c r="AC522" s="22"/>
      <c r="AD522" s="22">
        <f>IFERROR(LARGE(AH522:AM522,1),0)+IFERROR(LARGE(AH522:AM522,2),0)</f>
        <v>0</v>
      </c>
      <c r="AE522" s="22">
        <f>IFERROR(LARGE(AH522:AM522,3),0)+IFERROR(LARGE(AH522:AM522,4),0)</f>
        <v>0</v>
      </c>
      <c r="AF522" s="22">
        <f>IFERROR(LARGE(AH522:AM522,5),0)+IFERROR(LARGE(AH522:AM522,6),0)</f>
        <v>0</v>
      </c>
      <c r="AG522" s="22">
        <f>IFERROR(LARGE(AH522:AM522,7),0)</f>
        <v>0</v>
      </c>
      <c r="AH522" s="22"/>
      <c r="AI522" s="22"/>
      <c r="AJ522" s="22"/>
      <c r="AK522" s="22"/>
      <c r="AL522" s="22"/>
      <c r="AM522" s="22"/>
    </row>
    <row r="523" spans="1:39">
      <c r="A523" s="3"/>
      <c r="B523" s="3"/>
      <c r="C523" s="3"/>
      <c r="D523" s="2">
        <f ca="1">IF(E522=E523,D522,CELL("wiersz",A521))</f>
        <v>109</v>
      </c>
      <c r="E523" s="23">
        <f>LARGE(F523:AG523,1)+LARGE(F523:AG523,2)+LARGE(F523:AG523,3)+LARGE(F523:AG523,4)+IFERROR(LARGE(F523:AG523,5),0)+IFERROR(LARGE(F523:AG523,6),0)</f>
        <v>0</v>
      </c>
      <c r="F523" s="22"/>
      <c r="G523" s="22"/>
      <c r="H523" s="22"/>
      <c r="I523" s="71"/>
      <c r="J523" s="72"/>
      <c r="K523" s="72"/>
      <c r="L523" s="72"/>
      <c r="M523" s="72"/>
      <c r="N523" s="22"/>
      <c r="O523" s="22"/>
      <c r="P523" s="22"/>
      <c r="Q523" s="22"/>
      <c r="R523" s="22"/>
      <c r="S523" s="22"/>
      <c r="T523" s="71"/>
      <c r="U523" s="71"/>
      <c r="V523" s="22"/>
      <c r="W523" s="22"/>
      <c r="X523" s="22"/>
      <c r="Y523" s="73"/>
      <c r="Z523" s="22"/>
      <c r="AA523" s="22"/>
      <c r="AB523" s="22"/>
      <c r="AC523" s="22"/>
      <c r="AD523" s="22">
        <f>IFERROR(LARGE(AH523:AM523,1),0)+IFERROR(LARGE(AH523:AM523,2),0)</f>
        <v>0</v>
      </c>
      <c r="AE523" s="22">
        <f>IFERROR(LARGE(AH523:AM523,3),0)+IFERROR(LARGE(AH523:AM523,4),0)</f>
        <v>0</v>
      </c>
      <c r="AF523" s="22">
        <f>IFERROR(LARGE(AH523:AM523,5),0)+IFERROR(LARGE(AH523:AM523,6),0)</f>
        <v>0</v>
      </c>
      <c r="AG523" s="22">
        <f>IFERROR(LARGE(AH523:AM523,7),0)</f>
        <v>0</v>
      </c>
      <c r="AH523" s="22"/>
      <c r="AI523" s="22"/>
      <c r="AJ523" s="22"/>
      <c r="AK523" s="22"/>
      <c r="AL523" s="22"/>
      <c r="AM523" s="22"/>
    </row>
    <row r="524" spans="1:39">
      <c r="A524" s="3"/>
      <c r="B524" s="3"/>
      <c r="C524" s="3"/>
      <c r="D524" s="2">
        <f ca="1">IF(E523=E524,D523,CELL("wiersz",A522))</f>
        <v>109</v>
      </c>
      <c r="E524" s="23">
        <f>LARGE(F524:AG524,1)+LARGE(F524:AG524,2)+LARGE(F524:AG524,3)+LARGE(F524:AG524,4)+IFERROR(LARGE(F524:AG524,5),0)+IFERROR(LARGE(F524:AG524,6),0)</f>
        <v>0</v>
      </c>
      <c r="F524" s="22"/>
      <c r="G524" s="22"/>
      <c r="H524" s="22"/>
      <c r="I524" s="71"/>
      <c r="J524" s="72"/>
      <c r="K524" s="72"/>
      <c r="L524" s="72"/>
      <c r="M524" s="72"/>
      <c r="N524" s="22"/>
      <c r="O524" s="22"/>
      <c r="P524" s="22"/>
      <c r="Q524" s="22"/>
      <c r="R524" s="22"/>
      <c r="S524" s="22"/>
      <c r="T524" s="71"/>
      <c r="U524" s="71"/>
      <c r="V524" s="22"/>
      <c r="W524" s="22"/>
      <c r="X524" s="22"/>
      <c r="Y524" s="73"/>
      <c r="Z524" s="22"/>
      <c r="AA524" s="22"/>
      <c r="AB524" s="22"/>
      <c r="AC524" s="22"/>
      <c r="AD524" s="22">
        <f>IFERROR(LARGE(AH524:AM524,1),0)+IFERROR(LARGE(AH524:AM524,2),0)</f>
        <v>0</v>
      </c>
      <c r="AE524" s="22">
        <f>IFERROR(LARGE(AH524:AM524,3),0)+IFERROR(LARGE(AH524:AM524,4),0)</f>
        <v>0</v>
      </c>
      <c r="AF524" s="22">
        <f>IFERROR(LARGE(AH524:AM524,5),0)+IFERROR(LARGE(AH524:AM524,6),0)</f>
        <v>0</v>
      </c>
      <c r="AG524" s="22">
        <f>IFERROR(LARGE(AH524:AM524,7),0)</f>
        <v>0</v>
      </c>
      <c r="AH524" s="22"/>
      <c r="AI524" s="22"/>
      <c r="AJ524" s="22"/>
      <c r="AK524" s="22"/>
      <c r="AL524" s="22"/>
      <c r="AM524" s="22"/>
    </row>
    <row r="525" spans="1:39">
      <c r="A525" s="3"/>
      <c r="B525" s="3"/>
      <c r="C525" s="3"/>
      <c r="D525" s="2">
        <f ca="1">IF(E524=E525,D524,CELL("wiersz",A523))</f>
        <v>109</v>
      </c>
      <c r="E525" s="23">
        <f>LARGE(F525:AG525,1)+LARGE(F525:AG525,2)+LARGE(F525:AG525,3)+LARGE(F525:AG525,4)+IFERROR(LARGE(F525:AG525,5),0)+IFERROR(LARGE(F525:AG525,6),0)</f>
        <v>0</v>
      </c>
      <c r="F525" s="22"/>
      <c r="G525" s="22"/>
      <c r="H525" s="22"/>
      <c r="I525" s="71"/>
      <c r="J525" s="72"/>
      <c r="K525" s="72"/>
      <c r="L525" s="72"/>
      <c r="M525" s="72"/>
      <c r="N525" s="22"/>
      <c r="O525" s="22"/>
      <c r="P525" s="22"/>
      <c r="Q525" s="22"/>
      <c r="R525" s="22"/>
      <c r="S525" s="22"/>
      <c r="T525" s="71"/>
      <c r="U525" s="71"/>
      <c r="V525" s="22"/>
      <c r="W525" s="22"/>
      <c r="X525" s="22"/>
      <c r="Y525" s="73"/>
      <c r="Z525" s="22"/>
      <c r="AA525" s="22"/>
      <c r="AB525" s="22"/>
      <c r="AC525" s="22"/>
      <c r="AD525" s="22">
        <f>IFERROR(LARGE(AH525:AM525,1),0)+IFERROR(LARGE(AH525:AM525,2),0)</f>
        <v>0</v>
      </c>
      <c r="AE525" s="22">
        <f>IFERROR(LARGE(AH525:AM525,3),0)+IFERROR(LARGE(AH525:AM525,4),0)</f>
        <v>0</v>
      </c>
      <c r="AF525" s="22">
        <f>IFERROR(LARGE(AH525:AM525,5),0)+IFERROR(LARGE(AH525:AM525,6),0)</f>
        <v>0</v>
      </c>
      <c r="AG525" s="22">
        <f>IFERROR(LARGE(AH525:AM525,7),0)</f>
        <v>0</v>
      </c>
      <c r="AH525" s="22"/>
      <c r="AI525" s="22"/>
      <c r="AJ525" s="22"/>
      <c r="AK525" s="22"/>
      <c r="AL525" s="22"/>
      <c r="AM525" s="22"/>
    </row>
    <row r="526" spans="1:39">
      <c r="A526" s="3"/>
      <c r="B526" s="3"/>
      <c r="C526" s="3"/>
      <c r="D526" s="2">
        <f ca="1">IF(E525=E526,D525,CELL("wiersz",A524))</f>
        <v>109</v>
      </c>
      <c r="E526" s="23">
        <f>LARGE(F526:AG526,1)+LARGE(F526:AG526,2)+LARGE(F526:AG526,3)+LARGE(F526:AG526,4)+IFERROR(LARGE(F526:AG526,5),0)+IFERROR(LARGE(F526:AG526,6),0)</f>
        <v>0</v>
      </c>
      <c r="F526" s="22"/>
      <c r="G526" s="22"/>
      <c r="H526" s="22"/>
      <c r="I526" s="71"/>
      <c r="J526" s="72"/>
      <c r="K526" s="72"/>
      <c r="L526" s="72"/>
      <c r="M526" s="72"/>
      <c r="N526" s="22"/>
      <c r="O526" s="22"/>
      <c r="P526" s="22"/>
      <c r="Q526" s="22"/>
      <c r="R526" s="22"/>
      <c r="S526" s="22"/>
      <c r="T526" s="71"/>
      <c r="U526" s="71"/>
      <c r="V526" s="22"/>
      <c r="W526" s="22"/>
      <c r="X526" s="22"/>
      <c r="Y526" s="73"/>
      <c r="Z526" s="22"/>
      <c r="AA526" s="22"/>
      <c r="AB526" s="22"/>
      <c r="AC526" s="22"/>
      <c r="AD526" s="22">
        <f>IFERROR(LARGE(AH526:AM526,1),0)+IFERROR(LARGE(AH526:AM526,2),0)</f>
        <v>0</v>
      </c>
      <c r="AE526" s="22">
        <f>IFERROR(LARGE(AH526:AM526,3),0)+IFERROR(LARGE(AH526:AM526,4),0)</f>
        <v>0</v>
      </c>
      <c r="AF526" s="22">
        <f>IFERROR(LARGE(AH526:AM526,5),0)+IFERROR(LARGE(AH526:AM526,6),0)</f>
        <v>0</v>
      </c>
      <c r="AG526" s="22">
        <f>IFERROR(LARGE(AH526:AM526,7),0)</f>
        <v>0</v>
      </c>
      <c r="AH526" s="22"/>
      <c r="AI526" s="22"/>
      <c r="AJ526" s="22"/>
      <c r="AK526" s="22"/>
      <c r="AL526" s="22"/>
      <c r="AM526" s="22"/>
    </row>
    <row r="527" spans="1:39">
      <c r="A527" s="3"/>
      <c r="B527" s="3"/>
      <c r="C527" s="3"/>
      <c r="D527" s="2">
        <f ca="1">IF(E526=E527,D526,CELL("wiersz",A525))</f>
        <v>109</v>
      </c>
      <c r="E527" s="23">
        <f>LARGE(F527:AG527,1)+LARGE(F527:AG527,2)+LARGE(F527:AG527,3)+LARGE(F527:AG527,4)+IFERROR(LARGE(F527:AG527,5),0)+IFERROR(LARGE(F527:AG527,6),0)</f>
        <v>0</v>
      </c>
      <c r="F527" s="22"/>
      <c r="G527" s="22"/>
      <c r="H527" s="22"/>
      <c r="I527" s="71"/>
      <c r="J527" s="72"/>
      <c r="K527" s="72"/>
      <c r="L527" s="72"/>
      <c r="M527" s="72"/>
      <c r="N527" s="22"/>
      <c r="O527" s="22"/>
      <c r="P527" s="22"/>
      <c r="Q527" s="22"/>
      <c r="R527" s="22"/>
      <c r="S527" s="22"/>
      <c r="T527" s="71"/>
      <c r="U527" s="71"/>
      <c r="V527" s="22"/>
      <c r="W527" s="22"/>
      <c r="X527" s="22"/>
      <c r="Y527" s="73"/>
      <c r="Z527" s="22"/>
      <c r="AA527" s="22"/>
      <c r="AB527" s="22"/>
      <c r="AC527" s="22"/>
      <c r="AD527" s="22">
        <f>IFERROR(LARGE(AH527:AM527,1),0)+IFERROR(LARGE(AH527:AM527,2),0)</f>
        <v>0</v>
      </c>
      <c r="AE527" s="22">
        <f>IFERROR(LARGE(AH527:AM527,3),0)+IFERROR(LARGE(AH527:AM527,4),0)</f>
        <v>0</v>
      </c>
      <c r="AF527" s="22">
        <f>IFERROR(LARGE(AH527:AM527,5),0)+IFERROR(LARGE(AH527:AM527,6),0)</f>
        <v>0</v>
      </c>
      <c r="AG527" s="22">
        <f>IFERROR(LARGE(AH527:AM527,7),0)</f>
        <v>0</v>
      </c>
      <c r="AH527" s="22"/>
      <c r="AI527" s="22"/>
      <c r="AJ527" s="22"/>
      <c r="AK527" s="22"/>
      <c r="AL527" s="22"/>
      <c r="AM527" s="22"/>
    </row>
    <row r="528" spans="1:39">
      <c r="A528" s="3"/>
      <c r="B528" s="3"/>
      <c r="C528" s="3"/>
      <c r="D528" s="2">
        <f ca="1">IF(E527=E528,D527,CELL("wiersz",A526))</f>
        <v>109</v>
      </c>
      <c r="E528" s="23">
        <f>LARGE(F528:AG528,1)+LARGE(F528:AG528,2)+LARGE(F528:AG528,3)+LARGE(F528:AG528,4)+IFERROR(LARGE(F528:AG528,5),0)+IFERROR(LARGE(F528:AG528,6),0)</f>
        <v>0</v>
      </c>
      <c r="F528" s="22"/>
      <c r="G528" s="22"/>
      <c r="H528" s="22"/>
      <c r="I528" s="71"/>
      <c r="J528" s="72"/>
      <c r="K528" s="72"/>
      <c r="L528" s="72"/>
      <c r="M528" s="72"/>
      <c r="N528" s="22"/>
      <c r="O528" s="22"/>
      <c r="P528" s="22"/>
      <c r="Q528" s="22"/>
      <c r="R528" s="22"/>
      <c r="S528" s="22"/>
      <c r="T528" s="71"/>
      <c r="U528" s="71"/>
      <c r="V528" s="22"/>
      <c r="W528" s="22"/>
      <c r="X528" s="22"/>
      <c r="Y528" s="73"/>
      <c r="Z528" s="22"/>
      <c r="AA528" s="22"/>
      <c r="AB528" s="22"/>
      <c r="AC528" s="22"/>
      <c r="AD528" s="22">
        <f>IFERROR(LARGE(AH528:AM528,1),0)+IFERROR(LARGE(AH528:AM528,2),0)</f>
        <v>0</v>
      </c>
      <c r="AE528" s="22">
        <f>IFERROR(LARGE(AH528:AM528,3),0)+IFERROR(LARGE(AH528:AM528,4),0)</f>
        <v>0</v>
      </c>
      <c r="AF528" s="22">
        <f>IFERROR(LARGE(AH528:AM528,5),0)+IFERROR(LARGE(AH528:AM528,6),0)</f>
        <v>0</v>
      </c>
      <c r="AG528" s="22">
        <f>IFERROR(LARGE(AH528:AM528,7),0)</f>
        <v>0</v>
      </c>
      <c r="AH528" s="22"/>
      <c r="AI528" s="22"/>
      <c r="AJ528" s="22"/>
      <c r="AK528" s="22"/>
      <c r="AL528" s="22"/>
      <c r="AM528" s="22"/>
    </row>
    <row r="529" spans="1:39">
      <c r="A529" s="3"/>
      <c r="B529" s="3"/>
      <c r="C529" s="3"/>
      <c r="D529" s="2">
        <f ca="1">IF(E528=E529,D528,CELL("wiersz",A527))</f>
        <v>109</v>
      </c>
      <c r="E529" s="23">
        <f>LARGE(F529:AG529,1)+LARGE(F529:AG529,2)+LARGE(F529:AG529,3)+LARGE(F529:AG529,4)+IFERROR(LARGE(F529:AG529,5),0)+IFERROR(LARGE(F529:AG529,6),0)</f>
        <v>0</v>
      </c>
      <c r="F529" s="22"/>
      <c r="G529" s="22"/>
      <c r="H529" s="22"/>
      <c r="I529" s="71"/>
      <c r="J529" s="72"/>
      <c r="K529" s="72"/>
      <c r="L529" s="72"/>
      <c r="M529" s="72"/>
      <c r="N529" s="22"/>
      <c r="O529" s="22"/>
      <c r="P529" s="22"/>
      <c r="Q529" s="22"/>
      <c r="R529" s="22"/>
      <c r="S529" s="22"/>
      <c r="T529" s="71"/>
      <c r="U529" s="71"/>
      <c r="V529" s="22"/>
      <c r="W529" s="22"/>
      <c r="X529" s="22"/>
      <c r="Y529" s="73"/>
      <c r="Z529" s="22"/>
      <c r="AA529" s="22"/>
      <c r="AB529" s="22"/>
      <c r="AC529" s="22"/>
      <c r="AD529" s="22">
        <f>IFERROR(LARGE(AH529:AM529,1),0)+IFERROR(LARGE(AH529:AM529,2),0)</f>
        <v>0</v>
      </c>
      <c r="AE529" s="22">
        <f>IFERROR(LARGE(AH529:AM529,3),0)+IFERROR(LARGE(AH529:AM529,4),0)</f>
        <v>0</v>
      </c>
      <c r="AF529" s="22">
        <f>IFERROR(LARGE(AH529:AM529,5),0)+IFERROR(LARGE(AH529:AM529,6),0)</f>
        <v>0</v>
      </c>
      <c r="AG529" s="22">
        <f>IFERROR(LARGE(AH529:AM529,7),0)</f>
        <v>0</v>
      </c>
      <c r="AH529" s="22"/>
      <c r="AI529" s="22"/>
      <c r="AJ529" s="22"/>
      <c r="AK529" s="22"/>
      <c r="AL529" s="22"/>
      <c r="AM529" s="22"/>
    </row>
    <row r="530" spans="1:39">
      <c r="A530" s="3"/>
      <c r="B530" s="3"/>
      <c r="C530" s="3"/>
      <c r="D530" s="2">
        <f ca="1">IF(E529=E530,D529,CELL("wiersz",A528))</f>
        <v>109</v>
      </c>
      <c r="E530" s="23">
        <f>LARGE(F530:AG530,1)+LARGE(F530:AG530,2)+LARGE(F530:AG530,3)+LARGE(F530:AG530,4)+IFERROR(LARGE(F530:AG530,5),0)+IFERROR(LARGE(F530:AG530,6),0)</f>
        <v>0</v>
      </c>
      <c r="F530" s="22"/>
      <c r="G530" s="22"/>
      <c r="H530" s="22"/>
      <c r="I530" s="71"/>
      <c r="J530" s="72"/>
      <c r="K530" s="72"/>
      <c r="L530" s="72"/>
      <c r="M530" s="72"/>
      <c r="N530" s="22"/>
      <c r="O530" s="22"/>
      <c r="P530" s="22"/>
      <c r="Q530" s="22"/>
      <c r="R530" s="22"/>
      <c r="S530" s="22"/>
      <c r="T530" s="71"/>
      <c r="U530" s="71"/>
      <c r="V530" s="22"/>
      <c r="W530" s="22"/>
      <c r="X530" s="22"/>
      <c r="Y530" s="73"/>
      <c r="Z530" s="22"/>
      <c r="AA530" s="22"/>
      <c r="AB530" s="22"/>
      <c r="AC530" s="22"/>
      <c r="AD530" s="22">
        <f>IFERROR(LARGE(AH530:AM530,1),0)+IFERROR(LARGE(AH530:AM530,2),0)</f>
        <v>0</v>
      </c>
      <c r="AE530" s="22">
        <f>IFERROR(LARGE(AH530:AM530,3),0)+IFERROR(LARGE(AH530:AM530,4),0)</f>
        <v>0</v>
      </c>
      <c r="AF530" s="22">
        <f>IFERROR(LARGE(AH530:AM530,5),0)+IFERROR(LARGE(AH530:AM530,6),0)</f>
        <v>0</v>
      </c>
      <c r="AG530" s="22">
        <f>IFERROR(LARGE(AH530:AM530,7),0)</f>
        <v>0</v>
      </c>
      <c r="AH530" s="22"/>
      <c r="AI530" s="22"/>
      <c r="AJ530" s="22"/>
      <c r="AK530" s="22"/>
      <c r="AL530" s="22"/>
      <c r="AM530" s="22"/>
    </row>
    <row r="531" spans="1:39">
      <c r="A531" s="3"/>
      <c r="B531" s="3"/>
      <c r="C531" s="3"/>
      <c r="D531" s="2">
        <f ca="1">IF(E530=E531,D530,CELL("wiersz",A529))</f>
        <v>109</v>
      </c>
      <c r="E531" s="23">
        <f>LARGE(F531:AG531,1)+LARGE(F531:AG531,2)+LARGE(F531:AG531,3)+LARGE(F531:AG531,4)+IFERROR(LARGE(F531:AG531,5),0)+IFERROR(LARGE(F531:AG531,6),0)</f>
        <v>0</v>
      </c>
      <c r="F531" s="22"/>
      <c r="G531" s="22"/>
      <c r="H531" s="22"/>
      <c r="I531" s="71"/>
      <c r="J531" s="72"/>
      <c r="K531" s="72"/>
      <c r="L531" s="72"/>
      <c r="M531" s="72"/>
      <c r="N531" s="22"/>
      <c r="O531" s="22"/>
      <c r="P531" s="22"/>
      <c r="Q531" s="22"/>
      <c r="R531" s="22"/>
      <c r="S531" s="22"/>
      <c r="T531" s="71"/>
      <c r="U531" s="71"/>
      <c r="V531" s="22"/>
      <c r="W531" s="22"/>
      <c r="X531" s="22"/>
      <c r="Y531" s="73"/>
      <c r="Z531" s="22"/>
      <c r="AA531" s="22"/>
      <c r="AB531" s="22"/>
      <c r="AC531" s="22"/>
      <c r="AD531" s="22">
        <f>IFERROR(LARGE(AH531:AM531,1),0)+IFERROR(LARGE(AH531:AM531,2),0)</f>
        <v>0</v>
      </c>
      <c r="AE531" s="22">
        <f>IFERROR(LARGE(AH531:AM531,3),0)+IFERROR(LARGE(AH531:AM531,4),0)</f>
        <v>0</v>
      </c>
      <c r="AF531" s="22">
        <f>IFERROR(LARGE(AH531:AM531,5),0)+IFERROR(LARGE(AH531:AM531,6),0)</f>
        <v>0</v>
      </c>
      <c r="AG531" s="22">
        <f>IFERROR(LARGE(AH531:AM531,7),0)</f>
        <v>0</v>
      </c>
      <c r="AH531" s="22"/>
      <c r="AI531" s="22"/>
      <c r="AJ531" s="22"/>
      <c r="AK531" s="22"/>
      <c r="AL531" s="22"/>
      <c r="AM531" s="22"/>
    </row>
    <row r="532" spans="1:39">
      <c r="A532" s="3"/>
      <c r="B532" s="3"/>
      <c r="C532" s="3"/>
      <c r="D532" s="2">
        <f ca="1">IF(E531=E532,D531,CELL("wiersz",A530))</f>
        <v>109</v>
      </c>
      <c r="E532" s="23">
        <f>LARGE(F532:AG532,1)+LARGE(F532:AG532,2)+LARGE(F532:AG532,3)+LARGE(F532:AG532,4)+IFERROR(LARGE(F532:AG532,5),0)+IFERROR(LARGE(F532:AG532,6),0)</f>
        <v>0</v>
      </c>
      <c r="F532" s="22"/>
      <c r="G532" s="22"/>
      <c r="H532" s="22"/>
      <c r="I532" s="71"/>
      <c r="J532" s="72"/>
      <c r="K532" s="72"/>
      <c r="L532" s="72"/>
      <c r="M532" s="72"/>
      <c r="N532" s="22"/>
      <c r="O532" s="22"/>
      <c r="P532" s="22"/>
      <c r="Q532" s="22"/>
      <c r="R532" s="22"/>
      <c r="S532" s="22"/>
      <c r="T532" s="71"/>
      <c r="U532" s="71"/>
      <c r="V532" s="22"/>
      <c r="W532" s="22"/>
      <c r="X532" s="22"/>
      <c r="Y532" s="73"/>
      <c r="Z532" s="22"/>
      <c r="AA532" s="22"/>
      <c r="AB532" s="22"/>
      <c r="AC532" s="22"/>
      <c r="AD532" s="22">
        <f>IFERROR(LARGE(AH532:AM532,1),0)+IFERROR(LARGE(AH532:AM532,2),0)</f>
        <v>0</v>
      </c>
      <c r="AE532" s="22">
        <f>IFERROR(LARGE(AH532:AM532,3),0)+IFERROR(LARGE(AH532:AM532,4),0)</f>
        <v>0</v>
      </c>
      <c r="AF532" s="22">
        <f>IFERROR(LARGE(AH532:AM532,5),0)+IFERROR(LARGE(AH532:AM532,6),0)</f>
        <v>0</v>
      </c>
      <c r="AG532" s="22">
        <f>IFERROR(LARGE(AH532:AM532,7),0)</f>
        <v>0</v>
      </c>
      <c r="AH532" s="22"/>
      <c r="AI532" s="22"/>
      <c r="AJ532" s="22"/>
      <c r="AK532" s="22"/>
      <c r="AL532" s="22"/>
      <c r="AM532" s="22"/>
    </row>
    <row r="533" spans="1:39">
      <c r="A533" s="3"/>
      <c r="B533" s="3"/>
      <c r="C533" s="3"/>
      <c r="D533" s="2">
        <f ca="1">IF(E532=E533,D532,CELL("wiersz",A531))</f>
        <v>109</v>
      </c>
      <c r="E533" s="23">
        <f>LARGE(F533:AG533,1)+LARGE(F533:AG533,2)+LARGE(F533:AG533,3)+LARGE(F533:AG533,4)+IFERROR(LARGE(F533:AG533,5),0)+IFERROR(LARGE(F533:AG533,6),0)</f>
        <v>0</v>
      </c>
      <c r="F533" s="22"/>
      <c r="G533" s="22"/>
      <c r="H533" s="22"/>
      <c r="I533" s="71"/>
      <c r="J533" s="72"/>
      <c r="K533" s="72"/>
      <c r="L533" s="72"/>
      <c r="M533" s="72"/>
      <c r="N533" s="22"/>
      <c r="O533" s="22"/>
      <c r="P533" s="22"/>
      <c r="Q533" s="22"/>
      <c r="R533" s="22"/>
      <c r="S533" s="22"/>
      <c r="T533" s="71"/>
      <c r="U533" s="71"/>
      <c r="V533" s="22"/>
      <c r="W533" s="22"/>
      <c r="X533" s="22"/>
      <c r="Y533" s="73"/>
      <c r="Z533" s="22"/>
      <c r="AA533" s="22"/>
      <c r="AB533" s="22"/>
      <c r="AC533" s="22"/>
      <c r="AD533" s="22">
        <f>IFERROR(LARGE(AH533:AM533,1),0)+IFERROR(LARGE(AH533:AM533,2),0)</f>
        <v>0</v>
      </c>
      <c r="AE533" s="22">
        <f>IFERROR(LARGE(AH533:AM533,3),0)+IFERROR(LARGE(AH533:AM533,4),0)</f>
        <v>0</v>
      </c>
      <c r="AF533" s="22">
        <f>IFERROR(LARGE(AH533:AM533,5),0)+IFERROR(LARGE(AH533:AM533,6),0)</f>
        <v>0</v>
      </c>
      <c r="AG533" s="22">
        <f>IFERROR(LARGE(AH533:AM533,7),0)</f>
        <v>0</v>
      </c>
      <c r="AH533" s="22"/>
      <c r="AI533" s="22"/>
      <c r="AJ533" s="22"/>
      <c r="AK533" s="22"/>
      <c r="AL533" s="22"/>
      <c r="AM533" s="22"/>
    </row>
    <row r="534" spans="1:39">
      <c r="A534" s="3"/>
      <c r="B534" s="3"/>
      <c r="C534" s="3"/>
      <c r="D534" s="2">
        <f ca="1">IF(E533=E534,D533,CELL("wiersz",A532))</f>
        <v>109</v>
      </c>
      <c r="E534" s="23">
        <f>LARGE(F534:AG534,1)+LARGE(F534:AG534,2)+LARGE(F534:AG534,3)+LARGE(F534:AG534,4)+IFERROR(LARGE(F534:AG534,5),0)+IFERROR(LARGE(F534:AG534,6),0)</f>
        <v>0</v>
      </c>
      <c r="F534" s="22"/>
      <c r="G534" s="22"/>
      <c r="H534" s="22"/>
      <c r="I534" s="71"/>
      <c r="J534" s="72"/>
      <c r="K534" s="72"/>
      <c r="L534" s="72"/>
      <c r="M534" s="72"/>
      <c r="N534" s="22"/>
      <c r="O534" s="22"/>
      <c r="P534" s="22"/>
      <c r="Q534" s="22"/>
      <c r="R534" s="22"/>
      <c r="S534" s="22"/>
      <c r="T534" s="71"/>
      <c r="U534" s="71"/>
      <c r="V534" s="22"/>
      <c r="W534" s="22"/>
      <c r="X534" s="22"/>
      <c r="Y534" s="73"/>
      <c r="Z534" s="22"/>
      <c r="AA534" s="22"/>
      <c r="AB534" s="22"/>
      <c r="AC534" s="22"/>
      <c r="AD534" s="22">
        <f>IFERROR(LARGE(AH534:AM534,1),0)+IFERROR(LARGE(AH534:AM534,2),0)</f>
        <v>0</v>
      </c>
      <c r="AE534" s="22">
        <f>IFERROR(LARGE(AH534:AM534,3),0)+IFERROR(LARGE(AH534:AM534,4),0)</f>
        <v>0</v>
      </c>
      <c r="AF534" s="22">
        <f>IFERROR(LARGE(AH534:AM534,5),0)+IFERROR(LARGE(AH534:AM534,6),0)</f>
        <v>0</v>
      </c>
      <c r="AG534" s="22">
        <f>IFERROR(LARGE(AH534:AM534,7),0)</f>
        <v>0</v>
      </c>
      <c r="AH534" s="22"/>
      <c r="AI534" s="22"/>
      <c r="AJ534" s="22"/>
      <c r="AK534" s="22"/>
      <c r="AL534" s="22"/>
      <c r="AM534" s="22"/>
    </row>
    <row r="535" spans="1:39">
      <c r="A535" s="3"/>
      <c r="B535" s="3"/>
      <c r="C535" s="3"/>
      <c r="D535" s="2">
        <f ca="1">IF(E534=E535,D534,CELL("wiersz",A533))</f>
        <v>109</v>
      </c>
      <c r="E535" s="23">
        <f>LARGE(F535:AG535,1)+LARGE(F535:AG535,2)+LARGE(F535:AG535,3)+LARGE(F535:AG535,4)+IFERROR(LARGE(F535:AG535,5),0)+IFERROR(LARGE(F535:AG535,6),0)</f>
        <v>0</v>
      </c>
      <c r="F535" s="22"/>
      <c r="G535" s="22"/>
      <c r="H535" s="22"/>
      <c r="I535" s="71"/>
      <c r="J535" s="72"/>
      <c r="K535" s="72"/>
      <c r="L535" s="72"/>
      <c r="M535" s="72"/>
      <c r="N535" s="22"/>
      <c r="O535" s="22"/>
      <c r="P535" s="22"/>
      <c r="Q535" s="22"/>
      <c r="R535" s="22"/>
      <c r="S535" s="22"/>
      <c r="T535" s="71"/>
      <c r="U535" s="71"/>
      <c r="V535" s="22"/>
      <c r="W535" s="22"/>
      <c r="X535" s="22"/>
      <c r="Y535" s="73"/>
      <c r="Z535" s="22"/>
      <c r="AA535" s="22"/>
      <c r="AB535" s="22"/>
      <c r="AC535" s="22"/>
      <c r="AD535" s="22">
        <f>IFERROR(LARGE(AH535:AM535,1),0)+IFERROR(LARGE(AH535:AM535,2),0)</f>
        <v>0</v>
      </c>
      <c r="AE535" s="22">
        <f>IFERROR(LARGE(AH535:AM535,3),0)+IFERROR(LARGE(AH535:AM535,4),0)</f>
        <v>0</v>
      </c>
      <c r="AF535" s="22">
        <f>IFERROR(LARGE(AH535:AM535,5),0)+IFERROR(LARGE(AH535:AM535,6),0)</f>
        <v>0</v>
      </c>
      <c r="AG535" s="22">
        <f>IFERROR(LARGE(AH535:AM535,7),0)</f>
        <v>0</v>
      </c>
      <c r="AH535" s="22"/>
      <c r="AI535" s="22"/>
      <c r="AJ535" s="22"/>
      <c r="AK535" s="22"/>
      <c r="AL535" s="22"/>
      <c r="AM535" s="22"/>
    </row>
    <row r="536" spans="1:39">
      <c r="A536" s="3"/>
      <c r="B536" s="3"/>
      <c r="C536" s="3"/>
      <c r="D536" s="2">
        <f ca="1">IF(E535=E536,D535,CELL("wiersz",A534))</f>
        <v>109</v>
      </c>
      <c r="E536" s="23">
        <f>LARGE(F536:AG536,1)+LARGE(F536:AG536,2)+LARGE(F536:AG536,3)+LARGE(F536:AG536,4)+IFERROR(LARGE(F536:AG536,5),0)+IFERROR(LARGE(F536:AG536,6),0)</f>
        <v>0</v>
      </c>
      <c r="F536" s="22"/>
      <c r="G536" s="22"/>
      <c r="H536" s="22"/>
      <c r="I536" s="71"/>
      <c r="J536" s="72"/>
      <c r="K536" s="72"/>
      <c r="L536" s="72"/>
      <c r="M536" s="72"/>
      <c r="N536" s="22"/>
      <c r="O536" s="22"/>
      <c r="P536" s="22"/>
      <c r="Q536" s="22"/>
      <c r="R536" s="22"/>
      <c r="S536" s="22"/>
      <c r="T536" s="71"/>
      <c r="U536" s="71"/>
      <c r="V536" s="22"/>
      <c r="W536" s="22"/>
      <c r="X536" s="22"/>
      <c r="Y536" s="73"/>
      <c r="Z536" s="22"/>
      <c r="AA536" s="22"/>
      <c r="AB536" s="22"/>
      <c r="AC536" s="22"/>
      <c r="AD536" s="22">
        <f>IFERROR(LARGE(AH536:AM536,1),0)+IFERROR(LARGE(AH536:AM536,2),0)</f>
        <v>0</v>
      </c>
      <c r="AE536" s="22">
        <f>IFERROR(LARGE(AH536:AM536,3),0)+IFERROR(LARGE(AH536:AM536,4),0)</f>
        <v>0</v>
      </c>
      <c r="AF536" s="22">
        <f>IFERROR(LARGE(AH536:AM536,5),0)+IFERROR(LARGE(AH536:AM536,6),0)</f>
        <v>0</v>
      </c>
      <c r="AG536" s="22">
        <f>IFERROR(LARGE(AH536:AM536,7),0)</f>
        <v>0</v>
      </c>
      <c r="AH536" s="22"/>
      <c r="AI536" s="22"/>
      <c r="AJ536" s="22"/>
      <c r="AK536" s="22"/>
      <c r="AL536" s="22"/>
      <c r="AM536" s="22"/>
    </row>
    <row r="537" spans="1:39">
      <c r="A537" s="3"/>
      <c r="B537" s="3"/>
      <c r="C537" s="3"/>
      <c r="D537" s="2">
        <f ca="1">IF(E536=E537,D536,CELL("wiersz",A535))</f>
        <v>109</v>
      </c>
      <c r="E537" s="23">
        <f>LARGE(F537:AG537,1)+LARGE(F537:AG537,2)+LARGE(F537:AG537,3)+LARGE(F537:AG537,4)+IFERROR(LARGE(F537:AG537,5),0)+IFERROR(LARGE(F537:AG537,6),0)</f>
        <v>0</v>
      </c>
      <c r="F537" s="22"/>
      <c r="G537" s="22"/>
      <c r="H537" s="22"/>
      <c r="I537" s="71"/>
      <c r="J537" s="72"/>
      <c r="K537" s="72"/>
      <c r="L537" s="72"/>
      <c r="M537" s="72"/>
      <c r="N537" s="22"/>
      <c r="O537" s="22"/>
      <c r="P537" s="22"/>
      <c r="Q537" s="22"/>
      <c r="R537" s="22"/>
      <c r="S537" s="22"/>
      <c r="T537" s="71"/>
      <c r="U537" s="71"/>
      <c r="V537" s="22"/>
      <c r="W537" s="22"/>
      <c r="X537" s="22"/>
      <c r="Y537" s="73"/>
      <c r="Z537" s="22"/>
      <c r="AA537" s="22"/>
      <c r="AB537" s="22"/>
      <c r="AC537" s="22"/>
      <c r="AD537" s="22">
        <f>IFERROR(LARGE(AH537:AM537,1),0)+IFERROR(LARGE(AH537:AM537,2),0)</f>
        <v>0</v>
      </c>
      <c r="AE537" s="22">
        <f>IFERROR(LARGE(AH537:AM537,3),0)+IFERROR(LARGE(AH537:AM537,4),0)</f>
        <v>0</v>
      </c>
      <c r="AF537" s="22">
        <f>IFERROR(LARGE(AH537:AM537,5),0)+IFERROR(LARGE(AH537:AM537,6),0)</f>
        <v>0</v>
      </c>
      <c r="AG537" s="22">
        <f>IFERROR(LARGE(AH537:AM537,7),0)</f>
        <v>0</v>
      </c>
      <c r="AH537" s="22"/>
      <c r="AI537" s="22"/>
      <c r="AJ537" s="22"/>
      <c r="AK537" s="22"/>
      <c r="AL537" s="22"/>
      <c r="AM537" s="22"/>
    </row>
    <row r="538" spans="1:39">
      <c r="A538" s="3"/>
      <c r="B538" s="3"/>
      <c r="C538" s="3"/>
      <c r="D538" s="2">
        <f ca="1">IF(E537=E538,D537,CELL("wiersz",A536))</f>
        <v>109</v>
      </c>
      <c r="E538" s="23">
        <f>LARGE(F538:AG538,1)+LARGE(F538:AG538,2)+LARGE(F538:AG538,3)+LARGE(F538:AG538,4)+IFERROR(LARGE(F538:AG538,5),0)+IFERROR(LARGE(F538:AG538,6),0)</f>
        <v>0</v>
      </c>
      <c r="F538" s="22"/>
      <c r="G538" s="22"/>
      <c r="H538" s="22"/>
      <c r="I538" s="71"/>
      <c r="J538" s="72"/>
      <c r="K538" s="72"/>
      <c r="L538" s="72"/>
      <c r="M538" s="72"/>
      <c r="N538" s="22"/>
      <c r="O538" s="22"/>
      <c r="P538" s="22"/>
      <c r="Q538" s="22"/>
      <c r="R538" s="22"/>
      <c r="S538" s="22"/>
      <c r="T538" s="71"/>
      <c r="U538" s="71"/>
      <c r="V538" s="22"/>
      <c r="W538" s="22"/>
      <c r="X538" s="22"/>
      <c r="Y538" s="73"/>
      <c r="Z538" s="22"/>
      <c r="AA538" s="22"/>
      <c r="AB538" s="22"/>
      <c r="AC538" s="22"/>
      <c r="AD538" s="22">
        <f>IFERROR(LARGE(AH538:AM538,1),0)+IFERROR(LARGE(AH538:AM538,2),0)</f>
        <v>0</v>
      </c>
      <c r="AE538" s="22">
        <f>IFERROR(LARGE(AH538:AM538,3),0)+IFERROR(LARGE(AH538:AM538,4),0)</f>
        <v>0</v>
      </c>
      <c r="AF538" s="22">
        <f>IFERROR(LARGE(AH538:AM538,5),0)+IFERROR(LARGE(AH538:AM538,6),0)</f>
        <v>0</v>
      </c>
      <c r="AG538" s="22">
        <f>IFERROR(LARGE(AH538:AM538,7),0)</f>
        <v>0</v>
      </c>
      <c r="AH538" s="22"/>
      <c r="AI538" s="22"/>
      <c r="AJ538" s="22"/>
      <c r="AK538" s="22"/>
      <c r="AL538" s="22"/>
      <c r="AM538" s="22"/>
    </row>
    <row r="539" spans="1:39">
      <c r="A539" s="3"/>
      <c r="B539" s="3"/>
      <c r="C539" s="3"/>
      <c r="D539" s="2">
        <f ca="1">IF(E538=E539,D538,CELL("wiersz",A537))</f>
        <v>109</v>
      </c>
      <c r="E539" s="23">
        <f>LARGE(F539:AG539,1)+LARGE(F539:AG539,2)+LARGE(F539:AG539,3)+LARGE(F539:AG539,4)+IFERROR(LARGE(F539:AG539,5),0)+IFERROR(LARGE(F539:AG539,6),0)</f>
        <v>0</v>
      </c>
      <c r="F539" s="22"/>
      <c r="G539" s="22"/>
      <c r="H539" s="22"/>
      <c r="I539" s="71"/>
      <c r="J539" s="72"/>
      <c r="K539" s="72"/>
      <c r="L539" s="72"/>
      <c r="M539" s="72"/>
      <c r="N539" s="22"/>
      <c r="O539" s="22"/>
      <c r="P539" s="22"/>
      <c r="Q539" s="22"/>
      <c r="R539" s="22"/>
      <c r="S539" s="22"/>
      <c r="T539" s="71"/>
      <c r="U539" s="71"/>
      <c r="V539" s="22"/>
      <c r="W539" s="22"/>
      <c r="X539" s="22"/>
      <c r="Y539" s="73"/>
      <c r="Z539" s="22"/>
      <c r="AA539" s="22"/>
      <c r="AB539" s="22"/>
      <c r="AC539" s="22"/>
      <c r="AD539" s="22">
        <f>IFERROR(LARGE(AH539:AM539,1),0)+IFERROR(LARGE(AH539:AM539,2),0)</f>
        <v>0</v>
      </c>
      <c r="AE539" s="22">
        <f>IFERROR(LARGE(AH539:AM539,3),0)+IFERROR(LARGE(AH539:AM539,4),0)</f>
        <v>0</v>
      </c>
      <c r="AF539" s="22">
        <f>IFERROR(LARGE(AH539:AM539,5),0)+IFERROR(LARGE(AH539:AM539,6),0)</f>
        <v>0</v>
      </c>
      <c r="AG539" s="22">
        <f>IFERROR(LARGE(AH539:AM539,7),0)</f>
        <v>0</v>
      </c>
      <c r="AH539" s="22"/>
      <c r="AI539" s="22"/>
      <c r="AJ539" s="22"/>
      <c r="AK539" s="22"/>
      <c r="AL539" s="22"/>
      <c r="AM539" s="22"/>
    </row>
    <row r="540" spans="1:39">
      <c r="A540" s="3"/>
      <c r="B540" s="3"/>
      <c r="C540" s="3"/>
      <c r="D540" s="2">
        <f ca="1">IF(E539=E540,D539,CELL("wiersz",A538))</f>
        <v>109</v>
      </c>
      <c r="E540" s="23">
        <f>LARGE(F540:AG540,1)+LARGE(F540:AG540,2)+LARGE(F540:AG540,3)+LARGE(F540:AG540,4)+IFERROR(LARGE(F540:AG540,5),0)+IFERROR(LARGE(F540:AG540,6),0)</f>
        <v>0</v>
      </c>
      <c r="F540" s="22"/>
      <c r="G540" s="22"/>
      <c r="H540" s="22"/>
      <c r="I540" s="71"/>
      <c r="J540" s="72"/>
      <c r="K540" s="72"/>
      <c r="L540" s="72"/>
      <c r="M540" s="72"/>
      <c r="N540" s="22"/>
      <c r="O540" s="22"/>
      <c r="P540" s="22"/>
      <c r="Q540" s="22"/>
      <c r="R540" s="22"/>
      <c r="S540" s="22"/>
      <c r="T540" s="71"/>
      <c r="U540" s="71"/>
      <c r="V540" s="22"/>
      <c r="W540" s="22"/>
      <c r="X540" s="22"/>
      <c r="Y540" s="73"/>
      <c r="Z540" s="22"/>
      <c r="AA540" s="22"/>
      <c r="AB540" s="22"/>
      <c r="AC540" s="22"/>
      <c r="AD540" s="22">
        <f>IFERROR(LARGE(AH540:AM540,1),0)+IFERROR(LARGE(AH540:AM540,2),0)</f>
        <v>0</v>
      </c>
      <c r="AE540" s="22">
        <f>IFERROR(LARGE(AH540:AM540,3),0)+IFERROR(LARGE(AH540:AM540,4),0)</f>
        <v>0</v>
      </c>
      <c r="AF540" s="22">
        <f>IFERROR(LARGE(AH540:AM540,5),0)+IFERROR(LARGE(AH540:AM540,6),0)</f>
        <v>0</v>
      </c>
      <c r="AG540" s="22">
        <f>IFERROR(LARGE(AH540:AM540,7),0)</f>
        <v>0</v>
      </c>
      <c r="AH540" s="22"/>
      <c r="AI540" s="22"/>
      <c r="AJ540" s="22"/>
      <c r="AK540" s="22"/>
      <c r="AL540" s="22"/>
      <c r="AM540" s="22"/>
    </row>
    <row r="541" spans="1:39">
      <c r="A541" s="3"/>
      <c r="B541" s="3"/>
      <c r="C541" s="3"/>
      <c r="D541" s="2">
        <f ca="1">IF(E540=E541,D540,CELL("wiersz",A539))</f>
        <v>109</v>
      </c>
      <c r="E541" s="23">
        <f>LARGE(F541:AG541,1)+LARGE(F541:AG541,2)+LARGE(F541:AG541,3)+LARGE(F541:AG541,4)+IFERROR(LARGE(F541:AG541,5),0)+IFERROR(LARGE(F541:AG541,6),0)</f>
        <v>0</v>
      </c>
      <c r="F541" s="22"/>
      <c r="G541" s="22"/>
      <c r="H541" s="22"/>
      <c r="I541" s="71"/>
      <c r="J541" s="72"/>
      <c r="K541" s="72"/>
      <c r="L541" s="72"/>
      <c r="M541" s="72"/>
      <c r="N541" s="22"/>
      <c r="O541" s="22"/>
      <c r="P541" s="22"/>
      <c r="Q541" s="22"/>
      <c r="R541" s="22"/>
      <c r="S541" s="22"/>
      <c r="T541" s="71"/>
      <c r="U541" s="71"/>
      <c r="V541" s="22"/>
      <c r="W541" s="22"/>
      <c r="X541" s="22"/>
      <c r="Y541" s="73"/>
      <c r="Z541" s="22"/>
      <c r="AA541" s="22"/>
      <c r="AB541" s="22"/>
      <c r="AC541" s="22"/>
      <c r="AD541" s="22">
        <f>IFERROR(LARGE(AH541:AM541,1),0)+IFERROR(LARGE(AH541:AM541,2),0)</f>
        <v>0</v>
      </c>
      <c r="AE541" s="22">
        <f>IFERROR(LARGE(AH541:AM541,3),0)+IFERROR(LARGE(AH541:AM541,4),0)</f>
        <v>0</v>
      </c>
      <c r="AF541" s="22">
        <f>IFERROR(LARGE(AH541:AM541,5),0)+IFERROR(LARGE(AH541:AM541,6),0)</f>
        <v>0</v>
      </c>
      <c r="AG541" s="22">
        <f>IFERROR(LARGE(AH541:AM541,7),0)</f>
        <v>0</v>
      </c>
      <c r="AH541" s="22"/>
      <c r="AI541" s="22"/>
      <c r="AJ541" s="22"/>
      <c r="AK541" s="22"/>
      <c r="AL541" s="22"/>
      <c r="AM541" s="22"/>
    </row>
    <row r="542" spans="1:39">
      <c r="A542" s="3"/>
      <c r="B542" s="3"/>
      <c r="C542" s="3"/>
      <c r="D542" s="2">
        <f ca="1">IF(E541=E542,D541,CELL("wiersz",A540))</f>
        <v>109</v>
      </c>
      <c r="E542" s="23">
        <f>LARGE(F542:AG542,1)+LARGE(F542:AG542,2)+LARGE(F542:AG542,3)+LARGE(F542:AG542,4)+IFERROR(LARGE(F542:AG542,5),0)+IFERROR(LARGE(F542:AG542,6),0)</f>
        <v>0</v>
      </c>
      <c r="F542" s="22"/>
      <c r="G542" s="22"/>
      <c r="H542" s="22"/>
      <c r="I542" s="71"/>
      <c r="J542" s="72"/>
      <c r="K542" s="72"/>
      <c r="L542" s="72"/>
      <c r="M542" s="72"/>
      <c r="N542" s="22"/>
      <c r="O542" s="22"/>
      <c r="P542" s="22"/>
      <c r="Q542" s="22"/>
      <c r="R542" s="22"/>
      <c r="S542" s="22"/>
      <c r="T542" s="71"/>
      <c r="U542" s="71"/>
      <c r="V542" s="22"/>
      <c r="W542" s="22"/>
      <c r="X542" s="22"/>
      <c r="Y542" s="73"/>
      <c r="Z542" s="22"/>
      <c r="AA542" s="22"/>
      <c r="AB542" s="22"/>
      <c r="AC542" s="22"/>
      <c r="AD542" s="22">
        <f>IFERROR(LARGE(AH542:AM542,1),0)+IFERROR(LARGE(AH542:AM542,2),0)</f>
        <v>0</v>
      </c>
      <c r="AE542" s="22">
        <f>IFERROR(LARGE(AH542:AM542,3),0)+IFERROR(LARGE(AH542:AM542,4),0)</f>
        <v>0</v>
      </c>
      <c r="AF542" s="22">
        <f>IFERROR(LARGE(AH542:AM542,5),0)+IFERROR(LARGE(AH542:AM542,6),0)</f>
        <v>0</v>
      </c>
      <c r="AG542" s="22">
        <f>IFERROR(LARGE(AH542:AM542,7),0)</f>
        <v>0</v>
      </c>
      <c r="AH542" s="22"/>
      <c r="AI542" s="22"/>
      <c r="AJ542" s="22"/>
      <c r="AK542" s="22"/>
      <c r="AL542" s="22"/>
      <c r="AM542" s="22"/>
    </row>
    <row r="543" spans="1:39">
      <c r="A543" s="3"/>
      <c r="B543" s="3"/>
      <c r="C543" s="3"/>
      <c r="D543" s="2">
        <f ca="1">IF(E542=E543,D542,CELL("wiersz",A541))</f>
        <v>109</v>
      </c>
      <c r="E543" s="23">
        <f>LARGE(F543:AG543,1)+LARGE(F543:AG543,2)+LARGE(F543:AG543,3)+LARGE(F543:AG543,4)+IFERROR(LARGE(F543:AG543,5),0)+IFERROR(LARGE(F543:AG543,6),0)</f>
        <v>0</v>
      </c>
      <c r="F543" s="22"/>
      <c r="G543" s="22"/>
      <c r="H543" s="22"/>
      <c r="I543" s="71"/>
      <c r="J543" s="72"/>
      <c r="K543" s="72"/>
      <c r="L543" s="72"/>
      <c r="M543" s="72"/>
      <c r="N543" s="22"/>
      <c r="O543" s="22"/>
      <c r="P543" s="22"/>
      <c r="Q543" s="22"/>
      <c r="R543" s="22"/>
      <c r="S543" s="22"/>
      <c r="T543" s="71"/>
      <c r="U543" s="71"/>
      <c r="V543" s="22"/>
      <c r="W543" s="22"/>
      <c r="X543" s="22"/>
      <c r="Y543" s="73"/>
      <c r="Z543" s="22"/>
      <c r="AA543" s="22"/>
      <c r="AB543" s="22"/>
      <c r="AC543" s="22"/>
      <c r="AD543" s="22">
        <f>IFERROR(LARGE(AH543:AM543,1),0)+IFERROR(LARGE(AH543:AM543,2),0)</f>
        <v>0</v>
      </c>
      <c r="AE543" s="22">
        <f>IFERROR(LARGE(AH543:AM543,3),0)+IFERROR(LARGE(AH543:AM543,4),0)</f>
        <v>0</v>
      </c>
      <c r="AF543" s="22">
        <f>IFERROR(LARGE(AH543:AM543,5),0)+IFERROR(LARGE(AH543:AM543,6),0)</f>
        <v>0</v>
      </c>
      <c r="AG543" s="22">
        <f>IFERROR(LARGE(AH543:AM543,7),0)</f>
        <v>0</v>
      </c>
      <c r="AH543" s="22"/>
      <c r="AI543" s="22"/>
      <c r="AJ543" s="22"/>
      <c r="AK543" s="22"/>
      <c r="AL543" s="22"/>
      <c r="AM543" s="22"/>
    </row>
    <row r="544" spans="1:39">
      <c r="A544" s="3"/>
      <c r="B544" s="3"/>
      <c r="C544" s="3"/>
      <c r="D544" s="2">
        <f ca="1">IF(E543=E544,D543,CELL("wiersz",A542))</f>
        <v>109</v>
      </c>
      <c r="E544" s="23">
        <f>LARGE(F544:AG544,1)+LARGE(F544:AG544,2)+LARGE(F544:AG544,3)+LARGE(F544:AG544,4)+IFERROR(LARGE(F544:AG544,5),0)+IFERROR(LARGE(F544:AG544,6),0)</f>
        <v>0</v>
      </c>
      <c r="F544" s="22"/>
      <c r="G544" s="22"/>
      <c r="H544" s="22"/>
      <c r="I544" s="71"/>
      <c r="J544" s="72"/>
      <c r="K544" s="72"/>
      <c r="L544" s="72"/>
      <c r="M544" s="72"/>
      <c r="N544" s="22"/>
      <c r="O544" s="22"/>
      <c r="P544" s="22"/>
      <c r="Q544" s="22"/>
      <c r="R544" s="22"/>
      <c r="S544" s="22"/>
      <c r="T544" s="71"/>
      <c r="U544" s="71"/>
      <c r="V544" s="22"/>
      <c r="W544" s="22"/>
      <c r="X544" s="22"/>
      <c r="Y544" s="73"/>
      <c r="Z544" s="22"/>
      <c r="AA544" s="22"/>
      <c r="AB544" s="22"/>
      <c r="AC544" s="22"/>
      <c r="AD544" s="22">
        <f>IFERROR(LARGE(AH544:AM544,1),0)+IFERROR(LARGE(AH544:AM544,2),0)</f>
        <v>0</v>
      </c>
      <c r="AE544" s="22">
        <f>IFERROR(LARGE(AH544:AM544,3),0)+IFERROR(LARGE(AH544:AM544,4),0)</f>
        <v>0</v>
      </c>
      <c r="AF544" s="22">
        <f>IFERROR(LARGE(AH544:AM544,5),0)+IFERROR(LARGE(AH544:AM544,6),0)</f>
        <v>0</v>
      </c>
      <c r="AG544" s="22">
        <f>IFERROR(LARGE(AH544:AM544,7),0)</f>
        <v>0</v>
      </c>
      <c r="AH544" s="22"/>
      <c r="AI544" s="22"/>
      <c r="AJ544" s="22"/>
      <c r="AK544" s="22"/>
      <c r="AL544" s="22"/>
      <c r="AM544" s="22"/>
    </row>
    <row r="545" spans="1:39">
      <c r="A545" s="3"/>
      <c r="B545" s="3"/>
      <c r="C545" s="3"/>
      <c r="D545" s="2">
        <f ca="1">IF(E544=E545,D544,CELL("wiersz",A543))</f>
        <v>109</v>
      </c>
      <c r="E545" s="23">
        <f>LARGE(F545:AG545,1)+LARGE(F545:AG545,2)+LARGE(F545:AG545,3)+LARGE(F545:AG545,4)+IFERROR(LARGE(F545:AG545,5),0)+IFERROR(LARGE(F545:AG545,6),0)</f>
        <v>0</v>
      </c>
      <c r="F545" s="22"/>
      <c r="G545" s="22"/>
      <c r="H545" s="22"/>
      <c r="I545" s="71"/>
      <c r="J545" s="72"/>
      <c r="K545" s="72"/>
      <c r="L545" s="72"/>
      <c r="M545" s="72"/>
      <c r="N545" s="22"/>
      <c r="O545" s="22"/>
      <c r="P545" s="22"/>
      <c r="Q545" s="22"/>
      <c r="R545" s="22"/>
      <c r="S545" s="22"/>
      <c r="T545" s="71"/>
      <c r="U545" s="71"/>
      <c r="V545" s="22"/>
      <c r="W545" s="22"/>
      <c r="X545" s="22"/>
      <c r="Y545" s="73"/>
      <c r="Z545" s="22"/>
      <c r="AA545" s="22"/>
      <c r="AB545" s="22"/>
      <c r="AC545" s="22"/>
      <c r="AD545" s="22">
        <f>IFERROR(LARGE(AH545:AM545,1),0)+IFERROR(LARGE(AH545:AM545,2),0)</f>
        <v>0</v>
      </c>
      <c r="AE545" s="22">
        <f>IFERROR(LARGE(AH545:AM545,3),0)+IFERROR(LARGE(AH545:AM545,4),0)</f>
        <v>0</v>
      </c>
      <c r="AF545" s="22">
        <f>IFERROR(LARGE(AH545:AM545,5),0)+IFERROR(LARGE(AH545:AM545,6),0)</f>
        <v>0</v>
      </c>
      <c r="AG545" s="22">
        <f>IFERROR(LARGE(AH545:AM545,7),0)</f>
        <v>0</v>
      </c>
      <c r="AH545" s="22"/>
      <c r="AI545" s="22"/>
      <c r="AJ545" s="22"/>
      <c r="AK545" s="22"/>
      <c r="AL545" s="22"/>
      <c r="AM545" s="22"/>
    </row>
    <row r="546" spans="1:39">
      <c r="A546" s="3"/>
      <c r="B546" s="3"/>
      <c r="C546" s="3"/>
      <c r="D546" s="2">
        <f ca="1">IF(E545=E546,D545,CELL("wiersz",A544))</f>
        <v>109</v>
      </c>
      <c r="E546" s="23">
        <f>LARGE(F546:AG546,1)+LARGE(F546:AG546,2)+LARGE(F546:AG546,3)+LARGE(F546:AG546,4)+IFERROR(LARGE(F546:AG546,5),0)+IFERROR(LARGE(F546:AG546,6),0)</f>
        <v>0</v>
      </c>
      <c r="F546" s="22"/>
      <c r="G546" s="22"/>
      <c r="H546" s="22"/>
      <c r="I546" s="71"/>
      <c r="J546" s="72"/>
      <c r="K546" s="72"/>
      <c r="L546" s="72"/>
      <c r="M546" s="72"/>
      <c r="N546" s="22"/>
      <c r="O546" s="22"/>
      <c r="P546" s="22"/>
      <c r="Q546" s="22"/>
      <c r="R546" s="22"/>
      <c r="S546" s="22"/>
      <c r="T546" s="71"/>
      <c r="U546" s="71"/>
      <c r="V546" s="22"/>
      <c r="W546" s="22"/>
      <c r="X546" s="22"/>
      <c r="Y546" s="73"/>
      <c r="Z546" s="22"/>
      <c r="AA546" s="22"/>
      <c r="AB546" s="22"/>
      <c r="AC546" s="22"/>
      <c r="AD546" s="22">
        <f>IFERROR(LARGE(AH546:AM546,1),0)+IFERROR(LARGE(AH546:AM546,2),0)</f>
        <v>0</v>
      </c>
      <c r="AE546" s="22">
        <f>IFERROR(LARGE(AH546:AM546,3),0)+IFERROR(LARGE(AH546:AM546,4),0)</f>
        <v>0</v>
      </c>
      <c r="AF546" s="22">
        <f>IFERROR(LARGE(AH546:AM546,5),0)+IFERROR(LARGE(AH546:AM546,6),0)</f>
        <v>0</v>
      </c>
      <c r="AG546" s="22">
        <f>IFERROR(LARGE(AH546:AM546,7),0)</f>
        <v>0</v>
      </c>
      <c r="AH546" s="22"/>
      <c r="AI546" s="22"/>
      <c r="AJ546" s="22"/>
      <c r="AK546" s="22"/>
      <c r="AL546" s="22"/>
      <c r="AM546" s="22"/>
    </row>
    <row r="547" spans="1:39">
      <c r="A547" s="3"/>
      <c r="B547" s="3"/>
      <c r="C547" s="3"/>
      <c r="D547" s="2">
        <f ca="1">IF(E546=E547,D546,CELL("wiersz",A545))</f>
        <v>109</v>
      </c>
      <c r="E547" s="23">
        <f>LARGE(F547:AG547,1)+LARGE(F547:AG547,2)+LARGE(F547:AG547,3)+LARGE(F547:AG547,4)+IFERROR(LARGE(F547:AG547,5),0)+IFERROR(LARGE(F547:AG547,6),0)</f>
        <v>0</v>
      </c>
      <c r="F547" s="22"/>
      <c r="G547" s="22"/>
      <c r="H547" s="22"/>
      <c r="I547" s="71"/>
      <c r="J547" s="72"/>
      <c r="K547" s="72"/>
      <c r="L547" s="72"/>
      <c r="M547" s="72"/>
      <c r="N547" s="22"/>
      <c r="O547" s="22"/>
      <c r="P547" s="22"/>
      <c r="Q547" s="22"/>
      <c r="R547" s="22"/>
      <c r="S547" s="22"/>
      <c r="T547" s="71"/>
      <c r="U547" s="71"/>
      <c r="V547" s="22"/>
      <c r="W547" s="22"/>
      <c r="X547" s="22"/>
      <c r="Y547" s="73"/>
      <c r="Z547" s="22"/>
      <c r="AA547" s="22"/>
      <c r="AB547" s="22"/>
      <c r="AC547" s="22"/>
      <c r="AD547" s="22">
        <f>IFERROR(LARGE(AH547:AM547,1),0)+IFERROR(LARGE(AH547:AM547,2),0)</f>
        <v>0</v>
      </c>
      <c r="AE547" s="22">
        <f>IFERROR(LARGE(AH547:AM547,3),0)+IFERROR(LARGE(AH547:AM547,4),0)</f>
        <v>0</v>
      </c>
      <c r="AF547" s="22">
        <f>IFERROR(LARGE(AH547:AM547,5),0)+IFERROR(LARGE(AH547:AM547,6),0)</f>
        <v>0</v>
      </c>
      <c r="AG547" s="22">
        <f>IFERROR(LARGE(AH547:AM547,7),0)</f>
        <v>0</v>
      </c>
      <c r="AH547" s="22"/>
      <c r="AI547" s="22"/>
      <c r="AJ547" s="22"/>
      <c r="AK547" s="22"/>
      <c r="AL547" s="22"/>
      <c r="AM547" s="22"/>
    </row>
    <row r="548" spans="1:39">
      <c r="A548" s="3"/>
      <c r="B548" s="3"/>
      <c r="C548" s="3"/>
      <c r="D548" s="2">
        <f ca="1">IF(E547=E548,D547,CELL("wiersz",A546))</f>
        <v>109</v>
      </c>
      <c r="E548" s="23">
        <f>LARGE(F548:AG548,1)+LARGE(F548:AG548,2)+LARGE(F548:AG548,3)+LARGE(F548:AG548,4)+IFERROR(LARGE(F548:AG548,5),0)+IFERROR(LARGE(F548:AG548,6),0)</f>
        <v>0</v>
      </c>
      <c r="F548" s="22"/>
      <c r="G548" s="22"/>
      <c r="H548" s="22"/>
      <c r="I548" s="71"/>
      <c r="J548" s="72"/>
      <c r="K548" s="72"/>
      <c r="L548" s="72"/>
      <c r="M548" s="72"/>
      <c r="N548" s="22"/>
      <c r="O548" s="22"/>
      <c r="P548" s="22"/>
      <c r="Q548" s="22"/>
      <c r="R548" s="22"/>
      <c r="S548" s="22"/>
      <c r="T548" s="71"/>
      <c r="U548" s="71"/>
      <c r="V548" s="22"/>
      <c r="W548" s="22"/>
      <c r="X548" s="22"/>
      <c r="Y548" s="73"/>
      <c r="Z548" s="22"/>
      <c r="AA548" s="22"/>
      <c r="AB548" s="22"/>
      <c r="AC548" s="22"/>
      <c r="AD548" s="22">
        <f>IFERROR(LARGE(AH548:AM548,1),0)+IFERROR(LARGE(AH548:AM548,2),0)</f>
        <v>0</v>
      </c>
      <c r="AE548" s="22">
        <f>IFERROR(LARGE(AH548:AM548,3),0)+IFERROR(LARGE(AH548:AM548,4),0)</f>
        <v>0</v>
      </c>
      <c r="AF548" s="22">
        <f>IFERROR(LARGE(AH548:AM548,5),0)+IFERROR(LARGE(AH548:AM548,6),0)</f>
        <v>0</v>
      </c>
      <c r="AG548" s="22">
        <f>IFERROR(LARGE(AH548:AM548,7),0)</f>
        <v>0</v>
      </c>
      <c r="AH548" s="22"/>
      <c r="AI548" s="22"/>
      <c r="AJ548" s="22"/>
      <c r="AK548" s="22"/>
      <c r="AL548" s="22"/>
      <c r="AM548" s="22"/>
    </row>
    <row r="549" spans="1:39">
      <c r="A549" s="3"/>
      <c r="B549" s="3"/>
      <c r="C549" s="3"/>
      <c r="D549" s="2">
        <f ca="1">IF(E548=E549,D548,CELL("wiersz",A547))</f>
        <v>109</v>
      </c>
      <c r="E549" s="23">
        <f>LARGE(F549:AG549,1)+LARGE(F549:AG549,2)+LARGE(F549:AG549,3)+LARGE(F549:AG549,4)+IFERROR(LARGE(F549:AG549,5),0)+IFERROR(LARGE(F549:AG549,6),0)</f>
        <v>0</v>
      </c>
      <c r="F549" s="22"/>
      <c r="G549" s="22"/>
      <c r="H549" s="22"/>
      <c r="I549" s="71"/>
      <c r="J549" s="72"/>
      <c r="K549" s="72"/>
      <c r="L549" s="72"/>
      <c r="M549" s="72"/>
      <c r="N549" s="22"/>
      <c r="O549" s="22"/>
      <c r="P549" s="22"/>
      <c r="Q549" s="22"/>
      <c r="R549" s="22"/>
      <c r="S549" s="22"/>
      <c r="T549" s="71"/>
      <c r="U549" s="71"/>
      <c r="V549" s="22"/>
      <c r="W549" s="22"/>
      <c r="X549" s="22"/>
      <c r="Y549" s="73"/>
      <c r="Z549" s="22"/>
      <c r="AA549" s="22"/>
      <c r="AB549" s="22"/>
      <c r="AC549" s="22"/>
      <c r="AD549" s="22">
        <f>IFERROR(LARGE(AH549:AM549,1),0)+IFERROR(LARGE(AH549:AM549,2),0)</f>
        <v>0</v>
      </c>
      <c r="AE549" s="22">
        <f>IFERROR(LARGE(AH549:AM549,3),0)+IFERROR(LARGE(AH549:AM549,4),0)</f>
        <v>0</v>
      </c>
      <c r="AF549" s="22">
        <f>IFERROR(LARGE(AH549:AM549,5),0)+IFERROR(LARGE(AH549:AM549,6),0)</f>
        <v>0</v>
      </c>
      <c r="AG549" s="22">
        <f>IFERROR(LARGE(AH549:AM549,7),0)</f>
        <v>0</v>
      </c>
      <c r="AH549" s="22"/>
      <c r="AI549" s="22"/>
      <c r="AJ549" s="22"/>
      <c r="AK549" s="22"/>
      <c r="AL549" s="22"/>
      <c r="AM549" s="22"/>
    </row>
    <row r="550" spans="1:39">
      <c r="A550" s="3"/>
      <c r="B550" s="3"/>
      <c r="C550" s="3"/>
      <c r="D550" s="2">
        <f ca="1">IF(E549=E550,D549,CELL("wiersz",A548))</f>
        <v>109</v>
      </c>
      <c r="E550" s="23">
        <f>LARGE(F550:AG550,1)+LARGE(F550:AG550,2)+LARGE(F550:AG550,3)+LARGE(F550:AG550,4)+IFERROR(LARGE(F550:AG550,5),0)+IFERROR(LARGE(F550:AG550,6),0)</f>
        <v>0</v>
      </c>
      <c r="F550" s="22"/>
      <c r="G550" s="22"/>
      <c r="H550" s="22"/>
      <c r="I550" s="71"/>
      <c r="J550" s="72"/>
      <c r="K550" s="72"/>
      <c r="L550" s="72"/>
      <c r="M550" s="72"/>
      <c r="N550" s="22"/>
      <c r="O550" s="22"/>
      <c r="P550" s="22"/>
      <c r="Q550" s="22"/>
      <c r="R550" s="22"/>
      <c r="S550" s="22"/>
      <c r="T550" s="71"/>
      <c r="U550" s="71"/>
      <c r="V550" s="22"/>
      <c r="W550" s="22"/>
      <c r="X550" s="22"/>
      <c r="Y550" s="73"/>
      <c r="Z550" s="22"/>
      <c r="AA550" s="22"/>
      <c r="AB550" s="22"/>
      <c r="AC550" s="22"/>
      <c r="AD550" s="22">
        <f>IFERROR(LARGE(AH550:AM550,1),0)+IFERROR(LARGE(AH550:AM550,2),0)</f>
        <v>0</v>
      </c>
      <c r="AE550" s="22">
        <f>IFERROR(LARGE(AH550:AM550,3),0)+IFERROR(LARGE(AH550:AM550,4),0)</f>
        <v>0</v>
      </c>
      <c r="AF550" s="22">
        <f>IFERROR(LARGE(AH550:AM550,5),0)+IFERROR(LARGE(AH550:AM550,6),0)</f>
        <v>0</v>
      </c>
      <c r="AG550" s="22">
        <f>IFERROR(LARGE(AH550:AM550,7),0)</f>
        <v>0</v>
      </c>
      <c r="AH550" s="22"/>
      <c r="AI550" s="22"/>
      <c r="AJ550" s="22"/>
      <c r="AK550" s="22"/>
      <c r="AL550" s="22"/>
      <c r="AM550" s="22"/>
    </row>
    <row r="551" spans="1:39">
      <c r="A551" s="3"/>
      <c r="B551" s="3"/>
      <c r="C551" s="3"/>
      <c r="D551" s="2">
        <f ca="1">IF(E550=E551,D550,CELL("wiersz",A549))</f>
        <v>109</v>
      </c>
      <c r="E551" s="23">
        <f>LARGE(F551:AG551,1)+LARGE(F551:AG551,2)+LARGE(F551:AG551,3)+LARGE(F551:AG551,4)+IFERROR(LARGE(F551:AG551,5),0)+IFERROR(LARGE(F551:AG551,6),0)</f>
        <v>0</v>
      </c>
      <c r="F551" s="22"/>
      <c r="G551" s="22"/>
      <c r="H551" s="22"/>
      <c r="I551" s="71"/>
      <c r="J551" s="72"/>
      <c r="K551" s="72"/>
      <c r="L551" s="72"/>
      <c r="M551" s="72"/>
      <c r="N551" s="22"/>
      <c r="O551" s="22"/>
      <c r="P551" s="22"/>
      <c r="Q551" s="22"/>
      <c r="R551" s="22"/>
      <c r="S551" s="22"/>
      <c r="T551" s="71"/>
      <c r="U551" s="71"/>
      <c r="V551" s="22"/>
      <c r="W551" s="22"/>
      <c r="X551" s="22"/>
      <c r="Y551" s="73"/>
      <c r="Z551" s="22"/>
      <c r="AA551" s="22"/>
      <c r="AB551" s="22"/>
      <c r="AC551" s="22"/>
      <c r="AD551" s="22">
        <f>IFERROR(LARGE(AH551:AM551,1),0)+IFERROR(LARGE(AH551:AM551,2),0)</f>
        <v>0</v>
      </c>
      <c r="AE551" s="22">
        <f>IFERROR(LARGE(AH551:AM551,3),0)+IFERROR(LARGE(AH551:AM551,4),0)</f>
        <v>0</v>
      </c>
      <c r="AF551" s="22">
        <f>IFERROR(LARGE(AH551:AM551,5),0)+IFERROR(LARGE(AH551:AM551,6),0)</f>
        <v>0</v>
      </c>
      <c r="AG551" s="22">
        <f>IFERROR(LARGE(AH551:AM551,7),0)</f>
        <v>0</v>
      </c>
      <c r="AH551" s="22"/>
      <c r="AI551" s="22"/>
      <c r="AJ551" s="22"/>
      <c r="AK551" s="22"/>
      <c r="AL551" s="22"/>
      <c r="AM551" s="22"/>
    </row>
    <row r="552" spans="1:39">
      <c r="A552" s="3"/>
      <c r="B552" s="3"/>
      <c r="C552" s="3"/>
      <c r="D552" s="2">
        <f ca="1">IF(E551=E552,D551,CELL("wiersz",A550))</f>
        <v>109</v>
      </c>
      <c r="E552" s="23">
        <f>LARGE(F552:AG552,1)+LARGE(F552:AG552,2)+LARGE(F552:AG552,3)+LARGE(F552:AG552,4)+IFERROR(LARGE(F552:AG552,5),0)+IFERROR(LARGE(F552:AG552,6),0)</f>
        <v>0</v>
      </c>
      <c r="F552" s="22"/>
      <c r="G552" s="22"/>
      <c r="H552" s="22"/>
      <c r="I552" s="71"/>
      <c r="J552" s="72"/>
      <c r="K552" s="72"/>
      <c r="L552" s="72"/>
      <c r="M552" s="72"/>
      <c r="N552" s="22"/>
      <c r="O552" s="22"/>
      <c r="P552" s="22"/>
      <c r="Q552" s="22"/>
      <c r="R552" s="22"/>
      <c r="S552" s="22"/>
      <c r="T552" s="71"/>
      <c r="U552" s="71"/>
      <c r="V552" s="22"/>
      <c r="W552" s="22"/>
      <c r="X552" s="22"/>
      <c r="Y552" s="73"/>
      <c r="Z552" s="22"/>
      <c r="AA552" s="22"/>
      <c r="AB552" s="22"/>
      <c r="AC552" s="22"/>
      <c r="AD552" s="22">
        <f>IFERROR(LARGE(AH552:AM552,1),0)+IFERROR(LARGE(AH552:AM552,2),0)</f>
        <v>0</v>
      </c>
      <c r="AE552" s="22">
        <f>IFERROR(LARGE(AH552:AM552,3),0)+IFERROR(LARGE(AH552:AM552,4),0)</f>
        <v>0</v>
      </c>
      <c r="AF552" s="22">
        <f>IFERROR(LARGE(AH552:AM552,5),0)+IFERROR(LARGE(AH552:AM552,6),0)</f>
        <v>0</v>
      </c>
      <c r="AG552" s="22">
        <f>IFERROR(LARGE(AH552:AM552,7),0)</f>
        <v>0</v>
      </c>
      <c r="AH552" s="22"/>
      <c r="AI552" s="22"/>
      <c r="AJ552" s="22"/>
      <c r="AK552" s="22"/>
      <c r="AL552" s="22"/>
      <c r="AM552" s="22"/>
    </row>
    <row r="553" spans="1:39">
      <c r="A553" s="3"/>
      <c r="B553" s="3"/>
      <c r="C553" s="3"/>
      <c r="D553" s="2">
        <f ca="1">IF(E552=E553,D552,CELL("wiersz",A551))</f>
        <v>109</v>
      </c>
      <c r="E553" s="23">
        <f>LARGE(F553:AG553,1)+LARGE(F553:AG553,2)+LARGE(F553:AG553,3)+LARGE(F553:AG553,4)+IFERROR(LARGE(F553:AG553,5),0)+IFERROR(LARGE(F553:AG553,6),0)</f>
        <v>0</v>
      </c>
      <c r="F553" s="22"/>
      <c r="G553" s="22"/>
      <c r="H553" s="22"/>
      <c r="I553" s="71"/>
      <c r="J553" s="72"/>
      <c r="K553" s="72"/>
      <c r="L553" s="72"/>
      <c r="M553" s="72"/>
      <c r="N553" s="22"/>
      <c r="O553" s="22"/>
      <c r="P553" s="22"/>
      <c r="Q553" s="22"/>
      <c r="R553" s="22"/>
      <c r="S553" s="22"/>
      <c r="T553" s="71"/>
      <c r="U553" s="71"/>
      <c r="V553" s="22"/>
      <c r="W553" s="22"/>
      <c r="X553" s="22"/>
      <c r="Y553" s="73"/>
      <c r="Z553" s="22"/>
      <c r="AA553" s="22"/>
      <c r="AB553" s="22"/>
      <c r="AC553" s="22"/>
      <c r="AD553" s="22">
        <f>IFERROR(LARGE(AH553:AM553,1),0)+IFERROR(LARGE(AH553:AM553,2),0)</f>
        <v>0</v>
      </c>
      <c r="AE553" s="22">
        <f>IFERROR(LARGE(AH553:AM553,3),0)+IFERROR(LARGE(AH553:AM553,4),0)</f>
        <v>0</v>
      </c>
      <c r="AF553" s="22">
        <f>IFERROR(LARGE(AH553:AM553,5),0)+IFERROR(LARGE(AH553:AM553,6),0)</f>
        <v>0</v>
      </c>
      <c r="AG553" s="22">
        <f>IFERROR(LARGE(AH553:AM553,7),0)</f>
        <v>0</v>
      </c>
      <c r="AH553" s="22"/>
      <c r="AI553" s="22"/>
      <c r="AJ553" s="22"/>
      <c r="AK553" s="22"/>
      <c r="AL553" s="22"/>
      <c r="AM553" s="22"/>
    </row>
    <row r="554" spans="1:39">
      <c r="A554" s="3"/>
      <c r="B554" s="3"/>
      <c r="C554" s="3"/>
      <c r="D554" s="2">
        <f ca="1">IF(E553=E554,D553,CELL("wiersz",A552))</f>
        <v>109</v>
      </c>
      <c r="E554" s="23">
        <f>LARGE(F554:AG554,1)+LARGE(F554:AG554,2)+LARGE(F554:AG554,3)+LARGE(F554:AG554,4)+IFERROR(LARGE(F554:AG554,5),0)+IFERROR(LARGE(F554:AG554,6),0)</f>
        <v>0</v>
      </c>
      <c r="F554" s="22"/>
      <c r="G554" s="22"/>
      <c r="H554" s="22"/>
      <c r="I554" s="71"/>
      <c r="J554" s="72"/>
      <c r="K554" s="72"/>
      <c r="L554" s="72"/>
      <c r="M554" s="72"/>
      <c r="N554" s="22"/>
      <c r="O554" s="22"/>
      <c r="P554" s="22"/>
      <c r="Q554" s="22"/>
      <c r="R554" s="22"/>
      <c r="S554" s="22"/>
      <c r="T554" s="71"/>
      <c r="U554" s="71"/>
      <c r="V554" s="22"/>
      <c r="W554" s="22"/>
      <c r="X554" s="22"/>
      <c r="Y554" s="73"/>
      <c r="Z554" s="22"/>
      <c r="AA554" s="22"/>
      <c r="AB554" s="22"/>
      <c r="AC554" s="22"/>
      <c r="AD554" s="22">
        <f>IFERROR(LARGE(AH554:AM554,1),0)+IFERROR(LARGE(AH554:AM554,2),0)</f>
        <v>0</v>
      </c>
      <c r="AE554" s="22">
        <f>IFERROR(LARGE(AH554:AM554,3),0)+IFERROR(LARGE(AH554:AM554,4),0)</f>
        <v>0</v>
      </c>
      <c r="AF554" s="22">
        <f>IFERROR(LARGE(AH554:AM554,5),0)+IFERROR(LARGE(AH554:AM554,6),0)</f>
        <v>0</v>
      </c>
      <c r="AG554" s="22">
        <f>IFERROR(LARGE(AH554:AM554,7),0)</f>
        <v>0</v>
      </c>
      <c r="AH554" s="22"/>
      <c r="AI554" s="22"/>
      <c r="AJ554" s="22"/>
      <c r="AK554" s="22"/>
      <c r="AL554" s="22"/>
      <c r="AM554" s="22"/>
    </row>
    <row r="555" spans="1:39">
      <c r="A555" s="3"/>
      <c r="B555" s="3"/>
      <c r="C555" s="3"/>
      <c r="D555" s="2">
        <f ca="1">IF(E554=E555,D554,CELL("wiersz",A553))</f>
        <v>109</v>
      </c>
      <c r="E555" s="23">
        <f>LARGE(F555:AG555,1)+LARGE(F555:AG555,2)+LARGE(F555:AG555,3)+LARGE(F555:AG555,4)+IFERROR(LARGE(F555:AG555,5),0)+IFERROR(LARGE(F555:AG555,6),0)</f>
        <v>0</v>
      </c>
      <c r="F555" s="22"/>
      <c r="G555" s="22"/>
      <c r="H555" s="22"/>
      <c r="I555" s="71"/>
      <c r="J555" s="72"/>
      <c r="K555" s="72"/>
      <c r="L555" s="72"/>
      <c r="M555" s="72"/>
      <c r="N555" s="22"/>
      <c r="O555" s="22"/>
      <c r="P555" s="22"/>
      <c r="Q555" s="22"/>
      <c r="R555" s="22"/>
      <c r="S555" s="22"/>
      <c r="T555" s="71"/>
      <c r="U555" s="71"/>
      <c r="V555" s="22"/>
      <c r="W555" s="22"/>
      <c r="X555" s="22"/>
      <c r="Y555" s="73"/>
      <c r="Z555" s="22"/>
      <c r="AA555" s="22"/>
      <c r="AB555" s="22"/>
      <c r="AC555" s="22"/>
      <c r="AD555" s="22">
        <f>IFERROR(LARGE(AH555:AM555,1),0)+IFERROR(LARGE(AH555:AM555,2),0)</f>
        <v>0</v>
      </c>
      <c r="AE555" s="22">
        <f>IFERROR(LARGE(AH555:AM555,3),0)+IFERROR(LARGE(AH555:AM555,4),0)</f>
        <v>0</v>
      </c>
      <c r="AF555" s="22">
        <f>IFERROR(LARGE(AH555:AM555,5),0)+IFERROR(LARGE(AH555:AM555,6),0)</f>
        <v>0</v>
      </c>
      <c r="AG555" s="22">
        <f>IFERROR(LARGE(AH555:AM555,7),0)</f>
        <v>0</v>
      </c>
      <c r="AH555" s="22"/>
      <c r="AI555" s="22"/>
      <c r="AJ555" s="22"/>
      <c r="AK555" s="22"/>
      <c r="AL555" s="22"/>
      <c r="AM555" s="22"/>
    </row>
    <row r="556" spans="1:39">
      <c r="A556" s="3"/>
      <c r="B556" s="3"/>
      <c r="C556" s="3"/>
      <c r="D556" s="2">
        <f ca="1">IF(E555=E556,D555,CELL("wiersz",A554))</f>
        <v>109</v>
      </c>
      <c r="E556" s="23">
        <f>LARGE(F556:AG556,1)+LARGE(F556:AG556,2)+LARGE(F556:AG556,3)+LARGE(F556:AG556,4)+IFERROR(LARGE(F556:AG556,5),0)+IFERROR(LARGE(F556:AG556,6),0)</f>
        <v>0</v>
      </c>
      <c r="F556" s="22"/>
      <c r="G556" s="22"/>
      <c r="H556" s="22"/>
      <c r="I556" s="71"/>
      <c r="J556" s="72"/>
      <c r="K556" s="72"/>
      <c r="L556" s="72"/>
      <c r="M556" s="72"/>
      <c r="N556" s="22"/>
      <c r="O556" s="22"/>
      <c r="P556" s="22"/>
      <c r="Q556" s="22"/>
      <c r="R556" s="22"/>
      <c r="S556" s="22"/>
      <c r="T556" s="71"/>
      <c r="U556" s="71"/>
      <c r="V556" s="22"/>
      <c r="W556" s="22"/>
      <c r="X556" s="22"/>
      <c r="Y556" s="73"/>
      <c r="Z556" s="22"/>
      <c r="AA556" s="22"/>
      <c r="AB556" s="22"/>
      <c r="AC556" s="22"/>
      <c r="AD556" s="22">
        <f>IFERROR(LARGE(AH556:AM556,1),0)+IFERROR(LARGE(AH556:AM556,2),0)</f>
        <v>0</v>
      </c>
      <c r="AE556" s="22">
        <f>IFERROR(LARGE(AH556:AM556,3),0)+IFERROR(LARGE(AH556:AM556,4),0)</f>
        <v>0</v>
      </c>
      <c r="AF556" s="22">
        <f>IFERROR(LARGE(AH556:AM556,5),0)+IFERROR(LARGE(AH556:AM556,6),0)</f>
        <v>0</v>
      </c>
      <c r="AG556" s="22">
        <f>IFERROR(LARGE(AH556:AM556,7),0)</f>
        <v>0</v>
      </c>
      <c r="AH556" s="22"/>
      <c r="AI556" s="22"/>
      <c r="AJ556" s="22"/>
      <c r="AK556" s="22"/>
      <c r="AL556" s="22"/>
      <c r="AM556" s="22"/>
    </row>
    <row r="557" spans="1:39">
      <c r="A557" s="3"/>
      <c r="B557" s="3"/>
      <c r="C557" s="3"/>
      <c r="D557" s="2">
        <f ca="1">IF(E556=E557,D556,CELL("wiersz",A555))</f>
        <v>109</v>
      </c>
      <c r="E557" s="23">
        <f>LARGE(F557:AG557,1)+LARGE(F557:AG557,2)+LARGE(F557:AG557,3)+LARGE(F557:AG557,4)+IFERROR(LARGE(F557:AG557,5),0)+IFERROR(LARGE(F557:AG557,6),0)</f>
        <v>0</v>
      </c>
      <c r="F557" s="22"/>
      <c r="G557" s="22"/>
      <c r="H557" s="22"/>
      <c r="I557" s="71"/>
      <c r="J557" s="72"/>
      <c r="K557" s="72"/>
      <c r="L557" s="72"/>
      <c r="M557" s="72"/>
      <c r="N557" s="22"/>
      <c r="O557" s="22"/>
      <c r="P557" s="22"/>
      <c r="Q557" s="22"/>
      <c r="R557" s="22"/>
      <c r="S557" s="22"/>
      <c r="T557" s="71"/>
      <c r="U557" s="71"/>
      <c r="V557" s="22"/>
      <c r="W557" s="22"/>
      <c r="X557" s="22"/>
      <c r="Y557" s="73"/>
      <c r="Z557" s="22"/>
      <c r="AA557" s="22"/>
      <c r="AB557" s="22"/>
      <c r="AC557" s="22"/>
      <c r="AD557" s="22">
        <f>IFERROR(LARGE(AH557:AM557,1),0)+IFERROR(LARGE(AH557:AM557,2),0)</f>
        <v>0</v>
      </c>
      <c r="AE557" s="22">
        <f>IFERROR(LARGE(AH557:AM557,3),0)+IFERROR(LARGE(AH557:AM557,4),0)</f>
        <v>0</v>
      </c>
      <c r="AF557" s="22">
        <f>IFERROR(LARGE(AH557:AM557,5),0)+IFERROR(LARGE(AH557:AM557,6),0)</f>
        <v>0</v>
      </c>
      <c r="AG557" s="22">
        <f>IFERROR(LARGE(AH557:AM557,7),0)</f>
        <v>0</v>
      </c>
      <c r="AH557" s="22"/>
      <c r="AI557" s="22"/>
      <c r="AJ557" s="22"/>
      <c r="AK557" s="22"/>
      <c r="AL557" s="22"/>
      <c r="AM557" s="22"/>
    </row>
    <row r="558" spans="1:39">
      <c r="A558" s="3"/>
      <c r="B558" s="3"/>
      <c r="C558" s="3"/>
      <c r="D558" s="2">
        <f ca="1">IF(E557=E558,D557,CELL("wiersz",A556))</f>
        <v>109</v>
      </c>
      <c r="E558" s="23">
        <f>LARGE(F558:AG558,1)+LARGE(F558:AG558,2)+LARGE(F558:AG558,3)+LARGE(F558:AG558,4)+IFERROR(LARGE(F558:AG558,5),0)+IFERROR(LARGE(F558:AG558,6),0)</f>
        <v>0</v>
      </c>
      <c r="F558" s="22"/>
      <c r="G558" s="22"/>
      <c r="H558" s="22"/>
      <c r="I558" s="71"/>
      <c r="J558" s="72"/>
      <c r="K558" s="72"/>
      <c r="L558" s="72"/>
      <c r="M558" s="72"/>
      <c r="N558" s="22"/>
      <c r="O558" s="22"/>
      <c r="P558" s="22"/>
      <c r="Q558" s="22"/>
      <c r="R558" s="22"/>
      <c r="S558" s="22"/>
      <c r="T558" s="71"/>
      <c r="U558" s="71"/>
      <c r="V558" s="22"/>
      <c r="W558" s="22"/>
      <c r="X558" s="22"/>
      <c r="Y558" s="73"/>
      <c r="Z558" s="22"/>
      <c r="AA558" s="22"/>
      <c r="AB558" s="22"/>
      <c r="AC558" s="22"/>
      <c r="AD558" s="22">
        <f>IFERROR(LARGE(AH558:AM558,1),0)+IFERROR(LARGE(AH558:AM558,2),0)</f>
        <v>0</v>
      </c>
      <c r="AE558" s="22">
        <f>IFERROR(LARGE(AH558:AM558,3),0)+IFERROR(LARGE(AH558:AM558,4),0)</f>
        <v>0</v>
      </c>
      <c r="AF558" s="22">
        <f>IFERROR(LARGE(AH558:AM558,5),0)+IFERROR(LARGE(AH558:AM558,6),0)</f>
        <v>0</v>
      </c>
      <c r="AG558" s="22">
        <f>IFERROR(LARGE(AH558:AM558,7),0)</f>
        <v>0</v>
      </c>
      <c r="AH558" s="22"/>
      <c r="AI558" s="22"/>
      <c r="AJ558" s="22"/>
      <c r="AK558" s="22"/>
      <c r="AL558" s="22"/>
      <c r="AM558" s="22"/>
    </row>
    <row r="559" spans="1:39">
      <c r="A559" s="3"/>
      <c r="B559" s="3"/>
      <c r="C559" s="3"/>
      <c r="D559" s="2">
        <f ca="1">IF(E558=E559,D558,CELL("wiersz",A557))</f>
        <v>109</v>
      </c>
      <c r="E559" s="23">
        <f>LARGE(F559:AG559,1)+LARGE(F559:AG559,2)+LARGE(F559:AG559,3)+LARGE(F559:AG559,4)+IFERROR(LARGE(F559:AG559,5),0)+IFERROR(LARGE(F559:AG559,6),0)</f>
        <v>0</v>
      </c>
      <c r="F559" s="22"/>
      <c r="G559" s="22"/>
      <c r="H559" s="22"/>
      <c r="I559" s="71"/>
      <c r="J559" s="72"/>
      <c r="K559" s="72"/>
      <c r="L559" s="72"/>
      <c r="M559" s="72"/>
      <c r="N559" s="22"/>
      <c r="O559" s="22"/>
      <c r="P559" s="22"/>
      <c r="Q559" s="22"/>
      <c r="R559" s="22"/>
      <c r="S559" s="22"/>
      <c r="T559" s="71"/>
      <c r="U559" s="71"/>
      <c r="V559" s="22"/>
      <c r="W559" s="22"/>
      <c r="X559" s="22"/>
      <c r="Y559" s="73"/>
      <c r="Z559" s="22"/>
      <c r="AA559" s="22"/>
      <c r="AB559" s="22"/>
      <c r="AC559" s="22"/>
      <c r="AD559" s="22">
        <f>IFERROR(LARGE(AH559:AM559,1),0)+IFERROR(LARGE(AH559:AM559,2),0)</f>
        <v>0</v>
      </c>
      <c r="AE559" s="22">
        <f>IFERROR(LARGE(AH559:AM559,3),0)+IFERROR(LARGE(AH559:AM559,4),0)</f>
        <v>0</v>
      </c>
      <c r="AF559" s="22">
        <f>IFERROR(LARGE(AH559:AM559,5),0)+IFERROR(LARGE(AH559:AM559,6),0)</f>
        <v>0</v>
      </c>
      <c r="AG559" s="22">
        <f>IFERROR(LARGE(AH559:AM559,7),0)</f>
        <v>0</v>
      </c>
      <c r="AH559" s="22"/>
      <c r="AI559" s="22"/>
      <c r="AJ559" s="22"/>
      <c r="AK559" s="22"/>
      <c r="AL559" s="22"/>
      <c r="AM559" s="22"/>
    </row>
    <row r="560" spans="1:39">
      <c r="A560" s="3"/>
      <c r="B560" s="3"/>
      <c r="C560" s="3"/>
      <c r="D560" s="2">
        <f ca="1">IF(E559=E560,D559,CELL("wiersz",A558))</f>
        <v>109</v>
      </c>
      <c r="E560" s="23">
        <f>LARGE(F560:AG560,1)+LARGE(F560:AG560,2)+LARGE(F560:AG560,3)+LARGE(F560:AG560,4)+IFERROR(LARGE(F560:AG560,5),0)+IFERROR(LARGE(F560:AG560,6),0)</f>
        <v>0</v>
      </c>
      <c r="F560" s="22"/>
      <c r="G560" s="22"/>
      <c r="H560" s="22"/>
      <c r="I560" s="71"/>
      <c r="J560" s="72"/>
      <c r="K560" s="72"/>
      <c r="L560" s="72"/>
      <c r="M560" s="72"/>
      <c r="N560" s="22"/>
      <c r="O560" s="22"/>
      <c r="P560" s="22"/>
      <c r="Q560" s="22"/>
      <c r="R560" s="22"/>
      <c r="S560" s="22"/>
      <c r="T560" s="71"/>
      <c r="U560" s="71"/>
      <c r="V560" s="22"/>
      <c r="W560" s="22"/>
      <c r="X560" s="22"/>
      <c r="Y560" s="73"/>
      <c r="Z560" s="22"/>
      <c r="AA560" s="22"/>
      <c r="AB560" s="22"/>
      <c r="AC560" s="22"/>
      <c r="AD560" s="22">
        <f>IFERROR(LARGE(AH560:AM560,1),0)+IFERROR(LARGE(AH560:AM560,2),0)</f>
        <v>0</v>
      </c>
      <c r="AE560" s="22">
        <f>IFERROR(LARGE(AH560:AM560,3),0)+IFERROR(LARGE(AH560:AM560,4),0)</f>
        <v>0</v>
      </c>
      <c r="AF560" s="22">
        <f>IFERROR(LARGE(AH560:AM560,5),0)+IFERROR(LARGE(AH560:AM560,6),0)</f>
        <v>0</v>
      </c>
      <c r="AG560" s="22">
        <f>IFERROR(LARGE(AH560:AM560,7),0)</f>
        <v>0</v>
      </c>
      <c r="AH560" s="22"/>
      <c r="AI560" s="22"/>
      <c r="AJ560" s="22"/>
      <c r="AK560" s="22"/>
      <c r="AL560" s="22"/>
      <c r="AM560" s="22"/>
    </row>
    <row r="561" spans="1:39">
      <c r="A561" s="3"/>
      <c r="B561" s="3"/>
      <c r="C561" s="3"/>
      <c r="D561" s="2">
        <f ca="1">IF(E560=E561,D560,CELL("wiersz",A559))</f>
        <v>109</v>
      </c>
      <c r="E561" s="23">
        <f>LARGE(F561:AG561,1)+LARGE(F561:AG561,2)+LARGE(F561:AG561,3)+LARGE(F561:AG561,4)+IFERROR(LARGE(F561:AG561,5),0)+IFERROR(LARGE(F561:AG561,6),0)</f>
        <v>0</v>
      </c>
      <c r="F561" s="22"/>
      <c r="G561" s="22"/>
      <c r="H561" s="22"/>
      <c r="I561" s="71"/>
      <c r="J561" s="72"/>
      <c r="K561" s="72"/>
      <c r="L561" s="72"/>
      <c r="M561" s="72"/>
      <c r="N561" s="22"/>
      <c r="O561" s="22"/>
      <c r="P561" s="22"/>
      <c r="Q561" s="22"/>
      <c r="R561" s="22"/>
      <c r="S561" s="22"/>
      <c r="T561" s="71"/>
      <c r="U561" s="71"/>
      <c r="V561" s="22"/>
      <c r="W561" s="22"/>
      <c r="X561" s="22"/>
      <c r="Y561" s="73"/>
      <c r="Z561" s="22"/>
      <c r="AA561" s="22"/>
      <c r="AB561" s="22"/>
      <c r="AC561" s="22"/>
      <c r="AD561" s="22">
        <f>IFERROR(LARGE(AH561:AM561,1),0)+IFERROR(LARGE(AH561:AM561,2),0)</f>
        <v>0</v>
      </c>
      <c r="AE561" s="22">
        <f>IFERROR(LARGE(AH561:AM561,3),0)+IFERROR(LARGE(AH561:AM561,4),0)</f>
        <v>0</v>
      </c>
      <c r="AF561" s="22">
        <f>IFERROR(LARGE(AH561:AM561,5),0)+IFERROR(LARGE(AH561:AM561,6),0)</f>
        <v>0</v>
      </c>
      <c r="AG561" s="22">
        <f>IFERROR(LARGE(AH561:AM561,7),0)</f>
        <v>0</v>
      </c>
      <c r="AH561" s="22"/>
      <c r="AI561" s="22"/>
      <c r="AJ561" s="22"/>
      <c r="AK561" s="22"/>
      <c r="AL561" s="22"/>
      <c r="AM561" s="22"/>
    </row>
    <row r="562" spans="1:39">
      <c r="A562" s="3"/>
      <c r="B562" s="3"/>
      <c r="C562" s="3"/>
      <c r="D562" s="2">
        <f ca="1">IF(E561=E562,D561,CELL("wiersz",A560))</f>
        <v>109</v>
      </c>
      <c r="E562" s="23">
        <f>LARGE(F562:AG562,1)+LARGE(F562:AG562,2)+LARGE(F562:AG562,3)+LARGE(F562:AG562,4)+IFERROR(LARGE(F562:AG562,5),0)+IFERROR(LARGE(F562:AG562,6),0)</f>
        <v>0</v>
      </c>
      <c r="F562" s="22"/>
      <c r="G562" s="22"/>
      <c r="H562" s="22"/>
      <c r="I562" s="71"/>
      <c r="J562" s="72"/>
      <c r="K562" s="72"/>
      <c r="L562" s="72"/>
      <c r="M562" s="72"/>
      <c r="N562" s="22"/>
      <c r="O562" s="22"/>
      <c r="P562" s="22"/>
      <c r="Q562" s="22"/>
      <c r="R562" s="22"/>
      <c r="S562" s="22"/>
      <c r="T562" s="71"/>
      <c r="U562" s="71"/>
      <c r="V562" s="22"/>
      <c r="W562" s="22"/>
      <c r="X562" s="22"/>
      <c r="Y562" s="73"/>
      <c r="Z562" s="22"/>
      <c r="AA562" s="22"/>
      <c r="AB562" s="22"/>
      <c r="AC562" s="22"/>
      <c r="AD562" s="22">
        <f>IFERROR(LARGE(AH562:AM562,1),0)+IFERROR(LARGE(AH562:AM562,2),0)</f>
        <v>0</v>
      </c>
      <c r="AE562" s="22">
        <f>IFERROR(LARGE(AH562:AM562,3),0)+IFERROR(LARGE(AH562:AM562,4),0)</f>
        <v>0</v>
      </c>
      <c r="AF562" s="22">
        <f>IFERROR(LARGE(AH562:AM562,5),0)+IFERROR(LARGE(AH562:AM562,6),0)</f>
        <v>0</v>
      </c>
      <c r="AG562" s="22">
        <f>IFERROR(LARGE(AH562:AM562,7),0)</f>
        <v>0</v>
      </c>
      <c r="AH562" s="22"/>
      <c r="AI562" s="22"/>
      <c r="AJ562" s="22"/>
      <c r="AK562" s="22"/>
      <c r="AL562" s="22"/>
      <c r="AM562" s="22"/>
    </row>
    <row r="563" spans="1:39">
      <c r="A563" s="3"/>
      <c r="B563" s="3"/>
      <c r="C563" s="3"/>
      <c r="D563" s="2">
        <f ca="1">IF(E562=E563,D562,CELL("wiersz",A561))</f>
        <v>109</v>
      </c>
      <c r="E563" s="23">
        <f>LARGE(F563:AG563,1)+LARGE(F563:AG563,2)+LARGE(F563:AG563,3)+LARGE(F563:AG563,4)+IFERROR(LARGE(F563:AG563,5),0)+IFERROR(LARGE(F563:AG563,6),0)</f>
        <v>0</v>
      </c>
      <c r="F563" s="22"/>
      <c r="G563" s="22"/>
      <c r="H563" s="22"/>
      <c r="I563" s="71"/>
      <c r="J563" s="72"/>
      <c r="K563" s="72"/>
      <c r="L563" s="72"/>
      <c r="M563" s="72"/>
      <c r="N563" s="22"/>
      <c r="O563" s="22"/>
      <c r="P563" s="22"/>
      <c r="Q563" s="22"/>
      <c r="R563" s="22"/>
      <c r="S563" s="22"/>
      <c r="T563" s="71"/>
      <c r="U563" s="71"/>
      <c r="V563" s="22"/>
      <c r="W563" s="22"/>
      <c r="X563" s="22"/>
      <c r="Y563" s="73"/>
      <c r="Z563" s="22"/>
      <c r="AA563" s="22"/>
      <c r="AB563" s="22"/>
      <c r="AC563" s="22"/>
      <c r="AD563" s="22">
        <f>IFERROR(LARGE(AH563:AM563,1),0)+IFERROR(LARGE(AH563:AM563,2),0)</f>
        <v>0</v>
      </c>
      <c r="AE563" s="22">
        <f>IFERROR(LARGE(AH563:AM563,3),0)+IFERROR(LARGE(AH563:AM563,4),0)</f>
        <v>0</v>
      </c>
      <c r="AF563" s="22">
        <f>IFERROR(LARGE(AH563:AM563,5),0)+IFERROR(LARGE(AH563:AM563,6),0)</f>
        <v>0</v>
      </c>
      <c r="AG563" s="22">
        <f>IFERROR(LARGE(AH563:AM563,7),0)</f>
        <v>0</v>
      </c>
      <c r="AH563" s="22"/>
      <c r="AI563" s="22"/>
      <c r="AJ563" s="22"/>
      <c r="AK563" s="22"/>
      <c r="AL563" s="22"/>
      <c r="AM563" s="22"/>
    </row>
    <row r="564" spans="1:39">
      <c r="A564" s="3"/>
      <c r="B564" s="3"/>
      <c r="C564" s="3"/>
      <c r="D564" s="2">
        <f ca="1">IF(E563=E564,D563,CELL("wiersz",A562))</f>
        <v>109</v>
      </c>
      <c r="E564" s="23">
        <f>LARGE(F564:AG564,1)+LARGE(F564:AG564,2)+LARGE(F564:AG564,3)+LARGE(F564:AG564,4)+IFERROR(LARGE(F564:AG564,5),0)+IFERROR(LARGE(F564:AG564,6),0)</f>
        <v>0</v>
      </c>
      <c r="F564" s="22"/>
      <c r="G564" s="22"/>
      <c r="H564" s="22"/>
      <c r="I564" s="71"/>
      <c r="J564" s="72"/>
      <c r="K564" s="72"/>
      <c r="L564" s="72"/>
      <c r="M564" s="72"/>
      <c r="N564" s="22"/>
      <c r="O564" s="22"/>
      <c r="P564" s="22"/>
      <c r="Q564" s="22"/>
      <c r="R564" s="22"/>
      <c r="S564" s="22"/>
      <c r="T564" s="71"/>
      <c r="U564" s="71"/>
      <c r="V564" s="22"/>
      <c r="W564" s="22"/>
      <c r="X564" s="22"/>
      <c r="Y564" s="73"/>
      <c r="Z564" s="22"/>
      <c r="AA564" s="22"/>
      <c r="AB564" s="22"/>
      <c r="AC564" s="22"/>
      <c r="AD564" s="22">
        <f>IFERROR(LARGE(AH564:AM564,1),0)+IFERROR(LARGE(AH564:AM564,2),0)</f>
        <v>0</v>
      </c>
      <c r="AE564" s="22">
        <f>IFERROR(LARGE(AH564:AM564,3),0)+IFERROR(LARGE(AH564:AM564,4),0)</f>
        <v>0</v>
      </c>
      <c r="AF564" s="22">
        <f>IFERROR(LARGE(AH564:AM564,5),0)+IFERROR(LARGE(AH564:AM564,6),0)</f>
        <v>0</v>
      </c>
      <c r="AG564" s="22">
        <f>IFERROR(LARGE(AH564:AM564,7),0)</f>
        <v>0</v>
      </c>
      <c r="AH564" s="22"/>
      <c r="AI564" s="22"/>
      <c r="AJ564" s="22"/>
      <c r="AK564" s="22"/>
      <c r="AL564" s="22"/>
      <c r="AM564" s="22"/>
    </row>
    <row r="565" spans="1:39">
      <c r="A565" s="3"/>
      <c r="B565" s="3"/>
      <c r="C565" s="3"/>
      <c r="D565" s="2">
        <f ca="1">IF(E564=E565,D564,CELL("wiersz",A563))</f>
        <v>109</v>
      </c>
      <c r="E565" s="23">
        <f>LARGE(F565:AG565,1)+LARGE(F565:AG565,2)+LARGE(F565:AG565,3)+LARGE(F565:AG565,4)+IFERROR(LARGE(F565:AG565,5),0)+IFERROR(LARGE(F565:AG565,6),0)</f>
        <v>0</v>
      </c>
      <c r="F565" s="22"/>
      <c r="G565" s="22"/>
      <c r="H565" s="22"/>
      <c r="I565" s="71"/>
      <c r="J565" s="72"/>
      <c r="K565" s="72"/>
      <c r="L565" s="72"/>
      <c r="M565" s="72"/>
      <c r="N565" s="22"/>
      <c r="O565" s="22"/>
      <c r="P565" s="22"/>
      <c r="Q565" s="22"/>
      <c r="R565" s="22"/>
      <c r="S565" s="22"/>
      <c r="T565" s="71"/>
      <c r="U565" s="71"/>
      <c r="V565" s="22"/>
      <c r="W565" s="22"/>
      <c r="X565" s="22"/>
      <c r="Y565" s="73"/>
      <c r="Z565" s="22"/>
      <c r="AA565" s="22"/>
      <c r="AB565" s="22"/>
      <c r="AC565" s="22"/>
      <c r="AD565" s="22">
        <f>IFERROR(LARGE(AH565:AM565,1),0)+IFERROR(LARGE(AH565:AM565,2),0)</f>
        <v>0</v>
      </c>
      <c r="AE565" s="22">
        <f>IFERROR(LARGE(AH565:AM565,3),0)+IFERROR(LARGE(AH565:AM565,4),0)</f>
        <v>0</v>
      </c>
      <c r="AF565" s="22">
        <f>IFERROR(LARGE(AH565:AM565,5),0)+IFERROR(LARGE(AH565:AM565,6),0)</f>
        <v>0</v>
      </c>
      <c r="AG565" s="22">
        <f>IFERROR(LARGE(AH565:AM565,7),0)</f>
        <v>0</v>
      </c>
      <c r="AH565" s="22"/>
      <c r="AI565" s="22"/>
      <c r="AJ565" s="22"/>
      <c r="AK565" s="22"/>
      <c r="AL565" s="22"/>
      <c r="AM565" s="22"/>
    </row>
    <row r="566" spans="1:39">
      <c r="A566" s="3"/>
      <c r="B566" s="3"/>
      <c r="C566" s="3"/>
      <c r="D566" s="2">
        <f ca="1">IF(E565=E566,D565,CELL("wiersz",A564))</f>
        <v>109</v>
      </c>
      <c r="E566" s="23">
        <f>LARGE(F566:AG566,1)+LARGE(F566:AG566,2)+LARGE(F566:AG566,3)+LARGE(F566:AG566,4)+IFERROR(LARGE(F566:AG566,5),0)+IFERROR(LARGE(F566:AG566,6),0)</f>
        <v>0</v>
      </c>
      <c r="F566" s="22"/>
      <c r="G566" s="22"/>
      <c r="H566" s="22"/>
      <c r="I566" s="71"/>
      <c r="J566" s="72"/>
      <c r="K566" s="72"/>
      <c r="L566" s="72"/>
      <c r="M566" s="72"/>
      <c r="N566" s="22"/>
      <c r="O566" s="22"/>
      <c r="P566" s="22"/>
      <c r="Q566" s="22"/>
      <c r="R566" s="22"/>
      <c r="S566" s="22"/>
      <c r="T566" s="71"/>
      <c r="U566" s="71"/>
      <c r="V566" s="22"/>
      <c r="W566" s="22"/>
      <c r="X566" s="22"/>
      <c r="Y566" s="73"/>
      <c r="Z566" s="22"/>
      <c r="AA566" s="22"/>
      <c r="AB566" s="22"/>
      <c r="AC566" s="22"/>
      <c r="AD566" s="22">
        <f>IFERROR(LARGE(AH566:AM566,1),0)+IFERROR(LARGE(AH566:AM566,2),0)</f>
        <v>0</v>
      </c>
      <c r="AE566" s="22">
        <f>IFERROR(LARGE(AH566:AM566,3),0)+IFERROR(LARGE(AH566:AM566,4),0)</f>
        <v>0</v>
      </c>
      <c r="AF566" s="22">
        <f>IFERROR(LARGE(AH566:AM566,5),0)+IFERROR(LARGE(AH566:AM566,6),0)</f>
        <v>0</v>
      </c>
      <c r="AG566" s="22">
        <f>IFERROR(LARGE(AH566:AM566,7),0)</f>
        <v>0</v>
      </c>
      <c r="AH566" s="22"/>
      <c r="AI566" s="22"/>
      <c r="AJ566" s="22"/>
      <c r="AK566" s="22"/>
      <c r="AL566" s="22"/>
      <c r="AM566" s="22"/>
    </row>
    <row r="567" spans="1:39">
      <c r="A567" s="3"/>
      <c r="B567" s="3"/>
      <c r="C567" s="3"/>
      <c r="D567" s="2">
        <f ca="1">IF(E566=E567,D566,CELL("wiersz",A565))</f>
        <v>109</v>
      </c>
      <c r="E567" s="23">
        <f>LARGE(F567:AG567,1)+LARGE(F567:AG567,2)+LARGE(F567:AG567,3)+LARGE(F567:AG567,4)+IFERROR(LARGE(F567:AG567,5),0)+IFERROR(LARGE(F567:AG567,6),0)</f>
        <v>0</v>
      </c>
      <c r="F567" s="22"/>
      <c r="G567" s="22"/>
      <c r="H567" s="22"/>
      <c r="I567" s="71"/>
      <c r="J567" s="72"/>
      <c r="K567" s="72"/>
      <c r="L567" s="72"/>
      <c r="M567" s="72"/>
      <c r="N567" s="22"/>
      <c r="O567" s="22"/>
      <c r="P567" s="22"/>
      <c r="Q567" s="22"/>
      <c r="R567" s="22"/>
      <c r="S567" s="22"/>
      <c r="T567" s="71"/>
      <c r="U567" s="71"/>
      <c r="V567" s="22"/>
      <c r="W567" s="22"/>
      <c r="X567" s="22"/>
      <c r="Y567" s="73"/>
      <c r="Z567" s="22"/>
      <c r="AA567" s="22"/>
      <c r="AB567" s="22"/>
      <c r="AC567" s="22"/>
      <c r="AD567" s="22">
        <f>IFERROR(LARGE(AH567:AM567,1),0)+IFERROR(LARGE(AH567:AM567,2),0)</f>
        <v>0</v>
      </c>
      <c r="AE567" s="22">
        <f>IFERROR(LARGE(AH567:AM567,3),0)+IFERROR(LARGE(AH567:AM567,4),0)</f>
        <v>0</v>
      </c>
      <c r="AF567" s="22">
        <f>IFERROR(LARGE(AH567:AM567,5),0)+IFERROR(LARGE(AH567:AM567,6),0)</f>
        <v>0</v>
      </c>
      <c r="AG567" s="22">
        <f>IFERROR(LARGE(AH567:AM567,7),0)</f>
        <v>0</v>
      </c>
      <c r="AH567" s="22"/>
      <c r="AI567" s="22"/>
      <c r="AJ567" s="22"/>
      <c r="AK567" s="22"/>
      <c r="AL567" s="22"/>
      <c r="AM567" s="22"/>
    </row>
    <row r="568" spans="1:39">
      <c r="A568" s="3"/>
      <c r="B568" s="3"/>
      <c r="C568" s="3"/>
      <c r="D568" s="2">
        <f ca="1">IF(E567=E568,D567,CELL("wiersz",A566))</f>
        <v>109</v>
      </c>
      <c r="E568" s="23">
        <f>LARGE(F568:AG568,1)+LARGE(F568:AG568,2)+LARGE(F568:AG568,3)+LARGE(F568:AG568,4)+IFERROR(LARGE(F568:AG568,5),0)+IFERROR(LARGE(F568:AG568,6),0)</f>
        <v>0</v>
      </c>
      <c r="F568" s="22"/>
      <c r="G568" s="22"/>
      <c r="H568" s="22"/>
      <c r="I568" s="71"/>
      <c r="J568" s="72"/>
      <c r="K568" s="72"/>
      <c r="L568" s="72"/>
      <c r="M568" s="72"/>
      <c r="N568" s="22"/>
      <c r="O568" s="22"/>
      <c r="P568" s="22"/>
      <c r="Q568" s="22"/>
      <c r="R568" s="22"/>
      <c r="S568" s="22"/>
      <c r="T568" s="71"/>
      <c r="U568" s="71"/>
      <c r="V568" s="22"/>
      <c r="W568" s="22"/>
      <c r="X568" s="22"/>
      <c r="Y568" s="73"/>
      <c r="Z568" s="22"/>
      <c r="AA568" s="22"/>
      <c r="AB568" s="22"/>
      <c r="AC568" s="22"/>
      <c r="AD568" s="22">
        <f>IFERROR(LARGE(AH568:AM568,1),0)+IFERROR(LARGE(AH568:AM568,2),0)</f>
        <v>0</v>
      </c>
      <c r="AE568" s="22">
        <f>IFERROR(LARGE(AH568:AM568,3),0)+IFERROR(LARGE(AH568:AM568,4),0)</f>
        <v>0</v>
      </c>
      <c r="AF568" s="22">
        <f>IFERROR(LARGE(AH568:AM568,5),0)+IFERROR(LARGE(AH568:AM568,6),0)</f>
        <v>0</v>
      </c>
      <c r="AG568" s="22">
        <f>IFERROR(LARGE(AH568:AM568,7),0)</f>
        <v>0</v>
      </c>
      <c r="AH568" s="22"/>
      <c r="AI568" s="22"/>
      <c r="AJ568" s="22"/>
      <c r="AK568" s="22"/>
      <c r="AL568" s="22"/>
      <c r="AM568" s="22"/>
    </row>
    <row r="569" spans="1:39">
      <c r="A569" s="3"/>
      <c r="B569" s="3"/>
      <c r="C569" s="3"/>
      <c r="D569" s="2">
        <f ca="1">IF(E568=E569,D568,CELL("wiersz",A567))</f>
        <v>109</v>
      </c>
      <c r="E569" s="23">
        <f>LARGE(F569:AG569,1)+LARGE(F569:AG569,2)+LARGE(F569:AG569,3)+LARGE(F569:AG569,4)+IFERROR(LARGE(F569:AG569,5),0)+IFERROR(LARGE(F569:AG569,6),0)</f>
        <v>0</v>
      </c>
      <c r="F569" s="22"/>
      <c r="G569" s="22"/>
      <c r="H569" s="22"/>
      <c r="I569" s="71"/>
      <c r="J569" s="72"/>
      <c r="K569" s="72"/>
      <c r="L569" s="72"/>
      <c r="M569" s="72"/>
      <c r="N569" s="22"/>
      <c r="O569" s="22"/>
      <c r="P569" s="22"/>
      <c r="Q569" s="22"/>
      <c r="R569" s="22"/>
      <c r="S569" s="22"/>
      <c r="T569" s="71"/>
      <c r="U569" s="71"/>
      <c r="V569" s="22"/>
      <c r="W569" s="22"/>
      <c r="X569" s="22"/>
      <c r="Y569" s="73"/>
      <c r="Z569" s="22"/>
      <c r="AA569" s="22"/>
      <c r="AB569" s="22"/>
      <c r="AC569" s="22"/>
      <c r="AD569" s="22">
        <f>IFERROR(LARGE(AH569:AM569,1),0)+IFERROR(LARGE(AH569:AM569,2),0)</f>
        <v>0</v>
      </c>
      <c r="AE569" s="22">
        <f>IFERROR(LARGE(AH569:AM569,3),0)+IFERROR(LARGE(AH569:AM569,4),0)</f>
        <v>0</v>
      </c>
      <c r="AF569" s="22">
        <f>IFERROR(LARGE(AH569:AM569,5),0)+IFERROR(LARGE(AH569:AM569,6),0)</f>
        <v>0</v>
      </c>
      <c r="AG569" s="22">
        <f>IFERROR(LARGE(AH569:AM569,7),0)</f>
        <v>0</v>
      </c>
      <c r="AH569" s="22"/>
      <c r="AI569" s="22"/>
      <c r="AJ569" s="22"/>
      <c r="AK569" s="22"/>
      <c r="AL569" s="22"/>
      <c r="AM569" s="22"/>
    </row>
    <row r="570" spans="1:39">
      <c r="A570" s="3"/>
      <c r="B570" s="3"/>
      <c r="C570" s="3"/>
      <c r="D570" s="2">
        <f ca="1">IF(E569=E570,D569,CELL("wiersz",A568))</f>
        <v>109</v>
      </c>
      <c r="E570" s="23">
        <f>LARGE(F570:AG570,1)+LARGE(F570:AG570,2)+LARGE(F570:AG570,3)+LARGE(F570:AG570,4)+IFERROR(LARGE(F570:AG570,5),0)+IFERROR(LARGE(F570:AG570,6),0)</f>
        <v>0</v>
      </c>
      <c r="F570" s="22"/>
      <c r="G570" s="22"/>
      <c r="H570" s="22"/>
      <c r="I570" s="71"/>
      <c r="J570" s="72"/>
      <c r="K570" s="72"/>
      <c r="L570" s="72"/>
      <c r="M570" s="72"/>
      <c r="N570" s="22"/>
      <c r="O570" s="22"/>
      <c r="P570" s="22"/>
      <c r="Q570" s="22"/>
      <c r="R570" s="22"/>
      <c r="S570" s="22"/>
      <c r="T570" s="71"/>
      <c r="U570" s="71"/>
      <c r="V570" s="22"/>
      <c r="W570" s="22"/>
      <c r="X570" s="22"/>
      <c r="Y570" s="73"/>
      <c r="Z570" s="22"/>
      <c r="AA570" s="22"/>
      <c r="AB570" s="22"/>
      <c r="AC570" s="22"/>
      <c r="AD570" s="22">
        <f>IFERROR(LARGE(AH570:AM570,1),0)+IFERROR(LARGE(AH570:AM570,2),0)</f>
        <v>0</v>
      </c>
      <c r="AE570" s="22">
        <f>IFERROR(LARGE(AH570:AM570,3),0)+IFERROR(LARGE(AH570:AM570,4),0)</f>
        <v>0</v>
      </c>
      <c r="AF570" s="22">
        <f>IFERROR(LARGE(AH570:AM570,5),0)+IFERROR(LARGE(AH570:AM570,6),0)</f>
        <v>0</v>
      </c>
      <c r="AG570" s="22">
        <f>IFERROR(LARGE(AH570:AM570,7),0)</f>
        <v>0</v>
      </c>
      <c r="AH570" s="22"/>
      <c r="AI570" s="22"/>
      <c r="AJ570" s="22"/>
      <c r="AK570" s="22"/>
      <c r="AL570" s="22"/>
      <c r="AM570" s="22"/>
    </row>
    <row r="571" spans="1:39">
      <c r="A571" s="3"/>
      <c r="B571" s="3"/>
      <c r="C571" s="3"/>
      <c r="D571" s="2">
        <f ca="1">IF(E570=E571,D570,CELL("wiersz",A569))</f>
        <v>109</v>
      </c>
      <c r="E571" s="23">
        <f>LARGE(F571:AG571,1)+LARGE(F571:AG571,2)+LARGE(F571:AG571,3)+LARGE(F571:AG571,4)+IFERROR(LARGE(F571:AG571,5),0)+IFERROR(LARGE(F571:AG571,6),0)</f>
        <v>0</v>
      </c>
      <c r="F571" s="22"/>
      <c r="G571" s="22"/>
      <c r="H571" s="22"/>
      <c r="I571" s="71"/>
      <c r="J571" s="72"/>
      <c r="K571" s="72"/>
      <c r="L571" s="72"/>
      <c r="M571" s="72"/>
      <c r="N571" s="22"/>
      <c r="O571" s="22"/>
      <c r="P571" s="22"/>
      <c r="Q571" s="22"/>
      <c r="R571" s="22"/>
      <c r="S571" s="22"/>
      <c r="T571" s="71"/>
      <c r="U571" s="71"/>
      <c r="V571" s="22"/>
      <c r="W571" s="22"/>
      <c r="X571" s="22"/>
      <c r="Y571" s="73"/>
      <c r="Z571" s="22"/>
      <c r="AA571" s="22"/>
      <c r="AB571" s="22"/>
      <c r="AC571" s="22"/>
      <c r="AD571" s="22">
        <f>IFERROR(LARGE(AH571:AM571,1),0)+IFERROR(LARGE(AH571:AM571,2),0)</f>
        <v>0</v>
      </c>
      <c r="AE571" s="22">
        <f>IFERROR(LARGE(AH571:AM571,3),0)+IFERROR(LARGE(AH571:AM571,4),0)</f>
        <v>0</v>
      </c>
      <c r="AF571" s="22">
        <f>IFERROR(LARGE(AH571:AM571,5),0)+IFERROR(LARGE(AH571:AM571,6),0)</f>
        <v>0</v>
      </c>
      <c r="AG571" s="22">
        <f>IFERROR(LARGE(AH571:AM571,7),0)</f>
        <v>0</v>
      </c>
      <c r="AH571" s="22"/>
      <c r="AI571" s="22"/>
      <c r="AJ571" s="22"/>
      <c r="AK571" s="22"/>
      <c r="AL571" s="22"/>
      <c r="AM571" s="22"/>
    </row>
    <row r="572" spans="1:39">
      <c r="A572" s="3"/>
      <c r="B572" s="3"/>
      <c r="C572" s="3"/>
      <c r="D572" s="2">
        <f ca="1">IF(E571=E572,D571,CELL("wiersz",A570))</f>
        <v>109</v>
      </c>
      <c r="E572" s="23">
        <f>LARGE(F572:AG572,1)+LARGE(F572:AG572,2)+LARGE(F572:AG572,3)+LARGE(F572:AG572,4)+IFERROR(LARGE(F572:AG572,5),0)+IFERROR(LARGE(F572:AG572,6),0)</f>
        <v>0</v>
      </c>
      <c r="F572" s="22"/>
      <c r="G572" s="22"/>
      <c r="H572" s="22"/>
      <c r="I572" s="71"/>
      <c r="J572" s="72"/>
      <c r="K572" s="72"/>
      <c r="L572" s="72"/>
      <c r="M572" s="72"/>
      <c r="N572" s="22"/>
      <c r="O572" s="22"/>
      <c r="P572" s="22"/>
      <c r="Q572" s="22"/>
      <c r="R572" s="22"/>
      <c r="S572" s="22"/>
      <c r="T572" s="71"/>
      <c r="U572" s="71"/>
      <c r="V572" s="22"/>
      <c r="W572" s="22"/>
      <c r="X572" s="22"/>
      <c r="Y572" s="73"/>
      <c r="Z572" s="22"/>
      <c r="AA572" s="22"/>
      <c r="AB572" s="22"/>
      <c r="AC572" s="22"/>
      <c r="AD572" s="22">
        <f>IFERROR(LARGE(AH572:AM572,1),0)+IFERROR(LARGE(AH572:AM572,2),0)</f>
        <v>0</v>
      </c>
      <c r="AE572" s="22">
        <f>IFERROR(LARGE(AH572:AM572,3),0)+IFERROR(LARGE(AH572:AM572,4),0)</f>
        <v>0</v>
      </c>
      <c r="AF572" s="22">
        <f>IFERROR(LARGE(AH572:AM572,5),0)+IFERROR(LARGE(AH572:AM572,6),0)</f>
        <v>0</v>
      </c>
      <c r="AG572" s="22">
        <f>IFERROR(LARGE(AH572:AM572,7),0)</f>
        <v>0</v>
      </c>
      <c r="AH572" s="22"/>
      <c r="AI572" s="22"/>
      <c r="AJ572" s="22"/>
      <c r="AK572" s="22"/>
      <c r="AL572" s="22"/>
      <c r="AM572" s="22"/>
    </row>
    <row r="573" spans="1:39">
      <c r="A573" s="3"/>
      <c r="B573" s="3"/>
      <c r="C573" s="3"/>
      <c r="D573" s="2">
        <f ca="1">IF(E572=E573,D572,CELL("wiersz",A571))</f>
        <v>109</v>
      </c>
      <c r="E573" s="23">
        <f>LARGE(F573:AG573,1)+LARGE(F573:AG573,2)+LARGE(F573:AG573,3)+LARGE(F573:AG573,4)+IFERROR(LARGE(F573:AG573,5),0)+IFERROR(LARGE(F573:AG573,6),0)</f>
        <v>0</v>
      </c>
      <c r="F573" s="22"/>
      <c r="G573" s="22"/>
      <c r="H573" s="22"/>
      <c r="I573" s="71"/>
      <c r="J573" s="72"/>
      <c r="K573" s="72"/>
      <c r="L573" s="72"/>
      <c r="M573" s="72"/>
      <c r="N573" s="22"/>
      <c r="O573" s="22"/>
      <c r="P573" s="22"/>
      <c r="Q573" s="22"/>
      <c r="R573" s="22"/>
      <c r="S573" s="22"/>
      <c r="T573" s="71"/>
      <c r="U573" s="71"/>
      <c r="V573" s="22"/>
      <c r="W573" s="22"/>
      <c r="X573" s="22"/>
      <c r="Y573" s="73"/>
      <c r="Z573" s="22"/>
      <c r="AA573" s="22"/>
      <c r="AB573" s="22"/>
      <c r="AC573" s="22"/>
      <c r="AD573" s="22">
        <f>IFERROR(LARGE(AH573:AM573,1),0)+IFERROR(LARGE(AH573:AM573,2),0)</f>
        <v>0</v>
      </c>
      <c r="AE573" s="22">
        <f>IFERROR(LARGE(AH573:AM573,3),0)+IFERROR(LARGE(AH573:AM573,4),0)</f>
        <v>0</v>
      </c>
      <c r="AF573" s="22">
        <f>IFERROR(LARGE(AH573:AM573,5),0)+IFERROR(LARGE(AH573:AM573,6),0)</f>
        <v>0</v>
      </c>
      <c r="AG573" s="22">
        <f>IFERROR(LARGE(AH573:AM573,7),0)</f>
        <v>0</v>
      </c>
      <c r="AH573" s="22"/>
      <c r="AI573" s="22"/>
      <c r="AJ573" s="22"/>
      <c r="AK573" s="22"/>
      <c r="AL573" s="22"/>
      <c r="AM573" s="22"/>
    </row>
    <row r="574" spans="1:39">
      <c r="A574" s="3"/>
      <c r="B574" s="3"/>
      <c r="C574" s="3"/>
      <c r="D574" s="2">
        <f ca="1">IF(E573=E574,D573,CELL("wiersz",A572))</f>
        <v>109</v>
      </c>
      <c r="E574" s="23">
        <f>LARGE(F574:AG574,1)+LARGE(F574:AG574,2)+LARGE(F574:AG574,3)+LARGE(F574:AG574,4)+IFERROR(LARGE(F574:AG574,5),0)+IFERROR(LARGE(F574:AG574,6),0)</f>
        <v>0</v>
      </c>
      <c r="F574" s="22"/>
      <c r="G574" s="22"/>
      <c r="H574" s="22"/>
      <c r="I574" s="71"/>
      <c r="J574" s="72"/>
      <c r="K574" s="72"/>
      <c r="L574" s="72"/>
      <c r="M574" s="72"/>
      <c r="N574" s="22"/>
      <c r="O574" s="22"/>
      <c r="P574" s="22"/>
      <c r="Q574" s="22"/>
      <c r="R574" s="22"/>
      <c r="S574" s="22"/>
      <c r="T574" s="71"/>
      <c r="U574" s="71"/>
      <c r="V574" s="22"/>
      <c r="W574" s="22"/>
      <c r="X574" s="22"/>
      <c r="Y574" s="73"/>
      <c r="Z574" s="22"/>
      <c r="AA574" s="22"/>
      <c r="AB574" s="22"/>
      <c r="AC574" s="22"/>
      <c r="AD574" s="22">
        <f>IFERROR(LARGE(AH574:AM574,1),0)+IFERROR(LARGE(AH574:AM574,2),0)</f>
        <v>0</v>
      </c>
      <c r="AE574" s="22">
        <f>IFERROR(LARGE(AH574:AM574,3),0)+IFERROR(LARGE(AH574:AM574,4),0)</f>
        <v>0</v>
      </c>
      <c r="AF574" s="22">
        <f>IFERROR(LARGE(AH574:AM574,5),0)+IFERROR(LARGE(AH574:AM574,6),0)</f>
        <v>0</v>
      </c>
      <c r="AG574" s="22">
        <f>IFERROR(LARGE(AH574:AM574,7),0)</f>
        <v>0</v>
      </c>
      <c r="AH574" s="22"/>
      <c r="AI574" s="22"/>
      <c r="AJ574" s="22"/>
      <c r="AK574" s="22"/>
      <c r="AL574" s="22"/>
      <c r="AM574" s="22"/>
    </row>
    <row r="575" spans="1:39">
      <c r="A575" s="3"/>
      <c r="B575" s="3"/>
      <c r="C575" s="3"/>
      <c r="D575" s="2">
        <f ca="1">IF(E574=E575,D574,CELL("wiersz",A573))</f>
        <v>109</v>
      </c>
      <c r="E575" s="23">
        <f>LARGE(F575:AG575,1)+LARGE(F575:AG575,2)+LARGE(F575:AG575,3)+LARGE(F575:AG575,4)+IFERROR(LARGE(F575:AG575,5),0)+IFERROR(LARGE(F575:AG575,6),0)</f>
        <v>0</v>
      </c>
      <c r="F575" s="22"/>
      <c r="G575" s="22"/>
      <c r="H575" s="22"/>
      <c r="I575" s="71"/>
      <c r="J575" s="72"/>
      <c r="K575" s="72"/>
      <c r="L575" s="72"/>
      <c r="M575" s="72"/>
      <c r="N575" s="22"/>
      <c r="O575" s="22"/>
      <c r="P575" s="22"/>
      <c r="Q575" s="22"/>
      <c r="R575" s="22"/>
      <c r="S575" s="22"/>
      <c r="T575" s="71"/>
      <c r="U575" s="71"/>
      <c r="V575" s="22"/>
      <c r="W575" s="22"/>
      <c r="X575" s="22"/>
      <c r="Y575" s="73"/>
      <c r="Z575" s="22"/>
      <c r="AA575" s="22"/>
      <c r="AB575" s="22"/>
      <c r="AC575" s="22"/>
      <c r="AD575" s="22">
        <f>IFERROR(LARGE(AH575:AM575,1),0)+IFERROR(LARGE(AH575:AM575,2),0)</f>
        <v>0</v>
      </c>
      <c r="AE575" s="22">
        <f>IFERROR(LARGE(AH575:AM575,3),0)+IFERROR(LARGE(AH575:AM575,4),0)</f>
        <v>0</v>
      </c>
      <c r="AF575" s="22">
        <f>IFERROR(LARGE(AH575:AM575,5),0)+IFERROR(LARGE(AH575:AM575,6),0)</f>
        <v>0</v>
      </c>
      <c r="AG575" s="22">
        <f>IFERROR(LARGE(AH575:AM575,7),0)</f>
        <v>0</v>
      </c>
      <c r="AH575" s="22"/>
      <c r="AI575" s="22"/>
      <c r="AJ575" s="22"/>
      <c r="AK575" s="22"/>
      <c r="AL575" s="22"/>
      <c r="AM575" s="22"/>
    </row>
    <row r="576" spans="1:39">
      <c r="A576" s="3"/>
      <c r="B576" s="3"/>
      <c r="C576" s="3"/>
      <c r="D576" s="2">
        <f ca="1">IF(E575=E576,D575,CELL("wiersz",A574))</f>
        <v>109</v>
      </c>
      <c r="E576" s="23">
        <f>LARGE(F576:AG576,1)+LARGE(F576:AG576,2)+LARGE(F576:AG576,3)+LARGE(F576:AG576,4)+IFERROR(LARGE(F576:AG576,5),0)+IFERROR(LARGE(F576:AG576,6),0)</f>
        <v>0</v>
      </c>
      <c r="F576" s="22"/>
      <c r="G576" s="22"/>
      <c r="H576" s="22"/>
      <c r="I576" s="71"/>
      <c r="J576" s="72"/>
      <c r="K576" s="72"/>
      <c r="L576" s="72"/>
      <c r="M576" s="72"/>
      <c r="N576" s="22"/>
      <c r="O576" s="22"/>
      <c r="P576" s="22"/>
      <c r="Q576" s="22"/>
      <c r="R576" s="22"/>
      <c r="S576" s="22"/>
      <c r="T576" s="71"/>
      <c r="U576" s="71"/>
      <c r="V576" s="22"/>
      <c r="W576" s="22"/>
      <c r="X576" s="22"/>
      <c r="Y576" s="73"/>
      <c r="Z576" s="22"/>
      <c r="AA576" s="22"/>
      <c r="AB576" s="22"/>
      <c r="AC576" s="22"/>
      <c r="AD576" s="22">
        <f>IFERROR(LARGE(AH576:AM576,1),0)+IFERROR(LARGE(AH576:AM576,2),0)</f>
        <v>0</v>
      </c>
      <c r="AE576" s="22">
        <f>IFERROR(LARGE(AH576:AM576,3),0)+IFERROR(LARGE(AH576:AM576,4),0)</f>
        <v>0</v>
      </c>
      <c r="AF576" s="22">
        <f>IFERROR(LARGE(AH576:AM576,5),0)+IFERROR(LARGE(AH576:AM576,6),0)</f>
        <v>0</v>
      </c>
      <c r="AG576" s="22">
        <f>IFERROR(LARGE(AH576:AM576,7),0)</f>
        <v>0</v>
      </c>
      <c r="AH576" s="22"/>
      <c r="AI576" s="22"/>
      <c r="AJ576" s="22"/>
      <c r="AK576" s="22"/>
      <c r="AL576" s="22"/>
      <c r="AM576" s="22"/>
    </row>
    <row r="577" spans="1:39">
      <c r="A577" s="3"/>
      <c r="B577" s="3"/>
      <c r="C577" s="3"/>
      <c r="D577" s="2">
        <f ca="1">IF(E576=E577,D576,CELL("wiersz",A575))</f>
        <v>109</v>
      </c>
      <c r="E577" s="23">
        <f>LARGE(F577:AG577,1)+LARGE(F577:AG577,2)+LARGE(F577:AG577,3)+LARGE(F577:AG577,4)+IFERROR(LARGE(F577:AG577,5),0)+IFERROR(LARGE(F577:AG577,6),0)</f>
        <v>0</v>
      </c>
      <c r="F577" s="22"/>
      <c r="G577" s="22"/>
      <c r="H577" s="22"/>
      <c r="I577" s="71"/>
      <c r="J577" s="72"/>
      <c r="K577" s="72"/>
      <c r="L577" s="72"/>
      <c r="M577" s="72"/>
      <c r="N577" s="22"/>
      <c r="O577" s="22"/>
      <c r="P577" s="22"/>
      <c r="Q577" s="22"/>
      <c r="R577" s="22"/>
      <c r="S577" s="22"/>
      <c r="T577" s="71"/>
      <c r="U577" s="71"/>
      <c r="V577" s="22"/>
      <c r="W577" s="22"/>
      <c r="X577" s="22"/>
      <c r="Y577" s="73"/>
      <c r="Z577" s="22"/>
      <c r="AA577" s="22"/>
      <c r="AB577" s="22"/>
      <c r="AC577" s="22"/>
      <c r="AD577" s="22">
        <f>IFERROR(LARGE(AH577:AM577,1),0)+IFERROR(LARGE(AH577:AM577,2),0)</f>
        <v>0</v>
      </c>
      <c r="AE577" s="22">
        <f>IFERROR(LARGE(AH577:AM577,3),0)+IFERROR(LARGE(AH577:AM577,4),0)</f>
        <v>0</v>
      </c>
      <c r="AF577" s="22">
        <f>IFERROR(LARGE(AH577:AM577,5),0)+IFERROR(LARGE(AH577:AM577,6),0)</f>
        <v>0</v>
      </c>
      <c r="AG577" s="22">
        <f>IFERROR(LARGE(AH577:AM577,7),0)</f>
        <v>0</v>
      </c>
      <c r="AH577" s="22"/>
      <c r="AI577" s="22"/>
      <c r="AJ577" s="22"/>
      <c r="AK577" s="22"/>
      <c r="AL577" s="22"/>
      <c r="AM577" s="22"/>
    </row>
    <row r="578" spans="1:39">
      <c r="A578" s="3"/>
      <c r="B578" s="3"/>
      <c r="C578" s="3"/>
      <c r="D578" s="2">
        <f ca="1">IF(E577=E578,D577,CELL("wiersz",A576))</f>
        <v>109</v>
      </c>
      <c r="E578" s="23">
        <f>LARGE(F578:AG578,1)+LARGE(F578:AG578,2)+LARGE(F578:AG578,3)+LARGE(F578:AG578,4)+IFERROR(LARGE(F578:AG578,5),0)+IFERROR(LARGE(F578:AG578,6),0)</f>
        <v>0</v>
      </c>
      <c r="F578" s="22"/>
      <c r="G578" s="22"/>
      <c r="H578" s="22"/>
      <c r="I578" s="71"/>
      <c r="J578" s="72"/>
      <c r="K578" s="72"/>
      <c r="L578" s="72"/>
      <c r="M578" s="72"/>
      <c r="N578" s="22"/>
      <c r="O578" s="22"/>
      <c r="P578" s="22"/>
      <c r="Q578" s="22"/>
      <c r="R578" s="22"/>
      <c r="S578" s="22"/>
      <c r="T578" s="71"/>
      <c r="U578" s="71"/>
      <c r="V578" s="22"/>
      <c r="W578" s="22"/>
      <c r="X578" s="22"/>
      <c r="Y578" s="73"/>
      <c r="Z578" s="22"/>
      <c r="AA578" s="22"/>
      <c r="AB578" s="22"/>
      <c r="AC578" s="22"/>
      <c r="AD578" s="22">
        <f>IFERROR(LARGE(AH578:AM578,1),0)+IFERROR(LARGE(AH578:AM578,2),0)</f>
        <v>0</v>
      </c>
      <c r="AE578" s="22">
        <f>IFERROR(LARGE(AH578:AM578,3),0)+IFERROR(LARGE(AH578:AM578,4),0)</f>
        <v>0</v>
      </c>
      <c r="AF578" s="22">
        <f>IFERROR(LARGE(AH578:AM578,5),0)+IFERROR(LARGE(AH578:AM578,6),0)</f>
        <v>0</v>
      </c>
      <c r="AG578" s="22">
        <f>IFERROR(LARGE(AH578:AM578,7),0)</f>
        <v>0</v>
      </c>
      <c r="AH578" s="22"/>
      <c r="AI578" s="22"/>
      <c r="AJ578" s="22"/>
      <c r="AK578" s="22"/>
      <c r="AL578" s="22"/>
      <c r="AM578" s="22"/>
    </row>
    <row r="579" spans="1:39">
      <c r="A579" s="3"/>
      <c r="B579" s="3"/>
      <c r="C579" s="3"/>
      <c r="D579" s="2">
        <f ca="1">IF(E578=E579,D578,CELL("wiersz",A577))</f>
        <v>109</v>
      </c>
      <c r="E579" s="23">
        <f>LARGE(F579:AG579,1)+LARGE(F579:AG579,2)+LARGE(F579:AG579,3)+LARGE(F579:AG579,4)+IFERROR(LARGE(F579:AG579,5),0)+IFERROR(LARGE(F579:AG579,6),0)</f>
        <v>0</v>
      </c>
      <c r="F579" s="22"/>
      <c r="G579" s="22"/>
      <c r="H579" s="22"/>
      <c r="I579" s="71"/>
      <c r="J579" s="72"/>
      <c r="K579" s="72"/>
      <c r="L579" s="72"/>
      <c r="M579" s="72"/>
      <c r="N579" s="22"/>
      <c r="O579" s="22"/>
      <c r="P579" s="22"/>
      <c r="Q579" s="22"/>
      <c r="R579" s="22"/>
      <c r="S579" s="22"/>
      <c r="T579" s="71"/>
      <c r="U579" s="71"/>
      <c r="V579" s="22"/>
      <c r="W579" s="22"/>
      <c r="X579" s="22"/>
      <c r="Y579" s="73"/>
      <c r="Z579" s="22"/>
      <c r="AA579" s="22"/>
      <c r="AB579" s="22"/>
      <c r="AC579" s="22"/>
      <c r="AD579" s="22">
        <f>IFERROR(LARGE(AH579:AM579,1),0)+IFERROR(LARGE(AH579:AM579,2),0)</f>
        <v>0</v>
      </c>
      <c r="AE579" s="22">
        <f>IFERROR(LARGE(AH579:AM579,3),0)+IFERROR(LARGE(AH579:AM579,4),0)</f>
        <v>0</v>
      </c>
      <c r="AF579" s="22">
        <f>IFERROR(LARGE(AH579:AM579,5),0)+IFERROR(LARGE(AH579:AM579,6),0)</f>
        <v>0</v>
      </c>
      <c r="AG579" s="22">
        <f>IFERROR(LARGE(AH579:AM579,7),0)</f>
        <v>0</v>
      </c>
      <c r="AH579" s="22"/>
      <c r="AI579" s="22"/>
      <c r="AJ579" s="22"/>
      <c r="AK579" s="22"/>
      <c r="AL579" s="22"/>
      <c r="AM579" s="22"/>
    </row>
    <row r="580" spans="1:39">
      <c r="A580" s="3"/>
      <c r="B580" s="3"/>
      <c r="C580" s="3"/>
      <c r="D580" s="2">
        <f ca="1">IF(E579=E580,D579,CELL("wiersz",A578))</f>
        <v>109</v>
      </c>
      <c r="E580" s="23">
        <f>LARGE(F580:AG580,1)+LARGE(F580:AG580,2)+LARGE(F580:AG580,3)+LARGE(F580:AG580,4)+IFERROR(LARGE(F580:AG580,5),0)+IFERROR(LARGE(F580:AG580,6),0)</f>
        <v>0</v>
      </c>
      <c r="F580" s="22"/>
      <c r="G580" s="22"/>
      <c r="H580" s="22"/>
      <c r="I580" s="71"/>
      <c r="J580" s="72"/>
      <c r="K580" s="72"/>
      <c r="L580" s="72"/>
      <c r="M580" s="72"/>
      <c r="N580" s="22"/>
      <c r="O580" s="22"/>
      <c r="P580" s="22"/>
      <c r="Q580" s="22"/>
      <c r="R580" s="22"/>
      <c r="S580" s="22"/>
      <c r="T580" s="71"/>
      <c r="U580" s="71"/>
      <c r="V580" s="22"/>
      <c r="W580" s="22"/>
      <c r="X580" s="22"/>
      <c r="Y580" s="73"/>
      <c r="Z580" s="22"/>
      <c r="AA580" s="22"/>
      <c r="AB580" s="22"/>
      <c r="AC580" s="22"/>
      <c r="AD580" s="22">
        <f>IFERROR(LARGE(AH580:AM580,1),0)+IFERROR(LARGE(AH580:AM580,2),0)</f>
        <v>0</v>
      </c>
      <c r="AE580" s="22">
        <f>IFERROR(LARGE(AH580:AM580,3),0)+IFERROR(LARGE(AH580:AM580,4),0)</f>
        <v>0</v>
      </c>
      <c r="AF580" s="22">
        <f>IFERROR(LARGE(AH580:AM580,5),0)+IFERROR(LARGE(AH580:AM580,6),0)</f>
        <v>0</v>
      </c>
      <c r="AG580" s="22">
        <f>IFERROR(LARGE(AH580:AM580,7),0)</f>
        <v>0</v>
      </c>
      <c r="AH580" s="22"/>
      <c r="AI580" s="22"/>
      <c r="AJ580" s="22"/>
      <c r="AK580" s="22"/>
      <c r="AL580" s="22"/>
      <c r="AM580" s="22"/>
    </row>
    <row r="581" spans="1:39">
      <c r="A581" s="3"/>
      <c r="B581" s="3"/>
      <c r="C581" s="3"/>
      <c r="D581" s="2">
        <f ca="1">IF(E580=E581,D580,CELL("wiersz",A579))</f>
        <v>109</v>
      </c>
      <c r="E581" s="23">
        <f>LARGE(F581:AG581,1)+LARGE(F581:AG581,2)+LARGE(F581:AG581,3)+LARGE(F581:AG581,4)+IFERROR(LARGE(F581:AG581,5),0)+IFERROR(LARGE(F581:AG581,6),0)</f>
        <v>0</v>
      </c>
      <c r="F581" s="22"/>
      <c r="G581" s="22"/>
      <c r="H581" s="22"/>
      <c r="I581" s="71"/>
      <c r="J581" s="72"/>
      <c r="K581" s="72"/>
      <c r="L581" s="72"/>
      <c r="M581" s="72"/>
      <c r="N581" s="22"/>
      <c r="O581" s="22"/>
      <c r="P581" s="22"/>
      <c r="Q581" s="22"/>
      <c r="R581" s="22"/>
      <c r="S581" s="22"/>
      <c r="T581" s="71"/>
      <c r="U581" s="71"/>
      <c r="V581" s="22"/>
      <c r="W581" s="22"/>
      <c r="X581" s="22"/>
      <c r="Y581" s="73"/>
      <c r="Z581" s="22"/>
      <c r="AA581" s="22"/>
      <c r="AB581" s="22"/>
      <c r="AC581" s="22"/>
      <c r="AD581" s="22">
        <f>IFERROR(LARGE(AH581:AM581,1),0)+IFERROR(LARGE(AH581:AM581,2),0)</f>
        <v>0</v>
      </c>
      <c r="AE581" s="22">
        <f>IFERROR(LARGE(AH581:AM581,3),0)+IFERROR(LARGE(AH581:AM581,4),0)</f>
        <v>0</v>
      </c>
      <c r="AF581" s="22">
        <f>IFERROR(LARGE(AH581:AM581,5),0)+IFERROR(LARGE(AH581:AM581,6),0)</f>
        <v>0</v>
      </c>
      <c r="AG581" s="22">
        <f>IFERROR(LARGE(AH581:AM581,7),0)</f>
        <v>0</v>
      </c>
      <c r="AH581" s="22"/>
      <c r="AI581" s="22"/>
      <c r="AJ581" s="22"/>
      <c r="AK581" s="22"/>
      <c r="AL581" s="22"/>
      <c r="AM581" s="22"/>
    </row>
    <row r="582" spans="1:39">
      <c r="A582" s="3"/>
      <c r="B582" s="3"/>
      <c r="C582" s="3"/>
      <c r="D582" s="2">
        <f ca="1">IF(E581=E582,D581,CELL("wiersz",A580))</f>
        <v>109</v>
      </c>
      <c r="E582" s="23">
        <f>LARGE(F582:AG582,1)+LARGE(F582:AG582,2)+LARGE(F582:AG582,3)+LARGE(F582:AG582,4)+IFERROR(LARGE(F582:AG582,5),0)+IFERROR(LARGE(F582:AG582,6),0)</f>
        <v>0</v>
      </c>
      <c r="F582" s="22"/>
      <c r="G582" s="22"/>
      <c r="H582" s="22"/>
      <c r="I582" s="71"/>
      <c r="J582" s="72"/>
      <c r="K582" s="72"/>
      <c r="L582" s="72"/>
      <c r="M582" s="72"/>
      <c r="N582" s="22"/>
      <c r="O582" s="22"/>
      <c r="P582" s="22"/>
      <c r="Q582" s="22"/>
      <c r="R582" s="22"/>
      <c r="S582" s="22"/>
      <c r="T582" s="71"/>
      <c r="U582" s="71"/>
      <c r="V582" s="22"/>
      <c r="W582" s="22"/>
      <c r="X582" s="22"/>
      <c r="Y582" s="73"/>
      <c r="Z582" s="22"/>
      <c r="AA582" s="22"/>
      <c r="AB582" s="22"/>
      <c r="AC582" s="22"/>
      <c r="AD582" s="22">
        <f>IFERROR(LARGE(AH582:AM582,1),0)+IFERROR(LARGE(AH582:AM582,2),0)</f>
        <v>0</v>
      </c>
      <c r="AE582" s="22">
        <f>IFERROR(LARGE(AH582:AM582,3),0)+IFERROR(LARGE(AH582:AM582,4),0)</f>
        <v>0</v>
      </c>
      <c r="AF582" s="22">
        <f>IFERROR(LARGE(AH582:AM582,5),0)+IFERROR(LARGE(AH582:AM582,6),0)</f>
        <v>0</v>
      </c>
      <c r="AG582" s="22">
        <f>IFERROR(LARGE(AH582:AM582,7),0)</f>
        <v>0</v>
      </c>
      <c r="AH582" s="22"/>
      <c r="AI582" s="22"/>
      <c r="AJ582" s="22"/>
      <c r="AK582" s="22"/>
      <c r="AL582" s="22"/>
      <c r="AM582" s="22"/>
    </row>
    <row r="583" spans="1:39">
      <c r="A583" s="3"/>
      <c r="B583" s="3"/>
      <c r="C583" s="3"/>
      <c r="D583" s="2">
        <f ca="1">IF(E582=E583,D582,CELL("wiersz",A581))</f>
        <v>109</v>
      </c>
      <c r="E583" s="23">
        <f>LARGE(F583:AG583,1)+LARGE(F583:AG583,2)+LARGE(F583:AG583,3)+LARGE(F583:AG583,4)+IFERROR(LARGE(F583:AG583,5),0)+IFERROR(LARGE(F583:AG583,6),0)</f>
        <v>0</v>
      </c>
      <c r="F583" s="22"/>
      <c r="G583" s="22"/>
      <c r="H583" s="22"/>
      <c r="I583" s="71"/>
      <c r="J583" s="72"/>
      <c r="K583" s="72"/>
      <c r="L583" s="72"/>
      <c r="M583" s="72"/>
      <c r="N583" s="22"/>
      <c r="O583" s="22"/>
      <c r="P583" s="22"/>
      <c r="Q583" s="22"/>
      <c r="R583" s="22"/>
      <c r="S583" s="22"/>
      <c r="T583" s="71"/>
      <c r="U583" s="71"/>
      <c r="V583" s="22"/>
      <c r="W583" s="22"/>
      <c r="X583" s="22"/>
      <c r="Y583" s="73"/>
      <c r="Z583" s="22"/>
      <c r="AA583" s="22"/>
      <c r="AB583" s="22"/>
      <c r="AC583" s="22"/>
      <c r="AD583" s="22">
        <f>IFERROR(LARGE(AH583:AM583,1),0)+IFERROR(LARGE(AH583:AM583,2),0)</f>
        <v>0</v>
      </c>
      <c r="AE583" s="22">
        <f>IFERROR(LARGE(AH583:AM583,3),0)+IFERROR(LARGE(AH583:AM583,4),0)</f>
        <v>0</v>
      </c>
      <c r="AF583" s="22">
        <f>IFERROR(LARGE(AH583:AM583,5),0)+IFERROR(LARGE(AH583:AM583,6),0)</f>
        <v>0</v>
      </c>
      <c r="AG583" s="22">
        <f>IFERROR(LARGE(AH583:AM583,7),0)</f>
        <v>0</v>
      </c>
      <c r="AH583" s="22"/>
      <c r="AI583" s="22"/>
      <c r="AJ583" s="22"/>
      <c r="AK583" s="22"/>
      <c r="AL583" s="22"/>
      <c r="AM583" s="22"/>
    </row>
    <row r="584" spans="1:39">
      <c r="A584" s="3"/>
      <c r="B584" s="3"/>
      <c r="C584" s="3"/>
      <c r="D584" s="2">
        <f ca="1">IF(E583=E584,D583,CELL("wiersz",A582))</f>
        <v>109</v>
      </c>
      <c r="E584" s="23">
        <f>LARGE(F584:AG584,1)+LARGE(F584:AG584,2)+LARGE(F584:AG584,3)+LARGE(F584:AG584,4)+IFERROR(LARGE(F584:AG584,5),0)+IFERROR(LARGE(F584:AG584,6),0)</f>
        <v>0</v>
      </c>
      <c r="F584" s="22"/>
      <c r="G584" s="22"/>
      <c r="H584" s="22"/>
      <c r="I584" s="71"/>
      <c r="J584" s="72"/>
      <c r="K584" s="72"/>
      <c r="L584" s="72"/>
      <c r="M584" s="72"/>
      <c r="N584" s="22"/>
      <c r="O584" s="22"/>
      <c r="P584" s="22"/>
      <c r="Q584" s="22"/>
      <c r="R584" s="22"/>
      <c r="S584" s="22"/>
      <c r="T584" s="71"/>
      <c r="U584" s="71"/>
      <c r="V584" s="22"/>
      <c r="W584" s="22"/>
      <c r="X584" s="22"/>
      <c r="Y584" s="73"/>
      <c r="Z584" s="22"/>
      <c r="AA584" s="22"/>
      <c r="AB584" s="22"/>
      <c r="AC584" s="22"/>
      <c r="AD584" s="22">
        <f>IFERROR(LARGE(AH584:AM584,1),0)+IFERROR(LARGE(AH584:AM584,2),0)</f>
        <v>0</v>
      </c>
      <c r="AE584" s="22">
        <f>IFERROR(LARGE(AH584:AM584,3),0)+IFERROR(LARGE(AH584:AM584,4),0)</f>
        <v>0</v>
      </c>
      <c r="AF584" s="22">
        <f>IFERROR(LARGE(AH584:AM584,5),0)+IFERROR(LARGE(AH584:AM584,6),0)</f>
        <v>0</v>
      </c>
      <c r="AG584" s="22">
        <f>IFERROR(LARGE(AH584:AM584,7),0)</f>
        <v>0</v>
      </c>
      <c r="AH584" s="22"/>
      <c r="AI584" s="22"/>
      <c r="AJ584" s="22"/>
      <c r="AK584" s="22"/>
      <c r="AL584" s="22"/>
      <c r="AM584" s="22"/>
    </row>
    <row r="585" spans="1:39">
      <c r="A585" s="3"/>
      <c r="B585" s="3"/>
      <c r="C585" s="3"/>
      <c r="D585" s="2">
        <f ca="1">IF(E584=E585,D584,CELL("wiersz",A583))</f>
        <v>109</v>
      </c>
      <c r="E585" s="23">
        <f>LARGE(F585:AG585,1)+LARGE(F585:AG585,2)+LARGE(F585:AG585,3)+LARGE(F585:AG585,4)+IFERROR(LARGE(F585:AG585,5),0)+IFERROR(LARGE(F585:AG585,6),0)</f>
        <v>0</v>
      </c>
      <c r="F585" s="22"/>
      <c r="G585" s="22"/>
      <c r="H585" s="22"/>
      <c r="I585" s="71"/>
      <c r="J585" s="72"/>
      <c r="K585" s="72"/>
      <c r="L585" s="72"/>
      <c r="M585" s="72"/>
      <c r="N585" s="22"/>
      <c r="O585" s="22"/>
      <c r="P585" s="22"/>
      <c r="Q585" s="22"/>
      <c r="R585" s="22"/>
      <c r="S585" s="22"/>
      <c r="T585" s="71"/>
      <c r="U585" s="71"/>
      <c r="V585" s="22"/>
      <c r="W585" s="22"/>
      <c r="X585" s="22"/>
      <c r="Y585" s="73"/>
      <c r="Z585" s="22"/>
      <c r="AA585" s="22"/>
      <c r="AB585" s="22"/>
      <c r="AC585" s="22"/>
      <c r="AD585" s="22">
        <f>IFERROR(LARGE(AH585:AM585,1),0)+IFERROR(LARGE(AH585:AM585,2),0)</f>
        <v>0</v>
      </c>
      <c r="AE585" s="22">
        <f>IFERROR(LARGE(AH585:AM585,3),0)+IFERROR(LARGE(AH585:AM585,4),0)</f>
        <v>0</v>
      </c>
      <c r="AF585" s="22">
        <f>IFERROR(LARGE(AH585:AM585,5),0)+IFERROR(LARGE(AH585:AM585,6),0)</f>
        <v>0</v>
      </c>
      <c r="AG585" s="22">
        <f>IFERROR(LARGE(AH585:AM585,7),0)</f>
        <v>0</v>
      </c>
      <c r="AH585" s="22"/>
      <c r="AI585" s="22"/>
      <c r="AJ585" s="22"/>
      <c r="AK585" s="22"/>
      <c r="AL585" s="22"/>
      <c r="AM585" s="22"/>
    </row>
    <row r="586" spans="1:39">
      <c r="A586" s="3"/>
      <c r="B586" s="3"/>
      <c r="C586" s="3"/>
      <c r="D586" s="2">
        <f ca="1">IF(E585=E586,D585,CELL("wiersz",A584))</f>
        <v>109</v>
      </c>
      <c r="E586" s="23">
        <f>LARGE(F586:AG586,1)+LARGE(F586:AG586,2)+LARGE(F586:AG586,3)+LARGE(F586:AG586,4)+IFERROR(LARGE(F586:AG586,5),0)+IFERROR(LARGE(F586:AG586,6),0)</f>
        <v>0</v>
      </c>
      <c r="F586" s="22"/>
      <c r="G586" s="22"/>
      <c r="H586" s="22"/>
      <c r="I586" s="71"/>
      <c r="J586" s="72"/>
      <c r="K586" s="72"/>
      <c r="L586" s="72"/>
      <c r="M586" s="72"/>
      <c r="N586" s="22"/>
      <c r="O586" s="22"/>
      <c r="P586" s="22"/>
      <c r="Q586" s="22"/>
      <c r="R586" s="22"/>
      <c r="S586" s="22"/>
      <c r="T586" s="71"/>
      <c r="U586" s="71"/>
      <c r="V586" s="22"/>
      <c r="W586" s="22"/>
      <c r="X586" s="22"/>
      <c r="Y586" s="73"/>
      <c r="Z586" s="22"/>
      <c r="AA586" s="22"/>
      <c r="AB586" s="22"/>
      <c r="AC586" s="22"/>
      <c r="AD586" s="22">
        <f>IFERROR(LARGE(AH586:AM586,1),0)+IFERROR(LARGE(AH586:AM586,2),0)</f>
        <v>0</v>
      </c>
      <c r="AE586" s="22">
        <f>IFERROR(LARGE(AH586:AM586,3),0)+IFERROR(LARGE(AH586:AM586,4),0)</f>
        <v>0</v>
      </c>
      <c r="AF586" s="22">
        <f>IFERROR(LARGE(AH586:AM586,5),0)+IFERROR(LARGE(AH586:AM586,6),0)</f>
        <v>0</v>
      </c>
      <c r="AG586" s="22">
        <f>IFERROR(LARGE(AH586:AM586,7),0)</f>
        <v>0</v>
      </c>
      <c r="AH586" s="22"/>
      <c r="AI586" s="22"/>
      <c r="AJ586" s="22"/>
      <c r="AK586" s="22"/>
      <c r="AL586" s="22"/>
      <c r="AM586" s="22"/>
    </row>
    <row r="587" spans="1:39">
      <c r="A587" s="3"/>
      <c r="B587" s="3"/>
      <c r="C587" s="3"/>
      <c r="D587" s="2">
        <f ca="1">IF(E586=E587,D586,CELL("wiersz",A585))</f>
        <v>109</v>
      </c>
      <c r="E587" s="23">
        <f>LARGE(F587:AG587,1)+LARGE(F587:AG587,2)+LARGE(F587:AG587,3)+LARGE(F587:AG587,4)+IFERROR(LARGE(F587:AG587,5),0)+IFERROR(LARGE(F587:AG587,6),0)</f>
        <v>0</v>
      </c>
      <c r="F587" s="22"/>
      <c r="G587" s="22"/>
      <c r="H587" s="22"/>
      <c r="I587" s="71"/>
      <c r="J587" s="72"/>
      <c r="K587" s="72"/>
      <c r="L587" s="72"/>
      <c r="M587" s="72"/>
      <c r="N587" s="22"/>
      <c r="O587" s="22"/>
      <c r="P587" s="22"/>
      <c r="Q587" s="22"/>
      <c r="R587" s="22"/>
      <c r="S587" s="22"/>
      <c r="T587" s="71"/>
      <c r="U587" s="71"/>
      <c r="V587" s="22"/>
      <c r="W587" s="22"/>
      <c r="X587" s="22"/>
      <c r="Y587" s="73"/>
      <c r="Z587" s="22"/>
      <c r="AA587" s="22"/>
      <c r="AB587" s="22"/>
      <c r="AC587" s="22"/>
      <c r="AD587" s="22">
        <f>IFERROR(LARGE(AH587:AM587,1),0)+IFERROR(LARGE(AH587:AM587,2),0)</f>
        <v>0</v>
      </c>
      <c r="AE587" s="22">
        <f>IFERROR(LARGE(AH587:AM587,3),0)+IFERROR(LARGE(AH587:AM587,4),0)</f>
        <v>0</v>
      </c>
      <c r="AF587" s="22">
        <f>IFERROR(LARGE(AH587:AM587,5),0)+IFERROR(LARGE(AH587:AM587,6),0)</f>
        <v>0</v>
      </c>
      <c r="AG587" s="22">
        <f>IFERROR(LARGE(AH587:AM587,7),0)</f>
        <v>0</v>
      </c>
      <c r="AH587" s="22"/>
      <c r="AI587" s="22"/>
      <c r="AJ587" s="22"/>
      <c r="AK587" s="22"/>
      <c r="AL587" s="22"/>
      <c r="AM587" s="22"/>
    </row>
    <row r="588" spans="1:39">
      <c r="A588" s="3"/>
      <c r="B588" s="3"/>
      <c r="C588" s="3"/>
      <c r="D588" s="2">
        <f ca="1">IF(E587=E588,D587,CELL("wiersz",A586))</f>
        <v>109</v>
      </c>
      <c r="E588" s="23">
        <f>LARGE(F588:AG588,1)+LARGE(F588:AG588,2)+LARGE(F588:AG588,3)+LARGE(F588:AG588,4)+IFERROR(LARGE(F588:AG588,5),0)+IFERROR(LARGE(F588:AG588,6),0)</f>
        <v>0</v>
      </c>
      <c r="F588" s="22"/>
      <c r="G588" s="22"/>
      <c r="H588" s="22"/>
      <c r="I588" s="71"/>
      <c r="J588" s="72"/>
      <c r="K588" s="72"/>
      <c r="L588" s="72"/>
      <c r="M588" s="72"/>
      <c r="N588" s="22"/>
      <c r="O588" s="22"/>
      <c r="P588" s="22"/>
      <c r="Q588" s="22"/>
      <c r="R588" s="22"/>
      <c r="S588" s="22"/>
      <c r="T588" s="71"/>
      <c r="U588" s="71"/>
      <c r="V588" s="22"/>
      <c r="W588" s="22"/>
      <c r="X588" s="22"/>
      <c r="Y588" s="73"/>
      <c r="Z588" s="22"/>
      <c r="AA588" s="22"/>
      <c r="AB588" s="22"/>
      <c r="AC588" s="22"/>
      <c r="AD588" s="22">
        <f>IFERROR(LARGE(AH588:AM588,1),0)+IFERROR(LARGE(AH588:AM588,2),0)</f>
        <v>0</v>
      </c>
      <c r="AE588" s="22">
        <f>IFERROR(LARGE(AH588:AM588,3),0)+IFERROR(LARGE(AH588:AM588,4),0)</f>
        <v>0</v>
      </c>
      <c r="AF588" s="22">
        <f>IFERROR(LARGE(AH588:AM588,5),0)+IFERROR(LARGE(AH588:AM588,6),0)</f>
        <v>0</v>
      </c>
      <c r="AG588" s="22">
        <f>IFERROR(LARGE(AH588:AM588,7),0)</f>
        <v>0</v>
      </c>
      <c r="AH588" s="22"/>
      <c r="AI588" s="22"/>
      <c r="AJ588" s="22"/>
      <c r="AK588" s="22"/>
      <c r="AL588" s="22"/>
      <c r="AM588" s="22"/>
    </row>
    <row r="589" spans="1:39">
      <c r="A589" s="3"/>
      <c r="B589" s="3"/>
      <c r="C589" s="3"/>
      <c r="D589" s="2">
        <f ca="1">IF(E588=E589,D588,CELL("wiersz",A587))</f>
        <v>109</v>
      </c>
      <c r="E589" s="23">
        <f>LARGE(F589:AG589,1)+LARGE(F589:AG589,2)+LARGE(F589:AG589,3)+LARGE(F589:AG589,4)+IFERROR(LARGE(F589:AG589,5),0)+IFERROR(LARGE(F589:AG589,6),0)</f>
        <v>0</v>
      </c>
      <c r="F589" s="22"/>
      <c r="G589" s="22"/>
      <c r="H589" s="22"/>
      <c r="I589" s="71"/>
      <c r="J589" s="72"/>
      <c r="K589" s="72"/>
      <c r="L589" s="72"/>
      <c r="M589" s="72"/>
      <c r="N589" s="22"/>
      <c r="O589" s="22"/>
      <c r="P589" s="22"/>
      <c r="Q589" s="22"/>
      <c r="R589" s="22"/>
      <c r="S589" s="22"/>
      <c r="T589" s="71"/>
      <c r="U589" s="71"/>
      <c r="V589" s="22"/>
      <c r="W589" s="22"/>
      <c r="X589" s="22"/>
      <c r="Y589" s="73"/>
      <c r="Z589" s="22"/>
      <c r="AA589" s="22"/>
      <c r="AB589" s="22"/>
      <c r="AC589" s="22"/>
      <c r="AD589" s="22">
        <f>IFERROR(LARGE(AH589:AM589,1),0)+IFERROR(LARGE(AH589:AM589,2),0)</f>
        <v>0</v>
      </c>
      <c r="AE589" s="22">
        <f>IFERROR(LARGE(AH589:AM589,3),0)+IFERROR(LARGE(AH589:AM589,4),0)</f>
        <v>0</v>
      </c>
      <c r="AF589" s="22">
        <f>IFERROR(LARGE(AH589:AM589,5),0)+IFERROR(LARGE(AH589:AM589,6),0)</f>
        <v>0</v>
      </c>
      <c r="AG589" s="22">
        <f>IFERROR(LARGE(AH589:AM589,7),0)</f>
        <v>0</v>
      </c>
      <c r="AH589" s="22"/>
      <c r="AI589" s="22"/>
      <c r="AJ589" s="22"/>
      <c r="AK589" s="22"/>
      <c r="AL589" s="22"/>
      <c r="AM589" s="22"/>
    </row>
    <row r="590" spans="1:39">
      <c r="A590" s="3"/>
      <c r="B590" s="3"/>
      <c r="C590" s="3"/>
      <c r="D590" s="2">
        <f ca="1">IF(E589=E590,D589,CELL("wiersz",A588))</f>
        <v>109</v>
      </c>
      <c r="E590" s="23">
        <f>LARGE(F590:AG590,1)+LARGE(F590:AG590,2)+LARGE(F590:AG590,3)+LARGE(F590:AG590,4)+IFERROR(LARGE(F590:AG590,5),0)+IFERROR(LARGE(F590:AG590,6),0)</f>
        <v>0</v>
      </c>
      <c r="F590" s="22"/>
      <c r="G590" s="22"/>
      <c r="H590" s="22"/>
      <c r="I590" s="71"/>
      <c r="J590" s="72"/>
      <c r="K590" s="72"/>
      <c r="L590" s="72"/>
      <c r="M590" s="72"/>
      <c r="N590" s="22"/>
      <c r="O590" s="22"/>
      <c r="P590" s="22"/>
      <c r="Q590" s="22"/>
      <c r="R590" s="22"/>
      <c r="S590" s="22"/>
      <c r="T590" s="71"/>
      <c r="U590" s="71"/>
      <c r="V590" s="22"/>
      <c r="W590" s="22"/>
      <c r="X590" s="22"/>
      <c r="Y590" s="73"/>
      <c r="Z590" s="22"/>
      <c r="AA590" s="22"/>
      <c r="AB590" s="22"/>
      <c r="AC590" s="22"/>
      <c r="AD590" s="22">
        <f>IFERROR(LARGE(AH590:AM590,1),0)+IFERROR(LARGE(AH590:AM590,2),0)</f>
        <v>0</v>
      </c>
      <c r="AE590" s="22">
        <f>IFERROR(LARGE(AH590:AM590,3),0)+IFERROR(LARGE(AH590:AM590,4),0)</f>
        <v>0</v>
      </c>
      <c r="AF590" s="22">
        <f>IFERROR(LARGE(AH590:AM590,5),0)+IFERROR(LARGE(AH590:AM590,6),0)</f>
        <v>0</v>
      </c>
      <c r="AG590" s="22">
        <f>IFERROR(LARGE(AH590:AM590,7),0)</f>
        <v>0</v>
      </c>
      <c r="AH590" s="22"/>
      <c r="AI590" s="22"/>
      <c r="AJ590" s="22"/>
      <c r="AK590" s="22"/>
      <c r="AL590" s="22"/>
      <c r="AM590" s="22"/>
    </row>
    <row r="591" spans="1:39">
      <c r="A591" s="3"/>
      <c r="B591" s="3"/>
      <c r="C591" s="3"/>
      <c r="D591" s="2">
        <f ca="1">IF(E590=E591,D590,CELL("wiersz",A589))</f>
        <v>109</v>
      </c>
      <c r="E591" s="23">
        <f>LARGE(F591:AG591,1)+LARGE(F591:AG591,2)+LARGE(F591:AG591,3)+LARGE(F591:AG591,4)+IFERROR(LARGE(F591:AG591,5),0)+IFERROR(LARGE(F591:AG591,6),0)</f>
        <v>0</v>
      </c>
      <c r="F591" s="22"/>
      <c r="G591" s="22"/>
      <c r="H591" s="22"/>
      <c r="I591" s="71"/>
      <c r="J591" s="72"/>
      <c r="K591" s="72"/>
      <c r="L591" s="72"/>
      <c r="M591" s="72"/>
      <c r="N591" s="22"/>
      <c r="O591" s="22"/>
      <c r="P591" s="22"/>
      <c r="Q591" s="22"/>
      <c r="R591" s="22"/>
      <c r="S591" s="22"/>
      <c r="T591" s="71"/>
      <c r="U591" s="71"/>
      <c r="V591" s="22"/>
      <c r="W591" s="22"/>
      <c r="X591" s="22"/>
      <c r="Y591" s="73"/>
      <c r="Z591" s="22"/>
      <c r="AA591" s="22"/>
      <c r="AB591" s="22"/>
      <c r="AC591" s="22"/>
      <c r="AD591" s="22">
        <f>IFERROR(LARGE(AH591:AM591,1),0)+IFERROR(LARGE(AH591:AM591,2),0)</f>
        <v>0</v>
      </c>
      <c r="AE591" s="22">
        <f>IFERROR(LARGE(AH591:AM591,3),0)+IFERROR(LARGE(AH591:AM591,4),0)</f>
        <v>0</v>
      </c>
      <c r="AF591" s="22">
        <f>IFERROR(LARGE(AH591:AM591,5),0)+IFERROR(LARGE(AH591:AM591,6),0)</f>
        <v>0</v>
      </c>
      <c r="AG591" s="22">
        <f>IFERROR(LARGE(AH591:AM591,7),0)</f>
        <v>0</v>
      </c>
      <c r="AH591" s="22"/>
      <c r="AI591" s="22"/>
      <c r="AJ591" s="22"/>
      <c r="AK591" s="22"/>
      <c r="AL591" s="22"/>
      <c r="AM591" s="22"/>
    </row>
    <row r="592" spans="1:39">
      <c r="A592" s="3"/>
      <c r="B592" s="3"/>
      <c r="C592" s="3"/>
      <c r="D592" s="2">
        <f ca="1">IF(E591=E592,D591,CELL("wiersz",A590))</f>
        <v>109</v>
      </c>
      <c r="E592" s="23">
        <f>LARGE(F592:AG592,1)+LARGE(F592:AG592,2)+LARGE(F592:AG592,3)+LARGE(F592:AG592,4)+IFERROR(LARGE(F592:AG592,5),0)+IFERROR(LARGE(F592:AG592,6),0)</f>
        <v>0</v>
      </c>
      <c r="F592" s="22"/>
      <c r="G592" s="22"/>
      <c r="H592" s="22"/>
      <c r="I592" s="71"/>
      <c r="J592" s="72"/>
      <c r="K592" s="72"/>
      <c r="L592" s="72"/>
      <c r="M592" s="72"/>
      <c r="N592" s="22"/>
      <c r="O592" s="22"/>
      <c r="P592" s="22"/>
      <c r="Q592" s="22"/>
      <c r="R592" s="22"/>
      <c r="S592" s="22"/>
      <c r="T592" s="71"/>
      <c r="U592" s="71"/>
      <c r="V592" s="22"/>
      <c r="W592" s="22"/>
      <c r="X592" s="22"/>
      <c r="Y592" s="73"/>
      <c r="Z592" s="22"/>
      <c r="AA592" s="22"/>
      <c r="AB592" s="22"/>
      <c r="AC592" s="22"/>
      <c r="AD592" s="22">
        <f>IFERROR(LARGE(AH592:AM592,1),0)+IFERROR(LARGE(AH592:AM592,2),0)</f>
        <v>0</v>
      </c>
      <c r="AE592" s="22">
        <f>IFERROR(LARGE(AH592:AM592,3),0)+IFERROR(LARGE(AH592:AM592,4),0)</f>
        <v>0</v>
      </c>
      <c r="AF592" s="22">
        <f>IFERROR(LARGE(AH592:AM592,5),0)+IFERROR(LARGE(AH592:AM592,6),0)</f>
        <v>0</v>
      </c>
      <c r="AG592" s="22">
        <f>IFERROR(LARGE(AH592:AM592,7),0)</f>
        <v>0</v>
      </c>
      <c r="AH592" s="22"/>
      <c r="AI592" s="22"/>
      <c r="AJ592" s="22"/>
      <c r="AK592" s="22"/>
      <c r="AL592" s="22"/>
      <c r="AM592" s="22"/>
    </row>
    <row r="593" spans="1:39">
      <c r="A593" s="3"/>
      <c r="B593" s="3"/>
      <c r="C593" s="3"/>
      <c r="D593" s="2">
        <f ca="1">IF(E592=E593,D592,CELL("wiersz",A591))</f>
        <v>109</v>
      </c>
      <c r="E593" s="23">
        <f>LARGE(F593:AG593,1)+LARGE(F593:AG593,2)+LARGE(F593:AG593,3)+LARGE(F593:AG593,4)+IFERROR(LARGE(F593:AG593,5),0)+IFERROR(LARGE(F593:AG593,6),0)</f>
        <v>0</v>
      </c>
      <c r="F593" s="22"/>
      <c r="G593" s="22"/>
      <c r="H593" s="22"/>
      <c r="I593" s="71"/>
      <c r="J593" s="72"/>
      <c r="K593" s="72"/>
      <c r="L593" s="72"/>
      <c r="M593" s="72"/>
      <c r="N593" s="22"/>
      <c r="O593" s="22"/>
      <c r="P593" s="22"/>
      <c r="Q593" s="22"/>
      <c r="R593" s="22"/>
      <c r="S593" s="22"/>
      <c r="T593" s="71"/>
      <c r="U593" s="71"/>
      <c r="V593" s="22"/>
      <c r="W593" s="22"/>
      <c r="X593" s="22"/>
      <c r="Y593" s="73"/>
      <c r="Z593" s="22"/>
      <c r="AA593" s="22"/>
      <c r="AB593" s="22"/>
      <c r="AC593" s="22"/>
      <c r="AD593" s="22">
        <f>IFERROR(LARGE(AH593:AM593,1),0)+IFERROR(LARGE(AH593:AM593,2),0)</f>
        <v>0</v>
      </c>
      <c r="AE593" s="22">
        <f>IFERROR(LARGE(AH593:AM593,3),0)+IFERROR(LARGE(AH593:AM593,4),0)</f>
        <v>0</v>
      </c>
      <c r="AF593" s="22">
        <f>IFERROR(LARGE(AH593:AM593,5),0)+IFERROR(LARGE(AH593:AM593,6),0)</f>
        <v>0</v>
      </c>
      <c r="AG593" s="22">
        <f>IFERROR(LARGE(AH593:AM593,7),0)</f>
        <v>0</v>
      </c>
      <c r="AH593" s="22"/>
      <c r="AI593" s="22"/>
      <c r="AJ593" s="22"/>
      <c r="AK593" s="22"/>
      <c r="AL593" s="22"/>
      <c r="AM593" s="22"/>
    </row>
    <row r="594" spans="1:39">
      <c r="A594" s="3"/>
      <c r="B594" s="3"/>
      <c r="C594" s="3"/>
      <c r="D594" s="2">
        <f ca="1">IF(E593=E594,D593,CELL("wiersz",A592))</f>
        <v>109</v>
      </c>
      <c r="E594" s="23">
        <f>LARGE(F594:AG594,1)+LARGE(F594:AG594,2)+LARGE(F594:AG594,3)+LARGE(F594:AG594,4)+IFERROR(LARGE(F594:AG594,5),0)+IFERROR(LARGE(F594:AG594,6),0)</f>
        <v>0</v>
      </c>
      <c r="F594" s="22"/>
      <c r="G594" s="22"/>
      <c r="H594" s="22"/>
      <c r="I594" s="71"/>
      <c r="J594" s="72"/>
      <c r="K594" s="72"/>
      <c r="L594" s="72"/>
      <c r="M594" s="72"/>
      <c r="N594" s="22"/>
      <c r="O594" s="22"/>
      <c r="P594" s="22"/>
      <c r="Q594" s="22"/>
      <c r="R594" s="22"/>
      <c r="S594" s="22"/>
      <c r="T594" s="71"/>
      <c r="U594" s="71"/>
      <c r="V594" s="22"/>
      <c r="W594" s="22"/>
      <c r="X594" s="22"/>
      <c r="Y594" s="73"/>
      <c r="Z594" s="22"/>
      <c r="AA594" s="22"/>
      <c r="AB594" s="22"/>
      <c r="AC594" s="22"/>
      <c r="AD594" s="22">
        <f>IFERROR(LARGE(AH594:AM594,1),0)+IFERROR(LARGE(AH594:AM594,2),0)</f>
        <v>0</v>
      </c>
      <c r="AE594" s="22">
        <f>IFERROR(LARGE(AH594:AM594,3),0)+IFERROR(LARGE(AH594:AM594,4),0)</f>
        <v>0</v>
      </c>
      <c r="AF594" s="22">
        <f>IFERROR(LARGE(AH594:AM594,5),0)+IFERROR(LARGE(AH594:AM594,6),0)</f>
        <v>0</v>
      </c>
      <c r="AG594" s="22">
        <f>IFERROR(LARGE(AH594:AM594,7),0)</f>
        <v>0</v>
      </c>
      <c r="AH594" s="22"/>
      <c r="AI594" s="22"/>
      <c r="AJ594" s="22"/>
      <c r="AK594" s="22"/>
      <c r="AL594" s="22"/>
      <c r="AM594" s="22"/>
    </row>
    <row r="595" spans="1:39">
      <c r="A595" s="3"/>
      <c r="B595" s="3"/>
      <c r="C595" s="3"/>
      <c r="D595" s="2">
        <f ca="1">IF(E594=E595,D594,CELL("wiersz",A593))</f>
        <v>109</v>
      </c>
      <c r="E595" s="23">
        <f>LARGE(F595:AG595,1)+LARGE(F595:AG595,2)+LARGE(F595:AG595,3)+LARGE(F595:AG595,4)+IFERROR(LARGE(F595:AG595,5),0)+IFERROR(LARGE(F595:AG595,6),0)</f>
        <v>0</v>
      </c>
      <c r="F595" s="22"/>
      <c r="G595" s="22"/>
      <c r="H595" s="22"/>
      <c r="I595" s="71"/>
      <c r="J595" s="72"/>
      <c r="K595" s="72"/>
      <c r="L595" s="72"/>
      <c r="M595" s="72"/>
      <c r="N595" s="22"/>
      <c r="O595" s="22"/>
      <c r="P595" s="22"/>
      <c r="Q595" s="22"/>
      <c r="R595" s="22"/>
      <c r="S595" s="22"/>
      <c r="T595" s="71"/>
      <c r="U595" s="71"/>
      <c r="V595" s="22"/>
      <c r="W595" s="22"/>
      <c r="X595" s="22"/>
      <c r="Y595" s="73"/>
      <c r="Z595" s="22"/>
      <c r="AA595" s="22"/>
      <c r="AB595" s="22"/>
      <c r="AC595" s="22"/>
      <c r="AD595" s="22">
        <f>IFERROR(LARGE(AH595:AM595,1),0)+IFERROR(LARGE(AH595:AM595,2),0)</f>
        <v>0</v>
      </c>
      <c r="AE595" s="22">
        <f>IFERROR(LARGE(AH595:AM595,3),0)+IFERROR(LARGE(AH595:AM595,4),0)</f>
        <v>0</v>
      </c>
      <c r="AF595" s="22">
        <f>IFERROR(LARGE(AH595:AM595,5),0)+IFERROR(LARGE(AH595:AM595,6),0)</f>
        <v>0</v>
      </c>
      <c r="AG595" s="22">
        <f>IFERROR(LARGE(AH595:AM595,7),0)</f>
        <v>0</v>
      </c>
      <c r="AH595" s="22"/>
      <c r="AI595" s="22"/>
      <c r="AJ595" s="22"/>
      <c r="AK595" s="22"/>
      <c r="AL595" s="22"/>
      <c r="AM595" s="22"/>
    </row>
    <row r="596" spans="1:39">
      <c r="A596" s="3"/>
      <c r="B596" s="3"/>
      <c r="C596" s="3"/>
      <c r="D596" s="2">
        <f ca="1">IF(E595=E596,D595,CELL("wiersz",A594))</f>
        <v>109</v>
      </c>
      <c r="E596" s="23">
        <f>LARGE(F596:AG596,1)+LARGE(F596:AG596,2)+LARGE(F596:AG596,3)+LARGE(F596:AG596,4)+IFERROR(LARGE(F596:AG596,5),0)+IFERROR(LARGE(F596:AG596,6),0)</f>
        <v>0</v>
      </c>
      <c r="F596" s="22"/>
      <c r="G596" s="22"/>
      <c r="H596" s="22"/>
      <c r="I596" s="71"/>
      <c r="J596" s="72"/>
      <c r="K596" s="72"/>
      <c r="L596" s="72"/>
      <c r="M596" s="72"/>
      <c r="N596" s="22"/>
      <c r="O596" s="22"/>
      <c r="P596" s="22"/>
      <c r="Q596" s="22"/>
      <c r="R596" s="22"/>
      <c r="S596" s="22"/>
      <c r="T596" s="71"/>
      <c r="U596" s="71"/>
      <c r="V596" s="22"/>
      <c r="W596" s="22"/>
      <c r="X596" s="22"/>
      <c r="Y596" s="73"/>
      <c r="Z596" s="22"/>
      <c r="AA596" s="22"/>
      <c r="AB596" s="22"/>
      <c r="AC596" s="22"/>
      <c r="AD596" s="22">
        <f>IFERROR(LARGE(AH596:AM596,1),0)+IFERROR(LARGE(AH596:AM596,2),0)</f>
        <v>0</v>
      </c>
      <c r="AE596" s="22">
        <f>IFERROR(LARGE(AH596:AM596,3),0)+IFERROR(LARGE(AH596:AM596,4),0)</f>
        <v>0</v>
      </c>
      <c r="AF596" s="22">
        <f>IFERROR(LARGE(AH596:AM596,5),0)+IFERROR(LARGE(AH596:AM596,6),0)</f>
        <v>0</v>
      </c>
      <c r="AG596" s="22">
        <f>IFERROR(LARGE(AH596:AM596,7),0)</f>
        <v>0</v>
      </c>
      <c r="AH596" s="22"/>
      <c r="AI596" s="22"/>
      <c r="AJ596" s="22"/>
      <c r="AK596" s="22"/>
      <c r="AL596" s="22"/>
      <c r="AM596" s="22"/>
    </row>
    <row r="597" spans="1:39">
      <c r="A597" s="3"/>
      <c r="B597" s="3"/>
      <c r="C597" s="3"/>
      <c r="D597" s="2">
        <f ca="1">IF(E596=E597,D596,CELL("wiersz",A595))</f>
        <v>109</v>
      </c>
      <c r="E597" s="23">
        <f>LARGE(F597:AG597,1)+LARGE(F597:AG597,2)+LARGE(F597:AG597,3)+LARGE(F597:AG597,4)+IFERROR(LARGE(F597:AG597,5),0)+IFERROR(LARGE(F597:AG597,6),0)</f>
        <v>0</v>
      </c>
      <c r="F597" s="22"/>
      <c r="G597" s="22"/>
      <c r="H597" s="22"/>
      <c r="I597" s="71"/>
      <c r="J597" s="72"/>
      <c r="K597" s="72"/>
      <c r="L597" s="72"/>
      <c r="M597" s="72"/>
      <c r="N597" s="22"/>
      <c r="O597" s="22"/>
      <c r="P597" s="22"/>
      <c r="Q597" s="22"/>
      <c r="R597" s="22"/>
      <c r="S597" s="22"/>
      <c r="T597" s="71"/>
      <c r="U597" s="71"/>
      <c r="V597" s="22"/>
      <c r="W597" s="22"/>
      <c r="X597" s="22"/>
      <c r="Y597" s="73"/>
      <c r="Z597" s="22"/>
      <c r="AA597" s="22"/>
      <c r="AB597" s="22"/>
      <c r="AC597" s="22"/>
      <c r="AD597" s="22">
        <f>IFERROR(LARGE(AH597:AM597,1),0)+IFERROR(LARGE(AH597:AM597,2),0)</f>
        <v>0</v>
      </c>
      <c r="AE597" s="22">
        <f>IFERROR(LARGE(AH597:AM597,3),0)+IFERROR(LARGE(AH597:AM597,4),0)</f>
        <v>0</v>
      </c>
      <c r="AF597" s="22">
        <f>IFERROR(LARGE(AH597:AM597,5),0)+IFERROR(LARGE(AH597:AM597,6),0)</f>
        <v>0</v>
      </c>
      <c r="AG597" s="22">
        <f>IFERROR(LARGE(AH597:AM597,7),0)</f>
        <v>0</v>
      </c>
      <c r="AH597" s="22"/>
      <c r="AI597" s="22"/>
      <c r="AJ597" s="22"/>
      <c r="AK597" s="22"/>
      <c r="AL597" s="22"/>
      <c r="AM597" s="22"/>
    </row>
    <row r="598" spans="1:39">
      <c r="A598" s="3"/>
      <c r="B598" s="3"/>
      <c r="C598" s="3"/>
      <c r="D598" s="2">
        <f ca="1">IF(E597=E598,D597,CELL("wiersz",A596))</f>
        <v>109</v>
      </c>
      <c r="E598" s="23">
        <f>LARGE(F598:AG598,1)+LARGE(F598:AG598,2)+LARGE(F598:AG598,3)+LARGE(F598:AG598,4)+IFERROR(LARGE(F598:AG598,5),0)+IFERROR(LARGE(F598:AG598,6),0)</f>
        <v>0</v>
      </c>
      <c r="F598" s="22"/>
      <c r="G598" s="22"/>
      <c r="H598" s="22"/>
      <c r="I598" s="71"/>
      <c r="J598" s="72"/>
      <c r="K598" s="72"/>
      <c r="L598" s="72"/>
      <c r="M598" s="72"/>
      <c r="N598" s="22"/>
      <c r="O598" s="22"/>
      <c r="P598" s="22"/>
      <c r="Q598" s="22"/>
      <c r="R598" s="22"/>
      <c r="S598" s="22"/>
      <c r="T598" s="71"/>
      <c r="U598" s="71"/>
      <c r="V598" s="22"/>
      <c r="W598" s="22"/>
      <c r="X598" s="22"/>
      <c r="Y598" s="73"/>
      <c r="Z598" s="22"/>
      <c r="AA598" s="22"/>
      <c r="AB598" s="22"/>
      <c r="AC598" s="22"/>
      <c r="AD598" s="22">
        <f>IFERROR(LARGE(AH598:AM598,1),0)+IFERROR(LARGE(AH598:AM598,2),0)</f>
        <v>0</v>
      </c>
      <c r="AE598" s="22">
        <f>IFERROR(LARGE(AH598:AM598,3),0)+IFERROR(LARGE(AH598:AM598,4),0)</f>
        <v>0</v>
      </c>
      <c r="AF598" s="22">
        <f>IFERROR(LARGE(AH598:AM598,5),0)+IFERROR(LARGE(AH598:AM598,6),0)</f>
        <v>0</v>
      </c>
      <c r="AG598" s="22">
        <f>IFERROR(LARGE(AH598:AM598,7),0)</f>
        <v>0</v>
      </c>
      <c r="AH598" s="22"/>
      <c r="AI598" s="22"/>
      <c r="AJ598" s="22"/>
      <c r="AK598" s="22"/>
      <c r="AL598" s="22"/>
      <c r="AM598" s="22"/>
    </row>
    <row r="599" spans="1:39">
      <c r="A599" s="3"/>
      <c r="B599" s="3"/>
      <c r="C599" s="3"/>
      <c r="D599" s="2">
        <f ca="1">IF(E598=E599,D598,CELL("wiersz",A597))</f>
        <v>109</v>
      </c>
      <c r="E599" s="23">
        <f>LARGE(F599:AG599,1)+LARGE(F599:AG599,2)+LARGE(F599:AG599,3)+LARGE(F599:AG599,4)+IFERROR(LARGE(F599:AG599,5),0)+IFERROR(LARGE(F599:AG599,6),0)</f>
        <v>0</v>
      </c>
      <c r="F599" s="22"/>
      <c r="G599" s="22"/>
      <c r="H599" s="22"/>
      <c r="I599" s="71"/>
      <c r="J599" s="72"/>
      <c r="K599" s="72"/>
      <c r="L599" s="72"/>
      <c r="M599" s="72"/>
      <c r="N599" s="22"/>
      <c r="O599" s="22"/>
      <c r="P599" s="22"/>
      <c r="Q599" s="22"/>
      <c r="R599" s="22"/>
      <c r="S599" s="22"/>
      <c r="T599" s="71"/>
      <c r="U599" s="71"/>
      <c r="V599" s="22"/>
      <c r="W599" s="22"/>
      <c r="X599" s="22"/>
      <c r="Y599" s="73"/>
      <c r="Z599" s="22"/>
      <c r="AA599" s="22"/>
      <c r="AB599" s="22"/>
      <c r="AC599" s="22"/>
      <c r="AD599" s="22">
        <f>IFERROR(LARGE(AH599:AM599,1),0)+IFERROR(LARGE(AH599:AM599,2),0)</f>
        <v>0</v>
      </c>
      <c r="AE599" s="22">
        <f>IFERROR(LARGE(AH599:AM599,3),0)+IFERROR(LARGE(AH599:AM599,4),0)</f>
        <v>0</v>
      </c>
      <c r="AF599" s="22">
        <f>IFERROR(LARGE(AH599:AM599,5),0)+IFERROR(LARGE(AH599:AM599,6),0)</f>
        <v>0</v>
      </c>
      <c r="AG599" s="22">
        <f>IFERROR(LARGE(AH599:AM599,7),0)</f>
        <v>0</v>
      </c>
      <c r="AH599" s="22"/>
      <c r="AI599" s="22"/>
      <c r="AJ599" s="22"/>
      <c r="AK599" s="22"/>
      <c r="AL599" s="22"/>
      <c r="AM599" s="22"/>
    </row>
    <row r="600" spans="1:39">
      <c r="A600" s="3"/>
      <c r="B600" s="3"/>
      <c r="C600" s="3"/>
      <c r="D600" s="2">
        <f ca="1">IF(E599=E600,D599,CELL("wiersz",A598))</f>
        <v>109</v>
      </c>
      <c r="E600" s="23">
        <f>LARGE(F600:AG600,1)+LARGE(F600:AG600,2)+LARGE(F600:AG600,3)+LARGE(F600:AG600,4)+IFERROR(LARGE(F600:AG600,5),0)+IFERROR(LARGE(F600:AG600,6),0)</f>
        <v>0</v>
      </c>
      <c r="F600" s="22"/>
      <c r="G600" s="22"/>
      <c r="H600" s="22"/>
      <c r="I600" s="71"/>
      <c r="J600" s="72"/>
      <c r="K600" s="72"/>
      <c r="L600" s="72"/>
      <c r="M600" s="72"/>
      <c r="N600" s="22"/>
      <c r="O600" s="22"/>
      <c r="P600" s="22"/>
      <c r="Q600" s="22"/>
      <c r="R600" s="22"/>
      <c r="S600" s="22"/>
      <c r="T600" s="71"/>
      <c r="U600" s="71"/>
      <c r="V600" s="22"/>
      <c r="W600" s="22"/>
      <c r="X600" s="22"/>
      <c r="Y600" s="73"/>
      <c r="Z600" s="22"/>
      <c r="AA600" s="22"/>
      <c r="AB600" s="22"/>
      <c r="AC600" s="22"/>
      <c r="AD600" s="22">
        <f>IFERROR(LARGE(AH600:AM600,1),0)+IFERROR(LARGE(AH600:AM600,2),0)</f>
        <v>0</v>
      </c>
      <c r="AE600" s="22">
        <f>IFERROR(LARGE(AH600:AM600,3),0)+IFERROR(LARGE(AH600:AM600,4),0)</f>
        <v>0</v>
      </c>
      <c r="AF600" s="22">
        <f>IFERROR(LARGE(AH600:AM600,5),0)+IFERROR(LARGE(AH600:AM600,6),0)</f>
        <v>0</v>
      </c>
      <c r="AG600" s="22">
        <f>IFERROR(LARGE(AH600:AM600,7),0)</f>
        <v>0</v>
      </c>
      <c r="AH600" s="22"/>
      <c r="AI600" s="22"/>
      <c r="AJ600" s="22"/>
      <c r="AK600" s="22"/>
      <c r="AL600" s="22"/>
      <c r="AM600" s="22"/>
    </row>
    <row r="601" spans="1:39">
      <c r="A601" s="3"/>
      <c r="B601" s="3"/>
      <c r="C601" s="3"/>
      <c r="D601" s="2">
        <f ca="1">IF(E600=E601,D600,CELL("wiersz",A599))</f>
        <v>109</v>
      </c>
      <c r="E601" s="23">
        <f>LARGE(F601:AG601,1)+LARGE(F601:AG601,2)+LARGE(F601:AG601,3)+LARGE(F601:AG601,4)+IFERROR(LARGE(F601:AG601,5),0)+IFERROR(LARGE(F601:AG601,6),0)</f>
        <v>0</v>
      </c>
      <c r="F601" s="22"/>
      <c r="G601" s="22"/>
      <c r="H601" s="22"/>
      <c r="I601" s="71"/>
      <c r="J601" s="72"/>
      <c r="K601" s="72"/>
      <c r="L601" s="72"/>
      <c r="M601" s="72"/>
      <c r="N601" s="22"/>
      <c r="O601" s="22"/>
      <c r="P601" s="22"/>
      <c r="Q601" s="22"/>
      <c r="R601" s="22"/>
      <c r="S601" s="22"/>
      <c r="T601" s="71"/>
      <c r="U601" s="71"/>
      <c r="V601" s="22"/>
      <c r="W601" s="22"/>
      <c r="X601" s="22"/>
      <c r="Y601" s="73"/>
      <c r="Z601" s="22"/>
      <c r="AA601" s="22"/>
      <c r="AB601" s="22"/>
      <c r="AC601" s="22"/>
      <c r="AD601" s="22">
        <f>IFERROR(LARGE(AH601:AM601,1),0)+IFERROR(LARGE(AH601:AM601,2),0)</f>
        <v>0</v>
      </c>
      <c r="AE601" s="22">
        <f>IFERROR(LARGE(AH601:AM601,3),0)+IFERROR(LARGE(AH601:AM601,4),0)</f>
        <v>0</v>
      </c>
      <c r="AF601" s="22">
        <f>IFERROR(LARGE(AH601:AM601,5),0)+IFERROR(LARGE(AH601:AM601,6),0)</f>
        <v>0</v>
      </c>
      <c r="AG601" s="22">
        <f>IFERROR(LARGE(AH601:AM601,7),0)</f>
        <v>0</v>
      </c>
      <c r="AH601" s="22"/>
      <c r="AI601" s="22"/>
      <c r="AJ601" s="22"/>
      <c r="AK601" s="22"/>
      <c r="AL601" s="22"/>
      <c r="AM601" s="22"/>
    </row>
    <row r="602" spans="1:39">
      <c r="A602" s="3"/>
      <c r="B602" s="3"/>
      <c r="C602" s="3"/>
      <c r="D602" s="2">
        <f ca="1">IF(E601=E602,D601,CELL("wiersz",A600))</f>
        <v>109</v>
      </c>
      <c r="E602" s="23">
        <f>LARGE(F602:AG602,1)+LARGE(F602:AG602,2)+LARGE(F602:AG602,3)+LARGE(F602:AG602,4)+IFERROR(LARGE(F602:AG602,5),0)+IFERROR(LARGE(F602:AG602,6),0)</f>
        <v>0</v>
      </c>
      <c r="F602" s="22"/>
      <c r="G602" s="22"/>
      <c r="H602" s="22"/>
      <c r="I602" s="71"/>
      <c r="J602" s="72"/>
      <c r="K602" s="72"/>
      <c r="L602" s="72"/>
      <c r="M602" s="72"/>
      <c r="N602" s="22"/>
      <c r="O602" s="22"/>
      <c r="P602" s="22"/>
      <c r="Q602" s="22"/>
      <c r="R602" s="22"/>
      <c r="S602" s="22"/>
      <c r="T602" s="71"/>
      <c r="U602" s="71"/>
      <c r="V602" s="22"/>
      <c r="W602" s="22"/>
      <c r="X602" s="22"/>
      <c r="Y602" s="73"/>
      <c r="Z602" s="22"/>
      <c r="AA602" s="22"/>
      <c r="AB602" s="22"/>
      <c r="AC602" s="22"/>
      <c r="AD602" s="22">
        <f>IFERROR(LARGE(AH602:AM602,1),0)+IFERROR(LARGE(AH602:AM602,2),0)</f>
        <v>0</v>
      </c>
      <c r="AE602" s="22">
        <f>IFERROR(LARGE(AH602:AM602,3),0)+IFERROR(LARGE(AH602:AM602,4),0)</f>
        <v>0</v>
      </c>
      <c r="AF602" s="22">
        <f>IFERROR(LARGE(AH602:AM602,5),0)+IFERROR(LARGE(AH602:AM602,6),0)</f>
        <v>0</v>
      </c>
      <c r="AG602" s="22">
        <f>IFERROR(LARGE(AH602:AM602,7),0)</f>
        <v>0</v>
      </c>
      <c r="AH602" s="22"/>
      <c r="AI602" s="22"/>
      <c r="AJ602" s="22"/>
      <c r="AK602" s="22"/>
      <c r="AL602" s="22"/>
      <c r="AM602" s="22"/>
    </row>
    <row r="603" spans="1:39">
      <c r="A603" s="3"/>
      <c r="B603" s="3"/>
      <c r="C603" s="3"/>
      <c r="D603" s="2">
        <f ca="1">IF(E602=E603,D602,CELL("wiersz",A601))</f>
        <v>109</v>
      </c>
      <c r="E603" s="23">
        <f>LARGE(F603:AG603,1)+LARGE(F603:AG603,2)+LARGE(F603:AG603,3)+LARGE(F603:AG603,4)+IFERROR(LARGE(F603:AG603,5),0)+IFERROR(LARGE(F603:AG603,6),0)</f>
        <v>0</v>
      </c>
      <c r="F603" s="22"/>
      <c r="G603" s="22"/>
      <c r="H603" s="22"/>
      <c r="I603" s="71"/>
      <c r="J603" s="72"/>
      <c r="K603" s="72"/>
      <c r="L603" s="72"/>
      <c r="M603" s="72"/>
      <c r="N603" s="22"/>
      <c r="O603" s="22"/>
      <c r="P603" s="22"/>
      <c r="Q603" s="22"/>
      <c r="R603" s="22"/>
      <c r="S603" s="22"/>
      <c r="T603" s="71"/>
      <c r="U603" s="71"/>
      <c r="V603" s="22"/>
      <c r="W603" s="22"/>
      <c r="X603" s="22"/>
      <c r="Y603" s="73"/>
      <c r="Z603" s="22"/>
      <c r="AA603" s="22"/>
      <c r="AB603" s="22"/>
      <c r="AC603" s="22"/>
      <c r="AD603" s="22">
        <f>IFERROR(LARGE(AH603:AM603,1),0)+IFERROR(LARGE(AH603:AM603,2),0)</f>
        <v>0</v>
      </c>
      <c r="AE603" s="22">
        <f>IFERROR(LARGE(AH603:AM603,3),0)+IFERROR(LARGE(AH603:AM603,4),0)</f>
        <v>0</v>
      </c>
      <c r="AF603" s="22">
        <f>IFERROR(LARGE(AH603:AM603,5),0)+IFERROR(LARGE(AH603:AM603,6),0)</f>
        <v>0</v>
      </c>
      <c r="AG603" s="22">
        <f>IFERROR(LARGE(AH603:AM603,7),0)</f>
        <v>0</v>
      </c>
      <c r="AH603" s="22"/>
      <c r="AI603" s="22"/>
      <c r="AJ603" s="22"/>
      <c r="AK603" s="22"/>
      <c r="AL603" s="22"/>
      <c r="AM603" s="22"/>
    </row>
    <row r="604" spans="1:39">
      <c r="A604" s="3"/>
      <c r="B604" s="3"/>
      <c r="C604" s="3"/>
      <c r="D604" s="2">
        <f ca="1">IF(E603=E604,D603,CELL("wiersz",A602))</f>
        <v>109</v>
      </c>
      <c r="E604" s="23">
        <f>LARGE(F604:AG604,1)+LARGE(F604:AG604,2)+LARGE(F604:AG604,3)+LARGE(F604:AG604,4)+IFERROR(LARGE(F604:AG604,5),0)+IFERROR(LARGE(F604:AG604,6),0)</f>
        <v>0</v>
      </c>
      <c r="F604" s="22"/>
      <c r="G604" s="22"/>
      <c r="H604" s="22"/>
      <c r="I604" s="71"/>
      <c r="J604" s="72"/>
      <c r="K604" s="72"/>
      <c r="L604" s="72"/>
      <c r="M604" s="72"/>
      <c r="N604" s="22"/>
      <c r="O604" s="22"/>
      <c r="P604" s="22"/>
      <c r="Q604" s="22"/>
      <c r="R604" s="22"/>
      <c r="S604" s="22"/>
      <c r="T604" s="71"/>
      <c r="U604" s="71"/>
      <c r="V604" s="22"/>
      <c r="W604" s="22"/>
      <c r="X604" s="22"/>
      <c r="Y604" s="73"/>
      <c r="Z604" s="22"/>
      <c r="AA604" s="22"/>
      <c r="AB604" s="22"/>
      <c r="AC604" s="22"/>
      <c r="AD604" s="22">
        <f>IFERROR(LARGE(AH604:AM604,1),0)+IFERROR(LARGE(AH604:AM604,2),0)</f>
        <v>0</v>
      </c>
      <c r="AE604" s="22">
        <f>IFERROR(LARGE(AH604:AM604,3),0)+IFERROR(LARGE(AH604:AM604,4),0)</f>
        <v>0</v>
      </c>
      <c r="AF604" s="22">
        <f>IFERROR(LARGE(AH604:AM604,5),0)+IFERROR(LARGE(AH604:AM604,6),0)</f>
        <v>0</v>
      </c>
      <c r="AG604" s="22">
        <f>IFERROR(LARGE(AH604:AM604,7),0)</f>
        <v>0</v>
      </c>
      <c r="AH604" s="22"/>
      <c r="AI604" s="22"/>
      <c r="AJ604" s="22"/>
      <c r="AK604" s="22"/>
      <c r="AL604" s="22"/>
      <c r="AM604" s="22"/>
    </row>
    <row r="605" spans="1:39">
      <c r="A605" s="3"/>
      <c r="B605" s="3"/>
      <c r="C605" s="3"/>
      <c r="D605" s="2">
        <f ca="1">IF(E604=E605,D604,CELL("wiersz",A603))</f>
        <v>109</v>
      </c>
      <c r="E605" s="23">
        <f>LARGE(F605:AG605,1)+LARGE(F605:AG605,2)+LARGE(F605:AG605,3)+LARGE(F605:AG605,4)+IFERROR(LARGE(F605:AG605,5),0)+IFERROR(LARGE(F605:AG605,6),0)</f>
        <v>0</v>
      </c>
      <c r="F605" s="22"/>
      <c r="G605" s="22"/>
      <c r="H605" s="22"/>
      <c r="I605" s="71"/>
      <c r="J605" s="72"/>
      <c r="K605" s="72"/>
      <c r="L605" s="72"/>
      <c r="M605" s="72"/>
      <c r="N605" s="22"/>
      <c r="O605" s="22"/>
      <c r="P605" s="22"/>
      <c r="Q605" s="22"/>
      <c r="R605" s="22"/>
      <c r="S605" s="22"/>
      <c r="T605" s="71"/>
      <c r="U605" s="71"/>
      <c r="V605" s="22"/>
      <c r="W605" s="22"/>
      <c r="X605" s="22"/>
      <c r="Y605" s="73"/>
      <c r="Z605" s="22"/>
      <c r="AA605" s="22"/>
      <c r="AB605" s="22"/>
      <c r="AC605" s="22"/>
      <c r="AD605" s="22">
        <f>IFERROR(LARGE(AH605:AM605,1),0)+IFERROR(LARGE(AH605:AM605,2),0)</f>
        <v>0</v>
      </c>
      <c r="AE605" s="22">
        <f>IFERROR(LARGE(AH605:AM605,3),0)+IFERROR(LARGE(AH605:AM605,4),0)</f>
        <v>0</v>
      </c>
      <c r="AF605" s="22">
        <f>IFERROR(LARGE(AH605:AM605,5),0)+IFERROR(LARGE(AH605:AM605,6),0)</f>
        <v>0</v>
      </c>
      <c r="AG605" s="22">
        <f>IFERROR(LARGE(AH605:AM605,7),0)</f>
        <v>0</v>
      </c>
      <c r="AH605" s="22"/>
      <c r="AI605" s="22"/>
      <c r="AJ605" s="22"/>
      <c r="AK605" s="22"/>
      <c r="AL605" s="22"/>
      <c r="AM605" s="22"/>
    </row>
    <row r="606" spans="1:39">
      <c r="A606" s="3"/>
      <c r="B606" s="3"/>
      <c r="C606" s="3"/>
      <c r="D606" s="2">
        <f ca="1">IF(E605=E606,D605,CELL("wiersz",A604))</f>
        <v>109</v>
      </c>
      <c r="E606" s="23">
        <f>LARGE(F606:AG606,1)+LARGE(F606:AG606,2)+LARGE(F606:AG606,3)+LARGE(F606:AG606,4)+IFERROR(LARGE(F606:AG606,5),0)+IFERROR(LARGE(F606:AG606,6),0)</f>
        <v>0</v>
      </c>
      <c r="F606" s="22"/>
      <c r="G606" s="22"/>
      <c r="H606" s="22"/>
      <c r="I606" s="71"/>
      <c r="J606" s="72"/>
      <c r="K606" s="72"/>
      <c r="L606" s="72"/>
      <c r="M606" s="72"/>
      <c r="N606" s="22"/>
      <c r="O606" s="22"/>
      <c r="P606" s="22"/>
      <c r="Q606" s="22"/>
      <c r="R606" s="22"/>
      <c r="S606" s="22"/>
      <c r="T606" s="71"/>
      <c r="U606" s="71"/>
      <c r="V606" s="22"/>
      <c r="W606" s="22"/>
      <c r="X606" s="22"/>
      <c r="Y606" s="73"/>
      <c r="Z606" s="22"/>
      <c r="AA606" s="22"/>
      <c r="AB606" s="22"/>
      <c r="AC606" s="22"/>
      <c r="AD606" s="22">
        <f>IFERROR(LARGE(AH606:AM606,1),0)+IFERROR(LARGE(AH606:AM606,2),0)</f>
        <v>0</v>
      </c>
      <c r="AE606" s="22">
        <f>IFERROR(LARGE(AH606:AM606,3),0)+IFERROR(LARGE(AH606:AM606,4),0)</f>
        <v>0</v>
      </c>
      <c r="AF606" s="22">
        <f>IFERROR(LARGE(AH606:AM606,5),0)+IFERROR(LARGE(AH606:AM606,6),0)</f>
        <v>0</v>
      </c>
      <c r="AG606" s="22">
        <f>IFERROR(LARGE(AH606:AM606,7),0)</f>
        <v>0</v>
      </c>
      <c r="AH606" s="22"/>
      <c r="AI606" s="22"/>
      <c r="AJ606" s="22"/>
      <c r="AK606" s="22"/>
      <c r="AL606" s="22"/>
      <c r="AM606" s="22"/>
    </row>
    <row r="607" spans="1:39">
      <c r="A607" s="3"/>
      <c r="B607" s="3"/>
      <c r="C607" s="3"/>
      <c r="D607" s="2">
        <f ca="1">IF(E606=E607,D606,CELL("wiersz",A605))</f>
        <v>109</v>
      </c>
      <c r="E607" s="23">
        <f>LARGE(F607:AG607,1)+LARGE(F607:AG607,2)+LARGE(F607:AG607,3)+LARGE(F607:AG607,4)+IFERROR(LARGE(F607:AG607,5),0)+IFERROR(LARGE(F607:AG607,6),0)</f>
        <v>0</v>
      </c>
      <c r="F607" s="22"/>
      <c r="G607" s="22"/>
      <c r="H607" s="22"/>
      <c r="I607" s="71"/>
      <c r="J607" s="72"/>
      <c r="K607" s="72"/>
      <c r="L607" s="72"/>
      <c r="M607" s="72"/>
      <c r="N607" s="22"/>
      <c r="O607" s="22"/>
      <c r="P607" s="22"/>
      <c r="Q607" s="22"/>
      <c r="R607" s="22"/>
      <c r="S607" s="22"/>
      <c r="T607" s="71"/>
      <c r="U607" s="71"/>
      <c r="V607" s="22"/>
      <c r="W607" s="22"/>
      <c r="X607" s="22"/>
      <c r="Y607" s="73"/>
      <c r="Z607" s="22"/>
      <c r="AA607" s="22"/>
      <c r="AB607" s="22"/>
      <c r="AC607" s="22"/>
      <c r="AD607" s="22">
        <f>IFERROR(LARGE(AH607:AM607,1),0)+IFERROR(LARGE(AH607:AM607,2),0)</f>
        <v>0</v>
      </c>
      <c r="AE607" s="22">
        <f>IFERROR(LARGE(AH607:AM607,3),0)+IFERROR(LARGE(AH607:AM607,4),0)</f>
        <v>0</v>
      </c>
      <c r="AF607" s="22">
        <f>IFERROR(LARGE(AH607:AM607,5),0)+IFERROR(LARGE(AH607:AM607,6),0)</f>
        <v>0</v>
      </c>
      <c r="AG607" s="22">
        <f>IFERROR(LARGE(AH607:AM607,7),0)</f>
        <v>0</v>
      </c>
      <c r="AH607" s="22"/>
      <c r="AI607" s="22"/>
      <c r="AJ607" s="22"/>
      <c r="AK607" s="22"/>
      <c r="AL607" s="22"/>
      <c r="AM607" s="22"/>
    </row>
    <row r="608" spans="1:39">
      <c r="A608" s="3"/>
      <c r="B608" s="3"/>
      <c r="C608" s="3"/>
      <c r="D608" s="2">
        <f ca="1">IF(E607=E608,D607,CELL("wiersz",A606))</f>
        <v>109</v>
      </c>
      <c r="E608" s="23">
        <f>LARGE(F608:AG608,1)+LARGE(F608:AG608,2)+LARGE(F608:AG608,3)+LARGE(F608:AG608,4)+IFERROR(LARGE(F608:AG608,5),0)+IFERROR(LARGE(F608:AG608,6),0)</f>
        <v>0</v>
      </c>
      <c r="F608" s="22"/>
      <c r="G608" s="22"/>
      <c r="H608" s="22"/>
      <c r="I608" s="71"/>
      <c r="J608" s="72"/>
      <c r="K608" s="72"/>
      <c r="L608" s="72"/>
      <c r="M608" s="72"/>
      <c r="N608" s="22"/>
      <c r="O608" s="22"/>
      <c r="P608" s="22"/>
      <c r="Q608" s="22"/>
      <c r="R608" s="22"/>
      <c r="S608" s="22"/>
      <c r="T608" s="71"/>
      <c r="U608" s="71"/>
      <c r="V608" s="22"/>
      <c r="W608" s="22"/>
      <c r="X608" s="22"/>
      <c r="Y608" s="73"/>
      <c r="Z608" s="22"/>
      <c r="AA608" s="22"/>
      <c r="AB608" s="22"/>
      <c r="AC608" s="22"/>
      <c r="AD608" s="22">
        <f>IFERROR(LARGE(AH608:AM608,1),0)+IFERROR(LARGE(AH608:AM608,2),0)</f>
        <v>0</v>
      </c>
      <c r="AE608" s="22">
        <f>IFERROR(LARGE(AH608:AM608,3),0)+IFERROR(LARGE(AH608:AM608,4),0)</f>
        <v>0</v>
      </c>
      <c r="AF608" s="22">
        <f>IFERROR(LARGE(AH608:AM608,5),0)+IFERROR(LARGE(AH608:AM608,6),0)</f>
        <v>0</v>
      </c>
      <c r="AG608" s="22">
        <f>IFERROR(LARGE(AH608:AM608,7),0)</f>
        <v>0</v>
      </c>
      <c r="AH608" s="22"/>
      <c r="AI608" s="22"/>
      <c r="AJ608" s="22"/>
      <c r="AK608" s="22"/>
      <c r="AL608" s="22"/>
      <c r="AM608" s="22"/>
    </row>
    <row r="609" spans="1:39">
      <c r="A609" s="3"/>
      <c r="B609" s="3"/>
      <c r="C609" s="3"/>
      <c r="D609" s="2">
        <f ca="1">IF(E608=E609,D608,CELL("wiersz",A607))</f>
        <v>109</v>
      </c>
      <c r="E609" s="23">
        <f>LARGE(F609:AG609,1)+LARGE(F609:AG609,2)+LARGE(F609:AG609,3)+LARGE(F609:AG609,4)+IFERROR(LARGE(F609:AG609,5),0)+IFERROR(LARGE(F609:AG609,6),0)</f>
        <v>0</v>
      </c>
      <c r="F609" s="22"/>
      <c r="G609" s="22"/>
      <c r="H609" s="22"/>
      <c r="I609" s="71"/>
      <c r="J609" s="72"/>
      <c r="K609" s="72"/>
      <c r="L609" s="72"/>
      <c r="M609" s="72"/>
      <c r="N609" s="22"/>
      <c r="O609" s="22"/>
      <c r="P609" s="22"/>
      <c r="Q609" s="22"/>
      <c r="R609" s="22"/>
      <c r="S609" s="22"/>
      <c r="T609" s="71"/>
      <c r="U609" s="71"/>
      <c r="V609" s="22"/>
      <c r="W609" s="22"/>
      <c r="X609" s="22"/>
      <c r="Y609" s="73"/>
      <c r="Z609" s="22"/>
      <c r="AA609" s="22"/>
      <c r="AB609" s="22"/>
      <c r="AC609" s="22"/>
      <c r="AD609" s="22">
        <f>IFERROR(LARGE(AH609:AM609,1),0)+IFERROR(LARGE(AH609:AM609,2),0)</f>
        <v>0</v>
      </c>
      <c r="AE609" s="22">
        <f>IFERROR(LARGE(AH609:AM609,3),0)+IFERROR(LARGE(AH609:AM609,4),0)</f>
        <v>0</v>
      </c>
      <c r="AF609" s="22">
        <f>IFERROR(LARGE(AH609:AM609,5),0)+IFERROR(LARGE(AH609:AM609,6),0)</f>
        <v>0</v>
      </c>
      <c r="AG609" s="22">
        <f>IFERROR(LARGE(AH609:AM609,7),0)</f>
        <v>0</v>
      </c>
      <c r="AH609" s="22"/>
      <c r="AI609" s="22"/>
      <c r="AJ609" s="22"/>
      <c r="AK609" s="22"/>
      <c r="AL609" s="22"/>
      <c r="AM609" s="22"/>
    </row>
    <row r="610" spans="1:39">
      <c r="A610" s="3"/>
      <c r="B610" s="3"/>
      <c r="C610" s="3"/>
      <c r="D610" s="2">
        <f ca="1">IF(E609=E610,D609,CELL("wiersz",A608))</f>
        <v>109</v>
      </c>
      <c r="E610" s="23">
        <f>LARGE(F610:AG610,1)+LARGE(F610:AG610,2)+LARGE(F610:AG610,3)+LARGE(F610:AG610,4)+IFERROR(LARGE(F610:AG610,5),0)+IFERROR(LARGE(F610:AG610,6),0)</f>
        <v>0</v>
      </c>
      <c r="F610" s="22"/>
      <c r="G610" s="22"/>
      <c r="H610" s="22"/>
      <c r="I610" s="71"/>
      <c r="J610" s="72"/>
      <c r="K610" s="72"/>
      <c r="L610" s="72"/>
      <c r="M610" s="72"/>
      <c r="N610" s="22"/>
      <c r="O610" s="22"/>
      <c r="P610" s="22"/>
      <c r="Q610" s="22"/>
      <c r="R610" s="22"/>
      <c r="S610" s="22"/>
      <c r="T610" s="71"/>
      <c r="U610" s="71"/>
      <c r="V610" s="22"/>
      <c r="W610" s="22"/>
      <c r="X610" s="22"/>
      <c r="Y610" s="73"/>
      <c r="Z610" s="22"/>
      <c r="AA610" s="22"/>
      <c r="AB610" s="22"/>
      <c r="AC610" s="22"/>
      <c r="AD610" s="22">
        <f>IFERROR(LARGE(AH610:AM610,1),0)+IFERROR(LARGE(AH610:AM610,2),0)</f>
        <v>0</v>
      </c>
      <c r="AE610" s="22">
        <f>IFERROR(LARGE(AH610:AM610,3),0)+IFERROR(LARGE(AH610:AM610,4),0)</f>
        <v>0</v>
      </c>
      <c r="AF610" s="22">
        <f>IFERROR(LARGE(AH610:AM610,5),0)+IFERROR(LARGE(AH610:AM610,6),0)</f>
        <v>0</v>
      </c>
      <c r="AG610" s="22">
        <f>IFERROR(LARGE(AH610:AM610,7),0)</f>
        <v>0</v>
      </c>
      <c r="AH610" s="22"/>
      <c r="AI610" s="22"/>
      <c r="AJ610" s="22"/>
      <c r="AK610" s="22"/>
      <c r="AL610" s="22"/>
      <c r="AM610" s="22"/>
    </row>
    <row r="611" spans="1:39">
      <c r="A611" s="3"/>
      <c r="B611" s="3"/>
      <c r="C611" s="3"/>
      <c r="D611" s="2">
        <f ca="1">IF(E610=E611,D610,CELL("wiersz",A609))</f>
        <v>109</v>
      </c>
      <c r="E611" s="23">
        <f>LARGE(F611:AG611,1)+LARGE(F611:AG611,2)+LARGE(F611:AG611,3)+LARGE(F611:AG611,4)+IFERROR(LARGE(F611:AG611,5),0)+IFERROR(LARGE(F611:AG611,6),0)</f>
        <v>0</v>
      </c>
      <c r="F611" s="22"/>
      <c r="G611" s="22"/>
      <c r="H611" s="22"/>
      <c r="I611" s="71"/>
      <c r="J611" s="72"/>
      <c r="K611" s="72"/>
      <c r="L611" s="72"/>
      <c r="M611" s="72"/>
      <c r="N611" s="22"/>
      <c r="O611" s="22"/>
      <c r="P611" s="22"/>
      <c r="Q611" s="22"/>
      <c r="R611" s="22"/>
      <c r="S611" s="22"/>
      <c r="T611" s="71"/>
      <c r="U611" s="71"/>
      <c r="V611" s="22"/>
      <c r="W611" s="22"/>
      <c r="X611" s="22"/>
      <c r="Y611" s="73"/>
      <c r="Z611" s="22"/>
      <c r="AA611" s="22"/>
      <c r="AB611" s="22"/>
      <c r="AC611" s="22"/>
      <c r="AD611" s="22">
        <f>IFERROR(LARGE(AH611:AM611,1),0)+IFERROR(LARGE(AH611:AM611,2),0)</f>
        <v>0</v>
      </c>
      <c r="AE611" s="22">
        <f>IFERROR(LARGE(AH611:AM611,3),0)+IFERROR(LARGE(AH611:AM611,4),0)</f>
        <v>0</v>
      </c>
      <c r="AF611" s="22">
        <f>IFERROR(LARGE(AH611:AM611,5),0)+IFERROR(LARGE(AH611:AM611,6),0)</f>
        <v>0</v>
      </c>
      <c r="AG611" s="22">
        <f>IFERROR(LARGE(AH611:AM611,7),0)</f>
        <v>0</v>
      </c>
      <c r="AH611" s="22"/>
      <c r="AI611" s="22"/>
      <c r="AJ611" s="22"/>
      <c r="AK611" s="22"/>
      <c r="AL611" s="22"/>
      <c r="AM611" s="22"/>
    </row>
    <row r="612" spans="1:39">
      <c r="A612" s="3"/>
      <c r="B612" s="3"/>
      <c r="C612" s="3"/>
      <c r="D612" s="2">
        <f ca="1">IF(E611=E612,D611,CELL("wiersz",A610))</f>
        <v>109</v>
      </c>
      <c r="E612" s="23">
        <f>LARGE(F612:AG612,1)+LARGE(F612:AG612,2)+LARGE(F612:AG612,3)+LARGE(F612:AG612,4)+IFERROR(LARGE(F612:AG612,5),0)+IFERROR(LARGE(F612:AG612,6),0)</f>
        <v>0</v>
      </c>
      <c r="F612" s="22"/>
      <c r="G612" s="22"/>
      <c r="H612" s="22"/>
      <c r="I612" s="71"/>
      <c r="J612" s="72"/>
      <c r="K612" s="72"/>
      <c r="L612" s="72"/>
      <c r="M612" s="72"/>
      <c r="N612" s="22"/>
      <c r="O612" s="22"/>
      <c r="P612" s="22"/>
      <c r="Q612" s="22"/>
      <c r="R612" s="22"/>
      <c r="S612" s="22"/>
      <c r="T612" s="71"/>
      <c r="U612" s="71"/>
      <c r="V612" s="22"/>
      <c r="W612" s="22"/>
      <c r="X612" s="22"/>
      <c r="Y612" s="73"/>
      <c r="Z612" s="22"/>
      <c r="AA612" s="22"/>
      <c r="AB612" s="22"/>
      <c r="AC612" s="22"/>
      <c r="AD612" s="22">
        <f>IFERROR(LARGE(AH612:AM612,1),0)+IFERROR(LARGE(AH612:AM612,2),0)</f>
        <v>0</v>
      </c>
      <c r="AE612" s="22">
        <f>IFERROR(LARGE(AH612:AM612,3),0)+IFERROR(LARGE(AH612:AM612,4),0)</f>
        <v>0</v>
      </c>
      <c r="AF612" s="22">
        <f>IFERROR(LARGE(AH612:AM612,5),0)+IFERROR(LARGE(AH612:AM612,6),0)</f>
        <v>0</v>
      </c>
      <c r="AG612" s="22">
        <f>IFERROR(LARGE(AH612:AM612,7),0)</f>
        <v>0</v>
      </c>
      <c r="AH612" s="22"/>
      <c r="AI612" s="22"/>
      <c r="AJ612" s="22"/>
      <c r="AK612" s="22"/>
      <c r="AL612" s="22"/>
      <c r="AM612" s="22"/>
    </row>
    <row r="613" spans="1:39">
      <c r="A613" s="3"/>
      <c r="B613" s="3"/>
      <c r="C613" s="3"/>
      <c r="D613" s="2">
        <f ca="1">IF(E612=E613,D612,CELL("wiersz",A611))</f>
        <v>109</v>
      </c>
      <c r="E613" s="23">
        <f>LARGE(F613:AG613,1)+LARGE(F613:AG613,2)+LARGE(F613:AG613,3)+LARGE(F613:AG613,4)+IFERROR(LARGE(F613:AG613,5),0)+IFERROR(LARGE(F613:AG613,6),0)</f>
        <v>0</v>
      </c>
      <c r="F613" s="22"/>
      <c r="G613" s="22"/>
      <c r="H613" s="22"/>
      <c r="I613" s="71"/>
      <c r="J613" s="72"/>
      <c r="K613" s="72"/>
      <c r="L613" s="72"/>
      <c r="M613" s="72"/>
      <c r="N613" s="22"/>
      <c r="O613" s="22"/>
      <c r="P613" s="22"/>
      <c r="Q613" s="22"/>
      <c r="R613" s="22"/>
      <c r="S613" s="22"/>
      <c r="T613" s="71"/>
      <c r="U613" s="71"/>
      <c r="V613" s="22"/>
      <c r="W613" s="22"/>
      <c r="X613" s="22"/>
      <c r="Y613" s="73"/>
      <c r="Z613" s="22"/>
      <c r="AA613" s="22"/>
      <c r="AB613" s="22"/>
      <c r="AC613" s="22"/>
      <c r="AD613" s="22">
        <f>IFERROR(LARGE(AH613:AM613,1),0)+IFERROR(LARGE(AH613:AM613,2),0)</f>
        <v>0</v>
      </c>
      <c r="AE613" s="22">
        <f>IFERROR(LARGE(AH613:AM613,3),0)+IFERROR(LARGE(AH613:AM613,4),0)</f>
        <v>0</v>
      </c>
      <c r="AF613" s="22">
        <f>IFERROR(LARGE(AH613:AM613,5),0)+IFERROR(LARGE(AH613:AM613,6),0)</f>
        <v>0</v>
      </c>
      <c r="AG613" s="22">
        <f>IFERROR(LARGE(AH613:AM613,7),0)</f>
        <v>0</v>
      </c>
      <c r="AH613" s="22"/>
      <c r="AI613" s="22"/>
      <c r="AJ613" s="22"/>
      <c r="AK613" s="22"/>
      <c r="AL613" s="22"/>
      <c r="AM613" s="22"/>
    </row>
    <row r="614" spans="1:39">
      <c r="A614" s="3"/>
      <c r="B614" s="3"/>
      <c r="C614" s="3"/>
      <c r="D614" s="2">
        <f ca="1">IF(E613=E614,D613,CELL("wiersz",A612))</f>
        <v>109</v>
      </c>
      <c r="E614" s="23">
        <f>LARGE(F614:AG614,1)+LARGE(F614:AG614,2)+LARGE(F614:AG614,3)+LARGE(F614:AG614,4)+IFERROR(LARGE(F614:AG614,5),0)+IFERROR(LARGE(F614:AG614,6),0)</f>
        <v>0</v>
      </c>
      <c r="F614" s="22"/>
      <c r="G614" s="22"/>
      <c r="H614" s="22"/>
      <c r="I614" s="71"/>
      <c r="J614" s="72"/>
      <c r="K614" s="72"/>
      <c r="L614" s="72"/>
      <c r="M614" s="72"/>
      <c r="N614" s="22"/>
      <c r="O614" s="22"/>
      <c r="P614" s="22"/>
      <c r="Q614" s="22"/>
      <c r="R614" s="22"/>
      <c r="S614" s="22"/>
      <c r="T614" s="71"/>
      <c r="U614" s="71"/>
      <c r="V614" s="22"/>
      <c r="W614" s="22"/>
      <c r="X614" s="22"/>
      <c r="Y614" s="73"/>
      <c r="Z614" s="22"/>
      <c r="AA614" s="22"/>
      <c r="AB614" s="22"/>
      <c r="AC614" s="22"/>
      <c r="AD614" s="22">
        <f>IFERROR(LARGE(AH614:AM614,1),0)+IFERROR(LARGE(AH614:AM614,2),0)</f>
        <v>0</v>
      </c>
      <c r="AE614" s="22">
        <f>IFERROR(LARGE(AH614:AM614,3),0)+IFERROR(LARGE(AH614:AM614,4),0)</f>
        <v>0</v>
      </c>
      <c r="AF614" s="22">
        <f>IFERROR(LARGE(AH614:AM614,5),0)+IFERROR(LARGE(AH614:AM614,6),0)</f>
        <v>0</v>
      </c>
      <c r="AG614" s="22">
        <f>IFERROR(LARGE(AH614:AM614,7),0)</f>
        <v>0</v>
      </c>
      <c r="AH614" s="22"/>
      <c r="AI614" s="22"/>
      <c r="AJ614" s="22"/>
      <c r="AK614" s="22"/>
      <c r="AL614" s="22"/>
      <c r="AM614" s="22"/>
    </row>
    <row r="615" spans="1:39">
      <c r="A615" s="3"/>
      <c r="B615" s="3"/>
      <c r="C615" s="3"/>
      <c r="D615" s="2">
        <f ca="1">IF(E614=E615,D614,CELL("wiersz",A613))</f>
        <v>109</v>
      </c>
      <c r="E615" s="23">
        <f>LARGE(F615:AG615,1)+LARGE(F615:AG615,2)+LARGE(F615:AG615,3)+LARGE(F615:AG615,4)+IFERROR(LARGE(F615:AG615,5),0)+IFERROR(LARGE(F615:AG615,6),0)</f>
        <v>0</v>
      </c>
      <c r="F615" s="22"/>
      <c r="G615" s="22"/>
      <c r="H615" s="22"/>
      <c r="I615" s="71"/>
      <c r="J615" s="72"/>
      <c r="K615" s="72"/>
      <c r="L615" s="72"/>
      <c r="M615" s="72"/>
      <c r="N615" s="22"/>
      <c r="O615" s="22"/>
      <c r="P615" s="22"/>
      <c r="Q615" s="22"/>
      <c r="R615" s="22"/>
      <c r="S615" s="22"/>
      <c r="T615" s="71"/>
      <c r="U615" s="71"/>
      <c r="V615" s="22"/>
      <c r="W615" s="22"/>
      <c r="X615" s="22"/>
      <c r="Y615" s="73"/>
      <c r="Z615" s="22"/>
      <c r="AA615" s="22"/>
      <c r="AB615" s="22"/>
      <c r="AC615" s="22"/>
      <c r="AD615" s="22">
        <f>IFERROR(LARGE(AH615:AM615,1),0)+IFERROR(LARGE(AH615:AM615,2),0)</f>
        <v>0</v>
      </c>
      <c r="AE615" s="22">
        <f>IFERROR(LARGE(AH615:AM615,3),0)+IFERROR(LARGE(AH615:AM615,4),0)</f>
        <v>0</v>
      </c>
      <c r="AF615" s="22">
        <f>IFERROR(LARGE(AH615:AM615,5),0)+IFERROR(LARGE(AH615:AM615,6),0)</f>
        <v>0</v>
      </c>
      <c r="AG615" s="22">
        <f>IFERROR(LARGE(AH615:AM615,7),0)</f>
        <v>0</v>
      </c>
      <c r="AH615" s="22"/>
      <c r="AI615" s="22"/>
      <c r="AJ615" s="22"/>
      <c r="AK615" s="22"/>
      <c r="AL615" s="22"/>
      <c r="AM615" s="22"/>
    </row>
    <row r="616" spans="1:39">
      <c r="A616" s="3"/>
      <c r="B616" s="3"/>
      <c r="C616" s="3"/>
      <c r="D616" s="2">
        <f ca="1">IF(E615=E616,D615,CELL("wiersz",A614))</f>
        <v>109</v>
      </c>
      <c r="E616" s="23">
        <f>LARGE(F616:AG616,1)+LARGE(F616:AG616,2)+LARGE(F616:AG616,3)+LARGE(F616:AG616,4)+IFERROR(LARGE(F616:AG616,5),0)+IFERROR(LARGE(F616:AG616,6),0)</f>
        <v>0</v>
      </c>
      <c r="F616" s="22"/>
      <c r="G616" s="22"/>
      <c r="H616" s="22"/>
      <c r="I616" s="71"/>
      <c r="J616" s="72"/>
      <c r="K616" s="72"/>
      <c r="L616" s="72"/>
      <c r="M616" s="72"/>
      <c r="N616" s="22"/>
      <c r="O616" s="22"/>
      <c r="P616" s="22"/>
      <c r="Q616" s="22"/>
      <c r="R616" s="22"/>
      <c r="S616" s="22"/>
      <c r="T616" s="71"/>
      <c r="U616" s="71"/>
      <c r="V616" s="22"/>
      <c r="W616" s="22"/>
      <c r="X616" s="22"/>
      <c r="Y616" s="73"/>
      <c r="Z616" s="22"/>
      <c r="AA616" s="22"/>
      <c r="AB616" s="22"/>
      <c r="AC616" s="22"/>
      <c r="AD616" s="22">
        <f>IFERROR(LARGE(AH616:AM616,1),0)+IFERROR(LARGE(AH616:AM616,2),0)</f>
        <v>0</v>
      </c>
      <c r="AE616" s="22">
        <f>IFERROR(LARGE(AH616:AM616,3),0)+IFERROR(LARGE(AH616:AM616,4),0)</f>
        <v>0</v>
      </c>
      <c r="AF616" s="22">
        <f>IFERROR(LARGE(AH616:AM616,5),0)+IFERROR(LARGE(AH616:AM616,6),0)</f>
        <v>0</v>
      </c>
      <c r="AG616" s="22">
        <f>IFERROR(LARGE(AH616:AM616,7),0)</f>
        <v>0</v>
      </c>
      <c r="AH616" s="22"/>
      <c r="AI616" s="22"/>
      <c r="AJ616" s="22"/>
      <c r="AK616" s="22"/>
      <c r="AL616" s="22"/>
      <c r="AM616" s="22"/>
    </row>
    <row r="617" spans="1:39">
      <c r="A617" s="3"/>
      <c r="B617" s="3"/>
      <c r="C617" s="3"/>
      <c r="D617" s="2">
        <f ca="1">IF(E616=E617,D616,CELL("wiersz",A615))</f>
        <v>109</v>
      </c>
      <c r="E617" s="23">
        <f>LARGE(F617:AG617,1)+LARGE(F617:AG617,2)+LARGE(F617:AG617,3)+LARGE(F617:AG617,4)+IFERROR(LARGE(F617:AG617,5),0)+IFERROR(LARGE(F617:AG617,6),0)</f>
        <v>0</v>
      </c>
      <c r="F617" s="22"/>
      <c r="G617" s="22"/>
      <c r="H617" s="22"/>
      <c r="I617" s="71"/>
      <c r="J617" s="72"/>
      <c r="K617" s="72"/>
      <c r="L617" s="72"/>
      <c r="M617" s="72"/>
      <c r="N617" s="22"/>
      <c r="O617" s="22"/>
      <c r="P617" s="22"/>
      <c r="Q617" s="22"/>
      <c r="R617" s="22"/>
      <c r="S617" s="22"/>
      <c r="T617" s="71"/>
      <c r="U617" s="71"/>
      <c r="V617" s="22"/>
      <c r="W617" s="22"/>
      <c r="X617" s="22"/>
      <c r="Y617" s="73"/>
      <c r="Z617" s="22"/>
      <c r="AA617" s="22"/>
      <c r="AB617" s="22"/>
      <c r="AC617" s="22"/>
      <c r="AD617" s="22">
        <f>IFERROR(LARGE(AH617:AM617,1),0)+IFERROR(LARGE(AH617:AM617,2),0)</f>
        <v>0</v>
      </c>
      <c r="AE617" s="22">
        <f>IFERROR(LARGE(AH617:AM617,3),0)+IFERROR(LARGE(AH617:AM617,4),0)</f>
        <v>0</v>
      </c>
      <c r="AF617" s="22">
        <f>IFERROR(LARGE(AH617:AM617,5),0)+IFERROR(LARGE(AH617:AM617,6),0)</f>
        <v>0</v>
      </c>
      <c r="AG617" s="22">
        <f>IFERROR(LARGE(AH617:AM617,7),0)</f>
        <v>0</v>
      </c>
      <c r="AH617" s="22"/>
      <c r="AI617" s="22"/>
      <c r="AJ617" s="22"/>
      <c r="AK617" s="22"/>
      <c r="AL617" s="22"/>
      <c r="AM617" s="22"/>
    </row>
    <row r="618" spans="1:39">
      <c r="A618" s="3"/>
      <c r="B618" s="3"/>
      <c r="C618" s="3"/>
      <c r="D618" s="2">
        <f ca="1">IF(E617=E618,D617,CELL("wiersz",A616))</f>
        <v>109</v>
      </c>
      <c r="E618" s="23">
        <f>LARGE(F618:AG618,1)+LARGE(F618:AG618,2)+LARGE(F618:AG618,3)+LARGE(F618:AG618,4)+IFERROR(LARGE(F618:AG618,5),0)+IFERROR(LARGE(F618:AG618,6),0)</f>
        <v>0</v>
      </c>
      <c r="F618" s="22"/>
      <c r="G618" s="22"/>
      <c r="H618" s="22"/>
      <c r="I618" s="71"/>
      <c r="J618" s="72"/>
      <c r="K618" s="72"/>
      <c r="L618" s="72"/>
      <c r="M618" s="72"/>
      <c r="N618" s="22"/>
      <c r="O618" s="22"/>
      <c r="P618" s="22"/>
      <c r="Q618" s="22"/>
      <c r="R618" s="22"/>
      <c r="S618" s="22"/>
      <c r="T618" s="71"/>
      <c r="U618" s="71"/>
      <c r="V618" s="22"/>
      <c r="W618" s="22"/>
      <c r="X618" s="22"/>
      <c r="Y618" s="73"/>
      <c r="Z618" s="22"/>
      <c r="AA618" s="22"/>
      <c r="AB618" s="22"/>
      <c r="AC618" s="22"/>
      <c r="AD618" s="22">
        <f>IFERROR(LARGE(AH618:AM618,1),0)+IFERROR(LARGE(AH618:AM618,2),0)</f>
        <v>0</v>
      </c>
      <c r="AE618" s="22">
        <f>IFERROR(LARGE(AH618:AM618,3),0)+IFERROR(LARGE(AH618:AM618,4),0)</f>
        <v>0</v>
      </c>
      <c r="AF618" s="22">
        <f>IFERROR(LARGE(AH618:AM618,5),0)+IFERROR(LARGE(AH618:AM618,6),0)</f>
        <v>0</v>
      </c>
      <c r="AG618" s="22">
        <f>IFERROR(LARGE(AH618:AM618,7),0)</f>
        <v>0</v>
      </c>
      <c r="AH618" s="22"/>
      <c r="AI618" s="22"/>
      <c r="AJ618" s="22"/>
      <c r="AK618" s="22"/>
      <c r="AL618" s="22"/>
      <c r="AM618" s="22"/>
    </row>
    <row r="619" spans="1:39">
      <c r="A619" s="3"/>
      <c r="B619" s="3"/>
      <c r="C619" s="3"/>
      <c r="D619" s="2">
        <f ca="1">IF(E618=E619,D618,CELL("wiersz",A617))</f>
        <v>109</v>
      </c>
      <c r="E619" s="23">
        <f>LARGE(F619:AG619,1)+LARGE(F619:AG619,2)+LARGE(F619:AG619,3)+LARGE(F619:AG619,4)+IFERROR(LARGE(F619:AG619,5),0)+IFERROR(LARGE(F619:AG619,6),0)</f>
        <v>0</v>
      </c>
      <c r="F619" s="22"/>
      <c r="G619" s="22"/>
      <c r="H619" s="22"/>
      <c r="I619" s="71"/>
      <c r="J619" s="72"/>
      <c r="K619" s="72"/>
      <c r="L619" s="72"/>
      <c r="M619" s="72"/>
      <c r="N619" s="22"/>
      <c r="O619" s="22"/>
      <c r="P619" s="22"/>
      <c r="Q619" s="22"/>
      <c r="R619" s="22"/>
      <c r="S619" s="22"/>
      <c r="T619" s="71"/>
      <c r="U619" s="71"/>
      <c r="V619" s="22"/>
      <c r="W619" s="22"/>
      <c r="X619" s="22"/>
      <c r="Y619" s="73"/>
      <c r="Z619" s="22"/>
      <c r="AA619" s="22"/>
      <c r="AB619" s="22"/>
      <c r="AC619" s="22"/>
      <c r="AD619" s="22">
        <f>IFERROR(LARGE(AH619:AM619,1),0)+IFERROR(LARGE(AH619:AM619,2),0)</f>
        <v>0</v>
      </c>
      <c r="AE619" s="22">
        <f>IFERROR(LARGE(AH619:AM619,3),0)+IFERROR(LARGE(AH619:AM619,4),0)</f>
        <v>0</v>
      </c>
      <c r="AF619" s="22">
        <f>IFERROR(LARGE(AH619:AM619,5),0)+IFERROR(LARGE(AH619:AM619,6),0)</f>
        <v>0</v>
      </c>
      <c r="AG619" s="22">
        <f>IFERROR(LARGE(AH619:AM619,7),0)</f>
        <v>0</v>
      </c>
      <c r="AH619" s="22"/>
      <c r="AI619" s="22"/>
      <c r="AJ619" s="22"/>
      <c r="AK619" s="22"/>
      <c r="AL619" s="22"/>
      <c r="AM619" s="22"/>
    </row>
    <row r="620" spans="1:39">
      <c r="A620" s="3"/>
      <c r="B620" s="3"/>
      <c r="C620" s="3"/>
      <c r="D620" s="2">
        <f ca="1">IF(E619=E620,D619,CELL("wiersz",A618))</f>
        <v>109</v>
      </c>
      <c r="E620" s="23">
        <f>LARGE(F620:AG620,1)+LARGE(F620:AG620,2)+LARGE(F620:AG620,3)+LARGE(F620:AG620,4)+IFERROR(LARGE(F620:AG620,5),0)+IFERROR(LARGE(F620:AG620,6),0)</f>
        <v>0</v>
      </c>
      <c r="F620" s="22"/>
      <c r="G620" s="22"/>
      <c r="H620" s="22"/>
      <c r="I620" s="71"/>
      <c r="J620" s="72"/>
      <c r="K620" s="72"/>
      <c r="L620" s="72"/>
      <c r="M620" s="72"/>
      <c r="N620" s="22"/>
      <c r="O620" s="22"/>
      <c r="P620" s="22"/>
      <c r="Q620" s="22"/>
      <c r="R620" s="22"/>
      <c r="S620" s="22"/>
      <c r="T620" s="71"/>
      <c r="U620" s="71"/>
      <c r="V620" s="22"/>
      <c r="W620" s="22"/>
      <c r="X620" s="22"/>
      <c r="Y620" s="73"/>
      <c r="Z620" s="22"/>
      <c r="AA620" s="22"/>
      <c r="AB620" s="22"/>
      <c r="AC620" s="22"/>
      <c r="AD620" s="22">
        <f>IFERROR(LARGE(AH620:AM620,1),0)+IFERROR(LARGE(AH620:AM620,2),0)</f>
        <v>0</v>
      </c>
      <c r="AE620" s="22">
        <f>IFERROR(LARGE(AH620:AM620,3),0)+IFERROR(LARGE(AH620:AM620,4),0)</f>
        <v>0</v>
      </c>
      <c r="AF620" s="22">
        <f>IFERROR(LARGE(AH620:AM620,5),0)+IFERROR(LARGE(AH620:AM620,6),0)</f>
        <v>0</v>
      </c>
      <c r="AG620" s="22">
        <f>IFERROR(LARGE(AH620:AM620,7),0)</f>
        <v>0</v>
      </c>
      <c r="AH620" s="22"/>
      <c r="AI620" s="22"/>
      <c r="AJ620" s="22"/>
      <c r="AK620" s="22"/>
      <c r="AL620" s="22"/>
      <c r="AM620" s="22"/>
    </row>
    <row r="621" spans="1:39">
      <c r="A621" s="3"/>
      <c r="B621" s="3"/>
      <c r="C621" s="3"/>
      <c r="D621" s="2">
        <f ca="1">IF(E620=E621,D620,CELL("wiersz",A619))</f>
        <v>109</v>
      </c>
      <c r="E621" s="23">
        <f>LARGE(F621:AG621,1)+LARGE(F621:AG621,2)+LARGE(F621:AG621,3)+LARGE(F621:AG621,4)+IFERROR(LARGE(F621:AG621,5),0)+IFERROR(LARGE(F621:AG621,6),0)</f>
        <v>0</v>
      </c>
      <c r="F621" s="22"/>
      <c r="G621" s="22"/>
      <c r="H621" s="22"/>
      <c r="I621" s="71"/>
      <c r="J621" s="72"/>
      <c r="K621" s="72"/>
      <c r="L621" s="72"/>
      <c r="M621" s="72"/>
      <c r="N621" s="22"/>
      <c r="O621" s="22"/>
      <c r="P621" s="22"/>
      <c r="Q621" s="22"/>
      <c r="R621" s="22"/>
      <c r="S621" s="22"/>
      <c r="T621" s="71"/>
      <c r="U621" s="71"/>
      <c r="V621" s="22"/>
      <c r="W621" s="22"/>
      <c r="X621" s="22"/>
      <c r="Y621" s="73"/>
      <c r="Z621" s="22"/>
      <c r="AA621" s="22"/>
      <c r="AB621" s="22"/>
      <c r="AC621" s="22"/>
      <c r="AD621" s="22">
        <f>IFERROR(LARGE(AH621:AM621,1),0)+IFERROR(LARGE(AH621:AM621,2),0)</f>
        <v>0</v>
      </c>
      <c r="AE621" s="22">
        <f>IFERROR(LARGE(AH621:AM621,3),0)+IFERROR(LARGE(AH621:AM621,4),0)</f>
        <v>0</v>
      </c>
      <c r="AF621" s="22">
        <f>IFERROR(LARGE(AH621:AM621,5),0)+IFERROR(LARGE(AH621:AM621,6),0)</f>
        <v>0</v>
      </c>
      <c r="AG621" s="22">
        <f>IFERROR(LARGE(AH621:AM621,7),0)</f>
        <v>0</v>
      </c>
      <c r="AH621" s="22"/>
      <c r="AI621" s="22"/>
      <c r="AJ621" s="22"/>
      <c r="AK621" s="22"/>
      <c r="AL621" s="22"/>
      <c r="AM621" s="22"/>
    </row>
    <row r="622" spans="1:39">
      <c r="A622" s="3"/>
      <c r="B622" s="3"/>
      <c r="C622" s="3"/>
      <c r="D622" s="2">
        <f ca="1">IF(E621=E622,D621,CELL("wiersz",A620))</f>
        <v>109</v>
      </c>
      <c r="E622" s="23">
        <f>LARGE(F622:AG622,1)+LARGE(F622:AG622,2)+LARGE(F622:AG622,3)+LARGE(F622:AG622,4)+IFERROR(LARGE(F622:AG622,5),0)+IFERROR(LARGE(F622:AG622,6),0)</f>
        <v>0</v>
      </c>
      <c r="F622" s="22"/>
      <c r="G622" s="22"/>
      <c r="H622" s="22"/>
      <c r="I622" s="71"/>
      <c r="J622" s="72"/>
      <c r="K622" s="72"/>
      <c r="L622" s="72"/>
      <c r="M622" s="72"/>
      <c r="N622" s="22"/>
      <c r="O622" s="22"/>
      <c r="P622" s="22"/>
      <c r="Q622" s="22"/>
      <c r="R622" s="22"/>
      <c r="S622" s="22"/>
      <c r="T622" s="71"/>
      <c r="U622" s="71"/>
      <c r="V622" s="22"/>
      <c r="W622" s="22"/>
      <c r="X622" s="22"/>
      <c r="Y622" s="73"/>
      <c r="Z622" s="22"/>
      <c r="AA622" s="22"/>
      <c r="AB622" s="22"/>
      <c r="AC622" s="22"/>
      <c r="AD622" s="22">
        <f>IFERROR(LARGE(AH622:AM622,1),0)+IFERROR(LARGE(AH622:AM622,2),0)</f>
        <v>0</v>
      </c>
      <c r="AE622" s="22">
        <f>IFERROR(LARGE(AH622:AM622,3),0)+IFERROR(LARGE(AH622:AM622,4),0)</f>
        <v>0</v>
      </c>
      <c r="AF622" s="22">
        <f>IFERROR(LARGE(AH622:AM622,5),0)+IFERROR(LARGE(AH622:AM622,6),0)</f>
        <v>0</v>
      </c>
      <c r="AG622" s="22">
        <f>IFERROR(LARGE(AH622:AM622,7),0)</f>
        <v>0</v>
      </c>
      <c r="AH622" s="22"/>
      <c r="AI622" s="22"/>
      <c r="AJ622" s="22"/>
      <c r="AK622" s="22"/>
      <c r="AL622" s="22"/>
      <c r="AM622" s="22"/>
    </row>
    <row r="623" spans="1:39">
      <c r="A623" s="3"/>
      <c r="B623" s="3"/>
      <c r="C623" s="3"/>
      <c r="D623" s="2">
        <f ca="1">IF(E622=E623,D622,CELL("wiersz",A621))</f>
        <v>109</v>
      </c>
      <c r="E623" s="23">
        <f>LARGE(F623:AG623,1)+LARGE(F623:AG623,2)+LARGE(F623:AG623,3)+LARGE(F623:AG623,4)+IFERROR(LARGE(F623:AG623,5),0)+IFERROR(LARGE(F623:AG623,6),0)</f>
        <v>0</v>
      </c>
      <c r="F623" s="22"/>
      <c r="G623" s="22"/>
      <c r="H623" s="22"/>
      <c r="I623" s="71"/>
      <c r="J623" s="72"/>
      <c r="K623" s="72"/>
      <c r="L623" s="72"/>
      <c r="M623" s="72"/>
      <c r="N623" s="22"/>
      <c r="O623" s="22"/>
      <c r="P623" s="22"/>
      <c r="Q623" s="22"/>
      <c r="R623" s="22"/>
      <c r="S623" s="22"/>
      <c r="T623" s="71"/>
      <c r="U623" s="71"/>
      <c r="V623" s="22"/>
      <c r="W623" s="22"/>
      <c r="X623" s="22"/>
      <c r="Y623" s="73"/>
      <c r="Z623" s="22"/>
      <c r="AA623" s="22"/>
      <c r="AB623" s="22"/>
      <c r="AC623" s="22"/>
      <c r="AD623" s="22">
        <f>IFERROR(LARGE(AH623:AM623,1),0)+IFERROR(LARGE(AH623:AM623,2),0)</f>
        <v>0</v>
      </c>
      <c r="AE623" s="22">
        <f>IFERROR(LARGE(AH623:AM623,3),0)+IFERROR(LARGE(AH623:AM623,4),0)</f>
        <v>0</v>
      </c>
      <c r="AF623" s="22">
        <f>IFERROR(LARGE(AH623:AM623,5),0)+IFERROR(LARGE(AH623:AM623,6),0)</f>
        <v>0</v>
      </c>
      <c r="AG623" s="22">
        <f>IFERROR(LARGE(AH623:AM623,7),0)</f>
        <v>0</v>
      </c>
      <c r="AH623" s="22"/>
      <c r="AI623" s="22"/>
      <c r="AJ623" s="22"/>
      <c r="AK623" s="22"/>
      <c r="AL623" s="22"/>
      <c r="AM623" s="22"/>
    </row>
    <row r="624" spans="1:39">
      <c r="A624" s="3"/>
      <c r="B624" s="3"/>
      <c r="C624" s="3"/>
      <c r="D624" s="2">
        <f ca="1">IF(E623=E624,D623,CELL("wiersz",A622))</f>
        <v>109</v>
      </c>
      <c r="E624" s="23">
        <f>LARGE(F624:AG624,1)+LARGE(F624:AG624,2)+LARGE(F624:AG624,3)+LARGE(F624:AG624,4)+IFERROR(LARGE(F624:AG624,5),0)+IFERROR(LARGE(F624:AG624,6),0)</f>
        <v>0</v>
      </c>
      <c r="F624" s="22"/>
      <c r="G624" s="22"/>
      <c r="H624" s="22"/>
      <c r="I624" s="71"/>
      <c r="J624" s="72"/>
      <c r="K624" s="72"/>
      <c r="L624" s="72"/>
      <c r="M624" s="72"/>
      <c r="N624" s="22"/>
      <c r="O624" s="22"/>
      <c r="P624" s="22"/>
      <c r="Q624" s="22"/>
      <c r="R624" s="22"/>
      <c r="S624" s="22"/>
      <c r="T624" s="71"/>
      <c r="U624" s="71"/>
      <c r="V624" s="22"/>
      <c r="W624" s="22"/>
      <c r="X624" s="22"/>
      <c r="Y624" s="73"/>
      <c r="Z624" s="22"/>
      <c r="AA624" s="22"/>
      <c r="AB624" s="22"/>
      <c r="AC624" s="22"/>
      <c r="AD624" s="22">
        <f>IFERROR(LARGE(AH624:AM624,1),0)+IFERROR(LARGE(AH624:AM624,2),0)</f>
        <v>0</v>
      </c>
      <c r="AE624" s="22">
        <f>IFERROR(LARGE(AH624:AM624,3),0)+IFERROR(LARGE(AH624:AM624,4),0)</f>
        <v>0</v>
      </c>
      <c r="AF624" s="22">
        <f>IFERROR(LARGE(AH624:AM624,5),0)+IFERROR(LARGE(AH624:AM624,6),0)</f>
        <v>0</v>
      </c>
      <c r="AG624" s="22">
        <f>IFERROR(LARGE(AH624:AM624,7),0)</f>
        <v>0</v>
      </c>
      <c r="AH624" s="22"/>
      <c r="AI624" s="22"/>
      <c r="AJ624" s="22"/>
      <c r="AK624" s="22"/>
      <c r="AL624" s="22"/>
      <c r="AM624" s="22"/>
    </row>
    <row r="625" spans="1:39">
      <c r="A625" s="3"/>
      <c r="B625" s="3"/>
      <c r="C625" s="3"/>
      <c r="D625" s="2">
        <f ca="1">IF(E624=E625,D624,CELL("wiersz",A623))</f>
        <v>109</v>
      </c>
      <c r="E625" s="23">
        <f>LARGE(F625:AG625,1)+LARGE(F625:AG625,2)+LARGE(F625:AG625,3)+LARGE(F625:AG625,4)+IFERROR(LARGE(F625:AG625,5),0)+IFERROR(LARGE(F625:AG625,6),0)</f>
        <v>0</v>
      </c>
      <c r="F625" s="22"/>
      <c r="G625" s="22"/>
      <c r="H625" s="22"/>
      <c r="I625" s="71"/>
      <c r="J625" s="72"/>
      <c r="K625" s="72"/>
      <c r="L625" s="72"/>
      <c r="M625" s="72"/>
      <c r="N625" s="22"/>
      <c r="O625" s="22"/>
      <c r="P625" s="22"/>
      <c r="Q625" s="22"/>
      <c r="R625" s="22"/>
      <c r="S625" s="22"/>
      <c r="T625" s="71"/>
      <c r="U625" s="71"/>
      <c r="V625" s="22"/>
      <c r="W625" s="22"/>
      <c r="X625" s="22"/>
      <c r="Y625" s="73"/>
      <c r="Z625" s="22"/>
      <c r="AA625" s="22"/>
      <c r="AB625" s="22"/>
      <c r="AC625" s="22"/>
      <c r="AD625" s="22">
        <f>IFERROR(LARGE(AH625:AM625,1),0)+IFERROR(LARGE(AH625:AM625,2),0)</f>
        <v>0</v>
      </c>
      <c r="AE625" s="22">
        <f>IFERROR(LARGE(AH625:AM625,3),0)+IFERROR(LARGE(AH625:AM625,4),0)</f>
        <v>0</v>
      </c>
      <c r="AF625" s="22">
        <f>IFERROR(LARGE(AH625:AM625,5),0)+IFERROR(LARGE(AH625:AM625,6),0)</f>
        <v>0</v>
      </c>
      <c r="AG625" s="22">
        <f>IFERROR(LARGE(AH625:AM625,7),0)</f>
        <v>0</v>
      </c>
      <c r="AH625" s="22"/>
      <c r="AI625" s="22"/>
      <c r="AJ625" s="22"/>
      <c r="AK625" s="22"/>
      <c r="AL625" s="22"/>
      <c r="AM625" s="22"/>
    </row>
    <row r="626" spans="1:39">
      <c r="A626" s="3"/>
      <c r="B626" s="3"/>
      <c r="C626" s="3"/>
      <c r="D626" s="2">
        <f ca="1">IF(E625=E626,D625,CELL("wiersz",A624))</f>
        <v>109</v>
      </c>
      <c r="E626" s="23">
        <f>LARGE(F626:AG626,1)+LARGE(F626:AG626,2)+LARGE(F626:AG626,3)+LARGE(F626:AG626,4)+IFERROR(LARGE(F626:AG626,5),0)+IFERROR(LARGE(F626:AG626,6),0)</f>
        <v>0</v>
      </c>
      <c r="F626" s="22"/>
      <c r="G626" s="22"/>
      <c r="H626" s="22"/>
      <c r="I626" s="71"/>
      <c r="J626" s="72"/>
      <c r="K626" s="72"/>
      <c r="L626" s="72"/>
      <c r="M626" s="72"/>
      <c r="N626" s="22"/>
      <c r="O626" s="22"/>
      <c r="P626" s="22"/>
      <c r="Q626" s="22"/>
      <c r="R626" s="22"/>
      <c r="S626" s="22"/>
      <c r="T626" s="71"/>
      <c r="U626" s="71"/>
      <c r="V626" s="22"/>
      <c r="W626" s="22"/>
      <c r="X626" s="22"/>
      <c r="Y626" s="73"/>
      <c r="Z626" s="22"/>
      <c r="AA626" s="22"/>
      <c r="AB626" s="22"/>
      <c r="AC626" s="22"/>
      <c r="AD626" s="22">
        <f>IFERROR(LARGE(AH626:AM626,1),0)+IFERROR(LARGE(AH626:AM626,2),0)</f>
        <v>0</v>
      </c>
      <c r="AE626" s="22">
        <f>IFERROR(LARGE(AH626:AM626,3),0)+IFERROR(LARGE(AH626:AM626,4),0)</f>
        <v>0</v>
      </c>
      <c r="AF626" s="22">
        <f>IFERROR(LARGE(AH626:AM626,5),0)+IFERROR(LARGE(AH626:AM626,6),0)</f>
        <v>0</v>
      </c>
      <c r="AG626" s="22">
        <f>IFERROR(LARGE(AH626:AM626,7),0)</f>
        <v>0</v>
      </c>
      <c r="AH626" s="22"/>
      <c r="AI626" s="22"/>
      <c r="AJ626" s="22"/>
      <c r="AK626" s="22"/>
      <c r="AL626" s="22"/>
      <c r="AM626" s="22"/>
    </row>
    <row r="627" spans="1:39">
      <c r="A627" s="3"/>
      <c r="B627" s="3"/>
      <c r="C627" s="3"/>
      <c r="D627" s="2">
        <f ca="1">IF(E626=E627,D626,CELL("wiersz",A625))</f>
        <v>109</v>
      </c>
      <c r="E627" s="23">
        <f>LARGE(F627:AG627,1)+LARGE(F627:AG627,2)+LARGE(F627:AG627,3)+LARGE(F627:AG627,4)+IFERROR(LARGE(F627:AG627,5),0)+IFERROR(LARGE(F627:AG627,6),0)</f>
        <v>0</v>
      </c>
      <c r="F627" s="22"/>
      <c r="G627" s="22"/>
      <c r="H627" s="22"/>
      <c r="I627" s="71"/>
      <c r="J627" s="72"/>
      <c r="K627" s="72"/>
      <c r="L627" s="72"/>
      <c r="M627" s="72"/>
      <c r="N627" s="22"/>
      <c r="O627" s="22"/>
      <c r="P627" s="22"/>
      <c r="Q627" s="22"/>
      <c r="R627" s="22"/>
      <c r="S627" s="22"/>
      <c r="T627" s="71"/>
      <c r="U627" s="71"/>
      <c r="V627" s="22"/>
      <c r="W627" s="22"/>
      <c r="X627" s="22"/>
      <c r="Y627" s="73"/>
      <c r="Z627" s="22"/>
      <c r="AA627" s="22"/>
      <c r="AB627" s="22"/>
      <c r="AC627" s="22"/>
      <c r="AD627" s="22">
        <f>IFERROR(LARGE(AH627:AM627,1),0)+IFERROR(LARGE(AH627:AM627,2),0)</f>
        <v>0</v>
      </c>
      <c r="AE627" s="22">
        <f>IFERROR(LARGE(AH627:AM627,3),0)+IFERROR(LARGE(AH627:AM627,4),0)</f>
        <v>0</v>
      </c>
      <c r="AF627" s="22">
        <f>IFERROR(LARGE(AH627:AM627,5),0)+IFERROR(LARGE(AH627:AM627,6),0)</f>
        <v>0</v>
      </c>
      <c r="AG627" s="22">
        <f>IFERROR(LARGE(AH627:AM627,7),0)</f>
        <v>0</v>
      </c>
      <c r="AH627" s="22"/>
      <c r="AI627" s="22"/>
      <c r="AJ627" s="22"/>
      <c r="AK627" s="22"/>
      <c r="AL627" s="22"/>
      <c r="AM627" s="22"/>
    </row>
    <row r="628" spans="1:39">
      <c r="A628" s="3"/>
      <c r="B628" s="3"/>
      <c r="C628" s="3"/>
      <c r="D628" s="2">
        <f ca="1">IF(E627=E628,D627,CELL("wiersz",A626))</f>
        <v>109</v>
      </c>
      <c r="E628" s="23">
        <f>LARGE(F628:AG628,1)+LARGE(F628:AG628,2)+LARGE(F628:AG628,3)+LARGE(F628:AG628,4)+IFERROR(LARGE(F628:AG628,5),0)+IFERROR(LARGE(F628:AG628,6),0)</f>
        <v>0</v>
      </c>
      <c r="F628" s="22"/>
      <c r="G628" s="22"/>
      <c r="H628" s="22"/>
      <c r="I628" s="71"/>
      <c r="J628" s="72"/>
      <c r="K628" s="72"/>
      <c r="L628" s="72"/>
      <c r="M628" s="72"/>
      <c r="N628" s="22"/>
      <c r="O628" s="22"/>
      <c r="P628" s="22"/>
      <c r="Q628" s="22"/>
      <c r="R628" s="22"/>
      <c r="S628" s="22"/>
      <c r="T628" s="71"/>
      <c r="U628" s="71"/>
      <c r="V628" s="22"/>
      <c r="W628" s="22"/>
      <c r="X628" s="22"/>
      <c r="Y628" s="73"/>
      <c r="Z628" s="22"/>
      <c r="AA628" s="22"/>
      <c r="AB628" s="22"/>
      <c r="AC628" s="22"/>
      <c r="AD628" s="22">
        <f>IFERROR(LARGE(AH628:AM628,1),0)+IFERROR(LARGE(AH628:AM628,2),0)</f>
        <v>0</v>
      </c>
      <c r="AE628" s="22">
        <f>IFERROR(LARGE(AH628:AM628,3),0)+IFERROR(LARGE(AH628:AM628,4),0)</f>
        <v>0</v>
      </c>
      <c r="AF628" s="22">
        <f>IFERROR(LARGE(AH628:AM628,5),0)+IFERROR(LARGE(AH628:AM628,6),0)</f>
        <v>0</v>
      </c>
      <c r="AG628" s="22">
        <f>IFERROR(LARGE(AH628:AM628,7),0)</f>
        <v>0</v>
      </c>
      <c r="AH628" s="22"/>
      <c r="AI628" s="22"/>
      <c r="AJ628" s="22"/>
      <c r="AK628" s="22"/>
      <c r="AL628" s="22"/>
      <c r="AM628" s="22"/>
    </row>
    <row r="629" spans="1:39">
      <c r="A629" s="3"/>
      <c r="B629" s="3"/>
      <c r="C629" s="3"/>
      <c r="D629" s="2">
        <f ca="1">IF(E628=E629,D628,CELL("wiersz",A627))</f>
        <v>109</v>
      </c>
      <c r="E629" s="23">
        <f>LARGE(F629:AG629,1)+LARGE(F629:AG629,2)+LARGE(F629:AG629,3)+LARGE(F629:AG629,4)+IFERROR(LARGE(F629:AG629,5),0)+IFERROR(LARGE(F629:AG629,6),0)</f>
        <v>0</v>
      </c>
      <c r="F629" s="22"/>
      <c r="G629" s="22"/>
      <c r="H629" s="22"/>
      <c r="I629" s="71"/>
      <c r="J629" s="72"/>
      <c r="K629" s="72"/>
      <c r="L629" s="72"/>
      <c r="M629" s="72"/>
      <c r="N629" s="22"/>
      <c r="O629" s="22"/>
      <c r="P629" s="22"/>
      <c r="Q629" s="22"/>
      <c r="R629" s="22"/>
      <c r="S629" s="22"/>
      <c r="T629" s="71"/>
      <c r="U629" s="71"/>
      <c r="V629" s="22"/>
      <c r="W629" s="22"/>
      <c r="X629" s="22"/>
      <c r="Y629" s="73"/>
      <c r="Z629" s="22"/>
      <c r="AA629" s="22"/>
      <c r="AB629" s="22"/>
      <c r="AC629" s="22"/>
      <c r="AD629" s="22">
        <f>IFERROR(LARGE(AH629:AM629,1),0)+IFERROR(LARGE(AH629:AM629,2),0)</f>
        <v>0</v>
      </c>
      <c r="AE629" s="22">
        <f>IFERROR(LARGE(AH629:AM629,3),0)+IFERROR(LARGE(AH629:AM629,4),0)</f>
        <v>0</v>
      </c>
      <c r="AF629" s="22">
        <f>IFERROR(LARGE(AH629:AM629,5),0)+IFERROR(LARGE(AH629:AM629,6),0)</f>
        <v>0</v>
      </c>
      <c r="AG629" s="22">
        <f>IFERROR(LARGE(AH629:AM629,7),0)</f>
        <v>0</v>
      </c>
      <c r="AH629" s="22"/>
      <c r="AI629" s="22"/>
      <c r="AJ629" s="22"/>
      <c r="AK629" s="22"/>
      <c r="AL629" s="22"/>
      <c r="AM629" s="22"/>
    </row>
    <row r="630" spans="1:39">
      <c r="A630" s="3"/>
      <c r="B630" s="3"/>
      <c r="C630" s="3"/>
      <c r="D630" s="2">
        <f ca="1">IF(E629=E630,D629,CELL("wiersz",A628))</f>
        <v>109</v>
      </c>
      <c r="E630" s="23">
        <f>LARGE(F630:AG630,1)+LARGE(F630:AG630,2)+LARGE(F630:AG630,3)+LARGE(F630:AG630,4)+IFERROR(LARGE(F630:AG630,5),0)+IFERROR(LARGE(F630:AG630,6),0)</f>
        <v>0</v>
      </c>
      <c r="F630" s="22"/>
      <c r="G630" s="22"/>
      <c r="H630" s="22"/>
      <c r="I630" s="71"/>
      <c r="J630" s="72"/>
      <c r="K630" s="72"/>
      <c r="L630" s="72"/>
      <c r="M630" s="72"/>
      <c r="N630" s="22"/>
      <c r="O630" s="22"/>
      <c r="P630" s="22"/>
      <c r="Q630" s="22"/>
      <c r="R630" s="22"/>
      <c r="S630" s="22"/>
      <c r="T630" s="71"/>
      <c r="U630" s="71"/>
      <c r="V630" s="22"/>
      <c r="W630" s="22"/>
      <c r="X630" s="22"/>
      <c r="Y630" s="73"/>
      <c r="Z630" s="22"/>
      <c r="AA630" s="22"/>
      <c r="AB630" s="22"/>
      <c r="AC630" s="22"/>
      <c r="AD630" s="22">
        <f>IFERROR(LARGE(AH630:AM630,1),0)+IFERROR(LARGE(AH630:AM630,2),0)</f>
        <v>0</v>
      </c>
      <c r="AE630" s="22">
        <f>IFERROR(LARGE(AH630:AM630,3),0)+IFERROR(LARGE(AH630:AM630,4),0)</f>
        <v>0</v>
      </c>
      <c r="AF630" s="22">
        <f>IFERROR(LARGE(AH630:AM630,5),0)+IFERROR(LARGE(AH630:AM630,6),0)</f>
        <v>0</v>
      </c>
      <c r="AG630" s="22">
        <f>IFERROR(LARGE(AH630:AM630,7),0)</f>
        <v>0</v>
      </c>
      <c r="AH630" s="22"/>
      <c r="AI630" s="22"/>
      <c r="AJ630" s="22"/>
      <c r="AK630" s="22"/>
      <c r="AL630" s="22"/>
      <c r="AM630" s="22"/>
    </row>
    <row r="631" spans="1:39">
      <c r="A631" s="3"/>
      <c r="B631" s="3"/>
      <c r="C631" s="3"/>
      <c r="D631" s="2">
        <f ca="1">IF(E630=E631,D630,CELL("wiersz",A629))</f>
        <v>109</v>
      </c>
      <c r="E631" s="23">
        <f>LARGE(F631:AG631,1)+LARGE(F631:AG631,2)+LARGE(F631:AG631,3)+LARGE(F631:AG631,4)+IFERROR(LARGE(F631:AG631,5),0)+IFERROR(LARGE(F631:AG631,6),0)</f>
        <v>0</v>
      </c>
      <c r="F631" s="22"/>
      <c r="G631" s="22"/>
      <c r="H631" s="22"/>
      <c r="I631" s="71"/>
      <c r="J631" s="72"/>
      <c r="K631" s="72"/>
      <c r="L631" s="72"/>
      <c r="M631" s="72"/>
      <c r="N631" s="22"/>
      <c r="O631" s="22"/>
      <c r="P631" s="22"/>
      <c r="Q631" s="22"/>
      <c r="R631" s="22"/>
      <c r="S631" s="22"/>
      <c r="T631" s="71"/>
      <c r="U631" s="71"/>
      <c r="V631" s="22"/>
      <c r="W631" s="22"/>
      <c r="X631" s="22"/>
      <c r="Y631" s="73"/>
      <c r="Z631" s="22"/>
      <c r="AA631" s="22"/>
      <c r="AB631" s="22"/>
      <c r="AC631" s="22"/>
      <c r="AD631" s="22">
        <f>IFERROR(LARGE(AH631:AM631,1),0)+IFERROR(LARGE(AH631:AM631,2),0)</f>
        <v>0</v>
      </c>
      <c r="AE631" s="22">
        <f>IFERROR(LARGE(AH631:AM631,3),0)+IFERROR(LARGE(AH631:AM631,4),0)</f>
        <v>0</v>
      </c>
      <c r="AF631" s="22">
        <f>IFERROR(LARGE(AH631:AM631,5),0)+IFERROR(LARGE(AH631:AM631,6),0)</f>
        <v>0</v>
      </c>
      <c r="AG631" s="22">
        <f>IFERROR(LARGE(AH631:AM631,7),0)</f>
        <v>0</v>
      </c>
      <c r="AH631" s="22"/>
      <c r="AI631" s="22"/>
      <c r="AJ631" s="22"/>
      <c r="AK631" s="22"/>
      <c r="AL631" s="22"/>
      <c r="AM631" s="22"/>
    </row>
    <row r="632" spans="1:39">
      <c r="A632" s="3"/>
      <c r="B632" s="3"/>
      <c r="C632" s="3"/>
      <c r="D632" s="2">
        <f ca="1">IF(E631=E632,D631,CELL("wiersz",A630))</f>
        <v>109</v>
      </c>
      <c r="E632" s="23">
        <f>LARGE(F632:AG632,1)+LARGE(F632:AG632,2)+LARGE(F632:AG632,3)+LARGE(F632:AG632,4)+IFERROR(LARGE(F632:AG632,5),0)+IFERROR(LARGE(F632:AG632,6),0)</f>
        <v>0</v>
      </c>
      <c r="F632" s="22"/>
      <c r="G632" s="22"/>
      <c r="H632" s="22"/>
      <c r="I632" s="71"/>
      <c r="J632" s="72"/>
      <c r="K632" s="72"/>
      <c r="L632" s="72"/>
      <c r="M632" s="72"/>
      <c r="N632" s="22"/>
      <c r="O632" s="22"/>
      <c r="P632" s="22"/>
      <c r="Q632" s="22"/>
      <c r="R632" s="22"/>
      <c r="S632" s="22"/>
      <c r="T632" s="71"/>
      <c r="U632" s="71"/>
      <c r="V632" s="22"/>
      <c r="W632" s="22"/>
      <c r="X632" s="22"/>
      <c r="Y632" s="73"/>
      <c r="Z632" s="22"/>
      <c r="AA632" s="22"/>
      <c r="AB632" s="22"/>
      <c r="AC632" s="22"/>
      <c r="AD632" s="22">
        <f>IFERROR(LARGE(AH632:AM632,1),0)+IFERROR(LARGE(AH632:AM632,2),0)</f>
        <v>0</v>
      </c>
      <c r="AE632" s="22">
        <f>IFERROR(LARGE(AH632:AM632,3),0)+IFERROR(LARGE(AH632:AM632,4),0)</f>
        <v>0</v>
      </c>
      <c r="AF632" s="22">
        <f>IFERROR(LARGE(AH632:AM632,5),0)+IFERROR(LARGE(AH632:AM632,6),0)</f>
        <v>0</v>
      </c>
      <c r="AG632" s="22">
        <f>IFERROR(LARGE(AH632:AM632,7),0)</f>
        <v>0</v>
      </c>
      <c r="AH632" s="22"/>
      <c r="AI632" s="22"/>
      <c r="AJ632" s="22"/>
      <c r="AK632" s="22"/>
      <c r="AL632" s="22"/>
      <c r="AM632" s="22"/>
    </row>
    <row r="633" spans="1:39">
      <c r="A633" s="3"/>
      <c r="B633" s="3"/>
      <c r="C633" s="3"/>
      <c r="D633" s="2">
        <f ca="1">IF(E632=E633,D632,CELL("wiersz",A631))</f>
        <v>109</v>
      </c>
      <c r="E633" s="23">
        <f>LARGE(F633:AG633,1)+LARGE(F633:AG633,2)+LARGE(F633:AG633,3)+LARGE(F633:AG633,4)+IFERROR(LARGE(F633:AG633,5),0)+IFERROR(LARGE(F633:AG633,6),0)</f>
        <v>0</v>
      </c>
      <c r="F633" s="22"/>
      <c r="G633" s="22"/>
      <c r="H633" s="22"/>
      <c r="I633" s="71"/>
      <c r="J633" s="72"/>
      <c r="K633" s="72"/>
      <c r="L633" s="72"/>
      <c r="M633" s="72"/>
      <c r="N633" s="22"/>
      <c r="O633" s="22"/>
      <c r="P633" s="22"/>
      <c r="Q633" s="22"/>
      <c r="R633" s="22"/>
      <c r="S633" s="22"/>
      <c r="T633" s="71"/>
      <c r="U633" s="71"/>
      <c r="V633" s="22"/>
      <c r="W633" s="22"/>
      <c r="X633" s="22"/>
      <c r="Y633" s="73"/>
      <c r="Z633" s="22"/>
      <c r="AA633" s="22"/>
      <c r="AB633" s="22"/>
      <c r="AC633" s="22"/>
      <c r="AD633" s="22">
        <f>IFERROR(LARGE(AH633:AM633,1),0)+IFERROR(LARGE(AH633:AM633,2),0)</f>
        <v>0</v>
      </c>
      <c r="AE633" s="22">
        <f>IFERROR(LARGE(AH633:AM633,3),0)+IFERROR(LARGE(AH633:AM633,4),0)</f>
        <v>0</v>
      </c>
      <c r="AF633" s="22">
        <f>IFERROR(LARGE(AH633:AM633,5),0)+IFERROR(LARGE(AH633:AM633,6),0)</f>
        <v>0</v>
      </c>
      <c r="AG633" s="22">
        <f>IFERROR(LARGE(AH633:AM633,7),0)</f>
        <v>0</v>
      </c>
      <c r="AH633" s="22"/>
      <c r="AI633" s="22"/>
      <c r="AJ633" s="22"/>
      <c r="AK633" s="22"/>
      <c r="AL633" s="22"/>
      <c r="AM633" s="22"/>
    </row>
    <row r="634" spans="1:39">
      <c r="A634" s="3"/>
      <c r="B634" s="3"/>
      <c r="C634" s="3"/>
      <c r="D634" s="2">
        <f ca="1">IF(E633=E634,D633,CELL("wiersz",A632))</f>
        <v>109</v>
      </c>
      <c r="E634" s="23">
        <f>LARGE(F634:AG634,1)+LARGE(F634:AG634,2)+LARGE(F634:AG634,3)+LARGE(F634:AG634,4)+IFERROR(LARGE(F634:AG634,5),0)+IFERROR(LARGE(F634:AG634,6),0)</f>
        <v>0</v>
      </c>
      <c r="F634" s="22"/>
      <c r="G634" s="22"/>
      <c r="H634" s="22"/>
      <c r="I634" s="71"/>
      <c r="J634" s="72"/>
      <c r="K634" s="72"/>
      <c r="L634" s="72"/>
      <c r="M634" s="72"/>
      <c r="N634" s="22"/>
      <c r="O634" s="22"/>
      <c r="P634" s="22"/>
      <c r="Q634" s="22"/>
      <c r="R634" s="22"/>
      <c r="S634" s="22"/>
      <c r="T634" s="71"/>
      <c r="U634" s="71"/>
      <c r="V634" s="22"/>
      <c r="W634" s="22"/>
      <c r="X634" s="22"/>
      <c r="Y634" s="73"/>
      <c r="Z634" s="22"/>
      <c r="AA634" s="22"/>
      <c r="AB634" s="22"/>
      <c r="AC634" s="22"/>
      <c r="AD634" s="22">
        <f>IFERROR(LARGE(AH634:AM634,1),0)+IFERROR(LARGE(AH634:AM634,2),0)</f>
        <v>0</v>
      </c>
      <c r="AE634" s="22">
        <f>IFERROR(LARGE(AH634:AM634,3),0)+IFERROR(LARGE(AH634:AM634,4),0)</f>
        <v>0</v>
      </c>
      <c r="AF634" s="22">
        <f>IFERROR(LARGE(AH634:AM634,5),0)+IFERROR(LARGE(AH634:AM634,6),0)</f>
        <v>0</v>
      </c>
      <c r="AG634" s="22">
        <f>IFERROR(LARGE(AH634:AM634,7),0)</f>
        <v>0</v>
      </c>
      <c r="AH634" s="22"/>
      <c r="AI634" s="22"/>
      <c r="AJ634" s="22"/>
      <c r="AK634" s="22"/>
      <c r="AL634" s="22"/>
      <c r="AM634" s="22"/>
    </row>
    <row r="635" spans="1:39">
      <c r="A635" s="3"/>
      <c r="B635" s="3"/>
      <c r="C635" s="3"/>
      <c r="D635" s="2">
        <f ca="1">IF(E634=E635,D634,CELL("wiersz",A633))</f>
        <v>109</v>
      </c>
      <c r="E635" s="23">
        <f>LARGE(F635:AG635,1)+LARGE(F635:AG635,2)+LARGE(F635:AG635,3)+LARGE(F635:AG635,4)+IFERROR(LARGE(F635:AG635,5),0)+IFERROR(LARGE(F635:AG635,6),0)</f>
        <v>0</v>
      </c>
      <c r="F635" s="22"/>
      <c r="G635" s="22"/>
      <c r="H635" s="22"/>
      <c r="I635" s="71"/>
      <c r="J635" s="72"/>
      <c r="K635" s="72"/>
      <c r="L635" s="72"/>
      <c r="M635" s="72"/>
      <c r="N635" s="22"/>
      <c r="O635" s="22"/>
      <c r="P635" s="22"/>
      <c r="Q635" s="22"/>
      <c r="R635" s="22"/>
      <c r="S635" s="22"/>
      <c r="T635" s="71"/>
      <c r="U635" s="71"/>
      <c r="V635" s="22"/>
      <c r="W635" s="22"/>
      <c r="X635" s="22"/>
      <c r="Y635" s="73"/>
      <c r="Z635" s="22"/>
      <c r="AA635" s="22"/>
      <c r="AB635" s="22"/>
      <c r="AC635" s="22"/>
      <c r="AD635" s="22">
        <f>IFERROR(LARGE(AH635:AM635,1),0)+IFERROR(LARGE(AH635:AM635,2),0)</f>
        <v>0</v>
      </c>
      <c r="AE635" s="22">
        <f>IFERROR(LARGE(AH635:AM635,3),0)+IFERROR(LARGE(AH635:AM635,4),0)</f>
        <v>0</v>
      </c>
      <c r="AF635" s="22">
        <f>IFERROR(LARGE(AH635:AM635,5),0)+IFERROR(LARGE(AH635:AM635,6),0)</f>
        <v>0</v>
      </c>
      <c r="AG635" s="22">
        <f>IFERROR(LARGE(AH635:AM635,7),0)</f>
        <v>0</v>
      </c>
      <c r="AH635" s="22"/>
      <c r="AI635" s="22"/>
      <c r="AJ635" s="22"/>
      <c r="AK635" s="22"/>
      <c r="AL635" s="22"/>
      <c r="AM635" s="22"/>
    </row>
    <row r="636" spans="1:39">
      <c r="A636" s="3"/>
      <c r="B636" s="3"/>
      <c r="C636" s="3"/>
      <c r="D636" s="2">
        <f ca="1">IF(E635=E636,D635,CELL("wiersz",A634))</f>
        <v>109</v>
      </c>
      <c r="E636" s="23">
        <f>LARGE(F636:AG636,1)+LARGE(F636:AG636,2)+LARGE(F636:AG636,3)+LARGE(F636:AG636,4)+IFERROR(LARGE(F636:AG636,5),0)+IFERROR(LARGE(F636:AG636,6),0)</f>
        <v>0</v>
      </c>
      <c r="F636" s="22"/>
      <c r="G636" s="22"/>
      <c r="H636" s="22"/>
      <c r="I636" s="71"/>
      <c r="J636" s="72"/>
      <c r="K636" s="72"/>
      <c r="L636" s="72"/>
      <c r="M636" s="72"/>
      <c r="N636" s="22"/>
      <c r="O636" s="22"/>
      <c r="P636" s="22"/>
      <c r="Q636" s="22"/>
      <c r="R636" s="22"/>
      <c r="S636" s="22"/>
      <c r="T636" s="71"/>
      <c r="U636" s="71"/>
      <c r="V636" s="22"/>
      <c r="W636" s="22"/>
      <c r="X636" s="22"/>
      <c r="Y636" s="73"/>
      <c r="Z636" s="22"/>
      <c r="AA636" s="22"/>
      <c r="AB636" s="22"/>
      <c r="AC636" s="22"/>
      <c r="AD636" s="22">
        <f>IFERROR(LARGE(AH636:AM636,1),0)+IFERROR(LARGE(AH636:AM636,2),0)</f>
        <v>0</v>
      </c>
      <c r="AE636" s="22">
        <f>IFERROR(LARGE(AH636:AM636,3),0)+IFERROR(LARGE(AH636:AM636,4),0)</f>
        <v>0</v>
      </c>
      <c r="AF636" s="22">
        <f>IFERROR(LARGE(AH636:AM636,5),0)+IFERROR(LARGE(AH636:AM636,6),0)</f>
        <v>0</v>
      </c>
      <c r="AG636" s="22">
        <f>IFERROR(LARGE(AH636:AM636,7),0)</f>
        <v>0</v>
      </c>
      <c r="AH636" s="22"/>
      <c r="AI636" s="22"/>
      <c r="AJ636" s="22"/>
      <c r="AK636" s="22"/>
      <c r="AL636" s="22"/>
      <c r="AM636" s="22"/>
    </row>
    <row r="637" spans="1:39">
      <c r="A637" s="3"/>
      <c r="B637" s="3"/>
      <c r="C637" s="3"/>
      <c r="D637" s="2">
        <f ca="1">IF(E636=E637,D636,CELL("wiersz",A635))</f>
        <v>109</v>
      </c>
      <c r="E637" s="23">
        <f>LARGE(F637:AG637,1)+LARGE(F637:AG637,2)+LARGE(F637:AG637,3)+LARGE(F637:AG637,4)+IFERROR(LARGE(F637:AG637,5),0)+IFERROR(LARGE(F637:AG637,6),0)</f>
        <v>0</v>
      </c>
      <c r="F637" s="22"/>
      <c r="G637" s="22"/>
      <c r="H637" s="22"/>
      <c r="I637" s="71"/>
      <c r="J637" s="72"/>
      <c r="K637" s="72"/>
      <c r="L637" s="72"/>
      <c r="M637" s="72"/>
      <c r="N637" s="22"/>
      <c r="O637" s="22"/>
      <c r="P637" s="22"/>
      <c r="Q637" s="22"/>
      <c r="R637" s="22"/>
      <c r="S637" s="22"/>
      <c r="T637" s="71"/>
      <c r="U637" s="71"/>
      <c r="V637" s="22"/>
      <c r="W637" s="22"/>
      <c r="X637" s="22"/>
      <c r="Y637" s="73"/>
      <c r="Z637" s="22"/>
      <c r="AA637" s="22"/>
      <c r="AB637" s="22"/>
      <c r="AC637" s="22"/>
      <c r="AD637" s="22">
        <f>IFERROR(LARGE(AH637:AM637,1),0)+IFERROR(LARGE(AH637:AM637,2),0)</f>
        <v>0</v>
      </c>
      <c r="AE637" s="22">
        <f>IFERROR(LARGE(AH637:AM637,3),0)+IFERROR(LARGE(AH637:AM637,4),0)</f>
        <v>0</v>
      </c>
      <c r="AF637" s="22">
        <f>IFERROR(LARGE(AH637:AM637,5),0)+IFERROR(LARGE(AH637:AM637,6),0)</f>
        <v>0</v>
      </c>
      <c r="AG637" s="22">
        <f>IFERROR(LARGE(AH637:AM637,7),0)</f>
        <v>0</v>
      </c>
      <c r="AH637" s="22"/>
      <c r="AI637" s="22"/>
      <c r="AJ637" s="22"/>
      <c r="AK637" s="22"/>
      <c r="AL637" s="22"/>
      <c r="AM637" s="22"/>
    </row>
    <row r="638" spans="1:39">
      <c r="A638" s="3"/>
      <c r="B638" s="3"/>
      <c r="C638" s="3"/>
      <c r="D638" s="2">
        <f ca="1">IF(E637=E638,D637,CELL("wiersz",A636))</f>
        <v>109</v>
      </c>
      <c r="E638" s="23">
        <f>LARGE(F638:AG638,1)+LARGE(F638:AG638,2)+LARGE(F638:AG638,3)+LARGE(F638:AG638,4)+IFERROR(LARGE(F638:AG638,5),0)+IFERROR(LARGE(F638:AG638,6),0)</f>
        <v>0</v>
      </c>
      <c r="F638" s="22"/>
      <c r="G638" s="22"/>
      <c r="H638" s="22"/>
      <c r="I638" s="71"/>
      <c r="J638" s="72"/>
      <c r="K638" s="72"/>
      <c r="L638" s="72"/>
      <c r="M638" s="72"/>
      <c r="N638" s="22"/>
      <c r="O638" s="22"/>
      <c r="P638" s="22"/>
      <c r="Q638" s="22"/>
      <c r="R638" s="22"/>
      <c r="S638" s="22"/>
      <c r="T638" s="71"/>
      <c r="U638" s="71"/>
      <c r="V638" s="22"/>
      <c r="W638" s="22"/>
      <c r="X638" s="22"/>
      <c r="Y638" s="73"/>
      <c r="Z638" s="22"/>
      <c r="AA638" s="22"/>
      <c r="AB638" s="22"/>
      <c r="AC638" s="22"/>
      <c r="AD638" s="22">
        <f>IFERROR(LARGE(AH638:AM638,1),0)+IFERROR(LARGE(AH638:AM638,2),0)</f>
        <v>0</v>
      </c>
      <c r="AE638" s="22">
        <f>IFERROR(LARGE(AH638:AM638,3),0)+IFERROR(LARGE(AH638:AM638,4),0)</f>
        <v>0</v>
      </c>
      <c r="AF638" s="22">
        <f>IFERROR(LARGE(AH638:AM638,5),0)+IFERROR(LARGE(AH638:AM638,6),0)</f>
        <v>0</v>
      </c>
      <c r="AG638" s="22">
        <f>IFERROR(LARGE(AH638:AM638,7),0)</f>
        <v>0</v>
      </c>
      <c r="AH638" s="22"/>
      <c r="AI638" s="22"/>
      <c r="AJ638" s="22"/>
      <c r="AK638" s="22"/>
      <c r="AL638" s="22"/>
      <c r="AM638" s="22"/>
    </row>
    <row r="639" spans="1:39">
      <c r="A639" s="3"/>
      <c r="B639" s="3"/>
      <c r="C639" s="3"/>
      <c r="D639" s="2">
        <f ca="1">IF(E638=E639,D638,CELL("wiersz",A637))</f>
        <v>109</v>
      </c>
      <c r="E639" s="23">
        <f>LARGE(F639:AG639,1)+LARGE(F639:AG639,2)+LARGE(F639:AG639,3)+LARGE(F639:AG639,4)+IFERROR(LARGE(F639:AG639,5),0)+IFERROR(LARGE(F639:AG639,6),0)</f>
        <v>0</v>
      </c>
      <c r="F639" s="22"/>
      <c r="G639" s="22"/>
      <c r="H639" s="22"/>
      <c r="I639" s="71"/>
      <c r="J639" s="72"/>
      <c r="K639" s="72"/>
      <c r="L639" s="72"/>
      <c r="M639" s="72"/>
      <c r="N639" s="22"/>
      <c r="O639" s="22"/>
      <c r="P639" s="22"/>
      <c r="Q639" s="22"/>
      <c r="R639" s="22"/>
      <c r="S639" s="22"/>
      <c r="T639" s="71"/>
      <c r="U639" s="71"/>
      <c r="V639" s="22"/>
      <c r="W639" s="22"/>
      <c r="X639" s="22"/>
      <c r="Y639" s="73"/>
      <c r="Z639" s="22"/>
      <c r="AA639" s="22"/>
      <c r="AB639" s="22"/>
      <c r="AC639" s="22"/>
      <c r="AD639" s="22">
        <f>IFERROR(LARGE(AH639:AM639,1),0)+IFERROR(LARGE(AH639:AM639,2),0)</f>
        <v>0</v>
      </c>
      <c r="AE639" s="22">
        <f>IFERROR(LARGE(AH639:AM639,3),0)+IFERROR(LARGE(AH639:AM639,4),0)</f>
        <v>0</v>
      </c>
      <c r="AF639" s="22">
        <f>IFERROR(LARGE(AH639:AM639,5),0)+IFERROR(LARGE(AH639:AM639,6),0)</f>
        <v>0</v>
      </c>
      <c r="AG639" s="22">
        <f>IFERROR(LARGE(AH639:AM639,7),0)</f>
        <v>0</v>
      </c>
      <c r="AH639" s="22"/>
      <c r="AI639" s="22"/>
      <c r="AJ639" s="22"/>
      <c r="AK639" s="22"/>
      <c r="AL639" s="22"/>
      <c r="AM639" s="22"/>
    </row>
    <row r="640" spans="1:39">
      <c r="A640" s="3"/>
      <c r="B640" s="3"/>
      <c r="C640" s="3"/>
      <c r="D640" s="2">
        <f ca="1">IF(E639=E640,D639,CELL("wiersz",A638))</f>
        <v>109</v>
      </c>
      <c r="E640" s="23">
        <f>LARGE(F640:AG640,1)+LARGE(F640:AG640,2)+LARGE(F640:AG640,3)+LARGE(F640:AG640,4)+IFERROR(LARGE(F640:AG640,5),0)+IFERROR(LARGE(F640:AG640,6),0)</f>
        <v>0</v>
      </c>
      <c r="F640" s="22"/>
      <c r="G640" s="22"/>
      <c r="H640" s="22"/>
      <c r="I640" s="71"/>
      <c r="J640" s="72"/>
      <c r="K640" s="72"/>
      <c r="L640" s="72"/>
      <c r="M640" s="72"/>
      <c r="N640" s="22"/>
      <c r="O640" s="22"/>
      <c r="P640" s="22"/>
      <c r="Q640" s="22"/>
      <c r="R640" s="22"/>
      <c r="S640" s="22"/>
      <c r="T640" s="71"/>
      <c r="U640" s="71"/>
      <c r="V640" s="22"/>
      <c r="W640" s="22"/>
      <c r="X640" s="22"/>
      <c r="Y640" s="73"/>
      <c r="Z640" s="22"/>
      <c r="AA640" s="22"/>
      <c r="AB640" s="22"/>
      <c r="AC640" s="22"/>
      <c r="AD640" s="22">
        <f>IFERROR(LARGE(AH640:AM640,1),0)+IFERROR(LARGE(AH640:AM640,2),0)</f>
        <v>0</v>
      </c>
      <c r="AE640" s="22">
        <f>IFERROR(LARGE(AH640:AM640,3),0)+IFERROR(LARGE(AH640:AM640,4),0)</f>
        <v>0</v>
      </c>
      <c r="AF640" s="22">
        <f>IFERROR(LARGE(AH640:AM640,5),0)+IFERROR(LARGE(AH640:AM640,6),0)</f>
        <v>0</v>
      </c>
      <c r="AG640" s="22">
        <f>IFERROR(LARGE(AH640:AM640,7),0)</f>
        <v>0</v>
      </c>
      <c r="AH640" s="22"/>
      <c r="AI640" s="22"/>
      <c r="AJ640" s="22"/>
      <c r="AK640" s="22"/>
      <c r="AL640" s="22"/>
      <c r="AM640" s="22"/>
    </row>
    <row r="641" spans="1:39">
      <c r="A641" s="3"/>
      <c r="B641" s="3"/>
      <c r="C641" s="3"/>
      <c r="D641" s="2">
        <f ca="1">IF(E640=E641,D640,CELL("wiersz",A639))</f>
        <v>109</v>
      </c>
      <c r="E641" s="23">
        <f>LARGE(F641:AG641,1)+LARGE(F641:AG641,2)+LARGE(F641:AG641,3)+LARGE(F641:AG641,4)+IFERROR(LARGE(F641:AG641,5),0)+IFERROR(LARGE(F641:AG641,6),0)</f>
        <v>0</v>
      </c>
      <c r="F641" s="22"/>
      <c r="G641" s="22"/>
      <c r="H641" s="22"/>
      <c r="I641" s="71"/>
      <c r="J641" s="72"/>
      <c r="K641" s="72"/>
      <c r="L641" s="72"/>
      <c r="M641" s="72"/>
      <c r="N641" s="22"/>
      <c r="O641" s="22"/>
      <c r="P641" s="22"/>
      <c r="Q641" s="22"/>
      <c r="R641" s="22"/>
      <c r="S641" s="22"/>
      <c r="T641" s="71"/>
      <c r="U641" s="71"/>
      <c r="V641" s="22"/>
      <c r="W641" s="22"/>
      <c r="X641" s="22"/>
      <c r="Y641" s="73"/>
      <c r="Z641" s="22"/>
      <c r="AA641" s="22"/>
      <c r="AB641" s="22"/>
      <c r="AC641" s="22"/>
      <c r="AD641" s="22">
        <f>IFERROR(LARGE(AH641:AM641,1),0)+IFERROR(LARGE(AH641:AM641,2),0)</f>
        <v>0</v>
      </c>
      <c r="AE641" s="22">
        <f>IFERROR(LARGE(AH641:AM641,3),0)+IFERROR(LARGE(AH641:AM641,4),0)</f>
        <v>0</v>
      </c>
      <c r="AF641" s="22">
        <f>IFERROR(LARGE(AH641:AM641,5),0)+IFERROR(LARGE(AH641:AM641,6),0)</f>
        <v>0</v>
      </c>
      <c r="AG641" s="22">
        <f>IFERROR(LARGE(AH641:AM641,7),0)</f>
        <v>0</v>
      </c>
      <c r="AH641" s="22"/>
      <c r="AI641" s="22"/>
      <c r="AJ641" s="22"/>
      <c r="AK641" s="22"/>
      <c r="AL641" s="22"/>
      <c r="AM641" s="22"/>
    </row>
    <row r="642" spans="1:39">
      <c r="A642" s="3"/>
      <c r="B642" s="3"/>
      <c r="C642" s="3"/>
      <c r="D642" s="2">
        <f ca="1">IF(E641=E642,D641,CELL("wiersz",A640))</f>
        <v>109</v>
      </c>
      <c r="E642" s="23">
        <f>LARGE(F642:AG642,1)+LARGE(F642:AG642,2)+LARGE(F642:AG642,3)+LARGE(F642:AG642,4)+IFERROR(LARGE(F642:AG642,5),0)+IFERROR(LARGE(F642:AG642,6),0)</f>
        <v>0</v>
      </c>
      <c r="F642" s="22"/>
      <c r="G642" s="22"/>
      <c r="H642" s="22"/>
      <c r="I642" s="71"/>
      <c r="J642" s="72"/>
      <c r="K642" s="72"/>
      <c r="L642" s="72"/>
      <c r="M642" s="72"/>
      <c r="N642" s="22"/>
      <c r="O642" s="22"/>
      <c r="P642" s="22"/>
      <c r="Q642" s="22"/>
      <c r="R642" s="22"/>
      <c r="S642" s="22"/>
      <c r="T642" s="71"/>
      <c r="U642" s="71"/>
      <c r="V642" s="22"/>
      <c r="W642" s="22"/>
      <c r="X642" s="22"/>
      <c r="Y642" s="73"/>
      <c r="Z642" s="22"/>
      <c r="AA642" s="22"/>
      <c r="AB642" s="22"/>
      <c r="AC642" s="22"/>
      <c r="AD642" s="22">
        <f>IFERROR(LARGE(AH642:AM642,1),0)+IFERROR(LARGE(AH642:AM642,2),0)</f>
        <v>0</v>
      </c>
      <c r="AE642" s="22">
        <f>IFERROR(LARGE(AH642:AM642,3),0)+IFERROR(LARGE(AH642:AM642,4),0)</f>
        <v>0</v>
      </c>
      <c r="AF642" s="22">
        <f>IFERROR(LARGE(AH642:AM642,5),0)+IFERROR(LARGE(AH642:AM642,6),0)</f>
        <v>0</v>
      </c>
      <c r="AG642" s="22">
        <f>IFERROR(LARGE(AH642:AM642,7),0)</f>
        <v>0</v>
      </c>
      <c r="AH642" s="22"/>
      <c r="AI642" s="22"/>
      <c r="AJ642" s="22"/>
      <c r="AK642" s="22"/>
      <c r="AL642" s="22"/>
      <c r="AM642" s="22"/>
    </row>
    <row r="643" spans="1:39">
      <c r="A643" s="3"/>
      <c r="B643" s="3"/>
      <c r="C643" s="3"/>
      <c r="D643" s="2">
        <f ca="1">IF(E642=E643,D642,CELL("wiersz",A641))</f>
        <v>109</v>
      </c>
      <c r="E643" s="23">
        <f>LARGE(F643:AG643,1)+LARGE(F643:AG643,2)+LARGE(F643:AG643,3)+LARGE(F643:AG643,4)+IFERROR(LARGE(F643:AG643,5),0)+IFERROR(LARGE(F643:AG643,6),0)</f>
        <v>0</v>
      </c>
      <c r="F643" s="22"/>
      <c r="G643" s="22"/>
      <c r="H643" s="22"/>
      <c r="I643" s="71"/>
      <c r="J643" s="72"/>
      <c r="K643" s="72"/>
      <c r="L643" s="72"/>
      <c r="M643" s="72"/>
      <c r="N643" s="22"/>
      <c r="O643" s="22"/>
      <c r="P643" s="22"/>
      <c r="Q643" s="22"/>
      <c r="R643" s="22"/>
      <c r="S643" s="22"/>
      <c r="T643" s="71"/>
      <c r="U643" s="71"/>
      <c r="V643" s="22"/>
      <c r="W643" s="22"/>
      <c r="X643" s="22"/>
      <c r="Y643" s="73"/>
      <c r="Z643" s="22"/>
      <c r="AA643" s="22"/>
      <c r="AB643" s="22"/>
      <c r="AC643" s="22"/>
      <c r="AD643" s="22">
        <f>IFERROR(LARGE(AH643:AM643,1),0)+IFERROR(LARGE(AH643:AM643,2),0)</f>
        <v>0</v>
      </c>
      <c r="AE643" s="22">
        <f>IFERROR(LARGE(AH643:AM643,3),0)+IFERROR(LARGE(AH643:AM643,4),0)</f>
        <v>0</v>
      </c>
      <c r="AF643" s="22">
        <f>IFERROR(LARGE(AH643:AM643,5),0)+IFERROR(LARGE(AH643:AM643,6),0)</f>
        <v>0</v>
      </c>
      <c r="AG643" s="22">
        <f>IFERROR(LARGE(AH643:AM643,7),0)</f>
        <v>0</v>
      </c>
      <c r="AH643" s="22"/>
      <c r="AI643" s="22"/>
      <c r="AJ643" s="22"/>
      <c r="AK643" s="22"/>
      <c r="AL643" s="22"/>
      <c r="AM643" s="22"/>
    </row>
    <row r="644" spans="1:39">
      <c r="A644" s="3"/>
      <c r="B644" s="3"/>
      <c r="C644" s="3"/>
      <c r="D644" s="2">
        <f ca="1">IF(E643=E644,D643,CELL("wiersz",A642))</f>
        <v>109</v>
      </c>
      <c r="E644" s="23">
        <f>LARGE(F644:AG644,1)+LARGE(F644:AG644,2)+LARGE(F644:AG644,3)+LARGE(F644:AG644,4)+IFERROR(LARGE(F644:AG644,5),0)+IFERROR(LARGE(F644:AG644,6),0)</f>
        <v>0</v>
      </c>
      <c r="F644" s="22"/>
      <c r="G644" s="22"/>
      <c r="H644" s="22"/>
      <c r="I644" s="71"/>
      <c r="J644" s="72"/>
      <c r="K644" s="72"/>
      <c r="L644" s="72"/>
      <c r="M644" s="72"/>
      <c r="N644" s="22"/>
      <c r="O644" s="22"/>
      <c r="P644" s="22"/>
      <c r="Q644" s="22"/>
      <c r="R644" s="22"/>
      <c r="S644" s="22"/>
      <c r="T644" s="71"/>
      <c r="U644" s="71"/>
      <c r="V644" s="22"/>
      <c r="W644" s="22"/>
      <c r="X644" s="22"/>
      <c r="Y644" s="73"/>
      <c r="Z644" s="22"/>
      <c r="AA644" s="22"/>
      <c r="AB644" s="22"/>
      <c r="AC644" s="22"/>
      <c r="AD644" s="22">
        <f>IFERROR(LARGE(AH644:AM644,1),0)+IFERROR(LARGE(AH644:AM644,2),0)</f>
        <v>0</v>
      </c>
      <c r="AE644" s="22">
        <f>IFERROR(LARGE(AH644:AM644,3),0)+IFERROR(LARGE(AH644:AM644,4),0)</f>
        <v>0</v>
      </c>
      <c r="AF644" s="22">
        <f>IFERROR(LARGE(AH644:AM644,5),0)+IFERROR(LARGE(AH644:AM644,6),0)</f>
        <v>0</v>
      </c>
      <c r="AG644" s="22">
        <f>IFERROR(LARGE(AH644:AM644,7),0)</f>
        <v>0</v>
      </c>
      <c r="AH644" s="22"/>
      <c r="AI644" s="22"/>
      <c r="AJ644" s="22"/>
      <c r="AK644" s="22"/>
      <c r="AL644" s="22"/>
      <c r="AM644" s="22"/>
    </row>
    <row r="645" spans="1:39">
      <c r="A645" s="3"/>
      <c r="B645" s="3"/>
      <c r="C645" s="3"/>
      <c r="D645" s="2">
        <f ca="1">IF(E644=E645,D644,CELL("wiersz",A643))</f>
        <v>109</v>
      </c>
      <c r="E645" s="23">
        <f>LARGE(F645:AG645,1)+LARGE(F645:AG645,2)+LARGE(F645:AG645,3)+LARGE(F645:AG645,4)+IFERROR(LARGE(F645:AG645,5),0)+IFERROR(LARGE(F645:AG645,6),0)</f>
        <v>0</v>
      </c>
      <c r="F645" s="22"/>
      <c r="G645" s="22"/>
      <c r="H645" s="22"/>
      <c r="I645" s="71"/>
      <c r="J645" s="72"/>
      <c r="K645" s="72"/>
      <c r="L645" s="72"/>
      <c r="M645" s="72"/>
      <c r="N645" s="22"/>
      <c r="O645" s="22"/>
      <c r="P645" s="22"/>
      <c r="Q645" s="22"/>
      <c r="R645" s="22"/>
      <c r="S645" s="22"/>
      <c r="T645" s="71"/>
      <c r="U645" s="71"/>
      <c r="V645" s="22"/>
      <c r="W645" s="22"/>
      <c r="X645" s="22"/>
      <c r="Y645" s="73"/>
      <c r="Z645" s="22"/>
      <c r="AA645" s="22"/>
      <c r="AB645" s="22"/>
      <c r="AC645" s="22"/>
      <c r="AD645" s="22">
        <f>IFERROR(LARGE(AH645:AM645,1),0)+IFERROR(LARGE(AH645:AM645,2),0)</f>
        <v>0</v>
      </c>
      <c r="AE645" s="22">
        <f>IFERROR(LARGE(AH645:AM645,3),0)+IFERROR(LARGE(AH645:AM645,4),0)</f>
        <v>0</v>
      </c>
      <c r="AF645" s="22">
        <f>IFERROR(LARGE(AH645:AM645,5),0)+IFERROR(LARGE(AH645:AM645,6),0)</f>
        <v>0</v>
      </c>
      <c r="AG645" s="22">
        <f>IFERROR(LARGE(AH645:AM645,7),0)</f>
        <v>0</v>
      </c>
      <c r="AH645" s="22"/>
      <c r="AI645" s="22"/>
      <c r="AJ645" s="22"/>
      <c r="AK645" s="22"/>
      <c r="AL645" s="22"/>
      <c r="AM645" s="22"/>
    </row>
    <row r="646" spans="1:39">
      <c r="A646" s="3"/>
      <c r="B646" s="3"/>
      <c r="C646" s="3"/>
      <c r="D646" s="2">
        <f ca="1">IF(E645=E646,D645,CELL("wiersz",A644))</f>
        <v>109</v>
      </c>
      <c r="E646" s="23">
        <f>LARGE(F646:AG646,1)+LARGE(F646:AG646,2)+LARGE(F646:AG646,3)+LARGE(F646:AG646,4)+IFERROR(LARGE(F646:AG646,5),0)+IFERROR(LARGE(F646:AG646,6),0)</f>
        <v>0</v>
      </c>
      <c r="F646" s="22"/>
      <c r="G646" s="22"/>
      <c r="H646" s="22"/>
      <c r="I646" s="71"/>
      <c r="J646" s="72"/>
      <c r="K646" s="72"/>
      <c r="L646" s="72"/>
      <c r="M646" s="72"/>
      <c r="N646" s="22"/>
      <c r="O646" s="22"/>
      <c r="P646" s="22"/>
      <c r="Q646" s="22"/>
      <c r="R646" s="22"/>
      <c r="S646" s="22"/>
      <c r="T646" s="71"/>
      <c r="U646" s="71"/>
      <c r="V646" s="22"/>
      <c r="W646" s="22"/>
      <c r="X646" s="22"/>
      <c r="Y646" s="73"/>
      <c r="Z646" s="22"/>
      <c r="AA646" s="22"/>
      <c r="AB646" s="22"/>
      <c r="AC646" s="22"/>
      <c r="AD646" s="22">
        <f>IFERROR(LARGE(AH646:AM646,1),0)+IFERROR(LARGE(AH646:AM646,2),0)</f>
        <v>0</v>
      </c>
      <c r="AE646" s="22">
        <f>IFERROR(LARGE(AH646:AM646,3),0)+IFERROR(LARGE(AH646:AM646,4),0)</f>
        <v>0</v>
      </c>
      <c r="AF646" s="22">
        <f>IFERROR(LARGE(AH646:AM646,5),0)+IFERROR(LARGE(AH646:AM646,6),0)</f>
        <v>0</v>
      </c>
      <c r="AG646" s="22">
        <f>IFERROR(LARGE(AH646:AM646,7),0)</f>
        <v>0</v>
      </c>
      <c r="AH646" s="22"/>
      <c r="AI646" s="22"/>
      <c r="AJ646" s="22"/>
      <c r="AK646" s="22"/>
      <c r="AL646" s="22"/>
      <c r="AM646" s="22"/>
    </row>
    <row r="647" spans="1:39">
      <c r="A647" s="3"/>
      <c r="B647" s="3"/>
      <c r="C647" s="3"/>
      <c r="D647" s="2">
        <f ca="1">IF(E646=E647,D646,CELL("wiersz",A645))</f>
        <v>109</v>
      </c>
      <c r="E647" s="23">
        <f>LARGE(F647:AG647,1)+LARGE(F647:AG647,2)+LARGE(F647:AG647,3)+LARGE(F647:AG647,4)+IFERROR(LARGE(F647:AG647,5),0)+IFERROR(LARGE(F647:AG647,6),0)</f>
        <v>0</v>
      </c>
      <c r="F647" s="22"/>
      <c r="G647" s="22"/>
      <c r="H647" s="22"/>
      <c r="I647" s="71"/>
      <c r="J647" s="72"/>
      <c r="K647" s="72"/>
      <c r="L647" s="72"/>
      <c r="M647" s="72"/>
      <c r="N647" s="22"/>
      <c r="O647" s="22"/>
      <c r="P647" s="22"/>
      <c r="Q647" s="22"/>
      <c r="R647" s="22"/>
      <c r="S647" s="22"/>
      <c r="T647" s="71"/>
      <c r="U647" s="71"/>
      <c r="V647" s="22"/>
      <c r="W647" s="22"/>
      <c r="X647" s="22"/>
      <c r="Y647" s="73"/>
      <c r="Z647" s="22"/>
      <c r="AA647" s="22"/>
      <c r="AB647" s="22"/>
      <c r="AC647" s="22"/>
      <c r="AD647" s="22">
        <f>IFERROR(LARGE(AH647:AM647,1),0)+IFERROR(LARGE(AH647:AM647,2),0)</f>
        <v>0</v>
      </c>
      <c r="AE647" s="22">
        <f>IFERROR(LARGE(AH647:AM647,3),0)+IFERROR(LARGE(AH647:AM647,4),0)</f>
        <v>0</v>
      </c>
      <c r="AF647" s="22">
        <f>IFERROR(LARGE(AH647:AM647,5),0)+IFERROR(LARGE(AH647:AM647,6),0)</f>
        <v>0</v>
      </c>
      <c r="AG647" s="22">
        <f>IFERROR(LARGE(AH647:AM647,7),0)</f>
        <v>0</v>
      </c>
      <c r="AH647" s="22"/>
      <c r="AI647" s="22"/>
      <c r="AJ647" s="22"/>
      <c r="AK647" s="22"/>
      <c r="AL647" s="22"/>
      <c r="AM647" s="22"/>
    </row>
    <row r="648" spans="1:39">
      <c r="A648" s="3"/>
      <c r="B648" s="3"/>
      <c r="C648" s="3"/>
      <c r="D648" s="2">
        <f ca="1">IF(E647=E648,D647,CELL("wiersz",A646))</f>
        <v>109</v>
      </c>
      <c r="E648" s="23">
        <f>LARGE(F648:AG648,1)+LARGE(F648:AG648,2)+LARGE(F648:AG648,3)+LARGE(F648:AG648,4)+IFERROR(LARGE(F648:AG648,5),0)+IFERROR(LARGE(F648:AG648,6),0)</f>
        <v>0</v>
      </c>
      <c r="F648" s="22"/>
      <c r="G648" s="22"/>
      <c r="H648" s="22"/>
      <c r="I648" s="71"/>
      <c r="J648" s="72"/>
      <c r="K648" s="72"/>
      <c r="L648" s="72"/>
      <c r="M648" s="72"/>
      <c r="N648" s="22"/>
      <c r="O648" s="22"/>
      <c r="P648" s="22"/>
      <c r="Q648" s="22"/>
      <c r="R648" s="22"/>
      <c r="S648" s="22"/>
      <c r="T648" s="71"/>
      <c r="U648" s="71"/>
      <c r="V648" s="22"/>
      <c r="W648" s="22"/>
      <c r="X648" s="22"/>
      <c r="Y648" s="73"/>
      <c r="Z648" s="22"/>
      <c r="AA648" s="22"/>
      <c r="AB648" s="22"/>
      <c r="AC648" s="22"/>
      <c r="AD648" s="22">
        <f>IFERROR(LARGE(AH648:AM648,1),0)+IFERROR(LARGE(AH648:AM648,2),0)</f>
        <v>0</v>
      </c>
      <c r="AE648" s="22">
        <f>IFERROR(LARGE(AH648:AM648,3),0)+IFERROR(LARGE(AH648:AM648,4),0)</f>
        <v>0</v>
      </c>
      <c r="AF648" s="22">
        <f>IFERROR(LARGE(AH648:AM648,5),0)+IFERROR(LARGE(AH648:AM648,6),0)</f>
        <v>0</v>
      </c>
      <c r="AG648" s="22">
        <f>IFERROR(LARGE(AH648:AM648,7),0)</f>
        <v>0</v>
      </c>
      <c r="AH648" s="22"/>
      <c r="AI648" s="22"/>
      <c r="AJ648" s="22"/>
      <c r="AK648" s="22"/>
      <c r="AL648" s="22"/>
      <c r="AM648" s="22"/>
    </row>
    <row r="649" spans="1:39">
      <c r="A649" s="3"/>
      <c r="B649" s="3"/>
      <c r="C649" s="3"/>
      <c r="D649" s="2">
        <f ca="1">IF(E648=E649,D648,CELL("wiersz",A647))</f>
        <v>109</v>
      </c>
      <c r="E649" s="23">
        <f>LARGE(F649:AG649,1)+LARGE(F649:AG649,2)+LARGE(F649:AG649,3)+LARGE(F649:AG649,4)+IFERROR(LARGE(F649:AG649,5),0)+IFERROR(LARGE(F649:AG649,6),0)</f>
        <v>0</v>
      </c>
      <c r="F649" s="22"/>
      <c r="G649" s="22"/>
      <c r="H649" s="22"/>
      <c r="I649" s="71"/>
      <c r="J649" s="72"/>
      <c r="K649" s="72"/>
      <c r="L649" s="72"/>
      <c r="M649" s="72"/>
      <c r="N649" s="22"/>
      <c r="O649" s="22"/>
      <c r="P649" s="22"/>
      <c r="Q649" s="22"/>
      <c r="R649" s="22"/>
      <c r="S649" s="22"/>
      <c r="T649" s="71"/>
      <c r="U649" s="71"/>
      <c r="V649" s="22"/>
      <c r="W649" s="22"/>
      <c r="X649" s="22"/>
      <c r="Y649" s="73"/>
      <c r="Z649" s="22"/>
      <c r="AA649" s="22"/>
      <c r="AB649" s="22"/>
      <c r="AC649" s="22"/>
      <c r="AD649" s="22">
        <f>IFERROR(LARGE(AH649:AM649,1),0)+IFERROR(LARGE(AH649:AM649,2),0)</f>
        <v>0</v>
      </c>
      <c r="AE649" s="22">
        <f>IFERROR(LARGE(AH649:AM649,3),0)+IFERROR(LARGE(AH649:AM649,4),0)</f>
        <v>0</v>
      </c>
      <c r="AF649" s="22">
        <f>IFERROR(LARGE(AH649:AM649,5),0)+IFERROR(LARGE(AH649:AM649,6),0)</f>
        <v>0</v>
      </c>
      <c r="AG649" s="22">
        <f>IFERROR(LARGE(AH649:AM649,7),0)</f>
        <v>0</v>
      </c>
      <c r="AH649" s="22"/>
      <c r="AI649" s="22"/>
      <c r="AJ649" s="22"/>
      <c r="AK649" s="22"/>
      <c r="AL649" s="22"/>
      <c r="AM649" s="22"/>
    </row>
    <row r="650" spans="1:39">
      <c r="A650" s="3"/>
      <c r="B650" s="3"/>
      <c r="C650" s="3"/>
      <c r="D650" s="2">
        <f ca="1">IF(E649=E650,D649,CELL("wiersz",A648))</f>
        <v>109</v>
      </c>
      <c r="E650" s="23">
        <f>LARGE(F650:AG650,1)+LARGE(F650:AG650,2)+LARGE(F650:AG650,3)+LARGE(F650:AG650,4)+IFERROR(LARGE(F650:AG650,5),0)+IFERROR(LARGE(F650:AG650,6),0)</f>
        <v>0</v>
      </c>
      <c r="F650" s="22"/>
      <c r="G650" s="22"/>
      <c r="H650" s="22"/>
      <c r="I650" s="71"/>
      <c r="J650" s="72"/>
      <c r="K650" s="72"/>
      <c r="L650" s="72"/>
      <c r="M650" s="72"/>
      <c r="N650" s="22"/>
      <c r="O650" s="22"/>
      <c r="P650" s="22"/>
      <c r="Q650" s="22"/>
      <c r="R650" s="22"/>
      <c r="S650" s="22"/>
      <c r="T650" s="71"/>
      <c r="U650" s="71"/>
      <c r="V650" s="22"/>
      <c r="W650" s="22"/>
      <c r="X650" s="22"/>
      <c r="Y650" s="73"/>
      <c r="Z650" s="22"/>
      <c r="AA650" s="22"/>
      <c r="AB650" s="22"/>
      <c r="AC650" s="22"/>
      <c r="AD650" s="22">
        <f>IFERROR(LARGE(AH650:AM650,1),0)+IFERROR(LARGE(AH650:AM650,2),0)</f>
        <v>0</v>
      </c>
      <c r="AE650" s="22">
        <f>IFERROR(LARGE(AH650:AM650,3),0)+IFERROR(LARGE(AH650:AM650,4),0)</f>
        <v>0</v>
      </c>
      <c r="AF650" s="22">
        <f>IFERROR(LARGE(AH650:AM650,5),0)+IFERROR(LARGE(AH650:AM650,6),0)</f>
        <v>0</v>
      </c>
      <c r="AG650" s="22">
        <f>IFERROR(LARGE(AH650:AM650,7),0)</f>
        <v>0</v>
      </c>
      <c r="AH650" s="22"/>
      <c r="AI650" s="22"/>
      <c r="AJ650" s="22"/>
      <c r="AK650" s="22"/>
      <c r="AL650" s="22"/>
      <c r="AM650" s="22"/>
    </row>
    <row r="651" spans="1:39">
      <c r="A651" s="3"/>
      <c r="B651" s="3"/>
      <c r="C651" s="3"/>
      <c r="D651" s="2">
        <f ca="1">IF(E650=E651,D650,CELL("wiersz",A649))</f>
        <v>109</v>
      </c>
      <c r="E651" s="23">
        <f>LARGE(F651:AG651,1)+LARGE(F651:AG651,2)+LARGE(F651:AG651,3)+LARGE(F651:AG651,4)+IFERROR(LARGE(F651:AG651,5),0)+IFERROR(LARGE(F651:AG651,6),0)</f>
        <v>0</v>
      </c>
      <c r="F651" s="22"/>
      <c r="G651" s="22"/>
      <c r="H651" s="22"/>
      <c r="I651" s="71"/>
      <c r="J651" s="72"/>
      <c r="K651" s="72"/>
      <c r="L651" s="72"/>
      <c r="M651" s="72"/>
      <c r="N651" s="22"/>
      <c r="O651" s="22"/>
      <c r="P651" s="22"/>
      <c r="Q651" s="22"/>
      <c r="R651" s="22"/>
      <c r="S651" s="22"/>
      <c r="T651" s="71"/>
      <c r="U651" s="71"/>
      <c r="V651" s="22"/>
      <c r="W651" s="22"/>
      <c r="X651" s="22"/>
      <c r="Y651" s="73"/>
      <c r="Z651" s="22"/>
      <c r="AA651" s="22"/>
      <c r="AB651" s="22"/>
      <c r="AC651" s="22"/>
      <c r="AD651" s="22">
        <f>IFERROR(LARGE(AH651:AM651,1),0)+IFERROR(LARGE(AH651:AM651,2),0)</f>
        <v>0</v>
      </c>
      <c r="AE651" s="22">
        <f>IFERROR(LARGE(AH651:AM651,3),0)+IFERROR(LARGE(AH651:AM651,4),0)</f>
        <v>0</v>
      </c>
      <c r="AF651" s="22">
        <f>IFERROR(LARGE(AH651:AM651,5),0)+IFERROR(LARGE(AH651:AM651,6),0)</f>
        <v>0</v>
      </c>
      <c r="AG651" s="22">
        <f>IFERROR(LARGE(AH651:AM651,7),0)</f>
        <v>0</v>
      </c>
      <c r="AH651" s="22"/>
      <c r="AI651" s="22"/>
      <c r="AJ651" s="22"/>
      <c r="AK651" s="22"/>
      <c r="AL651" s="22"/>
      <c r="AM651" s="22"/>
    </row>
    <row r="652" spans="1:39">
      <c r="A652" s="3"/>
      <c r="B652" s="3"/>
      <c r="C652" s="3"/>
      <c r="D652" s="2">
        <f ca="1">IF(E651=E652,D651,CELL("wiersz",A650))</f>
        <v>109</v>
      </c>
      <c r="E652" s="23">
        <f>LARGE(F652:AG652,1)+LARGE(F652:AG652,2)+LARGE(F652:AG652,3)+LARGE(F652:AG652,4)+IFERROR(LARGE(F652:AG652,5),0)+IFERROR(LARGE(F652:AG652,6),0)</f>
        <v>0</v>
      </c>
      <c r="F652" s="22"/>
      <c r="G652" s="22"/>
      <c r="H652" s="22"/>
      <c r="I652" s="71"/>
      <c r="J652" s="72"/>
      <c r="K652" s="72"/>
      <c r="L652" s="72"/>
      <c r="M652" s="72"/>
      <c r="N652" s="22"/>
      <c r="O652" s="22"/>
      <c r="P652" s="22"/>
      <c r="Q652" s="22"/>
      <c r="R652" s="22"/>
      <c r="S652" s="22"/>
      <c r="T652" s="71"/>
      <c r="U652" s="71"/>
      <c r="V652" s="22"/>
      <c r="W652" s="22"/>
      <c r="X652" s="22"/>
      <c r="Y652" s="73"/>
      <c r="Z652" s="22"/>
      <c r="AA652" s="22"/>
      <c r="AB652" s="22"/>
      <c r="AC652" s="22"/>
      <c r="AD652" s="22">
        <f>IFERROR(LARGE(AH652:AM652,1),0)+IFERROR(LARGE(AH652:AM652,2),0)</f>
        <v>0</v>
      </c>
      <c r="AE652" s="22">
        <f>IFERROR(LARGE(AH652:AM652,3),0)+IFERROR(LARGE(AH652:AM652,4),0)</f>
        <v>0</v>
      </c>
      <c r="AF652" s="22">
        <f>IFERROR(LARGE(AH652:AM652,5),0)+IFERROR(LARGE(AH652:AM652,6),0)</f>
        <v>0</v>
      </c>
      <c r="AG652" s="22">
        <f>IFERROR(LARGE(AH652:AM652,7),0)</f>
        <v>0</v>
      </c>
      <c r="AH652" s="22"/>
      <c r="AI652" s="22"/>
      <c r="AJ652" s="22"/>
      <c r="AK652" s="22"/>
      <c r="AL652" s="22"/>
      <c r="AM652" s="22"/>
    </row>
    <row r="653" spans="1:39">
      <c r="A653" s="3"/>
      <c r="B653" s="3"/>
      <c r="C653" s="3"/>
      <c r="D653" s="2">
        <f ca="1">IF(E652=E653,D652,CELL("wiersz",A651))</f>
        <v>109</v>
      </c>
      <c r="E653" s="23">
        <f>LARGE(F653:AG653,1)+LARGE(F653:AG653,2)+LARGE(F653:AG653,3)+LARGE(F653:AG653,4)+IFERROR(LARGE(F653:AG653,5),0)+IFERROR(LARGE(F653:AG653,6),0)</f>
        <v>0</v>
      </c>
      <c r="F653" s="22"/>
      <c r="G653" s="22"/>
      <c r="H653" s="22"/>
      <c r="I653" s="71"/>
      <c r="J653" s="72"/>
      <c r="K653" s="72"/>
      <c r="L653" s="72"/>
      <c r="M653" s="72"/>
      <c r="N653" s="22"/>
      <c r="O653" s="22"/>
      <c r="P653" s="22"/>
      <c r="Q653" s="22"/>
      <c r="R653" s="22"/>
      <c r="S653" s="22"/>
      <c r="T653" s="71"/>
      <c r="U653" s="71"/>
      <c r="V653" s="22"/>
      <c r="W653" s="22"/>
      <c r="X653" s="22"/>
      <c r="Y653" s="73"/>
      <c r="Z653" s="22"/>
      <c r="AA653" s="22"/>
      <c r="AB653" s="22"/>
      <c r="AC653" s="22"/>
      <c r="AD653" s="22">
        <f>IFERROR(LARGE(AH653:AM653,1),0)+IFERROR(LARGE(AH653:AM653,2),0)</f>
        <v>0</v>
      </c>
      <c r="AE653" s="22">
        <f>IFERROR(LARGE(AH653:AM653,3),0)+IFERROR(LARGE(AH653:AM653,4),0)</f>
        <v>0</v>
      </c>
      <c r="AF653" s="22">
        <f>IFERROR(LARGE(AH653:AM653,5),0)+IFERROR(LARGE(AH653:AM653,6),0)</f>
        <v>0</v>
      </c>
      <c r="AG653" s="22">
        <f>IFERROR(LARGE(AH653:AM653,7),0)</f>
        <v>0</v>
      </c>
      <c r="AH653" s="22"/>
      <c r="AI653" s="22"/>
      <c r="AJ653" s="22"/>
      <c r="AK653" s="22"/>
      <c r="AL653" s="22"/>
      <c r="AM653" s="22"/>
    </row>
    <row r="654" spans="1:39">
      <c r="A654" s="3"/>
      <c r="B654" s="3"/>
      <c r="C654" s="3"/>
      <c r="D654" s="2">
        <f ca="1">IF(E653=E654,D653,CELL("wiersz",A652))</f>
        <v>109</v>
      </c>
      <c r="E654" s="23">
        <f>LARGE(F654:AG654,1)+LARGE(F654:AG654,2)+LARGE(F654:AG654,3)+LARGE(F654:AG654,4)+IFERROR(LARGE(F654:AG654,5),0)+IFERROR(LARGE(F654:AG654,6),0)</f>
        <v>0</v>
      </c>
      <c r="F654" s="22"/>
      <c r="G654" s="22"/>
      <c r="H654" s="22"/>
      <c r="I654" s="71"/>
      <c r="J654" s="72"/>
      <c r="K654" s="72"/>
      <c r="L654" s="72"/>
      <c r="M654" s="72"/>
      <c r="N654" s="22"/>
      <c r="O654" s="22"/>
      <c r="P654" s="22"/>
      <c r="Q654" s="22"/>
      <c r="R654" s="22"/>
      <c r="S654" s="22"/>
      <c r="T654" s="71"/>
      <c r="U654" s="71"/>
      <c r="V654" s="22"/>
      <c r="W654" s="22"/>
      <c r="X654" s="22"/>
      <c r="Y654" s="73"/>
      <c r="Z654" s="22"/>
      <c r="AA654" s="22"/>
      <c r="AB654" s="22"/>
      <c r="AC654" s="22"/>
      <c r="AD654" s="22">
        <f>IFERROR(LARGE(AH654:AM654,1),0)+IFERROR(LARGE(AH654:AM654,2),0)</f>
        <v>0</v>
      </c>
      <c r="AE654" s="22">
        <f>IFERROR(LARGE(AH654:AM654,3),0)+IFERROR(LARGE(AH654:AM654,4),0)</f>
        <v>0</v>
      </c>
      <c r="AF654" s="22">
        <f>IFERROR(LARGE(AH654:AM654,5),0)+IFERROR(LARGE(AH654:AM654,6),0)</f>
        <v>0</v>
      </c>
      <c r="AG654" s="22">
        <f>IFERROR(LARGE(AH654:AM654,7),0)</f>
        <v>0</v>
      </c>
      <c r="AH654" s="22"/>
      <c r="AI654" s="22"/>
      <c r="AJ654" s="22"/>
      <c r="AK654" s="22"/>
      <c r="AL654" s="22"/>
      <c r="AM654" s="22"/>
    </row>
    <row r="655" spans="1:39">
      <c r="A655" s="3"/>
      <c r="B655" s="3"/>
      <c r="C655" s="3"/>
      <c r="D655" s="2">
        <f ca="1">IF(E654=E655,D654,CELL("wiersz",A653))</f>
        <v>109</v>
      </c>
      <c r="E655" s="23">
        <f>LARGE(F655:AG655,1)+LARGE(F655:AG655,2)+LARGE(F655:AG655,3)+LARGE(F655:AG655,4)+IFERROR(LARGE(F655:AG655,5),0)+IFERROR(LARGE(F655:AG655,6),0)</f>
        <v>0</v>
      </c>
      <c r="F655" s="22"/>
      <c r="G655" s="22"/>
      <c r="H655" s="22"/>
      <c r="I655" s="71"/>
      <c r="J655" s="72"/>
      <c r="K655" s="72"/>
      <c r="L655" s="72"/>
      <c r="M655" s="72"/>
      <c r="N655" s="22"/>
      <c r="O655" s="22"/>
      <c r="P655" s="22"/>
      <c r="Q655" s="22"/>
      <c r="R655" s="22"/>
      <c r="S655" s="22"/>
      <c r="T655" s="71"/>
      <c r="U655" s="71"/>
      <c r="V655" s="22"/>
      <c r="W655" s="22"/>
      <c r="X655" s="22"/>
      <c r="Y655" s="73"/>
      <c r="Z655" s="22"/>
      <c r="AA655" s="22"/>
      <c r="AB655" s="22"/>
      <c r="AC655" s="22"/>
      <c r="AD655" s="22">
        <f>IFERROR(LARGE(AH655:AM655,1),0)+IFERROR(LARGE(AH655:AM655,2),0)</f>
        <v>0</v>
      </c>
      <c r="AE655" s="22">
        <f>IFERROR(LARGE(AH655:AM655,3),0)+IFERROR(LARGE(AH655:AM655,4),0)</f>
        <v>0</v>
      </c>
      <c r="AF655" s="22">
        <f>IFERROR(LARGE(AH655:AM655,5),0)+IFERROR(LARGE(AH655:AM655,6),0)</f>
        <v>0</v>
      </c>
      <c r="AG655" s="22">
        <f>IFERROR(LARGE(AH655:AM655,7),0)</f>
        <v>0</v>
      </c>
      <c r="AH655" s="22"/>
      <c r="AI655" s="22"/>
      <c r="AJ655" s="22"/>
      <c r="AK655" s="22"/>
      <c r="AL655" s="22"/>
      <c r="AM655" s="22"/>
    </row>
    <row r="656" spans="1:39">
      <c r="A656" s="3"/>
      <c r="B656" s="3"/>
      <c r="C656" s="3"/>
      <c r="D656" s="2">
        <f ca="1">IF(E655=E656,D655,CELL("wiersz",A654))</f>
        <v>109</v>
      </c>
      <c r="E656" s="23">
        <f>LARGE(F656:AG656,1)+LARGE(F656:AG656,2)+LARGE(F656:AG656,3)+LARGE(F656:AG656,4)+IFERROR(LARGE(F656:AG656,5),0)+IFERROR(LARGE(F656:AG656,6),0)</f>
        <v>0</v>
      </c>
      <c r="F656" s="22"/>
      <c r="G656" s="22"/>
      <c r="H656" s="22"/>
      <c r="I656" s="71"/>
      <c r="J656" s="72"/>
      <c r="K656" s="72"/>
      <c r="L656" s="72"/>
      <c r="M656" s="72"/>
      <c r="N656" s="22"/>
      <c r="O656" s="22"/>
      <c r="P656" s="22"/>
      <c r="Q656" s="22"/>
      <c r="R656" s="22"/>
      <c r="S656" s="22"/>
      <c r="T656" s="71"/>
      <c r="U656" s="71"/>
      <c r="V656" s="22"/>
      <c r="W656" s="22"/>
      <c r="X656" s="22"/>
      <c r="Y656" s="73"/>
      <c r="Z656" s="22"/>
      <c r="AA656" s="22"/>
      <c r="AB656" s="22"/>
      <c r="AC656" s="22"/>
      <c r="AD656" s="22">
        <f>IFERROR(LARGE(AH656:AM656,1),0)+IFERROR(LARGE(AH656:AM656,2),0)</f>
        <v>0</v>
      </c>
      <c r="AE656" s="22">
        <f>IFERROR(LARGE(AH656:AM656,3),0)+IFERROR(LARGE(AH656:AM656,4),0)</f>
        <v>0</v>
      </c>
      <c r="AF656" s="22">
        <f>IFERROR(LARGE(AH656:AM656,5),0)+IFERROR(LARGE(AH656:AM656,6),0)</f>
        <v>0</v>
      </c>
      <c r="AG656" s="22">
        <f>IFERROR(LARGE(AH656:AM656,7),0)</f>
        <v>0</v>
      </c>
      <c r="AH656" s="22"/>
      <c r="AI656" s="22"/>
      <c r="AJ656" s="22"/>
      <c r="AK656" s="22"/>
      <c r="AL656" s="22"/>
      <c r="AM656" s="22"/>
    </row>
    <row r="657" spans="1:39">
      <c r="A657" s="3"/>
      <c r="B657" s="3"/>
      <c r="C657" s="3"/>
      <c r="D657" s="2">
        <f ca="1">IF(E656=E657,D656,CELL("wiersz",A655))</f>
        <v>109</v>
      </c>
      <c r="E657" s="23">
        <f>LARGE(F657:AG657,1)+LARGE(F657:AG657,2)+LARGE(F657:AG657,3)+LARGE(F657:AG657,4)+IFERROR(LARGE(F657:AG657,5),0)+IFERROR(LARGE(F657:AG657,6),0)</f>
        <v>0</v>
      </c>
      <c r="F657" s="22"/>
      <c r="G657" s="22"/>
      <c r="H657" s="22"/>
      <c r="I657" s="71"/>
      <c r="J657" s="72"/>
      <c r="K657" s="72"/>
      <c r="L657" s="72"/>
      <c r="M657" s="72"/>
      <c r="N657" s="22"/>
      <c r="O657" s="22"/>
      <c r="P657" s="22"/>
      <c r="Q657" s="22"/>
      <c r="R657" s="22"/>
      <c r="S657" s="22"/>
      <c r="T657" s="71"/>
      <c r="U657" s="71"/>
      <c r="V657" s="22"/>
      <c r="W657" s="22"/>
      <c r="X657" s="22"/>
      <c r="Y657" s="73"/>
      <c r="Z657" s="22"/>
      <c r="AA657" s="22"/>
      <c r="AB657" s="22"/>
      <c r="AC657" s="22"/>
      <c r="AD657" s="22">
        <f>IFERROR(LARGE(AH657:AM657,1),0)+IFERROR(LARGE(AH657:AM657,2),0)</f>
        <v>0</v>
      </c>
      <c r="AE657" s="22">
        <f>IFERROR(LARGE(AH657:AM657,3),0)+IFERROR(LARGE(AH657:AM657,4),0)</f>
        <v>0</v>
      </c>
      <c r="AF657" s="22">
        <f>IFERROR(LARGE(AH657:AM657,5),0)+IFERROR(LARGE(AH657:AM657,6),0)</f>
        <v>0</v>
      </c>
      <c r="AG657" s="22">
        <f>IFERROR(LARGE(AH657:AM657,7),0)</f>
        <v>0</v>
      </c>
      <c r="AH657" s="22"/>
      <c r="AI657" s="22"/>
      <c r="AJ657" s="22"/>
      <c r="AK657" s="22"/>
      <c r="AL657" s="22"/>
      <c r="AM657" s="22"/>
    </row>
    <row r="658" spans="1:39">
      <c r="A658" s="3"/>
      <c r="B658" s="3"/>
      <c r="C658" s="3"/>
      <c r="D658" s="2">
        <f ca="1">IF(E657=E658,D657,CELL("wiersz",A656))</f>
        <v>109</v>
      </c>
      <c r="E658" s="23">
        <f>LARGE(F658:AG658,1)+LARGE(F658:AG658,2)+LARGE(F658:AG658,3)+LARGE(F658:AG658,4)+IFERROR(LARGE(F658:AG658,5),0)+IFERROR(LARGE(F658:AG658,6),0)</f>
        <v>0</v>
      </c>
      <c r="F658" s="22"/>
      <c r="G658" s="22"/>
      <c r="H658" s="22"/>
      <c r="I658" s="71"/>
      <c r="J658" s="72"/>
      <c r="K658" s="72"/>
      <c r="L658" s="72"/>
      <c r="M658" s="72"/>
      <c r="N658" s="22"/>
      <c r="O658" s="22"/>
      <c r="P658" s="22"/>
      <c r="Q658" s="22"/>
      <c r="R658" s="22"/>
      <c r="S658" s="22"/>
      <c r="T658" s="71"/>
      <c r="U658" s="71"/>
      <c r="V658" s="22"/>
      <c r="W658" s="22"/>
      <c r="X658" s="22"/>
      <c r="Y658" s="73"/>
      <c r="Z658" s="22"/>
      <c r="AA658" s="22"/>
      <c r="AB658" s="22"/>
      <c r="AC658" s="22"/>
      <c r="AD658" s="22">
        <f>IFERROR(LARGE(AH658:AM658,1),0)+IFERROR(LARGE(AH658:AM658,2),0)</f>
        <v>0</v>
      </c>
      <c r="AE658" s="22">
        <f>IFERROR(LARGE(AH658:AM658,3),0)+IFERROR(LARGE(AH658:AM658,4),0)</f>
        <v>0</v>
      </c>
      <c r="AF658" s="22">
        <f>IFERROR(LARGE(AH658:AM658,5),0)+IFERROR(LARGE(AH658:AM658,6),0)</f>
        <v>0</v>
      </c>
      <c r="AG658" s="22">
        <f>IFERROR(LARGE(AH658:AM658,7),0)</f>
        <v>0</v>
      </c>
      <c r="AH658" s="22"/>
      <c r="AI658" s="22"/>
      <c r="AJ658" s="22"/>
      <c r="AK658" s="22"/>
      <c r="AL658" s="22"/>
      <c r="AM658" s="22"/>
    </row>
    <row r="659" spans="1:39">
      <c r="A659" s="3"/>
      <c r="B659" s="3"/>
      <c r="C659" s="3"/>
      <c r="D659" s="2">
        <f ca="1">IF(E658=E659,D658,CELL("wiersz",A657))</f>
        <v>109</v>
      </c>
      <c r="E659" s="23">
        <f>LARGE(F659:AG659,1)+LARGE(F659:AG659,2)+LARGE(F659:AG659,3)+LARGE(F659:AG659,4)+IFERROR(LARGE(F659:AG659,5),0)+IFERROR(LARGE(F659:AG659,6),0)</f>
        <v>0</v>
      </c>
      <c r="F659" s="22"/>
      <c r="G659" s="22"/>
      <c r="H659" s="22"/>
      <c r="I659" s="71"/>
      <c r="J659" s="72"/>
      <c r="K659" s="72"/>
      <c r="L659" s="72"/>
      <c r="M659" s="72"/>
      <c r="N659" s="22"/>
      <c r="O659" s="22"/>
      <c r="P659" s="22"/>
      <c r="Q659" s="22"/>
      <c r="R659" s="22"/>
      <c r="S659" s="22"/>
      <c r="T659" s="71"/>
      <c r="U659" s="71"/>
      <c r="V659" s="22"/>
      <c r="W659" s="22"/>
      <c r="X659" s="22"/>
      <c r="Y659" s="73"/>
      <c r="Z659" s="22"/>
      <c r="AA659" s="22"/>
      <c r="AB659" s="22"/>
      <c r="AC659" s="22"/>
      <c r="AD659" s="22">
        <f>IFERROR(LARGE(AH659:AM659,1),0)+IFERROR(LARGE(AH659:AM659,2),0)</f>
        <v>0</v>
      </c>
      <c r="AE659" s="22">
        <f>IFERROR(LARGE(AH659:AM659,3),0)+IFERROR(LARGE(AH659:AM659,4),0)</f>
        <v>0</v>
      </c>
      <c r="AF659" s="22">
        <f>IFERROR(LARGE(AH659:AM659,5),0)+IFERROR(LARGE(AH659:AM659,6),0)</f>
        <v>0</v>
      </c>
      <c r="AG659" s="22">
        <f>IFERROR(LARGE(AH659:AM659,7),0)</f>
        <v>0</v>
      </c>
      <c r="AH659" s="22"/>
      <c r="AI659" s="22"/>
      <c r="AJ659" s="22"/>
      <c r="AK659" s="22"/>
      <c r="AL659" s="22"/>
      <c r="AM659" s="22"/>
    </row>
    <row r="660" spans="1:39">
      <c r="A660" s="3"/>
      <c r="B660" s="3"/>
      <c r="C660" s="3"/>
      <c r="D660" s="2">
        <f ca="1">IF(E659=E660,D659,CELL("wiersz",A658))</f>
        <v>109</v>
      </c>
      <c r="E660" s="23">
        <f>LARGE(F660:AG660,1)+LARGE(F660:AG660,2)+LARGE(F660:AG660,3)+LARGE(F660:AG660,4)+IFERROR(LARGE(F660:AG660,5),0)+IFERROR(LARGE(F660:AG660,6),0)</f>
        <v>0</v>
      </c>
      <c r="F660" s="22"/>
      <c r="G660" s="22"/>
      <c r="H660" s="22"/>
      <c r="I660" s="71"/>
      <c r="J660" s="72"/>
      <c r="K660" s="72"/>
      <c r="L660" s="72"/>
      <c r="M660" s="72"/>
      <c r="N660" s="22"/>
      <c r="O660" s="22"/>
      <c r="P660" s="22"/>
      <c r="Q660" s="22"/>
      <c r="R660" s="22"/>
      <c r="S660" s="22"/>
      <c r="T660" s="71"/>
      <c r="U660" s="71"/>
      <c r="V660" s="22"/>
      <c r="W660" s="22"/>
      <c r="X660" s="22"/>
      <c r="Y660" s="73"/>
      <c r="Z660" s="22"/>
      <c r="AA660" s="22"/>
      <c r="AB660" s="22"/>
      <c r="AC660" s="22"/>
      <c r="AD660" s="22">
        <f>IFERROR(LARGE(AH660:AM660,1),0)+IFERROR(LARGE(AH660:AM660,2),0)</f>
        <v>0</v>
      </c>
      <c r="AE660" s="22">
        <f>IFERROR(LARGE(AH660:AM660,3),0)+IFERROR(LARGE(AH660:AM660,4),0)</f>
        <v>0</v>
      </c>
      <c r="AF660" s="22">
        <f>IFERROR(LARGE(AH660:AM660,5),0)+IFERROR(LARGE(AH660:AM660,6),0)</f>
        <v>0</v>
      </c>
      <c r="AG660" s="22">
        <f>IFERROR(LARGE(AH660:AM660,7),0)</f>
        <v>0</v>
      </c>
      <c r="AH660" s="22"/>
      <c r="AI660" s="22"/>
      <c r="AJ660" s="22"/>
      <c r="AK660" s="22"/>
      <c r="AL660" s="22"/>
      <c r="AM660" s="22"/>
    </row>
    <row r="661" spans="1:39">
      <c r="A661" s="3"/>
      <c r="B661" s="3"/>
      <c r="C661" s="3"/>
      <c r="D661" s="2">
        <f ca="1">IF(E660=E661,D660,CELL("wiersz",A659))</f>
        <v>109</v>
      </c>
      <c r="E661" s="23">
        <f>LARGE(F661:AG661,1)+LARGE(F661:AG661,2)+LARGE(F661:AG661,3)+LARGE(F661:AG661,4)+IFERROR(LARGE(F661:AG661,5),0)+IFERROR(LARGE(F661:AG661,6),0)</f>
        <v>0</v>
      </c>
      <c r="F661" s="22"/>
      <c r="G661" s="22"/>
      <c r="H661" s="22"/>
      <c r="I661" s="71"/>
      <c r="J661" s="72"/>
      <c r="K661" s="72"/>
      <c r="L661" s="72"/>
      <c r="M661" s="72"/>
      <c r="N661" s="22"/>
      <c r="O661" s="22"/>
      <c r="P661" s="22"/>
      <c r="Q661" s="22"/>
      <c r="R661" s="22"/>
      <c r="S661" s="22"/>
      <c r="T661" s="71"/>
      <c r="U661" s="71"/>
      <c r="V661" s="22"/>
      <c r="W661" s="22"/>
      <c r="X661" s="22"/>
      <c r="Y661" s="73"/>
      <c r="Z661" s="22"/>
      <c r="AA661" s="22"/>
      <c r="AB661" s="22"/>
      <c r="AC661" s="22"/>
      <c r="AD661" s="22">
        <f>IFERROR(LARGE(AH661:AM661,1),0)+IFERROR(LARGE(AH661:AM661,2),0)</f>
        <v>0</v>
      </c>
      <c r="AE661" s="22">
        <f>IFERROR(LARGE(AH661:AM661,3),0)+IFERROR(LARGE(AH661:AM661,4),0)</f>
        <v>0</v>
      </c>
      <c r="AF661" s="22">
        <f>IFERROR(LARGE(AH661:AM661,5),0)+IFERROR(LARGE(AH661:AM661,6),0)</f>
        <v>0</v>
      </c>
      <c r="AG661" s="22">
        <f>IFERROR(LARGE(AH661:AM661,7),0)</f>
        <v>0</v>
      </c>
      <c r="AH661" s="22"/>
      <c r="AI661" s="22"/>
      <c r="AJ661" s="22"/>
      <c r="AK661" s="22"/>
      <c r="AL661" s="22"/>
      <c r="AM661" s="22"/>
    </row>
    <row r="662" spans="1:39">
      <c r="A662" s="3"/>
      <c r="B662" s="3"/>
      <c r="C662" s="3"/>
      <c r="D662" s="2">
        <f ca="1">IF(E661=E662,D661,CELL("wiersz",A660))</f>
        <v>109</v>
      </c>
      <c r="E662" s="23">
        <f>LARGE(F662:AG662,1)+LARGE(F662:AG662,2)+LARGE(F662:AG662,3)+LARGE(F662:AG662,4)+IFERROR(LARGE(F662:AG662,5),0)+IFERROR(LARGE(F662:AG662,6),0)</f>
        <v>0</v>
      </c>
      <c r="F662" s="22"/>
      <c r="G662" s="22"/>
      <c r="H662" s="22"/>
      <c r="I662" s="71"/>
      <c r="J662" s="72"/>
      <c r="K662" s="72"/>
      <c r="L662" s="72"/>
      <c r="M662" s="72"/>
      <c r="N662" s="22"/>
      <c r="O662" s="22"/>
      <c r="P662" s="22"/>
      <c r="Q662" s="22"/>
      <c r="R662" s="22"/>
      <c r="S662" s="22"/>
      <c r="T662" s="71"/>
      <c r="U662" s="71"/>
      <c r="V662" s="22"/>
      <c r="W662" s="22"/>
      <c r="X662" s="22"/>
      <c r="Y662" s="73"/>
      <c r="Z662" s="22"/>
      <c r="AA662" s="22"/>
      <c r="AB662" s="22"/>
      <c r="AC662" s="22"/>
      <c r="AD662" s="22">
        <f>IFERROR(LARGE(AH662:AM662,1),0)+IFERROR(LARGE(AH662:AM662,2),0)</f>
        <v>0</v>
      </c>
      <c r="AE662" s="22">
        <f>IFERROR(LARGE(AH662:AM662,3),0)+IFERROR(LARGE(AH662:AM662,4),0)</f>
        <v>0</v>
      </c>
      <c r="AF662" s="22">
        <f>IFERROR(LARGE(AH662:AM662,5),0)+IFERROR(LARGE(AH662:AM662,6),0)</f>
        <v>0</v>
      </c>
      <c r="AG662" s="22">
        <f>IFERROR(LARGE(AH662:AM662,7),0)</f>
        <v>0</v>
      </c>
      <c r="AH662" s="22"/>
      <c r="AI662" s="22"/>
      <c r="AJ662" s="22"/>
      <c r="AK662" s="22"/>
      <c r="AL662" s="22"/>
      <c r="AM662" s="22"/>
    </row>
    <row r="663" spans="1:39">
      <c r="A663" s="3"/>
      <c r="B663" s="3"/>
      <c r="C663" s="3"/>
      <c r="D663" s="2">
        <f ca="1">IF(E662=E663,D662,CELL("wiersz",A661))</f>
        <v>109</v>
      </c>
      <c r="E663" s="23">
        <f>LARGE(F663:AG663,1)+LARGE(F663:AG663,2)+LARGE(F663:AG663,3)+LARGE(F663:AG663,4)+IFERROR(LARGE(F663:AG663,5),0)+IFERROR(LARGE(F663:AG663,6),0)</f>
        <v>0</v>
      </c>
      <c r="F663" s="22"/>
      <c r="G663" s="22"/>
      <c r="H663" s="22"/>
      <c r="I663" s="71"/>
      <c r="J663" s="72"/>
      <c r="K663" s="72"/>
      <c r="L663" s="72"/>
      <c r="M663" s="72"/>
      <c r="N663" s="22"/>
      <c r="O663" s="22"/>
      <c r="P663" s="22"/>
      <c r="Q663" s="22"/>
      <c r="R663" s="22"/>
      <c r="S663" s="22"/>
      <c r="T663" s="71"/>
      <c r="U663" s="71"/>
      <c r="V663" s="22"/>
      <c r="W663" s="22"/>
      <c r="X663" s="22"/>
      <c r="Y663" s="73"/>
      <c r="Z663" s="22"/>
      <c r="AA663" s="22"/>
      <c r="AB663" s="22"/>
      <c r="AC663" s="22"/>
      <c r="AD663" s="22">
        <f>IFERROR(LARGE(AH663:AM663,1),0)+IFERROR(LARGE(AH663:AM663,2),0)</f>
        <v>0</v>
      </c>
      <c r="AE663" s="22">
        <f>IFERROR(LARGE(AH663:AM663,3),0)+IFERROR(LARGE(AH663:AM663,4),0)</f>
        <v>0</v>
      </c>
      <c r="AF663" s="22">
        <f>IFERROR(LARGE(AH663:AM663,5),0)+IFERROR(LARGE(AH663:AM663,6),0)</f>
        <v>0</v>
      </c>
      <c r="AG663" s="22">
        <f>IFERROR(LARGE(AH663:AM663,7),0)</f>
        <v>0</v>
      </c>
      <c r="AH663" s="22"/>
      <c r="AI663" s="22"/>
      <c r="AJ663" s="22"/>
      <c r="AK663" s="22"/>
      <c r="AL663" s="22"/>
      <c r="AM663" s="22"/>
    </row>
    <row r="664" spans="1:39">
      <c r="A664" s="3"/>
      <c r="B664" s="3"/>
      <c r="C664" s="3"/>
      <c r="D664" s="2">
        <f ca="1">IF(E663=E664,D663,CELL("wiersz",A662))</f>
        <v>109</v>
      </c>
      <c r="E664" s="23">
        <f>LARGE(F664:AG664,1)+LARGE(F664:AG664,2)+LARGE(F664:AG664,3)+LARGE(F664:AG664,4)+IFERROR(LARGE(F664:AG664,5),0)+IFERROR(LARGE(F664:AG664,6),0)</f>
        <v>0</v>
      </c>
      <c r="F664" s="22"/>
      <c r="G664" s="22"/>
      <c r="H664" s="22"/>
      <c r="I664" s="71"/>
      <c r="J664" s="72"/>
      <c r="K664" s="72"/>
      <c r="L664" s="72"/>
      <c r="M664" s="72"/>
      <c r="N664" s="22"/>
      <c r="O664" s="22"/>
      <c r="P664" s="22"/>
      <c r="Q664" s="22"/>
      <c r="R664" s="22"/>
      <c r="S664" s="22"/>
      <c r="T664" s="71"/>
      <c r="U664" s="71"/>
      <c r="V664" s="22"/>
      <c r="W664" s="22"/>
      <c r="X664" s="22"/>
      <c r="Y664" s="73"/>
      <c r="Z664" s="22"/>
      <c r="AA664" s="22"/>
      <c r="AB664" s="22"/>
      <c r="AC664" s="22"/>
      <c r="AD664" s="22">
        <f>IFERROR(LARGE(AH664:AM664,1),0)+IFERROR(LARGE(AH664:AM664,2),0)</f>
        <v>0</v>
      </c>
      <c r="AE664" s="22">
        <f>IFERROR(LARGE(AH664:AM664,3),0)+IFERROR(LARGE(AH664:AM664,4),0)</f>
        <v>0</v>
      </c>
      <c r="AF664" s="22">
        <f>IFERROR(LARGE(AH664:AM664,5),0)+IFERROR(LARGE(AH664:AM664,6),0)</f>
        <v>0</v>
      </c>
      <c r="AG664" s="22">
        <f>IFERROR(LARGE(AH664:AM664,7),0)</f>
        <v>0</v>
      </c>
      <c r="AH664" s="22"/>
      <c r="AI664" s="22"/>
      <c r="AJ664" s="22"/>
      <c r="AK664" s="22"/>
      <c r="AL664" s="22"/>
      <c r="AM664" s="22"/>
    </row>
    <row r="665" spans="1:39">
      <c r="A665" s="3"/>
      <c r="B665" s="3"/>
      <c r="C665" s="3"/>
      <c r="D665" s="2">
        <f ca="1">IF(E664=E665,D664,CELL("wiersz",A663))</f>
        <v>109</v>
      </c>
      <c r="E665" s="23">
        <f>LARGE(F665:AG665,1)+LARGE(F665:AG665,2)+LARGE(F665:AG665,3)+LARGE(F665:AG665,4)+IFERROR(LARGE(F665:AG665,5),0)+IFERROR(LARGE(F665:AG665,6),0)</f>
        <v>0</v>
      </c>
      <c r="F665" s="22"/>
      <c r="G665" s="22"/>
      <c r="H665" s="22"/>
      <c r="I665" s="71"/>
      <c r="J665" s="72"/>
      <c r="K665" s="72"/>
      <c r="L665" s="72"/>
      <c r="M665" s="72"/>
      <c r="N665" s="22"/>
      <c r="O665" s="22"/>
      <c r="P665" s="22"/>
      <c r="Q665" s="22"/>
      <c r="R665" s="22"/>
      <c r="S665" s="22"/>
      <c r="T665" s="71"/>
      <c r="U665" s="71"/>
      <c r="V665" s="22"/>
      <c r="W665" s="22"/>
      <c r="X665" s="22"/>
      <c r="Y665" s="73"/>
      <c r="Z665" s="22"/>
      <c r="AA665" s="22"/>
      <c r="AB665" s="22"/>
      <c r="AC665" s="22"/>
      <c r="AD665" s="22">
        <f>IFERROR(LARGE(AH665:AM665,1),0)+IFERROR(LARGE(AH665:AM665,2),0)</f>
        <v>0</v>
      </c>
      <c r="AE665" s="22">
        <f>IFERROR(LARGE(AH665:AM665,3),0)+IFERROR(LARGE(AH665:AM665,4),0)</f>
        <v>0</v>
      </c>
      <c r="AF665" s="22">
        <f>IFERROR(LARGE(AH665:AM665,5),0)+IFERROR(LARGE(AH665:AM665,6),0)</f>
        <v>0</v>
      </c>
      <c r="AG665" s="22">
        <f>IFERROR(LARGE(AH665:AM665,7),0)</f>
        <v>0</v>
      </c>
      <c r="AH665" s="22"/>
      <c r="AI665" s="22"/>
      <c r="AJ665" s="22"/>
      <c r="AK665" s="22"/>
      <c r="AL665" s="22"/>
      <c r="AM665" s="22"/>
    </row>
    <row r="666" spans="1:39">
      <c r="A666" s="3"/>
      <c r="B666" s="3"/>
      <c r="C666" s="3"/>
      <c r="D666" s="2">
        <f ca="1">IF(E665=E666,D665,CELL("wiersz",A664))</f>
        <v>109</v>
      </c>
      <c r="E666" s="23">
        <f>LARGE(F666:AG666,1)+LARGE(F666:AG666,2)+LARGE(F666:AG666,3)+LARGE(F666:AG666,4)+IFERROR(LARGE(F666:AG666,5),0)+IFERROR(LARGE(F666:AG666,6),0)</f>
        <v>0</v>
      </c>
      <c r="F666" s="22"/>
      <c r="G666" s="22"/>
      <c r="H666" s="22"/>
      <c r="I666" s="71"/>
      <c r="J666" s="72"/>
      <c r="K666" s="72"/>
      <c r="L666" s="72"/>
      <c r="M666" s="72"/>
      <c r="N666" s="22"/>
      <c r="O666" s="22"/>
      <c r="P666" s="22"/>
      <c r="Q666" s="22"/>
      <c r="R666" s="22"/>
      <c r="S666" s="22"/>
      <c r="T666" s="71"/>
      <c r="U666" s="71"/>
      <c r="V666" s="22"/>
      <c r="W666" s="22"/>
      <c r="X666" s="22"/>
      <c r="Y666" s="73"/>
      <c r="Z666" s="22"/>
      <c r="AA666" s="22"/>
      <c r="AB666" s="22"/>
      <c r="AC666" s="22"/>
      <c r="AD666" s="22">
        <f>IFERROR(LARGE(AH666:AM666,1),0)+IFERROR(LARGE(AH666:AM666,2),0)</f>
        <v>0</v>
      </c>
      <c r="AE666" s="22">
        <f>IFERROR(LARGE(AH666:AM666,3),0)+IFERROR(LARGE(AH666:AM666,4),0)</f>
        <v>0</v>
      </c>
      <c r="AF666" s="22">
        <f>IFERROR(LARGE(AH666:AM666,5),0)+IFERROR(LARGE(AH666:AM666,6),0)</f>
        <v>0</v>
      </c>
      <c r="AG666" s="22">
        <f>IFERROR(LARGE(AH666:AM666,7),0)</f>
        <v>0</v>
      </c>
      <c r="AH666" s="22"/>
      <c r="AI666" s="22"/>
      <c r="AJ666" s="22"/>
      <c r="AK666" s="22"/>
      <c r="AL666" s="22"/>
      <c r="AM666" s="22"/>
    </row>
    <row r="667" spans="1:39">
      <c r="A667" s="3"/>
      <c r="B667" s="3"/>
      <c r="C667" s="3"/>
      <c r="D667" s="2">
        <f ca="1">IF(E666=E667,D666,CELL("wiersz",A665))</f>
        <v>109</v>
      </c>
      <c r="E667" s="23">
        <f>LARGE(F667:AG667,1)+LARGE(F667:AG667,2)+LARGE(F667:AG667,3)+LARGE(F667:AG667,4)+IFERROR(LARGE(F667:AG667,5),0)+IFERROR(LARGE(F667:AG667,6),0)</f>
        <v>0</v>
      </c>
      <c r="F667" s="22"/>
      <c r="G667" s="22"/>
      <c r="H667" s="22"/>
      <c r="I667" s="71"/>
      <c r="J667" s="72"/>
      <c r="K667" s="72"/>
      <c r="L667" s="72"/>
      <c r="M667" s="72"/>
      <c r="N667" s="22"/>
      <c r="O667" s="22"/>
      <c r="P667" s="22"/>
      <c r="Q667" s="22"/>
      <c r="R667" s="22"/>
      <c r="S667" s="22"/>
      <c r="T667" s="71"/>
      <c r="U667" s="71"/>
      <c r="V667" s="22"/>
      <c r="W667" s="22"/>
      <c r="X667" s="22"/>
      <c r="Y667" s="73"/>
      <c r="Z667" s="22"/>
      <c r="AA667" s="22"/>
      <c r="AB667" s="22"/>
      <c r="AC667" s="22"/>
      <c r="AD667" s="22">
        <f>IFERROR(LARGE(AH667:AM667,1),0)+IFERROR(LARGE(AH667:AM667,2),0)</f>
        <v>0</v>
      </c>
      <c r="AE667" s="22">
        <f>IFERROR(LARGE(AH667:AM667,3),0)+IFERROR(LARGE(AH667:AM667,4),0)</f>
        <v>0</v>
      </c>
      <c r="AF667" s="22">
        <f>IFERROR(LARGE(AH667:AM667,5),0)+IFERROR(LARGE(AH667:AM667,6),0)</f>
        <v>0</v>
      </c>
      <c r="AG667" s="22">
        <f>IFERROR(LARGE(AH667:AM667,7),0)</f>
        <v>0</v>
      </c>
      <c r="AH667" s="22"/>
      <c r="AI667" s="22"/>
      <c r="AJ667" s="22"/>
      <c r="AK667" s="22"/>
      <c r="AL667" s="22"/>
      <c r="AM667" s="22"/>
    </row>
    <row r="668" spans="1:39">
      <c r="A668" s="3"/>
      <c r="B668" s="3"/>
      <c r="C668" s="3"/>
      <c r="D668" s="2">
        <f ca="1">IF(E667=E668,D667,CELL("wiersz",A666))</f>
        <v>109</v>
      </c>
      <c r="E668" s="23">
        <f>LARGE(F668:AG668,1)+LARGE(F668:AG668,2)+LARGE(F668:AG668,3)+LARGE(F668:AG668,4)+IFERROR(LARGE(F668:AG668,5),0)+IFERROR(LARGE(F668:AG668,6),0)</f>
        <v>0</v>
      </c>
      <c r="F668" s="22"/>
      <c r="G668" s="22"/>
      <c r="H668" s="22"/>
      <c r="I668" s="71"/>
      <c r="J668" s="72"/>
      <c r="K668" s="72"/>
      <c r="L668" s="72"/>
      <c r="M668" s="72"/>
      <c r="N668" s="22"/>
      <c r="O668" s="22"/>
      <c r="P668" s="22"/>
      <c r="Q668" s="22"/>
      <c r="R668" s="22"/>
      <c r="S668" s="22"/>
      <c r="T668" s="71"/>
      <c r="U668" s="71"/>
      <c r="V668" s="22"/>
      <c r="W668" s="22"/>
      <c r="X668" s="22"/>
      <c r="Y668" s="73"/>
      <c r="Z668" s="22"/>
      <c r="AA668" s="22"/>
      <c r="AB668" s="22"/>
      <c r="AC668" s="22"/>
      <c r="AD668" s="22">
        <f>IFERROR(LARGE(AH668:AM668,1),0)+IFERROR(LARGE(AH668:AM668,2),0)</f>
        <v>0</v>
      </c>
      <c r="AE668" s="22">
        <f>IFERROR(LARGE(AH668:AM668,3),0)+IFERROR(LARGE(AH668:AM668,4),0)</f>
        <v>0</v>
      </c>
      <c r="AF668" s="22">
        <f>IFERROR(LARGE(AH668:AM668,5),0)+IFERROR(LARGE(AH668:AM668,6),0)</f>
        <v>0</v>
      </c>
      <c r="AG668" s="22">
        <f>IFERROR(LARGE(AH668:AM668,7),0)</f>
        <v>0</v>
      </c>
      <c r="AH668" s="22"/>
      <c r="AI668" s="22"/>
      <c r="AJ668" s="22"/>
      <c r="AK668" s="22"/>
      <c r="AL668" s="22"/>
      <c r="AM668" s="22"/>
    </row>
    <row r="669" spans="1:39">
      <c r="A669" s="3"/>
      <c r="B669" s="3"/>
      <c r="C669" s="3"/>
      <c r="D669" s="2">
        <f ca="1">IF(E668=E669,D668,CELL("wiersz",A667))</f>
        <v>109</v>
      </c>
      <c r="E669" s="23">
        <f>LARGE(F669:AG669,1)+LARGE(F669:AG669,2)+LARGE(F669:AG669,3)+LARGE(F669:AG669,4)+IFERROR(LARGE(F669:AG669,5),0)+IFERROR(LARGE(F669:AG669,6),0)</f>
        <v>0</v>
      </c>
      <c r="F669" s="22"/>
      <c r="G669" s="22"/>
      <c r="H669" s="22"/>
      <c r="I669" s="71"/>
      <c r="J669" s="72"/>
      <c r="K669" s="72"/>
      <c r="L669" s="72"/>
      <c r="M669" s="72"/>
      <c r="N669" s="22"/>
      <c r="O669" s="22"/>
      <c r="P669" s="22"/>
      <c r="Q669" s="22"/>
      <c r="R669" s="22"/>
      <c r="S669" s="22"/>
      <c r="T669" s="71"/>
      <c r="U669" s="71"/>
      <c r="V669" s="22"/>
      <c r="W669" s="22"/>
      <c r="X669" s="22"/>
      <c r="Y669" s="73"/>
      <c r="Z669" s="22"/>
      <c r="AA669" s="22"/>
      <c r="AB669" s="22"/>
      <c r="AC669" s="22"/>
      <c r="AD669" s="22">
        <f>IFERROR(LARGE(AH669:AM669,1),0)+IFERROR(LARGE(AH669:AM669,2),0)</f>
        <v>0</v>
      </c>
      <c r="AE669" s="22">
        <f>IFERROR(LARGE(AH669:AM669,3),0)+IFERROR(LARGE(AH669:AM669,4),0)</f>
        <v>0</v>
      </c>
      <c r="AF669" s="22">
        <f>IFERROR(LARGE(AH669:AM669,5),0)+IFERROR(LARGE(AH669:AM669,6),0)</f>
        <v>0</v>
      </c>
      <c r="AG669" s="22">
        <f>IFERROR(LARGE(AH669:AM669,7),0)</f>
        <v>0</v>
      </c>
      <c r="AH669" s="22"/>
      <c r="AI669" s="22"/>
      <c r="AJ669" s="22"/>
      <c r="AK669" s="22"/>
      <c r="AL669" s="22"/>
      <c r="AM669" s="22"/>
    </row>
    <row r="670" spans="1:39">
      <c r="A670" s="3"/>
      <c r="B670" s="3"/>
      <c r="C670" s="3"/>
      <c r="D670" s="2">
        <f ca="1">IF(E669=E670,D669,CELL("wiersz",A668))</f>
        <v>109</v>
      </c>
      <c r="E670" s="23">
        <f>LARGE(F670:AG670,1)+LARGE(F670:AG670,2)+LARGE(F670:AG670,3)+LARGE(F670:AG670,4)+IFERROR(LARGE(F670:AG670,5),0)+IFERROR(LARGE(F670:AG670,6),0)</f>
        <v>0</v>
      </c>
      <c r="F670" s="22"/>
      <c r="G670" s="22"/>
      <c r="H670" s="22"/>
      <c r="I670" s="71"/>
      <c r="J670" s="72"/>
      <c r="K670" s="72"/>
      <c r="L670" s="72"/>
      <c r="M670" s="72"/>
      <c r="N670" s="22"/>
      <c r="O670" s="22"/>
      <c r="P670" s="22"/>
      <c r="Q670" s="22"/>
      <c r="R670" s="22"/>
      <c r="S670" s="22"/>
      <c r="T670" s="71"/>
      <c r="U670" s="71"/>
      <c r="V670" s="22"/>
      <c r="W670" s="22"/>
      <c r="X670" s="22"/>
      <c r="Y670" s="73"/>
      <c r="Z670" s="22"/>
      <c r="AA670" s="22"/>
      <c r="AB670" s="22"/>
      <c r="AC670" s="22"/>
      <c r="AD670" s="22">
        <f>IFERROR(LARGE(AH670:AM670,1),0)+IFERROR(LARGE(AH670:AM670,2),0)</f>
        <v>0</v>
      </c>
      <c r="AE670" s="22">
        <f>IFERROR(LARGE(AH670:AM670,3),0)+IFERROR(LARGE(AH670:AM670,4),0)</f>
        <v>0</v>
      </c>
      <c r="AF670" s="22">
        <f>IFERROR(LARGE(AH670:AM670,5),0)+IFERROR(LARGE(AH670:AM670,6),0)</f>
        <v>0</v>
      </c>
      <c r="AG670" s="22">
        <f>IFERROR(LARGE(AH670:AM670,7),0)</f>
        <v>0</v>
      </c>
      <c r="AH670" s="22"/>
      <c r="AI670" s="22"/>
      <c r="AJ670" s="22"/>
      <c r="AK670" s="22"/>
      <c r="AL670" s="22"/>
      <c r="AM670" s="22"/>
    </row>
    <row r="671" spans="1:39">
      <c r="A671" s="3"/>
      <c r="B671" s="3"/>
      <c r="C671" s="3"/>
      <c r="D671" s="2">
        <f ca="1">IF(E670=E671,D670,CELL("wiersz",A669))</f>
        <v>109</v>
      </c>
      <c r="E671" s="23">
        <f>LARGE(F671:AG671,1)+LARGE(F671:AG671,2)+LARGE(F671:AG671,3)+LARGE(F671:AG671,4)+IFERROR(LARGE(F671:AG671,5),0)+IFERROR(LARGE(F671:AG671,6),0)</f>
        <v>0</v>
      </c>
      <c r="F671" s="22"/>
      <c r="G671" s="22"/>
      <c r="H671" s="22"/>
      <c r="I671" s="71"/>
      <c r="J671" s="72"/>
      <c r="K671" s="72"/>
      <c r="L671" s="72"/>
      <c r="M671" s="72"/>
      <c r="N671" s="22"/>
      <c r="O671" s="22"/>
      <c r="P671" s="22"/>
      <c r="Q671" s="22"/>
      <c r="R671" s="22"/>
      <c r="S671" s="22"/>
      <c r="T671" s="71"/>
      <c r="U671" s="71"/>
      <c r="V671" s="22"/>
      <c r="W671" s="22"/>
      <c r="X671" s="22"/>
      <c r="Y671" s="73"/>
      <c r="Z671" s="22"/>
      <c r="AA671" s="22"/>
      <c r="AB671" s="22"/>
      <c r="AC671" s="22"/>
      <c r="AD671" s="22">
        <f>IFERROR(LARGE(AH671:AM671,1),0)+IFERROR(LARGE(AH671:AM671,2),0)</f>
        <v>0</v>
      </c>
      <c r="AE671" s="22">
        <f>IFERROR(LARGE(AH671:AM671,3),0)+IFERROR(LARGE(AH671:AM671,4),0)</f>
        <v>0</v>
      </c>
      <c r="AF671" s="22">
        <f>IFERROR(LARGE(AH671:AM671,5),0)+IFERROR(LARGE(AH671:AM671,6),0)</f>
        <v>0</v>
      </c>
      <c r="AG671" s="22">
        <f>IFERROR(LARGE(AH671:AM671,7),0)</f>
        <v>0</v>
      </c>
      <c r="AH671" s="22"/>
      <c r="AI671" s="22"/>
      <c r="AJ671" s="22"/>
      <c r="AK671" s="22"/>
      <c r="AL671" s="22"/>
      <c r="AM671" s="22"/>
    </row>
    <row r="672" spans="1:39">
      <c r="A672" s="3"/>
      <c r="B672" s="3"/>
      <c r="C672" s="3"/>
      <c r="D672" s="2">
        <f ca="1">IF(E671=E672,D671,CELL("wiersz",A670))</f>
        <v>109</v>
      </c>
      <c r="E672" s="23">
        <f>LARGE(F672:AG672,1)+LARGE(F672:AG672,2)+LARGE(F672:AG672,3)+LARGE(F672:AG672,4)+IFERROR(LARGE(F672:AG672,5),0)+IFERROR(LARGE(F672:AG672,6),0)</f>
        <v>0</v>
      </c>
      <c r="F672" s="22"/>
      <c r="G672" s="22"/>
      <c r="H672" s="22"/>
      <c r="I672" s="71"/>
      <c r="J672" s="72"/>
      <c r="K672" s="72"/>
      <c r="L672" s="72"/>
      <c r="M672" s="72"/>
      <c r="N672" s="22"/>
      <c r="O672" s="22"/>
      <c r="P672" s="22"/>
      <c r="Q672" s="22"/>
      <c r="R672" s="22"/>
      <c r="S672" s="22"/>
      <c r="T672" s="71"/>
      <c r="U672" s="71"/>
      <c r="V672" s="22"/>
      <c r="W672" s="22"/>
      <c r="X672" s="22"/>
      <c r="Y672" s="73"/>
      <c r="Z672" s="22"/>
      <c r="AA672" s="22"/>
      <c r="AB672" s="22"/>
      <c r="AC672" s="22"/>
      <c r="AD672" s="22">
        <f>IFERROR(LARGE(AH672:AM672,1),0)+IFERROR(LARGE(AH672:AM672,2),0)</f>
        <v>0</v>
      </c>
      <c r="AE672" s="22">
        <f>IFERROR(LARGE(AH672:AM672,3),0)+IFERROR(LARGE(AH672:AM672,4),0)</f>
        <v>0</v>
      </c>
      <c r="AF672" s="22">
        <f>IFERROR(LARGE(AH672:AM672,5),0)+IFERROR(LARGE(AH672:AM672,6),0)</f>
        <v>0</v>
      </c>
      <c r="AG672" s="22">
        <f>IFERROR(LARGE(AH672:AM672,7),0)</f>
        <v>0</v>
      </c>
      <c r="AH672" s="22"/>
      <c r="AI672" s="22"/>
      <c r="AJ672" s="22"/>
      <c r="AK672" s="22"/>
      <c r="AL672" s="22"/>
      <c r="AM672" s="22"/>
    </row>
    <row r="673" spans="1:39">
      <c r="A673" s="3"/>
      <c r="B673" s="3"/>
      <c r="C673" s="3"/>
      <c r="D673" s="2">
        <f ca="1">IF(E672=E673,D672,CELL("wiersz",A671))</f>
        <v>109</v>
      </c>
      <c r="E673" s="23">
        <f>LARGE(F673:AG673,1)+LARGE(F673:AG673,2)+LARGE(F673:AG673,3)+LARGE(F673:AG673,4)+IFERROR(LARGE(F673:AG673,5),0)+IFERROR(LARGE(F673:AG673,6),0)</f>
        <v>0</v>
      </c>
      <c r="F673" s="22"/>
      <c r="G673" s="22"/>
      <c r="H673" s="22"/>
      <c r="I673" s="71"/>
      <c r="J673" s="72"/>
      <c r="K673" s="72"/>
      <c r="L673" s="72"/>
      <c r="M673" s="72"/>
      <c r="N673" s="22"/>
      <c r="O673" s="22"/>
      <c r="P673" s="22"/>
      <c r="Q673" s="22"/>
      <c r="R673" s="22"/>
      <c r="S673" s="22"/>
      <c r="T673" s="71"/>
      <c r="U673" s="71"/>
      <c r="V673" s="22"/>
      <c r="W673" s="22"/>
      <c r="X673" s="22"/>
      <c r="Y673" s="73"/>
      <c r="Z673" s="22"/>
      <c r="AA673" s="22"/>
      <c r="AB673" s="22"/>
      <c r="AC673" s="22"/>
      <c r="AD673" s="22">
        <f>IFERROR(LARGE(AH673:AM673,1),0)+IFERROR(LARGE(AH673:AM673,2),0)</f>
        <v>0</v>
      </c>
      <c r="AE673" s="22">
        <f>IFERROR(LARGE(AH673:AM673,3),0)+IFERROR(LARGE(AH673:AM673,4),0)</f>
        <v>0</v>
      </c>
      <c r="AF673" s="22">
        <f>IFERROR(LARGE(AH673:AM673,5),0)+IFERROR(LARGE(AH673:AM673,6),0)</f>
        <v>0</v>
      </c>
      <c r="AG673" s="22">
        <f>IFERROR(LARGE(AH673:AM673,7),0)</f>
        <v>0</v>
      </c>
      <c r="AH673" s="22"/>
      <c r="AI673" s="22"/>
      <c r="AJ673" s="22"/>
      <c r="AK673" s="22"/>
      <c r="AL673" s="22"/>
      <c r="AM673" s="22"/>
    </row>
    <row r="674" spans="1:39">
      <c r="A674" s="3"/>
      <c r="B674" s="3"/>
      <c r="C674" s="3"/>
      <c r="D674" s="2">
        <f ca="1">IF(E673=E674,D673,CELL("wiersz",A672))</f>
        <v>109</v>
      </c>
      <c r="E674" s="23">
        <f>LARGE(F674:AG674,1)+LARGE(F674:AG674,2)+LARGE(F674:AG674,3)+LARGE(F674:AG674,4)+IFERROR(LARGE(F674:AG674,5),0)+IFERROR(LARGE(F674:AG674,6),0)</f>
        <v>0</v>
      </c>
      <c r="F674" s="22"/>
      <c r="G674" s="22"/>
      <c r="H674" s="22"/>
      <c r="I674" s="71"/>
      <c r="J674" s="72"/>
      <c r="K674" s="72"/>
      <c r="L674" s="72"/>
      <c r="M674" s="72"/>
      <c r="N674" s="22"/>
      <c r="O674" s="22"/>
      <c r="P674" s="22"/>
      <c r="Q674" s="22"/>
      <c r="R674" s="22"/>
      <c r="S674" s="22"/>
      <c r="T674" s="71"/>
      <c r="U674" s="71"/>
      <c r="V674" s="22"/>
      <c r="W674" s="22"/>
      <c r="X674" s="22"/>
      <c r="Y674" s="73"/>
      <c r="Z674" s="22"/>
      <c r="AA674" s="22"/>
      <c r="AB674" s="22"/>
      <c r="AC674" s="22"/>
      <c r="AD674" s="22">
        <f>IFERROR(LARGE(AH674:AM674,1),0)+IFERROR(LARGE(AH674:AM674,2),0)</f>
        <v>0</v>
      </c>
      <c r="AE674" s="22">
        <f>IFERROR(LARGE(AH674:AM674,3),0)+IFERROR(LARGE(AH674:AM674,4),0)</f>
        <v>0</v>
      </c>
      <c r="AF674" s="22">
        <f>IFERROR(LARGE(AH674:AM674,5),0)+IFERROR(LARGE(AH674:AM674,6),0)</f>
        <v>0</v>
      </c>
      <c r="AG674" s="22">
        <f>IFERROR(LARGE(AH674:AM674,7),0)</f>
        <v>0</v>
      </c>
      <c r="AH674" s="22"/>
      <c r="AI674" s="22"/>
      <c r="AJ674" s="22"/>
      <c r="AK674" s="22"/>
      <c r="AL674" s="22"/>
      <c r="AM674" s="22"/>
    </row>
    <row r="675" spans="1:39">
      <c r="A675" s="3"/>
      <c r="B675" s="3"/>
      <c r="C675" s="3"/>
      <c r="D675" s="2">
        <f ca="1">IF(E674=E675,D674,CELL("wiersz",A673))</f>
        <v>109</v>
      </c>
      <c r="E675" s="23">
        <f>LARGE(F675:AG675,1)+LARGE(F675:AG675,2)+LARGE(F675:AG675,3)+LARGE(F675:AG675,4)+IFERROR(LARGE(F675:AG675,5),0)+IFERROR(LARGE(F675:AG675,6),0)</f>
        <v>0</v>
      </c>
      <c r="F675" s="22"/>
      <c r="G675" s="22"/>
      <c r="H675" s="22"/>
      <c r="I675" s="71"/>
      <c r="J675" s="72"/>
      <c r="K675" s="72"/>
      <c r="L675" s="72"/>
      <c r="M675" s="72"/>
      <c r="N675" s="22"/>
      <c r="O675" s="22"/>
      <c r="P675" s="22"/>
      <c r="Q675" s="22"/>
      <c r="R675" s="22"/>
      <c r="S675" s="22"/>
      <c r="T675" s="71"/>
      <c r="U675" s="71"/>
      <c r="V675" s="22"/>
      <c r="W675" s="22"/>
      <c r="X675" s="22"/>
      <c r="Y675" s="73"/>
      <c r="Z675" s="22"/>
      <c r="AA675" s="22"/>
      <c r="AB675" s="22"/>
      <c r="AC675" s="22"/>
      <c r="AD675" s="22">
        <f>IFERROR(LARGE(AH675:AM675,1),0)+IFERROR(LARGE(AH675:AM675,2),0)</f>
        <v>0</v>
      </c>
      <c r="AE675" s="22">
        <f>IFERROR(LARGE(AH675:AM675,3),0)+IFERROR(LARGE(AH675:AM675,4),0)</f>
        <v>0</v>
      </c>
      <c r="AF675" s="22">
        <f>IFERROR(LARGE(AH675:AM675,5),0)+IFERROR(LARGE(AH675:AM675,6),0)</f>
        <v>0</v>
      </c>
      <c r="AG675" s="22">
        <f>IFERROR(LARGE(AH675:AM675,7),0)</f>
        <v>0</v>
      </c>
      <c r="AH675" s="22"/>
      <c r="AI675" s="22"/>
      <c r="AJ675" s="22"/>
      <c r="AK675" s="22"/>
      <c r="AL675" s="22"/>
      <c r="AM675" s="22"/>
    </row>
    <row r="676" spans="1:39">
      <c r="A676" s="3"/>
      <c r="B676" s="3"/>
      <c r="C676" s="3"/>
      <c r="D676" s="2">
        <f ca="1">IF(E675=E676,D675,CELL("wiersz",A674))</f>
        <v>109</v>
      </c>
      <c r="E676" s="23">
        <f>LARGE(F676:AG676,1)+LARGE(F676:AG676,2)+LARGE(F676:AG676,3)+LARGE(F676:AG676,4)+IFERROR(LARGE(F676:AG676,5),0)+IFERROR(LARGE(F676:AG676,6),0)</f>
        <v>0</v>
      </c>
      <c r="F676" s="22"/>
      <c r="G676" s="22"/>
      <c r="H676" s="22"/>
      <c r="I676" s="71"/>
      <c r="J676" s="72"/>
      <c r="K676" s="72"/>
      <c r="L676" s="72"/>
      <c r="M676" s="72"/>
      <c r="N676" s="22"/>
      <c r="O676" s="22"/>
      <c r="P676" s="22"/>
      <c r="Q676" s="22"/>
      <c r="R676" s="22"/>
      <c r="S676" s="22"/>
      <c r="T676" s="71"/>
      <c r="U676" s="71"/>
      <c r="V676" s="22"/>
      <c r="W676" s="22"/>
      <c r="X676" s="22"/>
      <c r="Y676" s="73"/>
      <c r="Z676" s="22"/>
      <c r="AA676" s="22"/>
      <c r="AB676" s="22"/>
      <c r="AC676" s="22"/>
      <c r="AD676" s="22">
        <f>IFERROR(LARGE(AH676:AM676,1),0)+IFERROR(LARGE(AH676:AM676,2),0)</f>
        <v>0</v>
      </c>
      <c r="AE676" s="22">
        <f>IFERROR(LARGE(AH676:AM676,3),0)+IFERROR(LARGE(AH676:AM676,4),0)</f>
        <v>0</v>
      </c>
      <c r="AF676" s="22">
        <f>IFERROR(LARGE(AH676:AM676,5),0)+IFERROR(LARGE(AH676:AM676,6),0)</f>
        <v>0</v>
      </c>
      <c r="AG676" s="22">
        <f>IFERROR(LARGE(AH676:AM676,7),0)</f>
        <v>0</v>
      </c>
      <c r="AH676" s="22"/>
      <c r="AI676" s="22"/>
      <c r="AJ676" s="22"/>
      <c r="AK676" s="22"/>
      <c r="AL676" s="22"/>
      <c r="AM676" s="22"/>
    </row>
    <row r="677" spans="1:39">
      <c r="A677" s="3"/>
      <c r="B677" s="3"/>
      <c r="C677" s="3"/>
      <c r="D677" s="2">
        <f ca="1">IF(E676=E677,D676,CELL("wiersz",A675))</f>
        <v>109</v>
      </c>
      <c r="E677" s="23">
        <f>LARGE(F677:AG677,1)+LARGE(F677:AG677,2)+LARGE(F677:AG677,3)+LARGE(F677:AG677,4)+IFERROR(LARGE(F677:AG677,5),0)+IFERROR(LARGE(F677:AG677,6),0)</f>
        <v>0</v>
      </c>
      <c r="F677" s="22"/>
      <c r="G677" s="22"/>
      <c r="H677" s="22"/>
      <c r="I677" s="71"/>
      <c r="J677" s="72"/>
      <c r="K677" s="72"/>
      <c r="L677" s="72"/>
      <c r="M677" s="72"/>
      <c r="N677" s="22"/>
      <c r="O677" s="22"/>
      <c r="P677" s="22"/>
      <c r="Q677" s="22"/>
      <c r="R677" s="22"/>
      <c r="S677" s="22"/>
      <c r="T677" s="71"/>
      <c r="U677" s="71"/>
      <c r="V677" s="22"/>
      <c r="W677" s="22"/>
      <c r="X677" s="22"/>
      <c r="Y677" s="73"/>
      <c r="Z677" s="22"/>
      <c r="AA677" s="22"/>
      <c r="AB677" s="22"/>
      <c r="AC677" s="22"/>
      <c r="AD677" s="22">
        <f>IFERROR(LARGE(AH677:AM677,1),0)+IFERROR(LARGE(AH677:AM677,2),0)</f>
        <v>0</v>
      </c>
      <c r="AE677" s="22">
        <f>IFERROR(LARGE(AH677:AM677,3),0)+IFERROR(LARGE(AH677:AM677,4),0)</f>
        <v>0</v>
      </c>
      <c r="AF677" s="22">
        <f>IFERROR(LARGE(AH677:AM677,5),0)+IFERROR(LARGE(AH677:AM677,6),0)</f>
        <v>0</v>
      </c>
      <c r="AG677" s="22">
        <f>IFERROR(LARGE(AH677:AM677,7),0)</f>
        <v>0</v>
      </c>
      <c r="AH677" s="22"/>
      <c r="AI677" s="22"/>
      <c r="AJ677" s="22"/>
      <c r="AK677" s="22"/>
      <c r="AL677" s="22"/>
      <c r="AM677" s="22"/>
    </row>
    <row r="678" spans="1:39">
      <c r="A678" s="3"/>
      <c r="B678" s="3"/>
      <c r="C678" s="3"/>
      <c r="D678" s="2">
        <f ca="1">IF(E677=E678,D677,CELL("wiersz",A676))</f>
        <v>109</v>
      </c>
      <c r="E678" s="23">
        <f>LARGE(F678:AG678,1)+LARGE(F678:AG678,2)+LARGE(F678:AG678,3)+LARGE(F678:AG678,4)+IFERROR(LARGE(F678:AG678,5),0)+IFERROR(LARGE(F678:AG678,6),0)</f>
        <v>0</v>
      </c>
      <c r="F678" s="22"/>
      <c r="G678" s="22"/>
      <c r="H678" s="22"/>
      <c r="I678" s="71"/>
      <c r="J678" s="72"/>
      <c r="K678" s="72"/>
      <c r="L678" s="72"/>
      <c r="M678" s="72"/>
      <c r="N678" s="22"/>
      <c r="O678" s="22"/>
      <c r="P678" s="22"/>
      <c r="Q678" s="22"/>
      <c r="R678" s="22"/>
      <c r="S678" s="22"/>
      <c r="T678" s="71"/>
      <c r="U678" s="71"/>
      <c r="V678" s="22"/>
      <c r="W678" s="22"/>
      <c r="X678" s="22"/>
      <c r="Y678" s="73"/>
      <c r="Z678" s="22"/>
      <c r="AA678" s="22"/>
      <c r="AB678" s="22"/>
      <c r="AC678" s="22"/>
      <c r="AD678" s="22">
        <f>IFERROR(LARGE(AH678:AM678,1),0)+IFERROR(LARGE(AH678:AM678,2),0)</f>
        <v>0</v>
      </c>
      <c r="AE678" s="22">
        <f>IFERROR(LARGE(AH678:AM678,3),0)+IFERROR(LARGE(AH678:AM678,4),0)</f>
        <v>0</v>
      </c>
      <c r="AF678" s="22">
        <f>IFERROR(LARGE(AH678:AM678,5),0)+IFERROR(LARGE(AH678:AM678,6),0)</f>
        <v>0</v>
      </c>
      <c r="AG678" s="22">
        <f>IFERROR(LARGE(AH678:AM678,7),0)</f>
        <v>0</v>
      </c>
      <c r="AH678" s="22"/>
      <c r="AI678" s="22"/>
      <c r="AJ678" s="22"/>
      <c r="AK678" s="22"/>
      <c r="AL678" s="22"/>
      <c r="AM678" s="22"/>
    </row>
    <row r="679" spans="1:39">
      <c r="A679" s="3"/>
      <c r="B679" s="3"/>
      <c r="C679" s="3"/>
      <c r="D679" s="2">
        <f ca="1">IF(E678=E679,D678,CELL("wiersz",A677))</f>
        <v>109</v>
      </c>
      <c r="E679" s="23">
        <f>LARGE(F679:AG679,1)+LARGE(F679:AG679,2)+LARGE(F679:AG679,3)+LARGE(F679:AG679,4)+IFERROR(LARGE(F679:AG679,5),0)+IFERROR(LARGE(F679:AG679,6),0)</f>
        <v>0</v>
      </c>
      <c r="F679" s="22"/>
      <c r="G679" s="22"/>
      <c r="H679" s="22"/>
      <c r="I679" s="71"/>
      <c r="J679" s="72"/>
      <c r="K679" s="72"/>
      <c r="L679" s="72"/>
      <c r="M679" s="72"/>
      <c r="N679" s="22"/>
      <c r="O679" s="22"/>
      <c r="P679" s="22"/>
      <c r="Q679" s="22"/>
      <c r="R679" s="22"/>
      <c r="S679" s="22"/>
      <c r="T679" s="71"/>
      <c r="U679" s="71"/>
      <c r="V679" s="22"/>
      <c r="W679" s="22"/>
      <c r="X679" s="22"/>
      <c r="Y679" s="73"/>
      <c r="Z679" s="22"/>
      <c r="AA679" s="22"/>
      <c r="AB679" s="22"/>
      <c r="AC679" s="22"/>
      <c r="AD679" s="22">
        <f>IFERROR(LARGE(AH679:AM679,1),0)+IFERROR(LARGE(AH679:AM679,2),0)</f>
        <v>0</v>
      </c>
      <c r="AE679" s="22">
        <f>IFERROR(LARGE(AH679:AM679,3),0)+IFERROR(LARGE(AH679:AM679,4),0)</f>
        <v>0</v>
      </c>
      <c r="AF679" s="22">
        <f>IFERROR(LARGE(AH679:AM679,5),0)+IFERROR(LARGE(AH679:AM679,6),0)</f>
        <v>0</v>
      </c>
      <c r="AG679" s="22">
        <f>IFERROR(LARGE(AH679:AM679,7),0)</f>
        <v>0</v>
      </c>
      <c r="AH679" s="22"/>
      <c r="AI679" s="22"/>
      <c r="AJ679" s="22"/>
      <c r="AK679" s="22"/>
      <c r="AL679" s="22"/>
      <c r="AM679" s="22"/>
    </row>
    <row r="680" spans="1:39">
      <c r="A680" s="3"/>
      <c r="B680" s="3"/>
      <c r="C680" s="3"/>
      <c r="D680" s="2">
        <f ca="1">IF(E679=E680,D679,CELL("wiersz",A678))</f>
        <v>109</v>
      </c>
      <c r="E680" s="23">
        <f>LARGE(F680:AG680,1)+LARGE(F680:AG680,2)+LARGE(F680:AG680,3)+LARGE(F680:AG680,4)+IFERROR(LARGE(F680:AG680,5),0)+IFERROR(LARGE(F680:AG680,6),0)</f>
        <v>0</v>
      </c>
      <c r="F680" s="22"/>
      <c r="G680" s="22"/>
      <c r="H680" s="22"/>
      <c r="I680" s="71"/>
      <c r="J680" s="72"/>
      <c r="K680" s="72"/>
      <c r="L680" s="72"/>
      <c r="M680" s="72"/>
      <c r="N680" s="22"/>
      <c r="O680" s="22"/>
      <c r="P680" s="22"/>
      <c r="Q680" s="22"/>
      <c r="R680" s="22"/>
      <c r="S680" s="22"/>
      <c r="T680" s="71"/>
      <c r="U680" s="71"/>
      <c r="V680" s="22"/>
      <c r="W680" s="22"/>
      <c r="X680" s="22"/>
      <c r="Y680" s="73"/>
      <c r="Z680" s="22"/>
      <c r="AA680" s="22"/>
      <c r="AB680" s="22"/>
      <c r="AC680" s="22"/>
      <c r="AD680" s="22">
        <f>IFERROR(LARGE(AH680:AM680,1),0)+IFERROR(LARGE(AH680:AM680,2),0)</f>
        <v>0</v>
      </c>
      <c r="AE680" s="22">
        <f>IFERROR(LARGE(AH680:AM680,3),0)+IFERROR(LARGE(AH680:AM680,4),0)</f>
        <v>0</v>
      </c>
      <c r="AF680" s="22">
        <f>IFERROR(LARGE(AH680:AM680,5),0)+IFERROR(LARGE(AH680:AM680,6),0)</f>
        <v>0</v>
      </c>
      <c r="AG680" s="22">
        <f>IFERROR(LARGE(AH680:AM680,7),0)</f>
        <v>0</v>
      </c>
      <c r="AH680" s="22"/>
      <c r="AI680" s="22"/>
      <c r="AJ680" s="22"/>
      <c r="AK680" s="22"/>
      <c r="AL680" s="22"/>
      <c r="AM680" s="22"/>
    </row>
    <row r="681" spans="1:39">
      <c r="A681" s="3"/>
      <c r="B681" s="3"/>
      <c r="C681" s="3"/>
      <c r="D681" s="2">
        <f ca="1">IF(E680=E681,D680,CELL("wiersz",A679))</f>
        <v>109</v>
      </c>
      <c r="E681" s="23">
        <f>LARGE(F681:AG681,1)+LARGE(F681:AG681,2)+LARGE(F681:AG681,3)+LARGE(F681:AG681,4)+IFERROR(LARGE(F681:AG681,5),0)+IFERROR(LARGE(F681:AG681,6),0)</f>
        <v>0</v>
      </c>
      <c r="F681" s="22"/>
      <c r="G681" s="22"/>
      <c r="H681" s="22"/>
      <c r="I681" s="71"/>
      <c r="J681" s="72"/>
      <c r="K681" s="72"/>
      <c r="L681" s="72"/>
      <c r="M681" s="72"/>
      <c r="N681" s="22"/>
      <c r="O681" s="22"/>
      <c r="P681" s="22"/>
      <c r="Q681" s="22"/>
      <c r="R681" s="22"/>
      <c r="S681" s="22"/>
      <c r="T681" s="71"/>
      <c r="U681" s="71"/>
      <c r="V681" s="22"/>
      <c r="W681" s="22"/>
      <c r="X681" s="22"/>
      <c r="Y681" s="73"/>
      <c r="Z681" s="22"/>
      <c r="AA681" s="22"/>
      <c r="AB681" s="22"/>
      <c r="AC681" s="22"/>
      <c r="AD681" s="22">
        <f>IFERROR(LARGE(AH681:AM681,1),0)+IFERROR(LARGE(AH681:AM681,2),0)</f>
        <v>0</v>
      </c>
      <c r="AE681" s="22">
        <f>IFERROR(LARGE(AH681:AM681,3),0)+IFERROR(LARGE(AH681:AM681,4),0)</f>
        <v>0</v>
      </c>
      <c r="AF681" s="22">
        <f>IFERROR(LARGE(AH681:AM681,5),0)+IFERROR(LARGE(AH681:AM681,6),0)</f>
        <v>0</v>
      </c>
      <c r="AG681" s="22">
        <f>IFERROR(LARGE(AH681:AM681,7),0)</f>
        <v>0</v>
      </c>
      <c r="AH681" s="22"/>
      <c r="AI681" s="22"/>
      <c r="AJ681" s="22"/>
      <c r="AK681" s="22"/>
      <c r="AL681" s="22"/>
      <c r="AM681" s="22"/>
    </row>
    <row r="682" spans="1:39">
      <c r="A682" s="3"/>
      <c r="B682" s="3"/>
      <c r="C682" s="3"/>
      <c r="D682" s="2">
        <f ca="1">IF(E681=E682,D681,CELL("wiersz",A680))</f>
        <v>109</v>
      </c>
      <c r="E682" s="23">
        <f>LARGE(F682:AG682,1)+LARGE(F682:AG682,2)+LARGE(F682:AG682,3)+LARGE(F682:AG682,4)+IFERROR(LARGE(F682:AG682,5),0)+IFERROR(LARGE(F682:AG682,6),0)</f>
        <v>0</v>
      </c>
      <c r="F682" s="22"/>
      <c r="G682" s="22"/>
      <c r="H682" s="22"/>
      <c r="I682" s="71"/>
      <c r="J682" s="72"/>
      <c r="K682" s="72"/>
      <c r="L682" s="72"/>
      <c r="M682" s="72"/>
      <c r="N682" s="22"/>
      <c r="O682" s="22"/>
      <c r="P682" s="22"/>
      <c r="Q682" s="22"/>
      <c r="R682" s="22"/>
      <c r="S682" s="22"/>
      <c r="T682" s="71"/>
      <c r="U682" s="71"/>
      <c r="V682" s="22"/>
      <c r="W682" s="22"/>
      <c r="X682" s="22"/>
      <c r="Y682" s="73"/>
      <c r="Z682" s="22"/>
      <c r="AA682" s="22"/>
      <c r="AB682" s="22"/>
      <c r="AC682" s="22"/>
      <c r="AD682" s="22">
        <f>IFERROR(LARGE(AH682:AM682,1),0)+IFERROR(LARGE(AH682:AM682,2),0)</f>
        <v>0</v>
      </c>
      <c r="AE682" s="22">
        <f>IFERROR(LARGE(AH682:AM682,3),0)+IFERROR(LARGE(AH682:AM682,4),0)</f>
        <v>0</v>
      </c>
      <c r="AF682" s="22">
        <f>IFERROR(LARGE(AH682:AM682,5),0)+IFERROR(LARGE(AH682:AM682,6),0)</f>
        <v>0</v>
      </c>
      <c r="AG682" s="22">
        <f>IFERROR(LARGE(AH682:AM682,7),0)</f>
        <v>0</v>
      </c>
      <c r="AH682" s="22"/>
      <c r="AI682" s="22"/>
      <c r="AJ682" s="22"/>
      <c r="AK682" s="22"/>
      <c r="AL682" s="22"/>
      <c r="AM682" s="22"/>
    </row>
    <row r="683" spans="1:39">
      <c r="A683" s="3"/>
      <c r="B683" s="3"/>
      <c r="C683" s="3"/>
      <c r="D683" s="2">
        <f ca="1">IF(E682=E683,D682,CELL("wiersz",A681))</f>
        <v>109</v>
      </c>
      <c r="E683" s="23">
        <f>LARGE(F683:AG683,1)+LARGE(F683:AG683,2)+LARGE(F683:AG683,3)+LARGE(F683:AG683,4)+IFERROR(LARGE(F683:AG683,5),0)+IFERROR(LARGE(F683:AG683,6),0)</f>
        <v>0</v>
      </c>
      <c r="F683" s="22"/>
      <c r="G683" s="22"/>
      <c r="H683" s="22"/>
      <c r="I683" s="71"/>
      <c r="J683" s="72"/>
      <c r="K683" s="72"/>
      <c r="L683" s="72"/>
      <c r="M683" s="72"/>
      <c r="N683" s="22"/>
      <c r="O683" s="22"/>
      <c r="P683" s="22"/>
      <c r="Q683" s="22"/>
      <c r="R683" s="22"/>
      <c r="S683" s="22"/>
      <c r="T683" s="71"/>
      <c r="U683" s="71"/>
      <c r="V683" s="22"/>
      <c r="W683" s="22"/>
      <c r="X683" s="22"/>
      <c r="Y683" s="73"/>
      <c r="Z683" s="22"/>
      <c r="AA683" s="22"/>
      <c r="AB683" s="22"/>
      <c r="AC683" s="22"/>
      <c r="AD683" s="22">
        <f>IFERROR(LARGE(AH683:AM683,1),0)+IFERROR(LARGE(AH683:AM683,2),0)</f>
        <v>0</v>
      </c>
      <c r="AE683" s="22">
        <f>IFERROR(LARGE(AH683:AM683,3),0)+IFERROR(LARGE(AH683:AM683,4),0)</f>
        <v>0</v>
      </c>
      <c r="AF683" s="22">
        <f>IFERROR(LARGE(AH683:AM683,5),0)+IFERROR(LARGE(AH683:AM683,6),0)</f>
        <v>0</v>
      </c>
      <c r="AG683" s="22">
        <f>IFERROR(LARGE(AH683:AM683,7),0)</f>
        <v>0</v>
      </c>
      <c r="AH683" s="22"/>
      <c r="AI683" s="22"/>
      <c r="AJ683" s="22"/>
      <c r="AK683" s="22"/>
      <c r="AL683" s="22"/>
      <c r="AM683" s="22"/>
    </row>
    <row r="684" spans="1:39">
      <c r="A684" s="3"/>
      <c r="B684" s="3"/>
      <c r="C684" s="3"/>
      <c r="D684" s="2">
        <f ca="1">IF(E683=E684,D683,CELL("wiersz",A682))</f>
        <v>109</v>
      </c>
      <c r="E684" s="23">
        <f>LARGE(F684:AG684,1)+LARGE(F684:AG684,2)+LARGE(F684:AG684,3)+LARGE(F684:AG684,4)+IFERROR(LARGE(F684:AG684,5),0)+IFERROR(LARGE(F684:AG684,6),0)</f>
        <v>0</v>
      </c>
      <c r="F684" s="22"/>
      <c r="G684" s="22"/>
      <c r="H684" s="22"/>
      <c r="I684" s="71"/>
      <c r="J684" s="72"/>
      <c r="K684" s="72"/>
      <c r="L684" s="72"/>
      <c r="M684" s="72"/>
      <c r="N684" s="22"/>
      <c r="O684" s="22"/>
      <c r="P684" s="22"/>
      <c r="Q684" s="22"/>
      <c r="R684" s="22"/>
      <c r="S684" s="22"/>
      <c r="T684" s="71"/>
      <c r="U684" s="71"/>
      <c r="V684" s="22"/>
      <c r="W684" s="22"/>
      <c r="X684" s="22"/>
      <c r="Y684" s="73"/>
      <c r="Z684" s="22"/>
      <c r="AA684" s="22"/>
      <c r="AB684" s="22"/>
      <c r="AC684" s="22"/>
      <c r="AD684" s="22">
        <f>IFERROR(LARGE(AH684:AM684,1),0)+IFERROR(LARGE(AH684:AM684,2),0)</f>
        <v>0</v>
      </c>
      <c r="AE684" s="22">
        <f>IFERROR(LARGE(AH684:AM684,3),0)+IFERROR(LARGE(AH684:AM684,4),0)</f>
        <v>0</v>
      </c>
      <c r="AF684" s="22">
        <f>IFERROR(LARGE(AH684:AM684,5),0)+IFERROR(LARGE(AH684:AM684,6),0)</f>
        <v>0</v>
      </c>
      <c r="AG684" s="22">
        <f>IFERROR(LARGE(AH684:AM684,7),0)</f>
        <v>0</v>
      </c>
      <c r="AH684" s="22"/>
      <c r="AI684" s="22"/>
      <c r="AJ684" s="22"/>
      <c r="AK684" s="22"/>
      <c r="AL684" s="22"/>
      <c r="AM684" s="22"/>
    </row>
    <row r="685" spans="1:39">
      <c r="A685" s="3"/>
      <c r="B685" s="3"/>
      <c r="C685" s="3"/>
      <c r="D685" s="2">
        <f ca="1">IF(E684=E685,D684,CELL("wiersz",A683))</f>
        <v>109</v>
      </c>
      <c r="E685" s="23">
        <f>LARGE(F685:AG685,1)+LARGE(F685:AG685,2)+LARGE(F685:AG685,3)+LARGE(F685:AG685,4)+IFERROR(LARGE(F685:AG685,5),0)+IFERROR(LARGE(F685:AG685,6),0)</f>
        <v>0</v>
      </c>
      <c r="F685" s="22"/>
      <c r="G685" s="22"/>
      <c r="H685" s="22"/>
      <c r="I685" s="71"/>
      <c r="J685" s="72"/>
      <c r="K685" s="72"/>
      <c r="L685" s="72"/>
      <c r="M685" s="72"/>
      <c r="N685" s="22"/>
      <c r="O685" s="22"/>
      <c r="P685" s="22"/>
      <c r="Q685" s="22"/>
      <c r="R685" s="22"/>
      <c r="S685" s="22"/>
      <c r="T685" s="71"/>
      <c r="U685" s="71"/>
      <c r="V685" s="22"/>
      <c r="W685" s="22"/>
      <c r="X685" s="22"/>
      <c r="Y685" s="73"/>
      <c r="Z685" s="22"/>
      <c r="AA685" s="22"/>
      <c r="AB685" s="22"/>
      <c r="AC685" s="22"/>
      <c r="AD685" s="22">
        <f>IFERROR(LARGE(AH685:AM685,1),0)+IFERROR(LARGE(AH685:AM685,2),0)</f>
        <v>0</v>
      </c>
      <c r="AE685" s="22">
        <f>IFERROR(LARGE(AH685:AM685,3),0)+IFERROR(LARGE(AH685:AM685,4),0)</f>
        <v>0</v>
      </c>
      <c r="AF685" s="22">
        <f>IFERROR(LARGE(AH685:AM685,5),0)+IFERROR(LARGE(AH685:AM685,6),0)</f>
        <v>0</v>
      </c>
      <c r="AG685" s="22">
        <f>IFERROR(LARGE(AH685:AM685,7),0)</f>
        <v>0</v>
      </c>
      <c r="AH685" s="22"/>
      <c r="AI685" s="22"/>
      <c r="AJ685" s="22"/>
      <c r="AK685" s="22"/>
      <c r="AL685" s="22"/>
      <c r="AM685" s="22"/>
    </row>
    <row r="686" spans="1:39">
      <c r="A686" s="3"/>
      <c r="B686" s="3"/>
      <c r="C686" s="3"/>
      <c r="D686" s="2">
        <f ca="1">IF(E685=E686,D685,CELL("wiersz",A684))</f>
        <v>109</v>
      </c>
      <c r="E686" s="23">
        <f>LARGE(F686:AG686,1)+LARGE(F686:AG686,2)+LARGE(F686:AG686,3)+LARGE(F686:AG686,4)+IFERROR(LARGE(F686:AG686,5),0)+IFERROR(LARGE(F686:AG686,6),0)</f>
        <v>0</v>
      </c>
      <c r="F686" s="22"/>
      <c r="G686" s="22"/>
      <c r="H686" s="22"/>
      <c r="I686" s="71"/>
      <c r="J686" s="72"/>
      <c r="K686" s="72"/>
      <c r="L686" s="72"/>
      <c r="M686" s="72"/>
      <c r="N686" s="22"/>
      <c r="O686" s="22"/>
      <c r="P686" s="22"/>
      <c r="Q686" s="22"/>
      <c r="R686" s="22"/>
      <c r="S686" s="22"/>
      <c r="T686" s="71"/>
      <c r="U686" s="71"/>
      <c r="V686" s="22"/>
      <c r="W686" s="22"/>
      <c r="X686" s="22"/>
      <c r="Y686" s="73"/>
      <c r="Z686" s="22"/>
      <c r="AA686" s="22"/>
      <c r="AB686" s="22"/>
      <c r="AC686" s="22"/>
      <c r="AD686" s="22">
        <f>IFERROR(LARGE(AH686:AM686,1),0)+IFERROR(LARGE(AH686:AM686,2),0)</f>
        <v>0</v>
      </c>
      <c r="AE686" s="22">
        <f>IFERROR(LARGE(AH686:AM686,3),0)+IFERROR(LARGE(AH686:AM686,4),0)</f>
        <v>0</v>
      </c>
      <c r="AF686" s="22">
        <f>IFERROR(LARGE(AH686:AM686,5),0)+IFERROR(LARGE(AH686:AM686,6),0)</f>
        <v>0</v>
      </c>
      <c r="AG686" s="22">
        <f>IFERROR(LARGE(AH686:AM686,7),0)</f>
        <v>0</v>
      </c>
      <c r="AH686" s="22"/>
      <c r="AI686" s="22"/>
      <c r="AJ686" s="22"/>
      <c r="AK686" s="22"/>
      <c r="AL686" s="22"/>
      <c r="AM686" s="22"/>
    </row>
    <row r="687" spans="1:39">
      <c r="A687" s="3"/>
      <c r="B687" s="3"/>
      <c r="C687" s="3"/>
      <c r="D687" s="2">
        <f ca="1">IF(E686=E687,D686,CELL("wiersz",A685))</f>
        <v>109</v>
      </c>
      <c r="E687" s="23">
        <f>LARGE(F687:AG687,1)+LARGE(F687:AG687,2)+LARGE(F687:AG687,3)+LARGE(F687:AG687,4)+IFERROR(LARGE(F687:AG687,5),0)+IFERROR(LARGE(F687:AG687,6),0)</f>
        <v>0</v>
      </c>
      <c r="F687" s="22"/>
      <c r="G687" s="22"/>
      <c r="H687" s="22"/>
      <c r="I687" s="71"/>
      <c r="J687" s="72"/>
      <c r="K687" s="72"/>
      <c r="L687" s="72"/>
      <c r="M687" s="72"/>
      <c r="N687" s="22"/>
      <c r="O687" s="22"/>
      <c r="P687" s="22"/>
      <c r="Q687" s="22"/>
      <c r="R687" s="22"/>
      <c r="S687" s="22"/>
      <c r="T687" s="71"/>
      <c r="U687" s="71"/>
      <c r="V687" s="22"/>
      <c r="W687" s="22"/>
      <c r="X687" s="22"/>
      <c r="Y687" s="73"/>
      <c r="Z687" s="22"/>
      <c r="AA687" s="22"/>
      <c r="AB687" s="22"/>
      <c r="AC687" s="22"/>
      <c r="AD687" s="22">
        <f>IFERROR(LARGE(AH687:AM687,1),0)+IFERROR(LARGE(AH687:AM687,2),0)</f>
        <v>0</v>
      </c>
      <c r="AE687" s="22">
        <f>IFERROR(LARGE(AH687:AM687,3),0)+IFERROR(LARGE(AH687:AM687,4),0)</f>
        <v>0</v>
      </c>
      <c r="AF687" s="22">
        <f>IFERROR(LARGE(AH687:AM687,5),0)+IFERROR(LARGE(AH687:AM687,6),0)</f>
        <v>0</v>
      </c>
      <c r="AG687" s="22">
        <f>IFERROR(LARGE(AH687:AM687,7),0)</f>
        <v>0</v>
      </c>
      <c r="AH687" s="22"/>
      <c r="AI687" s="22"/>
      <c r="AJ687" s="22"/>
      <c r="AK687" s="22"/>
      <c r="AL687" s="22"/>
      <c r="AM687" s="22"/>
    </row>
    <row r="688" spans="1:39">
      <c r="A688" s="3"/>
      <c r="B688" s="3"/>
      <c r="C688" s="3"/>
      <c r="D688" s="2">
        <f ca="1">IF(E687=E688,D687,CELL("wiersz",A686))</f>
        <v>109</v>
      </c>
      <c r="E688" s="23">
        <f>LARGE(F688:AG688,1)+LARGE(F688:AG688,2)+LARGE(F688:AG688,3)+LARGE(F688:AG688,4)+IFERROR(LARGE(F688:AG688,5),0)+IFERROR(LARGE(F688:AG688,6),0)</f>
        <v>0</v>
      </c>
      <c r="F688" s="22"/>
      <c r="G688" s="22"/>
      <c r="H688" s="22"/>
      <c r="I688" s="71"/>
      <c r="J688" s="72"/>
      <c r="K688" s="72"/>
      <c r="L688" s="72"/>
      <c r="M688" s="72"/>
      <c r="N688" s="22"/>
      <c r="O688" s="22"/>
      <c r="P688" s="22"/>
      <c r="Q688" s="22"/>
      <c r="R688" s="22"/>
      <c r="S688" s="22"/>
      <c r="T688" s="71"/>
      <c r="U688" s="71"/>
      <c r="V688" s="22"/>
      <c r="W688" s="22"/>
      <c r="X688" s="22"/>
      <c r="Y688" s="73"/>
      <c r="Z688" s="22"/>
      <c r="AA688" s="22"/>
      <c r="AB688" s="22"/>
      <c r="AC688" s="22"/>
      <c r="AD688" s="22">
        <f>IFERROR(LARGE(AH688:AM688,1),0)+IFERROR(LARGE(AH688:AM688,2),0)</f>
        <v>0</v>
      </c>
      <c r="AE688" s="22">
        <f>IFERROR(LARGE(AH688:AM688,3),0)+IFERROR(LARGE(AH688:AM688,4),0)</f>
        <v>0</v>
      </c>
      <c r="AF688" s="22">
        <f>IFERROR(LARGE(AH688:AM688,5),0)+IFERROR(LARGE(AH688:AM688,6),0)</f>
        <v>0</v>
      </c>
      <c r="AG688" s="22">
        <f>IFERROR(LARGE(AH688:AM688,7),0)</f>
        <v>0</v>
      </c>
      <c r="AH688" s="22"/>
      <c r="AI688" s="22"/>
      <c r="AJ688" s="22"/>
      <c r="AK688" s="22"/>
      <c r="AL688" s="22"/>
      <c r="AM688" s="22"/>
    </row>
    <row r="689" spans="1:39">
      <c r="A689" s="3"/>
      <c r="B689" s="3"/>
      <c r="C689" s="3"/>
      <c r="D689" s="2">
        <f ca="1">IF(E688=E689,D688,CELL("wiersz",A687))</f>
        <v>109</v>
      </c>
      <c r="E689" s="23">
        <f>LARGE(F689:AG689,1)+LARGE(F689:AG689,2)+LARGE(F689:AG689,3)+LARGE(F689:AG689,4)+IFERROR(LARGE(F689:AG689,5),0)+IFERROR(LARGE(F689:AG689,6),0)</f>
        <v>0</v>
      </c>
      <c r="F689" s="22"/>
      <c r="G689" s="22"/>
      <c r="H689" s="22"/>
      <c r="I689" s="71"/>
      <c r="J689" s="72"/>
      <c r="K689" s="72"/>
      <c r="L689" s="72"/>
      <c r="M689" s="72"/>
      <c r="N689" s="22"/>
      <c r="O689" s="22"/>
      <c r="P689" s="22"/>
      <c r="Q689" s="22"/>
      <c r="R689" s="22"/>
      <c r="S689" s="22"/>
      <c r="T689" s="71"/>
      <c r="U689" s="71"/>
      <c r="V689" s="22"/>
      <c r="W689" s="22"/>
      <c r="X689" s="22"/>
      <c r="Y689" s="73"/>
      <c r="Z689" s="22"/>
      <c r="AA689" s="22"/>
      <c r="AB689" s="22"/>
      <c r="AC689" s="22"/>
      <c r="AD689" s="22">
        <f>IFERROR(LARGE(AH689:AM689,1),0)+IFERROR(LARGE(AH689:AM689,2),0)</f>
        <v>0</v>
      </c>
      <c r="AE689" s="22">
        <f>IFERROR(LARGE(AH689:AM689,3),0)+IFERROR(LARGE(AH689:AM689,4),0)</f>
        <v>0</v>
      </c>
      <c r="AF689" s="22">
        <f>IFERROR(LARGE(AH689:AM689,5),0)+IFERROR(LARGE(AH689:AM689,6),0)</f>
        <v>0</v>
      </c>
      <c r="AG689" s="22">
        <f>IFERROR(LARGE(AH689:AM689,7),0)</f>
        <v>0</v>
      </c>
      <c r="AH689" s="22"/>
      <c r="AI689" s="22"/>
      <c r="AJ689" s="22"/>
      <c r="AK689" s="22"/>
      <c r="AL689" s="22"/>
      <c r="AM689" s="22"/>
    </row>
    <row r="690" spans="1:39">
      <c r="A690" s="3"/>
      <c r="B690" s="3"/>
      <c r="C690" s="3"/>
      <c r="D690" s="2">
        <f ca="1">IF(E689=E690,D689,CELL("wiersz",A688))</f>
        <v>109</v>
      </c>
      <c r="E690" s="23">
        <f>LARGE(F690:AG690,1)+LARGE(F690:AG690,2)+LARGE(F690:AG690,3)+LARGE(F690:AG690,4)+IFERROR(LARGE(F690:AG690,5),0)+IFERROR(LARGE(F690:AG690,6),0)</f>
        <v>0</v>
      </c>
      <c r="F690" s="22"/>
      <c r="G690" s="22"/>
      <c r="H690" s="22"/>
      <c r="I690" s="71"/>
      <c r="J690" s="72"/>
      <c r="K690" s="72"/>
      <c r="L690" s="72"/>
      <c r="M690" s="72"/>
      <c r="N690" s="22"/>
      <c r="O690" s="22"/>
      <c r="P690" s="22"/>
      <c r="Q690" s="22"/>
      <c r="R690" s="22"/>
      <c r="S690" s="22"/>
      <c r="T690" s="71"/>
      <c r="U690" s="71"/>
      <c r="V690" s="22"/>
      <c r="W690" s="22"/>
      <c r="X690" s="22"/>
      <c r="Y690" s="73"/>
      <c r="Z690" s="22"/>
      <c r="AA690" s="22"/>
      <c r="AB690" s="22"/>
      <c r="AC690" s="22"/>
      <c r="AD690" s="22">
        <f>IFERROR(LARGE(AH690:AM690,1),0)+IFERROR(LARGE(AH690:AM690,2),0)</f>
        <v>0</v>
      </c>
      <c r="AE690" s="22">
        <f>IFERROR(LARGE(AH690:AM690,3),0)+IFERROR(LARGE(AH690:AM690,4),0)</f>
        <v>0</v>
      </c>
      <c r="AF690" s="22">
        <f>IFERROR(LARGE(AH690:AM690,5),0)+IFERROR(LARGE(AH690:AM690,6),0)</f>
        <v>0</v>
      </c>
      <c r="AG690" s="22">
        <f>IFERROR(LARGE(AH690:AM690,7),0)</f>
        <v>0</v>
      </c>
      <c r="AH690" s="22"/>
      <c r="AI690" s="22"/>
      <c r="AJ690" s="22"/>
      <c r="AK690" s="22"/>
      <c r="AL690" s="22"/>
      <c r="AM690" s="22"/>
    </row>
    <row r="691" spans="1:39">
      <c r="A691" s="3"/>
      <c r="B691" s="3"/>
      <c r="C691" s="3"/>
      <c r="D691" s="2">
        <f ca="1">IF(E690=E691,D690,CELL("wiersz",A689))</f>
        <v>109</v>
      </c>
      <c r="E691" s="23">
        <f>LARGE(F691:AG691,1)+LARGE(F691:AG691,2)+LARGE(F691:AG691,3)+LARGE(F691:AG691,4)+IFERROR(LARGE(F691:AG691,5),0)+IFERROR(LARGE(F691:AG691,6),0)</f>
        <v>0</v>
      </c>
      <c r="F691" s="22"/>
      <c r="G691" s="22"/>
      <c r="H691" s="22"/>
      <c r="I691" s="71"/>
      <c r="J691" s="72"/>
      <c r="K691" s="72"/>
      <c r="L691" s="72"/>
      <c r="M691" s="72"/>
      <c r="N691" s="22"/>
      <c r="O691" s="22"/>
      <c r="P691" s="22"/>
      <c r="Q691" s="22"/>
      <c r="R691" s="22"/>
      <c r="S691" s="22"/>
      <c r="T691" s="71"/>
      <c r="U691" s="71"/>
      <c r="V691" s="22"/>
      <c r="W691" s="22"/>
      <c r="X691" s="22"/>
      <c r="Y691" s="73"/>
      <c r="Z691" s="22"/>
      <c r="AA691" s="22"/>
      <c r="AB691" s="22"/>
      <c r="AC691" s="22"/>
      <c r="AD691" s="22">
        <f>IFERROR(LARGE(AH691:AM691,1),0)+IFERROR(LARGE(AH691:AM691,2),0)</f>
        <v>0</v>
      </c>
      <c r="AE691" s="22">
        <f>IFERROR(LARGE(AH691:AM691,3),0)+IFERROR(LARGE(AH691:AM691,4),0)</f>
        <v>0</v>
      </c>
      <c r="AF691" s="22">
        <f>IFERROR(LARGE(AH691:AM691,5),0)+IFERROR(LARGE(AH691:AM691,6),0)</f>
        <v>0</v>
      </c>
      <c r="AG691" s="22">
        <f>IFERROR(LARGE(AH691:AM691,7),0)</f>
        <v>0</v>
      </c>
      <c r="AH691" s="22"/>
      <c r="AI691" s="22"/>
      <c r="AJ691" s="22"/>
      <c r="AK691" s="22"/>
      <c r="AL691" s="22"/>
      <c r="AM691" s="22"/>
    </row>
    <row r="692" spans="1:39">
      <c r="A692" s="3"/>
      <c r="B692" s="3"/>
      <c r="C692" s="3"/>
      <c r="D692" s="2">
        <f ca="1">IF(E691=E692,D691,CELL("wiersz",A690))</f>
        <v>109</v>
      </c>
      <c r="E692" s="23">
        <f>LARGE(F692:AG692,1)+LARGE(F692:AG692,2)+LARGE(F692:AG692,3)+LARGE(F692:AG692,4)+IFERROR(LARGE(F692:AG692,5),0)+IFERROR(LARGE(F692:AG692,6),0)</f>
        <v>0</v>
      </c>
      <c r="F692" s="22"/>
      <c r="G692" s="22"/>
      <c r="H692" s="22"/>
      <c r="I692" s="71"/>
      <c r="J692" s="72"/>
      <c r="K692" s="72"/>
      <c r="L692" s="72"/>
      <c r="M692" s="72"/>
      <c r="N692" s="22"/>
      <c r="O692" s="22"/>
      <c r="P692" s="22"/>
      <c r="Q692" s="22"/>
      <c r="R692" s="22"/>
      <c r="S692" s="22"/>
      <c r="T692" s="71"/>
      <c r="U692" s="71"/>
      <c r="V692" s="22"/>
      <c r="W692" s="22"/>
      <c r="X692" s="22"/>
      <c r="Y692" s="73"/>
      <c r="Z692" s="22"/>
      <c r="AA692" s="22"/>
      <c r="AB692" s="22"/>
      <c r="AC692" s="22"/>
      <c r="AD692" s="22">
        <f>IFERROR(LARGE(AH692:AM692,1),0)+IFERROR(LARGE(AH692:AM692,2),0)</f>
        <v>0</v>
      </c>
      <c r="AE692" s="22">
        <f>IFERROR(LARGE(AH692:AM692,3),0)+IFERROR(LARGE(AH692:AM692,4),0)</f>
        <v>0</v>
      </c>
      <c r="AF692" s="22">
        <f>IFERROR(LARGE(AH692:AM692,5),0)+IFERROR(LARGE(AH692:AM692,6),0)</f>
        <v>0</v>
      </c>
      <c r="AG692" s="22">
        <f>IFERROR(LARGE(AH692:AM692,7),0)</f>
        <v>0</v>
      </c>
      <c r="AH692" s="22"/>
      <c r="AI692" s="22"/>
      <c r="AJ692" s="22"/>
      <c r="AK692" s="22"/>
      <c r="AL692" s="22"/>
      <c r="AM692" s="22"/>
    </row>
    <row r="693" spans="1:39">
      <c r="A693" s="3"/>
      <c r="B693" s="3"/>
      <c r="C693" s="3"/>
      <c r="D693" s="2">
        <f ca="1">IF(E692=E693,D692,CELL("wiersz",A691))</f>
        <v>109</v>
      </c>
      <c r="E693" s="23">
        <f>LARGE(F693:AG693,1)+LARGE(F693:AG693,2)+LARGE(F693:AG693,3)+LARGE(F693:AG693,4)+IFERROR(LARGE(F693:AG693,5),0)+IFERROR(LARGE(F693:AG693,6),0)</f>
        <v>0</v>
      </c>
      <c r="F693" s="22"/>
      <c r="G693" s="22"/>
      <c r="H693" s="22"/>
      <c r="I693" s="71"/>
      <c r="J693" s="72"/>
      <c r="K693" s="72"/>
      <c r="L693" s="72"/>
      <c r="M693" s="72"/>
      <c r="N693" s="22"/>
      <c r="O693" s="22"/>
      <c r="P693" s="22"/>
      <c r="Q693" s="22"/>
      <c r="R693" s="22"/>
      <c r="S693" s="22"/>
      <c r="T693" s="71"/>
      <c r="U693" s="71"/>
      <c r="V693" s="22"/>
      <c r="W693" s="22"/>
      <c r="X693" s="22"/>
      <c r="Y693" s="73"/>
      <c r="Z693" s="22"/>
      <c r="AA693" s="22"/>
      <c r="AB693" s="22"/>
      <c r="AC693" s="22"/>
      <c r="AD693" s="22">
        <f>IFERROR(LARGE(AH693:AM693,1),0)+IFERROR(LARGE(AH693:AM693,2),0)</f>
        <v>0</v>
      </c>
      <c r="AE693" s="22">
        <f>IFERROR(LARGE(AH693:AM693,3),0)+IFERROR(LARGE(AH693:AM693,4),0)</f>
        <v>0</v>
      </c>
      <c r="AF693" s="22">
        <f>IFERROR(LARGE(AH693:AM693,5),0)+IFERROR(LARGE(AH693:AM693,6),0)</f>
        <v>0</v>
      </c>
      <c r="AG693" s="22">
        <f>IFERROR(LARGE(AH693:AM693,7),0)</f>
        <v>0</v>
      </c>
      <c r="AH693" s="22"/>
      <c r="AI693" s="22"/>
      <c r="AJ693" s="22"/>
      <c r="AK693" s="22"/>
      <c r="AL693" s="22"/>
      <c r="AM693" s="22"/>
    </row>
    <row r="694" spans="1:39">
      <c r="A694" s="3"/>
      <c r="B694" s="3"/>
      <c r="C694" s="3"/>
      <c r="D694" s="2">
        <f ca="1">IF(E693=E694,D693,CELL("wiersz",A692))</f>
        <v>109</v>
      </c>
      <c r="E694" s="23">
        <f>LARGE(F694:AG694,1)+LARGE(F694:AG694,2)+LARGE(F694:AG694,3)+LARGE(F694:AG694,4)+IFERROR(LARGE(F694:AG694,5),0)+IFERROR(LARGE(F694:AG694,6),0)</f>
        <v>0</v>
      </c>
      <c r="F694" s="22"/>
      <c r="G694" s="22"/>
      <c r="H694" s="22"/>
      <c r="I694" s="71"/>
      <c r="J694" s="72"/>
      <c r="K694" s="72"/>
      <c r="L694" s="72"/>
      <c r="M694" s="72"/>
      <c r="N694" s="22"/>
      <c r="O694" s="22"/>
      <c r="P694" s="22"/>
      <c r="Q694" s="22"/>
      <c r="R694" s="22"/>
      <c r="S694" s="22"/>
      <c r="T694" s="71"/>
      <c r="U694" s="71"/>
      <c r="V694" s="22"/>
      <c r="W694" s="22"/>
      <c r="X694" s="22"/>
      <c r="Y694" s="73"/>
      <c r="Z694" s="22"/>
      <c r="AA694" s="22"/>
      <c r="AB694" s="22"/>
      <c r="AC694" s="22"/>
      <c r="AD694" s="22">
        <f>IFERROR(LARGE(AH694:AM694,1),0)+IFERROR(LARGE(AH694:AM694,2),0)</f>
        <v>0</v>
      </c>
      <c r="AE694" s="22">
        <f>IFERROR(LARGE(AH694:AM694,3),0)+IFERROR(LARGE(AH694:AM694,4),0)</f>
        <v>0</v>
      </c>
      <c r="AF694" s="22">
        <f>IFERROR(LARGE(AH694:AM694,5),0)+IFERROR(LARGE(AH694:AM694,6),0)</f>
        <v>0</v>
      </c>
      <c r="AG694" s="22">
        <f>IFERROR(LARGE(AH694:AM694,7),0)</f>
        <v>0</v>
      </c>
      <c r="AH694" s="22"/>
      <c r="AI694" s="22"/>
      <c r="AJ694" s="22"/>
      <c r="AK694" s="22"/>
      <c r="AL694" s="22"/>
      <c r="AM694" s="22"/>
    </row>
    <row r="695" spans="1:39">
      <c r="A695" s="3"/>
      <c r="B695" s="3"/>
      <c r="C695" s="3"/>
      <c r="D695" s="2">
        <f ca="1">IF(E694=E695,D694,CELL("wiersz",A693))</f>
        <v>109</v>
      </c>
      <c r="E695" s="23">
        <f>LARGE(F695:AG695,1)+LARGE(F695:AG695,2)+LARGE(F695:AG695,3)+LARGE(F695:AG695,4)+IFERROR(LARGE(F695:AG695,5),0)+IFERROR(LARGE(F695:AG695,6),0)</f>
        <v>0</v>
      </c>
      <c r="F695" s="22"/>
      <c r="G695" s="22"/>
      <c r="H695" s="22"/>
      <c r="I695" s="71"/>
      <c r="J695" s="72"/>
      <c r="K695" s="72"/>
      <c r="L695" s="72"/>
      <c r="M695" s="72"/>
      <c r="N695" s="22"/>
      <c r="O695" s="22"/>
      <c r="P695" s="22"/>
      <c r="Q695" s="22"/>
      <c r="R695" s="22"/>
      <c r="S695" s="22"/>
      <c r="T695" s="71"/>
      <c r="U695" s="71"/>
      <c r="V695" s="22"/>
      <c r="W695" s="22"/>
      <c r="X695" s="22"/>
      <c r="Y695" s="73"/>
      <c r="Z695" s="22"/>
      <c r="AA695" s="22"/>
      <c r="AB695" s="22"/>
      <c r="AC695" s="22"/>
      <c r="AD695" s="22">
        <f>IFERROR(LARGE(AH695:AM695,1),0)+IFERROR(LARGE(AH695:AM695,2),0)</f>
        <v>0</v>
      </c>
      <c r="AE695" s="22">
        <f>IFERROR(LARGE(AH695:AM695,3),0)+IFERROR(LARGE(AH695:AM695,4),0)</f>
        <v>0</v>
      </c>
      <c r="AF695" s="22">
        <f>IFERROR(LARGE(AH695:AM695,5),0)+IFERROR(LARGE(AH695:AM695,6),0)</f>
        <v>0</v>
      </c>
      <c r="AG695" s="22">
        <f>IFERROR(LARGE(AH695:AM695,7),0)</f>
        <v>0</v>
      </c>
      <c r="AH695" s="22"/>
      <c r="AI695" s="22"/>
      <c r="AJ695" s="22"/>
      <c r="AK695" s="22"/>
      <c r="AL695" s="22"/>
      <c r="AM695" s="22"/>
    </row>
    <row r="696" spans="1:39">
      <c r="A696" s="3"/>
      <c r="B696" s="3"/>
      <c r="C696" s="3"/>
      <c r="D696" s="2">
        <f ca="1">IF(E695=E696,D695,CELL("wiersz",A694))</f>
        <v>109</v>
      </c>
      <c r="E696" s="23">
        <f>LARGE(F696:AG696,1)+LARGE(F696:AG696,2)+LARGE(F696:AG696,3)+LARGE(F696:AG696,4)+IFERROR(LARGE(F696:AG696,5),0)+IFERROR(LARGE(F696:AG696,6),0)</f>
        <v>0</v>
      </c>
      <c r="F696" s="22"/>
      <c r="G696" s="22"/>
      <c r="H696" s="22"/>
      <c r="I696" s="71"/>
      <c r="J696" s="72"/>
      <c r="K696" s="72"/>
      <c r="L696" s="72"/>
      <c r="M696" s="72"/>
      <c r="N696" s="22"/>
      <c r="O696" s="22"/>
      <c r="P696" s="22"/>
      <c r="Q696" s="22"/>
      <c r="R696" s="22"/>
      <c r="S696" s="22"/>
      <c r="T696" s="71"/>
      <c r="U696" s="71"/>
      <c r="V696" s="22"/>
      <c r="W696" s="22"/>
      <c r="X696" s="22"/>
      <c r="Y696" s="73"/>
      <c r="Z696" s="22"/>
      <c r="AA696" s="22"/>
      <c r="AB696" s="22"/>
      <c r="AC696" s="22"/>
      <c r="AD696" s="22">
        <f>IFERROR(LARGE(AH696:AM696,1),0)+IFERROR(LARGE(AH696:AM696,2),0)</f>
        <v>0</v>
      </c>
      <c r="AE696" s="22">
        <f>IFERROR(LARGE(AH696:AM696,3),0)+IFERROR(LARGE(AH696:AM696,4),0)</f>
        <v>0</v>
      </c>
      <c r="AF696" s="22">
        <f>IFERROR(LARGE(AH696:AM696,5),0)+IFERROR(LARGE(AH696:AM696,6),0)</f>
        <v>0</v>
      </c>
      <c r="AG696" s="22">
        <f>IFERROR(LARGE(AH696:AM696,7),0)</f>
        <v>0</v>
      </c>
      <c r="AH696" s="22"/>
      <c r="AI696" s="22"/>
      <c r="AJ696" s="22"/>
      <c r="AK696" s="22"/>
      <c r="AL696" s="22"/>
      <c r="AM696" s="22"/>
    </row>
    <row r="697" spans="1:39">
      <c r="A697" s="3"/>
      <c r="B697" s="3"/>
      <c r="C697" s="3"/>
      <c r="D697" s="2">
        <f ca="1">IF(E696=E697,D696,CELL("wiersz",A695))</f>
        <v>109</v>
      </c>
      <c r="E697" s="23">
        <f>LARGE(F697:AG697,1)+LARGE(F697:AG697,2)+LARGE(F697:AG697,3)+LARGE(F697:AG697,4)+IFERROR(LARGE(F697:AG697,5),0)+IFERROR(LARGE(F697:AG697,6),0)</f>
        <v>0</v>
      </c>
      <c r="F697" s="22"/>
      <c r="G697" s="22"/>
      <c r="H697" s="22"/>
      <c r="I697" s="71"/>
      <c r="J697" s="72"/>
      <c r="K697" s="72"/>
      <c r="L697" s="72"/>
      <c r="M697" s="72"/>
      <c r="N697" s="22"/>
      <c r="O697" s="22"/>
      <c r="P697" s="22"/>
      <c r="Q697" s="22"/>
      <c r="R697" s="22"/>
      <c r="S697" s="22"/>
      <c r="T697" s="71"/>
      <c r="U697" s="71"/>
      <c r="V697" s="22"/>
      <c r="W697" s="22"/>
      <c r="X697" s="22"/>
      <c r="Y697" s="73"/>
      <c r="Z697" s="22"/>
      <c r="AA697" s="22"/>
      <c r="AB697" s="22"/>
      <c r="AC697" s="22"/>
      <c r="AD697" s="22">
        <f>IFERROR(LARGE(AH697:AM697,1),0)+IFERROR(LARGE(AH697:AM697,2),0)</f>
        <v>0</v>
      </c>
      <c r="AE697" s="22">
        <f>IFERROR(LARGE(AH697:AM697,3),0)+IFERROR(LARGE(AH697:AM697,4),0)</f>
        <v>0</v>
      </c>
      <c r="AF697" s="22">
        <f>IFERROR(LARGE(AH697:AM697,5),0)+IFERROR(LARGE(AH697:AM697,6),0)</f>
        <v>0</v>
      </c>
      <c r="AG697" s="22">
        <f>IFERROR(LARGE(AH697:AM697,7),0)</f>
        <v>0</v>
      </c>
      <c r="AH697" s="22"/>
      <c r="AI697" s="22"/>
      <c r="AJ697" s="22"/>
      <c r="AK697" s="22"/>
      <c r="AL697" s="22"/>
      <c r="AM697" s="22"/>
    </row>
    <row r="698" spans="1:39">
      <c r="A698" s="3"/>
      <c r="B698" s="3"/>
      <c r="C698" s="3"/>
      <c r="D698" s="2">
        <f ca="1">IF(E697=E698,D697,CELL("wiersz",A696))</f>
        <v>109</v>
      </c>
      <c r="E698" s="23">
        <f>LARGE(F698:AG698,1)+LARGE(F698:AG698,2)+LARGE(F698:AG698,3)+LARGE(F698:AG698,4)+IFERROR(LARGE(F698:AG698,5),0)+IFERROR(LARGE(F698:AG698,6),0)</f>
        <v>0</v>
      </c>
      <c r="F698" s="22"/>
      <c r="G698" s="22"/>
      <c r="H698" s="22"/>
      <c r="I698" s="71"/>
      <c r="J698" s="72"/>
      <c r="K698" s="72"/>
      <c r="L698" s="72"/>
      <c r="M698" s="72"/>
      <c r="N698" s="22"/>
      <c r="O698" s="22"/>
      <c r="P698" s="22"/>
      <c r="Q698" s="22"/>
      <c r="R698" s="22"/>
      <c r="S698" s="22"/>
      <c r="T698" s="71"/>
      <c r="U698" s="71"/>
      <c r="V698" s="22"/>
      <c r="W698" s="22"/>
      <c r="X698" s="22"/>
      <c r="Y698" s="73"/>
      <c r="Z698" s="22"/>
      <c r="AA698" s="22"/>
      <c r="AB698" s="22"/>
      <c r="AC698" s="22"/>
      <c r="AD698" s="22">
        <f>IFERROR(LARGE(AH698:AM698,1),0)+IFERROR(LARGE(AH698:AM698,2),0)</f>
        <v>0</v>
      </c>
      <c r="AE698" s="22">
        <f>IFERROR(LARGE(AH698:AM698,3),0)+IFERROR(LARGE(AH698:AM698,4),0)</f>
        <v>0</v>
      </c>
      <c r="AF698" s="22">
        <f>IFERROR(LARGE(AH698:AM698,5),0)+IFERROR(LARGE(AH698:AM698,6),0)</f>
        <v>0</v>
      </c>
      <c r="AG698" s="22">
        <f>IFERROR(LARGE(AH698:AM698,7),0)</f>
        <v>0</v>
      </c>
      <c r="AH698" s="22"/>
      <c r="AI698" s="22"/>
      <c r="AJ698" s="22"/>
      <c r="AK698" s="22"/>
      <c r="AL698" s="22"/>
      <c r="AM698" s="22"/>
    </row>
    <row r="699" spans="1:39">
      <c r="A699" s="3"/>
      <c r="B699" s="3"/>
      <c r="C699" s="3"/>
      <c r="D699" s="2">
        <f ca="1">IF(E698=E699,D698,CELL("wiersz",A697))</f>
        <v>109</v>
      </c>
      <c r="E699" s="23">
        <f>LARGE(F699:AG699,1)+LARGE(F699:AG699,2)+LARGE(F699:AG699,3)+LARGE(F699:AG699,4)+IFERROR(LARGE(F699:AG699,5),0)+IFERROR(LARGE(F699:AG699,6),0)</f>
        <v>0</v>
      </c>
      <c r="F699" s="22"/>
      <c r="G699" s="22"/>
      <c r="H699" s="22"/>
      <c r="I699" s="71"/>
      <c r="J699" s="72"/>
      <c r="K699" s="72"/>
      <c r="L699" s="72"/>
      <c r="M699" s="72"/>
      <c r="N699" s="22"/>
      <c r="O699" s="22"/>
      <c r="P699" s="22"/>
      <c r="Q699" s="22"/>
      <c r="R699" s="22"/>
      <c r="S699" s="22"/>
      <c r="T699" s="71"/>
      <c r="U699" s="71"/>
      <c r="V699" s="22"/>
      <c r="W699" s="22"/>
      <c r="X699" s="22"/>
      <c r="Y699" s="73"/>
      <c r="Z699" s="22"/>
      <c r="AA699" s="22"/>
      <c r="AB699" s="22"/>
      <c r="AC699" s="22"/>
      <c r="AD699" s="22">
        <f>IFERROR(LARGE(AH699:AM699,1),0)+IFERROR(LARGE(AH699:AM699,2),0)</f>
        <v>0</v>
      </c>
      <c r="AE699" s="22">
        <f>IFERROR(LARGE(AH699:AM699,3),0)+IFERROR(LARGE(AH699:AM699,4),0)</f>
        <v>0</v>
      </c>
      <c r="AF699" s="22">
        <f>IFERROR(LARGE(AH699:AM699,5),0)+IFERROR(LARGE(AH699:AM699,6),0)</f>
        <v>0</v>
      </c>
      <c r="AG699" s="22">
        <f>IFERROR(LARGE(AH699:AM699,7),0)</f>
        <v>0</v>
      </c>
      <c r="AH699" s="22"/>
      <c r="AI699" s="22"/>
      <c r="AJ699" s="22"/>
      <c r="AK699" s="22"/>
      <c r="AL699" s="22"/>
      <c r="AM699" s="22"/>
    </row>
    <row r="700" spans="1:39">
      <c r="A700" s="3"/>
      <c r="B700" s="3"/>
      <c r="C700" s="3"/>
      <c r="D700" s="2">
        <f ca="1">IF(E699=E700,D699,CELL("wiersz",A698))</f>
        <v>109</v>
      </c>
      <c r="E700" s="23">
        <f>LARGE(F700:AG700,1)+LARGE(F700:AG700,2)+LARGE(F700:AG700,3)+LARGE(F700:AG700,4)+IFERROR(LARGE(F700:AG700,5),0)+IFERROR(LARGE(F700:AG700,6),0)</f>
        <v>0</v>
      </c>
      <c r="F700" s="22"/>
      <c r="G700" s="22"/>
      <c r="H700" s="22"/>
      <c r="I700" s="71"/>
      <c r="J700" s="72"/>
      <c r="K700" s="72"/>
      <c r="L700" s="72"/>
      <c r="M700" s="72"/>
      <c r="N700" s="22"/>
      <c r="O700" s="22"/>
      <c r="P700" s="22"/>
      <c r="Q700" s="22"/>
      <c r="R700" s="22"/>
      <c r="S700" s="22"/>
      <c r="T700" s="71"/>
      <c r="U700" s="71"/>
      <c r="V700" s="22"/>
      <c r="W700" s="22"/>
      <c r="X700" s="22"/>
      <c r="Y700" s="73"/>
      <c r="Z700" s="22"/>
      <c r="AA700" s="22"/>
      <c r="AB700" s="22"/>
      <c r="AC700" s="22"/>
      <c r="AD700" s="22">
        <f>IFERROR(LARGE(AH700:AM700,1),0)+IFERROR(LARGE(AH700:AM700,2),0)</f>
        <v>0</v>
      </c>
      <c r="AE700" s="22">
        <f>IFERROR(LARGE(AH700:AM700,3),0)+IFERROR(LARGE(AH700:AM700,4),0)</f>
        <v>0</v>
      </c>
      <c r="AF700" s="22">
        <f>IFERROR(LARGE(AH700:AM700,5),0)+IFERROR(LARGE(AH700:AM700,6),0)</f>
        <v>0</v>
      </c>
      <c r="AG700" s="22">
        <f>IFERROR(LARGE(AH700:AM700,7),0)</f>
        <v>0</v>
      </c>
      <c r="AH700" s="22"/>
      <c r="AI700" s="22"/>
      <c r="AJ700" s="22"/>
      <c r="AK700" s="22"/>
      <c r="AL700" s="22"/>
      <c r="AM700" s="22"/>
    </row>
    <row r="701" spans="1:39">
      <c r="A701" s="3"/>
      <c r="B701" s="3"/>
      <c r="C701" s="3"/>
      <c r="D701" s="2">
        <f ca="1">IF(E700=E701,D700,CELL("wiersz",A699))</f>
        <v>109</v>
      </c>
      <c r="E701" s="23">
        <f>LARGE(F701:AG701,1)+LARGE(F701:AG701,2)+LARGE(F701:AG701,3)+LARGE(F701:AG701,4)+IFERROR(LARGE(F701:AG701,5),0)+IFERROR(LARGE(F701:AG701,6),0)</f>
        <v>0</v>
      </c>
      <c r="F701" s="22"/>
      <c r="G701" s="22"/>
      <c r="H701" s="22"/>
      <c r="I701" s="71"/>
      <c r="J701" s="72"/>
      <c r="K701" s="72"/>
      <c r="L701" s="72"/>
      <c r="M701" s="72"/>
      <c r="N701" s="22"/>
      <c r="O701" s="22"/>
      <c r="P701" s="22"/>
      <c r="Q701" s="22"/>
      <c r="R701" s="22"/>
      <c r="S701" s="22"/>
      <c r="T701" s="71"/>
      <c r="U701" s="71"/>
      <c r="V701" s="22"/>
      <c r="W701" s="22"/>
      <c r="X701" s="22"/>
      <c r="Y701" s="73"/>
      <c r="Z701" s="22"/>
      <c r="AA701" s="22"/>
      <c r="AB701" s="22"/>
      <c r="AC701" s="22"/>
      <c r="AD701" s="22">
        <f>IFERROR(LARGE(AH701:AM701,1),0)+IFERROR(LARGE(AH701:AM701,2),0)</f>
        <v>0</v>
      </c>
      <c r="AE701" s="22">
        <f>IFERROR(LARGE(AH701:AM701,3),0)+IFERROR(LARGE(AH701:AM701,4),0)</f>
        <v>0</v>
      </c>
      <c r="AF701" s="22">
        <f>IFERROR(LARGE(AH701:AM701,5),0)+IFERROR(LARGE(AH701:AM701,6),0)</f>
        <v>0</v>
      </c>
      <c r="AG701" s="22">
        <f>IFERROR(LARGE(AH701:AM701,7),0)</f>
        <v>0</v>
      </c>
      <c r="AH701" s="22"/>
      <c r="AI701" s="22"/>
      <c r="AJ701" s="22"/>
      <c r="AK701" s="22"/>
      <c r="AL701" s="22"/>
      <c r="AM701" s="22"/>
    </row>
    <row r="702" spans="1:39">
      <c r="A702" s="3"/>
      <c r="B702" s="3"/>
      <c r="C702" s="3"/>
      <c r="D702" s="2">
        <f ca="1">IF(E701=E702,D701,CELL("wiersz",A700))</f>
        <v>109</v>
      </c>
      <c r="E702" s="23">
        <f>LARGE(F702:AG702,1)+LARGE(F702:AG702,2)+LARGE(F702:AG702,3)+LARGE(F702:AG702,4)+IFERROR(LARGE(F702:AG702,5),0)+IFERROR(LARGE(F702:AG702,6),0)</f>
        <v>0</v>
      </c>
      <c r="F702" s="22"/>
      <c r="G702" s="22"/>
      <c r="H702" s="22"/>
      <c r="I702" s="71"/>
      <c r="J702" s="72"/>
      <c r="K702" s="72"/>
      <c r="L702" s="72"/>
      <c r="M702" s="72"/>
      <c r="N702" s="22"/>
      <c r="O702" s="22"/>
      <c r="P702" s="22"/>
      <c r="Q702" s="22"/>
      <c r="R702" s="22"/>
      <c r="S702" s="22"/>
      <c r="T702" s="71"/>
      <c r="U702" s="71"/>
      <c r="V702" s="22"/>
      <c r="W702" s="22"/>
      <c r="X702" s="22"/>
      <c r="Y702" s="73"/>
      <c r="Z702" s="22"/>
      <c r="AA702" s="22"/>
      <c r="AB702" s="22"/>
      <c r="AC702" s="22"/>
      <c r="AD702" s="22">
        <f>IFERROR(LARGE(AH702:AM702,1),0)+IFERROR(LARGE(AH702:AM702,2),0)</f>
        <v>0</v>
      </c>
      <c r="AE702" s="22">
        <f>IFERROR(LARGE(AH702:AM702,3),0)+IFERROR(LARGE(AH702:AM702,4),0)</f>
        <v>0</v>
      </c>
      <c r="AF702" s="22">
        <f>IFERROR(LARGE(AH702:AM702,5),0)+IFERROR(LARGE(AH702:AM702,6),0)</f>
        <v>0</v>
      </c>
      <c r="AG702" s="22">
        <f>IFERROR(LARGE(AH702:AM702,7),0)</f>
        <v>0</v>
      </c>
      <c r="AH702" s="22"/>
      <c r="AI702" s="22"/>
      <c r="AJ702" s="22"/>
      <c r="AK702" s="22"/>
      <c r="AL702" s="22"/>
      <c r="AM702" s="22"/>
    </row>
    <row r="703" spans="1:39">
      <c r="A703" s="3"/>
      <c r="B703" s="3"/>
      <c r="C703" s="3"/>
      <c r="D703" s="2">
        <f ca="1">IF(E702=E703,D702,CELL("wiersz",A701))</f>
        <v>109</v>
      </c>
      <c r="E703" s="23">
        <f>LARGE(F703:AG703,1)+LARGE(F703:AG703,2)+LARGE(F703:AG703,3)+LARGE(F703:AG703,4)+IFERROR(LARGE(F703:AG703,5),0)+IFERROR(LARGE(F703:AG703,6),0)</f>
        <v>0</v>
      </c>
      <c r="F703" s="22"/>
      <c r="G703" s="22"/>
      <c r="H703" s="22"/>
      <c r="I703" s="71"/>
      <c r="J703" s="72"/>
      <c r="K703" s="72"/>
      <c r="L703" s="72"/>
      <c r="M703" s="72"/>
      <c r="N703" s="22"/>
      <c r="O703" s="22"/>
      <c r="P703" s="22"/>
      <c r="Q703" s="22"/>
      <c r="R703" s="22"/>
      <c r="S703" s="22"/>
      <c r="T703" s="71"/>
      <c r="U703" s="71"/>
      <c r="V703" s="22"/>
      <c r="W703" s="22"/>
      <c r="X703" s="22"/>
      <c r="Y703" s="73"/>
      <c r="Z703" s="22"/>
      <c r="AA703" s="22"/>
      <c r="AB703" s="22"/>
      <c r="AC703" s="22"/>
      <c r="AD703" s="22">
        <f>IFERROR(LARGE(AH703:AM703,1),0)+IFERROR(LARGE(AH703:AM703,2),0)</f>
        <v>0</v>
      </c>
      <c r="AE703" s="22">
        <f>IFERROR(LARGE(AH703:AM703,3),0)+IFERROR(LARGE(AH703:AM703,4),0)</f>
        <v>0</v>
      </c>
      <c r="AF703" s="22">
        <f>IFERROR(LARGE(AH703:AM703,5),0)+IFERROR(LARGE(AH703:AM703,6),0)</f>
        <v>0</v>
      </c>
      <c r="AG703" s="22">
        <f>IFERROR(LARGE(AH703:AM703,7),0)</f>
        <v>0</v>
      </c>
      <c r="AH703" s="22"/>
      <c r="AI703" s="22"/>
      <c r="AJ703" s="22"/>
      <c r="AK703" s="22"/>
      <c r="AL703" s="22"/>
      <c r="AM703" s="22"/>
    </row>
    <row r="704" spans="1:39">
      <c r="A704" s="3"/>
      <c r="B704" s="3"/>
      <c r="C704" s="3"/>
      <c r="D704" s="2">
        <f ca="1">IF(E703=E704,D703,CELL("wiersz",A702))</f>
        <v>109</v>
      </c>
      <c r="E704" s="23">
        <f>LARGE(F704:AG704,1)+LARGE(F704:AG704,2)+LARGE(F704:AG704,3)+LARGE(F704:AG704,4)+IFERROR(LARGE(F704:AG704,5),0)+IFERROR(LARGE(F704:AG704,6),0)</f>
        <v>0</v>
      </c>
      <c r="F704" s="22"/>
      <c r="G704" s="22"/>
      <c r="H704" s="22"/>
      <c r="I704" s="71"/>
      <c r="J704" s="72"/>
      <c r="K704" s="72"/>
      <c r="L704" s="72"/>
      <c r="M704" s="72"/>
      <c r="N704" s="22"/>
      <c r="O704" s="22"/>
      <c r="P704" s="22"/>
      <c r="Q704" s="22"/>
      <c r="R704" s="22"/>
      <c r="S704" s="22"/>
      <c r="T704" s="71"/>
      <c r="U704" s="71"/>
      <c r="V704" s="22"/>
      <c r="W704" s="22"/>
      <c r="X704" s="22"/>
      <c r="Y704" s="73"/>
      <c r="Z704" s="22"/>
      <c r="AA704" s="22"/>
      <c r="AB704" s="22"/>
      <c r="AC704" s="22"/>
      <c r="AD704" s="22">
        <f>IFERROR(LARGE(AH704:AM704,1),0)+IFERROR(LARGE(AH704:AM704,2),0)</f>
        <v>0</v>
      </c>
      <c r="AE704" s="22">
        <f>IFERROR(LARGE(AH704:AM704,3),0)+IFERROR(LARGE(AH704:AM704,4),0)</f>
        <v>0</v>
      </c>
      <c r="AF704" s="22">
        <f>IFERROR(LARGE(AH704:AM704,5),0)+IFERROR(LARGE(AH704:AM704,6),0)</f>
        <v>0</v>
      </c>
      <c r="AG704" s="22">
        <f>IFERROR(LARGE(AH704:AM704,7),0)</f>
        <v>0</v>
      </c>
      <c r="AH704" s="22"/>
      <c r="AI704" s="22"/>
      <c r="AJ704" s="22"/>
      <c r="AK704" s="22"/>
      <c r="AL704" s="22"/>
      <c r="AM704" s="22"/>
    </row>
    <row r="705" spans="1:39">
      <c r="A705" s="3"/>
      <c r="B705" s="3"/>
      <c r="C705" s="3"/>
      <c r="D705" s="2">
        <f ca="1">IF(E704=E705,D704,CELL("wiersz",A703))</f>
        <v>109</v>
      </c>
      <c r="E705" s="23">
        <f>LARGE(F705:AG705,1)+LARGE(F705:AG705,2)+LARGE(F705:AG705,3)+LARGE(F705:AG705,4)+IFERROR(LARGE(F705:AG705,5),0)+IFERROR(LARGE(F705:AG705,6),0)</f>
        <v>0</v>
      </c>
      <c r="F705" s="22"/>
      <c r="G705" s="22"/>
      <c r="H705" s="22"/>
      <c r="I705" s="71"/>
      <c r="J705" s="72"/>
      <c r="K705" s="72"/>
      <c r="L705" s="72"/>
      <c r="M705" s="72"/>
      <c r="N705" s="22"/>
      <c r="O705" s="22"/>
      <c r="P705" s="22"/>
      <c r="Q705" s="22"/>
      <c r="R705" s="22"/>
      <c r="S705" s="22"/>
      <c r="T705" s="71"/>
      <c r="U705" s="71"/>
      <c r="V705" s="22"/>
      <c r="W705" s="22"/>
      <c r="X705" s="22"/>
      <c r="Y705" s="73"/>
      <c r="Z705" s="22"/>
      <c r="AA705" s="22"/>
      <c r="AB705" s="22"/>
      <c r="AC705" s="22"/>
      <c r="AD705" s="22">
        <f>IFERROR(LARGE(AH705:AM705,1),0)+IFERROR(LARGE(AH705:AM705,2),0)</f>
        <v>0</v>
      </c>
      <c r="AE705" s="22">
        <f>IFERROR(LARGE(AH705:AM705,3),0)+IFERROR(LARGE(AH705:AM705,4),0)</f>
        <v>0</v>
      </c>
      <c r="AF705" s="22">
        <f>IFERROR(LARGE(AH705:AM705,5),0)+IFERROR(LARGE(AH705:AM705,6),0)</f>
        <v>0</v>
      </c>
      <c r="AG705" s="22">
        <f>IFERROR(LARGE(AH705:AM705,7),0)</f>
        <v>0</v>
      </c>
      <c r="AH705" s="22"/>
      <c r="AI705" s="22"/>
      <c r="AJ705" s="22"/>
      <c r="AK705" s="22"/>
      <c r="AL705" s="22"/>
      <c r="AM705" s="22"/>
    </row>
    <row r="706" spans="1:39">
      <c r="A706" s="3"/>
      <c r="B706" s="3"/>
      <c r="C706" s="3"/>
      <c r="D706" s="2">
        <f ca="1">IF(E705=E706,D705,CELL("wiersz",A704))</f>
        <v>109</v>
      </c>
      <c r="E706" s="23">
        <f>LARGE(F706:AG706,1)+LARGE(F706:AG706,2)+LARGE(F706:AG706,3)+LARGE(F706:AG706,4)+IFERROR(LARGE(F706:AG706,5),0)+IFERROR(LARGE(F706:AG706,6),0)</f>
        <v>0</v>
      </c>
      <c r="F706" s="22"/>
      <c r="G706" s="22"/>
      <c r="H706" s="22"/>
      <c r="I706" s="71"/>
      <c r="J706" s="72"/>
      <c r="K706" s="72"/>
      <c r="L706" s="72"/>
      <c r="M706" s="72"/>
      <c r="N706" s="22"/>
      <c r="O706" s="22"/>
      <c r="P706" s="22"/>
      <c r="Q706" s="22"/>
      <c r="R706" s="22"/>
      <c r="S706" s="22"/>
      <c r="T706" s="71"/>
      <c r="U706" s="71"/>
      <c r="V706" s="22"/>
      <c r="W706" s="22"/>
      <c r="X706" s="22"/>
      <c r="Y706" s="73"/>
      <c r="Z706" s="22"/>
      <c r="AA706" s="22"/>
      <c r="AB706" s="22"/>
      <c r="AC706" s="22"/>
      <c r="AD706" s="22">
        <f>IFERROR(LARGE(AH706:AM706,1),0)+IFERROR(LARGE(AH706:AM706,2),0)</f>
        <v>0</v>
      </c>
      <c r="AE706" s="22">
        <f>IFERROR(LARGE(AH706:AM706,3),0)+IFERROR(LARGE(AH706:AM706,4),0)</f>
        <v>0</v>
      </c>
      <c r="AF706" s="22">
        <f>IFERROR(LARGE(AH706:AM706,5),0)+IFERROR(LARGE(AH706:AM706,6),0)</f>
        <v>0</v>
      </c>
      <c r="AG706" s="22">
        <f>IFERROR(LARGE(AH706:AM706,7),0)</f>
        <v>0</v>
      </c>
      <c r="AH706" s="22"/>
      <c r="AI706" s="22"/>
      <c r="AJ706" s="22"/>
      <c r="AK706" s="22"/>
      <c r="AL706" s="22"/>
      <c r="AM706" s="22"/>
    </row>
    <row r="707" spans="1:39">
      <c r="A707" s="3"/>
      <c r="B707" s="3"/>
      <c r="C707" s="3"/>
      <c r="D707" s="2">
        <f ca="1">IF(E706=E707,D706,CELL("wiersz",A705))</f>
        <v>109</v>
      </c>
      <c r="E707" s="23">
        <f>LARGE(F707:AG707,1)+LARGE(F707:AG707,2)+LARGE(F707:AG707,3)+LARGE(F707:AG707,4)+IFERROR(LARGE(F707:AG707,5),0)+IFERROR(LARGE(F707:AG707,6),0)</f>
        <v>0</v>
      </c>
      <c r="F707" s="22"/>
      <c r="G707" s="22"/>
      <c r="H707" s="22"/>
      <c r="I707" s="71"/>
      <c r="J707" s="72"/>
      <c r="K707" s="72"/>
      <c r="L707" s="72"/>
      <c r="M707" s="72"/>
      <c r="N707" s="22"/>
      <c r="O707" s="22"/>
      <c r="P707" s="22"/>
      <c r="Q707" s="22"/>
      <c r="R707" s="22"/>
      <c r="S707" s="22"/>
      <c r="T707" s="71"/>
      <c r="U707" s="71"/>
      <c r="V707" s="22"/>
      <c r="W707" s="22"/>
      <c r="X707" s="22"/>
      <c r="Y707" s="73"/>
      <c r="Z707" s="22"/>
      <c r="AA707" s="22"/>
      <c r="AB707" s="22"/>
      <c r="AC707" s="22"/>
      <c r="AD707" s="22">
        <f>IFERROR(LARGE(AH707:AM707,1),0)+IFERROR(LARGE(AH707:AM707,2),0)</f>
        <v>0</v>
      </c>
      <c r="AE707" s="22">
        <f>IFERROR(LARGE(AH707:AM707,3),0)+IFERROR(LARGE(AH707:AM707,4),0)</f>
        <v>0</v>
      </c>
      <c r="AF707" s="22">
        <f>IFERROR(LARGE(AH707:AM707,5),0)+IFERROR(LARGE(AH707:AM707,6),0)</f>
        <v>0</v>
      </c>
      <c r="AG707" s="22">
        <f>IFERROR(LARGE(AH707:AM707,7),0)</f>
        <v>0</v>
      </c>
      <c r="AH707" s="22"/>
      <c r="AI707" s="22"/>
      <c r="AJ707" s="22"/>
      <c r="AK707" s="22"/>
      <c r="AL707" s="22"/>
      <c r="AM707" s="22"/>
    </row>
    <row r="708" spans="1:39">
      <c r="A708" s="3"/>
      <c r="B708" s="3"/>
      <c r="C708" s="3"/>
      <c r="D708" s="2">
        <f ca="1">IF(E707=E708,D707,CELL("wiersz",A706))</f>
        <v>109</v>
      </c>
      <c r="E708" s="23">
        <f>LARGE(F708:AG708,1)+LARGE(F708:AG708,2)+LARGE(F708:AG708,3)+LARGE(F708:AG708,4)+IFERROR(LARGE(F708:AG708,5),0)+IFERROR(LARGE(F708:AG708,6),0)</f>
        <v>0</v>
      </c>
      <c r="F708" s="22"/>
      <c r="G708" s="22"/>
      <c r="H708" s="22"/>
      <c r="I708" s="71"/>
      <c r="J708" s="72"/>
      <c r="K708" s="72"/>
      <c r="L708" s="72"/>
      <c r="M708" s="72"/>
      <c r="N708" s="22"/>
      <c r="O708" s="22"/>
      <c r="P708" s="22"/>
      <c r="Q708" s="22"/>
      <c r="R708" s="22"/>
      <c r="S708" s="22"/>
      <c r="T708" s="71"/>
      <c r="U708" s="71"/>
      <c r="V708" s="22"/>
      <c r="W708" s="22"/>
      <c r="X708" s="22"/>
      <c r="Y708" s="73"/>
      <c r="Z708" s="22"/>
      <c r="AA708" s="22"/>
      <c r="AB708" s="22"/>
      <c r="AC708" s="22"/>
      <c r="AD708" s="22">
        <f>IFERROR(LARGE(AH708:AM708,1),0)+IFERROR(LARGE(AH708:AM708,2),0)</f>
        <v>0</v>
      </c>
      <c r="AE708" s="22">
        <f>IFERROR(LARGE(AH708:AM708,3),0)+IFERROR(LARGE(AH708:AM708,4),0)</f>
        <v>0</v>
      </c>
      <c r="AF708" s="22">
        <f>IFERROR(LARGE(AH708:AM708,5),0)+IFERROR(LARGE(AH708:AM708,6),0)</f>
        <v>0</v>
      </c>
      <c r="AG708" s="22">
        <f>IFERROR(LARGE(AH708:AM708,7),0)</f>
        <v>0</v>
      </c>
      <c r="AH708" s="22"/>
      <c r="AI708" s="22"/>
      <c r="AJ708" s="22"/>
      <c r="AK708" s="22"/>
      <c r="AL708" s="22"/>
      <c r="AM708" s="22"/>
    </row>
    <row r="709" spans="1:39">
      <c r="A709" s="3"/>
      <c r="B709" s="3"/>
      <c r="C709" s="3"/>
      <c r="D709" s="2">
        <f ca="1">IF(E708=E709,D708,CELL("wiersz",A707))</f>
        <v>109</v>
      </c>
      <c r="E709" s="23">
        <f>LARGE(F709:AG709,1)+LARGE(F709:AG709,2)+LARGE(F709:AG709,3)+LARGE(F709:AG709,4)+IFERROR(LARGE(F709:AG709,5),0)+IFERROR(LARGE(F709:AG709,6),0)</f>
        <v>0</v>
      </c>
      <c r="F709" s="22"/>
      <c r="G709" s="22"/>
      <c r="H709" s="22"/>
      <c r="I709" s="71"/>
      <c r="J709" s="72"/>
      <c r="K709" s="72"/>
      <c r="L709" s="72"/>
      <c r="M709" s="72"/>
      <c r="N709" s="22"/>
      <c r="O709" s="22"/>
      <c r="P709" s="22"/>
      <c r="Q709" s="22"/>
      <c r="R709" s="22"/>
      <c r="S709" s="22"/>
      <c r="T709" s="71"/>
      <c r="U709" s="71"/>
      <c r="V709" s="22"/>
      <c r="W709" s="22"/>
      <c r="X709" s="22"/>
      <c r="Y709" s="73"/>
      <c r="Z709" s="22"/>
      <c r="AA709" s="22"/>
      <c r="AB709" s="22"/>
      <c r="AC709" s="22"/>
      <c r="AD709" s="22">
        <f>IFERROR(LARGE(AH709:AM709,1),0)+IFERROR(LARGE(AH709:AM709,2),0)</f>
        <v>0</v>
      </c>
      <c r="AE709" s="22">
        <f>IFERROR(LARGE(AH709:AM709,3),0)+IFERROR(LARGE(AH709:AM709,4),0)</f>
        <v>0</v>
      </c>
      <c r="AF709" s="22">
        <f>IFERROR(LARGE(AH709:AM709,5),0)+IFERROR(LARGE(AH709:AM709,6),0)</f>
        <v>0</v>
      </c>
      <c r="AG709" s="22">
        <f>IFERROR(LARGE(AH709:AM709,7),0)</f>
        <v>0</v>
      </c>
      <c r="AH709" s="22"/>
      <c r="AI709" s="22"/>
      <c r="AJ709" s="22"/>
      <c r="AK709" s="22"/>
      <c r="AL709" s="22"/>
      <c r="AM709" s="22"/>
    </row>
    <row r="710" spans="1:39">
      <c r="A710" s="3"/>
      <c r="B710" s="3"/>
      <c r="C710" s="3"/>
      <c r="D710" s="2">
        <f ca="1">IF(E709=E710,D709,CELL("wiersz",A708))</f>
        <v>109</v>
      </c>
      <c r="E710" s="23">
        <f>LARGE(F710:AG710,1)+LARGE(F710:AG710,2)+LARGE(F710:AG710,3)+LARGE(F710:AG710,4)+IFERROR(LARGE(F710:AG710,5),0)+IFERROR(LARGE(F710:AG710,6),0)</f>
        <v>0</v>
      </c>
      <c r="F710" s="22"/>
      <c r="G710" s="22"/>
      <c r="H710" s="22"/>
      <c r="I710" s="71"/>
      <c r="J710" s="72"/>
      <c r="K710" s="72"/>
      <c r="L710" s="72"/>
      <c r="M710" s="72"/>
      <c r="N710" s="22"/>
      <c r="O710" s="22"/>
      <c r="P710" s="22"/>
      <c r="Q710" s="22"/>
      <c r="R710" s="22"/>
      <c r="S710" s="22"/>
      <c r="T710" s="71"/>
      <c r="U710" s="71"/>
      <c r="V710" s="22"/>
      <c r="W710" s="22"/>
      <c r="X710" s="22"/>
      <c r="Y710" s="73"/>
      <c r="Z710" s="22"/>
      <c r="AA710" s="22"/>
      <c r="AB710" s="22"/>
      <c r="AC710" s="22"/>
      <c r="AD710" s="22">
        <f>IFERROR(LARGE(AH710:AM710,1),0)+IFERROR(LARGE(AH710:AM710,2),0)</f>
        <v>0</v>
      </c>
      <c r="AE710" s="22">
        <f>IFERROR(LARGE(AH710:AM710,3),0)+IFERROR(LARGE(AH710:AM710,4),0)</f>
        <v>0</v>
      </c>
      <c r="AF710" s="22">
        <f>IFERROR(LARGE(AH710:AM710,5),0)+IFERROR(LARGE(AH710:AM710,6),0)</f>
        <v>0</v>
      </c>
      <c r="AG710" s="22">
        <f>IFERROR(LARGE(AH710:AM710,7),0)</f>
        <v>0</v>
      </c>
      <c r="AH710" s="22"/>
      <c r="AI710" s="22"/>
      <c r="AJ710" s="22"/>
      <c r="AK710" s="22"/>
      <c r="AL710" s="22"/>
      <c r="AM710" s="22"/>
    </row>
    <row r="711" spans="1:39">
      <c r="A711" s="3"/>
      <c r="B711" s="3"/>
      <c r="C711" s="3"/>
      <c r="D711" s="2">
        <f ca="1">IF(E710=E711,D710,CELL("wiersz",A709))</f>
        <v>109</v>
      </c>
      <c r="E711" s="23">
        <f>LARGE(F711:AG711,1)+LARGE(F711:AG711,2)+LARGE(F711:AG711,3)+LARGE(F711:AG711,4)+IFERROR(LARGE(F711:AG711,5),0)+IFERROR(LARGE(F711:AG711,6),0)</f>
        <v>0</v>
      </c>
      <c r="F711" s="22"/>
      <c r="G711" s="22"/>
      <c r="H711" s="22"/>
      <c r="I711" s="71"/>
      <c r="J711" s="72"/>
      <c r="K711" s="72"/>
      <c r="L711" s="72"/>
      <c r="M711" s="72"/>
      <c r="N711" s="22"/>
      <c r="O711" s="22"/>
      <c r="P711" s="22"/>
      <c r="Q711" s="22"/>
      <c r="R711" s="22"/>
      <c r="S711" s="22"/>
      <c r="T711" s="71"/>
      <c r="U711" s="71"/>
      <c r="V711" s="22"/>
      <c r="W711" s="22"/>
      <c r="X711" s="22"/>
      <c r="Y711" s="73"/>
      <c r="Z711" s="22"/>
      <c r="AA711" s="22"/>
      <c r="AB711" s="22"/>
      <c r="AC711" s="22"/>
      <c r="AD711" s="22">
        <f>IFERROR(LARGE(AH711:AM711,1),0)+IFERROR(LARGE(AH711:AM711,2),0)</f>
        <v>0</v>
      </c>
      <c r="AE711" s="22">
        <f>IFERROR(LARGE(AH711:AM711,3),0)+IFERROR(LARGE(AH711:AM711,4),0)</f>
        <v>0</v>
      </c>
      <c r="AF711" s="22">
        <f>IFERROR(LARGE(AH711:AM711,5),0)+IFERROR(LARGE(AH711:AM711,6),0)</f>
        <v>0</v>
      </c>
      <c r="AG711" s="22">
        <f>IFERROR(LARGE(AH711:AM711,7),0)</f>
        <v>0</v>
      </c>
      <c r="AH711" s="22"/>
      <c r="AI711" s="22"/>
      <c r="AJ711" s="22"/>
      <c r="AK711" s="22"/>
      <c r="AL711" s="22"/>
      <c r="AM711" s="22"/>
    </row>
    <row r="712" spans="1:39">
      <c r="A712" s="3"/>
      <c r="B712" s="3"/>
      <c r="C712" s="3"/>
      <c r="D712" s="2">
        <f ca="1">IF(E711=E712,D711,CELL("wiersz",A710))</f>
        <v>109</v>
      </c>
      <c r="E712" s="23">
        <f>LARGE(F712:AG712,1)+LARGE(F712:AG712,2)+LARGE(F712:AG712,3)+LARGE(F712:AG712,4)+IFERROR(LARGE(F712:AG712,5),0)+IFERROR(LARGE(F712:AG712,6),0)</f>
        <v>0</v>
      </c>
      <c r="F712" s="22"/>
      <c r="G712" s="22"/>
      <c r="H712" s="22"/>
      <c r="I712" s="71"/>
      <c r="J712" s="72"/>
      <c r="K712" s="72"/>
      <c r="L712" s="72"/>
      <c r="M712" s="72"/>
      <c r="N712" s="22"/>
      <c r="O712" s="22"/>
      <c r="P712" s="22"/>
      <c r="Q712" s="22"/>
      <c r="R712" s="22"/>
      <c r="S712" s="22"/>
      <c r="T712" s="71"/>
      <c r="U712" s="71"/>
      <c r="V712" s="22"/>
      <c r="W712" s="22"/>
      <c r="X712" s="22"/>
      <c r="Y712" s="73"/>
      <c r="Z712" s="22"/>
      <c r="AA712" s="22"/>
      <c r="AB712" s="22"/>
      <c r="AC712" s="22"/>
      <c r="AD712" s="22">
        <f>IFERROR(LARGE(AH712:AM712,1),0)+IFERROR(LARGE(AH712:AM712,2),0)</f>
        <v>0</v>
      </c>
      <c r="AE712" s="22">
        <f>IFERROR(LARGE(AH712:AM712,3),0)+IFERROR(LARGE(AH712:AM712,4),0)</f>
        <v>0</v>
      </c>
      <c r="AF712" s="22">
        <f>IFERROR(LARGE(AH712:AM712,5),0)+IFERROR(LARGE(AH712:AM712,6),0)</f>
        <v>0</v>
      </c>
      <c r="AG712" s="22">
        <f>IFERROR(LARGE(AH712:AM712,7),0)</f>
        <v>0</v>
      </c>
      <c r="AH712" s="22"/>
      <c r="AI712" s="22"/>
      <c r="AJ712" s="22"/>
      <c r="AK712" s="22"/>
      <c r="AL712" s="22"/>
      <c r="AM712" s="22"/>
    </row>
    <row r="713" spans="1:39">
      <c r="A713" s="3"/>
      <c r="B713" s="3"/>
      <c r="C713" s="3"/>
      <c r="D713" s="2">
        <f ca="1">IF(E712=E713,D712,CELL("wiersz",A711))</f>
        <v>109</v>
      </c>
      <c r="E713" s="23">
        <f>LARGE(F713:AG713,1)+LARGE(F713:AG713,2)+LARGE(F713:AG713,3)+LARGE(F713:AG713,4)+IFERROR(LARGE(F713:AG713,5),0)+IFERROR(LARGE(F713:AG713,6),0)</f>
        <v>0</v>
      </c>
      <c r="F713" s="22"/>
      <c r="G713" s="22"/>
      <c r="H713" s="22"/>
      <c r="I713" s="71"/>
      <c r="J713" s="72"/>
      <c r="K713" s="72"/>
      <c r="L713" s="72"/>
      <c r="M713" s="72"/>
      <c r="N713" s="22"/>
      <c r="O713" s="22"/>
      <c r="P713" s="22"/>
      <c r="Q713" s="22"/>
      <c r="R713" s="22"/>
      <c r="S713" s="22"/>
      <c r="T713" s="71"/>
      <c r="U713" s="71"/>
      <c r="V713" s="22"/>
      <c r="W713" s="22"/>
      <c r="X713" s="22"/>
      <c r="Y713" s="73"/>
      <c r="Z713" s="22"/>
      <c r="AA713" s="22"/>
      <c r="AB713" s="22"/>
      <c r="AC713" s="22"/>
      <c r="AD713" s="22">
        <f>IFERROR(LARGE(AH713:AM713,1),0)+IFERROR(LARGE(AH713:AM713,2),0)</f>
        <v>0</v>
      </c>
      <c r="AE713" s="22">
        <f>IFERROR(LARGE(AH713:AM713,3),0)+IFERROR(LARGE(AH713:AM713,4),0)</f>
        <v>0</v>
      </c>
      <c r="AF713" s="22">
        <f>IFERROR(LARGE(AH713:AM713,5),0)+IFERROR(LARGE(AH713:AM713,6),0)</f>
        <v>0</v>
      </c>
      <c r="AG713" s="22">
        <f>IFERROR(LARGE(AH713:AM713,7),0)</f>
        <v>0</v>
      </c>
      <c r="AH713" s="22"/>
      <c r="AI713" s="22"/>
      <c r="AJ713" s="22"/>
      <c r="AK713" s="22"/>
      <c r="AL713" s="22"/>
      <c r="AM713" s="22"/>
    </row>
    <row r="714" spans="1:39">
      <c r="A714" s="3"/>
      <c r="B714" s="3"/>
      <c r="C714" s="3"/>
      <c r="D714" s="2">
        <f ca="1">IF(E713=E714,D713,CELL("wiersz",A712))</f>
        <v>109</v>
      </c>
      <c r="E714" s="23">
        <f>LARGE(F714:AG714,1)+LARGE(F714:AG714,2)+LARGE(F714:AG714,3)+LARGE(F714:AG714,4)+IFERROR(LARGE(F714:AG714,5),0)+IFERROR(LARGE(F714:AG714,6),0)</f>
        <v>0</v>
      </c>
      <c r="F714" s="22"/>
      <c r="G714" s="22"/>
      <c r="H714" s="22"/>
      <c r="I714" s="71"/>
      <c r="J714" s="72"/>
      <c r="K714" s="72"/>
      <c r="L714" s="72"/>
      <c r="M714" s="72"/>
      <c r="N714" s="22"/>
      <c r="O714" s="22"/>
      <c r="P714" s="22"/>
      <c r="Q714" s="22"/>
      <c r="R714" s="22"/>
      <c r="S714" s="22"/>
      <c r="T714" s="71"/>
      <c r="U714" s="71"/>
      <c r="V714" s="22"/>
      <c r="W714" s="22"/>
      <c r="X714" s="22"/>
      <c r="Y714" s="73"/>
      <c r="Z714" s="22"/>
      <c r="AA714" s="22"/>
      <c r="AB714" s="22"/>
      <c r="AC714" s="22"/>
      <c r="AD714" s="22">
        <f>IFERROR(LARGE(AH714:AM714,1),0)+IFERROR(LARGE(AH714:AM714,2),0)</f>
        <v>0</v>
      </c>
      <c r="AE714" s="22">
        <f>IFERROR(LARGE(AH714:AM714,3),0)+IFERROR(LARGE(AH714:AM714,4),0)</f>
        <v>0</v>
      </c>
      <c r="AF714" s="22">
        <f>IFERROR(LARGE(AH714:AM714,5),0)+IFERROR(LARGE(AH714:AM714,6),0)</f>
        <v>0</v>
      </c>
      <c r="AG714" s="22">
        <f>IFERROR(LARGE(AH714:AM714,7),0)</f>
        <v>0</v>
      </c>
      <c r="AH714" s="22"/>
      <c r="AI714" s="22"/>
      <c r="AJ714" s="22"/>
      <c r="AK714" s="22"/>
      <c r="AL714" s="22"/>
      <c r="AM714" s="22"/>
    </row>
    <row r="715" spans="1:39">
      <c r="A715" s="3"/>
      <c r="B715" s="3"/>
      <c r="C715" s="3"/>
      <c r="D715" s="2">
        <f ca="1">IF(E714=E715,D714,CELL("wiersz",A713))</f>
        <v>109</v>
      </c>
      <c r="E715" s="23">
        <f>LARGE(F715:AG715,1)+LARGE(F715:AG715,2)+LARGE(F715:AG715,3)+LARGE(F715:AG715,4)+IFERROR(LARGE(F715:AG715,5),0)+IFERROR(LARGE(F715:AG715,6),0)</f>
        <v>0</v>
      </c>
      <c r="F715" s="22"/>
      <c r="G715" s="22"/>
      <c r="H715" s="22"/>
      <c r="I715" s="71"/>
      <c r="J715" s="72"/>
      <c r="K715" s="72"/>
      <c r="L715" s="72"/>
      <c r="M715" s="72"/>
      <c r="N715" s="22"/>
      <c r="O715" s="22"/>
      <c r="P715" s="22"/>
      <c r="Q715" s="22"/>
      <c r="R715" s="22"/>
      <c r="S715" s="22"/>
      <c r="T715" s="71"/>
      <c r="U715" s="71"/>
      <c r="V715" s="22"/>
      <c r="W715" s="22"/>
      <c r="X715" s="22"/>
      <c r="Y715" s="73"/>
      <c r="Z715" s="22"/>
      <c r="AA715" s="22"/>
      <c r="AB715" s="22"/>
      <c r="AC715" s="22"/>
      <c r="AD715" s="22">
        <f>IFERROR(LARGE(AH715:AM715,1),0)+IFERROR(LARGE(AH715:AM715,2),0)</f>
        <v>0</v>
      </c>
      <c r="AE715" s="22">
        <f>IFERROR(LARGE(AH715:AM715,3),0)+IFERROR(LARGE(AH715:AM715,4),0)</f>
        <v>0</v>
      </c>
      <c r="AF715" s="22">
        <f>IFERROR(LARGE(AH715:AM715,5),0)+IFERROR(LARGE(AH715:AM715,6),0)</f>
        <v>0</v>
      </c>
      <c r="AG715" s="22">
        <f>IFERROR(LARGE(AH715:AM715,7),0)</f>
        <v>0</v>
      </c>
      <c r="AH715" s="22"/>
      <c r="AI715" s="22"/>
      <c r="AJ715" s="22"/>
      <c r="AK715" s="22"/>
      <c r="AL715" s="22"/>
      <c r="AM715" s="22"/>
    </row>
    <row r="716" spans="1:39">
      <c r="A716" s="3"/>
      <c r="B716" s="3"/>
      <c r="C716" s="3"/>
      <c r="D716" s="2">
        <f ca="1">IF(E715=E716,D715,CELL("wiersz",A714))</f>
        <v>109</v>
      </c>
      <c r="E716" s="23">
        <f>LARGE(F716:AG716,1)+LARGE(F716:AG716,2)+LARGE(F716:AG716,3)+LARGE(F716:AG716,4)+IFERROR(LARGE(F716:AG716,5),0)+IFERROR(LARGE(F716:AG716,6),0)</f>
        <v>0</v>
      </c>
      <c r="F716" s="22"/>
      <c r="G716" s="22"/>
      <c r="H716" s="22"/>
      <c r="I716" s="71"/>
      <c r="J716" s="72"/>
      <c r="K716" s="72"/>
      <c r="L716" s="72"/>
      <c r="M716" s="72"/>
      <c r="N716" s="22"/>
      <c r="O716" s="22"/>
      <c r="P716" s="22"/>
      <c r="Q716" s="22"/>
      <c r="R716" s="22"/>
      <c r="S716" s="22"/>
      <c r="T716" s="71"/>
      <c r="U716" s="71"/>
      <c r="V716" s="22"/>
      <c r="W716" s="22"/>
      <c r="X716" s="22"/>
      <c r="Y716" s="73"/>
      <c r="Z716" s="22"/>
      <c r="AA716" s="22"/>
      <c r="AB716" s="22"/>
      <c r="AC716" s="22"/>
      <c r="AD716" s="22">
        <f>IFERROR(LARGE(AH716:AM716,1),0)+IFERROR(LARGE(AH716:AM716,2),0)</f>
        <v>0</v>
      </c>
      <c r="AE716" s="22">
        <f>IFERROR(LARGE(AH716:AM716,3),0)+IFERROR(LARGE(AH716:AM716,4),0)</f>
        <v>0</v>
      </c>
      <c r="AF716" s="22">
        <f>IFERROR(LARGE(AH716:AM716,5),0)+IFERROR(LARGE(AH716:AM716,6),0)</f>
        <v>0</v>
      </c>
      <c r="AG716" s="22">
        <f>IFERROR(LARGE(AH716:AM716,7),0)</f>
        <v>0</v>
      </c>
      <c r="AH716" s="22"/>
      <c r="AI716" s="22"/>
      <c r="AJ716" s="22"/>
      <c r="AK716" s="22"/>
      <c r="AL716" s="22"/>
      <c r="AM716" s="22"/>
    </row>
    <row r="717" spans="1:39">
      <c r="A717" s="3"/>
      <c r="B717" s="3"/>
      <c r="C717" s="3"/>
      <c r="D717" s="2">
        <f ca="1">IF(E716=E717,D716,CELL("wiersz",A715))</f>
        <v>109</v>
      </c>
      <c r="E717" s="23">
        <f>LARGE(F717:AG717,1)+LARGE(F717:AG717,2)+LARGE(F717:AG717,3)+LARGE(F717:AG717,4)+IFERROR(LARGE(F717:AG717,5),0)+IFERROR(LARGE(F717:AG717,6),0)</f>
        <v>0</v>
      </c>
      <c r="F717" s="22"/>
      <c r="G717" s="22"/>
      <c r="H717" s="22"/>
      <c r="I717" s="71"/>
      <c r="J717" s="72"/>
      <c r="K717" s="72"/>
      <c r="L717" s="72"/>
      <c r="M717" s="72"/>
      <c r="N717" s="22"/>
      <c r="O717" s="22"/>
      <c r="P717" s="22"/>
      <c r="Q717" s="22"/>
      <c r="R717" s="22"/>
      <c r="S717" s="22"/>
      <c r="T717" s="71"/>
      <c r="U717" s="71"/>
      <c r="V717" s="22"/>
      <c r="W717" s="22"/>
      <c r="X717" s="22"/>
      <c r="Y717" s="73"/>
      <c r="Z717" s="22"/>
      <c r="AA717" s="22"/>
      <c r="AB717" s="22"/>
      <c r="AC717" s="22"/>
      <c r="AD717" s="22">
        <f>IFERROR(LARGE(AH717:AM717,1),0)+IFERROR(LARGE(AH717:AM717,2),0)</f>
        <v>0</v>
      </c>
      <c r="AE717" s="22">
        <f>IFERROR(LARGE(AH717:AM717,3),0)+IFERROR(LARGE(AH717:AM717,4),0)</f>
        <v>0</v>
      </c>
      <c r="AF717" s="22">
        <f>IFERROR(LARGE(AH717:AM717,5),0)+IFERROR(LARGE(AH717:AM717,6),0)</f>
        <v>0</v>
      </c>
      <c r="AG717" s="22">
        <f>IFERROR(LARGE(AH717:AM717,7),0)</f>
        <v>0</v>
      </c>
      <c r="AH717" s="22"/>
      <c r="AI717" s="22"/>
      <c r="AJ717" s="22"/>
      <c r="AK717" s="22"/>
      <c r="AL717" s="22"/>
      <c r="AM717" s="22"/>
    </row>
    <row r="718" spans="1:39">
      <c r="A718" s="3"/>
      <c r="B718" s="3"/>
      <c r="C718" s="3"/>
      <c r="D718" s="2">
        <f ca="1">IF(E717=E718,D717,CELL("wiersz",A716))</f>
        <v>109</v>
      </c>
      <c r="E718" s="23">
        <f>LARGE(F718:AG718,1)+LARGE(F718:AG718,2)+LARGE(F718:AG718,3)+LARGE(F718:AG718,4)+IFERROR(LARGE(F718:AG718,5),0)+IFERROR(LARGE(F718:AG718,6),0)</f>
        <v>0</v>
      </c>
      <c r="F718" s="22"/>
      <c r="G718" s="22"/>
      <c r="H718" s="22"/>
      <c r="I718" s="71"/>
      <c r="J718" s="72"/>
      <c r="K718" s="72"/>
      <c r="L718" s="72"/>
      <c r="M718" s="72"/>
      <c r="N718" s="22"/>
      <c r="O718" s="22"/>
      <c r="P718" s="22"/>
      <c r="Q718" s="22"/>
      <c r="R718" s="22"/>
      <c r="S718" s="22"/>
      <c r="T718" s="71"/>
      <c r="U718" s="71"/>
      <c r="V718" s="22"/>
      <c r="W718" s="22"/>
      <c r="X718" s="22"/>
      <c r="Y718" s="73"/>
      <c r="Z718" s="22"/>
      <c r="AA718" s="22"/>
      <c r="AB718" s="22"/>
      <c r="AC718" s="22"/>
      <c r="AD718" s="22">
        <f>IFERROR(LARGE(AH718:AM718,1),0)+IFERROR(LARGE(AH718:AM718,2),0)</f>
        <v>0</v>
      </c>
      <c r="AE718" s="22">
        <f>IFERROR(LARGE(AH718:AM718,3),0)+IFERROR(LARGE(AH718:AM718,4),0)</f>
        <v>0</v>
      </c>
      <c r="AF718" s="22">
        <f>IFERROR(LARGE(AH718:AM718,5),0)+IFERROR(LARGE(AH718:AM718,6),0)</f>
        <v>0</v>
      </c>
      <c r="AG718" s="22">
        <f>IFERROR(LARGE(AH718:AM718,7),0)</f>
        <v>0</v>
      </c>
      <c r="AH718" s="22"/>
      <c r="AI718" s="22"/>
      <c r="AJ718" s="22"/>
      <c r="AK718" s="22"/>
      <c r="AL718" s="22"/>
      <c r="AM718" s="22"/>
    </row>
    <row r="719" spans="1:39">
      <c r="A719" s="3"/>
      <c r="B719" s="3"/>
      <c r="C719" s="3"/>
      <c r="D719" s="2">
        <f ca="1">IF(E718=E719,D718,CELL("wiersz",A717))</f>
        <v>109</v>
      </c>
      <c r="E719" s="23">
        <f>LARGE(F719:AG719,1)+LARGE(F719:AG719,2)+LARGE(F719:AG719,3)+LARGE(F719:AG719,4)+IFERROR(LARGE(F719:AG719,5),0)+IFERROR(LARGE(F719:AG719,6),0)</f>
        <v>0</v>
      </c>
      <c r="F719" s="22"/>
      <c r="G719" s="22"/>
      <c r="H719" s="22"/>
      <c r="I719" s="71"/>
      <c r="J719" s="72"/>
      <c r="K719" s="72"/>
      <c r="L719" s="72"/>
      <c r="M719" s="72"/>
      <c r="N719" s="22"/>
      <c r="O719" s="22"/>
      <c r="P719" s="22"/>
      <c r="Q719" s="22"/>
      <c r="R719" s="22"/>
      <c r="S719" s="22"/>
      <c r="T719" s="71"/>
      <c r="U719" s="71"/>
      <c r="V719" s="22"/>
      <c r="W719" s="22"/>
      <c r="X719" s="22"/>
      <c r="Y719" s="73"/>
      <c r="Z719" s="22"/>
      <c r="AA719" s="22"/>
      <c r="AB719" s="22"/>
      <c r="AC719" s="22"/>
      <c r="AD719" s="22">
        <f>IFERROR(LARGE(AH719:AM719,1),0)+IFERROR(LARGE(AH719:AM719,2),0)</f>
        <v>0</v>
      </c>
      <c r="AE719" s="22">
        <f>IFERROR(LARGE(AH719:AM719,3),0)+IFERROR(LARGE(AH719:AM719,4),0)</f>
        <v>0</v>
      </c>
      <c r="AF719" s="22">
        <f>IFERROR(LARGE(AH719:AM719,5),0)+IFERROR(LARGE(AH719:AM719,6),0)</f>
        <v>0</v>
      </c>
      <c r="AG719" s="22">
        <f>IFERROR(LARGE(AH719:AM719,7),0)</f>
        <v>0</v>
      </c>
      <c r="AH719" s="22"/>
      <c r="AI719" s="22"/>
      <c r="AJ719" s="22"/>
      <c r="AK719" s="22"/>
      <c r="AL719" s="22"/>
      <c r="AM719" s="22"/>
    </row>
    <row r="720" spans="1:39">
      <c r="F720" s="74"/>
      <c r="G720" s="74"/>
      <c r="H720" s="74"/>
      <c r="I720" s="74"/>
      <c r="J720" s="74"/>
      <c r="K720" s="74"/>
      <c r="L720" s="74"/>
      <c r="M720" s="74"/>
      <c r="N720" s="74"/>
      <c r="O720" s="74"/>
      <c r="P720" s="74"/>
      <c r="Q720" s="74"/>
      <c r="R720" s="74"/>
      <c r="S720" s="74"/>
      <c r="T720" s="74"/>
      <c r="U720" s="74"/>
      <c r="V720" s="74"/>
      <c r="W720" s="74"/>
      <c r="X720" s="74"/>
      <c r="Y720" s="74"/>
      <c r="Z720" s="74"/>
      <c r="AA720" s="74"/>
      <c r="AB720" s="74"/>
      <c r="AC720" s="74"/>
      <c r="AD720" s="74"/>
      <c r="AE720" s="74"/>
      <c r="AF720" s="74"/>
      <c r="AG720" s="74"/>
      <c r="AH720" s="74"/>
      <c r="AI720" s="74"/>
      <c r="AJ720" s="74"/>
      <c r="AK720" s="74"/>
      <c r="AL720" s="74"/>
      <c r="AM720" s="74"/>
    </row>
    <row r="721" spans="6:39">
      <c r="F721" s="74"/>
      <c r="G721" s="74"/>
      <c r="H721" s="74"/>
      <c r="I721" s="74"/>
      <c r="J721" s="74"/>
      <c r="K721" s="74"/>
      <c r="L721" s="74"/>
      <c r="M721" s="74"/>
      <c r="N721" s="74"/>
      <c r="O721" s="74"/>
      <c r="P721" s="74"/>
      <c r="Q721" s="74"/>
      <c r="R721" s="74"/>
      <c r="S721" s="74"/>
      <c r="T721" s="74"/>
      <c r="U721" s="74"/>
      <c r="V721" s="74"/>
      <c r="W721" s="74"/>
      <c r="X721" s="74"/>
      <c r="Y721" s="74"/>
      <c r="Z721" s="74"/>
      <c r="AA721" s="74"/>
      <c r="AB721" s="74"/>
      <c r="AC721" s="74"/>
      <c r="AD721" s="74"/>
      <c r="AE721" s="74"/>
      <c r="AF721" s="74"/>
      <c r="AG721" s="74"/>
      <c r="AH721" s="74"/>
      <c r="AI721" s="74"/>
      <c r="AJ721" s="74"/>
      <c r="AK721" s="74"/>
      <c r="AL721" s="74"/>
      <c r="AM721" s="74"/>
    </row>
    <row r="722" spans="6:39">
      <c r="F722" s="74"/>
      <c r="G722" s="74"/>
      <c r="H722" s="74"/>
      <c r="I722" s="74"/>
      <c r="J722" s="74"/>
      <c r="K722" s="74"/>
      <c r="L722" s="74"/>
      <c r="M722" s="74"/>
      <c r="N722" s="74"/>
      <c r="O722" s="74"/>
      <c r="P722" s="74"/>
      <c r="Q722" s="74"/>
      <c r="R722" s="74"/>
      <c r="S722" s="74"/>
      <c r="T722" s="74"/>
      <c r="U722" s="74"/>
      <c r="V722" s="74"/>
      <c r="W722" s="74"/>
      <c r="X722" s="74"/>
      <c r="Y722" s="74"/>
      <c r="Z722" s="74"/>
      <c r="AA722" s="74"/>
      <c r="AB722" s="74"/>
      <c r="AC722" s="74"/>
      <c r="AD722" s="74"/>
      <c r="AE722" s="74"/>
      <c r="AF722" s="74"/>
      <c r="AG722" s="74"/>
      <c r="AH722" s="74"/>
      <c r="AI722" s="74"/>
      <c r="AJ722" s="74"/>
      <c r="AK722" s="74"/>
      <c r="AL722" s="74"/>
      <c r="AM722" s="74"/>
    </row>
    <row r="723" spans="6:39">
      <c r="F723" s="74"/>
      <c r="G723" s="74"/>
      <c r="H723" s="74"/>
      <c r="I723" s="74"/>
      <c r="J723" s="74"/>
      <c r="K723" s="74"/>
      <c r="L723" s="74"/>
      <c r="M723" s="74"/>
      <c r="N723" s="74"/>
      <c r="O723" s="74"/>
      <c r="P723" s="74"/>
      <c r="Q723" s="74"/>
      <c r="R723" s="74"/>
      <c r="S723" s="74"/>
      <c r="T723" s="74"/>
      <c r="U723" s="74"/>
      <c r="V723" s="74"/>
      <c r="W723" s="74"/>
      <c r="X723" s="74"/>
      <c r="Y723" s="74"/>
      <c r="Z723" s="74"/>
      <c r="AA723" s="74"/>
      <c r="AB723" s="74"/>
      <c r="AC723" s="74"/>
      <c r="AD723" s="74"/>
      <c r="AE723" s="74"/>
      <c r="AF723" s="74"/>
      <c r="AG723" s="74"/>
      <c r="AH723" s="74"/>
      <c r="AI723" s="74"/>
      <c r="AJ723" s="74"/>
      <c r="AK723" s="74"/>
      <c r="AL723" s="74"/>
      <c r="AM723" s="74"/>
    </row>
    <row r="724" spans="6:39">
      <c r="F724" s="74"/>
      <c r="G724" s="74"/>
      <c r="H724" s="74"/>
      <c r="I724" s="74"/>
      <c r="J724" s="74"/>
      <c r="K724" s="74"/>
      <c r="L724" s="74"/>
      <c r="M724" s="74"/>
      <c r="N724" s="74"/>
      <c r="O724" s="74"/>
      <c r="P724" s="74"/>
      <c r="Q724" s="74"/>
      <c r="R724" s="74"/>
      <c r="S724" s="74"/>
      <c r="T724" s="74"/>
      <c r="U724" s="74"/>
      <c r="V724" s="74"/>
      <c r="W724" s="74"/>
      <c r="X724" s="74"/>
      <c r="Y724" s="74"/>
      <c r="Z724" s="74"/>
      <c r="AA724" s="74"/>
      <c r="AB724" s="74"/>
      <c r="AC724" s="74"/>
      <c r="AD724" s="74"/>
      <c r="AE724" s="74"/>
      <c r="AF724" s="74"/>
      <c r="AG724" s="74"/>
      <c r="AH724" s="74"/>
      <c r="AI724" s="74"/>
      <c r="AJ724" s="74"/>
      <c r="AK724" s="74"/>
      <c r="AL724" s="74"/>
      <c r="AM724" s="74"/>
    </row>
    <row r="725" spans="6:39">
      <c r="F725" s="74"/>
      <c r="G725" s="74"/>
      <c r="H725" s="74"/>
      <c r="I725" s="74"/>
      <c r="J725" s="74"/>
      <c r="K725" s="74"/>
      <c r="L725" s="74"/>
      <c r="M725" s="74"/>
      <c r="N725" s="74"/>
      <c r="O725" s="74"/>
      <c r="P725" s="74"/>
      <c r="Q725" s="74"/>
      <c r="R725" s="74"/>
      <c r="S725" s="74"/>
      <c r="T725" s="74"/>
      <c r="U725" s="74"/>
      <c r="V725" s="74"/>
      <c r="W725" s="74"/>
      <c r="X725" s="74"/>
      <c r="Y725" s="74"/>
      <c r="Z725" s="74"/>
      <c r="AA725" s="74"/>
      <c r="AB725" s="74"/>
      <c r="AC725" s="74"/>
      <c r="AD725" s="74"/>
      <c r="AE725" s="74"/>
      <c r="AF725" s="74"/>
      <c r="AG725" s="74"/>
      <c r="AH725" s="74"/>
      <c r="AI725" s="74"/>
      <c r="AJ725" s="74"/>
      <c r="AK725" s="74"/>
      <c r="AL725" s="74"/>
      <c r="AM725" s="74"/>
    </row>
    <row r="726" spans="6:39">
      <c r="F726" s="74"/>
      <c r="G726" s="74"/>
      <c r="H726" s="74"/>
      <c r="I726" s="74"/>
      <c r="J726" s="74"/>
      <c r="K726" s="74"/>
      <c r="L726" s="74"/>
      <c r="M726" s="74"/>
      <c r="N726" s="74"/>
      <c r="O726" s="74"/>
      <c r="P726" s="74"/>
      <c r="Q726" s="74"/>
      <c r="R726" s="74"/>
      <c r="S726" s="74"/>
      <c r="T726" s="74"/>
      <c r="U726" s="74"/>
      <c r="V726" s="74"/>
      <c r="W726" s="74"/>
      <c r="X726" s="74"/>
      <c r="Y726" s="74"/>
      <c r="Z726" s="74"/>
      <c r="AA726" s="74"/>
      <c r="AB726" s="74"/>
      <c r="AC726" s="74"/>
      <c r="AD726" s="74"/>
      <c r="AE726" s="74"/>
      <c r="AF726" s="74"/>
      <c r="AG726" s="74"/>
      <c r="AH726" s="74"/>
      <c r="AI726" s="74"/>
      <c r="AJ726" s="74"/>
      <c r="AK726" s="74"/>
      <c r="AL726" s="74"/>
      <c r="AM726" s="74"/>
    </row>
    <row r="727" spans="6:39">
      <c r="F727" s="74"/>
      <c r="G727" s="74"/>
      <c r="H727" s="74"/>
      <c r="I727" s="74"/>
      <c r="J727" s="74"/>
      <c r="K727" s="74"/>
      <c r="L727" s="74"/>
      <c r="M727" s="74"/>
      <c r="N727" s="74"/>
      <c r="O727" s="74"/>
      <c r="P727" s="74"/>
      <c r="Q727" s="74"/>
      <c r="R727" s="74"/>
      <c r="S727" s="74"/>
      <c r="T727" s="74"/>
      <c r="U727" s="74"/>
      <c r="V727" s="74"/>
      <c r="W727" s="74"/>
      <c r="X727" s="74"/>
      <c r="Y727" s="74"/>
      <c r="Z727" s="74"/>
      <c r="AA727" s="74"/>
      <c r="AB727" s="74"/>
      <c r="AC727" s="74"/>
      <c r="AD727" s="74"/>
      <c r="AE727" s="74"/>
      <c r="AF727" s="74"/>
      <c r="AG727" s="74"/>
      <c r="AH727" s="74"/>
      <c r="AI727" s="74"/>
      <c r="AJ727" s="74"/>
      <c r="AK727" s="74"/>
      <c r="AL727" s="74"/>
      <c r="AM727" s="74"/>
    </row>
    <row r="728" spans="6:39">
      <c r="F728" s="74"/>
      <c r="G728" s="74"/>
      <c r="H728" s="74"/>
      <c r="I728" s="74"/>
      <c r="J728" s="74"/>
      <c r="K728" s="74"/>
      <c r="L728" s="74"/>
      <c r="M728" s="74"/>
      <c r="N728" s="74"/>
      <c r="O728" s="74"/>
      <c r="P728" s="74"/>
      <c r="Q728" s="74"/>
      <c r="R728" s="74"/>
      <c r="S728" s="74"/>
      <c r="T728" s="74"/>
      <c r="U728" s="74"/>
      <c r="V728" s="74"/>
      <c r="W728" s="74"/>
      <c r="X728" s="74"/>
      <c r="Y728" s="74"/>
      <c r="Z728" s="74"/>
      <c r="AA728" s="74"/>
      <c r="AB728" s="74"/>
      <c r="AC728" s="74"/>
      <c r="AD728" s="74"/>
      <c r="AE728" s="74"/>
      <c r="AF728" s="74"/>
      <c r="AG728" s="74"/>
      <c r="AH728" s="74"/>
      <c r="AI728" s="74"/>
      <c r="AJ728" s="74"/>
      <c r="AK728" s="74"/>
      <c r="AL728" s="74"/>
      <c r="AM728" s="74"/>
    </row>
    <row r="729" spans="6:39">
      <c r="F729" s="74"/>
      <c r="G729" s="74"/>
      <c r="H729" s="74"/>
      <c r="I729" s="74"/>
      <c r="J729" s="74"/>
      <c r="K729" s="74"/>
      <c r="L729" s="74"/>
      <c r="M729" s="74"/>
      <c r="N729" s="74"/>
      <c r="O729" s="74"/>
      <c r="P729" s="74"/>
      <c r="Q729" s="74"/>
      <c r="R729" s="74"/>
      <c r="S729" s="74"/>
      <c r="T729" s="74"/>
      <c r="U729" s="74"/>
      <c r="V729" s="74"/>
      <c r="W729" s="74"/>
      <c r="X729" s="74"/>
      <c r="Y729" s="74"/>
      <c r="Z729" s="74"/>
      <c r="AA729" s="74"/>
      <c r="AB729" s="74"/>
      <c r="AC729" s="74"/>
      <c r="AD729" s="74"/>
      <c r="AE729" s="74"/>
      <c r="AF729" s="74"/>
      <c r="AG729" s="74"/>
      <c r="AH729" s="74"/>
      <c r="AI729" s="74"/>
      <c r="AJ729" s="74"/>
      <c r="AK729" s="74"/>
      <c r="AL729" s="74"/>
      <c r="AM729" s="74"/>
    </row>
    <row r="730" spans="6:39">
      <c r="F730" s="74"/>
      <c r="G730" s="74"/>
      <c r="H730" s="74"/>
      <c r="I730" s="74"/>
      <c r="J730" s="74"/>
      <c r="K730" s="74"/>
      <c r="L730" s="74"/>
      <c r="M730" s="74"/>
      <c r="N730" s="74"/>
      <c r="O730" s="74"/>
      <c r="P730" s="74"/>
      <c r="Q730" s="74"/>
      <c r="R730" s="74"/>
      <c r="S730" s="74"/>
      <c r="T730" s="74"/>
      <c r="U730" s="74"/>
      <c r="V730" s="74"/>
      <c r="W730" s="74"/>
      <c r="X730" s="74"/>
      <c r="Y730" s="74"/>
      <c r="Z730" s="74"/>
      <c r="AA730" s="74"/>
      <c r="AB730" s="74"/>
      <c r="AC730" s="74"/>
      <c r="AD730" s="74"/>
      <c r="AE730" s="74"/>
      <c r="AF730" s="74"/>
      <c r="AG730" s="74"/>
      <c r="AH730" s="74"/>
      <c r="AI730" s="74"/>
      <c r="AJ730" s="74"/>
      <c r="AK730" s="74"/>
      <c r="AL730" s="74"/>
      <c r="AM730" s="74"/>
    </row>
    <row r="731" spans="6:39">
      <c r="F731" s="74"/>
      <c r="G731" s="74"/>
      <c r="H731" s="74"/>
      <c r="I731" s="74"/>
      <c r="J731" s="74"/>
      <c r="K731" s="74"/>
      <c r="L731" s="74"/>
      <c r="M731" s="74"/>
      <c r="N731" s="74"/>
      <c r="O731" s="74"/>
      <c r="P731" s="74"/>
      <c r="Q731" s="74"/>
      <c r="R731" s="74"/>
      <c r="S731" s="74"/>
      <c r="T731" s="74"/>
      <c r="U731" s="74"/>
      <c r="V731" s="74"/>
      <c r="W731" s="74"/>
      <c r="X731" s="74"/>
      <c r="Y731" s="74"/>
      <c r="Z731" s="74"/>
      <c r="AA731" s="74"/>
      <c r="AB731" s="74"/>
      <c r="AC731" s="74"/>
      <c r="AD731" s="74"/>
      <c r="AE731" s="74"/>
      <c r="AF731" s="74"/>
      <c r="AG731" s="74"/>
      <c r="AH731" s="74"/>
      <c r="AI731" s="74"/>
      <c r="AJ731" s="74"/>
      <c r="AK731" s="74"/>
      <c r="AL731" s="74"/>
      <c r="AM731" s="74"/>
    </row>
    <row r="732" spans="6:39">
      <c r="F732" s="74"/>
      <c r="G732" s="74"/>
      <c r="H732" s="74"/>
      <c r="I732" s="74"/>
      <c r="J732" s="74"/>
      <c r="K732" s="74"/>
      <c r="L732" s="74"/>
      <c r="M732" s="74"/>
      <c r="N732" s="74"/>
      <c r="O732" s="74"/>
      <c r="P732" s="74"/>
      <c r="Q732" s="74"/>
      <c r="R732" s="74"/>
      <c r="S732" s="74"/>
      <c r="T732" s="74"/>
      <c r="U732" s="74"/>
      <c r="V732" s="74"/>
      <c r="W732" s="74"/>
      <c r="X732" s="74"/>
      <c r="Y732" s="74"/>
      <c r="Z732" s="74"/>
      <c r="AA732" s="74"/>
      <c r="AB732" s="74"/>
      <c r="AC732" s="74"/>
      <c r="AD732" s="74"/>
      <c r="AE732" s="74"/>
      <c r="AF732" s="74"/>
      <c r="AG732" s="74"/>
      <c r="AH732" s="74"/>
      <c r="AI732" s="74"/>
      <c r="AJ732" s="74"/>
      <c r="AK732" s="74"/>
      <c r="AL732" s="74"/>
      <c r="AM732" s="74"/>
    </row>
    <row r="733" spans="6:39">
      <c r="F733" s="74"/>
      <c r="G733" s="74"/>
      <c r="H733" s="74"/>
      <c r="I733" s="74"/>
      <c r="J733" s="74"/>
      <c r="K733" s="74"/>
      <c r="L733" s="74"/>
      <c r="M733" s="74"/>
      <c r="N733" s="74"/>
      <c r="O733" s="74"/>
      <c r="P733" s="74"/>
      <c r="Q733" s="74"/>
      <c r="R733" s="74"/>
      <c r="S733" s="74"/>
      <c r="T733" s="74"/>
      <c r="U733" s="74"/>
      <c r="V733" s="74"/>
      <c r="W733" s="74"/>
      <c r="X733" s="74"/>
      <c r="Y733" s="74"/>
      <c r="Z733" s="74"/>
      <c r="AA733" s="74"/>
      <c r="AB733" s="74"/>
      <c r="AC733" s="74"/>
      <c r="AD733" s="74"/>
      <c r="AE733" s="74"/>
      <c r="AF733" s="74"/>
      <c r="AG733" s="74"/>
      <c r="AH733" s="74"/>
      <c r="AI733" s="74"/>
      <c r="AJ733" s="74"/>
      <c r="AK733" s="74"/>
      <c r="AL733" s="74"/>
      <c r="AM733" s="74"/>
    </row>
    <row r="734" spans="6:39">
      <c r="F734" s="74"/>
      <c r="G734" s="74"/>
      <c r="H734" s="74"/>
      <c r="I734" s="74"/>
      <c r="J734" s="74"/>
      <c r="K734" s="74"/>
      <c r="L734" s="74"/>
      <c r="M734" s="74"/>
      <c r="N734" s="74"/>
      <c r="O734" s="74"/>
      <c r="P734" s="74"/>
      <c r="Q734" s="74"/>
      <c r="R734" s="74"/>
      <c r="S734" s="74"/>
      <c r="T734" s="74"/>
      <c r="U734" s="74"/>
      <c r="V734" s="74"/>
      <c r="W734" s="74"/>
      <c r="X734" s="74"/>
      <c r="Y734" s="74"/>
      <c r="Z734" s="74"/>
      <c r="AA734" s="74"/>
      <c r="AB734" s="74"/>
      <c r="AC734" s="74"/>
      <c r="AD734" s="74"/>
      <c r="AE734" s="74"/>
      <c r="AF734" s="74"/>
      <c r="AG734" s="74"/>
      <c r="AH734" s="74"/>
      <c r="AI734" s="74"/>
      <c r="AJ734" s="74"/>
      <c r="AK734" s="74"/>
      <c r="AL734" s="74"/>
      <c r="AM734" s="74"/>
    </row>
    <row r="735" spans="6:39">
      <c r="F735" s="74"/>
      <c r="G735" s="74"/>
      <c r="H735" s="74"/>
      <c r="I735" s="74"/>
      <c r="J735" s="74"/>
      <c r="K735" s="74"/>
      <c r="L735" s="74"/>
      <c r="M735" s="74"/>
      <c r="N735" s="74"/>
      <c r="O735" s="74"/>
      <c r="P735" s="74"/>
      <c r="Q735" s="74"/>
      <c r="R735" s="74"/>
      <c r="S735" s="74"/>
      <c r="T735" s="74"/>
      <c r="U735" s="74"/>
      <c r="V735" s="74"/>
      <c r="W735" s="74"/>
      <c r="X735" s="74"/>
      <c r="Y735" s="74"/>
      <c r="Z735" s="74"/>
      <c r="AA735" s="74"/>
      <c r="AB735" s="74"/>
      <c r="AC735" s="74"/>
      <c r="AD735" s="74"/>
      <c r="AE735" s="74"/>
      <c r="AF735" s="74"/>
      <c r="AG735" s="74"/>
      <c r="AH735" s="74"/>
      <c r="AI735" s="74"/>
      <c r="AJ735" s="74"/>
      <c r="AK735" s="74"/>
      <c r="AL735" s="74"/>
      <c r="AM735" s="74"/>
    </row>
    <row r="736" spans="6:39">
      <c r="F736" s="74"/>
      <c r="G736" s="74"/>
      <c r="H736" s="74"/>
      <c r="I736" s="74"/>
      <c r="J736" s="74"/>
      <c r="K736" s="74"/>
      <c r="L736" s="74"/>
      <c r="M736" s="74"/>
      <c r="N736" s="74"/>
      <c r="O736" s="74"/>
      <c r="P736" s="74"/>
      <c r="Q736" s="74"/>
      <c r="R736" s="74"/>
      <c r="S736" s="74"/>
      <c r="T736" s="74"/>
      <c r="U736" s="74"/>
      <c r="V736" s="74"/>
      <c r="W736" s="74"/>
      <c r="X736" s="74"/>
      <c r="Y736" s="74"/>
      <c r="Z736" s="74"/>
      <c r="AA736" s="74"/>
      <c r="AB736" s="74"/>
      <c r="AC736" s="74"/>
      <c r="AD736" s="74"/>
      <c r="AE736" s="74"/>
      <c r="AF736" s="74"/>
      <c r="AG736" s="74"/>
      <c r="AH736" s="74"/>
      <c r="AI736" s="74"/>
      <c r="AJ736" s="74"/>
      <c r="AK736" s="74"/>
      <c r="AL736" s="74"/>
      <c r="AM736" s="74"/>
    </row>
    <row r="737" spans="6:39">
      <c r="F737" s="74"/>
      <c r="G737" s="74"/>
      <c r="H737" s="74"/>
      <c r="I737" s="74"/>
      <c r="J737" s="74"/>
      <c r="K737" s="74"/>
      <c r="L737" s="74"/>
      <c r="M737" s="74"/>
      <c r="N737" s="74"/>
      <c r="O737" s="74"/>
      <c r="P737" s="74"/>
      <c r="Q737" s="74"/>
      <c r="R737" s="74"/>
      <c r="S737" s="74"/>
      <c r="T737" s="74"/>
      <c r="U737" s="74"/>
      <c r="V737" s="74"/>
      <c r="W737" s="74"/>
      <c r="X737" s="74"/>
      <c r="Y737" s="74"/>
      <c r="Z737" s="74"/>
      <c r="AA737" s="74"/>
      <c r="AB737" s="74"/>
      <c r="AC737" s="74"/>
      <c r="AD737" s="74"/>
      <c r="AE737" s="74"/>
      <c r="AF737" s="74"/>
      <c r="AG737" s="74"/>
      <c r="AH737" s="74"/>
      <c r="AI737" s="74"/>
      <c r="AJ737" s="74"/>
      <c r="AK737" s="74"/>
      <c r="AL737" s="74"/>
      <c r="AM737" s="74"/>
    </row>
    <row r="738" spans="6:39">
      <c r="F738" s="74"/>
      <c r="G738" s="74"/>
      <c r="H738" s="74"/>
      <c r="I738" s="74"/>
      <c r="J738" s="74"/>
      <c r="K738" s="74"/>
      <c r="L738" s="74"/>
      <c r="M738" s="74"/>
      <c r="N738" s="74"/>
      <c r="O738" s="74"/>
      <c r="P738" s="74"/>
      <c r="Q738" s="74"/>
      <c r="R738" s="74"/>
      <c r="S738" s="74"/>
      <c r="T738" s="74"/>
      <c r="U738" s="74"/>
      <c r="V738" s="74"/>
      <c r="W738" s="74"/>
      <c r="X738" s="74"/>
      <c r="Y738" s="74"/>
      <c r="Z738" s="74"/>
      <c r="AA738" s="74"/>
      <c r="AB738" s="74"/>
      <c r="AC738" s="74"/>
      <c r="AD738" s="74"/>
      <c r="AE738" s="74"/>
      <c r="AF738" s="74"/>
      <c r="AG738" s="74"/>
      <c r="AH738" s="74"/>
      <c r="AI738" s="74"/>
      <c r="AJ738" s="74"/>
      <c r="AK738" s="74"/>
      <c r="AL738" s="74"/>
      <c r="AM738" s="74"/>
    </row>
    <row r="739" spans="6:39">
      <c r="F739" s="74"/>
      <c r="G739" s="74"/>
      <c r="H739" s="74"/>
      <c r="I739" s="74"/>
      <c r="J739" s="74"/>
      <c r="K739" s="74"/>
      <c r="L739" s="74"/>
      <c r="M739" s="74"/>
      <c r="N739" s="74"/>
      <c r="O739" s="74"/>
      <c r="P739" s="74"/>
      <c r="Q739" s="74"/>
      <c r="R739" s="74"/>
      <c r="S739" s="74"/>
      <c r="T739" s="74"/>
      <c r="U739" s="74"/>
      <c r="V739" s="74"/>
      <c r="W739" s="74"/>
      <c r="X739" s="74"/>
      <c r="Y739" s="74"/>
      <c r="Z739" s="74"/>
      <c r="AA739" s="74"/>
      <c r="AB739" s="74"/>
      <c r="AC739" s="74"/>
      <c r="AD739" s="74"/>
      <c r="AE739" s="74"/>
      <c r="AF739" s="74"/>
      <c r="AG739" s="74"/>
      <c r="AH739" s="74"/>
      <c r="AI739" s="74"/>
      <c r="AJ739" s="74"/>
      <c r="AK739" s="74"/>
      <c r="AL739" s="74"/>
      <c r="AM739" s="74"/>
    </row>
    <row r="740" spans="6:39">
      <c r="F740" s="74"/>
      <c r="G740" s="74"/>
      <c r="H740" s="74"/>
      <c r="I740" s="74"/>
      <c r="J740" s="74"/>
      <c r="K740" s="74"/>
      <c r="L740" s="74"/>
      <c r="M740" s="74"/>
      <c r="N740" s="74"/>
      <c r="O740" s="74"/>
      <c r="P740" s="74"/>
      <c r="Q740" s="74"/>
      <c r="R740" s="74"/>
      <c r="S740" s="74"/>
      <c r="T740" s="74"/>
      <c r="U740" s="74"/>
      <c r="V740" s="74"/>
      <c r="W740" s="74"/>
      <c r="X740" s="74"/>
      <c r="Y740" s="74"/>
      <c r="Z740" s="74"/>
      <c r="AA740" s="74"/>
      <c r="AB740" s="74"/>
      <c r="AC740" s="74"/>
      <c r="AD740" s="74"/>
      <c r="AE740" s="74"/>
      <c r="AF740" s="74"/>
      <c r="AG740" s="74"/>
      <c r="AH740" s="74"/>
      <c r="AI740" s="74"/>
      <c r="AJ740" s="74"/>
      <c r="AK740" s="74"/>
      <c r="AL740" s="74"/>
      <c r="AM740" s="74"/>
    </row>
    <row r="741" spans="6:39">
      <c r="F741" s="74"/>
      <c r="G741" s="74"/>
      <c r="H741" s="74"/>
      <c r="I741" s="74"/>
      <c r="J741" s="74"/>
      <c r="K741" s="74"/>
      <c r="L741" s="74"/>
      <c r="M741" s="74"/>
      <c r="N741" s="74"/>
      <c r="O741" s="74"/>
      <c r="P741" s="74"/>
      <c r="Q741" s="74"/>
      <c r="R741" s="74"/>
      <c r="S741" s="74"/>
      <c r="T741" s="74"/>
      <c r="U741" s="74"/>
      <c r="V741" s="74"/>
      <c r="W741" s="74"/>
      <c r="X741" s="74"/>
      <c r="Y741" s="74"/>
      <c r="Z741" s="74"/>
      <c r="AA741" s="74"/>
      <c r="AB741" s="74"/>
      <c r="AC741" s="74"/>
      <c r="AD741" s="74"/>
      <c r="AE741" s="74"/>
      <c r="AF741" s="74"/>
      <c r="AG741" s="74"/>
      <c r="AH741" s="74"/>
      <c r="AI741" s="74"/>
      <c r="AJ741" s="74"/>
      <c r="AK741" s="74"/>
      <c r="AL741" s="74"/>
      <c r="AM741" s="74"/>
    </row>
    <row r="742" spans="6:39">
      <c r="F742" s="74"/>
      <c r="G742" s="74"/>
      <c r="H742" s="74"/>
      <c r="I742" s="74"/>
      <c r="J742" s="74"/>
      <c r="K742" s="74"/>
      <c r="L742" s="74"/>
      <c r="M742" s="74"/>
      <c r="N742" s="74"/>
      <c r="O742" s="74"/>
      <c r="P742" s="74"/>
      <c r="Q742" s="74"/>
      <c r="R742" s="74"/>
      <c r="S742" s="74"/>
      <c r="T742" s="74"/>
      <c r="U742" s="74"/>
      <c r="V742" s="74"/>
      <c r="W742" s="74"/>
      <c r="X742" s="74"/>
      <c r="Y742" s="74"/>
      <c r="Z742" s="74"/>
      <c r="AA742" s="74"/>
      <c r="AB742" s="74"/>
      <c r="AC742" s="74"/>
      <c r="AD742" s="74"/>
      <c r="AE742" s="74"/>
      <c r="AF742" s="74"/>
      <c r="AG742" s="74"/>
      <c r="AH742" s="74"/>
      <c r="AI742" s="74"/>
      <c r="AJ742" s="74"/>
      <c r="AK742" s="74"/>
      <c r="AL742" s="74"/>
      <c r="AM742" s="74"/>
    </row>
    <row r="743" spans="6:39">
      <c r="F743" s="74"/>
      <c r="G743" s="74"/>
      <c r="H743" s="74"/>
      <c r="I743" s="74"/>
      <c r="J743" s="74"/>
      <c r="K743" s="74"/>
      <c r="L743" s="74"/>
      <c r="M743" s="74"/>
      <c r="N743" s="74"/>
      <c r="O743" s="74"/>
      <c r="P743" s="74"/>
      <c r="Q743" s="74"/>
      <c r="R743" s="74"/>
      <c r="S743" s="74"/>
      <c r="T743" s="74"/>
      <c r="U743" s="74"/>
      <c r="V743" s="74"/>
      <c r="W743" s="74"/>
      <c r="X743" s="74"/>
      <c r="Y743" s="74"/>
      <c r="Z743" s="74"/>
      <c r="AA743" s="74"/>
      <c r="AB743" s="74"/>
      <c r="AC743" s="74"/>
      <c r="AD743" s="74"/>
      <c r="AE743" s="74"/>
      <c r="AF743" s="74"/>
      <c r="AG743" s="74"/>
      <c r="AH743" s="74"/>
      <c r="AI743" s="74"/>
      <c r="AJ743" s="74"/>
      <c r="AK743" s="74"/>
      <c r="AL743" s="74"/>
      <c r="AM743" s="74"/>
    </row>
    <row r="744" spans="6:39">
      <c r="F744" s="74"/>
      <c r="G744" s="74"/>
      <c r="H744" s="74"/>
      <c r="I744" s="74"/>
      <c r="J744" s="74"/>
      <c r="K744" s="74"/>
      <c r="L744" s="74"/>
      <c r="M744" s="74"/>
      <c r="N744" s="74"/>
      <c r="O744" s="74"/>
      <c r="P744" s="74"/>
      <c r="Q744" s="74"/>
      <c r="R744" s="74"/>
      <c r="S744" s="74"/>
      <c r="T744" s="74"/>
      <c r="U744" s="74"/>
      <c r="V744" s="74"/>
      <c r="W744" s="74"/>
      <c r="X744" s="74"/>
      <c r="Y744" s="74"/>
      <c r="Z744" s="74"/>
      <c r="AA744" s="74"/>
      <c r="AB744" s="74"/>
      <c r="AC744" s="74"/>
      <c r="AD744" s="74"/>
      <c r="AE744" s="74"/>
      <c r="AF744" s="74"/>
      <c r="AG744" s="74"/>
      <c r="AH744" s="74"/>
      <c r="AI744" s="74"/>
      <c r="AJ744" s="74"/>
      <c r="AK744" s="74"/>
      <c r="AL744" s="74"/>
      <c r="AM744" s="74"/>
    </row>
    <row r="745" spans="6:39">
      <c r="F745" s="74"/>
      <c r="G745" s="74"/>
      <c r="H745" s="74"/>
      <c r="I745" s="74"/>
      <c r="J745" s="74"/>
      <c r="K745" s="74"/>
      <c r="L745" s="74"/>
      <c r="M745" s="74"/>
      <c r="N745" s="74"/>
      <c r="O745" s="74"/>
      <c r="P745" s="74"/>
      <c r="Q745" s="74"/>
      <c r="R745" s="74"/>
      <c r="S745" s="74"/>
      <c r="T745" s="74"/>
      <c r="U745" s="74"/>
      <c r="V745" s="74"/>
      <c r="W745" s="74"/>
      <c r="X745" s="74"/>
      <c r="Y745" s="74"/>
      <c r="Z745" s="74"/>
      <c r="AA745" s="74"/>
      <c r="AB745" s="74"/>
      <c r="AC745" s="74"/>
      <c r="AD745" s="74"/>
      <c r="AE745" s="74"/>
      <c r="AF745" s="74"/>
      <c r="AG745" s="74"/>
      <c r="AH745" s="74"/>
      <c r="AI745" s="74"/>
      <c r="AJ745" s="74"/>
      <c r="AK745" s="74"/>
      <c r="AL745" s="74"/>
      <c r="AM745" s="74"/>
    </row>
    <row r="746" spans="6:39">
      <c r="F746" s="74"/>
      <c r="G746" s="74"/>
      <c r="H746" s="74"/>
      <c r="I746" s="74"/>
      <c r="J746" s="74"/>
      <c r="K746" s="74"/>
      <c r="L746" s="74"/>
      <c r="M746" s="74"/>
      <c r="N746" s="74"/>
      <c r="O746" s="74"/>
      <c r="P746" s="74"/>
      <c r="Q746" s="74"/>
      <c r="R746" s="74"/>
      <c r="S746" s="74"/>
      <c r="T746" s="74"/>
      <c r="U746" s="74"/>
      <c r="V746" s="74"/>
      <c r="W746" s="74"/>
      <c r="X746" s="74"/>
      <c r="Y746" s="74"/>
      <c r="Z746" s="74"/>
      <c r="AA746" s="74"/>
      <c r="AB746" s="74"/>
      <c r="AC746" s="74"/>
      <c r="AD746" s="74"/>
      <c r="AE746" s="74"/>
      <c r="AF746" s="74"/>
      <c r="AG746" s="74"/>
      <c r="AH746" s="74"/>
      <c r="AI746" s="74"/>
      <c r="AJ746" s="74"/>
      <c r="AK746" s="74"/>
      <c r="AL746" s="74"/>
      <c r="AM746" s="74"/>
    </row>
    <row r="747" spans="6:39">
      <c r="F747" s="74"/>
      <c r="G747" s="74"/>
      <c r="H747" s="74"/>
      <c r="I747" s="74"/>
      <c r="J747" s="74"/>
      <c r="K747" s="74"/>
      <c r="L747" s="74"/>
      <c r="M747" s="74"/>
      <c r="N747" s="74"/>
      <c r="O747" s="74"/>
      <c r="P747" s="74"/>
      <c r="Q747" s="74"/>
      <c r="R747" s="74"/>
      <c r="S747" s="74"/>
      <c r="T747" s="74"/>
      <c r="U747" s="74"/>
      <c r="V747" s="74"/>
      <c r="W747" s="74"/>
      <c r="X747" s="74"/>
      <c r="Y747" s="74"/>
      <c r="Z747" s="74"/>
      <c r="AA747" s="74"/>
      <c r="AB747" s="74"/>
      <c r="AC747" s="74"/>
      <c r="AD747" s="74"/>
      <c r="AE747" s="74"/>
      <c r="AF747" s="74"/>
      <c r="AG747" s="74"/>
      <c r="AH747" s="74"/>
      <c r="AI747" s="74"/>
      <c r="AJ747" s="74"/>
      <c r="AK747" s="74"/>
      <c r="AL747" s="74"/>
      <c r="AM747" s="74"/>
    </row>
    <row r="748" spans="6:39">
      <c r="F748" s="74"/>
      <c r="G748" s="74"/>
      <c r="H748" s="74"/>
      <c r="I748" s="74"/>
      <c r="J748" s="74"/>
      <c r="K748" s="74"/>
      <c r="L748" s="74"/>
      <c r="M748" s="74"/>
      <c r="N748" s="74"/>
      <c r="O748" s="74"/>
      <c r="P748" s="74"/>
      <c r="Q748" s="74"/>
      <c r="R748" s="74"/>
      <c r="S748" s="74"/>
      <c r="T748" s="74"/>
      <c r="U748" s="74"/>
      <c r="V748" s="74"/>
      <c r="W748" s="74"/>
      <c r="X748" s="74"/>
      <c r="Y748" s="74"/>
      <c r="Z748" s="74"/>
      <c r="AA748" s="74"/>
      <c r="AB748" s="74"/>
      <c r="AC748" s="74"/>
      <c r="AD748" s="74"/>
      <c r="AE748" s="74"/>
      <c r="AF748" s="74"/>
      <c r="AG748" s="74"/>
      <c r="AH748" s="74"/>
      <c r="AI748" s="74"/>
      <c r="AJ748" s="74"/>
      <c r="AK748" s="74"/>
      <c r="AL748" s="74"/>
      <c r="AM748" s="74"/>
    </row>
    <row r="749" spans="6:39">
      <c r="F749" s="74"/>
      <c r="G749" s="74"/>
      <c r="H749" s="74"/>
      <c r="I749" s="74"/>
      <c r="J749" s="74"/>
      <c r="K749" s="74"/>
      <c r="L749" s="74"/>
      <c r="M749" s="74"/>
      <c r="N749" s="74"/>
      <c r="O749" s="74"/>
      <c r="P749" s="74"/>
      <c r="Q749" s="74"/>
      <c r="R749" s="74"/>
      <c r="S749" s="74"/>
      <c r="T749" s="74"/>
      <c r="U749" s="74"/>
      <c r="V749" s="74"/>
      <c r="W749" s="74"/>
      <c r="X749" s="74"/>
      <c r="Y749" s="74"/>
      <c r="Z749" s="74"/>
      <c r="AA749" s="74"/>
      <c r="AB749" s="74"/>
      <c r="AC749" s="74"/>
      <c r="AD749" s="74"/>
      <c r="AE749" s="74"/>
      <c r="AF749" s="74"/>
      <c r="AG749" s="74"/>
      <c r="AH749" s="74"/>
      <c r="AI749" s="74"/>
      <c r="AJ749" s="74"/>
      <c r="AK749" s="74"/>
      <c r="AL749" s="74"/>
      <c r="AM749" s="74"/>
    </row>
    <row r="750" spans="6:39">
      <c r="F750" s="74"/>
      <c r="G750" s="74"/>
      <c r="H750" s="74"/>
      <c r="I750" s="74"/>
      <c r="J750" s="74"/>
      <c r="K750" s="74"/>
      <c r="L750" s="74"/>
      <c r="M750" s="74"/>
      <c r="N750" s="74"/>
      <c r="O750" s="74"/>
      <c r="P750" s="74"/>
      <c r="Q750" s="74"/>
      <c r="R750" s="74"/>
      <c r="S750" s="74"/>
      <c r="T750" s="74"/>
      <c r="U750" s="74"/>
      <c r="V750" s="74"/>
      <c r="W750" s="74"/>
      <c r="X750" s="74"/>
      <c r="Y750" s="74"/>
      <c r="Z750" s="74"/>
      <c r="AA750" s="74"/>
      <c r="AB750" s="74"/>
      <c r="AC750" s="74"/>
      <c r="AD750" s="74"/>
      <c r="AE750" s="74"/>
      <c r="AF750" s="74"/>
      <c r="AG750" s="74"/>
      <c r="AH750" s="74"/>
      <c r="AI750" s="74"/>
      <c r="AJ750" s="74"/>
      <c r="AK750" s="74"/>
      <c r="AL750" s="74"/>
      <c r="AM750" s="74"/>
    </row>
    <row r="751" spans="6:39">
      <c r="F751" s="74"/>
      <c r="G751" s="74"/>
      <c r="H751" s="74"/>
      <c r="I751" s="74"/>
      <c r="J751" s="74"/>
      <c r="K751" s="74"/>
      <c r="L751" s="74"/>
      <c r="M751" s="74"/>
      <c r="N751" s="74"/>
      <c r="O751" s="74"/>
      <c r="P751" s="74"/>
      <c r="Q751" s="74"/>
      <c r="R751" s="74"/>
      <c r="S751" s="74"/>
      <c r="T751" s="74"/>
      <c r="U751" s="74"/>
      <c r="V751" s="74"/>
      <c r="W751" s="74"/>
      <c r="X751" s="74"/>
      <c r="Y751" s="74"/>
      <c r="Z751" s="74"/>
      <c r="AA751" s="74"/>
      <c r="AB751" s="74"/>
      <c r="AC751" s="74"/>
      <c r="AD751" s="74"/>
      <c r="AE751" s="74"/>
      <c r="AF751" s="74"/>
      <c r="AG751" s="74"/>
      <c r="AH751" s="74"/>
      <c r="AI751" s="74"/>
      <c r="AJ751" s="74"/>
      <c r="AK751" s="74"/>
      <c r="AL751" s="74"/>
      <c r="AM751" s="74"/>
    </row>
    <row r="752" spans="6:39">
      <c r="F752" s="74"/>
      <c r="G752" s="74"/>
      <c r="H752" s="74"/>
      <c r="I752" s="74"/>
      <c r="J752" s="74"/>
      <c r="K752" s="74"/>
      <c r="L752" s="74"/>
      <c r="M752" s="74"/>
      <c r="N752" s="74"/>
      <c r="O752" s="74"/>
      <c r="P752" s="74"/>
      <c r="Q752" s="74"/>
      <c r="R752" s="74"/>
      <c r="S752" s="74"/>
      <c r="T752" s="74"/>
      <c r="U752" s="74"/>
      <c r="V752" s="74"/>
      <c r="W752" s="74"/>
      <c r="X752" s="74"/>
      <c r="Y752" s="74"/>
      <c r="Z752" s="74"/>
      <c r="AA752" s="74"/>
      <c r="AB752" s="74"/>
      <c r="AC752" s="74"/>
      <c r="AD752" s="74"/>
      <c r="AE752" s="74"/>
      <c r="AF752" s="74"/>
      <c r="AG752" s="74"/>
      <c r="AH752" s="74"/>
      <c r="AI752" s="74"/>
      <c r="AJ752" s="74"/>
      <c r="AK752" s="74"/>
      <c r="AL752" s="74"/>
      <c r="AM752" s="74"/>
    </row>
    <row r="753" spans="6:39">
      <c r="F753" s="74"/>
      <c r="G753" s="74"/>
      <c r="H753" s="74"/>
      <c r="I753" s="74"/>
      <c r="J753" s="74"/>
      <c r="K753" s="74"/>
      <c r="L753" s="74"/>
      <c r="M753" s="74"/>
      <c r="N753" s="74"/>
      <c r="O753" s="74"/>
      <c r="P753" s="74"/>
      <c r="Q753" s="74"/>
      <c r="R753" s="74"/>
      <c r="S753" s="74"/>
      <c r="T753" s="74"/>
      <c r="U753" s="74"/>
      <c r="V753" s="74"/>
      <c r="W753" s="74"/>
      <c r="X753" s="74"/>
      <c r="Y753" s="74"/>
      <c r="Z753" s="74"/>
      <c r="AA753" s="74"/>
      <c r="AB753" s="74"/>
      <c r="AC753" s="74"/>
      <c r="AD753" s="74"/>
      <c r="AE753" s="74"/>
      <c r="AF753" s="74"/>
      <c r="AG753" s="74"/>
      <c r="AH753" s="74"/>
      <c r="AI753" s="74"/>
      <c r="AJ753" s="74"/>
      <c r="AK753" s="74"/>
      <c r="AL753" s="74"/>
      <c r="AM753" s="74"/>
    </row>
    <row r="754" spans="6:39">
      <c r="F754" s="74"/>
      <c r="G754" s="74"/>
      <c r="H754" s="74"/>
      <c r="I754" s="74"/>
      <c r="J754" s="74"/>
      <c r="K754" s="74"/>
      <c r="L754" s="74"/>
      <c r="M754" s="74"/>
      <c r="N754" s="74"/>
      <c r="O754" s="74"/>
      <c r="P754" s="74"/>
      <c r="Q754" s="74"/>
      <c r="R754" s="74"/>
      <c r="S754" s="74"/>
      <c r="T754" s="74"/>
      <c r="U754" s="74"/>
      <c r="V754" s="74"/>
      <c r="W754" s="74"/>
      <c r="X754" s="74"/>
      <c r="Y754" s="74"/>
      <c r="Z754" s="74"/>
      <c r="AA754" s="74"/>
      <c r="AB754" s="74"/>
      <c r="AC754" s="74"/>
      <c r="AD754" s="74"/>
      <c r="AE754" s="74"/>
      <c r="AF754" s="74"/>
      <c r="AG754" s="74"/>
      <c r="AH754" s="74"/>
      <c r="AI754" s="74"/>
      <c r="AJ754" s="74"/>
      <c r="AK754" s="74"/>
      <c r="AL754" s="74"/>
      <c r="AM754" s="74"/>
    </row>
    <row r="755" spans="6:39">
      <c r="F755" s="74"/>
      <c r="G755" s="74"/>
      <c r="H755" s="74"/>
      <c r="I755" s="74"/>
      <c r="J755" s="74"/>
      <c r="K755" s="74"/>
      <c r="L755" s="74"/>
      <c r="M755" s="74"/>
      <c r="N755" s="74"/>
      <c r="O755" s="74"/>
      <c r="P755" s="74"/>
      <c r="Q755" s="74"/>
      <c r="R755" s="74"/>
      <c r="S755" s="74"/>
      <c r="T755" s="74"/>
      <c r="U755" s="74"/>
      <c r="V755" s="74"/>
      <c r="W755" s="74"/>
      <c r="X755" s="74"/>
      <c r="Y755" s="74"/>
      <c r="Z755" s="74"/>
      <c r="AA755" s="74"/>
      <c r="AB755" s="74"/>
      <c r="AC755" s="74"/>
      <c r="AD755" s="74"/>
      <c r="AE755" s="74"/>
      <c r="AF755" s="74"/>
      <c r="AG755" s="74"/>
      <c r="AH755" s="74"/>
      <c r="AI755" s="74"/>
      <c r="AJ755" s="74"/>
      <c r="AK755" s="74"/>
      <c r="AL755" s="74"/>
      <c r="AM755" s="74"/>
    </row>
    <row r="756" spans="6:39">
      <c r="F756" s="74"/>
      <c r="G756" s="74"/>
      <c r="H756" s="74"/>
      <c r="I756" s="74"/>
      <c r="J756" s="74"/>
      <c r="K756" s="74"/>
      <c r="L756" s="74"/>
      <c r="M756" s="74"/>
      <c r="N756" s="74"/>
      <c r="O756" s="74"/>
      <c r="P756" s="74"/>
      <c r="Q756" s="74"/>
      <c r="R756" s="74"/>
      <c r="S756" s="74"/>
      <c r="T756" s="74"/>
      <c r="U756" s="74"/>
      <c r="V756" s="74"/>
      <c r="W756" s="74"/>
      <c r="X756" s="74"/>
      <c r="Y756" s="74"/>
      <c r="Z756" s="74"/>
      <c r="AA756" s="74"/>
      <c r="AB756" s="74"/>
      <c r="AC756" s="74"/>
      <c r="AD756" s="74"/>
      <c r="AE756" s="74"/>
      <c r="AF756" s="74"/>
      <c r="AG756" s="74"/>
      <c r="AH756" s="74"/>
      <c r="AI756" s="74"/>
      <c r="AJ756" s="74"/>
      <c r="AK756" s="74"/>
      <c r="AL756" s="74"/>
      <c r="AM756" s="74"/>
    </row>
    <row r="757" spans="6:39">
      <c r="F757" s="74"/>
      <c r="G757" s="74"/>
      <c r="H757" s="74"/>
      <c r="I757" s="74"/>
      <c r="J757" s="74"/>
      <c r="K757" s="74"/>
      <c r="L757" s="74"/>
      <c r="M757" s="74"/>
      <c r="N757" s="74"/>
      <c r="O757" s="74"/>
      <c r="P757" s="74"/>
      <c r="Q757" s="74"/>
      <c r="R757" s="74"/>
      <c r="S757" s="74"/>
      <c r="T757" s="74"/>
      <c r="U757" s="74"/>
      <c r="V757" s="74"/>
      <c r="W757" s="74"/>
      <c r="X757" s="74"/>
      <c r="Y757" s="74"/>
      <c r="Z757" s="74"/>
      <c r="AA757" s="74"/>
      <c r="AB757" s="74"/>
      <c r="AC757" s="74"/>
      <c r="AD757" s="74"/>
      <c r="AE757" s="74"/>
      <c r="AF757" s="74"/>
      <c r="AG757" s="74"/>
      <c r="AH757" s="74"/>
      <c r="AI757" s="74"/>
      <c r="AJ757" s="74"/>
      <c r="AK757" s="74"/>
      <c r="AL757" s="74"/>
      <c r="AM757" s="74"/>
    </row>
    <row r="758" spans="6:39">
      <c r="F758" s="74"/>
      <c r="G758" s="74"/>
      <c r="H758" s="74"/>
      <c r="I758" s="74"/>
      <c r="J758" s="74"/>
      <c r="K758" s="74"/>
      <c r="L758" s="74"/>
      <c r="M758" s="74"/>
      <c r="N758" s="74"/>
      <c r="O758" s="74"/>
      <c r="P758" s="74"/>
      <c r="Q758" s="74"/>
      <c r="R758" s="74"/>
      <c r="S758" s="74"/>
      <c r="T758" s="74"/>
      <c r="U758" s="74"/>
      <c r="V758" s="74"/>
      <c r="W758" s="74"/>
      <c r="X758" s="74"/>
      <c r="Y758" s="74"/>
      <c r="Z758" s="74"/>
      <c r="AA758" s="74"/>
      <c r="AB758" s="74"/>
      <c r="AC758" s="74"/>
      <c r="AD758" s="74"/>
      <c r="AE758" s="74"/>
      <c r="AF758" s="74"/>
      <c r="AG758" s="74"/>
      <c r="AH758" s="74"/>
      <c r="AI758" s="74"/>
      <c r="AJ758" s="74"/>
      <c r="AK758" s="74"/>
      <c r="AL758" s="74"/>
      <c r="AM758" s="74"/>
    </row>
    <row r="759" spans="6:39">
      <c r="F759" s="74"/>
      <c r="G759" s="74"/>
      <c r="H759" s="74"/>
      <c r="I759" s="74"/>
      <c r="J759" s="74"/>
      <c r="K759" s="74"/>
      <c r="L759" s="74"/>
      <c r="M759" s="74"/>
      <c r="N759" s="74"/>
      <c r="O759" s="74"/>
      <c r="P759" s="74"/>
      <c r="Q759" s="74"/>
      <c r="R759" s="74"/>
      <c r="S759" s="74"/>
      <c r="T759" s="74"/>
      <c r="U759" s="74"/>
      <c r="V759" s="74"/>
      <c r="W759" s="74"/>
      <c r="X759" s="74"/>
      <c r="Y759" s="74"/>
      <c r="Z759" s="74"/>
      <c r="AA759" s="74"/>
      <c r="AB759" s="74"/>
      <c r="AC759" s="74"/>
      <c r="AD759" s="74"/>
      <c r="AE759" s="74"/>
      <c r="AF759" s="74"/>
      <c r="AG759" s="74"/>
      <c r="AH759" s="74"/>
      <c r="AI759" s="74"/>
      <c r="AJ759" s="74"/>
      <c r="AK759" s="74"/>
      <c r="AL759" s="74"/>
      <c r="AM759" s="74"/>
    </row>
    <row r="760" spans="6:39">
      <c r="F760" s="74"/>
      <c r="G760" s="74"/>
      <c r="H760" s="74"/>
      <c r="I760" s="74"/>
      <c r="J760" s="74"/>
      <c r="K760" s="74"/>
      <c r="L760" s="74"/>
      <c r="M760" s="74"/>
      <c r="N760" s="74"/>
      <c r="O760" s="74"/>
      <c r="P760" s="74"/>
      <c r="Q760" s="74"/>
      <c r="R760" s="74"/>
      <c r="S760" s="74"/>
      <c r="T760" s="74"/>
      <c r="U760" s="74"/>
      <c r="V760" s="74"/>
      <c r="W760" s="74"/>
      <c r="X760" s="74"/>
      <c r="Y760" s="74"/>
      <c r="Z760" s="74"/>
      <c r="AA760" s="74"/>
      <c r="AB760" s="74"/>
      <c r="AC760" s="74"/>
      <c r="AD760" s="74"/>
      <c r="AE760" s="74"/>
      <c r="AF760" s="74"/>
      <c r="AG760" s="74"/>
      <c r="AH760" s="74"/>
      <c r="AI760" s="74"/>
      <c r="AJ760" s="74"/>
      <c r="AK760" s="74"/>
      <c r="AL760" s="74"/>
      <c r="AM760" s="74"/>
    </row>
    <row r="761" spans="6:39">
      <c r="F761" s="74"/>
      <c r="G761" s="74"/>
      <c r="H761" s="74"/>
      <c r="I761" s="74"/>
      <c r="J761" s="74"/>
      <c r="K761" s="74"/>
      <c r="L761" s="74"/>
      <c r="M761" s="74"/>
      <c r="N761" s="74"/>
      <c r="O761" s="74"/>
      <c r="P761" s="74"/>
      <c r="Q761" s="74"/>
      <c r="R761" s="74"/>
      <c r="S761" s="74"/>
      <c r="T761" s="74"/>
      <c r="U761" s="74"/>
      <c r="V761" s="74"/>
      <c r="W761" s="74"/>
      <c r="X761" s="74"/>
      <c r="Y761" s="74"/>
      <c r="Z761" s="74"/>
      <c r="AA761" s="74"/>
      <c r="AB761" s="74"/>
      <c r="AC761" s="74"/>
      <c r="AD761" s="74"/>
      <c r="AE761" s="74"/>
      <c r="AF761" s="74"/>
      <c r="AG761" s="74"/>
      <c r="AH761" s="74"/>
      <c r="AI761" s="74"/>
      <c r="AJ761" s="74"/>
      <c r="AK761" s="74"/>
      <c r="AL761" s="74"/>
      <c r="AM761" s="74"/>
    </row>
    <row r="762" spans="6:39">
      <c r="F762" s="74"/>
      <c r="G762" s="74"/>
      <c r="H762" s="74"/>
      <c r="I762" s="74"/>
      <c r="J762" s="74"/>
      <c r="K762" s="74"/>
      <c r="L762" s="74"/>
      <c r="M762" s="74"/>
      <c r="N762" s="74"/>
      <c r="O762" s="74"/>
      <c r="P762" s="74"/>
      <c r="Q762" s="74"/>
      <c r="R762" s="74"/>
      <c r="S762" s="74"/>
      <c r="T762" s="74"/>
      <c r="U762" s="74"/>
      <c r="V762" s="74"/>
      <c r="W762" s="74"/>
      <c r="X762" s="74"/>
      <c r="Y762" s="74"/>
      <c r="Z762" s="74"/>
      <c r="AA762" s="74"/>
      <c r="AB762" s="74"/>
      <c r="AC762" s="74"/>
      <c r="AD762" s="74"/>
      <c r="AE762" s="74"/>
      <c r="AF762" s="74"/>
      <c r="AG762" s="74"/>
      <c r="AH762" s="74"/>
      <c r="AI762" s="74"/>
      <c r="AJ762" s="74"/>
      <c r="AK762" s="74"/>
      <c r="AL762" s="74"/>
      <c r="AM762" s="74"/>
    </row>
    <row r="763" spans="6:39">
      <c r="F763" s="74"/>
      <c r="G763" s="74"/>
      <c r="H763" s="74"/>
      <c r="I763" s="74"/>
      <c r="J763" s="74"/>
      <c r="K763" s="74"/>
      <c r="L763" s="74"/>
      <c r="M763" s="74"/>
      <c r="N763" s="74"/>
      <c r="O763" s="74"/>
      <c r="P763" s="74"/>
      <c r="Q763" s="74"/>
      <c r="R763" s="74"/>
      <c r="S763" s="74"/>
      <c r="T763" s="74"/>
      <c r="U763" s="74"/>
      <c r="V763" s="74"/>
      <c r="W763" s="74"/>
      <c r="X763" s="74"/>
      <c r="Y763" s="74"/>
      <c r="Z763" s="74"/>
      <c r="AA763" s="74"/>
      <c r="AB763" s="74"/>
      <c r="AC763" s="74"/>
      <c r="AD763" s="74"/>
      <c r="AE763" s="74"/>
      <c r="AF763" s="74"/>
      <c r="AG763" s="74"/>
      <c r="AH763" s="74"/>
      <c r="AI763" s="74"/>
      <c r="AJ763" s="74"/>
      <c r="AK763" s="74"/>
      <c r="AL763" s="74"/>
      <c r="AM763" s="74"/>
    </row>
    <row r="764" spans="6:39">
      <c r="F764" s="74"/>
      <c r="G764" s="74"/>
      <c r="H764" s="74"/>
      <c r="I764" s="74"/>
      <c r="J764" s="74"/>
      <c r="K764" s="74"/>
      <c r="L764" s="74"/>
      <c r="M764" s="74"/>
      <c r="N764" s="74"/>
      <c r="O764" s="74"/>
      <c r="P764" s="74"/>
      <c r="Q764" s="74"/>
      <c r="R764" s="74"/>
      <c r="S764" s="74"/>
      <c r="T764" s="74"/>
      <c r="U764" s="74"/>
      <c r="V764" s="74"/>
      <c r="W764" s="74"/>
      <c r="X764" s="74"/>
      <c r="Y764" s="74"/>
      <c r="Z764" s="74"/>
      <c r="AA764" s="74"/>
      <c r="AB764" s="74"/>
      <c r="AC764" s="74"/>
      <c r="AD764" s="74"/>
      <c r="AE764" s="74"/>
      <c r="AF764" s="74"/>
      <c r="AG764" s="74"/>
      <c r="AH764" s="74"/>
      <c r="AI764" s="74"/>
      <c r="AJ764" s="74"/>
      <c r="AK764" s="74"/>
      <c r="AL764" s="74"/>
      <c r="AM764" s="74"/>
    </row>
    <row r="765" spans="6:39">
      <c r="F765" s="74"/>
      <c r="G765" s="74"/>
      <c r="H765" s="74"/>
      <c r="I765" s="74"/>
      <c r="J765" s="74"/>
      <c r="K765" s="74"/>
      <c r="L765" s="74"/>
      <c r="M765" s="74"/>
      <c r="N765" s="74"/>
      <c r="O765" s="74"/>
      <c r="P765" s="74"/>
      <c r="Q765" s="74"/>
      <c r="R765" s="74"/>
      <c r="S765" s="74"/>
      <c r="T765" s="74"/>
      <c r="U765" s="74"/>
      <c r="V765" s="74"/>
      <c r="W765" s="74"/>
      <c r="X765" s="74"/>
      <c r="Y765" s="74"/>
      <c r="Z765" s="74"/>
      <c r="AA765" s="74"/>
      <c r="AB765" s="74"/>
      <c r="AC765" s="74"/>
      <c r="AD765" s="74"/>
      <c r="AE765" s="74"/>
      <c r="AF765" s="74"/>
      <c r="AG765" s="74"/>
      <c r="AH765" s="74"/>
      <c r="AI765" s="74"/>
      <c r="AJ765" s="74"/>
      <c r="AK765" s="74"/>
      <c r="AL765" s="74"/>
      <c r="AM765" s="74"/>
    </row>
    <row r="766" spans="6:39">
      <c r="F766" s="74"/>
      <c r="G766" s="74"/>
      <c r="H766" s="74"/>
      <c r="I766" s="74"/>
      <c r="J766" s="74"/>
      <c r="K766" s="74"/>
      <c r="L766" s="74"/>
      <c r="M766" s="74"/>
      <c r="N766" s="74"/>
      <c r="O766" s="74"/>
      <c r="P766" s="74"/>
      <c r="Q766" s="74"/>
      <c r="R766" s="74"/>
      <c r="S766" s="74"/>
      <c r="T766" s="74"/>
      <c r="U766" s="74"/>
      <c r="V766" s="74"/>
      <c r="W766" s="74"/>
      <c r="X766" s="74"/>
      <c r="Y766" s="74"/>
      <c r="Z766" s="74"/>
      <c r="AA766" s="74"/>
      <c r="AB766" s="74"/>
      <c r="AC766" s="74"/>
      <c r="AD766" s="74"/>
      <c r="AE766" s="74"/>
      <c r="AF766" s="74"/>
      <c r="AG766" s="74"/>
      <c r="AH766" s="74"/>
      <c r="AI766" s="74"/>
      <c r="AJ766" s="74"/>
      <c r="AK766" s="74"/>
      <c r="AL766" s="74"/>
      <c r="AM766" s="74"/>
    </row>
    <row r="767" spans="6:39">
      <c r="F767" s="74"/>
      <c r="G767" s="74"/>
      <c r="H767" s="74"/>
      <c r="I767" s="74"/>
      <c r="J767" s="74"/>
      <c r="K767" s="74"/>
      <c r="L767" s="74"/>
      <c r="M767" s="74"/>
      <c r="N767" s="74"/>
      <c r="O767" s="74"/>
      <c r="P767" s="74"/>
      <c r="Q767" s="74"/>
      <c r="R767" s="74"/>
      <c r="S767" s="74"/>
      <c r="T767" s="74"/>
      <c r="U767" s="74"/>
      <c r="V767" s="74"/>
      <c r="W767" s="74"/>
      <c r="X767" s="74"/>
      <c r="Y767" s="74"/>
      <c r="Z767" s="74"/>
      <c r="AA767" s="74"/>
      <c r="AB767" s="74"/>
      <c r="AC767" s="74"/>
      <c r="AD767" s="74"/>
      <c r="AE767" s="74"/>
      <c r="AF767" s="74"/>
      <c r="AG767" s="74"/>
      <c r="AH767" s="74"/>
      <c r="AI767" s="74"/>
      <c r="AJ767" s="74"/>
      <c r="AK767" s="74"/>
      <c r="AL767" s="74"/>
      <c r="AM767" s="74"/>
    </row>
    <row r="768" spans="6:39">
      <c r="F768" s="74"/>
      <c r="G768" s="74"/>
      <c r="H768" s="74"/>
      <c r="I768" s="74"/>
      <c r="J768" s="74"/>
      <c r="K768" s="74"/>
      <c r="L768" s="74"/>
      <c r="M768" s="74"/>
      <c r="N768" s="74"/>
      <c r="O768" s="74"/>
      <c r="P768" s="74"/>
      <c r="Q768" s="74"/>
      <c r="R768" s="74"/>
      <c r="S768" s="74"/>
      <c r="T768" s="74"/>
      <c r="U768" s="74"/>
      <c r="V768" s="74"/>
      <c r="W768" s="74"/>
      <c r="X768" s="74"/>
      <c r="Y768" s="74"/>
      <c r="Z768" s="74"/>
      <c r="AA768" s="74"/>
      <c r="AB768" s="74"/>
      <c r="AC768" s="74"/>
      <c r="AD768" s="74"/>
      <c r="AE768" s="74"/>
      <c r="AF768" s="74"/>
      <c r="AG768" s="74"/>
      <c r="AH768" s="74"/>
      <c r="AI768" s="74"/>
      <c r="AJ768" s="74"/>
      <c r="AK768" s="74"/>
      <c r="AL768" s="74"/>
      <c r="AM768" s="74"/>
    </row>
    <row r="769" spans="6:39">
      <c r="F769" s="74"/>
      <c r="G769" s="74"/>
      <c r="H769" s="74"/>
      <c r="I769" s="74"/>
      <c r="J769" s="74"/>
      <c r="K769" s="74"/>
      <c r="L769" s="74"/>
      <c r="M769" s="74"/>
      <c r="N769" s="74"/>
      <c r="O769" s="74"/>
      <c r="P769" s="74"/>
      <c r="Q769" s="74"/>
      <c r="R769" s="74"/>
      <c r="S769" s="74"/>
      <c r="T769" s="74"/>
      <c r="U769" s="74"/>
      <c r="V769" s="74"/>
      <c r="W769" s="74"/>
      <c r="X769" s="74"/>
      <c r="Y769" s="74"/>
      <c r="Z769" s="74"/>
      <c r="AA769" s="74"/>
      <c r="AB769" s="74"/>
      <c r="AC769" s="74"/>
      <c r="AD769" s="74"/>
      <c r="AE769" s="74"/>
      <c r="AF769" s="74"/>
      <c r="AG769" s="74"/>
      <c r="AH769" s="74"/>
      <c r="AI769" s="74"/>
      <c r="AJ769" s="74"/>
      <c r="AK769" s="74"/>
      <c r="AL769" s="74"/>
      <c r="AM769" s="74"/>
    </row>
    <row r="770" spans="6:39">
      <c r="F770" s="74"/>
      <c r="G770" s="74"/>
      <c r="H770" s="74"/>
      <c r="I770" s="74"/>
      <c r="J770" s="74"/>
      <c r="K770" s="74"/>
      <c r="L770" s="74"/>
      <c r="M770" s="74"/>
      <c r="N770" s="74"/>
      <c r="O770" s="74"/>
      <c r="P770" s="74"/>
      <c r="Q770" s="74"/>
      <c r="R770" s="74"/>
      <c r="S770" s="74"/>
      <c r="T770" s="74"/>
      <c r="U770" s="74"/>
      <c r="V770" s="74"/>
      <c r="W770" s="74"/>
      <c r="X770" s="74"/>
      <c r="Y770" s="74"/>
      <c r="Z770" s="74"/>
      <c r="AA770" s="74"/>
      <c r="AB770" s="74"/>
      <c r="AC770" s="74"/>
      <c r="AD770" s="74"/>
      <c r="AE770" s="74"/>
      <c r="AF770" s="74"/>
      <c r="AG770" s="74"/>
      <c r="AH770" s="74"/>
      <c r="AI770" s="74"/>
      <c r="AJ770" s="74"/>
      <c r="AK770" s="74"/>
      <c r="AL770" s="74"/>
      <c r="AM770" s="74"/>
    </row>
    <row r="771" spans="6:39">
      <c r="F771" s="74"/>
      <c r="G771" s="74"/>
      <c r="H771" s="74"/>
      <c r="I771" s="74"/>
      <c r="J771" s="74"/>
      <c r="K771" s="74"/>
      <c r="L771" s="74"/>
      <c r="M771" s="74"/>
      <c r="N771" s="74"/>
      <c r="O771" s="74"/>
      <c r="P771" s="74"/>
      <c r="Q771" s="74"/>
      <c r="R771" s="74"/>
      <c r="S771" s="74"/>
      <c r="T771" s="74"/>
      <c r="U771" s="74"/>
      <c r="V771" s="74"/>
      <c r="W771" s="74"/>
      <c r="X771" s="74"/>
      <c r="Y771" s="74"/>
      <c r="Z771" s="74"/>
      <c r="AA771" s="74"/>
      <c r="AB771" s="74"/>
      <c r="AC771" s="74"/>
      <c r="AD771" s="74"/>
      <c r="AE771" s="74"/>
      <c r="AF771" s="74"/>
      <c r="AG771" s="74"/>
      <c r="AH771" s="74"/>
      <c r="AI771" s="74"/>
      <c r="AJ771" s="74"/>
      <c r="AK771" s="74"/>
      <c r="AL771" s="74"/>
      <c r="AM771" s="74"/>
    </row>
    <row r="772" spans="6:39">
      <c r="F772" s="74"/>
      <c r="G772" s="74"/>
      <c r="H772" s="74"/>
      <c r="I772" s="74"/>
      <c r="J772" s="74"/>
      <c r="K772" s="74"/>
      <c r="L772" s="74"/>
      <c r="M772" s="74"/>
      <c r="N772" s="74"/>
      <c r="O772" s="74"/>
      <c r="P772" s="74"/>
      <c r="Q772" s="74"/>
      <c r="R772" s="74"/>
      <c r="S772" s="74"/>
      <c r="T772" s="74"/>
      <c r="U772" s="74"/>
      <c r="V772" s="74"/>
      <c r="W772" s="74"/>
      <c r="X772" s="74"/>
      <c r="Y772" s="74"/>
      <c r="Z772" s="74"/>
      <c r="AA772" s="74"/>
      <c r="AB772" s="74"/>
      <c r="AC772" s="74"/>
      <c r="AD772" s="74"/>
      <c r="AE772" s="74"/>
      <c r="AF772" s="74"/>
      <c r="AG772" s="74"/>
      <c r="AH772" s="74"/>
      <c r="AI772" s="74"/>
      <c r="AJ772" s="74"/>
      <c r="AK772" s="74"/>
      <c r="AL772" s="74"/>
      <c r="AM772" s="74"/>
    </row>
    <row r="773" spans="6:39">
      <c r="F773" s="74"/>
      <c r="G773" s="74"/>
      <c r="H773" s="74"/>
      <c r="I773" s="74"/>
      <c r="J773" s="74"/>
      <c r="K773" s="74"/>
      <c r="L773" s="74"/>
      <c r="M773" s="74"/>
      <c r="N773" s="74"/>
      <c r="O773" s="74"/>
      <c r="P773" s="74"/>
      <c r="Q773" s="74"/>
      <c r="R773" s="74"/>
      <c r="S773" s="74"/>
      <c r="T773" s="74"/>
      <c r="U773" s="74"/>
      <c r="V773" s="74"/>
      <c r="W773" s="74"/>
      <c r="X773" s="74"/>
      <c r="Y773" s="74"/>
      <c r="Z773" s="74"/>
      <c r="AA773" s="74"/>
      <c r="AB773" s="74"/>
      <c r="AC773" s="74"/>
      <c r="AD773" s="74"/>
      <c r="AE773" s="74"/>
      <c r="AF773" s="74"/>
      <c r="AG773" s="74"/>
      <c r="AH773" s="74"/>
      <c r="AI773" s="74"/>
      <c r="AJ773" s="74"/>
      <c r="AK773" s="74"/>
      <c r="AL773" s="74"/>
      <c r="AM773" s="74"/>
    </row>
    <row r="774" spans="6:39">
      <c r="F774" s="74"/>
      <c r="G774" s="74"/>
      <c r="H774" s="74"/>
      <c r="I774" s="74"/>
      <c r="J774" s="74"/>
      <c r="K774" s="74"/>
      <c r="L774" s="74"/>
      <c r="M774" s="74"/>
      <c r="N774" s="74"/>
      <c r="O774" s="74"/>
      <c r="P774" s="74"/>
      <c r="Q774" s="74"/>
      <c r="R774" s="74"/>
      <c r="S774" s="74"/>
      <c r="T774" s="74"/>
      <c r="U774" s="74"/>
      <c r="V774" s="74"/>
      <c r="W774" s="74"/>
      <c r="X774" s="74"/>
      <c r="Y774" s="74"/>
      <c r="Z774" s="74"/>
      <c r="AA774" s="74"/>
      <c r="AB774" s="74"/>
      <c r="AC774" s="74"/>
      <c r="AD774" s="74"/>
      <c r="AE774" s="74"/>
      <c r="AF774" s="74"/>
      <c r="AG774" s="74"/>
      <c r="AH774" s="74"/>
      <c r="AI774" s="74"/>
      <c r="AJ774" s="74"/>
      <c r="AK774" s="74"/>
      <c r="AL774" s="74"/>
      <c r="AM774" s="74"/>
    </row>
    <row r="775" spans="6:39">
      <c r="F775" s="74"/>
      <c r="G775" s="74"/>
      <c r="H775" s="74"/>
      <c r="I775" s="74"/>
      <c r="J775" s="74"/>
      <c r="K775" s="74"/>
      <c r="L775" s="74"/>
      <c r="M775" s="74"/>
      <c r="N775" s="74"/>
      <c r="O775" s="74"/>
      <c r="P775" s="74"/>
      <c r="Q775" s="74"/>
      <c r="R775" s="74"/>
      <c r="S775" s="74"/>
      <c r="T775" s="74"/>
      <c r="U775" s="74"/>
      <c r="V775" s="74"/>
      <c r="W775" s="74"/>
      <c r="X775" s="74"/>
      <c r="Y775" s="74"/>
      <c r="Z775" s="74"/>
      <c r="AA775" s="74"/>
      <c r="AB775" s="74"/>
      <c r="AC775" s="74"/>
      <c r="AD775" s="74"/>
      <c r="AE775" s="74"/>
      <c r="AF775" s="74"/>
      <c r="AG775" s="74"/>
      <c r="AH775" s="74"/>
      <c r="AI775" s="74"/>
      <c r="AJ775" s="74"/>
      <c r="AK775" s="74"/>
      <c r="AL775" s="74"/>
      <c r="AM775" s="74"/>
    </row>
    <row r="776" spans="6:39">
      <c r="F776" s="74"/>
      <c r="G776" s="74"/>
      <c r="H776" s="74"/>
      <c r="I776" s="74"/>
      <c r="J776" s="74"/>
      <c r="K776" s="74"/>
      <c r="L776" s="74"/>
      <c r="M776" s="74"/>
      <c r="N776" s="74"/>
      <c r="O776" s="74"/>
      <c r="P776" s="74"/>
      <c r="Q776" s="74"/>
      <c r="R776" s="74"/>
      <c r="S776" s="74"/>
      <c r="T776" s="74"/>
      <c r="U776" s="74"/>
      <c r="V776" s="74"/>
      <c r="W776" s="74"/>
      <c r="X776" s="74"/>
      <c r="Y776" s="74"/>
      <c r="Z776" s="74"/>
      <c r="AA776" s="74"/>
      <c r="AB776" s="74"/>
      <c r="AC776" s="74"/>
      <c r="AD776" s="74"/>
      <c r="AE776" s="74"/>
      <c r="AF776" s="74"/>
      <c r="AG776" s="74"/>
      <c r="AH776" s="74"/>
      <c r="AI776" s="74"/>
      <c r="AJ776" s="74"/>
      <c r="AK776" s="74"/>
      <c r="AL776" s="74"/>
      <c r="AM776" s="74"/>
    </row>
    <row r="777" spans="6:39">
      <c r="F777" s="74"/>
      <c r="G777" s="74"/>
      <c r="H777" s="74"/>
      <c r="I777" s="74"/>
      <c r="J777" s="74"/>
      <c r="K777" s="74"/>
      <c r="L777" s="74"/>
      <c r="M777" s="74"/>
      <c r="N777" s="74"/>
      <c r="O777" s="74"/>
      <c r="P777" s="74"/>
      <c r="Q777" s="74"/>
      <c r="R777" s="74"/>
      <c r="S777" s="74"/>
      <c r="T777" s="74"/>
      <c r="U777" s="74"/>
      <c r="V777" s="74"/>
      <c r="W777" s="74"/>
      <c r="X777" s="74"/>
      <c r="Y777" s="74"/>
      <c r="Z777" s="74"/>
      <c r="AA777" s="74"/>
      <c r="AB777" s="74"/>
      <c r="AC777" s="74"/>
      <c r="AD777" s="74"/>
      <c r="AE777" s="74"/>
      <c r="AF777" s="74"/>
      <c r="AG777" s="74"/>
      <c r="AH777" s="74"/>
      <c r="AI777" s="74"/>
      <c r="AJ777" s="74"/>
      <c r="AK777" s="74"/>
      <c r="AL777" s="74"/>
      <c r="AM777" s="74"/>
    </row>
    <row r="778" spans="6:39">
      <c r="F778" s="74"/>
      <c r="G778" s="74"/>
      <c r="H778" s="74"/>
      <c r="I778" s="74"/>
      <c r="J778" s="74"/>
      <c r="K778" s="74"/>
      <c r="L778" s="74"/>
      <c r="M778" s="74"/>
      <c r="N778" s="74"/>
      <c r="O778" s="74"/>
      <c r="P778" s="74"/>
      <c r="Q778" s="74"/>
      <c r="R778" s="74"/>
      <c r="S778" s="74"/>
      <c r="T778" s="74"/>
      <c r="U778" s="74"/>
      <c r="V778" s="74"/>
      <c r="W778" s="74"/>
      <c r="X778" s="74"/>
      <c r="Y778" s="74"/>
      <c r="Z778" s="74"/>
      <c r="AA778" s="74"/>
      <c r="AB778" s="74"/>
      <c r="AC778" s="74"/>
      <c r="AD778" s="74"/>
      <c r="AE778" s="74"/>
      <c r="AF778" s="74"/>
      <c r="AG778" s="74"/>
      <c r="AH778" s="74"/>
      <c r="AI778" s="74"/>
      <c r="AJ778" s="74"/>
      <c r="AK778" s="74"/>
      <c r="AL778" s="74"/>
      <c r="AM778" s="74"/>
    </row>
    <row r="779" spans="6:39">
      <c r="F779" s="74"/>
      <c r="G779" s="74"/>
      <c r="H779" s="74"/>
      <c r="I779" s="74"/>
      <c r="J779" s="74"/>
      <c r="K779" s="74"/>
      <c r="L779" s="74"/>
      <c r="M779" s="74"/>
      <c r="N779" s="74"/>
      <c r="O779" s="74"/>
      <c r="P779" s="74"/>
      <c r="Q779" s="74"/>
      <c r="R779" s="74"/>
      <c r="S779" s="74"/>
      <c r="T779" s="74"/>
      <c r="U779" s="74"/>
      <c r="V779" s="74"/>
      <c r="W779" s="74"/>
      <c r="X779" s="74"/>
      <c r="Y779" s="74"/>
      <c r="Z779" s="74"/>
      <c r="AA779" s="74"/>
      <c r="AB779" s="74"/>
      <c r="AC779" s="74"/>
      <c r="AD779" s="74"/>
      <c r="AE779" s="74"/>
      <c r="AF779" s="74"/>
      <c r="AG779" s="74"/>
      <c r="AH779" s="74"/>
      <c r="AI779" s="74"/>
      <c r="AJ779" s="74"/>
      <c r="AK779" s="74"/>
      <c r="AL779" s="74"/>
      <c r="AM779" s="74"/>
    </row>
    <row r="780" spans="6:39">
      <c r="F780" s="74"/>
      <c r="G780" s="74"/>
      <c r="H780" s="74"/>
      <c r="I780" s="74"/>
      <c r="J780" s="74"/>
      <c r="K780" s="74"/>
      <c r="L780" s="74"/>
      <c r="M780" s="74"/>
      <c r="N780" s="74"/>
      <c r="O780" s="74"/>
      <c r="P780" s="74"/>
      <c r="Q780" s="74"/>
      <c r="R780" s="74"/>
      <c r="S780" s="74"/>
      <c r="T780" s="74"/>
      <c r="U780" s="74"/>
      <c r="V780" s="74"/>
      <c r="W780" s="74"/>
      <c r="X780" s="74"/>
      <c r="Y780" s="74"/>
      <c r="Z780" s="74"/>
      <c r="AA780" s="74"/>
      <c r="AB780" s="74"/>
      <c r="AC780" s="74"/>
      <c r="AD780" s="74"/>
      <c r="AE780" s="74"/>
      <c r="AF780" s="74"/>
      <c r="AG780" s="74"/>
      <c r="AH780" s="74"/>
      <c r="AI780" s="74"/>
      <c r="AJ780" s="74"/>
      <c r="AK780" s="74"/>
      <c r="AL780" s="74"/>
      <c r="AM780" s="74"/>
    </row>
    <row r="781" spans="6:39">
      <c r="F781" s="74"/>
      <c r="G781" s="74"/>
      <c r="H781" s="74"/>
      <c r="I781" s="74"/>
      <c r="J781" s="74"/>
      <c r="K781" s="74"/>
      <c r="L781" s="74"/>
      <c r="M781" s="74"/>
      <c r="N781" s="74"/>
      <c r="O781" s="74"/>
      <c r="P781" s="74"/>
      <c r="Q781" s="74"/>
      <c r="R781" s="74"/>
      <c r="S781" s="74"/>
      <c r="T781" s="74"/>
      <c r="U781" s="74"/>
      <c r="V781" s="74"/>
      <c r="W781" s="74"/>
      <c r="X781" s="74"/>
      <c r="Y781" s="74"/>
      <c r="Z781" s="74"/>
      <c r="AA781" s="74"/>
      <c r="AB781" s="74"/>
      <c r="AC781" s="74"/>
      <c r="AD781" s="74"/>
      <c r="AE781" s="74"/>
      <c r="AF781" s="74"/>
      <c r="AG781" s="74"/>
      <c r="AH781" s="74"/>
      <c r="AI781" s="74"/>
      <c r="AJ781" s="74"/>
      <c r="AK781" s="74"/>
      <c r="AL781" s="74"/>
      <c r="AM781" s="74"/>
    </row>
    <row r="782" spans="6:39">
      <c r="F782" s="74"/>
      <c r="G782" s="74"/>
      <c r="H782" s="74"/>
      <c r="I782" s="74"/>
      <c r="J782" s="74"/>
      <c r="K782" s="74"/>
      <c r="L782" s="74"/>
      <c r="M782" s="74"/>
      <c r="N782" s="74"/>
      <c r="O782" s="74"/>
      <c r="P782" s="74"/>
      <c r="Q782" s="74"/>
      <c r="R782" s="74"/>
      <c r="S782" s="74"/>
      <c r="T782" s="74"/>
      <c r="U782" s="74"/>
      <c r="V782" s="74"/>
      <c r="W782" s="74"/>
      <c r="X782" s="74"/>
      <c r="Y782" s="74"/>
      <c r="Z782" s="74"/>
      <c r="AA782" s="74"/>
      <c r="AB782" s="74"/>
      <c r="AC782" s="74"/>
      <c r="AD782" s="74"/>
      <c r="AE782" s="74"/>
      <c r="AF782" s="74"/>
      <c r="AG782" s="74"/>
      <c r="AH782" s="74"/>
      <c r="AI782" s="74"/>
      <c r="AJ782" s="74"/>
      <c r="AK782" s="74"/>
      <c r="AL782" s="74"/>
      <c r="AM782" s="74"/>
    </row>
    <row r="783" spans="6:39">
      <c r="F783" s="74"/>
      <c r="G783" s="74"/>
      <c r="H783" s="74"/>
      <c r="I783" s="74"/>
      <c r="J783" s="74"/>
      <c r="K783" s="74"/>
      <c r="L783" s="74"/>
      <c r="M783" s="74"/>
      <c r="N783" s="74"/>
      <c r="O783" s="74"/>
      <c r="P783" s="74"/>
      <c r="Q783" s="74"/>
      <c r="R783" s="74"/>
      <c r="S783" s="74"/>
      <c r="T783" s="74"/>
      <c r="U783" s="74"/>
      <c r="V783" s="74"/>
      <c r="W783" s="74"/>
      <c r="X783" s="74"/>
      <c r="Y783" s="74"/>
      <c r="Z783" s="74"/>
      <c r="AA783" s="74"/>
      <c r="AB783" s="74"/>
      <c r="AC783" s="74"/>
      <c r="AD783" s="74"/>
      <c r="AE783" s="74"/>
      <c r="AF783" s="74"/>
      <c r="AG783" s="74"/>
      <c r="AH783" s="74"/>
      <c r="AI783" s="74"/>
      <c r="AJ783" s="74"/>
      <c r="AK783" s="74"/>
      <c r="AL783" s="74"/>
      <c r="AM783" s="74"/>
    </row>
    <row r="784" spans="6:39">
      <c r="F784" s="74"/>
      <c r="G784" s="74"/>
      <c r="H784" s="74"/>
      <c r="I784" s="74"/>
      <c r="J784" s="74"/>
      <c r="K784" s="74"/>
      <c r="L784" s="74"/>
      <c r="M784" s="74"/>
      <c r="N784" s="74"/>
      <c r="O784" s="74"/>
      <c r="P784" s="74"/>
      <c r="Q784" s="74"/>
      <c r="R784" s="74"/>
      <c r="S784" s="74"/>
      <c r="T784" s="74"/>
      <c r="U784" s="74"/>
      <c r="V784" s="74"/>
      <c r="W784" s="74"/>
      <c r="X784" s="74"/>
      <c r="Y784" s="74"/>
      <c r="Z784" s="74"/>
      <c r="AA784" s="74"/>
      <c r="AB784" s="74"/>
      <c r="AC784" s="74"/>
      <c r="AD784" s="74"/>
      <c r="AE784" s="74"/>
      <c r="AF784" s="74"/>
      <c r="AG784" s="74"/>
      <c r="AH784" s="74"/>
      <c r="AI784" s="74"/>
      <c r="AJ784" s="74"/>
      <c r="AK784" s="74"/>
      <c r="AL784" s="74"/>
      <c r="AM784" s="74"/>
    </row>
    <row r="785" spans="6:39">
      <c r="F785" s="74"/>
      <c r="G785" s="74"/>
      <c r="H785" s="74"/>
      <c r="I785" s="74"/>
      <c r="J785" s="74"/>
      <c r="K785" s="74"/>
      <c r="L785" s="74"/>
      <c r="M785" s="74"/>
      <c r="N785" s="74"/>
      <c r="O785" s="74"/>
      <c r="P785" s="74"/>
      <c r="Q785" s="74"/>
      <c r="R785" s="74"/>
      <c r="S785" s="74"/>
      <c r="T785" s="74"/>
      <c r="U785" s="74"/>
      <c r="V785" s="74"/>
      <c r="W785" s="74"/>
      <c r="X785" s="74"/>
      <c r="Y785" s="74"/>
      <c r="Z785" s="74"/>
      <c r="AA785" s="74"/>
      <c r="AB785" s="74"/>
      <c r="AC785" s="74"/>
      <c r="AD785" s="74"/>
      <c r="AE785" s="74"/>
      <c r="AF785" s="74"/>
      <c r="AG785" s="74"/>
      <c r="AH785" s="74"/>
      <c r="AI785" s="74"/>
      <c r="AJ785" s="74"/>
      <c r="AK785" s="74"/>
      <c r="AL785" s="74"/>
      <c r="AM785" s="74"/>
    </row>
    <row r="786" spans="6:39">
      <c r="F786" s="74"/>
      <c r="G786" s="74"/>
      <c r="H786" s="74"/>
      <c r="I786" s="74"/>
      <c r="J786" s="74"/>
      <c r="K786" s="74"/>
      <c r="L786" s="74"/>
      <c r="M786" s="74"/>
      <c r="N786" s="74"/>
      <c r="O786" s="74"/>
      <c r="P786" s="74"/>
      <c r="Q786" s="74"/>
      <c r="R786" s="74"/>
      <c r="S786" s="74"/>
      <c r="T786" s="74"/>
      <c r="U786" s="74"/>
      <c r="V786" s="74"/>
      <c r="W786" s="74"/>
      <c r="X786" s="74"/>
      <c r="Y786" s="74"/>
      <c r="Z786" s="74"/>
      <c r="AA786" s="74"/>
      <c r="AB786" s="74"/>
      <c r="AC786" s="74"/>
      <c r="AD786" s="74"/>
      <c r="AE786" s="74"/>
      <c r="AF786" s="74"/>
      <c r="AG786" s="74"/>
      <c r="AH786" s="74"/>
      <c r="AI786" s="74"/>
      <c r="AJ786" s="74"/>
      <c r="AK786" s="74"/>
      <c r="AL786" s="74"/>
      <c r="AM786" s="74"/>
    </row>
    <row r="787" spans="6:39">
      <c r="F787" s="74"/>
      <c r="G787" s="74"/>
      <c r="H787" s="74"/>
      <c r="I787" s="74"/>
      <c r="J787" s="74"/>
      <c r="K787" s="74"/>
      <c r="L787" s="74"/>
      <c r="M787" s="74"/>
      <c r="N787" s="74"/>
      <c r="O787" s="74"/>
      <c r="P787" s="74"/>
      <c r="Q787" s="74"/>
      <c r="R787" s="74"/>
      <c r="S787" s="74"/>
      <c r="T787" s="74"/>
      <c r="U787" s="74"/>
      <c r="V787" s="74"/>
      <c r="W787" s="74"/>
      <c r="X787" s="74"/>
      <c r="Y787" s="74"/>
      <c r="Z787" s="74"/>
      <c r="AA787" s="74"/>
      <c r="AB787" s="74"/>
      <c r="AC787" s="74"/>
      <c r="AD787" s="74"/>
      <c r="AE787" s="74"/>
      <c r="AF787" s="74"/>
      <c r="AG787" s="74"/>
      <c r="AH787" s="74"/>
      <c r="AI787" s="74"/>
      <c r="AJ787" s="74"/>
      <c r="AK787" s="74"/>
      <c r="AL787" s="74"/>
      <c r="AM787" s="74"/>
    </row>
    <row r="788" spans="6:39">
      <c r="F788" s="74"/>
      <c r="G788" s="74"/>
      <c r="H788" s="74"/>
      <c r="I788" s="74"/>
      <c r="J788" s="74"/>
      <c r="K788" s="74"/>
      <c r="L788" s="74"/>
      <c r="M788" s="74"/>
      <c r="N788" s="74"/>
      <c r="O788" s="74"/>
      <c r="P788" s="74"/>
      <c r="Q788" s="74"/>
      <c r="R788" s="74"/>
      <c r="S788" s="74"/>
      <c r="T788" s="74"/>
      <c r="U788" s="74"/>
      <c r="V788" s="74"/>
      <c r="W788" s="74"/>
      <c r="X788" s="74"/>
      <c r="Y788" s="74"/>
      <c r="Z788" s="74"/>
      <c r="AA788" s="74"/>
      <c r="AB788" s="74"/>
      <c r="AC788" s="74"/>
      <c r="AD788" s="74"/>
      <c r="AE788" s="74"/>
      <c r="AF788" s="74"/>
      <c r="AG788" s="74"/>
      <c r="AH788" s="74"/>
      <c r="AI788" s="74"/>
      <c r="AJ788" s="74"/>
      <c r="AK788" s="74"/>
      <c r="AL788" s="74"/>
      <c r="AM788" s="74"/>
    </row>
    <row r="789" spans="6:39">
      <c r="F789" s="74"/>
      <c r="G789" s="74"/>
      <c r="H789" s="74"/>
      <c r="I789" s="74"/>
      <c r="J789" s="74"/>
      <c r="K789" s="74"/>
      <c r="L789" s="74"/>
      <c r="M789" s="74"/>
      <c r="N789" s="74"/>
      <c r="O789" s="74"/>
      <c r="P789" s="74"/>
      <c r="Q789" s="74"/>
      <c r="R789" s="74"/>
      <c r="S789" s="74"/>
      <c r="T789" s="74"/>
      <c r="U789" s="74"/>
      <c r="V789" s="74"/>
      <c r="W789" s="74"/>
      <c r="X789" s="74"/>
      <c r="Y789" s="74"/>
      <c r="Z789" s="74"/>
      <c r="AA789" s="74"/>
      <c r="AB789" s="74"/>
      <c r="AC789" s="74"/>
      <c r="AD789" s="74"/>
      <c r="AE789" s="74"/>
      <c r="AF789" s="74"/>
      <c r="AG789" s="74"/>
      <c r="AH789" s="74"/>
      <c r="AI789" s="74"/>
      <c r="AJ789" s="74"/>
      <c r="AK789" s="74"/>
      <c r="AL789" s="74"/>
      <c r="AM789" s="74"/>
    </row>
    <row r="790" spans="6:39">
      <c r="F790" s="74"/>
      <c r="G790" s="74"/>
      <c r="H790" s="74"/>
      <c r="I790" s="74"/>
      <c r="J790" s="74"/>
      <c r="K790" s="74"/>
      <c r="L790" s="74"/>
      <c r="M790" s="74"/>
      <c r="N790" s="74"/>
      <c r="O790" s="74"/>
      <c r="P790" s="74"/>
      <c r="Q790" s="74"/>
      <c r="R790" s="74"/>
      <c r="S790" s="74"/>
      <c r="T790" s="74"/>
      <c r="U790" s="74"/>
      <c r="V790" s="74"/>
      <c r="W790" s="74"/>
      <c r="X790" s="74"/>
      <c r="Y790" s="74"/>
      <c r="Z790" s="74"/>
      <c r="AA790" s="74"/>
      <c r="AB790" s="74"/>
      <c r="AC790" s="74"/>
      <c r="AD790" s="74"/>
      <c r="AE790" s="74"/>
      <c r="AF790" s="74"/>
      <c r="AG790" s="74"/>
      <c r="AH790" s="74"/>
      <c r="AI790" s="74"/>
      <c r="AJ790" s="74"/>
      <c r="AK790" s="74"/>
      <c r="AL790" s="74"/>
      <c r="AM790" s="74"/>
    </row>
    <row r="791" spans="6:39">
      <c r="F791" s="74"/>
      <c r="G791" s="74"/>
      <c r="H791" s="74"/>
      <c r="I791" s="74"/>
      <c r="J791" s="74"/>
      <c r="K791" s="74"/>
      <c r="L791" s="74"/>
      <c r="M791" s="74"/>
      <c r="N791" s="74"/>
      <c r="O791" s="74"/>
      <c r="P791" s="74"/>
      <c r="Q791" s="74"/>
      <c r="R791" s="74"/>
      <c r="S791" s="74"/>
      <c r="T791" s="74"/>
      <c r="U791" s="74"/>
      <c r="V791" s="74"/>
      <c r="W791" s="74"/>
      <c r="X791" s="74"/>
      <c r="Y791" s="74"/>
      <c r="Z791" s="74"/>
      <c r="AA791" s="74"/>
      <c r="AB791" s="74"/>
      <c r="AC791" s="74"/>
      <c r="AD791" s="74"/>
      <c r="AE791" s="74"/>
      <c r="AF791" s="74"/>
      <c r="AG791" s="74"/>
      <c r="AH791" s="74"/>
      <c r="AI791" s="74"/>
      <c r="AJ791" s="74"/>
      <c r="AK791" s="74"/>
      <c r="AL791" s="74"/>
      <c r="AM791" s="74"/>
    </row>
    <row r="792" spans="6:39">
      <c r="F792" s="74"/>
      <c r="G792" s="74"/>
      <c r="H792" s="74"/>
      <c r="I792" s="74"/>
      <c r="J792" s="74"/>
      <c r="K792" s="74"/>
      <c r="L792" s="74"/>
      <c r="M792" s="74"/>
      <c r="N792" s="74"/>
      <c r="O792" s="74"/>
      <c r="P792" s="74"/>
      <c r="Q792" s="74"/>
      <c r="R792" s="74"/>
      <c r="S792" s="74"/>
      <c r="T792" s="74"/>
      <c r="U792" s="74"/>
      <c r="V792" s="74"/>
      <c r="W792" s="74"/>
      <c r="X792" s="74"/>
      <c r="Y792" s="74"/>
      <c r="Z792" s="74"/>
      <c r="AA792" s="74"/>
      <c r="AB792" s="74"/>
      <c r="AC792" s="74"/>
      <c r="AD792" s="74"/>
      <c r="AE792" s="74"/>
      <c r="AF792" s="74"/>
      <c r="AG792" s="74"/>
      <c r="AH792" s="74"/>
      <c r="AI792" s="74"/>
      <c r="AJ792" s="74"/>
      <c r="AK792" s="74"/>
      <c r="AL792" s="74"/>
      <c r="AM792" s="74"/>
    </row>
    <row r="793" spans="6:39">
      <c r="F793" s="74"/>
      <c r="G793" s="74"/>
      <c r="H793" s="74"/>
      <c r="I793" s="74"/>
      <c r="J793" s="74"/>
      <c r="K793" s="74"/>
      <c r="L793" s="74"/>
      <c r="M793" s="74"/>
      <c r="N793" s="74"/>
      <c r="O793" s="74"/>
      <c r="P793" s="74"/>
      <c r="Q793" s="74"/>
      <c r="R793" s="74"/>
      <c r="S793" s="74"/>
      <c r="T793" s="74"/>
      <c r="U793" s="74"/>
      <c r="V793" s="74"/>
      <c r="W793" s="74"/>
      <c r="X793" s="74"/>
      <c r="Y793" s="74"/>
      <c r="Z793" s="74"/>
      <c r="AA793" s="74"/>
      <c r="AB793" s="74"/>
      <c r="AC793" s="74"/>
      <c r="AD793" s="74"/>
      <c r="AE793" s="74"/>
      <c r="AF793" s="74"/>
      <c r="AG793" s="74"/>
      <c r="AH793" s="74"/>
      <c r="AI793" s="74"/>
      <c r="AJ793" s="74"/>
      <c r="AK793" s="74"/>
      <c r="AL793" s="74"/>
      <c r="AM793" s="74"/>
    </row>
    <row r="794" spans="6:39">
      <c r="F794" s="74"/>
      <c r="G794" s="74"/>
      <c r="H794" s="74"/>
      <c r="I794" s="74"/>
      <c r="J794" s="74"/>
      <c r="K794" s="74"/>
      <c r="L794" s="74"/>
      <c r="M794" s="74"/>
      <c r="N794" s="74"/>
      <c r="O794" s="74"/>
      <c r="P794" s="74"/>
      <c r="Q794" s="74"/>
      <c r="R794" s="74"/>
      <c r="S794" s="74"/>
      <c r="T794" s="74"/>
      <c r="U794" s="74"/>
      <c r="V794" s="74"/>
      <c r="W794" s="74"/>
      <c r="X794" s="74"/>
      <c r="Y794" s="74"/>
      <c r="Z794" s="74"/>
      <c r="AA794" s="74"/>
      <c r="AB794" s="74"/>
      <c r="AC794" s="74"/>
      <c r="AD794" s="74"/>
      <c r="AE794" s="74"/>
      <c r="AF794" s="74"/>
      <c r="AG794" s="74"/>
      <c r="AH794" s="74"/>
      <c r="AI794" s="74"/>
      <c r="AJ794" s="74"/>
      <c r="AK794" s="74"/>
      <c r="AL794" s="74"/>
      <c r="AM794" s="74"/>
    </row>
    <row r="795" spans="6:39">
      <c r="F795" s="74"/>
      <c r="G795" s="74"/>
      <c r="H795" s="74"/>
      <c r="I795" s="74"/>
      <c r="J795" s="74"/>
      <c r="K795" s="74"/>
      <c r="L795" s="74"/>
      <c r="M795" s="74"/>
      <c r="N795" s="74"/>
      <c r="O795" s="74"/>
      <c r="P795" s="74"/>
      <c r="Q795" s="74"/>
      <c r="R795" s="74"/>
      <c r="S795" s="74"/>
      <c r="T795" s="74"/>
      <c r="U795" s="74"/>
      <c r="V795" s="74"/>
      <c r="W795" s="74"/>
      <c r="X795" s="74"/>
      <c r="Y795" s="74"/>
      <c r="Z795" s="74"/>
      <c r="AA795" s="74"/>
      <c r="AB795" s="74"/>
      <c r="AC795" s="74"/>
      <c r="AD795" s="74"/>
      <c r="AE795" s="74"/>
      <c r="AF795" s="74"/>
      <c r="AG795" s="74"/>
      <c r="AH795" s="74"/>
      <c r="AI795" s="74"/>
      <c r="AJ795" s="74"/>
      <c r="AK795" s="74"/>
      <c r="AL795" s="74"/>
      <c r="AM795" s="74"/>
    </row>
    <row r="796" spans="6:39">
      <c r="F796" s="74"/>
      <c r="G796" s="74"/>
      <c r="H796" s="74"/>
      <c r="I796" s="74"/>
      <c r="J796" s="74"/>
      <c r="K796" s="74"/>
      <c r="L796" s="74"/>
      <c r="M796" s="74"/>
      <c r="N796" s="74"/>
      <c r="O796" s="74"/>
      <c r="P796" s="74"/>
      <c r="Q796" s="74"/>
      <c r="R796" s="74"/>
      <c r="S796" s="74"/>
      <c r="T796" s="74"/>
      <c r="U796" s="74"/>
      <c r="V796" s="74"/>
      <c r="W796" s="74"/>
      <c r="X796" s="74"/>
      <c r="Y796" s="74"/>
      <c r="Z796" s="74"/>
      <c r="AA796" s="74"/>
      <c r="AB796" s="74"/>
      <c r="AC796" s="74"/>
      <c r="AD796" s="74"/>
      <c r="AE796" s="74"/>
      <c r="AF796" s="74"/>
      <c r="AG796" s="74"/>
      <c r="AH796" s="74"/>
      <c r="AI796" s="74"/>
      <c r="AJ796" s="74"/>
      <c r="AK796" s="74"/>
      <c r="AL796" s="74"/>
      <c r="AM796" s="74"/>
    </row>
    <row r="797" spans="6:39">
      <c r="F797" s="74"/>
      <c r="G797" s="74"/>
      <c r="H797" s="74"/>
      <c r="I797" s="74"/>
      <c r="J797" s="74"/>
      <c r="K797" s="74"/>
      <c r="L797" s="74"/>
      <c r="M797" s="74"/>
      <c r="N797" s="74"/>
      <c r="O797" s="74"/>
      <c r="P797" s="74"/>
      <c r="Q797" s="74"/>
      <c r="R797" s="74"/>
      <c r="S797" s="74"/>
      <c r="T797" s="74"/>
      <c r="U797" s="74"/>
      <c r="V797" s="74"/>
      <c r="W797" s="74"/>
      <c r="X797" s="74"/>
      <c r="Y797" s="74"/>
      <c r="Z797" s="74"/>
      <c r="AA797" s="74"/>
      <c r="AB797" s="74"/>
      <c r="AC797" s="74"/>
      <c r="AD797" s="74"/>
      <c r="AE797" s="74"/>
      <c r="AF797" s="74"/>
      <c r="AG797" s="74"/>
      <c r="AH797" s="74"/>
      <c r="AI797" s="74"/>
      <c r="AJ797" s="74"/>
      <c r="AK797" s="74"/>
      <c r="AL797" s="74"/>
      <c r="AM797" s="74"/>
    </row>
    <row r="798" spans="6:39">
      <c r="F798" s="74"/>
      <c r="G798" s="74"/>
      <c r="H798" s="74"/>
      <c r="I798" s="74"/>
      <c r="J798" s="74"/>
      <c r="K798" s="74"/>
      <c r="L798" s="74"/>
      <c r="M798" s="74"/>
      <c r="N798" s="74"/>
      <c r="O798" s="74"/>
      <c r="P798" s="74"/>
      <c r="Q798" s="74"/>
      <c r="R798" s="74"/>
      <c r="S798" s="74"/>
      <c r="T798" s="74"/>
      <c r="U798" s="74"/>
      <c r="V798" s="74"/>
      <c r="W798" s="74"/>
      <c r="X798" s="74"/>
      <c r="Y798" s="74"/>
      <c r="Z798" s="74"/>
      <c r="AA798" s="74"/>
      <c r="AB798" s="74"/>
      <c r="AC798" s="74"/>
      <c r="AD798" s="74"/>
      <c r="AE798" s="74"/>
      <c r="AF798" s="74"/>
      <c r="AG798" s="74"/>
      <c r="AH798" s="74"/>
      <c r="AI798" s="74"/>
      <c r="AJ798" s="74"/>
      <c r="AK798" s="74"/>
      <c r="AL798" s="74"/>
      <c r="AM798" s="74"/>
    </row>
    <row r="799" spans="6:39">
      <c r="F799" s="74"/>
      <c r="G799" s="74"/>
      <c r="H799" s="74"/>
      <c r="I799" s="74"/>
      <c r="J799" s="74"/>
      <c r="K799" s="74"/>
      <c r="L799" s="74"/>
      <c r="M799" s="74"/>
      <c r="N799" s="74"/>
      <c r="O799" s="74"/>
      <c r="P799" s="74"/>
      <c r="Q799" s="74"/>
      <c r="R799" s="74"/>
      <c r="S799" s="74"/>
      <c r="T799" s="74"/>
      <c r="U799" s="74"/>
      <c r="V799" s="74"/>
      <c r="W799" s="74"/>
      <c r="X799" s="74"/>
      <c r="Y799" s="74"/>
      <c r="Z799" s="74"/>
      <c r="AA799" s="74"/>
      <c r="AB799" s="74"/>
      <c r="AC799" s="74"/>
      <c r="AD799" s="74"/>
      <c r="AE799" s="74"/>
      <c r="AF799" s="74"/>
      <c r="AG799" s="74"/>
      <c r="AH799" s="74"/>
      <c r="AI799" s="74"/>
      <c r="AJ799" s="74"/>
      <c r="AK799" s="74"/>
      <c r="AL799" s="74"/>
      <c r="AM799" s="74"/>
    </row>
    <row r="800" spans="6:39">
      <c r="F800" s="74"/>
      <c r="G800" s="74"/>
      <c r="H800" s="74"/>
      <c r="I800" s="74"/>
      <c r="J800" s="74"/>
      <c r="K800" s="74"/>
      <c r="L800" s="74"/>
      <c r="M800" s="74"/>
      <c r="N800" s="74"/>
      <c r="O800" s="74"/>
      <c r="P800" s="74"/>
      <c r="Q800" s="74"/>
      <c r="R800" s="74"/>
      <c r="S800" s="74"/>
      <c r="T800" s="74"/>
      <c r="U800" s="74"/>
      <c r="V800" s="74"/>
      <c r="W800" s="74"/>
      <c r="X800" s="74"/>
      <c r="Y800" s="74"/>
      <c r="Z800" s="74"/>
      <c r="AA800" s="74"/>
      <c r="AB800" s="74"/>
      <c r="AC800" s="74"/>
      <c r="AD800" s="74"/>
      <c r="AE800" s="74"/>
      <c r="AF800" s="74"/>
      <c r="AG800" s="74"/>
      <c r="AH800" s="74"/>
      <c r="AI800" s="74"/>
      <c r="AJ800" s="74"/>
      <c r="AK800" s="74"/>
      <c r="AL800" s="74"/>
      <c r="AM800" s="74"/>
    </row>
    <row r="801" spans="6:39">
      <c r="F801" s="74"/>
      <c r="G801" s="74"/>
      <c r="H801" s="74"/>
      <c r="I801" s="74"/>
      <c r="J801" s="74"/>
      <c r="K801" s="74"/>
      <c r="L801" s="74"/>
      <c r="M801" s="74"/>
      <c r="N801" s="74"/>
      <c r="O801" s="74"/>
      <c r="P801" s="74"/>
      <c r="Q801" s="74"/>
      <c r="R801" s="74"/>
      <c r="S801" s="74"/>
      <c r="T801" s="74"/>
      <c r="U801" s="74"/>
      <c r="V801" s="74"/>
      <c r="W801" s="74"/>
      <c r="X801" s="74"/>
      <c r="Y801" s="74"/>
      <c r="Z801" s="74"/>
      <c r="AA801" s="74"/>
      <c r="AB801" s="74"/>
      <c r="AC801" s="74"/>
      <c r="AD801" s="74"/>
      <c r="AE801" s="74"/>
      <c r="AF801" s="74"/>
      <c r="AG801" s="74"/>
      <c r="AH801" s="74"/>
      <c r="AI801" s="74"/>
      <c r="AJ801" s="74"/>
      <c r="AK801" s="74"/>
      <c r="AL801" s="74"/>
      <c r="AM801" s="74"/>
    </row>
    <row r="802" spans="6:39">
      <c r="F802" s="74"/>
      <c r="G802" s="74"/>
      <c r="H802" s="74"/>
      <c r="I802" s="74"/>
      <c r="J802" s="74"/>
      <c r="K802" s="74"/>
      <c r="L802" s="74"/>
      <c r="M802" s="74"/>
      <c r="N802" s="74"/>
      <c r="O802" s="74"/>
      <c r="P802" s="74"/>
      <c r="Q802" s="74"/>
      <c r="R802" s="74"/>
      <c r="S802" s="74"/>
      <c r="T802" s="74"/>
      <c r="U802" s="74"/>
      <c r="V802" s="74"/>
      <c r="W802" s="74"/>
      <c r="X802" s="74"/>
      <c r="Y802" s="74"/>
      <c r="Z802" s="74"/>
      <c r="AA802" s="74"/>
      <c r="AB802" s="74"/>
      <c r="AC802" s="74"/>
      <c r="AD802" s="74"/>
      <c r="AE802" s="74"/>
      <c r="AF802" s="74"/>
      <c r="AG802" s="74"/>
      <c r="AH802" s="74"/>
      <c r="AI802" s="74"/>
      <c r="AJ802" s="74"/>
      <c r="AK802" s="74"/>
      <c r="AL802" s="74"/>
      <c r="AM802" s="74"/>
    </row>
    <row r="803" spans="6:39">
      <c r="F803" s="74"/>
      <c r="G803" s="74"/>
      <c r="H803" s="74"/>
      <c r="I803" s="74"/>
      <c r="J803" s="74"/>
      <c r="K803" s="74"/>
      <c r="L803" s="74"/>
      <c r="M803" s="74"/>
      <c r="N803" s="74"/>
      <c r="O803" s="74"/>
      <c r="P803" s="74"/>
      <c r="Q803" s="74"/>
      <c r="R803" s="74"/>
      <c r="S803" s="74"/>
      <c r="T803" s="74"/>
      <c r="U803" s="74"/>
      <c r="V803" s="74"/>
      <c r="W803" s="74"/>
      <c r="X803" s="74"/>
      <c r="Y803" s="74"/>
      <c r="Z803" s="74"/>
      <c r="AA803" s="74"/>
      <c r="AB803" s="74"/>
      <c r="AC803" s="74"/>
      <c r="AD803" s="74"/>
      <c r="AE803" s="74"/>
      <c r="AF803" s="74"/>
      <c r="AG803" s="74"/>
      <c r="AH803" s="74"/>
      <c r="AI803" s="74"/>
      <c r="AJ803" s="74"/>
      <c r="AK803" s="74"/>
      <c r="AL803" s="74"/>
      <c r="AM803" s="74"/>
    </row>
    <row r="804" spans="6:39">
      <c r="F804" s="74"/>
      <c r="G804" s="74"/>
      <c r="H804" s="74"/>
      <c r="I804" s="74"/>
      <c r="J804" s="74"/>
      <c r="K804" s="74"/>
      <c r="L804" s="74"/>
      <c r="M804" s="74"/>
      <c r="N804" s="74"/>
      <c r="O804" s="74"/>
      <c r="P804" s="74"/>
      <c r="Q804" s="74"/>
      <c r="R804" s="74"/>
      <c r="S804" s="74"/>
      <c r="T804" s="74"/>
      <c r="U804" s="74"/>
      <c r="V804" s="74"/>
      <c r="W804" s="74"/>
      <c r="X804" s="74"/>
      <c r="Y804" s="74"/>
      <c r="Z804" s="74"/>
      <c r="AA804" s="74"/>
      <c r="AB804" s="74"/>
      <c r="AC804" s="74"/>
      <c r="AD804" s="74"/>
      <c r="AE804" s="74"/>
      <c r="AF804" s="74"/>
      <c r="AG804" s="74"/>
      <c r="AH804" s="74"/>
      <c r="AI804" s="74"/>
      <c r="AJ804" s="74"/>
      <c r="AK804" s="74"/>
      <c r="AL804" s="74"/>
      <c r="AM804" s="74"/>
    </row>
    <row r="805" spans="6:39">
      <c r="F805" s="74"/>
      <c r="G805" s="74"/>
      <c r="H805" s="74"/>
      <c r="I805" s="74"/>
      <c r="J805" s="74"/>
      <c r="K805" s="74"/>
      <c r="L805" s="74"/>
      <c r="M805" s="74"/>
      <c r="N805" s="74"/>
      <c r="O805" s="74"/>
      <c r="P805" s="74"/>
      <c r="Q805" s="74"/>
      <c r="R805" s="74"/>
      <c r="S805" s="74"/>
      <c r="T805" s="74"/>
      <c r="U805" s="74"/>
      <c r="V805" s="74"/>
      <c r="W805" s="74"/>
      <c r="X805" s="74"/>
      <c r="Y805" s="74"/>
      <c r="Z805" s="74"/>
      <c r="AA805" s="74"/>
      <c r="AB805" s="74"/>
      <c r="AC805" s="74"/>
      <c r="AD805" s="74"/>
      <c r="AE805" s="74"/>
      <c r="AF805" s="74"/>
      <c r="AG805" s="74"/>
      <c r="AH805" s="74"/>
      <c r="AI805" s="74"/>
      <c r="AJ805" s="74"/>
      <c r="AK805" s="74"/>
      <c r="AL805" s="74"/>
      <c r="AM805" s="74"/>
    </row>
    <row r="806" spans="6:39">
      <c r="F806" s="74"/>
      <c r="G806" s="74"/>
      <c r="H806" s="74"/>
      <c r="I806" s="74"/>
      <c r="J806" s="74"/>
      <c r="K806" s="74"/>
      <c r="L806" s="74"/>
      <c r="M806" s="74"/>
      <c r="N806" s="74"/>
      <c r="O806" s="74"/>
      <c r="P806" s="74"/>
      <c r="Q806" s="74"/>
      <c r="R806" s="74"/>
      <c r="S806" s="74"/>
      <c r="T806" s="74"/>
      <c r="U806" s="74"/>
      <c r="V806" s="74"/>
      <c r="W806" s="74"/>
      <c r="X806" s="74"/>
      <c r="Y806" s="74"/>
      <c r="Z806" s="74"/>
      <c r="AA806" s="74"/>
      <c r="AB806" s="74"/>
      <c r="AC806" s="74"/>
      <c r="AD806" s="74"/>
      <c r="AE806" s="74"/>
      <c r="AF806" s="74"/>
      <c r="AG806" s="74"/>
      <c r="AH806" s="74"/>
      <c r="AI806" s="74"/>
      <c r="AJ806" s="74"/>
      <c r="AK806" s="74"/>
      <c r="AL806" s="74"/>
      <c r="AM806" s="74"/>
    </row>
    <row r="807" spans="6:39">
      <c r="F807" s="74"/>
      <c r="G807" s="74"/>
      <c r="H807" s="74"/>
      <c r="I807" s="74"/>
      <c r="J807" s="74"/>
      <c r="K807" s="74"/>
      <c r="L807" s="74"/>
      <c r="M807" s="74"/>
      <c r="N807" s="74"/>
      <c r="O807" s="74"/>
      <c r="P807" s="74"/>
      <c r="Q807" s="74"/>
      <c r="R807" s="74"/>
      <c r="S807" s="74"/>
      <c r="T807" s="74"/>
      <c r="U807" s="74"/>
      <c r="V807" s="74"/>
      <c r="W807" s="74"/>
      <c r="X807" s="74"/>
      <c r="Y807" s="74"/>
      <c r="Z807" s="74"/>
      <c r="AA807" s="74"/>
      <c r="AB807" s="74"/>
      <c r="AC807" s="74"/>
      <c r="AD807" s="74"/>
      <c r="AE807" s="74"/>
      <c r="AF807" s="74"/>
      <c r="AG807" s="74"/>
      <c r="AH807" s="74"/>
      <c r="AI807" s="74"/>
      <c r="AJ807" s="74"/>
      <c r="AK807" s="74"/>
      <c r="AL807" s="74"/>
      <c r="AM807" s="74"/>
    </row>
    <row r="808" spans="6:39">
      <c r="F808" s="74"/>
      <c r="G808" s="74"/>
      <c r="H808" s="74"/>
      <c r="I808" s="74"/>
      <c r="J808" s="74"/>
      <c r="K808" s="74"/>
      <c r="L808" s="74"/>
      <c r="M808" s="74"/>
      <c r="N808" s="74"/>
      <c r="O808" s="74"/>
      <c r="P808" s="74"/>
      <c r="Q808" s="74"/>
      <c r="R808" s="74"/>
      <c r="S808" s="74"/>
      <c r="T808" s="74"/>
      <c r="U808" s="74"/>
      <c r="V808" s="74"/>
      <c r="W808" s="74"/>
      <c r="X808" s="74"/>
      <c r="Y808" s="74"/>
      <c r="Z808" s="74"/>
      <c r="AA808" s="74"/>
      <c r="AB808" s="74"/>
      <c r="AC808" s="74"/>
      <c r="AD808" s="74"/>
      <c r="AE808" s="74"/>
      <c r="AF808" s="74"/>
      <c r="AG808" s="74"/>
      <c r="AH808" s="74"/>
      <c r="AI808" s="74"/>
      <c r="AJ808" s="74"/>
      <c r="AK808" s="74"/>
      <c r="AL808" s="74"/>
      <c r="AM808" s="74"/>
    </row>
    <row r="809" spans="6:39">
      <c r="F809" s="74"/>
      <c r="G809" s="74"/>
      <c r="H809" s="74"/>
      <c r="I809" s="74"/>
      <c r="J809" s="74"/>
      <c r="K809" s="74"/>
      <c r="L809" s="74"/>
      <c r="M809" s="74"/>
      <c r="N809" s="74"/>
      <c r="O809" s="74"/>
      <c r="P809" s="74"/>
      <c r="Q809" s="74"/>
      <c r="R809" s="74"/>
      <c r="S809" s="74"/>
      <c r="T809" s="74"/>
      <c r="U809" s="74"/>
      <c r="V809" s="74"/>
      <c r="W809" s="74"/>
      <c r="X809" s="74"/>
      <c r="Y809" s="74"/>
      <c r="Z809" s="74"/>
      <c r="AA809" s="74"/>
      <c r="AB809" s="74"/>
      <c r="AC809" s="74"/>
      <c r="AD809" s="74"/>
      <c r="AE809" s="74"/>
      <c r="AF809" s="74"/>
      <c r="AG809" s="74"/>
      <c r="AH809" s="74"/>
      <c r="AI809" s="74"/>
      <c r="AJ809" s="74"/>
      <c r="AK809" s="74"/>
      <c r="AL809" s="74"/>
      <c r="AM809" s="74"/>
    </row>
    <row r="810" spans="6:39">
      <c r="F810" s="74"/>
      <c r="G810" s="74"/>
      <c r="H810" s="74"/>
      <c r="I810" s="74"/>
      <c r="J810" s="74"/>
      <c r="K810" s="74"/>
      <c r="L810" s="74"/>
      <c r="M810" s="74"/>
      <c r="N810" s="74"/>
      <c r="O810" s="74"/>
      <c r="P810" s="74"/>
      <c r="Q810" s="74"/>
      <c r="R810" s="74"/>
      <c r="S810" s="74"/>
      <c r="T810" s="74"/>
      <c r="U810" s="74"/>
      <c r="V810" s="74"/>
      <c r="W810" s="74"/>
      <c r="X810" s="74"/>
      <c r="Y810" s="74"/>
      <c r="Z810" s="74"/>
      <c r="AA810" s="74"/>
      <c r="AB810" s="74"/>
      <c r="AC810" s="74"/>
      <c r="AD810" s="74"/>
      <c r="AE810" s="74"/>
      <c r="AF810" s="74"/>
      <c r="AG810" s="74"/>
      <c r="AH810" s="74"/>
      <c r="AI810" s="74"/>
      <c r="AJ810" s="74"/>
      <c r="AK810" s="74"/>
      <c r="AL810" s="74"/>
      <c r="AM810" s="74"/>
    </row>
    <row r="811" spans="6:39">
      <c r="F811" s="74"/>
      <c r="G811" s="74"/>
      <c r="H811" s="74"/>
      <c r="I811" s="74"/>
      <c r="J811" s="74"/>
      <c r="K811" s="74"/>
      <c r="L811" s="74"/>
      <c r="M811" s="74"/>
      <c r="N811" s="74"/>
      <c r="O811" s="74"/>
      <c r="P811" s="74"/>
      <c r="Q811" s="74"/>
      <c r="R811" s="74"/>
      <c r="S811" s="74"/>
      <c r="T811" s="74"/>
      <c r="U811" s="74"/>
      <c r="V811" s="74"/>
      <c r="W811" s="74"/>
      <c r="X811" s="74"/>
      <c r="Y811" s="74"/>
      <c r="Z811" s="74"/>
      <c r="AA811" s="74"/>
      <c r="AB811" s="74"/>
      <c r="AC811" s="74"/>
      <c r="AD811" s="74"/>
      <c r="AE811" s="74"/>
      <c r="AF811" s="74"/>
      <c r="AG811" s="74"/>
      <c r="AH811" s="74"/>
      <c r="AI811" s="74"/>
      <c r="AJ811" s="74"/>
      <c r="AK811" s="74"/>
      <c r="AL811" s="74"/>
      <c r="AM811" s="74"/>
    </row>
    <row r="812" spans="6:39">
      <c r="F812" s="74"/>
      <c r="G812" s="74"/>
      <c r="H812" s="74"/>
      <c r="I812" s="74"/>
      <c r="J812" s="74"/>
      <c r="K812" s="74"/>
      <c r="L812" s="74"/>
      <c r="M812" s="74"/>
      <c r="N812" s="74"/>
      <c r="O812" s="74"/>
      <c r="P812" s="74"/>
      <c r="Q812" s="74"/>
      <c r="R812" s="74"/>
      <c r="S812" s="74"/>
      <c r="T812" s="74"/>
      <c r="U812" s="74"/>
      <c r="V812" s="74"/>
      <c r="W812" s="74"/>
      <c r="X812" s="74"/>
      <c r="Y812" s="74"/>
      <c r="Z812" s="74"/>
      <c r="AA812" s="74"/>
      <c r="AB812" s="74"/>
      <c r="AC812" s="74"/>
      <c r="AD812" s="74"/>
      <c r="AE812" s="74"/>
      <c r="AF812" s="74"/>
      <c r="AG812" s="74"/>
      <c r="AH812" s="74"/>
      <c r="AI812" s="74"/>
      <c r="AJ812" s="74"/>
      <c r="AK812" s="74"/>
      <c r="AL812" s="74"/>
      <c r="AM812" s="74"/>
    </row>
    <row r="813" spans="6:39">
      <c r="F813" s="74"/>
      <c r="G813" s="74"/>
      <c r="H813" s="74"/>
      <c r="I813" s="74"/>
      <c r="J813" s="74"/>
      <c r="K813" s="74"/>
      <c r="L813" s="74"/>
      <c r="M813" s="74"/>
      <c r="N813" s="74"/>
      <c r="O813" s="74"/>
      <c r="P813" s="74"/>
      <c r="Q813" s="74"/>
      <c r="R813" s="74"/>
      <c r="S813" s="74"/>
      <c r="T813" s="74"/>
      <c r="U813" s="74"/>
      <c r="V813" s="74"/>
      <c r="W813" s="74"/>
      <c r="X813" s="74"/>
      <c r="Y813" s="74"/>
      <c r="Z813" s="74"/>
      <c r="AA813" s="74"/>
      <c r="AB813" s="74"/>
      <c r="AC813" s="74"/>
      <c r="AD813" s="74"/>
      <c r="AE813" s="74"/>
      <c r="AF813" s="74"/>
      <c r="AG813" s="74"/>
      <c r="AH813" s="74"/>
      <c r="AI813" s="74"/>
      <c r="AJ813" s="74"/>
      <c r="AK813" s="74"/>
      <c r="AL813" s="74"/>
      <c r="AM813" s="74"/>
    </row>
    <row r="814" spans="6:39">
      <c r="F814" s="74"/>
      <c r="G814" s="74"/>
      <c r="H814" s="74"/>
      <c r="I814" s="74"/>
      <c r="J814" s="74"/>
      <c r="K814" s="74"/>
      <c r="L814" s="74"/>
      <c r="M814" s="74"/>
      <c r="N814" s="74"/>
      <c r="O814" s="74"/>
      <c r="P814" s="74"/>
      <c r="Q814" s="74"/>
      <c r="R814" s="74"/>
      <c r="S814" s="74"/>
      <c r="T814" s="74"/>
      <c r="U814" s="74"/>
      <c r="V814" s="74"/>
      <c r="W814" s="74"/>
      <c r="X814" s="74"/>
      <c r="Y814" s="74"/>
      <c r="Z814" s="74"/>
      <c r="AA814" s="74"/>
      <c r="AB814" s="74"/>
      <c r="AC814" s="74"/>
      <c r="AD814" s="74"/>
      <c r="AE814" s="74"/>
      <c r="AF814" s="74"/>
      <c r="AG814" s="74"/>
      <c r="AH814" s="74"/>
      <c r="AI814" s="74"/>
      <c r="AJ814" s="74"/>
      <c r="AK814" s="74"/>
      <c r="AL814" s="74"/>
      <c r="AM814" s="74"/>
    </row>
    <row r="815" spans="6:39">
      <c r="F815" s="74"/>
      <c r="G815" s="74"/>
      <c r="H815" s="74"/>
      <c r="I815" s="74"/>
      <c r="J815" s="74"/>
      <c r="K815" s="74"/>
      <c r="L815" s="74"/>
      <c r="M815" s="74"/>
      <c r="N815" s="74"/>
      <c r="O815" s="74"/>
      <c r="P815" s="74"/>
      <c r="Q815" s="74"/>
      <c r="R815" s="74"/>
      <c r="S815" s="74"/>
      <c r="T815" s="74"/>
      <c r="U815" s="74"/>
      <c r="V815" s="74"/>
      <c r="W815" s="74"/>
      <c r="X815" s="74"/>
      <c r="Y815" s="74"/>
      <c r="Z815" s="74"/>
      <c r="AA815" s="74"/>
      <c r="AB815" s="74"/>
      <c r="AC815" s="74"/>
      <c r="AD815" s="74"/>
      <c r="AE815" s="74"/>
      <c r="AF815" s="74"/>
      <c r="AG815" s="74"/>
      <c r="AH815" s="74"/>
      <c r="AI815" s="74"/>
      <c r="AJ815" s="74"/>
      <c r="AK815" s="74"/>
      <c r="AL815" s="74"/>
      <c r="AM815" s="74"/>
    </row>
    <row r="816" spans="6:39">
      <c r="F816" s="74"/>
      <c r="G816" s="74"/>
      <c r="H816" s="74"/>
      <c r="I816" s="74"/>
      <c r="J816" s="74"/>
      <c r="K816" s="74"/>
      <c r="L816" s="74"/>
      <c r="M816" s="74"/>
      <c r="N816" s="74"/>
      <c r="O816" s="74"/>
      <c r="P816" s="74"/>
      <c r="Q816" s="74"/>
      <c r="R816" s="74"/>
      <c r="S816" s="74"/>
      <c r="T816" s="74"/>
      <c r="U816" s="74"/>
      <c r="V816" s="74"/>
      <c r="W816" s="74"/>
      <c r="X816" s="74"/>
      <c r="Y816" s="74"/>
      <c r="Z816" s="74"/>
      <c r="AA816" s="74"/>
      <c r="AB816" s="74"/>
      <c r="AC816" s="74"/>
      <c r="AD816" s="74"/>
      <c r="AE816" s="74"/>
      <c r="AF816" s="74"/>
      <c r="AG816" s="74"/>
      <c r="AH816" s="74"/>
      <c r="AI816" s="74"/>
      <c r="AJ816" s="74"/>
      <c r="AK816" s="74"/>
      <c r="AL816" s="74"/>
      <c r="AM816" s="74"/>
    </row>
    <row r="817" spans="6:39">
      <c r="F817" s="74"/>
      <c r="G817" s="74"/>
      <c r="H817" s="74"/>
      <c r="I817" s="74"/>
      <c r="J817" s="74"/>
      <c r="K817" s="74"/>
      <c r="L817" s="74"/>
      <c r="M817" s="74"/>
      <c r="N817" s="74"/>
      <c r="O817" s="74"/>
      <c r="P817" s="74"/>
      <c r="Q817" s="74"/>
      <c r="R817" s="74"/>
      <c r="S817" s="74"/>
      <c r="T817" s="74"/>
      <c r="U817" s="74"/>
      <c r="V817" s="74"/>
      <c r="W817" s="74"/>
      <c r="X817" s="74"/>
      <c r="Y817" s="74"/>
      <c r="Z817" s="74"/>
      <c r="AA817" s="74"/>
      <c r="AB817" s="74"/>
      <c r="AC817" s="74"/>
      <c r="AD817" s="74"/>
      <c r="AE817" s="74"/>
      <c r="AF817" s="74"/>
      <c r="AG817" s="74"/>
      <c r="AH817" s="74"/>
      <c r="AI817" s="74"/>
      <c r="AJ817" s="74"/>
      <c r="AK817" s="74"/>
      <c r="AL817" s="74"/>
      <c r="AM817" s="74"/>
    </row>
    <row r="818" spans="6:39">
      <c r="F818" s="74"/>
      <c r="G818" s="74"/>
      <c r="H818" s="74"/>
      <c r="I818" s="74"/>
      <c r="J818" s="74"/>
      <c r="K818" s="74"/>
      <c r="L818" s="74"/>
      <c r="M818" s="74"/>
      <c r="N818" s="74"/>
      <c r="O818" s="74"/>
      <c r="P818" s="74"/>
      <c r="Q818" s="74"/>
      <c r="R818" s="74"/>
      <c r="S818" s="74"/>
      <c r="T818" s="74"/>
      <c r="U818" s="74"/>
      <c r="V818" s="74"/>
      <c r="W818" s="74"/>
      <c r="X818" s="74"/>
      <c r="Y818" s="74"/>
      <c r="Z818" s="74"/>
      <c r="AA818" s="74"/>
      <c r="AB818" s="74"/>
      <c r="AC818" s="74"/>
      <c r="AD818" s="74"/>
      <c r="AE818" s="74"/>
      <c r="AF818" s="74"/>
      <c r="AG818" s="74"/>
      <c r="AH818" s="74"/>
      <c r="AI818" s="74"/>
      <c r="AJ818" s="74"/>
      <c r="AK818" s="74"/>
      <c r="AL818" s="74"/>
      <c r="AM818" s="74"/>
    </row>
    <row r="819" spans="6:39">
      <c r="F819" s="74"/>
      <c r="G819" s="74"/>
      <c r="H819" s="74"/>
      <c r="I819" s="74"/>
      <c r="J819" s="74"/>
      <c r="K819" s="74"/>
      <c r="L819" s="74"/>
      <c r="M819" s="74"/>
      <c r="N819" s="74"/>
      <c r="O819" s="74"/>
      <c r="P819" s="74"/>
      <c r="Q819" s="74"/>
      <c r="R819" s="74"/>
      <c r="S819" s="74"/>
      <c r="T819" s="74"/>
      <c r="U819" s="74"/>
      <c r="V819" s="74"/>
      <c r="W819" s="74"/>
      <c r="X819" s="74"/>
      <c r="Y819" s="74"/>
      <c r="Z819" s="74"/>
      <c r="AA819" s="74"/>
      <c r="AB819" s="74"/>
      <c r="AC819" s="74"/>
      <c r="AD819" s="74"/>
      <c r="AE819" s="74"/>
      <c r="AF819" s="74"/>
      <c r="AG819" s="74"/>
      <c r="AH819" s="74"/>
      <c r="AI819" s="74"/>
      <c r="AJ819" s="74"/>
      <c r="AK819" s="74"/>
      <c r="AL819" s="74"/>
      <c r="AM819" s="74"/>
    </row>
    <row r="820" spans="6:39">
      <c r="F820" s="74"/>
      <c r="G820" s="74"/>
      <c r="H820" s="74"/>
      <c r="I820" s="74"/>
      <c r="J820" s="74"/>
      <c r="K820" s="74"/>
      <c r="L820" s="74"/>
      <c r="M820" s="74"/>
      <c r="N820" s="74"/>
      <c r="O820" s="74"/>
      <c r="P820" s="74"/>
      <c r="Q820" s="74"/>
      <c r="R820" s="74"/>
      <c r="S820" s="74"/>
      <c r="T820" s="74"/>
      <c r="U820" s="74"/>
      <c r="V820" s="74"/>
      <c r="W820" s="74"/>
      <c r="X820" s="74"/>
      <c r="Y820" s="74"/>
      <c r="Z820" s="74"/>
      <c r="AA820" s="74"/>
      <c r="AB820" s="74"/>
      <c r="AC820" s="74"/>
      <c r="AD820" s="74"/>
      <c r="AE820" s="74"/>
      <c r="AF820" s="74"/>
      <c r="AG820" s="74"/>
      <c r="AH820" s="74"/>
      <c r="AI820" s="74"/>
      <c r="AJ820" s="74"/>
      <c r="AK820" s="74"/>
      <c r="AL820" s="74"/>
      <c r="AM820" s="74"/>
    </row>
    <row r="821" spans="6:39">
      <c r="F821" s="74"/>
      <c r="G821" s="74"/>
      <c r="H821" s="74"/>
      <c r="I821" s="74"/>
      <c r="J821" s="74"/>
      <c r="K821" s="74"/>
      <c r="L821" s="74"/>
      <c r="M821" s="74"/>
      <c r="N821" s="74"/>
      <c r="O821" s="74"/>
      <c r="P821" s="74"/>
      <c r="Q821" s="74"/>
      <c r="R821" s="74"/>
      <c r="S821" s="74"/>
      <c r="T821" s="74"/>
      <c r="U821" s="74"/>
      <c r="V821" s="74"/>
      <c r="W821" s="74"/>
      <c r="X821" s="74"/>
      <c r="Y821" s="74"/>
      <c r="Z821" s="74"/>
      <c r="AA821" s="74"/>
      <c r="AB821" s="74"/>
      <c r="AC821" s="74"/>
      <c r="AD821" s="74"/>
      <c r="AE821" s="74"/>
      <c r="AF821" s="74"/>
      <c r="AG821" s="74"/>
      <c r="AH821" s="74"/>
      <c r="AI821" s="74"/>
      <c r="AJ821" s="74"/>
      <c r="AK821" s="74"/>
      <c r="AL821" s="74"/>
      <c r="AM821" s="74"/>
    </row>
    <row r="822" spans="6:39">
      <c r="F822" s="74"/>
      <c r="G822" s="74"/>
      <c r="H822" s="74"/>
      <c r="I822" s="74"/>
      <c r="J822" s="74"/>
      <c r="K822" s="74"/>
      <c r="L822" s="74"/>
      <c r="M822" s="74"/>
      <c r="N822" s="74"/>
      <c r="O822" s="74"/>
      <c r="P822" s="74"/>
      <c r="Q822" s="74"/>
      <c r="R822" s="74"/>
      <c r="S822" s="74"/>
      <c r="T822" s="74"/>
      <c r="U822" s="74"/>
      <c r="V822" s="74"/>
      <c r="W822" s="74"/>
      <c r="X822" s="74"/>
      <c r="Y822" s="74"/>
      <c r="Z822" s="74"/>
      <c r="AA822" s="74"/>
      <c r="AB822" s="74"/>
      <c r="AC822" s="74"/>
      <c r="AD822" s="74"/>
      <c r="AE822" s="74"/>
      <c r="AF822" s="74"/>
      <c r="AG822" s="74"/>
      <c r="AH822" s="74"/>
      <c r="AI822" s="74"/>
      <c r="AJ822" s="74"/>
      <c r="AK822" s="74"/>
      <c r="AL822" s="74"/>
      <c r="AM822" s="74"/>
    </row>
    <row r="823" spans="6:39">
      <c r="F823" s="74"/>
      <c r="G823" s="74"/>
      <c r="H823" s="74"/>
      <c r="I823" s="74"/>
      <c r="J823" s="74"/>
      <c r="K823" s="74"/>
      <c r="L823" s="74"/>
      <c r="M823" s="74"/>
      <c r="N823" s="74"/>
      <c r="O823" s="74"/>
      <c r="P823" s="74"/>
      <c r="Q823" s="74"/>
      <c r="R823" s="74"/>
      <c r="S823" s="74"/>
      <c r="T823" s="74"/>
      <c r="U823" s="74"/>
      <c r="V823" s="74"/>
      <c r="W823" s="74"/>
      <c r="X823" s="74"/>
      <c r="Y823" s="74"/>
      <c r="Z823" s="74"/>
      <c r="AA823" s="74"/>
      <c r="AB823" s="74"/>
      <c r="AC823" s="74"/>
      <c r="AD823" s="74"/>
      <c r="AE823" s="74"/>
      <c r="AF823" s="74"/>
      <c r="AG823" s="74"/>
      <c r="AH823" s="74"/>
      <c r="AI823" s="74"/>
      <c r="AJ823" s="74"/>
      <c r="AK823" s="74"/>
      <c r="AL823" s="74"/>
      <c r="AM823" s="74"/>
    </row>
    <row r="824" spans="6:39">
      <c r="F824" s="74"/>
      <c r="G824" s="74"/>
      <c r="H824" s="74"/>
      <c r="I824" s="74"/>
      <c r="J824" s="74"/>
      <c r="K824" s="74"/>
      <c r="L824" s="74"/>
      <c r="M824" s="74"/>
      <c r="N824" s="74"/>
      <c r="O824" s="74"/>
      <c r="P824" s="74"/>
      <c r="Q824" s="74"/>
      <c r="R824" s="74"/>
      <c r="S824" s="74"/>
      <c r="T824" s="74"/>
      <c r="U824" s="74"/>
      <c r="V824" s="74"/>
      <c r="W824" s="74"/>
      <c r="X824" s="74"/>
      <c r="Y824" s="74"/>
      <c r="Z824" s="74"/>
      <c r="AA824" s="74"/>
      <c r="AB824" s="74"/>
      <c r="AC824" s="74"/>
      <c r="AD824" s="74"/>
      <c r="AE824" s="74"/>
      <c r="AF824" s="74"/>
      <c r="AG824" s="74"/>
      <c r="AH824" s="74"/>
      <c r="AI824" s="74"/>
      <c r="AJ824" s="74"/>
      <c r="AK824" s="74"/>
      <c r="AL824" s="74"/>
      <c r="AM824" s="74"/>
    </row>
    <row r="825" spans="6:39">
      <c r="F825" s="74"/>
      <c r="G825" s="74"/>
      <c r="H825" s="74"/>
      <c r="I825" s="74"/>
      <c r="J825" s="74"/>
      <c r="K825" s="74"/>
      <c r="L825" s="74"/>
      <c r="M825" s="74"/>
      <c r="N825" s="74"/>
      <c r="O825" s="74"/>
      <c r="P825" s="74"/>
      <c r="Q825" s="74"/>
      <c r="R825" s="74"/>
      <c r="S825" s="74"/>
      <c r="T825" s="74"/>
      <c r="U825" s="74"/>
      <c r="V825" s="74"/>
      <c r="W825" s="74"/>
      <c r="X825" s="74"/>
      <c r="Y825" s="74"/>
      <c r="Z825" s="74"/>
      <c r="AA825" s="74"/>
      <c r="AB825" s="74"/>
      <c r="AC825" s="74"/>
      <c r="AD825" s="74"/>
      <c r="AE825" s="74"/>
      <c r="AF825" s="74"/>
      <c r="AG825" s="74"/>
      <c r="AH825" s="74"/>
      <c r="AI825" s="74"/>
      <c r="AJ825" s="74"/>
      <c r="AK825" s="74"/>
      <c r="AL825" s="74"/>
      <c r="AM825" s="74"/>
    </row>
    <row r="826" spans="6:39">
      <c r="F826" s="74"/>
      <c r="G826" s="74"/>
      <c r="H826" s="74"/>
      <c r="I826" s="74"/>
      <c r="J826" s="74"/>
      <c r="K826" s="74"/>
      <c r="L826" s="74"/>
      <c r="M826" s="74"/>
      <c r="N826" s="74"/>
      <c r="O826" s="74"/>
      <c r="P826" s="74"/>
      <c r="Q826" s="74"/>
      <c r="R826" s="74"/>
      <c r="S826" s="74"/>
      <c r="T826" s="74"/>
      <c r="U826" s="74"/>
      <c r="V826" s="74"/>
      <c r="W826" s="74"/>
      <c r="X826" s="74"/>
      <c r="Y826" s="74"/>
      <c r="Z826" s="74"/>
      <c r="AA826" s="74"/>
      <c r="AB826" s="74"/>
      <c r="AC826" s="74"/>
      <c r="AD826" s="74"/>
      <c r="AE826" s="74"/>
      <c r="AF826" s="74"/>
      <c r="AG826" s="74"/>
      <c r="AH826" s="74"/>
      <c r="AI826" s="74"/>
      <c r="AJ826" s="74"/>
      <c r="AK826" s="74"/>
      <c r="AL826" s="74"/>
      <c r="AM826" s="74"/>
    </row>
    <row r="827" spans="6:39">
      <c r="F827" s="74"/>
      <c r="G827" s="74"/>
      <c r="H827" s="74"/>
      <c r="I827" s="74"/>
      <c r="J827" s="74"/>
      <c r="K827" s="74"/>
      <c r="L827" s="74"/>
      <c r="M827" s="74"/>
      <c r="N827" s="74"/>
      <c r="O827" s="74"/>
      <c r="P827" s="74"/>
      <c r="Q827" s="74"/>
      <c r="R827" s="74"/>
      <c r="S827" s="74"/>
      <c r="T827" s="74"/>
      <c r="U827" s="74"/>
      <c r="V827" s="74"/>
      <c r="W827" s="74"/>
      <c r="X827" s="74"/>
      <c r="Y827" s="74"/>
      <c r="Z827" s="74"/>
      <c r="AA827" s="74"/>
      <c r="AB827" s="74"/>
      <c r="AC827" s="74"/>
      <c r="AD827" s="74"/>
      <c r="AE827" s="74"/>
      <c r="AF827" s="74"/>
      <c r="AG827" s="74"/>
      <c r="AH827" s="74"/>
      <c r="AI827" s="74"/>
      <c r="AJ827" s="74"/>
      <c r="AK827" s="74"/>
      <c r="AL827" s="74"/>
      <c r="AM827" s="74"/>
    </row>
    <row r="828" spans="6:39">
      <c r="F828" s="74"/>
      <c r="G828" s="74"/>
      <c r="H828" s="74"/>
      <c r="I828" s="74"/>
      <c r="J828" s="74"/>
      <c r="K828" s="74"/>
      <c r="L828" s="74"/>
      <c r="M828" s="74"/>
      <c r="N828" s="74"/>
      <c r="O828" s="74"/>
      <c r="P828" s="74"/>
      <c r="Q828" s="74"/>
      <c r="R828" s="74"/>
      <c r="S828" s="74"/>
      <c r="T828" s="74"/>
      <c r="U828" s="74"/>
      <c r="V828" s="74"/>
      <c r="W828" s="74"/>
      <c r="X828" s="74"/>
      <c r="Y828" s="74"/>
      <c r="Z828" s="74"/>
      <c r="AA828" s="74"/>
      <c r="AB828" s="74"/>
      <c r="AC828" s="74"/>
      <c r="AD828" s="74"/>
      <c r="AE828" s="74"/>
      <c r="AF828" s="74"/>
      <c r="AG828" s="74"/>
      <c r="AH828" s="74"/>
      <c r="AI828" s="74"/>
      <c r="AJ828" s="74"/>
      <c r="AK828" s="74"/>
      <c r="AL828" s="74"/>
      <c r="AM828" s="74"/>
    </row>
    <row r="829" spans="6:39">
      <c r="F829" s="74"/>
      <c r="G829" s="74"/>
      <c r="H829" s="74"/>
      <c r="I829" s="74"/>
      <c r="J829" s="74"/>
      <c r="K829" s="74"/>
      <c r="L829" s="74"/>
      <c r="M829" s="74"/>
      <c r="N829" s="74"/>
      <c r="O829" s="74"/>
      <c r="P829" s="74"/>
      <c r="Q829" s="74"/>
      <c r="R829" s="74"/>
      <c r="S829" s="74"/>
      <c r="T829" s="74"/>
      <c r="U829" s="74"/>
      <c r="V829" s="74"/>
      <c r="W829" s="74"/>
      <c r="X829" s="74"/>
      <c r="Y829" s="74"/>
      <c r="Z829" s="74"/>
      <c r="AA829" s="74"/>
      <c r="AB829" s="74"/>
      <c r="AC829" s="74"/>
      <c r="AD829" s="74"/>
      <c r="AE829" s="74"/>
      <c r="AF829" s="74"/>
      <c r="AG829" s="74"/>
      <c r="AH829" s="74"/>
      <c r="AI829" s="74"/>
      <c r="AJ829" s="74"/>
      <c r="AK829" s="74"/>
      <c r="AL829" s="74"/>
      <c r="AM829" s="74"/>
    </row>
    <row r="830" spans="6:39">
      <c r="F830" s="74"/>
      <c r="G830" s="74"/>
      <c r="H830" s="74"/>
      <c r="I830" s="74"/>
      <c r="J830" s="74"/>
      <c r="K830" s="74"/>
      <c r="L830" s="74"/>
      <c r="M830" s="74"/>
      <c r="N830" s="74"/>
      <c r="O830" s="74"/>
      <c r="P830" s="74"/>
      <c r="Q830" s="74"/>
      <c r="R830" s="74"/>
      <c r="S830" s="74"/>
      <c r="T830" s="74"/>
      <c r="U830" s="74"/>
      <c r="V830" s="74"/>
      <c r="W830" s="74"/>
      <c r="X830" s="74"/>
      <c r="Y830" s="74"/>
      <c r="Z830" s="74"/>
      <c r="AA830" s="74"/>
      <c r="AB830" s="74"/>
      <c r="AC830" s="74"/>
      <c r="AD830" s="74"/>
      <c r="AE830" s="74"/>
      <c r="AF830" s="74"/>
      <c r="AG830" s="74"/>
      <c r="AH830" s="74"/>
      <c r="AI830" s="74"/>
      <c r="AJ830" s="74"/>
      <c r="AK830" s="74"/>
      <c r="AL830" s="74"/>
      <c r="AM830" s="74"/>
    </row>
    <row r="831" spans="6:39">
      <c r="F831" s="74"/>
      <c r="G831" s="74"/>
      <c r="H831" s="74"/>
      <c r="I831" s="74"/>
      <c r="J831" s="74"/>
      <c r="K831" s="74"/>
      <c r="L831" s="74"/>
      <c r="M831" s="74"/>
      <c r="N831" s="74"/>
      <c r="O831" s="74"/>
      <c r="P831" s="74"/>
      <c r="Q831" s="74"/>
      <c r="R831" s="74"/>
      <c r="S831" s="74"/>
      <c r="T831" s="74"/>
      <c r="U831" s="74"/>
      <c r="V831" s="74"/>
      <c r="W831" s="74"/>
      <c r="X831" s="74"/>
      <c r="Y831" s="74"/>
      <c r="Z831" s="74"/>
      <c r="AA831" s="74"/>
      <c r="AB831" s="74"/>
      <c r="AC831" s="74"/>
      <c r="AD831" s="74"/>
      <c r="AE831" s="74"/>
      <c r="AF831" s="74"/>
      <c r="AG831" s="74"/>
      <c r="AH831" s="74"/>
      <c r="AI831" s="74"/>
      <c r="AJ831" s="74"/>
      <c r="AK831" s="74"/>
      <c r="AL831" s="74"/>
      <c r="AM831" s="74"/>
    </row>
    <row r="832" spans="6:39">
      <c r="F832" s="74"/>
      <c r="G832" s="74"/>
      <c r="H832" s="74"/>
      <c r="I832" s="74"/>
      <c r="J832" s="74"/>
      <c r="K832" s="74"/>
      <c r="L832" s="74"/>
      <c r="M832" s="74"/>
      <c r="N832" s="74"/>
      <c r="O832" s="74"/>
      <c r="P832" s="74"/>
      <c r="Q832" s="74"/>
      <c r="R832" s="74"/>
      <c r="S832" s="74"/>
      <c r="T832" s="74"/>
      <c r="U832" s="74"/>
      <c r="V832" s="74"/>
      <c r="W832" s="74"/>
      <c r="X832" s="74"/>
      <c r="Y832" s="74"/>
      <c r="Z832" s="74"/>
      <c r="AA832" s="74"/>
      <c r="AB832" s="74"/>
      <c r="AC832" s="74"/>
      <c r="AD832" s="74"/>
      <c r="AE832" s="74"/>
      <c r="AF832" s="74"/>
      <c r="AG832" s="74"/>
      <c r="AH832" s="74"/>
      <c r="AI832" s="74"/>
      <c r="AJ832" s="74"/>
      <c r="AK832" s="74"/>
      <c r="AL832" s="74"/>
      <c r="AM832" s="74"/>
    </row>
    <row r="833" spans="6:39">
      <c r="F833" s="74"/>
      <c r="G833" s="74"/>
      <c r="H833" s="74"/>
      <c r="I833" s="74"/>
      <c r="J833" s="74"/>
      <c r="K833" s="74"/>
      <c r="L833" s="74"/>
      <c r="M833" s="74"/>
      <c r="N833" s="74"/>
      <c r="O833" s="74"/>
      <c r="P833" s="74"/>
      <c r="Q833" s="74"/>
      <c r="R833" s="74"/>
      <c r="S833" s="74"/>
      <c r="T833" s="74"/>
      <c r="U833" s="74"/>
      <c r="V833" s="74"/>
      <c r="W833" s="74"/>
      <c r="X833" s="74"/>
      <c r="Y833" s="74"/>
      <c r="Z833" s="74"/>
      <c r="AA833" s="74"/>
      <c r="AB833" s="74"/>
      <c r="AC833" s="74"/>
      <c r="AD833" s="74"/>
      <c r="AE833" s="74"/>
      <c r="AF833" s="74"/>
      <c r="AG833" s="74"/>
      <c r="AH833" s="74"/>
      <c r="AI833" s="74"/>
      <c r="AJ833" s="74"/>
      <c r="AK833" s="74"/>
      <c r="AL833" s="74"/>
      <c r="AM833" s="74"/>
    </row>
    <row r="834" spans="6:39">
      <c r="F834" s="74"/>
      <c r="G834" s="74"/>
      <c r="H834" s="74"/>
      <c r="I834" s="74"/>
      <c r="J834" s="74"/>
      <c r="K834" s="74"/>
      <c r="L834" s="74"/>
      <c r="M834" s="74"/>
      <c r="N834" s="74"/>
      <c r="O834" s="74"/>
      <c r="P834" s="74"/>
      <c r="Q834" s="74"/>
      <c r="R834" s="74"/>
      <c r="S834" s="74"/>
      <c r="T834" s="74"/>
      <c r="U834" s="74"/>
      <c r="V834" s="74"/>
      <c r="W834" s="74"/>
      <c r="X834" s="74"/>
      <c r="Y834" s="74"/>
      <c r="Z834" s="74"/>
      <c r="AA834" s="74"/>
      <c r="AB834" s="74"/>
      <c r="AC834" s="74"/>
      <c r="AD834" s="74"/>
      <c r="AE834" s="74"/>
      <c r="AF834" s="74"/>
      <c r="AG834" s="74"/>
      <c r="AH834" s="74"/>
      <c r="AI834" s="74"/>
      <c r="AJ834" s="74"/>
      <c r="AK834" s="74"/>
      <c r="AL834" s="74"/>
      <c r="AM834" s="74"/>
    </row>
    <row r="835" spans="6:39">
      <c r="F835" s="74"/>
      <c r="G835" s="74"/>
      <c r="H835" s="74"/>
      <c r="I835" s="74"/>
      <c r="J835" s="74"/>
      <c r="K835" s="74"/>
      <c r="L835" s="74"/>
      <c r="M835" s="74"/>
      <c r="N835" s="74"/>
      <c r="O835" s="74"/>
      <c r="P835" s="74"/>
      <c r="Q835" s="74"/>
      <c r="R835" s="74"/>
      <c r="S835" s="74"/>
      <c r="T835" s="74"/>
      <c r="U835" s="74"/>
      <c r="V835" s="74"/>
      <c r="W835" s="74"/>
      <c r="X835" s="74"/>
      <c r="Y835" s="74"/>
      <c r="Z835" s="74"/>
      <c r="AA835" s="74"/>
      <c r="AB835" s="74"/>
      <c r="AC835" s="74"/>
      <c r="AD835" s="74"/>
      <c r="AE835" s="74"/>
      <c r="AF835" s="74"/>
      <c r="AG835" s="74"/>
      <c r="AH835" s="74"/>
      <c r="AI835" s="74"/>
      <c r="AJ835" s="74"/>
      <c r="AK835" s="74"/>
      <c r="AL835" s="74"/>
      <c r="AM835" s="74"/>
    </row>
    <row r="836" spans="6:39">
      <c r="F836" s="74"/>
      <c r="G836" s="74"/>
      <c r="H836" s="74"/>
      <c r="I836" s="74"/>
      <c r="J836" s="74"/>
      <c r="K836" s="74"/>
      <c r="L836" s="74"/>
      <c r="M836" s="74"/>
      <c r="N836" s="74"/>
      <c r="O836" s="74"/>
      <c r="P836" s="74"/>
      <c r="Q836" s="74"/>
      <c r="R836" s="74"/>
      <c r="S836" s="74"/>
      <c r="T836" s="74"/>
      <c r="U836" s="74"/>
      <c r="V836" s="74"/>
      <c r="W836" s="74"/>
      <c r="X836" s="74"/>
      <c r="Y836" s="74"/>
      <c r="Z836" s="74"/>
      <c r="AA836" s="74"/>
      <c r="AB836" s="74"/>
      <c r="AC836" s="74"/>
      <c r="AD836" s="74"/>
      <c r="AE836" s="74"/>
      <c r="AF836" s="74"/>
      <c r="AG836" s="74"/>
      <c r="AH836" s="74"/>
      <c r="AI836" s="74"/>
      <c r="AJ836" s="74"/>
      <c r="AK836" s="74"/>
      <c r="AL836" s="74"/>
      <c r="AM836" s="74"/>
    </row>
    <row r="837" spans="6:39">
      <c r="F837" s="74"/>
      <c r="G837" s="74"/>
      <c r="H837" s="74"/>
      <c r="I837" s="74"/>
      <c r="J837" s="74"/>
      <c r="K837" s="74"/>
      <c r="L837" s="74"/>
      <c r="M837" s="74"/>
      <c r="N837" s="74"/>
      <c r="O837" s="74"/>
      <c r="P837" s="74"/>
      <c r="Q837" s="74"/>
      <c r="R837" s="74"/>
      <c r="S837" s="74"/>
      <c r="T837" s="74"/>
      <c r="U837" s="74"/>
      <c r="V837" s="74"/>
      <c r="W837" s="74"/>
      <c r="X837" s="74"/>
      <c r="Y837" s="74"/>
      <c r="Z837" s="74"/>
      <c r="AA837" s="74"/>
      <c r="AB837" s="74"/>
      <c r="AC837" s="74"/>
      <c r="AD837" s="74"/>
      <c r="AE837" s="74"/>
      <c r="AF837" s="74"/>
      <c r="AG837" s="74"/>
      <c r="AH837" s="74"/>
      <c r="AI837" s="74"/>
      <c r="AJ837" s="74"/>
      <c r="AK837" s="74"/>
      <c r="AL837" s="74"/>
      <c r="AM837" s="74"/>
    </row>
    <row r="838" spans="6:39">
      <c r="F838" s="74"/>
      <c r="G838" s="74"/>
      <c r="H838" s="74"/>
      <c r="I838" s="74"/>
      <c r="J838" s="74"/>
      <c r="K838" s="74"/>
      <c r="L838" s="74"/>
      <c r="M838" s="74"/>
      <c r="N838" s="74"/>
      <c r="O838" s="74"/>
      <c r="P838" s="74"/>
      <c r="Q838" s="74"/>
      <c r="R838" s="74"/>
      <c r="S838" s="74"/>
      <c r="T838" s="74"/>
      <c r="U838" s="74"/>
      <c r="V838" s="74"/>
      <c r="W838" s="74"/>
      <c r="X838" s="74"/>
      <c r="Y838" s="74"/>
      <c r="Z838" s="74"/>
      <c r="AA838" s="74"/>
      <c r="AB838" s="74"/>
      <c r="AC838" s="74"/>
      <c r="AD838" s="74"/>
      <c r="AE838" s="74"/>
      <c r="AF838" s="74"/>
      <c r="AG838" s="74"/>
      <c r="AH838" s="74"/>
      <c r="AI838" s="74"/>
      <c r="AJ838" s="74"/>
      <c r="AK838" s="74"/>
      <c r="AL838" s="74"/>
      <c r="AM838" s="74"/>
    </row>
    <row r="839" spans="6:39">
      <c r="F839" s="74"/>
      <c r="G839" s="74"/>
      <c r="H839" s="74"/>
      <c r="I839" s="74"/>
      <c r="J839" s="74"/>
      <c r="K839" s="74"/>
      <c r="L839" s="74"/>
      <c r="M839" s="74"/>
      <c r="N839" s="74"/>
      <c r="O839" s="74"/>
      <c r="P839" s="74"/>
      <c r="Q839" s="74"/>
      <c r="R839" s="74"/>
      <c r="S839" s="74"/>
      <c r="T839" s="74"/>
      <c r="U839" s="74"/>
      <c r="V839" s="74"/>
      <c r="W839" s="74"/>
      <c r="X839" s="74"/>
      <c r="Y839" s="74"/>
      <c r="Z839" s="74"/>
      <c r="AA839" s="74"/>
      <c r="AB839" s="74"/>
      <c r="AC839" s="74"/>
      <c r="AD839" s="74"/>
      <c r="AE839" s="74"/>
      <c r="AF839" s="74"/>
      <c r="AG839" s="74"/>
      <c r="AH839" s="74"/>
      <c r="AI839" s="74"/>
      <c r="AJ839" s="74"/>
      <c r="AK839" s="74"/>
      <c r="AL839" s="74"/>
      <c r="AM839" s="74"/>
    </row>
    <row r="840" spans="6:39">
      <c r="F840" s="74"/>
      <c r="G840" s="74"/>
      <c r="H840" s="74"/>
      <c r="I840" s="74"/>
      <c r="J840" s="74"/>
      <c r="K840" s="74"/>
      <c r="L840" s="74"/>
      <c r="M840" s="74"/>
      <c r="N840" s="74"/>
      <c r="O840" s="74"/>
      <c r="P840" s="74"/>
      <c r="Q840" s="74"/>
      <c r="R840" s="74"/>
      <c r="S840" s="74"/>
      <c r="T840" s="74"/>
      <c r="U840" s="74"/>
      <c r="V840" s="74"/>
      <c r="W840" s="74"/>
      <c r="X840" s="74"/>
      <c r="Y840" s="74"/>
      <c r="Z840" s="74"/>
      <c r="AA840" s="74"/>
      <c r="AB840" s="74"/>
      <c r="AC840" s="74"/>
      <c r="AD840" s="74"/>
      <c r="AE840" s="74"/>
      <c r="AF840" s="74"/>
      <c r="AG840" s="74"/>
      <c r="AH840" s="74"/>
      <c r="AI840" s="74"/>
      <c r="AJ840" s="74"/>
      <c r="AK840" s="74"/>
      <c r="AL840" s="74"/>
      <c r="AM840" s="74"/>
    </row>
    <row r="841" spans="6:39">
      <c r="F841" s="74"/>
      <c r="G841" s="74"/>
      <c r="H841" s="74"/>
      <c r="I841" s="74"/>
      <c r="J841" s="74"/>
      <c r="K841" s="74"/>
      <c r="L841" s="74"/>
      <c r="M841" s="74"/>
      <c r="N841" s="74"/>
      <c r="O841" s="74"/>
      <c r="P841" s="74"/>
      <c r="Q841" s="74"/>
      <c r="R841" s="74"/>
      <c r="S841" s="74"/>
      <c r="T841" s="74"/>
      <c r="U841" s="74"/>
      <c r="V841" s="74"/>
      <c r="W841" s="74"/>
      <c r="X841" s="74"/>
      <c r="Y841" s="74"/>
      <c r="Z841" s="74"/>
      <c r="AA841" s="74"/>
      <c r="AB841" s="74"/>
      <c r="AC841" s="74"/>
      <c r="AD841" s="74"/>
      <c r="AE841" s="74"/>
      <c r="AF841" s="74"/>
      <c r="AG841" s="74"/>
      <c r="AH841" s="74"/>
      <c r="AI841" s="74"/>
      <c r="AJ841" s="74"/>
      <c r="AK841" s="74"/>
      <c r="AL841" s="74"/>
      <c r="AM841" s="74"/>
    </row>
    <row r="842" spans="6:39">
      <c r="F842" s="74"/>
      <c r="G842" s="74"/>
      <c r="H842" s="74"/>
      <c r="I842" s="74"/>
      <c r="J842" s="74"/>
      <c r="K842" s="74"/>
      <c r="L842" s="74"/>
      <c r="M842" s="74"/>
      <c r="N842" s="74"/>
      <c r="O842" s="74"/>
      <c r="P842" s="74"/>
      <c r="Q842" s="74"/>
      <c r="R842" s="74"/>
      <c r="S842" s="74"/>
      <c r="T842" s="74"/>
      <c r="U842" s="74"/>
      <c r="V842" s="74"/>
      <c r="W842" s="74"/>
      <c r="X842" s="74"/>
      <c r="Y842" s="74"/>
      <c r="Z842" s="74"/>
      <c r="AA842" s="74"/>
      <c r="AB842" s="74"/>
      <c r="AC842" s="74"/>
      <c r="AD842" s="74"/>
      <c r="AE842" s="74"/>
      <c r="AF842" s="74"/>
      <c r="AG842" s="74"/>
      <c r="AH842" s="74"/>
      <c r="AI842" s="74"/>
      <c r="AJ842" s="74"/>
      <c r="AK842" s="74"/>
      <c r="AL842" s="74"/>
      <c r="AM842" s="74"/>
    </row>
    <row r="843" spans="6:39">
      <c r="F843" s="74"/>
      <c r="G843" s="74"/>
      <c r="H843" s="74"/>
      <c r="I843" s="74"/>
      <c r="J843" s="74"/>
      <c r="K843" s="74"/>
      <c r="L843" s="74"/>
      <c r="M843" s="74"/>
      <c r="N843" s="74"/>
      <c r="O843" s="74"/>
      <c r="P843" s="74"/>
      <c r="Q843" s="74"/>
      <c r="R843" s="74"/>
      <c r="S843" s="74"/>
      <c r="T843" s="74"/>
      <c r="U843" s="74"/>
      <c r="V843" s="74"/>
      <c r="W843" s="74"/>
      <c r="X843" s="74"/>
      <c r="Y843" s="74"/>
      <c r="Z843" s="74"/>
      <c r="AA843" s="74"/>
      <c r="AB843" s="74"/>
      <c r="AC843" s="74"/>
      <c r="AD843" s="74"/>
      <c r="AE843" s="74"/>
      <c r="AF843" s="74"/>
      <c r="AG843" s="74"/>
      <c r="AH843" s="74"/>
      <c r="AI843" s="74"/>
      <c r="AJ843" s="74"/>
      <c r="AK843" s="74"/>
      <c r="AL843" s="74"/>
      <c r="AM843" s="74"/>
    </row>
    <row r="844" spans="6:39">
      <c r="F844" s="74"/>
      <c r="G844" s="74"/>
      <c r="H844" s="74"/>
      <c r="I844" s="74"/>
      <c r="J844" s="74"/>
      <c r="K844" s="74"/>
      <c r="L844" s="74"/>
      <c r="M844" s="74"/>
      <c r="N844" s="74"/>
      <c r="O844" s="74"/>
      <c r="P844" s="74"/>
      <c r="Q844" s="74"/>
      <c r="R844" s="74"/>
      <c r="S844" s="74"/>
      <c r="T844" s="74"/>
      <c r="U844" s="74"/>
      <c r="V844" s="74"/>
      <c r="W844" s="74"/>
      <c r="X844" s="74"/>
      <c r="Y844" s="74"/>
      <c r="Z844" s="74"/>
      <c r="AA844" s="74"/>
      <c r="AB844" s="74"/>
      <c r="AC844" s="74"/>
      <c r="AD844" s="74"/>
      <c r="AE844" s="74"/>
      <c r="AF844" s="74"/>
      <c r="AG844" s="74"/>
      <c r="AH844" s="74"/>
      <c r="AI844" s="74"/>
      <c r="AJ844" s="74"/>
      <c r="AK844" s="74"/>
      <c r="AL844" s="74"/>
      <c r="AM844" s="74"/>
    </row>
    <row r="845" spans="6:39">
      <c r="F845" s="74"/>
      <c r="G845" s="74"/>
      <c r="H845" s="74"/>
      <c r="I845" s="74"/>
      <c r="J845" s="74"/>
      <c r="K845" s="74"/>
      <c r="L845" s="74"/>
      <c r="M845" s="74"/>
      <c r="N845" s="74"/>
      <c r="O845" s="74"/>
      <c r="P845" s="74"/>
      <c r="Q845" s="74"/>
      <c r="R845" s="74"/>
      <c r="S845" s="74"/>
      <c r="T845" s="74"/>
      <c r="U845" s="74"/>
      <c r="V845" s="74"/>
      <c r="W845" s="74"/>
      <c r="X845" s="74"/>
      <c r="Y845" s="74"/>
      <c r="Z845" s="74"/>
      <c r="AA845" s="74"/>
      <c r="AB845" s="74"/>
      <c r="AC845" s="74"/>
      <c r="AD845" s="74"/>
      <c r="AE845" s="74"/>
      <c r="AF845" s="74"/>
      <c r="AG845" s="74"/>
      <c r="AH845" s="74"/>
      <c r="AI845" s="74"/>
      <c r="AJ845" s="74"/>
      <c r="AK845" s="74"/>
      <c r="AL845" s="74"/>
      <c r="AM845" s="74"/>
    </row>
    <row r="846" spans="6:39">
      <c r="F846" s="74"/>
      <c r="G846" s="74"/>
      <c r="H846" s="74"/>
      <c r="I846" s="74"/>
      <c r="J846" s="74"/>
      <c r="K846" s="74"/>
      <c r="L846" s="74"/>
      <c r="M846" s="74"/>
      <c r="N846" s="74"/>
      <c r="O846" s="74"/>
      <c r="P846" s="74"/>
      <c r="Q846" s="74"/>
      <c r="R846" s="74"/>
      <c r="S846" s="74"/>
      <c r="T846" s="74"/>
      <c r="U846" s="74"/>
      <c r="V846" s="74"/>
      <c r="W846" s="74"/>
      <c r="X846" s="74"/>
      <c r="Y846" s="74"/>
      <c r="Z846" s="74"/>
      <c r="AA846" s="74"/>
      <c r="AB846" s="74"/>
      <c r="AC846" s="74"/>
      <c r="AD846" s="74"/>
      <c r="AE846" s="74"/>
      <c r="AF846" s="74"/>
      <c r="AG846" s="74"/>
      <c r="AH846" s="74"/>
      <c r="AI846" s="74"/>
      <c r="AJ846" s="74"/>
      <c r="AK846" s="74"/>
      <c r="AL846" s="74"/>
      <c r="AM846" s="74"/>
    </row>
    <row r="847" spans="6:39">
      <c r="F847" s="74"/>
      <c r="G847" s="74"/>
      <c r="H847" s="74"/>
      <c r="I847" s="74"/>
      <c r="J847" s="74"/>
      <c r="K847" s="74"/>
      <c r="L847" s="74"/>
      <c r="M847" s="74"/>
      <c r="N847" s="74"/>
      <c r="O847" s="74"/>
      <c r="P847" s="74"/>
      <c r="Q847" s="74"/>
      <c r="R847" s="74"/>
      <c r="S847" s="74"/>
      <c r="T847" s="74"/>
      <c r="U847" s="74"/>
      <c r="V847" s="74"/>
      <c r="W847" s="74"/>
      <c r="X847" s="74"/>
      <c r="Y847" s="74"/>
      <c r="Z847" s="74"/>
      <c r="AA847" s="74"/>
      <c r="AB847" s="74"/>
      <c r="AC847" s="74"/>
      <c r="AD847" s="74"/>
      <c r="AE847" s="74"/>
      <c r="AF847" s="74"/>
      <c r="AG847" s="74"/>
      <c r="AH847" s="74"/>
      <c r="AI847" s="74"/>
      <c r="AJ847" s="74"/>
      <c r="AK847" s="74"/>
      <c r="AL847" s="74"/>
      <c r="AM847" s="74"/>
    </row>
    <row r="848" spans="6:39">
      <c r="F848" s="74"/>
      <c r="G848" s="74"/>
      <c r="H848" s="74"/>
      <c r="I848" s="74"/>
      <c r="J848" s="74"/>
      <c r="K848" s="74"/>
      <c r="L848" s="74"/>
      <c r="M848" s="74"/>
      <c r="N848" s="74"/>
      <c r="O848" s="74"/>
      <c r="P848" s="74"/>
      <c r="Q848" s="74"/>
      <c r="R848" s="74"/>
      <c r="S848" s="74"/>
      <c r="T848" s="74"/>
      <c r="U848" s="74"/>
      <c r="V848" s="74"/>
      <c r="W848" s="74"/>
      <c r="X848" s="74"/>
      <c r="Y848" s="74"/>
      <c r="Z848" s="74"/>
      <c r="AA848" s="74"/>
      <c r="AB848" s="74"/>
      <c r="AC848" s="74"/>
      <c r="AD848" s="74"/>
      <c r="AE848" s="74"/>
      <c r="AF848" s="74"/>
      <c r="AG848" s="74"/>
      <c r="AH848" s="74"/>
      <c r="AI848" s="74"/>
      <c r="AJ848" s="74"/>
      <c r="AK848" s="74"/>
      <c r="AL848" s="74"/>
      <c r="AM848" s="74"/>
    </row>
    <row r="849" spans="6:39">
      <c r="F849" s="74"/>
      <c r="G849" s="74"/>
      <c r="H849" s="74"/>
      <c r="I849" s="74"/>
      <c r="J849" s="74"/>
      <c r="K849" s="74"/>
      <c r="L849" s="74"/>
      <c r="M849" s="74"/>
      <c r="N849" s="74"/>
      <c r="O849" s="74"/>
      <c r="P849" s="74"/>
      <c r="Q849" s="74"/>
      <c r="R849" s="74"/>
      <c r="S849" s="74"/>
      <c r="T849" s="74"/>
      <c r="U849" s="74"/>
      <c r="V849" s="74"/>
      <c r="W849" s="74"/>
      <c r="X849" s="74"/>
      <c r="Y849" s="74"/>
      <c r="Z849" s="74"/>
      <c r="AA849" s="74"/>
      <c r="AB849" s="74"/>
      <c r="AC849" s="74"/>
      <c r="AD849" s="74"/>
      <c r="AE849" s="74"/>
      <c r="AF849" s="74"/>
      <c r="AG849" s="74"/>
      <c r="AH849" s="74"/>
      <c r="AI849" s="74"/>
      <c r="AJ849" s="74"/>
      <c r="AK849" s="74"/>
      <c r="AL849" s="74"/>
      <c r="AM849" s="74"/>
    </row>
    <row r="850" spans="6:39">
      <c r="F850" s="74"/>
      <c r="G850" s="74"/>
      <c r="H850" s="74"/>
      <c r="I850" s="74"/>
      <c r="J850" s="74"/>
      <c r="K850" s="74"/>
      <c r="L850" s="74"/>
      <c r="M850" s="74"/>
      <c r="N850" s="74"/>
      <c r="O850" s="74"/>
      <c r="P850" s="74"/>
      <c r="Q850" s="74"/>
      <c r="R850" s="74"/>
      <c r="S850" s="74"/>
      <c r="T850" s="74"/>
      <c r="U850" s="74"/>
      <c r="V850" s="74"/>
      <c r="W850" s="74"/>
      <c r="X850" s="74"/>
      <c r="Y850" s="74"/>
      <c r="Z850" s="74"/>
      <c r="AA850" s="74"/>
      <c r="AB850" s="74"/>
      <c r="AC850" s="74"/>
      <c r="AD850" s="74"/>
      <c r="AE850" s="74"/>
      <c r="AF850" s="74"/>
      <c r="AG850" s="74"/>
      <c r="AH850" s="74"/>
      <c r="AI850" s="74"/>
      <c r="AJ850" s="74"/>
      <c r="AK850" s="74"/>
      <c r="AL850" s="74"/>
      <c r="AM850" s="74"/>
    </row>
    <row r="851" spans="6:39">
      <c r="F851" s="74"/>
      <c r="G851" s="74"/>
      <c r="H851" s="74"/>
      <c r="I851" s="74"/>
      <c r="J851" s="74"/>
      <c r="K851" s="74"/>
      <c r="L851" s="74"/>
      <c r="M851" s="74"/>
      <c r="N851" s="74"/>
      <c r="O851" s="74"/>
      <c r="P851" s="74"/>
      <c r="Q851" s="74"/>
      <c r="R851" s="74"/>
      <c r="S851" s="74"/>
      <c r="T851" s="74"/>
      <c r="U851" s="74"/>
      <c r="V851" s="74"/>
      <c r="W851" s="74"/>
      <c r="X851" s="74"/>
      <c r="Y851" s="74"/>
      <c r="Z851" s="74"/>
      <c r="AA851" s="74"/>
      <c r="AB851" s="74"/>
      <c r="AC851" s="74"/>
      <c r="AD851" s="74"/>
      <c r="AE851" s="74"/>
      <c r="AF851" s="74"/>
      <c r="AG851" s="74"/>
      <c r="AH851" s="74"/>
      <c r="AI851" s="74"/>
      <c r="AJ851" s="74"/>
      <c r="AK851" s="74"/>
      <c r="AL851" s="74"/>
      <c r="AM851" s="74"/>
    </row>
    <row r="852" spans="6:39">
      <c r="F852" s="74"/>
      <c r="G852" s="74"/>
      <c r="H852" s="74"/>
      <c r="I852" s="74"/>
      <c r="J852" s="74"/>
      <c r="K852" s="74"/>
      <c r="L852" s="74"/>
      <c r="M852" s="74"/>
      <c r="N852" s="74"/>
      <c r="O852" s="74"/>
      <c r="P852" s="74"/>
      <c r="Q852" s="74"/>
      <c r="R852" s="74"/>
      <c r="S852" s="74"/>
      <c r="T852" s="74"/>
      <c r="U852" s="74"/>
      <c r="V852" s="74"/>
      <c r="W852" s="74"/>
      <c r="X852" s="74"/>
      <c r="Y852" s="74"/>
      <c r="Z852" s="74"/>
      <c r="AA852" s="74"/>
      <c r="AB852" s="74"/>
      <c r="AC852" s="74"/>
      <c r="AD852" s="74"/>
      <c r="AE852" s="74"/>
      <c r="AF852" s="74"/>
      <c r="AG852" s="74"/>
      <c r="AH852" s="74"/>
      <c r="AI852" s="74"/>
      <c r="AJ852" s="74"/>
      <c r="AK852" s="74"/>
      <c r="AL852" s="74"/>
      <c r="AM852" s="74"/>
    </row>
    <row r="853" spans="6:39">
      <c r="F853" s="74"/>
      <c r="G853" s="74"/>
      <c r="H853" s="74"/>
      <c r="I853" s="74"/>
      <c r="J853" s="74"/>
      <c r="K853" s="74"/>
      <c r="L853" s="74"/>
      <c r="M853" s="74"/>
      <c r="N853" s="74"/>
      <c r="O853" s="74"/>
      <c r="P853" s="74"/>
      <c r="Q853" s="74"/>
      <c r="R853" s="74"/>
      <c r="S853" s="74"/>
      <c r="T853" s="74"/>
      <c r="U853" s="74"/>
      <c r="V853" s="74"/>
      <c r="W853" s="74"/>
      <c r="X853" s="74"/>
      <c r="Y853" s="74"/>
      <c r="Z853" s="74"/>
      <c r="AA853" s="74"/>
      <c r="AB853" s="74"/>
      <c r="AC853" s="74"/>
      <c r="AD853" s="74"/>
      <c r="AE853" s="74"/>
      <c r="AF853" s="74"/>
      <c r="AG853" s="74"/>
      <c r="AH853" s="74"/>
      <c r="AI853" s="74"/>
      <c r="AJ853" s="74"/>
      <c r="AK853" s="74"/>
      <c r="AL853" s="74"/>
      <c r="AM853" s="74"/>
    </row>
    <row r="854" spans="6:39">
      <c r="F854" s="74"/>
      <c r="G854" s="74"/>
      <c r="H854" s="74"/>
      <c r="I854" s="74"/>
      <c r="J854" s="74"/>
      <c r="K854" s="74"/>
      <c r="L854" s="74"/>
      <c r="M854" s="74"/>
      <c r="N854" s="74"/>
      <c r="O854" s="74"/>
      <c r="P854" s="74"/>
      <c r="Q854" s="74"/>
      <c r="R854" s="74"/>
      <c r="S854" s="74"/>
      <c r="T854" s="74"/>
      <c r="U854" s="74"/>
      <c r="V854" s="74"/>
      <c r="W854" s="74"/>
      <c r="X854" s="74"/>
      <c r="Y854" s="74"/>
      <c r="Z854" s="74"/>
      <c r="AA854" s="74"/>
      <c r="AB854" s="74"/>
      <c r="AC854" s="74"/>
      <c r="AD854" s="74"/>
      <c r="AE854" s="74"/>
      <c r="AF854" s="74"/>
      <c r="AG854" s="74"/>
      <c r="AH854" s="74"/>
      <c r="AI854" s="74"/>
      <c r="AJ854" s="74"/>
      <c r="AK854" s="74"/>
      <c r="AL854" s="74"/>
      <c r="AM854" s="74"/>
    </row>
    <row r="855" spans="6:39">
      <c r="F855" s="74"/>
      <c r="G855" s="74"/>
      <c r="H855" s="74"/>
      <c r="I855" s="74"/>
      <c r="J855" s="74"/>
      <c r="K855" s="74"/>
      <c r="L855" s="74"/>
      <c r="M855" s="74"/>
      <c r="N855" s="74"/>
      <c r="O855" s="74"/>
      <c r="P855" s="74"/>
      <c r="Q855" s="74"/>
      <c r="R855" s="74"/>
      <c r="S855" s="74"/>
      <c r="T855" s="74"/>
      <c r="U855" s="74"/>
      <c r="V855" s="74"/>
      <c r="W855" s="74"/>
      <c r="X855" s="74"/>
      <c r="Y855" s="74"/>
      <c r="Z855" s="74"/>
      <c r="AA855" s="74"/>
      <c r="AB855" s="74"/>
      <c r="AC855" s="74"/>
      <c r="AD855" s="74"/>
      <c r="AE855" s="74"/>
      <c r="AF855" s="74"/>
      <c r="AG855" s="74"/>
      <c r="AH855" s="74"/>
      <c r="AI855" s="74"/>
      <c r="AJ855" s="74"/>
      <c r="AK855" s="74"/>
      <c r="AL855" s="74"/>
      <c r="AM855" s="74"/>
    </row>
    <row r="856" spans="6:39">
      <c r="F856" s="74"/>
      <c r="G856" s="74"/>
      <c r="H856" s="74"/>
      <c r="I856" s="74"/>
      <c r="J856" s="74"/>
      <c r="K856" s="74"/>
      <c r="L856" s="74"/>
      <c r="M856" s="74"/>
      <c r="N856" s="74"/>
      <c r="O856" s="74"/>
      <c r="P856" s="74"/>
      <c r="Q856" s="74"/>
      <c r="R856" s="74"/>
      <c r="S856" s="74"/>
      <c r="T856" s="74"/>
      <c r="U856" s="74"/>
      <c r="V856" s="74"/>
      <c r="W856" s="74"/>
      <c r="X856" s="74"/>
      <c r="Y856" s="74"/>
      <c r="Z856" s="74"/>
      <c r="AA856" s="74"/>
      <c r="AB856" s="74"/>
      <c r="AC856" s="74"/>
      <c r="AD856" s="74"/>
      <c r="AE856" s="74"/>
      <c r="AF856" s="74"/>
      <c r="AG856" s="74"/>
      <c r="AH856" s="74"/>
      <c r="AI856" s="74"/>
      <c r="AJ856" s="74"/>
      <c r="AK856" s="74"/>
      <c r="AL856" s="74"/>
      <c r="AM856" s="74"/>
    </row>
    <row r="857" spans="6:39">
      <c r="F857" s="74"/>
      <c r="G857" s="74"/>
      <c r="H857" s="74"/>
      <c r="I857" s="74"/>
      <c r="J857" s="74"/>
      <c r="K857" s="74"/>
      <c r="L857" s="74"/>
      <c r="M857" s="74"/>
      <c r="N857" s="74"/>
      <c r="O857" s="74"/>
      <c r="P857" s="74"/>
      <c r="Q857" s="74"/>
      <c r="R857" s="74"/>
      <c r="S857" s="74"/>
      <c r="T857" s="74"/>
      <c r="U857" s="74"/>
      <c r="V857" s="74"/>
      <c r="W857" s="74"/>
      <c r="X857" s="74"/>
      <c r="Y857" s="74"/>
      <c r="Z857" s="74"/>
      <c r="AA857" s="74"/>
      <c r="AB857" s="74"/>
      <c r="AC857" s="74"/>
      <c r="AD857" s="74"/>
      <c r="AE857" s="74"/>
      <c r="AF857" s="74"/>
      <c r="AG857" s="74"/>
      <c r="AH857" s="74"/>
      <c r="AI857" s="74"/>
      <c r="AJ857" s="74"/>
      <c r="AK857" s="74"/>
      <c r="AL857" s="74"/>
      <c r="AM857" s="74"/>
    </row>
    <row r="858" spans="6:39">
      <c r="F858" s="74"/>
      <c r="G858" s="74"/>
      <c r="H858" s="74"/>
      <c r="I858" s="74"/>
      <c r="J858" s="74"/>
      <c r="K858" s="74"/>
      <c r="L858" s="74"/>
      <c r="M858" s="74"/>
      <c r="N858" s="74"/>
      <c r="O858" s="74"/>
      <c r="P858" s="74"/>
      <c r="Q858" s="74"/>
      <c r="R858" s="74"/>
      <c r="S858" s="74"/>
      <c r="T858" s="74"/>
      <c r="U858" s="74"/>
      <c r="V858" s="74"/>
      <c r="W858" s="74"/>
      <c r="X858" s="74"/>
      <c r="Y858" s="74"/>
      <c r="Z858" s="74"/>
      <c r="AA858" s="74"/>
      <c r="AB858" s="74"/>
      <c r="AC858" s="74"/>
      <c r="AD858" s="74"/>
      <c r="AE858" s="74"/>
      <c r="AF858" s="74"/>
      <c r="AG858" s="74"/>
      <c r="AH858" s="74"/>
      <c r="AI858" s="74"/>
      <c r="AJ858" s="74"/>
      <c r="AK858" s="74"/>
      <c r="AL858" s="74"/>
      <c r="AM858" s="74"/>
    </row>
    <row r="859" spans="6:39">
      <c r="F859" s="74"/>
      <c r="G859" s="74"/>
      <c r="H859" s="74"/>
      <c r="I859" s="74"/>
      <c r="J859" s="74"/>
      <c r="K859" s="74"/>
      <c r="L859" s="74"/>
      <c r="M859" s="74"/>
      <c r="N859" s="74"/>
      <c r="O859" s="74"/>
      <c r="P859" s="74"/>
      <c r="Q859" s="74"/>
      <c r="R859" s="74"/>
      <c r="S859" s="74"/>
      <c r="T859" s="74"/>
      <c r="U859" s="74"/>
      <c r="V859" s="74"/>
      <c r="W859" s="74"/>
      <c r="X859" s="74"/>
      <c r="Y859" s="74"/>
      <c r="Z859" s="74"/>
      <c r="AA859" s="74"/>
      <c r="AB859" s="74"/>
      <c r="AC859" s="74"/>
      <c r="AD859" s="74"/>
      <c r="AE859" s="74"/>
      <c r="AF859" s="74"/>
      <c r="AG859" s="74"/>
      <c r="AH859" s="74"/>
      <c r="AI859" s="74"/>
      <c r="AJ859" s="74"/>
      <c r="AK859" s="74"/>
      <c r="AL859" s="74"/>
      <c r="AM859" s="74"/>
    </row>
    <row r="860" spans="6:39">
      <c r="F860" s="74"/>
      <c r="G860" s="74"/>
      <c r="H860" s="74"/>
      <c r="I860" s="74"/>
      <c r="J860" s="74"/>
      <c r="K860" s="74"/>
      <c r="L860" s="74"/>
      <c r="M860" s="74"/>
      <c r="N860" s="74"/>
      <c r="O860" s="74"/>
      <c r="P860" s="74"/>
      <c r="Q860" s="74"/>
      <c r="R860" s="74"/>
      <c r="S860" s="74"/>
      <c r="T860" s="74"/>
      <c r="U860" s="74"/>
      <c r="V860" s="74"/>
      <c r="W860" s="74"/>
      <c r="X860" s="74"/>
      <c r="Y860" s="74"/>
      <c r="Z860" s="74"/>
      <c r="AA860" s="74"/>
      <c r="AB860" s="74"/>
      <c r="AC860" s="74"/>
      <c r="AD860" s="74"/>
      <c r="AE860" s="74"/>
      <c r="AF860" s="74"/>
      <c r="AG860" s="74"/>
      <c r="AH860" s="74"/>
      <c r="AI860" s="74"/>
      <c r="AJ860" s="74"/>
      <c r="AK860" s="74"/>
      <c r="AL860" s="74"/>
      <c r="AM860" s="74"/>
    </row>
    <row r="861" spans="6:39">
      <c r="F861" s="74"/>
      <c r="G861" s="74"/>
      <c r="H861" s="74"/>
      <c r="I861" s="74"/>
      <c r="J861" s="74"/>
      <c r="K861" s="74"/>
      <c r="L861" s="74"/>
      <c r="M861" s="74"/>
      <c r="N861" s="74"/>
      <c r="O861" s="74"/>
      <c r="P861" s="74"/>
      <c r="Q861" s="74"/>
      <c r="R861" s="74"/>
      <c r="S861" s="74"/>
      <c r="T861" s="74"/>
      <c r="U861" s="74"/>
      <c r="V861" s="74"/>
      <c r="W861" s="74"/>
      <c r="X861" s="74"/>
      <c r="Y861" s="74"/>
      <c r="Z861" s="74"/>
      <c r="AA861" s="74"/>
      <c r="AB861" s="74"/>
      <c r="AC861" s="74"/>
      <c r="AD861" s="74"/>
      <c r="AE861" s="74"/>
      <c r="AF861" s="74"/>
      <c r="AG861" s="74"/>
      <c r="AH861" s="74"/>
      <c r="AI861" s="74"/>
      <c r="AJ861" s="74"/>
      <c r="AK861" s="74"/>
      <c r="AL861" s="74"/>
      <c r="AM861" s="74"/>
    </row>
    <row r="862" spans="6:39">
      <c r="F862" s="74"/>
      <c r="G862" s="74"/>
      <c r="H862" s="74"/>
      <c r="I862" s="74"/>
      <c r="J862" s="74"/>
      <c r="K862" s="74"/>
      <c r="L862" s="74"/>
      <c r="M862" s="74"/>
      <c r="N862" s="74"/>
      <c r="O862" s="74"/>
      <c r="P862" s="74"/>
      <c r="Q862" s="74"/>
      <c r="R862" s="74"/>
      <c r="S862" s="74"/>
      <c r="T862" s="74"/>
      <c r="U862" s="74"/>
      <c r="V862" s="74"/>
      <c r="W862" s="74"/>
      <c r="X862" s="74"/>
      <c r="Y862" s="74"/>
      <c r="Z862" s="74"/>
      <c r="AA862" s="74"/>
      <c r="AB862" s="74"/>
      <c r="AC862" s="74"/>
      <c r="AD862" s="74"/>
      <c r="AE862" s="74"/>
      <c r="AF862" s="74"/>
      <c r="AG862" s="74"/>
      <c r="AH862" s="74"/>
      <c r="AI862" s="74"/>
      <c r="AJ862" s="74"/>
      <c r="AK862" s="74"/>
      <c r="AL862" s="74"/>
      <c r="AM862" s="74"/>
    </row>
    <row r="863" spans="6:39">
      <c r="F863" s="74"/>
      <c r="G863" s="74"/>
      <c r="H863" s="74"/>
      <c r="I863" s="74"/>
      <c r="J863" s="74"/>
      <c r="K863" s="74"/>
      <c r="L863" s="74"/>
      <c r="M863" s="74"/>
      <c r="N863" s="74"/>
      <c r="O863" s="74"/>
      <c r="P863" s="74"/>
      <c r="Q863" s="74"/>
      <c r="R863" s="74"/>
      <c r="S863" s="74"/>
      <c r="T863" s="74"/>
      <c r="U863" s="74"/>
      <c r="V863" s="74"/>
      <c r="W863" s="74"/>
      <c r="X863" s="74"/>
      <c r="Y863" s="74"/>
      <c r="Z863" s="74"/>
      <c r="AA863" s="74"/>
      <c r="AB863" s="74"/>
      <c r="AC863" s="74"/>
      <c r="AD863" s="74"/>
      <c r="AE863" s="74"/>
      <c r="AF863" s="74"/>
      <c r="AG863" s="74"/>
      <c r="AH863" s="74"/>
      <c r="AI863" s="74"/>
      <c r="AJ863" s="74"/>
      <c r="AK863" s="74"/>
      <c r="AL863" s="74"/>
      <c r="AM863" s="74"/>
    </row>
    <row r="864" spans="6:39">
      <c r="F864" s="74"/>
      <c r="G864" s="74"/>
      <c r="H864" s="74"/>
      <c r="I864" s="74"/>
      <c r="J864" s="74"/>
      <c r="K864" s="74"/>
      <c r="L864" s="74"/>
      <c r="M864" s="74"/>
      <c r="N864" s="74"/>
      <c r="O864" s="74"/>
      <c r="P864" s="74"/>
      <c r="Q864" s="74"/>
      <c r="R864" s="74"/>
      <c r="S864" s="74"/>
      <c r="T864" s="74"/>
      <c r="U864" s="74"/>
      <c r="V864" s="74"/>
      <c r="W864" s="74"/>
      <c r="X864" s="74"/>
      <c r="Y864" s="74"/>
      <c r="Z864" s="74"/>
      <c r="AA864" s="74"/>
      <c r="AB864" s="74"/>
      <c r="AC864" s="74"/>
      <c r="AD864" s="74"/>
      <c r="AE864" s="74"/>
      <c r="AF864" s="74"/>
      <c r="AG864" s="74"/>
      <c r="AH864" s="74"/>
      <c r="AI864" s="74"/>
      <c r="AJ864" s="74"/>
      <c r="AK864" s="74"/>
      <c r="AL864" s="74"/>
      <c r="AM864" s="74"/>
    </row>
    <row r="865" spans="6:39">
      <c r="F865" s="74"/>
      <c r="G865" s="74"/>
      <c r="H865" s="74"/>
      <c r="I865" s="74"/>
      <c r="J865" s="74"/>
      <c r="K865" s="74"/>
      <c r="L865" s="74"/>
      <c r="M865" s="74"/>
      <c r="N865" s="74"/>
      <c r="O865" s="74"/>
      <c r="P865" s="74"/>
      <c r="Q865" s="74"/>
      <c r="R865" s="74"/>
      <c r="S865" s="74"/>
      <c r="T865" s="74"/>
      <c r="U865" s="74"/>
      <c r="V865" s="74"/>
      <c r="W865" s="74"/>
      <c r="X865" s="74"/>
      <c r="Y865" s="74"/>
      <c r="Z865" s="74"/>
      <c r="AA865" s="74"/>
      <c r="AB865" s="74"/>
      <c r="AC865" s="74"/>
      <c r="AD865" s="74"/>
      <c r="AE865" s="74"/>
      <c r="AF865" s="74"/>
      <c r="AG865" s="74"/>
      <c r="AH865" s="74"/>
      <c r="AI865" s="74"/>
      <c r="AJ865" s="74"/>
      <c r="AK865" s="74"/>
      <c r="AL865" s="74"/>
      <c r="AM865" s="74"/>
    </row>
    <row r="866" spans="6:39">
      <c r="F866" s="74"/>
      <c r="G866" s="74"/>
      <c r="H866" s="74"/>
      <c r="I866" s="74"/>
      <c r="J866" s="74"/>
      <c r="K866" s="74"/>
      <c r="L866" s="74"/>
      <c r="M866" s="74"/>
      <c r="N866" s="74"/>
      <c r="O866" s="74"/>
      <c r="P866" s="74"/>
      <c r="Q866" s="74"/>
      <c r="R866" s="74"/>
      <c r="S866" s="74"/>
      <c r="T866" s="74"/>
      <c r="U866" s="74"/>
      <c r="V866" s="74"/>
      <c r="W866" s="74"/>
      <c r="X866" s="74"/>
      <c r="Y866" s="74"/>
      <c r="Z866" s="74"/>
      <c r="AA866" s="74"/>
      <c r="AB866" s="74"/>
      <c r="AC866" s="74"/>
      <c r="AD866" s="74"/>
      <c r="AE866" s="74"/>
      <c r="AF866" s="74"/>
      <c r="AG866" s="74"/>
      <c r="AH866" s="74"/>
      <c r="AI866" s="74"/>
      <c r="AJ866" s="74"/>
      <c r="AK866" s="74"/>
      <c r="AL866" s="74"/>
      <c r="AM866" s="74"/>
    </row>
    <row r="867" spans="6:39">
      <c r="F867" s="74"/>
      <c r="G867" s="74"/>
      <c r="H867" s="74"/>
      <c r="I867" s="74"/>
      <c r="J867" s="74"/>
      <c r="K867" s="74"/>
      <c r="L867" s="74"/>
      <c r="M867" s="74"/>
      <c r="N867" s="74"/>
      <c r="O867" s="74"/>
      <c r="P867" s="74"/>
      <c r="Q867" s="74"/>
      <c r="R867" s="74"/>
      <c r="S867" s="74"/>
      <c r="T867" s="74"/>
      <c r="U867" s="74"/>
      <c r="V867" s="74"/>
      <c r="W867" s="74"/>
      <c r="X867" s="74"/>
      <c r="Y867" s="74"/>
      <c r="Z867" s="74"/>
      <c r="AA867" s="74"/>
      <c r="AB867" s="74"/>
      <c r="AC867" s="74"/>
      <c r="AD867" s="74"/>
      <c r="AE867" s="74"/>
      <c r="AF867" s="74"/>
      <c r="AG867" s="74"/>
      <c r="AH867" s="74"/>
      <c r="AI867" s="74"/>
      <c r="AJ867" s="74"/>
      <c r="AK867" s="74"/>
      <c r="AL867" s="74"/>
      <c r="AM867" s="74"/>
    </row>
    <row r="868" spans="6:39">
      <c r="F868" s="74"/>
      <c r="G868" s="74"/>
      <c r="H868" s="74"/>
      <c r="I868" s="74"/>
      <c r="J868" s="74"/>
      <c r="K868" s="74"/>
      <c r="L868" s="74"/>
      <c r="M868" s="74"/>
      <c r="N868" s="74"/>
      <c r="O868" s="74"/>
      <c r="P868" s="74"/>
      <c r="Q868" s="74"/>
      <c r="R868" s="74"/>
      <c r="S868" s="74"/>
      <c r="T868" s="74"/>
      <c r="U868" s="74"/>
      <c r="V868" s="74"/>
      <c r="W868" s="74"/>
      <c r="X868" s="74"/>
      <c r="Y868" s="74"/>
      <c r="Z868" s="74"/>
      <c r="AA868" s="74"/>
      <c r="AB868" s="74"/>
      <c r="AC868" s="74"/>
      <c r="AD868" s="74"/>
      <c r="AE868" s="74"/>
      <c r="AF868" s="74"/>
      <c r="AG868" s="74"/>
      <c r="AH868" s="74"/>
      <c r="AI868" s="74"/>
      <c r="AJ868" s="74"/>
      <c r="AK868" s="74"/>
      <c r="AL868" s="74"/>
      <c r="AM868" s="74"/>
    </row>
    <row r="869" spans="6:39">
      <c r="F869" s="74"/>
      <c r="G869" s="74"/>
      <c r="H869" s="74"/>
      <c r="I869" s="74"/>
      <c r="J869" s="74"/>
      <c r="K869" s="74"/>
      <c r="L869" s="74"/>
      <c r="M869" s="74"/>
      <c r="N869" s="74"/>
      <c r="O869" s="74"/>
      <c r="P869" s="74"/>
      <c r="Q869" s="74"/>
      <c r="R869" s="74"/>
      <c r="S869" s="74"/>
      <c r="T869" s="74"/>
      <c r="U869" s="74"/>
      <c r="V869" s="74"/>
      <c r="W869" s="74"/>
      <c r="X869" s="74"/>
      <c r="Y869" s="74"/>
      <c r="Z869" s="74"/>
      <c r="AA869" s="74"/>
      <c r="AB869" s="74"/>
      <c r="AC869" s="74"/>
      <c r="AD869" s="74"/>
      <c r="AE869" s="74"/>
      <c r="AF869" s="74"/>
      <c r="AG869" s="74"/>
      <c r="AH869" s="74"/>
      <c r="AI869" s="74"/>
      <c r="AJ869" s="74"/>
      <c r="AK869" s="74"/>
      <c r="AL869" s="74"/>
      <c r="AM869" s="74"/>
    </row>
    <row r="870" spans="6:39">
      <c r="F870" s="74"/>
      <c r="G870" s="74"/>
      <c r="H870" s="74"/>
      <c r="I870" s="74"/>
      <c r="J870" s="74"/>
      <c r="K870" s="74"/>
      <c r="L870" s="74"/>
      <c r="M870" s="74"/>
      <c r="N870" s="74"/>
      <c r="O870" s="74"/>
      <c r="P870" s="74"/>
      <c r="Q870" s="74"/>
      <c r="R870" s="74"/>
      <c r="S870" s="74"/>
      <c r="T870" s="74"/>
      <c r="U870" s="74"/>
      <c r="V870" s="74"/>
      <c r="W870" s="74"/>
      <c r="X870" s="74"/>
      <c r="Y870" s="74"/>
      <c r="Z870" s="74"/>
      <c r="AA870" s="74"/>
      <c r="AB870" s="74"/>
      <c r="AC870" s="74"/>
      <c r="AD870" s="74"/>
      <c r="AE870" s="74"/>
      <c r="AF870" s="74"/>
      <c r="AG870" s="74"/>
      <c r="AH870" s="74"/>
      <c r="AI870" s="74"/>
      <c r="AJ870" s="74"/>
      <c r="AK870" s="74"/>
      <c r="AL870" s="74"/>
      <c r="AM870" s="74"/>
    </row>
    <row r="871" spans="6:39">
      <c r="F871" s="74"/>
      <c r="G871" s="74"/>
      <c r="H871" s="74"/>
      <c r="I871" s="74"/>
      <c r="J871" s="74"/>
      <c r="K871" s="74"/>
      <c r="L871" s="74"/>
      <c r="M871" s="74"/>
      <c r="N871" s="74"/>
      <c r="O871" s="74"/>
      <c r="P871" s="74"/>
      <c r="Q871" s="74"/>
      <c r="R871" s="74"/>
      <c r="S871" s="74"/>
      <c r="T871" s="74"/>
      <c r="U871" s="74"/>
      <c r="V871" s="74"/>
      <c r="W871" s="74"/>
      <c r="X871" s="74"/>
      <c r="Y871" s="74"/>
      <c r="Z871" s="74"/>
      <c r="AA871" s="74"/>
      <c r="AB871" s="74"/>
      <c r="AC871" s="74"/>
      <c r="AD871" s="74"/>
      <c r="AE871" s="74"/>
      <c r="AF871" s="74"/>
      <c r="AG871" s="74"/>
      <c r="AH871" s="74"/>
      <c r="AI871" s="74"/>
      <c r="AJ871" s="74"/>
      <c r="AK871" s="74"/>
      <c r="AL871" s="74"/>
      <c r="AM871" s="74"/>
    </row>
    <row r="872" spans="6:39">
      <c r="F872" s="74"/>
      <c r="G872" s="74"/>
      <c r="H872" s="74"/>
      <c r="I872" s="74"/>
      <c r="J872" s="74"/>
      <c r="K872" s="74"/>
      <c r="L872" s="74"/>
      <c r="M872" s="74"/>
      <c r="N872" s="74"/>
      <c r="O872" s="74"/>
      <c r="P872" s="74"/>
      <c r="Q872" s="74"/>
      <c r="R872" s="74"/>
      <c r="S872" s="74"/>
      <c r="T872" s="74"/>
      <c r="U872" s="74"/>
      <c r="V872" s="74"/>
      <c r="W872" s="74"/>
      <c r="X872" s="74"/>
      <c r="Y872" s="74"/>
      <c r="Z872" s="74"/>
      <c r="AA872" s="74"/>
      <c r="AB872" s="74"/>
      <c r="AC872" s="74"/>
      <c r="AD872" s="74"/>
      <c r="AE872" s="74"/>
      <c r="AF872" s="74"/>
      <c r="AG872" s="74"/>
      <c r="AH872" s="74"/>
      <c r="AI872" s="74"/>
      <c r="AJ872" s="74"/>
      <c r="AK872" s="74"/>
      <c r="AL872" s="74"/>
      <c r="AM872" s="74"/>
    </row>
    <row r="873" spans="6:39">
      <c r="F873" s="74"/>
      <c r="G873" s="74"/>
      <c r="H873" s="74"/>
      <c r="I873" s="74"/>
      <c r="J873" s="74"/>
      <c r="K873" s="74"/>
      <c r="L873" s="74"/>
      <c r="M873" s="74"/>
      <c r="N873" s="74"/>
      <c r="O873" s="74"/>
      <c r="P873" s="74"/>
      <c r="Q873" s="74"/>
      <c r="R873" s="74"/>
      <c r="S873" s="74"/>
      <c r="T873" s="74"/>
      <c r="U873" s="74"/>
      <c r="V873" s="74"/>
      <c r="W873" s="74"/>
      <c r="X873" s="74"/>
      <c r="Y873" s="74"/>
      <c r="Z873" s="74"/>
      <c r="AA873" s="74"/>
      <c r="AB873" s="74"/>
      <c r="AC873" s="74"/>
      <c r="AD873" s="74"/>
      <c r="AE873" s="74"/>
      <c r="AF873" s="74"/>
      <c r="AG873" s="74"/>
      <c r="AH873" s="74"/>
      <c r="AI873" s="74"/>
      <c r="AJ873" s="74"/>
      <c r="AK873" s="74"/>
      <c r="AL873" s="74"/>
      <c r="AM873" s="74"/>
    </row>
    <row r="874" spans="6:39">
      <c r="F874" s="74"/>
      <c r="G874" s="74"/>
      <c r="H874" s="74"/>
      <c r="I874" s="74"/>
      <c r="J874" s="74"/>
      <c r="K874" s="74"/>
      <c r="L874" s="74"/>
      <c r="M874" s="74"/>
      <c r="N874" s="74"/>
      <c r="O874" s="74"/>
      <c r="P874" s="74"/>
      <c r="Q874" s="74"/>
      <c r="R874" s="74"/>
      <c r="S874" s="74"/>
      <c r="T874" s="74"/>
      <c r="U874" s="74"/>
      <c r="V874" s="74"/>
      <c r="W874" s="74"/>
      <c r="X874" s="74"/>
      <c r="Y874" s="74"/>
      <c r="Z874" s="74"/>
      <c r="AA874" s="74"/>
      <c r="AB874" s="74"/>
      <c r="AC874" s="74"/>
      <c r="AD874" s="74"/>
      <c r="AE874" s="74"/>
      <c r="AF874" s="74"/>
      <c r="AG874" s="74"/>
      <c r="AH874" s="74"/>
      <c r="AI874" s="74"/>
      <c r="AJ874" s="74"/>
      <c r="AK874" s="74"/>
      <c r="AL874" s="74"/>
      <c r="AM874" s="74"/>
    </row>
    <row r="875" spans="6:39">
      <c r="F875" s="74"/>
      <c r="G875" s="74"/>
      <c r="H875" s="74"/>
      <c r="I875" s="74"/>
      <c r="J875" s="74"/>
      <c r="K875" s="74"/>
      <c r="L875" s="74"/>
      <c r="M875" s="74"/>
      <c r="N875" s="74"/>
      <c r="O875" s="74"/>
      <c r="P875" s="74"/>
      <c r="Q875" s="74"/>
      <c r="R875" s="74"/>
      <c r="S875" s="74"/>
      <c r="T875" s="74"/>
      <c r="U875" s="74"/>
      <c r="V875" s="74"/>
      <c r="W875" s="74"/>
      <c r="X875" s="74"/>
      <c r="Y875" s="74"/>
      <c r="Z875" s="74"/>
      <c r="AA875" s="74"/>
      <c r="AB875" s="74"/>
      <c r="AC875" s="74"/>
      <c r="AD875" s="74"/>
      <c r="AE875" s="74"/>
      <c r="AF875" s="74"/>
      <c r="AG875" s="74"/>
      <c r="AH875" s="74"/>
      <c r="AI875" s="74"/>
      <c r="AJ875" s="74"/>
      <c r="AK875" s="74"/>
      <c r="AL875" s="74"/>
      <c r="AM875" s="74"/>
    </row>
    <row r="876" spans="6:39">
      <c r="F876" s="74"/>
      <c r="G876" s="74"/>
      <c r="H876" s="74"/>
      <c r="I876" s="74"/>
      <c r="J876" s="74"/>
      <c r="K876" s="74"/>
      <c r="L876" s="74"/>
      <c r="M876" s="74"/>
      <c r="N876" s="74"/>
      <c r="O876" s="74"/>
      <c r="P876" s="74"/>
      <c r="Q876" s="74"/>
      <c r="R876" s="74"/>
      <c r="S876" s="74"/>
      <c r="T876" s="74"/>
      <c r="U876" s="74"/>
      <c r="V876" s="74"/>
      <c r="W876" s="74"/>
      <c r="X876" s="74"/>
      <c r="Y876" s="74"/>
      <c r="Z876" s="74"/>
      <c r="AA876" s="74"/>
      <c r="AB876" s="74"/>
      <c r="AC876" s="74"/>
      <c r="AD876" s="74"/>
      <c r="AE876" s="74"/>
      <c r="AF876" s="74"/>
      <c r="AG876" s="74"/>
      <c r="AH876" s="74"/>
      <c r="AI876" s="74"/>
      <c r="AJ876" s="74"/>
      <c r="AK876" s="74"/>
      <c r="AL876" s="74"/>
      <c r="AM876" s="74"/>
    </row>
    <row r="877" spans="6:39">
      <c r="F877" s="74"/>
      <c r="G877" s="74"/>
      <c r="H877" s="74"/>
      <c r="I877" s="74"/>
      <c r="J877" s="74"/>
      <c r="K877" s="74"/>
      <c r="L877" s="74"/>
      <c r="M877" s="74"/>
      <c r="N877" s="74"/>
      <c r="O877" s="74"/>
      <c r="P877" s="74"/>
      <c r="Q877" s="74"/>
      <c r="R877" s="74"/>
      <c r="S877" s="74"/>
      <c r="T877" s="74"/>
      <c r="U877" s="74"/>
      <c r="V877" s="74"/>
      <c r="W877" s="74"/>
      <c r="X877" s="74"/>
      <c r="Y877" s="74"/>
      <c r="Z877" s="74"/>
      <c r="AA877" s="74"/>
      <c r="AB877" s="74"/>
      <c r="AC877" s="74"/>
      <c r="AD877" s="74"/>
      <c r="AE877" s="74"/>
      <c r="AF877" s="74"/>
      <c r="AG877" s="74"/>
      <c r="AH877" s="74"/>
      <c r="AI877" s="74"/>
      <c r="AJ877" s="74"/>
      <c r="AK877" s="74"/>
      <c r="AL877" s="74"/>
      <c r="AM877" s="74"/>
    </row>
    <row r="878" spans="6:39">
      <c r="F878" s="74"/>
      <c r="G878" s="74"/>
      <c r="H878" s="74"/>
      <c r="I878" s="74"/>
      <c r="J878" s="74"/>
      <c r="K878" s="74"/>
      <c r="L878" s="74"/>
      <c r="M878" s="74"/>
      <c r="N878" s="74"/>
      <c r="O878" s="74"/>
      <c r="P878" s="74"/>
      <c r="Q878" s="74"/>
      <c r="R878" s="74"/>
      <c r="S878" s="74"/>
      <c r="T878" s="74"/>
      <c r="U878" s="74"/>
      <c r="V878" s="74"/>
      <c r="W878" s="74"/>
      <c r="X878" s="74"/>
      <c r="Y878" s="74"/>
      <c r="Z878" s="74"/>
      <c r="AA878" s="74"/>
      <c r="AB878" s="74"/>
      <c r="AC878" s="74"/>
      <c r="AD878" s="74"/>
      <c r="AE878" s="74"/>
      <c r="AF878" s="74"/>
      <c r="AG878" s="74"/>
      <c r="AH878" s="74"/>
      <c r="AI878" s="74"/>
      <c r="AJ878" s="74"/>
      <c r="AK878" s="74"/>
      <c r="AL878" s="74"/>
      <c r="AM878" s="74"/>
    </row>
    <row r="879" spans="6:39">
      <c r="F879" s="74"/>
      <c r="G879" s="74"/>
      <c r="H879" s="74"/>
      <c r="I879" s="74"/>
      <c r="J879" s="74"/>
      <c r="K879" s="74"/>
      <c r="L879" s="74"/>
      <c r="M879" s="74"/>
      <c r="N879" s="74"/>
      <c r="O879" s="74"/>
      <c r="P879" s="74"/>
      <c r="Q879" s="74"/>
      <c r="R879" s="74"/>
      <c r="S879" s="74"/>
      <c r="T879" s="74"/>
      <c r="U879" s="74"/>
      <c r="V879" s="74"/>
      <c r="W879" s="74"/>
      <c r="X879" s="74"/>
      <c r="Y879" s="74"/>
      <c r="Z879" s="74"/>
      <c r="AA879" s="74"/>
      <c r="AB879" s="74"/>
      <c r="AC879" s="74"/>
      <c r="AD879" s="74"/>
      <c r="AE879" s="74"/>
      <c r="AF879" s="74"/>
      <c r="AG879" s="74"/>
      <c r="AH879" s="74"/>
      <c r="AI879" s="74"/>
      <c r="AJ879" s="74"/>
      <c r="AK879" s="74"/>
      <c r="AL879" s="74"/>
      <c r="AM879" s="74"/>
    </row>
    <row r="880" spans="6:39">
      <c r="F880" s="74"/>
      <c r="G880" s="74"/>
      <c r="H880" s="74"/>
      <c r="I880" s="74"/>
      <c r="J880" s="74"/>
      <c r="K880" s="74"/>
      <c r="L880" s="74"/>
      <c r="M880" s="74"/>
      <c r="N880" s="74"/>
      <c r="O880" s="74"/>
      <c r="P880" s="74"/>
      <c r="Q880" s="74"/>
      <c r="R880" s="74"/>
      <c r="S880" s="74"/>
      <c r="T880" s="74"/>
      <c r="U880" s="74"/>
      <c r="V880" s="74"/>
      <c r="W880" s="74"/>
      <c r="X880" s="74"/>
      <c r="Y880" s="74"/>
      <c r="Z880" s="74"/>
      <c r="AA880" s="74"/>
      <c r="AB880" s="74"/>
      <c r="AC880" s="74"/>
      <c r="AD880" s="74"/>
      <c r="AE880" s="74"/>
      <c r="AF880" s="74"/>
      <c r="AG880" s="74"/>
      <c r="AH880" s="74"/>
      <c r="AI880" s="74"/>
      <c r="AJ880" s="74"/>
      <c r="AK880" s="74"/>
      <c r="AL880" s="74"/>
      <c r="AM880" s="74"/>
    </row>
    <row r="881" spans="6:39">
      <c r="F881" s="74"/>
      <c r="G881" s="74"/>
      <c r="H881" s="74"/>
      <c r="I881" s="74"/>
      <c r="J881" s="74"/>
      <c r="K881" s="74"/>
      <c r="L881" s="74"/>
      <c r="M881" s="74"/>
      <c r="N881" s="74"/>
      <c r="O881" s="74"/>
      <c r="P881" s="74"/>
      <c r="Q881" s="74"/>
      <c r="R881" s="74"/>
      <c r="S881" s="74"/>
      <c r="T881" s="74"/>
      <c r="U881" s="74"/>
      <c r="V881" s="74"/>
      <c r="W881" s="74"/>
      <c r="X881" s="74"/>
      <c r="Y881" s="74"/>
      <c r="Z881" s="74"/>
      <c r="AA881" s="74"/>
      <c r="AB881" s="74"/>
      <c r="AC881" s="74"/>
      <c r="AD881" s="74"/>
      <c r="AE881" s="74"/>
      <c r="AF881" s="74"/>
      <c r="AG881" s="74"/>
      <c r="AH881" s="74"/>
      <c r="AI881" s="74"/>
      <c r="AJ881" s="74"/>
      <c r="AK881" s="74"/>
      <c r="AL881" s="74"/>
      <c r="AM881" s="74"/>
    </row>
    <row r="882" spans="6:39">
      <c r="F882" s="74"/>
      <c r="G882" s="74"/>
      <c r="H882" s="74"/>
      <c r="I882" s="74"/>
      <c r="J882" s="74"/>
      <c r="K882" s="74"/>
      <c r="L882" s="74"/>
      <c r="M882" s="74"/>
      <c r="N882" s="74"/>
      <c r="O882" s="74"/>
      <c r="P882" s="74"/>
      <c r="Q882" s="74"/>
      <c r="R882" s="74"/>
      <c r="S882" s="74"/>
      <c r="T882" s="74"/>
      <c r="U882" s="74"/>
      <c r="V882" s="74"/>
      <c r="W882" s="74"/>
      <c r="X882" s="74"/>
      <c r="Y882" s="74"/>
      <c r="Z882" s="74"/>
      <c r="AA882" s="74"/>
      <c r="AB882" s="74"/>
      <c r="AC882" s="74"/>
      <c r="AD882" s="74"/>
      <c r="AE882" s="74"/>
      <c r="AF882" s="74"/>
      <c r="AG882" s="74"/>
      <c r="AH882" s="74"/>
      <c r="AI882" s="74"/>
      <c r="AJ882" s="74"/>
      <c r="AK882" s="74"/>
      <c r="AL882" s="74"/>
      <c r="AM882" s="74"/>
    </row>
    <row r="883" spans="6:39">
      <c r="F883" s="74"/>
      <c r="G883" s="74"/>
      <c r="H883" s="74"/>
      <c r="I883" s="74"/>
      <c r="J883" s="74"/>
      <c r="K883" s="74"/>
      <c r="L883" s="74"/>
      <c r="M883" s="74"/>
      <c r="N883" s="74"/>
      <c r="O883" s="74"/>
      <c r="P883" s="74"/>
      <c r="Q883" s="74"/>
      <c r="R883" s="74"/>
      <c r="S883" s="74"/>
      <c r="T883" s="74"/>
      <c r="U883" s="74"/>
      <c r="V883" s="74"/>
      <c r="W883" s="74"/>
      <c r="X883" s="74"/>
      <c r="Y883" s="74"/>
      <c r="Z883" s="74"/>
      <c r="AA883" s="74"/>
      <c r="AB883" s="74"/>
      <c r="AC883" s="74"/>
      <c r="AD883" s="74"/>
      <c r="AE883" s="74"/>
      <c r="AF883" s="74"/>
      <c r="AG883" s="74"/>
      <c r="AH883" s="74"/>
      <c r="AI883" s="74"/>
      <c r="AJ883" s="74"/>
      <c r="AK883" s="74"/>
      <c r="AL883" s="74"/>
      <c r="AM883" s="74"/>
    </row>
    <row r="884" spans="6:39">
      <c r="F884" s="74"/>
      <c r="G884" s="74"/>
      <c r="H884" s="74"/>
      <c r="I884" s="74"/>
      <c r="J884" s="74"/>
      <c r="K884" s="74"/>
      <c r="L884" s="74"/>
      <c r="M884" s="74"/>
      <c r="N884" s="74"/>
      <c r="O884" s="74"/>
      <c r="P884" s="74"/>
      <c r="Q884" s="74"/>
      <c r="R884" s="74"/>
      <c r="S884" s="74"/>
      <c r="T884" s="74"/>
      <c r="U884" s="74"/>
      <c r="V884" s="74"/>
      <c r="W884" s="74"/>
      <c r="X884" s="74"/>
      <c r="Y884" s="74"/>
      <c r="Z884" s="74"/>
      <c r="AA884" s="74"/>
      <c r="AB884" s="74"/>
      <c r="AC884" s="74"/>
      <c r="AD884" s="74"/>
      <c r="AE884" s="74"/>
      <c r="AF884" s="74"/>
      <c r="AG884" s="74"/>
      <c r="AH884" s="74"/>
      <c r="AI884" s="74"/>
      <c r="AJ884" s="74"/>
      <c r="AK884" s="74"/>
      <c r="AL884" s="74"/>
      <c r="AM884" s="74"/>
    </row>
    <row r="885" spans="6:39">
      <c r="F885" s="74"/>
      <c r="G885" s="74"/>
      <c r="H885" s="74"/>
      <c r="I885" s="74"/>
      <c r="J885" s="74"/>
      <c r="K885" s="74"/>
      <c r="L885" s="74"/>
      <c r="M885" s="74"/>
      <c r="N885" s="74"/>
      <c r="O885" s="74"/>
      <c r="P885" s="74"/>
      <c r="Q885" s="74"/>
      <c r="R885" s="74"/>
      <c r="S885" s="74"/>
      <c r="T885" s="74"/>
      <c r="U885" s="74"/>
      <c r="V885" s="74"/>
      <c r="W885" s="74"/>
      <c r="X885" s="74"/>
      <c r="Y885" s="74"/>
      <c r="Z885" s="74"/>
      <c r="AA885" s="74"/>
      <c r="AB885" s="74"/>
      <c r="AC885" s="74"/>
      <c r="AD885" s="74"/>
      <c r="AE885" s="74"/>
      <c r="AF885" s="74"/>
      <c r="AG885" s="74"/>
      <c r="AH885" s="74"/>
      <c r="AI885" s="74"/>
      <c r="AJ885" s="74"/>
      <c r="AK885" s="74"/>
      <c r="AL885" s="74"/>
      <c r="AM885" s="74"/>
    </row>
    <row r="886" spans="6:39">
      <c r="F886" s="74"/>
      <c r="G886" s="74"/>
      <c r="H886" s="74"/>
      <c r="I886" s="74"/>
      <c r="J886" s="74"/>
      <c r="K886" s="74"/>
      <c r="L886" s="74"/>
      <c r="M886" s="74"/>
      <c r="N886" s="74"/>
      <c r="O886" s="74"/>
      <c r="P886" s="74"/>
      <c r="Q886" s="74"/>
      <c r="R886" s="74"/>
      <c r="S886" s="74"/>
      <c r="T886" s="74"/>
      <c r="U886" s="74"/>
      <c r="V886" s="74"/>
      <c r="W886" s="74"/>
      <c r="X886" s="74"/>
      <c r="Y886" s="74"/>
      <c r="Z886" s="74"/>
      <c r="AA886" s="74"/>
      <c r="AB886" s="74"/>
      <c r="AC886" s="74"/>
      <c r="AD886" s="74"/>
      <c r="AE886" s="74"/>
      <c r="AF886" s="74"/>
      <c r="AG886" s="74"/>
      <c r="AH886" s="74"/>
      <c r="AI886" s="74"/>
      <c r="AJ886" s="74"/>
      <c r="AK886" s="74"/>
      <c r="AL886" s="74"/>
      <c r="AM886" s="74"/>
    </row>
    <row r="887" spans="6:39">
      <c r="F887" s="74"/>
      <c r="G887" s="74"/>
      <c r="H887" s="74"/>
      <c r="I887" s="74"/>
      <c r="J887" s="74"/>
      <c r="K887" s="74"/>
      <c r="L887" s="74"/>
      <c r="M887" s="74"/>
      <c r="N887" s="74"/>
      <c r="O887" s="74"/>
      <c r="P887" s="74"/>
      <c r="Q887" s="74"/>
      <c r="R887" s="74"/>
      <c r="S887" s="74"/>
      <c r="T887" s="74"/>
      <c r="U887" s="74"/>
      <c r="V887" s="74"/>
      <c r="W887" s="74"/>
      <c r="X887" s="74"/>
      <c r="Y887" s="74"/>
      <c r="Z887" s="74"/>
      <c r="AA887" s="74"/>
      <c r="AB887" s="74"/>
      <c r="AC887" s="74"/>
      <c r="AD887" s="74"/>
      <c r="AE887" s="74"/>
      <c r="AF887" s="74"/>
      <c r="AG887" s="74"/>
      <c r="AH887" s="74"/>
      <c r="AI887" s="74"/>
      <c r="AJ887" s="74"/>
      <c r="AK887" s="74"/>
      <c r="AL887" s="74"/>
      <c r="AM887" s="74"/>
    </row>
    <row r="888" spans="6:39">
      <c r="F888" s="74"/>
      <c r="G888" s="74"/>
      <c r="H888" s="74"/>
      <c r="I888" s="74"/>
      <c r="J888" s="74"/>
      <c r="K888" s="74"/>
      <c r="L888" s="74"/>
      <c r="M888" s="74"/>
      <c r="N888" s="74"/>
      <c r="O888" s="74"/>
      <c r="P888" s="74"/>
      <c r="Q888" s="74"/>
      <c r="R888" s="74"/>
      <c r="S888" s="74"/>
      <c r="T888" s="74"/>
      <c r="U888" s="74"/>
      <c r="V888" s="74"/>
      <c r="W888" s="74"/>
      <c r="X888" s="74"/>
      <c r="Y888" s="74"/>
      <c r="Z888" s="74"/>
      <c r="AA888" s="74"/>
      <c r="AB888" s="74"/>
      <c r="AC888" s="74"/>
      <c r="AD888" s="74"/>
      <c r="AE888" s="74"/>
      <c r="AF888" s="74"/>
      <c r="AG888" s="74"/>
      <c r="AH888" s="74"/>
      <c r="AI888" s="74"/>
      <c r="AJ888" s="74"/>
      <c r="AK888" s="74"/>
      <c r="AL888" s="74"/>
      <c r="AM888" s="74"/>
    </row>
    <row r="889" spans="6:39">
      <c r="F889" s="74"/>
      <c r="G889" s="74"/>
      <c r="H889" s="74"/>
      <c r="I889" s="74"/>
      <c r="J889" s="74"/>
      <c r="K889" s="74"/>
      <c r="L889" s="74"/>
      <c r="M889" s="74"/>
      <c r="N889" s="74"/>
      <c r="O889" s="74"/>
      <c r="P889" s="74"/>
      <c r="Q889" s="74"/>
      <c r="R889" s="74"/>
      <c r="S889" s="74"/>
      <c r="T889" s="74"/>
      <c r="U889" s="74"/>
      <c r="V889" s="74"/>
      <c r="W889" s="74"/>
      <c r="X889" s="74"/>
      <c r="Y889" s="74"/>
      <c r="Z889" s="74"/>
      <c r="AA889" s="74"/>
      <c r="AB889" s="74"/>
      <c r="AC889" s="74"/>
      <c r="AD889" s="74"/>
      <c r="AE889" s="74"/>
      <c r="AF889" s="74"/>
      <c r="AG889" s="74"/>
      <c r="AH889" s="74"/>
      <c r="AI889" s="74"/>
      <c r="AJ889" s="74"/>
      <c r="AK889" s="74"/>
      <c r="AL889" s="74"/>
      <c r="AM889" s="74"/>
    </row>
    <row r="890" spans="6:39">
      <c r="F890" s="74"/>
      <c r="G890" s="74"/>
      <c r="H890" s="74"/>
      <c r="I890" s="74"/>
      <c r="J890" s="74"/>
      <c r="K890" s="74"/>
      <c r="L890" s="74"/>
      <c r="M890" s="74"/>
      <c r="N890" s="74"/>
      <c r="O890" s="74"/>
      <c r="P890" s="74"/>
      <c r="Q890" s="74"/>
      <c r="R890" s="74"/>
      <c r="S890" s="74"/>
      <c r="T890" s="74"/>
      <c r="U890" s="74"/>
      <c r="V890" s="74"/>
      <c r="W890" s="74"/>
      <c r="X890" s="74"/>
      <c r="Y890" s="74"/>
      <c r="Z890" s="74"/>
      <c r="AA890" s="74"/>
      <c r="AB890" s="74"/>
      <c r="AC890" s="74"/>
      <c r="AD890" s="74"/>
      <c r="AE890" s="74"/>
      <c r="AF890" s="74"/>
      <c r="AG890" s="74"/>
      <c r="AH890" s="74"/>
      <c r="AI890" s="74"/>
      <c r="AJ890" s="74"/>
      <c r="AK890" s="74"/>
      <c r="AL890" s="74"/>
      <c r="AM890" s="74"/>
    </row>
    <row r="891" spans="6:39">
      <c r="F891" s="74"/>
      <c r="G891" s="74"/>
      <c r="H891" s="74"/>
      <c r="I891" s="74"/>
      <c r="J891" s="74"/>
      <c r="K891" s="74"/>
      <c r="L891" s="74"/>
      <c r="M891" s="74"/>
      <c r="N891" s="74"/>
      <c r="O891" s="74"/>
      <c r="P891" s="74"/>
      <c r="Q891" s="74"/>
      <c r="R891" s="74"/>
      <c r="S891" s="74"/>
      <c r="T891" s="74"/>
      <c r="U891" s="74"/>
      <c r="V891" s="74"/>
      <c r="W891" s="74"/>
      <c r="X891" s="74"/>
      <c r="Y891" s="74"/>
      <c r="Z891" s="74"/>
      <c r="AA891" s="74"/>
      <c r="AB891" s="74"/>
      <c r="AC891" s="74"/>
      <c r="AD891" s="74"/>
      <c r="AE891" s="74"/>
      <c r="AF891" s="74"/>
      <c r="AG891" s="74"/>
      <c r="AH891" s="74"/>
      <c r="AI891" s="74"/>
      <c r="AJ891" s="74"/>
      <c r="AK891" s="74"/>
      <c r="AL891" s="74"/>
      <c r="AM891" s="74"/>
    </row>
    <row r="892" spans="6:39">
      <c r="F892" s="74"/>
      <c r="G892" s="74"/>
      <c r="H892" s="74"/>
      <c r="I892" s="74"/>
      <c r="J892" s="74"/>
      <c r="K892" s="74"/>
      <c r="L892" s="74"/>
      <c r="M892" s="74"/>
      <c r="N892" s="74"/>
      <c r="O892" s="74"/>
      <c r="P892" s="74"/>
      <c r="Q892" s="74"/>
      <c r="R892" s="74"/>
      <c r="S892" s="74"/>
      <c r="T892" s="74"/>
      <c r="U892" s="74"/>
      <c r="V892" s="74"/>
      <c r="W892" s="74"/>
      <c r="X892" s="74"/>
      <c r="Y892" s="74"/>
      <c r="Z892" s="74"/>
      <c r="AA892" s="74"/>
      <c r="AB892" s="74"/>
      <c r="AC892" s="74"/>
      <c r="AD892" s="74"/>
      <c r="AE892" s="74"/>
      <c r="AF892" s="74"/>
      <c r="AG892" s="74"/>
      <c r="AH892" s="74"/>
      <c r="AI892" s="74"/>
      <c r="AJ892" s="74"/>
      <c r="AK892" s="74"/>
      <c r="AL892" s="74"/>
      <c r="AM892" s="74"/>
    </row>
    <row r="893" spans="6:39">
      <c r="F893" s="74"/>
      <c r="G893" s="74"/>
      <c r="H893" s="74"/>
      <c r="I893" s="74"/>
      <c r="J893" s="74"/>
      <c r="K893" s="74"/>
      <c r="L893" s="74"/>
      <c r="M893" s="74"/>
      <c r="N893" s="74"/>
      <c r="O893" s="74"/>
      <c r="P893" s="74"/>
      <c r="Q893" s="74"/>
      <c r="R893" s="74"/>
      <c r="S893" s="74"/>
      <c r="T893" s="74"/>
      <c r="U893" s="74"/>
      <c r="V893" s="74"/>
      <c r="W893" s="74"/>
      <c r="X893" s="74"/>
      <c r="Y893" s="74"/>
      <c r="Z893" s="74"/>
      <c r="AA893" s="74"/>
      <c r="AB893" s="74"/>
      <c r="AC893" s="74"/>
      <c r="AD893" s="74"/>
      <c r="AE893" s="74"/>
      <c r="AF893" s="74"/>
      <c r="AG893" s="74"/>
      <c r="AH893" s="74"/>
      <c r="AI893" s="74"/>
      <c r="AJ893" s="74"/>
      <c r="AK893" s="74"/>
      <c r="AL893" s="74"/>
      <c r="AM893" s="74"/>
    </row>
    <row r="894" spans="6:39">
      <c r="F894" s="74"/>
      <c r="G894" s="74"/>
      <c r="H894" s="74"/>
      <c r="I894" s="74"/>
      <c r="J894" s="74"/>
      <c r="K894" s="74"/>
      <c r="L894" s="74"/>
      <c r="M894" s="74"/>
      <c r="N894" s="74"/>
      <c r="O894" s="74"/>
      <c r="P894" s="74"/>
      <c r="Q894" s="74"/>
      <c r="R894" s="74"/>
      <c r="S894" s="74"/>
      <c r="T894" s="74"/>
      <c r="U894" s="74"/>
      <c r="V894" s="74"/>
      <c r="W894" s="74"/>
      <c r="X894" s="74"/>
      <c r="Y894" s="74"/>
      <c r="Z894" s="74"/>
      <c r="AA894" s="74"/>
      <c r="AB894" s="74"/>
      <c r="AC894" s="74"/>
      <c r="AD894" s="74"/>
      <c r="AE894" s="74"/>
      <c r="AF894" s="74"/>
      <c r="AG894" s="74"/>
      <c r="AH894" s="74"/>
      <c r="AI894" s="74"/>
      <c r="AJ894" s="74"/>
      <c r="AK894" s="74"/>
      <c r="AL894" s="74"/>
      <c r="AM894" s="74"/>
    </row>
    <row r="895" spans="6:39">
      <c r="F895" s="74"/>
      <c r="G895" s="74"/>
      <c r="H895" s="74"/>
      <c r="I895" s="74"/>
      <c r="J895" s="74"/>
      <c r="K895" s="74"/>
      <c r="L895" s="74"/>
      <c r="M895" s="74"/>
      <c r="N895" s="74"/>
      <c r="O895" s="74"/>
      <c r="P895" s="74"/>
      <c r="Q895" s="74"/>
      <c r="R895" s="74"/>
      <c r="S895" s="74"/>
      <c r="T895" s="74"/>
      <c r="U895" s="74"/>
      <c r="V895" s="74"/>
      <c r="W895" s="74"/>
      <c r="X895" s="74"/>
      <c r="Y895" s="74"/>
      <c r="Z895" s="74"/>
      <c r="AA895" s="74"/>
      <c r="AB895" s="74"/>
      <c r="AC895" s="74"/>
      <c r="AD895" s="74"/>
      <c r="AE895" s="74"/>
      <c r="AF895" s="74"/>
      <c r="AG895" s="74"/>
      <c r="AH895" s="74"/>
      <c r="AI895" s="74"/>
      <c r="AJ895" s="74"/>
      <c r="AK895" s="74"/>
      <c r="AL895" s="74"/>
      <c r="AM895" s="74"/>
    </row>
    <row r="896" spans="6:39">
      <c r="F896" s="74"/>
      <c r="G896" s="74"/>
      <c r="H896" s="74"/>
      <c r="I896" s="74"/>
      <c r="J896" s="74"/>
      <c r="K896" s="74"/>
      <c r="L896" s="74"/>
      <c r="M896" s="74"/>
      <c r="N896" s="74"/>
      <c r="O896" s="74"/>
      <c r="P896" s="74"/>
      <c r="Q896" s="74"/>
      <c r="R896" s="74"/>
      <c r="S896" s="74"/>
      <c r="T896" s="74"/>
      <c r="U896" s="74"/>
      <c r="V896" s="74"/>
      <c r="W896" s="74"/>
      <c r="X896" s="74"/>
      <c r="Y896" s="74"/>
      <c r="Z896" s="74"/>
      <c r="AA896" s="74"/>
      <c r="AB896" s="74"/>
      <c r="AC896" s="74"/>
      <c r="AD896" s="74"/>
      <c r="AE896" s="74"/>
      <c r="AF896" s="74"/>
      <c r="AG896" s="74"/>
      <c r="AH896" s="74"/>
      <c r="AI896" s="74"/>
      <c r="AJ896" s="74"/>
      <c r="AK896" s="74"/>
      <c r="AL896" s="74"/>
      <c r="AM896" s="74"/>
    </row>
    <row r="897" spans="6:39">
      <c r="F897" s="74"/>
      <c r="G897" s="74"/>
      <c r="H897" s="74"/>
      <c r="I897" s="74"/>
      <c r="J897" s="74"/>
      <c r="K897" s="74"/>
      <c r="L897" s="74"/>
      <c r="M897" s="74"/>
      <c r="N897" s="74"/>
      <c r="O897" s="74"/>
      <c r="P897" s="74"/>
      <c r="Q897" s="74"/>
      <c r="R897" s="74"/>
      <c r="S897" s="74"/>
      <c r="T897" s="74"/>
      <c r="U897" s="74"/>
      <c r="V897" s="74"/>
      <c r="W897" s="74"/>
      <c r="X897" s="74"/>
      <c r="Y897" s="74"/>
      <c r="Z897" s="74"/>
      <c r="AA897" s="74"/>
      <c r="AB897" s="74"/>
      <c r="AC897" s="74"/>
      <c r="AD897" s="74"/>
      <c r="AE897" s="74"/>
      <c r="AF897" s="74"/>
      <c r="AG897" s="74"/>
      <c r="AH897" s="74"/>
      <c r="AI897" s="74"/>
      <c r="AJ897" s="74"/>
      <c r="AK897" s="74"/>
      <c r="AL897" s="74"/>
      <c r="AM897" s="74"/>
    </row>
    <row r="898" spans="6:39">
      <c r="F898" s="74"/>
      <c r="G898" s="74"/>
      <c r="H898" s="74"/>
      <c r="I898" s="74"/>
      <c r="J898" s="74"/>
      <c r="K898" s="74"/>
      <c r="L898" s="74"/>
      <c r="M898" s="74"/>
      <c r="N898" s="74"/>
      <c r="O898" s="74"/>
      <c r="P898" s="74"/>
      <c r="Q898" s="74"/>
      <c r="R898" s="74"/>
      <c r="S898" s="74"/>
      <c r="T898" s="74"/>
      <c r="U898" s="74"/>
      <c r="V898" s="74"/>
      <c r="W898" s="74"/>
      <c r="X898" s="74"/>
      <c r="Y898" s="74"/>
      <c r="Z898" s="74"/>
      <c r="AA898" s="74"/>
      <c r="AB898" s="74"/>
      <c r="AC898" s="74"/>
      <c r="AD898" s="74"/>
      <c r="AE898" s="74"/>
      <c r="AF898" s="74"/>
      <c r="AG898" s="74"/>
      <c r="AH898" s="74"/>
      <c r="AI898" s="74"/>
      <c r="AJ898" s="74"/>
      <c r="AK898" s="74"/>
      <c r="AL898" s="74"/>
      <c r="AM898" s="74"/>
    </row>
    <row r="899" spans="6:39">
      <c r="F899" s="74"/>
      <c r="G899" s="74"/>
      <c r="H899" s="74"/>
      <c r="I899" s="74"/>
      <c r="J899" s="74"/>
      <c r="K899" s="74"/>
      <c r="L899" s="74"/>
      <c r="M899" s="74"/>
      <c r="N899" s="74"/>
      <c r="O899" s="74"/>
      <c r="P899" s="74"/>
      <c r="Q899" s="74"/>
      <c r="R899" s="74"/>
      <c r="S899" s="74"/>
      <c r="T899" s="74"/>
      <c r="U899" s="74"/>
      <c r="V899" s="74"/>
      <c r="W899" s="74"/>
      <c r="X899" s="74"/>
      <c r="Y899" s="74"/>
      <c r="Z899" s="74"/>
      <c r="AA899" s="74"/>
      <c r="AB899" s="74"/>
      <c r="AC899" s="74"/>
      <c r="AD899" s="74"/>
      <c r="AE899" s="74"/>
      <c r="AF899" s="74"/>
      <c r="AG899" s="74"/>
      <c r="AH899" s="74"/>
      <c r="AI899" s="74"/>
      <c r="AJ899" s="74"/>
      <c r="AK899" s="74"/>
      <c r="AL899" s="74"/>
      <c r="AM899" s="74"/>
    </row>
    <row r="900" spans="6:39">
      <c r="F900" s="74"/>
      <c r="G900" s="74"/>
      <c r="H900" s="74"/>
      <c r="I900" s="74"/>
      <c r="J900" s="74"/>
      <c r="K900" s="74"/>
      <c r="L900" s="74"/>
      <c r="M900" s="74"/>
      <c r="N900" s="74"/>
      <c r="O900" s="74"/>
      <c r="P900" s="74"/>
      <c r="Q900" s="74"/>
      <c r="R900" s="74"/>
      <c r="S900" s="74"/>
      <c r="T900" s="74"/>
      <c r="U900" s="74"/>
      <c r="V900" s="74"/>
      <c r="W900" s="74"/>
      <c r="X900" s="74"/>
      <c r="Y900" s="74"/>
      <c r="Z900" s="74"/>
      <c r="AA900" s="74"/>
      <c r="AB900" s="74"/>
      <c r="AC900" s="74"/>
      <c r="AD900" s="74"/>
      <c r="AE900" s="74"/>
      <c r="AF900" s="74"/>
      <c r="AG900" s="74"/>
      <c r="AH900" s="74"/>
      <c r="AI900" s="74"/>
      <c r="AJ900" s="74"/>
      <c r="AK900" s="74"/>
      <c r="AL900" s="74"/>
      <c r="AM900" s="74"/>
    </row>
    <row r="901" spans="6:39">
      <c r="F901" s="74"/>
      <c r="G901" s="74"/>
      <c r="H901" s="74"/>
      <c r="I901" s="74"/>
      <c r="J901" s="74"/>
      <c r="K901" s="74"/>
      <c r="L901" s="74"/>
      <c r="M901" s="74"/>
      <c r="N901" s="74"/>
      <c r="O901" s="74"/>
      <c r="P901" s="74"/>
      <c r="Q901" s="74"/>
      <c r="R901" s="74"/>
      <c r="S901" s="74"/>
      <c r="T901" s="74"/>
      <c r="U901" s="74"/>
      <c r="V901" s="74"/>
      <c r="W901" s="74"/>
      <c r="X901" s="74"/>
      <c r="Y901" s="74"/>
      <c r="Z901" s="74"/>
      <c r="AA901" s="74"/>
      <c r="AB901" s="74"/>
      <c r="AC901" s="74"/>
      <c r="AD901" s="74"/>
      <c r="AE901" s="74"/>
      <c r="AF901" s="74"/>
      <c r="AG901" s="74"/>
      <c r="AH901" s="74"/>
      <c r="AI901" s="74"/>
      <c r="AJ901" s="74"/>
      <c r="AK901" s="74"/>
      <c r="AL901" s="74"/>
      <c r="AM901" s="74"/>
    </row>
    <row r="902" spans="6:39">
      <c r="F902" s="74"/>
      <c r="G902" s="74"/>
      <c r="H902" s="74"/>
      <c r="I902" s="74"/>
      <c r="J902" s="74"/>
      <c r="K902" s="74"/>
      <c r="L902" s="74"/>
      <c r="M902" s="74"/>
      <c r="N902" s="74"/>
      <c r="O902" s="74"/>
      <c r="P902" s="74"/>
      <c r="Q902" s="74"/>
      <c r="R902" s="74"/>
      <c r="S902" s="74"/>
      <c r="T902" s="74"/>
      <c r="U902" s="74"/>
      <c r="V902" s="74"/>
      <c r="W902" s="74"/>
      <c r="X902" s="74"/>
      <c r="Y902" s="74"/>
      <c r="Z902" s="74"/>
      <c r="AA902" s="74"/>
      <c r="AB902" s="74"/>
      <c r="AC902" s="74"/>
      <c r="AD902" s="74"/>
      <c r="AE902" s="74"/>
      <c r="AF902" s="74"/>
      <c r="AG902" s="74"/>
      <c r="AH902" s="74"/>
      <c r="AI902" s="74"/>
      <c r="AJ902" s="74"/>
      <c r="AK902" s="74"/>
      <c r="AL902" s="74"/>
      <c r="AM902" s="74"/>
    </row>
    <row r="903" spans="6:39">
      <c r="F903" s="74"/>
      <c r="G903" s="74"/>
      <c r="H903" s="74"/>
      <c r="I903" s="74"/>
      <c r="J903" s="74"/>
      <c r="K903" s="74"/>
      <c r="L903" s="74"/>
      <c r="M903" s="74"/>
      <c r="N903" s="74"/>
      <c r="O903" s="74"/>
      <c r="P903" s="74"/>
      <c r="Q903" s="74"/>
      <c r="R903" s="74"/>
      <c r="S903" s="74"/>
      <c r="T903" s="74"/>
      <c r="U903" s="74"/>
      <c r="V903" s="74"/>
      <c r="W903" s="74"/>
      <c r="X903" s="74"/>
      <c r="Y903" s="74"/>
      <c r="Z903" s="74"/>
      <c r="AA903" s="74"/>
      <c r="AB903" s="74"/>
      <c r="AC903" s="74"/>
      <c r="AD903" s="74"/>
      <c r="AE903" s="74"/>
      <c r="AF903" s="74"/>
      <c r="AG903" s="74"/>
      <c r="AH903" s="74"/>
      <c r="AI903" s="74"/>
      <c r="AJ903" s="74"/>
      <c r="AK903" s="74"/>
      <c r="AL903" s="74"/>
      <c r="AM903" s="74"/>
    </row>
    <row r="904" spans="6:39">
      <c r="F904" s="74"/>
      <c r="G904" s="74"/>
      <c r="H904" s="74"/>
      <c r="I904" s="74"/>
      <c r="J904" s="74"/>
      <c r="K904" s="74"/>
      <c r="L904" s="74"/>
      <c r="M904" s="74"/>
      <c r="N904" s="74"/>
      <c r="O904" s="74"/>
      <c r="P904" s="74"/>
      <c r="Q904" s="74"/>
      <c r="R904" s="74"/>
      <c r="S904" s="74"/>
      <c r="T904" s="74"/>
      <c r="U904" s="74"/>
      <c r="V904" s="74"/>
      <c r="W904" s="74"/>
      <c r="X904" s="74"/>
      <c r="Y904" s="74"/>
      <c r="Z904" s="74"/>
      <c r="AA904" s="74"/>
      <c r="AB904" s="74"/>
      <c r="AC904" s="74"/>
      <c r="AD904" s="74"/>
      <c r="AE904" s="74"/>
      <c r="AF904" s="74"/>
      <c r="AG904" s="74"/>
      <c r="AH904" s="74"/>
      <c r="AI904" s="74"/>
      <c r="AJ904" s="74"/>
      <c r="AK904" s="74"/>
      <c r="AL904" s="74"/>
      <c r="AM904" s="74"/>
    </row>
    <row r="905" spans="6:39">
      <c r="F905" s="74"/>
      <c r="G905" s="74"/>
      <c r="H905" s="74"/>
      <c r="I905" s="74"/>
      <c r="J905" s="74"/>
      <c r="K905" s="74"/>
      <c r="L905" s="74"/>
      <c r="M905" s="74"/>
      <c r="N905" s="74"/>
      <c r="O905" s="74"/>
      <c r="P905" s="74"/>
      <c r="Q905" s="74"/>
      <c r="R905" s="74"/>
      <c r="S905" s="74"/>
      <c r="T905" s="74"/>
      <c r="U905" s="74"/>
      <c r="V905" s="74"/>
      <c r="W905" s="74"/>
      <c r="X905" s="74"/>
      <c r="Y905" s="74"/>
      <c r="Z905" s="74"/>
      <c r="AA905" s="74"/>
      <c r="AB905" s="74"/>
      <c r="AC905" s="74"/>
      <c r="AD905" s="74"/>
      <c r="AE905" s="74"/>
      <c r="AF905" s="74"/>
      <c r="AG905" s="74"/>
      <c r="AH905" s="74"/>
      <c r="AI905" s="74"/>
      <c r="AJ905" s="74"/>
      <c r="AK905" s="74"/>
      <c r="AL905" s="74"/>
      <c r="AM905" s="74"/>
    </row>
    <row r="906" spans="6:39">
      <c r="F906" s="74"/>
      <c r="G906" s="74"/>
      <c r="H906" s="74"/>
      <c r="I906" s="74"/>
      <c r="J906" s="74"/>
      <c r="K906" s="74"/>
      <c r="L906" s="74"/>
      <c r="M906" s="74"/>
      <c r="N906" s="74"/>
      <c r="O906" s="74"/>
      <c r="P906" s="74"/>
      <c r="Q906" s="74"/>
      <c r="R906" s="74"/>
      <c r="S906" s="74"/>
      <c r="T906" s="74"/>
      <c r="U906" s="74"/>
      <c r="V906" s="74"/>
      <c r="W906" s="74"/>
      <c r="X906" s="74"/>
      <c r="Y906" s="74"/>
      <c r="Z906" s="74"/>
      <c r="AA906" s="74"/>
      <c r="AB906" s="74"/>
      <c r="AC906" s="74"/>
      <c r="AD906" s="74"/>
      <c r="AE906" s="74"/>
      <c r="AF906" s="74"/>
      <c r="AG906" s="74"/>
      <c r="AH906" s="74"/>
      <c r="AI906" s="74"/>
      <c r="AJ906" s="74"/>
      <c r="AK906" s="74"/>
      <c r="AL906" s="74"/>
      <c r="AM906" s="74"/>
    </row>
    <row r="907" spans="6:39">
      <c r="F907" s="74"/>
      <c r="G907" s="74"/>
      <c r="H907" s="74"/>
      <c r="I907" s="74"/>
      <c r="J907" s="74"/>
      <c r="K907" s="74"/>
      <c r="L907" s="74"/>
      <c r="M907" s="74"/>
      <c r="N907" s="74"/>
      <c r="O907" s="74"/>
      <c r="P907" s="74"/>
      <c r="Q907" s="74"/>
      <c r="R907" s="74"/>
      <c r="S907" s="74"/>
      <c r="T907" s="74"/>
      <c r="U907" s="74"/>
      <c r="V907" s="74"/>
      <c r="W907" s="74"/>
      <c r="X907" s="74"/>
      <c r="Y907" s="74"/>
      <c r="Z907" s="74"/>
      <c r="AA907" s="74"/>
      <c r="AB907" s="74"/>
      <c r="AC907" s="74"/>
      <c r="AD907" s="74"/>
      <c r="AE907" s="74"/>
      <c r="AF907" s="74"/>
      <c r="AG907" s="74"/>
      <c r="AH907" s="74"/>
      <c r="AI907" s="74"/>
      <c r="AJ907" s="74"/>
      <c r="AK907" s="74"/>
      <c r="AL907" s="74"/>
      <c r="AM907" s="74"/>
    </row>
    <row r="908" spans="6:39">
      <c r="F908" s="74"/>
      <c r="G908" s="74"/>
      <c r="H908" s="74"/>
      <c r="I908" s="74"/>
      <c r="J908" s="74"/>
      <c r="K908" s="74"/>
      <c r="L908" s="74"/>
      <c r="M908" s="74"/>
      <c r="N908" s="74"/>
      <c r="O908" s="74"/>
      <c r="P908" s="74"/>
      <c r="Q908" s="74"/>
      <c r="R908" s="74"/>
      <c r="S908" s="74"/>
      <c r="T908" s="74"/>
      <c r="U908" s="74"/>
      <c r="V908" s="74"/>
      <c r="W908" s="74"/>
      <c r="X908" s="74"/>
      <c r="Y908" s="74"/>
      <c r="Z908" s="74"/>
      <c r="AA908" s="74"/>
      <c r="AB908" s="74"/>
      <c r="AC908" s="74"/>
      <c r="AD908" s="74"/>
      <c r="AE908" s="74"/>
      <c r="AF908" s="74"/>
      <c r="AG908" s="74"/>
      <c r="AH908" s="74"/>
      <c r="AI908" s="74"/>
      <c r="AJ908" s="74"/>
      <c r="AK908" s="74"/>
      <c r="AL908" s="74"/>
      <c r="AM908" s="74"/>
    </row>
    <row r="909" spans="6:39">
      <c r="F909" s="74"/>
      <c r="G909" s="74"/>
      <c r="H909" s="74"/>
      <c r="I909" s="74"/>
      <c r="J909" s="74"/>
      <c r="K909" s="74"/>
      <c r="L909" s="74"/>
      <c r="M909" s="74"/>
      <c r="N909" s="74"/>
      <c r="O909" s="74"/>
      <c r="P909" s="74"/>
      <c r="Q909" s="74"/>
      <c r="R909" s="74"/>
      <c r="S909" s="74"/>
      <c r="T909" s="74"/>
      <c r="U909" s="74"/>
      <c r="V909" s="74"/>
      <c r="W909" s="74"/>
      <c r="X909" s="74"/>
      <c r="Y909" s="74"/>
      <c r="Z909" s="74"/>
      <c r="AA909" s="74"/>
      <c r="AB909" s="74"/>
      <c r="AC909" s="74"/>
      <c r="AD909" s="74"/>
      <c r="AE909" s="74"/>
      <c r="AF909" s="74"/>
      <c r="AG909" s="74"/>
      <c r="AH909" s="74"/>
      <c r="AI909" s="74"/>
      <c r="AJ909" s="74"/>
      <c r="AK909" s="74"/>
      <c r="AL909" s="74"/>
      <c r="AM909" s="74"/>
    </row>
    <row r="910" spans="6:39">
      <c r="F910" s="74"/>
      <c r="G910" s="74"/>
      <c r="H910" s="74"/>
      <c r="I910" s="74"/>
      <c r="J910" s="74"/>
      <c r="K910" s="74"/>
      <c r="L910" s="74"/>
      <c r="M910" s="74"/>
      <c r="N910" s="74"/>
      <c r="O910" s="74"/>
      <c r="P910" s="74"/>
      <c r="Q910" s="74"/>
      <c r="R910" s="74"/>
      <c r="S910" s="74"/>
      <c r="T910" s="74"/>
      <c r="U910" s="74"/>
      <c r="V910" s="74"/>
      <c r="W910" s="74"/>
      <c r="X910" s="74"/>
      <c r="Y910" s="74"/>
      <c r="Z910" s="74"/>
      <c r="AA910" s="74"/>
      <c r="AB910" s="74"/>
      <c r="AC910" s="74"/>
      <c r="AD910" s="74"/>
      <c r="AE910" s="74"/>
      <c r="AF910" s="74"/>
      <c r="AG910" s="74"/>
      <c r="AH910" s="74"/>
      <c r="AI910" s="74"/>
      <c r="AJ910" s="74"/>
      <c r="AK910" s="74"/>
      <c r="AL910" s="74"/>
      <c r="AM910" s="74"/>
    </row>
    <row r="911" spans="6:39">
      <c r="F911" s="74"/>
      <c r="G911" s="74"/>
      <c r="H911" s="74"/>
      <c r="I911" s="74"/>
      <c r="J911" s="74"/>
      <c r="K911" s="74"/>
      <c r="L911" s="74"/>
      <c r="M911" s="74"/>
      <c r="N911" s="74"/>
      <c r="O911" s="74"/>
      <c r="P911" s="74"/>
      <c r="Q911" s="74"/>
      <c r="R911" s="74"/>
      <c r="S911" s="74"/>
      <c r="T911" s="74"/>
      <c r="U911" s="74"/>
      <c r="V911" s="74"/>
      <c r="W911" s="74"/>
      <c r="X911" s="74"/>
      <c r="Y911" s="74"/>
      <c r="Z911" s="74"/>
      <c r="AA911" s="74"/>
      <c r="AB911" s="74"/>
      <c r="AC911" s="74"/>
      <c r="AD911" s="74"/>
      <c r="AE911" s="74"/>
      <c r="AF911" s="74"/>
      <c r="AG911" s="74"/>
      <c r="AH911" s="74"/>
      <c r="AI911" s="74"/>
      <c r="AJ911" s="74"/>
      <c r="AK911" s="74"/>
      <c r="AL911" s="74"/>
      <c r="AM911" s="74"/>
    </row>
    <row r="912" spans="6:39">
      <c r="F912" s="74"/>
      <c r="G912" s="74"/>
      <c r="H912" s="74"/>
      <c r="I912" s="74"/>
      <c r="J912" s="74"/>
      <c r="K912" s="74"/>
      <c r="L912" s="74"/>
      <c r="M912" s="74"/>
      <c r="N912" s="74"/>
      <c r="O912" s="74"/>
      <c r="P912" s="74"/>
      <c r="Q912" s="74"/>
      <c r="R912" s="74"/>
      <c r="S912" s="74"/>
      <c r="T912" s="74"/>
      <c r="U912" s="74"/>
      <c r="V912" s="74"/>
      <c r="W912" s="74"/>
      <c r="X912" s="74"/>
      <c r="Y912" s="74"/>
      <c r="Z912" s="74"/>
      <c r="AA912" s="74"/>
      <c r="AB912" s="74"/>
      <c r="AC912" s="74"/>
      <c r="AD912" s="74"/>
      <c r="AE912" s="74"/>
      <c r="AF912" s="74"/>
      <c r="AG912" s="74"/>
      <c r="AH912" s="74"/>
      <c r="AI912" s="74"/>
      <c r="AJ912" s="74"/>
      <c r="AK912" s="74"/>
      <c r="AL912" s="74"/>
      <c r="AM912" s="74"/>
    </row>
    <row r="913" spans="6:39">
      <c r="F913" s="74"/>
      <c r="G913" s="74"/>
      <c r="H913" s="74"/>
      <c r="I913" s="74"/>
      <c r="J913" s="74"/>
      <c r="K913" s="74"/>
      <c r="L913" s="74"/>
      <c r="M913" s="74"/>
      <c r="N913" s="74"/>
      <c r="O913" s="74"/>
      <c r="P913" s="74"/>
      <c r="Q913" s="74"/>
      <c r="R913" s="74"/>
      <c r="S913" s="74"/>
      <c r="T913" s="74"/>
      <c r="U913" s="74"/>
      <c r="V913" s="74"/>
      <c r="W913" s="74"/>
      <c r="X913" s="74"/>
      <c r="Y913" s="74"/>
      <c r="Z913" s="74"/>
      <c r="AA913" s="74"/>
      <c r="AB913" s="74"/>
      <c r="AC913" s="74"/>
      <c r="AD913" s="74"/>
      <c r="AE913" s="74"/>
      <c r="AF913" s="74"/>
      <c r="AG913" s="74"/>
      <c r="AH913" s="74"/>
      <c r="AI913" s="74"/>
      <c r="AJ913" s="74"/>
      <c r="AK913" s="74"/>
      <c r="AL913" s="74"/>
      <c r="AM913" s="74"/>
    </row>
    <row r="914" spans="6:39">
      <c r="F914" s="74"/>
      <c r="G914" s="74"/>
      <c r="H914" s="74"/>
      <c r="I914" s="74"/>
      <c r="J914" s="74"/>
      <c r="K914" s="74"/>
      <c r="L914" s="74"/>
      <c r="M914" s="74"/>
      <c r="N914" s="74"/>
      <c r="O914" s="74"/>
      <c r="P914" s="74"/>
      <c r="Q914" s="74"/>
      <c r="R914" s="74"/>
      <c r="S914" s="74"/>
      <c r="T914" s="74"/>
      <c r="U914" s="74"/>
      <c r="V914" s="74"/>
      <c r="W914" s="74"/>
      <c r="X914" s="74"/>
      <c r="Y914" s="74"/>
      <c r="Z914" s="74"/>
      <c r="AA914" s="74"/>
      <c r="AB914" s="74"/>
      <c r="AC914" s="74"/>
      <c r="AD914" s="74"/>
      <c r="AE914" s="74"/>
      <c r="AF914" s="74"/>
      <c r="AG914" s="74"/>
      <c r="AH914" s="74"/>
      <c r="AI914" s="74"/>
      <c r="AJ914" s="74"/>
      <c r="AK914" s="74"/>
      <c r="AL914" s="74"/>
      <c r="AM914" s="74"/>
    </row>
    <row r="915" spans="6:39">
      <c r="F915" s="74"/>
      <c r="G915" s="74"/>
      <c r="H915" s="74"/>
      <c r="I915" s="74"/>
      <c r="J915" s="74"/>
      <c r="K915" s="74"/>
      <c r="L915" s="74"/>
      <c r="M915" s="74"/>
      <c r="N915" s="74"/>
      <c r="O915" s="74"/>
      <c r="P915" s="74"/>
      <c r="Q915" s="74"/>
      <c r="R915" s="74"/>
      <c r="S915" s="74"/>
      <c r="T915" s="74"/>
      <c r="U915" s="74"/>
      <c r="V915" s="74"/>
      <c r="W915" s="74"/>
      <c r="X915" s="74"/>
      <c r="Y915" s="74"/>
      <c r="Z915" s="74"/>
      <c r="AA915" s="74"/>
      <c r="AB915" s="74"/>
      <c r="AC915" s="74"/>
      <c r="AD915" s="74"/>
      <c r="AE915" s="74"/>
      <c r="AF915" s="74"/>
      <c r="AG915" s="74"/>
      <c r="AH915" s="74"/>
      <c r="AI915" s="74"/>
      <c r="AJ915" s="74"/>
      <c r="AK915" s="74"/>
      <c r="AL915" s="74"/>
      <c r="AM915" s="74"/>
    </row>
    <row r="916" spans="6:39">
      <c r="F916" s="74"/>
      <c r="G916" s="74"/>
      <c r="H916" s="74"/>
      <c r="I916" s="74"/>
      <c r="J916" s="74"/>
      <c r="K916" s="74"/>
      <c r="L916" s="74"/>
      <c r="M916" s="74"/>
      <c r="N916" s="74"/>
      <c r="O916" s="74"/>
      <c r="P916" s="74"/>
      <c r="Q916" s="74"/>
      <c r="R916" s="74"/>
      <c r="S916" s="74"/>
      <c r="T916" s="74"/>
      <c r="U916" s="74"/>
      <c r="V916" s="74"/>
      <c r="W916" s="74"/>
      <c r="X916" s="74"/>
      <c r="Y916" s="74"/>
      <c r="Z916" s="74"/>
      <c r="AA916" s="74"/>
      <c r="AB916" s="74"/>
      <c r="AC916" s="74"/>
      <c r="AD916" s="74"/>
      <c r="AE916" s="74"/>
      <c r="AF916" s="74"/>
      <c r="AG916" s="74"/>
      <c r="AH916" s="74"/>
      <c r="AI916" s="74"/>
      <c r="AJ916" s="74"/>
      <c r="AK916" s="74"/>
      <c r="AL916" s="74"/>
      <c r="AM916" s="74"/>
    </row>
    <row r="917" spans="6:39">
      <c r="F917" s="74"/>
      <c r="G917" s="74"/>
      <c r="H917" s="74"/>
      <c r="I917" s="74"/>
      <c r="J917" s="74"/>
      <c r="K917" s="74"/>
      <c r="L917" s="74"/>
      <c r="M917" s="74"/>
      <c r="N917" s="74"/>
      <c r="O917" s="74"/>
      <c r="P917" s="74"/>
      <c r="Q917" s="74"/>
      <c r="R917" s="74"/>
      <c r="S917" s="74"/>
      <c r="T917" s="74"/>
      <c r="U917" s="74"/>
      <c r="V917" s="74"/>
      <c r="W917" s="74"/>
      <c r="X917" s="74"/>
      <c r="Y917" s="74"/>
      <c r="Z917" s="74"/>
      <c r="AA917" s="74"/>
      <c r="AB917" s="74"/>
      <c r="AC917" s="74"/>
      <c r="AD917" s="74"/>
      <c r="AE917" s="74"/>
      <c r="AF917" s="74"/>
      <c r="AG917" s="74"/>
      <c r="AH917" s="74"/>
      <c r="AI917" s="74"/>
      <c r="AJ917" s="74"/>
      <c r="AK917" s="74"/>
      <c r="AL917" s="74"/>
      <c r="AM917" s="74"/>
    </row>
    <row r="918" spans="6:39">
      <c r="F918" s="74"/>
      <c r="G918" s="74"/>
      <c r="H918" s="74"/>
      <c r="I918" s="74"/>
      <c r="J918" s="74"/>
      <c r="K918" s="74"/>
      <c r="L918" s="74"/>
      <c r="M918" s="74"/>
      <c r="N918" s="74"/>
      <c r="O918" s="74"/>
      <c r="P918" s="74"/>
      <c r="Q918" s="74"/>
      <c r="R918" s="74"/>
      <c r="S918" s="74"/>
      <c r="T918" s="74"/>
      <c r="U918" s="74"/>
      <c r="V918" s="74"/>
      <c r="W918" s="74"/>
      <c r="X918" s="74"/>
      <c r="Y918" s="74"/>
      <c r="Z918" s="74"/>
      <c r="AA918" s="74"/>
      <c r="AB918" s="74"/>
      <c r="AC918" s="74"/>
      <c r="AD918" s="74"/>
      <c r="AE918" s="74"/>
      <c r="AF918" s="74"/>
      <c r="AG918" s="74"/>
      <c r="AH918" s="74"/>
      <c r="AI918" s="74"/>
      <c r="AJ918" s="74"/>
      <c r="AK918" s="74"/>
      <c r="AL918" s="74"/>
      <c r="AM918" s="74"/>
    </row>
    <row r="919" spans="6:39">
      <c r="F919" s="74"/>
      <c r="G919" s="74"/>
      <c r="H919" s="74"/>
      <c r="I919" s="74"/>
      <c r="J919" s="74"/>
      <c r="K919" s="74"/>
      <c r="L919" s="74"/>
      <c r="M919" s="74"/>
      <c r="N919" s="74"/>
      <c r="O919" s="74"/>
      <c r="P919" s="74"/>
      <c r="Q919" s="74"/>
      <c r="R919" s="74"/>
      <c r="S919" s="74"/>
      <c r="T919" s="74"/>
      <c r="U919" s="74"/>
      <c r="V919" s="74"/>
      <c r="W919" s="74"/>
      <c r="X919" s="74"/>
      <c r="Y919" s="74"/>
      <c r="Z919" s="74"/>
      <c r="AA919" s="74"/>
      <c r="AB919" s="74"/>
      <c r="AC919" s="74"/>
      <c r="AD919" s="74"/>
      <c r="AE919" s="74"/>
      <c r="AF919" s="74"/>
      <c r="AG919" s="74"/>
      <c r="AH919" s="74"/>
      <c r="AI919" s="74"/>
      <c r="AJ919" s="74"/>
      <c r="AK919" s="74"/>
      <c r="AL919" s="74"/>
      <c r="AM919" s="74"/>
    </row>
    <row r="920" spans="6:39">
      <c r="F920" s="74"/>
      <c r="G920" s="74"/>
      <c r="H920" s="74"/>
      <c r="I920" s="74"/>
      <c r="J920" s="74"/>
      <c r="K920" s="74"/>
      <c r="L920" s="74"/>
      <c r="M920" s="74"/>
      <c r="N920" s="74"/>
      <c r="O920" s="74"/>
      <c r="P920" s="74"/>
      <c r="Q920" s="74"/>
      <c r="R920" s="74"/>
      <c r="S920" s="74"/>
      <c r="T920" s="74"/>
      <c r="U920" s="74"/>
      <c r="V920" s="74"/>
      <c r="W920" s="74"/>
      <c r="X920" s="74"/>
      <c r="Y920" s="74"/>
      <c r="Z920" s="74"/>
      <c r="AA920" s="74"/>
      <c r="AB920" s="74"/>
      <c r="AC920" s="74"/>
      <c r="AD920" s="74"/>
      <c r="AE920" s="74"/>
      <c r="AF920" s="74"/>
      <c r="AG920" s="74"/>
      <c r="AH920" s="74"/>
      <c r="AI920" s="74"/>
      <c r="AJ920" s="74"/>
      <c r="AK920" s="74"/>
      <c r="AL920" s="74"/>
      <c r="AM920" s="74"/>
    </row>
    <row r="921" spans="6:39">
      <c r="F921" s="74"/>
      <c r="G921" s="74"/>
      <c r="H921" s="74"/>
      <c r="I921" s="74"/>
      <c r="J921" s="74"/>
      <c r="K921" s="74"/>
      <c r="L921" s="74"/>
      <c r="M921" s="74"/>
      <c r="N921" s="74"/>
      <c r="O921" s="74"/>
      <c r="P921" s="74"/>
      <c r="Q921" s="74"/>
      <c r="R921" s="74"/>
      <c r="S921" s="74"/>
      <c r="T921" s="74"/>
      <c r="U921" s="74"/>
      <c r="V921" s="74"/>
      <c r="W921" s="74"/>
      <c r="X921" s="74"/>
      <c r="Y921" s="74"/>
      <c r="Z921" s="74"/>
      <c r="AA921" s="74"/>
      <c r="AB921" s="74"/>
      <c r="AC921" s="74"/>
      <c r="AD921" s="74"/>
      <c r="AE921" s="74"/>
      <c r="AF921" s="74"/>
      <c r="AG921" s="74"/>
      <c r="AH921" s="74"/>
      <c r="AI921" s="74"/>
      <c r="AJ921" s="74"/>
      <c r="AK921" s="74"/>
      <c r="AL921" s="74"/>
      <c r="AM921" s="74"/>
    </row>
    <row r="922" spans="6:39">
      <c r="F922" s="74"/>
      <c r="G922" s="74"/>
      <c r="H922" s="74"/>
      <c r="I922" s="74"/>
      <c r="J922" s="74"/>
      <c r="K922" s="74"/>
      <c r="L922" s="74"/>
      <c r="M922" s="74"/>
      <c r="N922" s="74"/>
      <c r="O922" s="74"/>
      <c r="P922" s="74"/>
      <c r="Q922" s="74"/>
      <c r="R922" s="74"/>
      <c r="S922" s="74"/>
      <c r="T922" s="74"/>
      <c r="U922" s="74"/>
      <c r="V922" s="74"/>
      <c r="W922" s="74"/>
      <c r="X922" s="74"/>
      <c r="Y922" s="74"/>
      <c r="Z922" s="74"/>
      <c r="AA922" s="74"/>
      <c r="AB922" s="74"/>
      <c r="AC922" s="74"/>
      <c r="AD922" s="74"/>
      <c r="AE922" s="74"/>
      <c r="AF922" s="74"/>
      <c r="AG922" s="74"/>
      <c r="AH922" s="74"/>
      <c r="AI922" s="74"/>
      <c r="AJ922" s="74"/>
      <c r="AK922" s="74"/>
      <c r="AL922" s="74"/>
      <c r="AM922" s="74"/>
    </row>
    <row r="923" spans="6:39">
      <c r="F923" s="74"/>
      <c r="G923" s="74"/>
      <c r="H923" s="74"/>
      <c r="I923" s="74"/>
      <c r="J923" s="74"/>
      <c r="K923" s="74"/>
      <c r="L923" s="74"/>
      <c r="M923" s="74"/>
      <c r="N923" s="74"/>
      <c r="O923" s="74"/>
      <c r="P923" s="74"/>
      <c r="Q923" s="74"/>
      <c r="R923" s="74"/>
      <c r="S923" s="74"/>
      <c r="T923" s="74"/>
      <c r="U923" s="74"/>
      <c r="V923" s="74"/>
      <c r="W923" s="74"/>
      <c r="X923" s="74"/>
      <c r="Y923" s="74"/>
      <c r="Z923" s="74"/>
      <c r="AA923" s="74"/>
      <c r="AB923" s="74"/>
      <c r="AC923" s="74"/>
      <c r="AD923" s="74"/>
      <c r="AE923" s="74"/>
      <c r="AF923" s="74"/>
      <c r="AG923" s="74"/>
      <c r="AH923" s="74"/>
      <c r="AI923" s="74"/>
      <c r="AJ923" s="74"/>
      <c r="AK923" s="74"/>
      <c r="AL923" s="74"/>
      <c r="AM923" s="74"/>
    </row>
    <row r="924" spans="6:39">
      <c r="F924" s="74"/>
      <c r="G924" s="74"/>
      <c r="H924" s="74"/>
      <c r="I924" s="74"/>
      <c r="J924" s="74"/>
      <c r="K924" s="74"/>
      <c r="L924" s="74"/>
      <c r="M924" s="74"/>
      <c r="N924" s="74"/>
      <c r="O924" s="74"/>
      <c r="P924" s="74"/>
      <c r="Q924" s="74"/>
      <c r="R924" s="74"/>
      <c r="S924" s="74"/>
      <c r="T924" s="74"/>
      <c r="U924" s="74"/>
      <c r="V924" s="74"/>
      <c r="W924" s="74"/>
      <c r="X924" s="74"/>
      <c r="Y924" s="74"/>
      <c r="Z924" s="74"/>
      <c r="AA924" s="74"/>
      <c r="AB924" s="74"/>
      <c r="AC924" s="74"/>
      <c r="AD924" s="74"/>
      <c r="AE924" s="74"/>
      <c r="AF924" s="74"/>
      <c r="AG924" s="74"/>
      <c r="AH924" s="74"/>
      <c r="AI924" s="74"/>
      <c r="AJ924" s="74"/>
      <c r="AK924" s="74"/>
      <c r="AL924" s="74"/>
      <c r="AM924" s="74"/>
    </row>
    <row r="925" spans="6:39">
      <c r="F925" s="74"/>
      <c r="G925" s="74"/>
      <c r="H925" s="74"/>
      <c r="I925" s="74"/>
      <c r="J925" s="74"/>
      <c r="K925" s="74"/>
      <c r="L925" s="74"/>
      <c r="M925" s="74"/>
      <c r="N925" s="74"/>
      <c r="O925" s="74"/>
      <c r="P925" s="74"/>
      <c r="Q925" s="74"/>
      <c r="R925" s="74"/>
      <c r="S925" s="74"/>
      <c r="T925" s="74"/>
      <c r="U925" s="74"/>
      <c r="V925" s="74"/>
      <c r="W925" s="74"/>
      <c r="X925" s="74"/>
      <c r="Y925" s="74"/>
      <c r="Z925" s="74"/>
      <c r="AA925" s="74"/>
      <c r="AB925" s="74"/>
      <c r="AC925" s="74"/>
      <c r="AD925" s="74"/>
      <c r="AE925" s="74"/>
      <c r="AF925" s="74"/>
      <c r="AG925" s="74"/>
      <c r="AH925" s="74"/>
      <c r="AI925" s="74"/>
      <c r="AJ925" s="74"/>
      <c r="AK925" s="74"/>
      <c r="AL925" s="74"/>
      <c r="AM925" s="74"/>
    </row>
    <row r="926" spans="6:39">
      <c r="F926" s="74"/>
      <c r="G926" s="74"/>
      <c r="H926" s="74"/>
      <c r="I926" s="74"/>
      <c r="J926" s="74"/>
      <c r="K926" s="74"/>
      <c r="L926" s="74"/>
      <c r="M926" s="74"/>
      <c r="N926" s="74"/>
      <c r="O926" s="74"/>
      <c r="P926" s="74"/>
      <c r="Q926" s="74"/>
      <c r="R926" s="74"/>
      <c r="S926" s="74"/>
      <c r="T926" s="74"/>
      <c r="U926" s="74"/>
      <c r="V926" s="74"/>
      <c r="W926" s="74"/>
      <c r="X926" s="74"/>
      <c r="Y926" s="74"/>
      <c r="Z926" s="74"/>
      <c r="AA926" s="74"/>
      <c r="AB926" s="74"/>
      <c r="AC926" s="74"/>
      <c r="AD926" s="74"/>
      <c r="AE926" s="74"/>
      <c r="AF926" s="74"/>
      <c r="AG926" s="74"/>
      <c r="AH926" s="74"/>
      <c r="AI926" s="74"/>
      <c r="AJ926" s="74"/>
      <c r="AK926" s="74"/>
      <c r="AL926" s="74"/>
      <c r="AM926" s="74"/>
    </row>
    <row r="927" spans="6:39">
      <c r="F927" s="74"/>
      <c r="G927" s="74"/>
      <c r="H927" s="74"/>
      <c r="I927" s="74"/>
      <c r="J927" s="74"/>
      <c r="K927" s="74"/>
      <c r="L927" s="74"/>
      <c r="M927" s="74"/>
      <c r="N927" s="74"/>
      <c r="O927" s="74"/>
      <c r="P927" s="74"/>
      <c r="Q927" s="74"/>
      <c r="R927" s="74"/>
      <c r="S927" s="74"/>
      <c r="T927" s="74"/>
      <c r="U927" s="74"/>
      <c r="V927" s="74"/>
      <c r="W927" s="74"/>
      <c r="X927" s="74"/>
      <c r="Y927" s="74"/>
      <c r="Z927" s="74"/>
      <c r="AA927" s="74"/>
      <c r="AB927" s="74"/>
      <c r="AC927" s="74"/>
      <c r="AD927" s="74"/>
      <c r="AE927" s="74"/>
      <c r="AF927" s="74"/>
      <c r="AG927" s="74"/>
      <c r="AH927" s="74"/>
      <c r="AI927" s="74"/>
      <c r="AJ927" s="74"/>
      <c r="AK927" s="74"/>
      <c r="AL927" s="74"/>
      <c r="AM927" s="74"/>
    </row>
    <row r="928" spans="6:39">
      <c r="F928" s="74"/>
      <c r="G928" s="74"/>
      <c r="H928" s="74"/>
      <c r="I928" s="74"/>
      <c r="J928" s="74"/>
      <c r="K928" s="74"/>
      <c r="L928" s="74"/>
      <c r="M928" s="74"/>
      <c r="N928" s="74"/>
      <c r="O928" s="74"/>
      <c r="P928" s="74"/>
      <c r="Q928" s="74"/>
      <c r="R928" s="74"/>
      <c r="S928" s="74"/>
      <c r="T928" s="74"/>
      <c r="U928" s="74"/>
      <c r="V928" s="74"/>
      <c r="W928" s="74"/>
      <c r="X928" s="74"/>
      <c r="Y928" s="74"/>
      <c r="Z928" s="74"/>
      <c r="AA928" s="74"/>
      <c r="AB928" s="74"/>
      <c r="AC928" s="74"/>
      <c r="AD928" s="74"/>
      <c r="AE928" s="74"/>
      <c r="AF928" s="74"/>
      <c r="AG928" s="74"/>
      <c r="AH928" s="74"/>
      <c r="AI928" s="74"/>
      <c r="AJ928" s="74"/>
      <c r="AK928" s="74"/>
      <c r="AL928" s="74"/>
      <c r="AM928" s="74"/>
    </row>
    <row r="929" spans="6:39">
      <c r="F929" s="74"/>
      <c r="G929" s="74"/>
      <c r="H929" s="74"/>
      <c r="I929" s="74"/>
      <c r="J929" s="74"/>
      <c r="K929" s="74"/>
      <c r="L929" s="74"/>
      <c r="M929" s="74"/>
      <c r="N929" s="74"/>
      <c r="O929" s="74"/>
      <c r="P929" s="74"/>
      <c r="Q929" s="74"/>
      <c r="R929" s="74"/>
      <c r="S929" s="74"/>
      <c r="T929" s="74"/>
      <c r="U929" s="74"/>
      <c r="V929" s="74"/>
      <c r="W929" s="74"/>
      <c r="X929" s="74"/>
      <c r="Y929" s="74"/>
      <c r="Z929" s="74"/>
      <c r="AA929" s="74"/>
      <c r="AB929" s="74"/>
      <c r="AC929" s="74"/>
      <c r="AD929" s="74"/>
      <c r="AE929" s="74"/>
      <c r="AF929" s="74"/>
      <c r="AG929" s="74"/>
      <c r="AH929" s="74"/>
      <c r="AI929" s="74"/>
      <c r="AJ929" s="74"/>
      <c r="AK929" s="74"/>
      <c r="AL929" s="74"/>
      <c r="AM929" s="74"/>
    </row>
    <row r="930" spans="6:39">
      <c r="F930" s="74"/>
      <c r="G930" s="74"/>
      <c r="H930" s="74"/>
      <c r="I930" s="74"/>
      <c r="J930" s="74"/>
      <c r="K930" s="74"/>
      <c r="L930" s="74"/>
      <c r="M930" s="74"/>
      <c r="N930" s="74"/>
      <c r="O930" s="74"/>
      <c r="P930" s="74"/>
      <c r="Q930" s="74"/>
      <c r="R930" s="74"/>
      <c r="S930" s="74"/>
      <c r="T930" s="74"/>
      <c r="U930" s="74"/>
      <c r="V930" s="74"/>
      <c r="W930" s="74"/>
      <c r="X930" s="74"/>
      <c r="Y930" s="74"/>
      <c r="Z930" s="74"/>
      <c r="AA930" s="74"/>
      <c r="AB930" s="74"/>
      <c r="AC930" s="74"/>
      <c r="AD930" s="74"/>
      <c r="AE930" s="74"/>
      <c r="AF930" s="74"/>
      <c r="AG930" s="74"/>
      <c r="AH930" s="74"/>
      <c r="AI930" s="74"/>
      <c r="AJ930" s="74"/>
      <c r="AK930" s="74"/>
      <c r="AL930" s="74"/>
      <c r="AM930" s="74"/>
    </row>
    <row r="931" spans="6:39">
      <c r="F931" s="74"/>
      <c r="G931" s="74"/>
      <c r="H931" s="74"/>
      <c r="I931" s="74"/>
      <c r="J931" s="74"/>
      <c r="K931" s="74"/>
      <c r="L931" s="74"/>
      <c r="M931" s="74"/>
      <c r="N931" s="74"/>
      <c r="O931" s="74"/>
      <c r="P931" s="74"/>
      <c r="Q931" s="74"/>
      <c r="R931" s="74"/>
      <c r="S931" s="74"/>
      <c r="T931" s="74"/>
      <c r="U931" s="74"/>
      <c r="V931" s="74"/>
      <c r="W931" s="74"/>
      <c r="X931" s="74"/>
      <c r="Y931" s="74"/>
      <c r="Z931" s="74"/>
      <c r="AA931" s="74"/>
      <c r="AB931" s="74"/>
      <c r="AC931" s="74"/>
      <c r="AD931" s="74"/>
      <c r="AE931" s="74"/>
      <c r="AF931" s="74"/>
      <c r="AG931" s="74"/>
      <c r="AH931" s="74"/>
      <c r="AI931" s="74"/>
      <c r="AJ931" s="74"/>
      <c r="AK931" s="74"/>
      <c r="AL931" s="74"/>
      <c r="AM931" s="74"/>
    </row>
    <row r="932" spans="6:39">
      <c r="F932" s="74"/>
      <c r="G932" s="74"/>
      <c r="H932" s="74"/>
      <c r="I932" s="74"/>
      <c r="J932" s="74"/>
      <c r="K932" s="74"/>
      <c r="L932" s="74"/>
      <c r="M932" s="74"/>
      <c r="N932" s="74"/>
      <c r="O932" s="74"/>
      <c r="P932" s="74"/>
      <c r="Q932" s="74"/>
      <c r="R932" s="74"/>
      <c r="S932" s="74"/>
      <c r="T932" s="74"/>
      <c r="U932" s="74"/>
      <c r="V932" s="74"/>
      <c r="W932" s="74"/>
      <c r="X932" s="74"/>
      <c r="Y932" s="74"/>
      <c r="Z932" s="74"/>
      <c r="AA932" s="74"/>
      <c r="AB932" s="74"/>
      <c r="AC932" s="74"/>
      <c r="AD932" s="74"/>
      <c r="AE932" s="74"/>
      <c r="AF932" s="74"/>
      <c r="AG932" s="74"/>
      <c r="AH932" s="74"/>
      <c r="AI932" s="74"/>
      <c r="AJ932" s="74"/>
      <c r="AK932" s="74"/>
      <c r="AL932" s="74"/>
      <c r="AM932" s="74"/>
    </row>
    <row r="933" spans="6:39">
      <c r="F933" s="74"/>
      <c r="G933" s="74"/>
      <c r="H933" s="74"/>
      <c r="I933" s="74"/>
      <c r="J933" s="74"/>
      <c r="K933" s="74"/>
      <c r="L933" s="74"/>
      <c r="M933" s="74"/>
      <c r="N933" s="74"/>
      <c r="O933" s="74"/>
      <c r="P933" s="74"/>
      <c r="Q933" s="74"/>
      <c r="R933" s="74"/>
      <c r="S933" s="74"/>
      <c r="T933" s="74"/>
      <c r="U933" s="74"/>
      <c r="V933" s="74"/>
      <c r="W933" s="74"/>
      <c r="X933" s="74"/>
      <c r="Y933" s="74"/>
      <c r="Z933" s="74"/>
      <c r="AA933" s="74"/>
      <c r="AB933" s="74"/>
      <c r="AC933" s="74"/>
      <c r="AD933" s="74"/>
      <c r="AE933" s="74"/>
      <c r="AF933" s="74"/>
      <c r="AG933" s="74"/>
      <c r="AH933" s="74"/>
      <c r="AI933" s="74"/>
      <c r="AJ933" s="74"/>
      <c r="AK933" s="74"/>
      <c r="AL933" s="74"/>
      <c r="AM933" s="74"/>
    </row>
    <row r="934" spans="6:39">
      <c r="F934" s="74"/>
      <c r="G934" s="74"/>
      <c r="H934" s="74"/>
      <c r="I934" s="74"/>
      <c r="J934" s="74"/>
      <c r="K934" s="74"/>
      <c r="L934" s="74"/>
      <c r="M934" s="74"/>
      <c r="N934" s="74"/>
      <c r="O934" s="74"/>
      <c r="P934" s="74"/>
      <c r="Q934" s="74"/>
      <c r="R934" s="74"/>
      <c r="S934" s="74"/>
      <c r="T934" s="74"/>
      <c r="U934" s="74"/>
      <c r="V934" s="74"/>
      <c r="W934" s="74"/>
      <c r="X934" s="74"/>
      <c r="Y934" s="74"/>
      <c r="Z934" s="74"/>
      <c r="AA934" s="74"/>
      <c r="AB934" s="74"/>
      <c r="AC934" s="74"/>
      <c r="AD934" s="74"/>
      <c r="AE934" s="74"/>
      <c r="AF934" s="74"/>
      <c r="AG934" s="74"/>
      <c r="AH934" s="74"/>
      <c r="AI934" s="74"/>
      <c r="AJ934" s="74"/>
      <c r="AK934" s="74"/>
      <c r="AL934" s="74"/>
      <c r="AM934" s="74"/>
    </row>
    <row r="935" spans="6:39">
      <c r="F935" s="74"/>
      <c r="G935" s="74"/>
      <c r="H935" s="74"/>
      <c r="I935" s="74"/>
      <c r="J935" s="74"/>
      <c r="K935" s="74"/>
      <c r="L935" s="74"/>
      <c r="M935" s="74"/>
      <c r="N935" s="74"/>
      <c r="O935" s="74"/>
      <c r="P935" s="74"/>
      <c r="Q935" s="74"/>
      <c r="R935" s="74"/>
      <c r="S935" s="74"/>
      <c r="T935" s="74"/>
      <c r="U935" s="74"/>
      <c r="V935" s="74"/>
      <c r="W935" s="74"/>
      <c r="X935" s="74"/>
      <c r="Y935" s="74"/>
      <c r="Z935" s="74"/>
      <c r="AA935" s="74"/>
      <c r="AB935" s="74"/>
      <c r="AC935" s="74"/>
      <c r="AD935" s="74"/>
      <c r="AE935" s="74"/>
      <c r="AF935" s="74"/>
      <c r="AG935" s="74"/>
      <c r="AH935" s="74"/>
      <c r="AI935" s="74"/>
      <c r="AJ935" s="74"/>
      <c r="AK935" s="74"/>
      <c r="AL935" s="74"/>
      <c r="AM935" s="74"/>
    </row>
    <row r="936" spans="6:39">
      <c r="F936" s="74"/>
      <c r="G936" s="74"/>
      <c r="H936" s="74"/>
      <c r="I936" s="74"/>
      <c r="J936" s="74"/>
      <c r="K936" s="74"/>
      <c r="L936" s="74"/>
      <c r="M936" s="74"/>
      <c r="N936" s="74"/>
      <c r="O936" s="74"/>
      <c r="P936" s="74"/>
      <c r="Q936" s="74"/>
      <c r="R936" s="74"/>
      <c r="S936" s="74"/>
      <c r="T936" s="74"/>
      <c r="U936" s="74"/>
      <c r="V936" s="74"/>
      <c r="W936" s="74"/>
      <c r="X936" s="74"/>
      <c r="Y936" s="74"/>
      <c r="Z936" s="74"/>
      <c r="AA936" s="74"/>
      <c r="AB936" s="74"/>
      <c r="AC936" s="74"/>
      <c r="AD936" s="74"/>
      <c r="AE936" s="74"/>
      <c r="AF936" s="74"/>
      <c r="AG936" s="74"/>
      <c r="AH936" s="74"/>
      <c r="AI936" s="74"/>
      <c r="AJ936" s="74"/>
      <c r="AK936" s="74"/>
      <c r="AL936" s="74"/>
      <c r="AM936" s="74"/>
    </row>
    <row r="937" spans="6:39">
      <c r="F937" s="74"/>
      <c r="G937" s="74"/>
      <c r="H937" s="74"/>
      <c r="I937" s="74"/>
      <c r="J937" s="74"/>
      <c r="K937" s="74"/>
      <c r="L937" s="74"/>
      <c r="M937" s="74"/>
      <c r="N937" s="74"/>
      <c r="O937" s="74"/>
      <c r="P937" s="74"/>
      <c r="Q937" s="74"/>
      <c r="R937" s="74"/>
      <c r="S937" s="74"/>
      <c r="T937" s="74"/>
      <c r="U937" s="74"/>
      <c r="V937" s="74"/>
      <c r="W937" s="74"/>
      <c r="X937" s="74"/>
      <c r="Y937" s="74"/>
      <c r="Z937" s="74"/>
      <c r="AA937" s="74"/>
      <c r="AB937" s="74"/>
      <c r="AC937" s="74"/>
      <c r="AD937" s="74"/>
      <c r="AE937" s="74"/>
      <c r="AF937" s="74"/>
      <c r="AG937" s="74"/>
      <c r="AH937" s="74"/>
      <c r="AI937" s="74"/>
      <c r="AJ937" s="74"/>
      <c r="AK937" s="74"/>
      <c r="AL937" s="74"/>
      <c r="AM937" s="74"/>
    </row>
    <row r="938" spans="6:39">
      <c r="F938" s="74"/>
      <c r="G938" s="74"/>
      <c r="H938" s="74"/>
      <c r="I938" s="74"/>
      <c r="J938" s="74"/>
      <c r="K938" s="74"/>
      <c r="L938" s="74"/>
      <c r="M938" s="74"/>
      <c r="N938" s="74"/>
      <c r="O938" s="74"/>
      <c r="P938" s="74"/>
      <c r="Q938" s="74"/>
      <c r="R938" s="74"/>
      <c r="S938" s="74"/>
      <c r="T938" s="74"/>
      <c r="U938" s="74"/>
      <c r="V938" s="74"/>
      <c r="W938" s="74"/>
      <c r="X938" s="74"/>
      <c r="Y938" s="74"/>
      <c r="Z938" s="74"/>
      <c r="AA938" s="74"/>
      <c r="AB938" s="74"/>
      <c r="AC938" s="74"/>
      <c r="AD938" s="74"/>
      <c r="AE938" s="74"/>
      <c r="AF938" s="74"/>
      <c r="AG938" s="74"/>
      <c r="AH938" s="74"/>
      <c r="AI938" s="74"/>
      <c r="AJ938" s="74"/>
      <c r="AK938" s="74"/>
      <c r="AL938" s="74"/>
      <c r="AM938" s="74"/>
    </row>
    <row r="939" spans="6:39">
      <c r="F939" s="74"/>
      <c r="G939" s="74"/>
      <c r="H939" s="74"/>
      <c r="I939" s="74"/>
      <c r="J939" s="74"/>
      <c r="K939" s="74"/>
      <c r="L939" s="74"/>
      <c r="M939" s="74"/>
      <c r="N939" s="74"/>
      <c r="O939" s="74"/>
      <c r="P939" s="74"/>
      <c r="Q939" s="74"/>
      <c r="R939" s="74"/>
      <c r="S939" s="74"/>
      <c r="T939" s="74"/>
      <c r="U939" s="74"/>
      <c r="V939" s="74"/>
      <c r="W939" s="74"/>
      <c r="X939" s="74"/>
      <c r="Y939" s="74"/>
      <c r="Z939" s="74"/>
      <c r="AA939" s="74"/>
      <c r="AB939" s="74"/>
      <c r="AC939" s="74"/>
      <c r="AD939" s="74"/>
      <c r="AE939" s="74"/>
      <c r="AF939" s="74"/>
      <c r="AG939" s="74"/>
      <c r="AH939" s="74"/>
      <c r="AI939" s="74"/>
      <c r="AJ939" s="74"/>
      <c r="AK939" s="74"/>
      <c r="AL939" s="74"/>
      <c r="AM939" s="74"/>
    </row>
    <row r="940" spans="6:39">
      <c r="F940" s="74"/>
      <c r="G940" s="74"/>
      <c r="H940" s="74"/>
      <c r="I940" s="74"/>
      <c r="J940" s="74"/>
      <c r="K940" s="74"/>
      <c r="L940" s="74"/>
      <c r="M940" s="74"/>
      <c r="N940" s="74"/>
      <c r="O940" s="74"/>
      <c r="P940" s="74"/>
      <c r="Q940" s="74"/>
      <c r="R940" s="74"/>
      <c r="S940" s="74"/>
      <c r="T940" s="74"/>
      <c r="U940" s="74"/>
      <c r="V940" s="74"/>
      <c r="W940" s="74"/>
      <c r="X940" s="74"/>
      <c r="Y940" s="74"/>
      <c r="Z940" s="74"/>
      <c r="AA940" s="74"/>
      <c r="AB940" s="74"/>
      <c r="AC940" s="74"/>
      <c r="AD940" s="74"/>
      <c r="AE940" s="74"/>
      <c r="AF940" s="74"/>
      <c r="AG940" s="74"/>
      <c r="AH940" s="74"/>
      <c r="AI940" s="74"/>
      <c r="AJ940" s="74"/>
      <c r="AK940" s="74"/>
      <c r="AL940" s="74"/>
      <c r="AM940" s="74"/>
    </row>
    <row r="941" spans="6:39">
      <c r="F941" s="74"/>
      <c r="G941" s="74"/>
      <c r="H941" s="74"/>
      <c r="I941" s="74"/>
      <c r="J941" s="74"/>
      <c r="K941" s="74"/>
      <c r="L941" s="74"/>
      <c r="M941" s="74"/>
      <c r="N941" s="74"/>
      <c r="O941" s="74"/>
      <c r="P941" s="74"/>
      <c r="Q941" s="74"/>
      <c r="R941" s="74"/>
      <c r="S941" s="74"/>
      <c r="T941" s="74"/>
      <c r="U941" s="74"/>
      <c r="V941" s="74"/>
      <c r="W941" s="74"/>
      <c r="X941" s="74"/>
      <c r="Y941" s="74"/>
      <c r="Z941" s="74"/>
      <c r="AA941" s="74"/>
      <c r="AB941" s="74"/>
      <c r="AC941" s="74"/>
      <c r="AD941" s="74"/>
      <c r="AE941" s="74"/>
      <c r="AF941" s="74"/>
      <c r="AG941" s="74"/>
      <c r="AH941" s="74"/>
      <c r="AI941" s="74"/>
      <c r="AJ941" s="74"/>
      <c r="AK941" s="74"/>
      <c r="AL941" s="74"/>
      <c r="AM941" s="74"/>
    </row>
    <row r="942" spans="6:39">
      <c r="F942" s="74"/>
      <c r="G942" s="74"/>
      <c r="H942" s="74"/>
      <c r="I942" s="74"/>
      <c r="J942" s="74"/>
      <c r="K942" s="74"/>
      <c r="L942" s="74"/>
      <c r="M942" s="74"/>
      <c r="N942" s="74"/>
      <c r="O942" s="74"/>
      <c r="P942" s="74"/>
      <c r="Q942" s="74"/>
      <c r="R942" s="74"/>
      <c r="S942" s="74"/>
      <c r="T942" s="74"/>
      <c r="U942" s="74"/>
      <c r="V942" s="74"/>
      <c r="W942" s="74"/>
      <c r="X942" s="74"/>
      <c r="Y942" s="74"/>
      <c r="Z942" s="74"/>
      <c r="AA942" s="74"/>
      <c r="AB942" s="74"/>
      <c r="AC942" s="74"/>
      <c r="AD942" s="74"/>
      <c r="AE942" s="74"/>
      <c r="AF942" s="74"/>
      <c r="AG942" s="74"/>
      <c r="AH942" s="74"/>
      <c r="AI942" s="74"/>
      <c r="AJ942" s="74"/>
      <c r="AK942" s="74"/>
      <c r="AL942" s="74"/>
      <c r="AM942" s="74"/>
    </row>
    <row r="943" spans="6:39">
      <c r="F943" s="74"/>
      <c r="G943" s="74"/>
      <c r="H943" s="74"/>
      <c r="I943" s="74"/>
      <c r="J943" s="74"/>
      <c r="K943" s="74"/>
      <c r="L943" s="74"/>
      <c r="M943" s="74"/>
      <c r="N943" s="74"/>
      <c r="O943" s="74"/>
      <c r="P943" s="74"/>
      <c r="Q943" s="74"/>
      <c r="R943" s="74"/>
      <c r="S943" s="74"/>
      <c r="T943" s="74"/>
      <c r="U943" s="74"/>
      <c r="V943" s="74"/>
      <c r="W943" s="74"/>
      <c r="X943" s="74"/>
      <c r="Y943" s="74"/>
      <c r="Z943" s="74"/>
      <c r="AA943" s="74"/>
      <c r="AB943" s="74"/>
      <c r="AC943" s="74"/>
      <c r="AD943" s="74"/>
      <c r="AE943" s="74"/>
      <c r="AF943" s="74"/>
      <c r="AG943" s="74"/>
      <c r="AH943" s="74"/>
      <c r="AI943" s="74"/>
      <c r="AJ943" s="74"/>
      <c r="AK943" s="74"/>
      <c r="AL943" s="74"/>
      <c r="AM943" s="74"/>
    </row>
    <row r="944" spans="6:39">
      <c r="F944" s="74"/>
      <c r="G944" s="74"/>
      <c r="H944" s="74"/>
      <c r="I944" s="74"/>
      <c r="J944" s="74"/>
      <c r="K944" s="74"/>
      <c r="L944" s="74"/>
      <c r="M944" s="74"/>
      <c r="N944" s="74"/>
      <c r="O944" s="74"/>
      <c r="P944" s="74"/>
      <c r="Q944" s="74"/>
      <c r="R944" s="74"/>
      <c r="S944" s="74"/>
      <c r="T944" s="74"/>
      <c r="U944" s="74"/>
      <c r="V944" s="74"/>
      <c r="W944" s="74"/>
      <c r="X944" s="74"/>
      <c r="Y944" s="74"/>
      <c r="Z944" s="74"/>
      <c r="AA944" s="74"/>
      <c r="AB944" s="74"/>
      <c r="AC944" s="74"/>
      <c r="AD944" s="74"/>
      <c r="AE944" s="74"/>
      <c r="AF944" s="74"/>
      <c r="AG944" s="74"/>
      <c r="AH944" s="74"/>
      <c r="AI944" s="74"/>
      <c r="AJ944" s="74"/>
      <c r="AK944" s="74"/>
      <c r="AL944" s="74"/>
      <c r="AM944" s="74"/>
    </row>
    <row r="945" spans="6:39">
      <c r="F945" s="74"/>
      <c r="G945" s="74"/>
      <c r="H945" s="74"/>
      <c r="I945" s="74"/>
      <c r="J945" s="74"/>
      <c r="K945" s="74"/>
      <c r="L945" s="74"/>
      <c r="M945" s="74"/>
      <c r="N945" s="74"/>
      <c r="O945" s="74"/>
      <c r="P945" s="74"/>
      <c r="Q945" s="74"/>
      <c r="R945" s="74"/>
      <c r="S945" s="74"/>
      <c r="T945" s="74"/>
      <c r="U945" s="74"/>
      <c r="V945" s="74"/>
      <c r="W945" s="74"/>
      <c r="X945" s="74"/>
      <c r="Y945" s="74"/>
      <c r="Z945" s="74"/>
      <c r="AA945" s="74"/>
      <c r="AB945" s="74"/>
      <c r="AC945" s="74"/>
      <c r="AD945" s="74"/>
      <c r="AE945" s="74"/>
      <c r="AF945" s="74"/>
      <c r="AG945" s="74"/>
      <c r="AH945" s="74"/>
      <c r="AI945" s="74"/>
      <c r="AJ945" s="74"/>
      <c r="AK945" s="74"/>
      <c r="AL945" s="74"/>
      <c r="AM945" s="74"/>
    </row>
    <row r="946" spans="6:39">
      <c r="F946" s="74"/>
      <c r="G946" s="74"/>
      <c r="H946" s="74"/>
      <c r="I946" s="74"/>
      <c r="J946" s="74"/>
      <c r="K946" s="74"/>
      <c r="L946" s="74"/>
      <c r="M946" s="74"/>
      <c r="N946" s="74"/>
      <c r="O946" s="74"/>
      <c r="P946" s="74"/>
      <c r="Q946" s="74"/>
      <c r="R946" s="74"/>
      <c r="S946" s="74"/>
      <c r="T946" s="74"/>
      <c r="U946" s="74"/>
      <c r="V946" s="74"/>
      <c r="W946" s="74"/>
      <c r="X946" s="74"/>
      <c r="Y946" s="74"/>
      <c r="Z946" s="74"/>
      <c r="AA946" s="74"/>
      <c r="AB946" s="74"/>
      <c r="AC946" s="74"/>
      <c r="AD946" s="74"/>
      <c r="AE946" s="74"/>
      <c r="AF946" s="74"/>
      <c r="AG946" s="74"/>
      <c r="AH946" s="74"/>
      <c r="AI946" s="74"/>
      <c r="AJ946" s="74"/>
      <c r="AK946" s="74"/>
      <c r="AL946" s="74"/>
      <c r="AM946" s="74"/>
    </row>
    <row r="947" spans="6:39">
      <c r="F947" s="74"/>
      <c r="G947" s="74"/>
      <c r="H947" s="74"/>
      <c r="I947" s="74"/>
      <c r="J947" s="74"/>
      <c r="K947" s="74"/>
      <c r="L947" s="74"/>
      <c r="M947" s="74"/>
      <c r="N947" s="74"/>
      <c r="O947" s="74"/>
      <c r="P947" s="74"/>
      <c r="Q947" s="74"/>
      <c r="R947" s="74"/>
      <c r="S947" s="74"/>
      <c r="T947" s="74"/>
      <c r="U947" s="74"/>
      <c r="V947" s="74"/>
      <c r="W947" s="74"/>
      <c r="X947" s="74"/>
      <c r="Y947" s="74"/>
      <c r="Z947" s="74"/>
      <c r="AA947" s="74"/>
      <c r="AB947" s="74"/>
      <c r="AC947" s="74"/>
      <c r="AD947" s="74"/>
      <c r="AE947" s="74"/>
      <c r="AF947" s="74"/>
      <c r="AG947" s="74"/>
      <c r="AH947" s="74"/>
      <c r="AI947" s="74"/>
      <c r="AJ947" s="74"/>
      <c r="AK947" s="74"/>
      <c r="AL947" s="74"/>
      <c r="AM947" s="74"/>
    </row>
    <row r="948" spans="6:39">
      <c r="F948" s="74"/>
      <c r="G948" s="74"/>
      <c r="H948" s="74"/>
      <c r="I948" s="74"/>
      <c r="J948" s="74"/>
      <c r="K948" s="74"/>
      <c r="L948" s="74"/>
      <c r="M948" s="74"/>
      <c r="N948" s="74"/>
      <c r="O948" s="74"/>
      <c r="P948" s="74"/>
      <c r="Q948" s="74"/>
      <c r="R948" s="74"/>
      <c r="S948" s="74"/>
      <c r="T948" s="74"/>
      <c r="U948" s="74"/>
      <c r="V948" s="74"/>
      <c r="W948" s="74"/>
      <c r="X948" s="74"/>
      <c r="Y948" s="74"/>
      <c r="Z948" s="74"/>
      <c r="AA948" s="74"/>
      <c r="AB948" s="74"/>
      <c r="AC948" s="74"/>
      <c r="AD948" s="74"/>
      <c r="AE948" s="74"/>
      <c r="AF948" s="74"/>
      <c r="AG948" s="74"/>
      <c r="AH948" s="74"/>
      <c r="AI948" s="74"/>
      <c r="AJ948" s="74"/>
      <c r="AK948" s="74"/>
      <c r="AL948" s="74"/>
      <c r="AM948" s="74"/>
    </row>
    <row r="949" spans="6:39">
      <c r="F949" s="74"/>
      <c r="G949" s="74"/>
      <c r="H949" s="74"/>
      <c r="I949" s="74"/>
      <c r="J949" s="74"/>
      <c r="K949" s="74"/>
      <c r="L949" s="74"/>
      <c r="M949" s="74"/>
      <c r="N949" s="74"/>
      <c r="O949" s="74"/>
      <c r="P949" s="74"/>
      <c r="Q949" s="74"/>
      <c r="R949" s="74"/>
      <c r="S949" s="74"/>
      <c r="T949" s="74"/>
      <c r="U949" s="74"/>
      <c r="V949" s="74"/>
      <c r="W949" s="74"/>
      <c r="X949" s="74"/>
      <c r="Y949" s="74"/>
      <c r="Z949" s="74"/>
      <c r="AA949" s="74"/>
      <c r="AB949" s="74"/>
      <c r="AC949" s="74"/>
      <c r="AD949" s="74"/>
      <c r="AE949" s="74"/>
      <c r="AF949" s="74"/>
      <c r="AG949" s="74"/>
      <c r="AH949" s="74"/>
      <c r="AI949" s="74"/>
      <c r="AJ949" s="74"/>
      <c r="AK949" s="74"/>
      <c r="AL949" s="74"/>
      <c r="AM949" s="74"/>
    </row>
    <row r="950" spans="6:39">
      <c r="F950" s="74"/>
      <c r="G950" s="74"/>
      <c r="H950" s="74"/>
      <c r="I950" s="74"/>
      <c r="J950" s="74"/>
      <c r="K950" s="74"/>
      <c r="L950" s="74"/>
      <c r="M950" s="74"/>
      <c r="N950" s="74"/>
      <c r="O950" s="74"/>
      <c r="P950" s="74"/>
      <c r="Q950" s="74"/>
      <c r="R950" s="74"/>
      <c r="S950" s="74"/>
      <c r="T950" s="74"/>
      <c r="U950" s="74"/>
      <c r="V950" s="74"/>
      <c r="W950" s="74"/>
      <c r="X950" s="74"/>
      <c r="Y950" s="74"/>
      <c r="Z950" s="74"/>
      <c r="AA950" s="74"/>
      <c r="AB950" s="74"/>
      <c r="AC950" s="74"/>
      <c r="AD950" s="74"/>
      <c r="AE950" s="74"/>
      <c r="AF950" s="74"/>
      <c r="AG950" s="74"/>
      <c r="AH950" s="74"/>
      <c r="AI950" s="74"/>
      <c r="AJ950" s="74"/>
      <c r="AK950" s="74"/>
      <c r="AL950" s="74"/>
      <c r="AM950" s="74"/>
    </row>
    <row r="951" spans="6:39">
      <c r="F951" s="74"/>
      <c r="G951" s="74"/>
      <c r="H951" s="74"/>
      <c r="I951" s="74"/>
      <c r="J951" s="74"/>
      <c r="K951" s="74"/>
      <c r="L951" s="74"/>
      <c r="M951" s="74"/>
      <c r="N951" s="74"/>
      <c r="O951" s="74"/>
      <c r="P951" s="74"/>
      <c r="Q951" s="74"/>
      <c r="R951" s="74"/>
      <c r="S951" s="74"/>
      <c r="T951" s="74"/>
      <c r="U951" s="74"/>
      <c r="V951" s="74"/>
      <c r="W951" s="74"/>
      <c r="X951" s="74"/>
      <c r="Y951" s="74"/>
      <c r="Z951" s="74"/>
      <c r="AA951" s="74"/>
      <c r="AB951" s="74"/>
      <c r="AC951" s="74"/>
      <c r="AD951" s="74"/>
      <c r="AE951" s="74"/>
      <c r="AF951" s="74"/>
      <c r="AG951" s="74"/>
      <c r="AH951" s="74"/>
      <c r="AI951" s="74"/>
      <c r="AJ951" s="74"/>
      <c r="AK951" s="74"/>
      <c r="AL951" s="74"/>
      <c r="AM951" s="74"/>
    </row>
    <row r="952" spans="6:39">
      <c r="F952" s="74"/>
      <c r="G952" s="74"/>
      <c r="H952" s="74"/>
      <c r="I952" s="74"/>
      <c r="J952" s="74"/>
      <c r="K952" s="74"/>
      <c r="L952" s="74"/>
      <c r="M952" s="74"/>
      <c r="N952" s="74"/>
      <c r="O952" s="74"/>
      <c r="P952" s="74"/>
      <c r="Q952" s="74"/>
      <c r="R952" s="74"/>
      <c r="S952" s="74"/>
      <c r="T952" s="74"/>
      <c r="U952" s="74"/>
      <c r="V952" s="74"/>
      <c r="W952" s="74"/>
      <c r="X952" s="74"/>
      <c r="Y952" s="74"/>
      <c r="Z952" s="74"/>
      <c r="AA952" s="74"/>
      <c r="AB952" s="74"/>
      <c r="AC952" s="74"/>
      <c r="AD952" s="74"/>
      <c r="AE952" s="74"/>
      <c r="AF952" s="74"/>
      <c r="AG952" s="74"/>
      <c r="AH952" s="74"/>
      <c r="AI952" s="74"/>
      <c r="AJ952" s="74"/>
      <c r="AK952" s="74"/>
      <c r="AL952" s="74"/>
      <c r="AM952" s="74"/>
    </row>
    <row r="953" spans="6:39">
      <c r="F953" s="74"/>
      <c r="G953" s="74"/>
      <c r="H953" s="74"/>
      <c r="I953" s="74"/>
      <c r="J953" s="74"/>
      <c r="K953" s="74"/>
      <c r="L953" s="74"/>
      <c r="M953" s="74"/>
      <c r="N953" s="74"/>
      <c r="O953" s="74"/>
      <c r="P953" s="74"/>
      <c r="Q953" s="74"/>
      <c r="R953" s="74"/>
      <c r="S953" s="74"/>
      <c r="T953" s="74"/>
      <c r="U953" s="74"/>
      <c r="V953" s="74"/>
      <c r="W953" s="74"/>
      <c r="X953" s="74"/>
      <c r="Y953" s="74"/>
      <c r="Z953" s="74"/>
      <c r="AA953" s="74"/>
      <c r="AB953" s="74"/>
      <c r="AC953" s="74"/>
      <c r="AD953" s="74"/>
      <c r="AE953" s="74"/>
      <c r="AF953" s="74"/>
      <c r="AG953" s="74"/>
      <c r="AH953" s="74"/>
      <c r="AI953" s="74"/>
      <c r="AJ953" s="74"/>
      <c r="AK953" s="74"/>
      <c r="AL953" s="74"/>
      <c r="AM953" s="74"/>
    </row>
    <row r="954" spans="6:39">
      <c r="F954" s="74"/>
      <c r="G954" s="74"/>
      <c r="H954" s="74"/>
      <c r="I954" s="74"/>
      <c r="J954" s="74"/>
      <c r="K954" s="74"/>
      <c r="L954" s="74"/>
      <c r="M954" s="74"/>
      <c r="N954" s="74"/>
      <c r="O954" s="74"/>
      <c r="P954" s="74"/>
      <c r="Q954" s="74"/>
      <c r="R954" s="74"/>
      <c r="S954" s="74"/>
      <c r="T954" s="74"/>
      <c r="U954" s="74"/>
      <c r="V954" s="74"/>
      <c r="W954" s="74"/>
      <c r="X954" s="74"/>
      <c r="Y954" s="74"/>
      <c r="Z954" s="74"/>
      <c r="AA954" s="74"/>
      <c r="AB954" s="74"/>
      <c r="AC954" s="74"/>
      <c r="AD954" s="74"/>
      <c r="AE954" s="74"/>
      <c r="AF954" s="74"/>
      <c r="AG954" s="74"/>
      <c r="AH954" s="74"/>
      <c r="AI954" s="74"/>
      <c r="AJ954" s="74"/>
      <c r="AK954" s="74"/>
      <c r="AL954" s="74"/>
      <c r="AM954" s="74"/>
    </row>
    <row r="955" spans="6:39">
      <c r="F955" s="74"/>
      <c r="G955" s="74"/>
      <c r="H955" s="74"/>
      <c r="I955" s="74"/>
      <c r="J955" s="74"/>
      <c r="K955" s="74"/>
      <c r="L955" s="74"/>
      <c r="M955" s="74"/>
      <c r="N955" s="74"/>
      <c r="O955" s="74"/>
      <c r="P955" s="74"/>
      <c r="Q955" s="74"/>
      <c r="R955" s="74"/>
      <c r="S955" s="74"/>
      <c r="T955" s="74"/>
      <c r="U955" s="74"/>
      <c r="V955" s="74"/>
      <c r="W955" s="74"/>
      <c r="X955" s="74"/>
      <c r="Y955" s="74"/>
      <c r="Z955" s="74"/>
      <c r="AA955" s="74"/>
      <c r="AB955" s="74"/>
      <c r="AC955" s="74"/>
      <c r="AD955" s="74"/>
      <c r="AE955" s="74"/>
      <c r="AF955" s="74"/>
      <c r="AG955" s="74"/>
      <c r="AH955" s="74"/>
      <c r="AI955" s="74"/>
      <c r="AJ955" s="74"/>
      <c r="AK955" s="74"/>
      <c r="AL955" s="74"/>
      <c r="AM955" s="74"/>
    </row>
    <row r="956" spans="6:39">
      <c r="F956" s="74"/>
      <c r="G956" s="74"/>
      <c r="H956" s="74"/>
      <c r="I956" s="74"/>
      <c r="J956" s="74"/>
      <c r="K956" s="74"/>
      <c r="L956" s="74"/>
      <c r="M956" s="74"/>
      <c r="N956" s="74"/>
      <c r="O956" s="74"/>
      <c r="P956" s="74"/>
      <c r="Q956" s="74"/>
      <c r="R956" s="74"/>
      <c r="S956" s="74"/>
      <c r="T956" s="74"/>
      <c r="U956" s="74"/>
      <c r="V956" s="74"/>
      <c r="W956" s="74"/>
      <c r="X956" s="74"/>
      <c r="Y956" s="74"/>
      <c r="Z956" s="74"/>
      <c r="AA956" s="74"/>
      <c r="AB956" s="74"/>
      <c r="AC956" s="74"/>
      <c r="AD956" s="74"/>
      <c r="AE956" s="74"/>
      <c r="AF956" s="74"/>
      <c r="AG956" s="74"/>
      <c r="AH956" s="74"/>
      <c r="AI956" s="74"/>
      <c r="AJ956" s="74"/>
      <c r="AK956" s="74"/>
      <c r="AL956" s="74"/>
      <c r="AM956" s="74"/>
    </row>
    <row r="957" spans="6:39">
      <c r="F957" s="74"/>
      <c r="G957" s="74"/>
      <c r="H957" s="74"/>
      <c r="I957" s="74"/>
      <c r="J957" s="74"/>
      <c r="K957" s="74"/>
      <c r="L957" s="74"/>
      <c r="M957" s="74"/>
      <c r="N957" s="74"/>
      <c r="O957" s="74"/>
      <c r="P957" s="74"/>
      <c r="Q957" s="74"/>
      <c r="R957" s="74"/>
      <c r="S957" s="74"/>
      <c r="T957" s="74"/>
      <c r="U957" s="74"/>
      <c r="V957" s="74"/>
      <c r="W957" s="74"/>
      <c r="X957" s="74"/>
      <c r="Y957" s="74"/>
      <c r="Z957" s="74"/>
      <c r="AA957" s="74"/>
      <c r="AB957" s="74"/>
      <c r="AC957" s="74"/>
      <c r="AD957" s="74"/>
      <c r="AE957" s="74"/>
      <c r="AF957" s="74"/>
      <c r="AG957" s="74"/>
      <c r="AH957" s="74"/>
      <c r="AI957" s="74"/>
      <c r="AJ957" s="74"/>
      <c r="AK957" s="74"/>
      <c r="AL957" s="74"/>
      <c r="AM957" s="74"/>
    </row>
    <row r="958" spans="6:39">
      <c r="F958" s="74"/>
      <c r="G958" s="74"/>
      <c r="H958" s="74"/>
      <c r="I958" s="74"/>
      <c r="J958" s="74"/>
      <c r="K958" s="74"/>
      <c r="L958" s="74"/>
      <c r="M958" s="74"/>
      <c r="N958" s="74"/>
      <c r="O958" s="74"/>
      <c r="P958" s="74"/>
      <c r="Q958" s="74"/>
      <c r="R958" s="74"/>
      <c r="S958" s="74"/>
      <c r="T958" s="74"/>
      <c r="U958" s="74"/>
      <c r="V958" s="74"/>
      <c r="W958" s="74"/>
      <c r="X958" s="74"/>
      <c r="Y958" s="74"/>
      <c r="Z958" s="74"/>
      <c r="AA958" s="74"/>
      <c r="AB958" s="74"/>
      <c r="AC958" s="74"/>
      <c r="AD958" s="74"/>
      <c r="AE958" s="74"/>
      <c r="AF958" s="74"/>
      <c r="AG958" s="74"/>
      <c r="AH958" s="74"/>
      <c r="AI958" s="74"/>
      <c r="AJ958" s="74"/>
      <c r="AK958" s="74"/>
      <c r="AL958" s="74"/>
      <c r="AM958" s="74"/>
    </row>
    <row r="959" spans="6:39">
      <c r="F959" s="74"/>
      <c r="G959" s="74"/>
      <c r="H959" s="74"/>
      <c r="I959" s="74"/>
      <c r="J959" s="74"/>
      <c r="K959" s="74"/>
      <c r="L959" s="74"/>
      <c r="M959" s="74"/>
      <c r="N959" s="74"/>
      <c r="O959" s="74"/>
      <c r="P959" s="74"/>
      <c r="Q959" s="74"/>
      <c r="R959" s="74"/>
      <c r="S959" s="74"/>
      <c r="T959" s="74"/>
      <c r="U959" s="74"/>
      <c r="V959" s="74"/>
      <c r="W959" s="74"/>
      <c r="X959" s="74"/>
      <c r="Y959" s="74"/>
      <c r="Z959" s="74"/>
      <c r="AA959" s="74"/>
      <c r="AB959" s="74"/>
      <c r="AC959" s="74"/>
      <c r="AD959" s="74"/>
      <c r="AE959" s="74"/>
      <c r="AF959" s="74"/>
      <c r="AG959" s="74"/>
      <c r="AH959" s="74"/>
      <c r="AI959" s="74"/>
      <c r="AJ959" s="74"/>
      <c r="AK959" s="74"/>
      <c r="AL959" s="74"/>
      <c r="AM959" s="74"/>
    </row>
    <row r="960" spans="6:39">
      <c r="F960" s="74"/>
      <c r="G960" s="74"/>
      <c r="H960" s="74"/>
      <c r="I960" s="74"/>
      <c r="J960" s="74"/>
      <c r="K960" s="74"/>
      <c r="L960" s="74"/>
      <c r="M960" s="74"/>
      <c r="N960" s="74"/>
      <c r="O960" s="74"/>
      <c r="P960" s="74"/>
      <c r="Q960" s="74"/>
      <c r="R960" s="74"/>
      <c r="S960" s="74"/>
      <c r="T960" s="74"/>
      <c r="U960" s="74"/>
      <c r="V960" s="74"/>
      <c r="W960" s="74"/>
      <c r="X960" s="74"/>
      <c r="Y960" s="74"/>
      <c r="Z960" s="74"/>
      <c r="AA960" s="74"/>
      <c r="AB960" s="74"/>
      <c r="AC960" s="74"/>
      <c r="AD960" s="74"/>
      <c r="AE960" s="74"/>
      <c r="AF960" s="74"/>
      <c r="AG960" s="74"/>
      <c r="AH960" s="74"/>
      <c r="AI960" s="74"/>
      <c r="AJ960" s="74"/>
      <c r="AK960" s="74"/>
      <c r="AL960" s="74"/>
      <c r="AM960" s="74"/>
    </row>
    <row r="961" spans="6:39">
      <c r="F961" s="74"/>
      <c r="G961" s="74"/>
      <c r="H961" s="74"/>
      <c r="I961" s="74"/>
      <c r="J961" s="74"/>
      <c r="K961" s="74"/>
      <c r="L961" s="74"/>
      <c r="M961" s="74"/>
      <c r="N961" s="74"/>
      <c r="O961" s="74"/>
      <c r="P961" s="74"/>
      <c r="Q961" s="74"/>
      <c r="R961" s="74"/>
      <c r="S961" s="74"/>
      <c r="T961" s="74"/>
      <c r="U961" s="74"/>
      <c r="V961" s="74"/>
      <c r="W961" s="74"/>
      <c r="X961" s="74"/>
      <c r="Y961" s="74"/>
      <c r="Z961" s="74"/>
      <c r="AA961" s="74"/>
      <c r="AB961" s="74"/>
      <c r="AC961" s="74"/>
      <c r="AD961" s="74"/>
      <c r="AE961" s="74"/>
      <c r="AF961" s="74"/>
      <c r="AG961" s="74"/>
      <c r="AH961" s="74"/>
      <c r="AI961" s="74"/>
      <c r="AJ961" s="74"/>
      <c r="AK961" s="74"/>
      <c r="AL961" s="74"/>
      <c r="AM961" s="74"/>
    </row>
    <row r="962" spans="6:39">
      <c r="F962" s="74"/>
      <c r="G962" s="74"/>
      <c r="H962" s="74"/>
      <c r="I962" s="74"/>
      <c r="J962" s="74"/>
      <c r="K962" s="74"/>
      <c r="L962" s="74"/>
      <c r="M962" s="74"/>
      <c r="N962" s="74"/>
      <c r="O962" s="74"/>
      <c r="P962" s="74"/>
      <c r="Q962" s="74"/>
      <c r="R962" s="74"/>
      <c r="S962" s="74"/>
      <c r="T962" s="74"/>
      <c r="U962" s="74"/>
      <c r="V962" s="74"/>
      <c r="W962" s="74"/>
      <c r="X962" s="74"/>
      <c r="Y962" s="74"/>
      <c r="Z962" s="74"/>
      <c r="AA962" s="74"/>
      <c r="AB962" s="74"/>
      <c r="AC962" s="74"/>
      <c r="AD962" s="74"/>
      <c r="AE962" s="74"/>
      <c r="AF962" s="74"/>
      <c r="AG962" s="74"/>
      <c r="AH962" s="74"/>
      <c r="AI962" s="74"/>
      <c r="AJ962" s="74"/>
      <c r="AK962" s="74"/>
      <c r="AL962" s="74"/>
      <c r="AM962" s="74"/>
    </row>
    <row r="963" spans="6:39">
      <c r="F963" s="74"/>
      <c r="G963" s="74"/>
      <c r="H963" s="74"/>
      <c r="I963" s="74"/>
      <c r="J963" s="74"/>
      <c r="K963" s="74"/>
      <c r="L963" s="74"/>
      <c r="M963" s="74"/>
      <c r="N963" s="74"/>
      <c r="O963" s="74"/>
      <c r="P963" s="74"/>
      <c r="Q963" s="74"/>
      <c r="R963" s="74"/>
      <c r="S963" s="74"/>
      <c r="T963" s="74"/>
      <c r="U963" s="74"/>
      <c r="V963" s="74"/>
      <c r="W963" s="74"/>
      <c r="X963" s="74"/>
      <c r="Y963" s="74"/>
      <c r="Z963" s="74"/>
      <c r="AA963" s="74"/>
      <c r="AB963" s="74"/>
      <c r="AC963" s="74"/>
      <c r="AD963" s="74"/>
      <c r="AE963" s="74"/>
      <c r="AF963" s="74"/>
      <c r="AG963" s="74"/>
      <c r="AH963" s="74"/>
      <c r="AI963" s="74"/>
      <c r="AJ963" s="74"/>
      <c r="AK963" s="74"/>
      <c r="AL963" s="74"/>
      <c r="AM963" s="74"/>
    </row>
    <row r="964" spans="6:39">
      <c r="F964" s="74"/>
      <c r="G964" s="74"/>
      <c r="H964" s="74"/>
      <c r="I964" s="74"/>
      <c r="J964" s="74"/>
      <c r="K964" s="74"/>
      <c r="L964" s="74"/>
      <c r="M964" s="74"/>
      <c r="N964" s="74"/>
      <c r="O964" s="74"/>
      <c r="P964" s="74"/>
      <c r="Q964" s="74"/>
      <c r="R964" s="74"/>
      <c r="S964" s="74"/>
      <c r="T964" s="74"/>
      <c r="U964" s="74"/>
      <c r="V964" s="74"/>
      <c r="W964" s="74"/>
      <c r="X964" s="74"/>
      <c r="Y964" s="74"/>
      <c r="Z964" s="74"/>
      <c r="AA964" s="74"/>
      <c r="AB964" s="74"/>
      <c r="AC964" s="74"/>
      <c r="AD964" s="74"/>
      <c r="AE964" s="74"/>
      <c r="AF964" s="74"/>
      <c r="AG964" s="74"/>
      <c r="AH964" s="74"/>
      <c r="AI964" s="74"/>
      <c r="AJ964" s="74"/>
      <c r="AK964" s="74"/>
      <c r="AL964" s="74"/>
      <c r="AM964" s="74"/>
    </row>
    <row r="965" spans="6:39">
      <c r="F965" s="74"/>
      <c r="G965" s="74"/>
      <c r="H965" s="74"/>
      <c r="I965" s="74"/>
      <c r="J965" s="74"/>
      <c r="K965" s="74"/>
      <c r="L965" s="74"/>
      <c r="M965" s="74"/>
      <c r="N965" s="74"/>
      <c r="O965" s="74"/>
      <c r="P965" s="74"/>
      <c r="Q965" s="74"/>
      <c r="R965" s="74"/>
      <c r="S965" s="74"/>
      <c r="T965" s="74"/>
      <c r="U965" s="74"/>
      <c r="V965" s="74"/>
      <c r="W965" s="74"/>
      <c r="X965" s="74"/>
      <c r="Y965" s="74"/>
      <c r="Z965" s="74"/>
      <c r="AA965" s="74"/>
      <c r="AB965" s="74"/>
      <c r="AC965" s="74"/>
      <c r="AD965" s="74"/>
      <c r="AE965" s="74"/>
      <c r="AF965" s="74"/>
      <c r="AG965" s="74"/>
      <c r="AH965" s="74"/>
      <c r="AI965" s="74"/>
      <c r="AJ965" s="74"/>
      <c r="AK965" s="74"/>
      <c r="AL965" s="74"/>
      <c r="AM965" s="74"/>
    </row>
    <row r="966" spans="6:39">
      <c r="F966" s="74"/>
      <c r="G966" s="74"/>
      <c r="H966" s="74"/>
      <c r="I966" s="74"/>
      <c r="J966" s="74"/>
      <c r="K966" s="74"/>
      <c r="L966" s="74"/>
      <c r="M966" s="74"/>
      <c r="N966" s="74"/>
      <c r="O966" s="74"/>
      <c r="P966" s="74"/>
      <c r="Q966" s="74"/>
      <c r="R966" s="74"/>
      <c r="S966" s="74"/>
      <c r="T966" s="74"/>
      <c r="U966" s="74"/>
      <c r="V966" s="74"/>
      <c r="W966" s="74"/>
      <c r="X966" s="74"/>
      <c r="Y966" s="74"/>
      <c r="Z966" s="74"/>
      <c r="AA966" s="74"/>
      <c r="AB966" s="74"/>
      <c r="AC966" s="74"/>
      <c r="AD966" s="74"/>
      <c r="AE966" s="74"/>
      <c r="AF966" s="74"/>
      <c r="AG966" s="74"/>
      <c r="AH966" s="74"/>
      <c r="AI966" s="74"/>
      <c r="AJ966" s="74"/>
      <c r="AK966" s="74"/>
      <c r="AL966" s="74"/>
      <c r="AM966" s="74"/>
    </row>
    <row r="967" spans="6:39">
      <c r="F967" s="74"/>
      <c r="G967" s="74"/>
      <c r="H967" s="74"/>
      <c r="I967" s="74"/>
      <c r="J967" s="74"/>
      <c r="K967" s="74"/>
      <c r="L967" s="74"/>
      <c r="M967" s="74"/>
      <c r="N967" s="74"/>
      <c r="O967" s="74"/>
      <c r="P967" s="74"/>
      <c r="Q967" s="74"/>
      <c r="R967" s="74"/>
      <c r="S967" s="74"/>
      <c r="T967" s="74"/>
      <c r="U967" s="74"/>
      <c r="V967" s="74"/>
      <c r="W967" s="74"/>
      <c r="X967" s="74"/>
      <c r="Y967" s="74"/>
      <c r="Z967" s="74"/>
      <c r="AA967" s="74"/>
      <c r="AB967" s="74"/>
      <c r="AC967" s="74"/>
      <c r="AD967" s="74"/>
      <c r="AE967" s="74"/>
      <c r="AF967" s="74"/>
      <c r="AG967" s="74"/>
      <c r="AH967" s="74"/>
      <c r="AI967" s="74"/>
      <c r="AJ967" s="74"/>
      <c r="AK967" s="74"/>
      <c r="AL967" s="74"/>
      <c r="AM967" s="74"/>
    </row>
    <row r="968" spans="6:39">
      <c r="F968" s="74"/>
      <c r="G968" s="74"/>
      <c r="H968" s="74"/>
      <c r="I968" s="74"/>
      <c r="J968" s="74"/>
      <c r="K968" s="74"/>
      <c r="L968" s="74"/>
      <c r="M968" s="74"/>
      <c r="N968" s="74"/>
      <c r="O968" s="74"/>
      <c r="P968" s="74"/>
      <c r="Q968" s="74"/>
      <c r="R968" s="74"/>
      <c r="S968" s="74"/>
      <c r="T968" s="74"/>
      <c r="U968" s="74"/>
      <c r="V968" s="74"/>
      <c r="W968" s="74"/>
      <c r="X968" s="74"/>
      <c r="Y968" s="74"/>
      <c r="Z968" s="74"/>
      <c r="AA968" s="74"/>
      <c r="AB968" s="74"/>
      <c r="AC968" s="74"/>
      <c r="AD968" s="74"/>
      <c r="AE968" s="74"/>
      <c r="AF968" s="74"/>
      <c r="AG968" s="74"/>
      <c r="AH968" s="74"/>
      <c r="AI968" s="74"/>
      <c r="AJ968" s="74"/>
      <c r="AK968" s="74"/>
      <c r="AL968" s="74"/>
      <c r="AM968" s="74"/>
    </row>
    <row r="969" spans="6:39">
      <c r="F969" s="74"/>
      <c r="G969" s="74"/>
      <c r="H969" s="74"/>
      <c r="I969" s="74"/>
      <c r="J969" s="74"/>
      <c r="K969" s="74"/>
      <c r="L969" s="74"/>
      <c r="M969" s="74"/>
      <c r="N969" s="74"/>
      <c r="O969" s="74"/>
      <c r="P969" s="74"/>
      <c r="Q969" s="74"/>
      <c r="R969" s="74"/>
      <c r="S969" s="74"/>
      <c r="T969" s="74"/>
      <c r="U969" s="74"/>
      <c r="V969" s="74"/>
      <c r="W969" s="74"/>
      <c r="X969" s="74"/>
      <c r="Y969" s="74"/>
      <c r="Z969" s="74"/>
      <c r="AA969" s="74"/>
      <c r="AB969" s="74"/>
      <c r="AC969" s="74"/>
      <c r="AD969" s="74"/>
      <c r="AE969" s="74"/>
      <c r="AF969" s="74"/>
      <c r="AG969" s="74"/>
      <c r="AH969" s="74"/>
      <c r="AI969" s="74"/>
      <c r="AJ969" s="74"/>
      <c r="AK969" s="74"/>
      <c r="AL969" s="74"/>
      <c r="AM969" s="74"/>
    </row>
    <row r="970" spans="6:39">
      <c r="F970" s="74"/>
      <c r="G970" s="74"/>
      <c r="H970" s="74"/>
      <c r="I970" s="74"/>
      <c r="J970" s="74"/>
      <c r="K970" s="74"/>
      <c r="L970" s="74"/>
      <c r="M970" s="74"/>
      <c r="N970" s="74"/>
      <c r="O970" s="74"/>
      <c r="P970" s="74"/>
      <c r="Q970" s="74"/>
      <c r="R970" s="74"/>
      <c r="S970" s="74"/>
      <c r="T970" s="74"/>
      <c r="U970" s="74"/>
      <c r="V970" s="74"/>
      <c r="W970" s="74"/>
      <c r="X970" s="74"/>
      <c r="Y970" s="74"/>
      <c r="Z970" s="74"/>
      <c r="AA970" s="74"/>
      <c r="AB970" s="74"/>
      <c r="AC970" s="74"/>
      <c r="AD970" s="74"/>
      <c r="AE970" s="74"/>
      <c r="AF970" s="74"/>
      <c r="AG970" s="74"/>
      <c r="AH970" s="74"/>
      <c r="AI970" s="74"/>
      <c r="AJ970" s="74"/>
      <c r="AK970" s="74"/>
      <c r="AL970" s="74"/>
      <c r="AM970" s="74"/>
    </row>
    <row r="971" spans="6:39">
      <c r="F971" s="74"/>
      <c r="G971" s="74"/>
      <c r="H971" s="74"/>
      <c r="I971" s="74"/>
      <c r="J971" s="74"/>
      <c r="K971" s="74"/>
      <c r="L971" s="74"/>
      <c r="M971" s="74"/>
      <c r="N971" s="74"/>
      <c r="O971" s="74"/>
      <c r="P971" s="74"/>
      <c r="Q971" s="74"/>
      <c r="R971" s="74"/>
      <c r="S971" s="74"/>
      <c r="T971" s="74"/>
      <c r="U971" s="74"/>
      <c r="V971" s="74"/>
      <c r="W971" s="74"/>
      <c r="X971" s="74"/>
      <c r="Y971" s="74"/>
      <c r="Z971" s="74"/>
      <c r="AA971" s="74"/>
      <c r="AB971" s="74"/>
      <c r="AC971" s="74"/>
      <c r="AD971" s="74"/>
      <c r="AE971" s="74"/>
      <c r="AF971" s="74"/>
      <c r="AG971" s="74"/>
      <c r="AH971" s="74"/>
      <c r="AI971" s="74"/>
      <c r="AJ971" s="74"/>
      <c r="AK971" s="74"/>
      <c r="AL971" s="74"/>
      <c r="AM971" s="74"/>
    </row>
    <row r="972" spans="6:39">
      <c r="F972" s="74"/>
      <c r="G972" s="74"/>
      <c r="H972" s="74"/>
      <c r="I972" s="74"/>
      <c r="J972" s="74"/>
      <c r="K972" s="74"/>
      <c r="L972" s="74"/>
      <c r="M972" s="74"/>
      <c r="N972" s="74"/>
      <c r="O972" s="74"/>
      <c r="P972" s="74"/>
      <c r="Q972" s="74"/>
      <c r="R972" s="74"/>
      <c r="S972" s="74"/>
      <c r="T972" s="74"/>
      <c r="U972" s="74"/>
      <c r="V972" s="74"/>
      <c r="W972" s="74"/>
      <c r="X972" s="74"/>
      <c r="Y972" s="74"/>
      <c r="Z972" s="74"/>
      <c r="AA972" s="74"/>
      <c r="AB972" s="74"/>
      <c r="AC972" s="74"/>
      <c r="AD972" s="74"/>
      <c r="AE972" s="74"/>
      <c r="AF972" s="74"/>
      <c r="AG972" s="74"/>
      <c r="AH972" s="74"/>
      <c r="AI972" s="74"/>
      <c r="AJ972" s="74"/>
      <c r="AK972" s="74"/>
      <c r="AL972" s="74"/>
      <c r="AM972" s="74"/>
    </row>
    <row r="973" spans="6:39">
      <c r="F973" s="74"/>
      <c r="G973" s="74"/>
      <c r="H973" s="74"/>
      <c r="I973" s="74"/>
      <c r="J973" s="74"/>
      <c r="K973" s="74"/>
      <c r="L973" s="74"/>
      <c r="M973" s="74"/>
      <c r="N973" s="74"/>
      <c r="O973" s="74"/>
      <c r="P973" s="74"/>
      <c r="Q973" s="74"/>
      <c r="R973" s="74"/>
      <c r="S973" s="74"/>
      <c r="T973" s="74"/>
      <c r="U973" s="74"/>
      <c r="V973" s="74"/>
      <c r="W973" s="74"/>
      <c r="X973" s="74"/>
      <c r="Y973" s="74"/>
      <c r="Z973" s="74"/>
      <c r="AA973" s="74"/>
      <c r="AB973" s="74"/>
      <c r="AC973" s="74"/>
      <c r="AD973" s="74"/>
      <c r="AE973" s="74"/>
      <c r="AF973" s="74"/>
      <c r="AG973" s="74"/>
      <c r="AH973" s="74"/>
      <c r="AI973" s="74"/>
      <c r="AJ973" s="74"/>
      <c r="AK973" s="74"/>
      <c r="AL973" s="74"/>
      <c r="AM973" s="74"/>
    </row>
    <row r="974" spans="6:39">
      <c r="F974" s="74"/>
      <c r="G974" s="74"/>
      <c r="H974" s="74"/>
      <c r="I974" s="74"/>
      <c r="J974" s="74"/>
      <c r="K974" s="74"/>
      <c r="L974" s="74"/>
      <c r="M974" s="74"/>
      <c r="N974" s="74"/>
      <c r="O974" s="74"/>
      <c r="P974" s="74"/>
      <c r="Q974" s="74"/>
      <c r="R974" s="74"/>
      <c r="S974" s="74"/>
      <c r="T974" s="74"/>
      <c r="U974" s="74"/>
      <c r="V974" s="74"/>
      <c r="W974" s="74"/>
      <c r="X974" s="74"/>
      <c r="Y974" s="74"/>
      <c r="Z974" s="74"/>
      <c r="AA974" s="74"/>
      <c r="AB974" s="74"/>
      <c r="AC974" s="74"/>
      <c r="AD974" s="74"/>
      <c r="AE974" s="74"/>
      <c r="AF974" s="74"/>
      <c r="AG974" s="74"/>
      <c r="AH974" s="74"/>
      <c r="AI974" s="74"/>
      <c r="AJ974" s="74"/>
      <c r="AK974" s="74"/>
      <c r="AL974" s="74"/>
      <c r="AM974" s="74"/>
    </row>
    <row r="975" spans="6:39">
      <c r="F975" s="74"/>
      <c r="G975" s="74"/>
      <c r="H975" s="74"/>
      <c r="I975" s="74"/>
      <c r="J975" s="74"/>
      <c r="K975" s="74"/>
      <c r="L975" s="74"/>
      <c r="M975" s="74"/>
      <c r="N975" s="74"/>
      <c r="O975" s="74"/>
      <c r="P975" s="74"/>
      <c r="Q975" s="74"/>
      <c r="R975" s="74"/>
      <c r="S975" s="74"/>
      <c r="T975" s="74"/>
      <c r="U975" s="74"/>
      <c r="V975" s="74"/>
      <c r="W975" s="74"/>
      <c r="X975" s="74"/>
      <c r="Y975" s="74"/>
      <c r="Z975" s="74"/>
      <c r="AA975" s="74"/>
      <c r="AB975" s="74"/>
      <c r="AC975" s="74"/>
      <c r="AD975" s="74"/>
      <c r="AE975" s="74"/>
      <c r="AF975" s="74"/>
      <c r="AG975" s="74"/>
      <c r="AH975" s="74"/>
      <c r="AI975" s="74"/>
      <c r="AJ975" s="74"/>
      <c r="AK975" s="74"/>
      <c r="AL975" s="74"/>
      <c r="AM975" s="74"/>
    </row>
    <row r="976" spans="6:39">
      <c r="F976" s="74"/>
      <c r="G976" s="74"/>
      <c r="H976" s="74"/>
      <c r="I976" s="74"/>
      <c r="J976" s="74"/>
      <c r="K976" s="74"/>
      <c r="L976" s="74"/>
      <c r="M976" s="74"/>
      <c r="N976" s="74"/>
      <c r="O976" s="74"/>
      <c r="P976" s="74"/>
      <c r="Q976" s="74"/>
      <c r="R976" s="74"/>
      <c r="S976" s="74"/>
      <c r="T976" s="74"/>
      <c r="U976" s="74"/>
      <c r="V976" s="74"/>
      <c r="W976" s="74"/>
      <c r="X976" s="74"/>
      <c r="Y976" s="74"/>
      <c r="Z976" s="74"/>
      <c r="AA976" s="74"/>
      <c r="AB976" s="74"/>
      <c r="AC976" s="74"/>
      <c r="AD976" s="74"/>
      <c r="AE976" s="74"/>
      <c r="AF976" s="74"/>
      <c r="AG976" s="74"/>
      <c r="AH976" s="74"/>
      <c r="AI976" s="74"/>
      <c r="AJ976" s="74"/>
      <c r="AK976" s="74"/>
      <c r="AL976" s="74"/>
      <c r="AM976" s="74"/>
    </row>
    <row r="977" spans="6:39">
      <c r="F977" s="74"/>
      <c r="G977" s="74"/>
      <c r="H977" s="74"/>
      <c r="I977" s="74"/>
      <c r="J977" s="74"/>
      <c r="K977" s="74"/>
      <c r="L977" s="74"/>
      <c r="M977" s="74"/>
      <c r="N977" s="74"/>
      <c r="O977" s="74"/>
      <c r="P977" s="74"/>
      <c r="Q977" s="74"/>
      <c r="R977" s="74"/>
      <c r="S977" s="74"/>
      <c r="T977" s="74"/>
      <c r="U977" s="74"/>
      <c r="V977" s="74"/>
      <c r="W977" s="74"/>
      <c r="X977" s="74"/>
      <c r="Y977" s="74"/>
      <c r="Z977" s="74"/>
      <c r="AA977" s="74"/>
      <c r="AB977" s="74"/>
      <c r="AC977" s="74"/>
      <c r="AD977" s="74"/>
      <c r="AE977" s="74"/>
      <c r="AF977" s="74"/>
      <c r="AG977" s="74"/>
      <c r="AH977" s="74"/>
      <c r="AI977" s="74"/>
      <c r="AJ977" s="74"/>
      <c r="AK977" s="74"/>
      <c r="AL977" s="74"/>
      <c r="AM977" s="74"/>
    </row>
    <row r="978" spans="6:39">
      <c r="F978" s="74"/>
      <c r="G978" s="74"/>
      <c r="H978" s="74"/>
      <c r="I978" s="74"/>
      <c r="J978" s="74"/>
      <c r="K978" s="74"/>
      <c r="L978" s="74"/>
      <c r="M978" s="74"/>
      <c r="N978" s="74"/>
      <c r="O978" s="74"/>
      <c r="P978" s="74"/>
      <c r="Q978" s="74"/>
      <c r="R978" s="74"/>
      <c r="S978" s="74"/>
      <c r="T978" s="74"/>
      <c r="U978" s="74"/>
      <c r="V978" s="74"/>
      <c r="W978" s="74"/>
      <c r="X978" s="74"/>
      <c r="Y978" s="74"/>
      <c r="Z978" s="74"/>
      <c r="AA978" s="74"/>
      <c r="AB978" s="74"/>
      <c r="AC978" s="74"/>
      <c r="AD978" s="74"/>
      <c r="AE978" s="74"/>
      <c r="AF978" s="74"/>
      <c r="AG978" s="74"/>
      <c r="AH978" s="74"/>
      <c r="AI978" s="74"/>
      <c r="AJ978" s="74"/>
      <c r="AK978" s="74"/>
      <c r="AL978" s="74"/>
      <c r="AM978" s="74"/>
    </row>
    <row r="979" spans="6:39">
      <c r="F979" s="74"/>
      <c r="G979" s="74"/>
      <c r="H979" s="74"/>
      <c r="I979" s="74"/>
      <c r="J979" s="74"/>
      <c r="K979" s="74"/>
      <c r="L979" s="74"/>
      <c r="M979" s="74"/>
      <c r="N979" s="74"/>
      <c r="O979" s="74"/>
      <c r="P979" s="74"/>
      <c r="Q979" s="74"/>
      <c r="R979" s="74"/>
      <c r="S979" s="74"/>
      <c r="T979" s="74"/>
      <c r="U979" s="74"/>
      <c r="V979" s="74"/>
      <c r="W979" s="74"/>
      <c r="X979" s="74"/>
      <c r="Y979" s="74"/>
      <c r="Z979" s="74"/>
      <c r="AA979" s="74"/>
      <c r="AB979" s="74"/>
      <c r="AC979" s="74"/>
      <c r="AD979" s="74"/>
      <c r="AE979" s="74"/>
      <c r="AF979" s="74"/>
      <c r="AG979" s="74"/>
      <c r="AH979" s="74"/>
      <c r="AI979" s="74"/>
      <c r="AJ979" s="74"/>
      <c r="AK979" s="74"/>
      <c r="AL979" s="74"/>
      <c r="AM979" s="74"/>
    </row>
    <row r="980" spans="6:39">
      <c r="F980" s="74"/>
      <c r="G980" s="74"/>
      <c r="H980" s="74"/>
      <c r="I980" s="74"/>
      <c r="J980" s="74"/>
      <c r="K980" s="74"/>
      <c r="L980" s="74"/>
      <c r="M980" s="74"/>
      <c r="N980" s="74"/>
      <c r="O980" s="74"/>
      <c r="P980" s="74"/>
      <c r="Q980" s="74"/>
      <c r="R980" s="74"/>
      <c r="S980" s="74"/>
      <c r="T980" s="74"/>
      <c r="U980" s="74"/>
      <c r="V980" s="74"/>
      <c r="W980" s="74"/>
      <c r="X980" s="74"/>
      <c r="Y980" s="74"/>
      <c r="Z980" s="74"/>
      <c r="AA980" s="74"/>
      <c r="AB980" s="74"/>
      <c r="AC980" s="74"/>
      <c r="AD980" s="74"/>
      <c r="AE980" s="74"/>
      <c r="AF980" s="74"/>
      <c r="AG980" s="74"/>
      <c r="AH980" s="74"/>
      <c r="AI980" s="74"/>
      <c r="AJ980" s="74"/>
      <c r="AK980" s="74"/>
      <c r="AL980" s="74"/>
      <c r="AM980" s="74"/>
    </row>
    <row r="981" spans="6:39">
      <c r="F981" s="74"/>
      <c r="G981" s="74"/>
      <c r="H981" s="74"/>
      <c r="I981" s="74"/>
      <c r="J981" s="74"/>
      <c r="K981" s="74"/>
      <c r="L981" s="74"/>
      <c r="M981" s="74"/>
      <c r="N981" s="74"/>
      <c r="O981" s="74"/>
      <c r="P981" s="74"/>
      <c r="Q981" s="74"/>
      <c r="R981" s="74"/>
      <c r="S981" s="74"/>
      <c r="T981" s="74"/>
      <c r="U981" s="74"/>
      <c r="V981" s="74"/>
      <c r="W981" s="74"/>
      <c r="X981" s="74"/>
      <c r="Y981" s="74"/>
      <c r="Z981" s="74"/>
      <c r="AA981" s="74"/>
      <c r="AB981" s="74"/>
      <c r="AC981" s="74"/>
      <c r="AD981" s="74"/>
      <c r="AE981" s="74"/>
      <c r="AF981" s="74"/>
      <c r="AG981" s="74"/>
      <c r="AH981" s="74"/>
      <c r="AI981" s="74"/>
      <c r="AJ981" s="74"/>
      <c r="AK981" s="74"/>
      <c r="AL981" s="74"/>
      <c r="AM981" s="74"/>
    </row>
    <row r="982" spans="6:39">
      <c r="F982" s="74"/>
      <c r="G982" s="74"/>
      <c r="H982" s="74"/>
      <c r="I982" s="74"/>
      <c r="J982" s="74"/>
      <c r="K982" s="74"/>
      <c r="L982" s="74"/>
      <c r="M982" s="74"/>
      <c r="N982" s="74"/>
      <c r="O982" s="74"/>
      <c r="P982" s="74"/>
      <c r="Q982" s="74"/>
      <c r="R982" s="74"/>
      <c r="S982" s="74"/>
      <c r="T982" s="74"/>
      <c r="U982" s="74"/>
      <c r="V982" s="74"/>
      <c r="W982" s="74"/>
      <c r="X982" s="74"/>
      <c r="Y982" s="74"/>
      <c r="Z982" s="74"/>
      <c r="AA982" s="74"/>
      <c r="AB982" s="74"/>
      <c r="AC982" s="74"/>
      <c r="AD982" s="74"/>
      <c r="AE982" s="74"/>
      <c r="AF982" s="74"/>
      <c r="AG982" s="74"/>
      <c r="AH982" s="74"/>
      <c r="AI982" s="74"/>
      <c r="AJ982" s="74"/>
      <c r="AK982" s="74"/>
      <c r="AL982" s="74"/>
      <c r="AM982" s="74"/>
    </row>
    <row r="983" spans="6:39">
      <c r="F983" s="74"/>
      <c r="G983" s="74"/>
      <c r="H983" s="74"/>
      <c r="I983" s="74"/>
      <c r="J983" s="74"/>
      <c r="K983" s="74"/>
      <c r="L983" s="74"/>
      <c r="M983" s="74"/>
      <c r="N983" s="74"/>
      <c r="O983" s="74"/>
      <c r="P983" s="74"/>
      <c r="Q983" s="74"/>
      <c r="R983" s="74"/>
      <c r="S983" s="74"/>
      <c r="T983" s="74"/>
      <c r="U983" s="74"/>
      <c r="V983" s="74"/>
      <c r="W983" s="74"/>
      <c r="X983" s="74"/>
      <c r="Y983" s="74"/>
      <c r="Z983" s="74"/>
      <c r="AA983" s="74"/>
      <c r="AB983" s="74"/>
      <c r="AC983" s="74"/>
      <c r="AD983" s="74"/>
      <c r="AE983" s="74"/>
      <c r="AF983" s="74"/>
      <c r="AG983" s="74"/>
      <c r="AH983" s="74"/>
      <c r="AI983" s="74"/>
      <c r="AJ983" s="74"/>
      <c r="AK983" s="74"/>
      <c r="AL983" s="74"/>
      <c r="AM983" s="74"/>
    </row>
    <row r="984" spans="6:39">
      <c r="F984" s="74"/>
      <c r="G984" s="74"/>
      <c r="H984" s="74"/>
      <c r="I984" s="74"/>
      <c r="J984" s="74"/>
      <c r="K984" s="74"/>
      <c r="L984" s="74"/>
      <c r="M984" s="74"/>
      <c r="N984" s="74"/>
      <c r="O984" s="74"/>
      <c r="P984" s="74"/>
      <c r="Q984" s="74"/>
      <c r="R984" s="74"/>
      <c r="S984" s="74"/>
      <c r="T984" s="74"/>
      <c r="U984" s="74"/>
      <c r="V984" s="74"/>
      <c r="W984" s="74"/>
      <c r="X984" s="74"/>
      <c r="Y984" s="74"/>
      <c r="Z984" s="74"/>
      <c r="AA984" s="74"/>
      <c r="AB984" s="74"/>
      <c r="AC984" s="74"/>
      <c r="AD984" s="74"/>
      <c r="AE984" s="74"/>
      <c r="AF984" s="74"/>
      <c r="AG984" s="74"/>
      <c r="AH984" s="74"/>
      <c r="AI984" s="74"/>
      <c r="AJ984" s="74"/>
      <c r="AK984" s="74"/>
      <c r="AL984" s="74"/>
      <c r="AM984" s="74"/>
    </row>
    <row r="985" spans="6:39">
      <c r="F985" s="74"/>
      <c r="G985" s="74"/>
      <c r="H985" s="74"/>
      <c r="I985" s="74"/>
      <c r="J985" s="74"/>
      <c r="K985" s="74"/>
      <c r="L985" s="74"/>
      <c r="M985" s="74"/>
      <c r="N985" s="74"/>
      <c r="O985" s="74"/>
      <c r="P985" s="74"/>
      <c r="Q985" s="74"/>
      <c r="R985" s="74"/>
      <c r="S985" s="74"/>
      <c r="T985" s="74"/>
      <c r="U985" s="74"/>
      <c r="V985" s="74"/>
      <c r="W985" s="74"/>
      <c r="X985" s="74"/>
      <c r="Y985" s="74"/>
      <c r="Z985" s="74"/>
      <c r="AA985" s="74"/>
      <c r="AB985" s="74"/>
      <c r="AC985" s="74"/>
      <c r="AD985" s="74"/>
      <c r="AE985" s="74"/>
      <c r="AF985" s="74"/>
      <c r="AG985" s="74"/>
      <c r="AH985" s="74"/>
      <c r="AI985" s="74"/>
      <c r="AJ985" s="74"/>
      <c r="AK985" s="74"/>
      <c r="AL985" s="74"/>
      <c r="AM985" s="74"/>
    </row>
    <row r="986" spans="6:39">
      <c r="F986" s="74"/>
      <c r="G986" s="74"/>
      <c r="H986" s="74"/>
      <c r="I986" s="74"/>
      <c r="J986" s="74"/>
      <c r="K986" s="74"/>
      <c r="L986" s="74"/>
      <c r="M986" s="74"/>
      <c r="N986" s="74"/>
      <c r="O986" s="74"/>
      <c r="P986" s="74"/>
      <c r="Q986" s="74"/>
      <c r="R986" s="74"/>
      <c r="S986" s="74"/>
      <c r="T986" s="74"/>
      <c r="U986" s="74"/>
      <c r="V986" s="74"/>
      <c r="W986" s="74"/>
      <c r="X986" s="74"/>
      <c r="Y986" s="74"/>
      <c r="Z986" s="74"/>
      <c r="AA986" s="74"/>
      <c r="AB986" s="74"/>
      <c r="AC986" s="74"/>
      <c r="AD986" s="74"/>
      <c r="AE986" s="74"/>
      <c r="AF986" s="74"/>
      <c r="AG986" s="74"/>
      <c r="AH986" s="74"/>
      <c r="AI986" s="74"/>
      <c r="AJ986" s="74"/>
      <c r="AK986" s="74"/>
      <c r="AL986" s="74"/>
      <c r="AM986" s="74"/>
    </row>
    <row r="987" spans="6:39">
      <c r="F987" s="74"/>
      <c r="G987" s="74"/>
      <c r="H987" s="74"/>
      <c r="I987" s="74"/>
      <c r="J987" s="74"/>
      <c r="K987" s="74"/>
      <c r="L987" s="74"/>
      <c r="M987" s="74"/>
      <c r="N987" s="74"/>
      <c r="O987" s="74"/>
      <c r="P987" s="74"/>
      <c r="Q987" s="74"/>
      <c r="R987" s="74"/>
      <c r="S987" s="74"/>
      <c r="T987" s="74"/>
      <c r="U987" s="74"/>
      <c r="V987" s="74"/>
      <c r="W987" s="74"/>
      <c r="X987" s="74"/>
      <c r="Y987" s="74"/>
      <c r="Z987" s="74"/>
      <c r="AA987" s="74"/>
      <c r="AB987" s="74"/>
      <c r="AC987" s="74"/>
      <c r="AD987" s="74"/>
      <c r="AE987" s="74"/>
      <c r="AF987" s="74"/>
      <c r="AG987" s="74"/>
      <c r="AH987" s="74"/>
      <c r="AI987" s="74"/>
      <c r="AJ987" s="74"/>
      <c r="AK987" s="74"/>
      <c r="AL987" s="74"/>
      <c r="AM987" s="74"/>
    </row>
    <row r="988" spans="6:39">
      <c r="F988" s="74"/>
      <c r="G988" s="74"/>
      <c r="H988" s="74"/>
      <c r="I988" s="74"/>
      <c r="J988" s="74"/>
      <c r="K988" s="74"/>
      <c r="L988" s="74"/>
      <c r="M988" s="74"/>
      <c r="N988" s="74"/>
      <c r="O988" s="74"/>
      <c r="P988" s="74"/>
      <c r="Q988" s="74"/>
      <c r="R988" s="74"/>
      <c r="S988" s="74"/>
      <c r="T988" s="74"/>
      <c r="U988" s="74"/>
      <c r="V988" s="74"/>
      <c r="W988" s="74"/>
      <c r="X988" s="74"/>
      <c r="Y988" s="74"/>
      <c r="Z988" s="74"/>
      <c r="AA988" s="74"/>
      <c r="AB988" s="74"/>
      <c r="AC988" s="74"/>
      <c r="AD988" s="74"/>
      <c r="AE988" s="74"/>
      <c r="AF988" s="74"/>
      <c r="AG988" s="74"/>
      <c r="AH988" s="74"/>
      <c r="AI988" s="74"/>
      <c r="AJ988" s="74"/>
      <c r="AK988" s="74"/>
      <c r="AL988" s="74"/>
      <c r="AM988" s="74"/>
    </row>
    <row r="989" spans="6:39">
      <c r="F989" s="74"/>
      <c r="G989" s="74"/>
      <c r="H989" s="74"/>
      <c r="I989" s="74"/>
      <c r="J989" s="74"/>
      <c r="K989" s="74"/>
      <c r="L989" s="74"/>
      <c r="M989" s="74"/>
      <c r="N989" s="74"/>
      <c r="O989" s="74"/>
      <c r="P989" s="74"/>
      <c r="Q989" s="74"/>
      <c r="R989" s="74"/>
      <c r="S989" s="74"/>
      <c r="T989" s="74"/>
      <c r="U989" s="74"/>
      <c r="V989" s="74"/>
      <c r="W989" s="74"/>
      <c r="X989" s="74"/>
      <c r="Y989" s="74"/>
      <c r="Z989" s="74"/>
      <c r="AA989" s="74"/>
      <c r="AB989" s="74"/>
      <c r="AC989" s="74"/>
      <c r="AD989" s="74"/>
      <c r="AE989" s="74"/>
      <c r="AF989" s="74"/>
      <c r="AG989" s="74"/>
      <c r="AH989" s="74"/>
      <c r="AI989" s="74"/>
      <c r="AJ989" s="74"/>
      <c r="AK989" s="74"/>
      <c r="AL989" s="74"/>
      <c r="AM989" s="74"/>
    </row>
    <row r="990" spans="6:39">
      <c r="F990" s="74"/>
      <c r="G990" s="74"/>
      <c r="H990" s="74"/>
      <c r="I990" s="74"/>
      <c r="J990" s="74"/>
      <c r="K990" s="74"/>
      <c r="L990" s="74"/>
      <c r="M990" s="74"/>
      <c r="N990" s="74"/>
      <c r="O990" s="74"/>
      <c r="P990" s="74"/>
      <c r="Q990" s="74"/>
      <c r="R990" s="74"/>
      <c r="S990" s="74"/>
      <c r="T990" s="74"/>
      <c r="U990" s="74"/>
      <c r="V990" s="74"/>
      <c r="W990" s="74"/>
      <c r="X990" s="74"/>
      <c r="Y990" s="74"/>
      <c r="Z990" s="74"/>
      <c r="AA990" s="74"/>
      <c r="AB990" s="74"/>
      <c r="AC990" s="74"/>
      <c r="AD990" s="74"/>
      <c r="AE990" s="74"/>
      <c r="AF990" s="74"/>
      <c r="AG990" s="74"/>
      <c r="AH990" s="74"/>
      <c r="AI990" s="74"/>
      <c r="AJ990" s="74"/>
      <c r="AK990" s="74"/>
      <c r="AL990" s="74"/>
      <c r="AM990" s="74"/>
    </row>
    <row r="991" spans="6:39">
      <c r="F991" s="74"/>
      <c r="G991" s="74"/>
      <c r="H991" s="74"/>
      <c r="I991" s="74"/>
      <c r="J991" s="74"/>
      <c r="K991" s="74"/>
      <c r="L991" s="74"/>
      <c r="M991" s="74"/>
      <c r="N991" s="74"/>
      <c r="O991" s="74"/>
      <c r="P991" s="74"/>
      <c r="Q991" s="74"/>
      <c r="R991" s="74"/>
      <c r="S991" s="74"/>
      <c r="T991" s="74"/>
      <c r="U991" s="74"/>
      <c r="V991" s="74"/>
      <c r="W991" s="74"/>
      <c r="X991" s="74"/>
      <c r="Y991" s="74"/>
      <c r="Z991" s="74"/>
      <c r="AA991" s="74"/>
      <c r="AB991" s="74"/>
      <c r="AC991" s="74"/>
      <c r="AD991" s="74"/>
      <c r="AE991" s="74"/>
      <c r="AF991" s="74"/>
      <c r="AG991" s="74"/>
      <c r="AH991" s="74"/>
      <c r="AI991" s="74"/>
      <c r="AJ991" s="74"/>
      <c r="AK991" s="74"/>
      <c r="AL991" s="74"/>
      <c r="AM991" s="74"/>
    </row>
    <row r="992" spans="6:39">
      <c r="F992" s="74"/>
      <c r="G992" s="74"/>
      <c r="H992" s="74"/>
      <c r="I992" s="74"/>
      <c r="J992" s="74"/>
      <c r="K992" s="74"/>
      <c r="L992" s="74"/>
      <c r="M992" s="74"/>
      <c r="N992" s="74"/>
      <c r="O992" s="74"/>
      <c r="P992" s="74"/>
      <c r="Q992" s="74"/>
      <c r="R992" s="74"/>
      <c r="S992" s="74"/>
      <c r="T992" s="74"/>
      <c r="U992" s="74"/>
      <c r="V992" s="74"/>
      <c r="W992" s="74"/>
      <c r="X992" s="74"/>
      <c r="Y992" s="74"/>
      <c r="Z992" s="74"/>
      <c r="AA992" s="74"/>
      <c r="AB992" s="74"/>
      <c r="AC992" s="74"/>
      <c r="AD992" s="74"/>
      <c r="AE992" s="74"/>
      <c r="AF992" s="74"/>
      <c r="AG992" s="74"/>
      <c r="AH992" s="74"/>
      <c r="AI992" s="74"/>
      <c r="AJ992" s="74"/>
      <c r="AK992" s="74"/>
      <c r="AL992" s="74"/>
      <c r="AM992" s="74"/>
    </row>
    <row r="993" spans="6:39">
      <c r="F993" s="74"/>
      <c r="G993" s="74"/>
      <c r="H993" s="74"/>
      <c r="I993" s="74"/>
      <c r="J993" s="74"/>
      <c r="K993" s="74"/>
      <c r="L993" s="74"/>
      <c r="M993" s="74"/>
      <c r="N993" s="74"/>
      <c r="O993" s="74"/>
      <c r="P993" s="74"/>
      <c r="Q993" s="74"/>
      <c r="R993" s="74"/>
      <c r="S993" s="74"/>
      <c r="T993" s="74"/>
      <c r="U993" s="74"/>
      <c r="V993" s="74"/>
      <c r="W993" s="74"/>
      <c r="X993" s="74"/>
      <c r="Y993" s="74"/>
      <c r="Z993" s="74"/>
      <c r="AA993" s="74"/>
      <c r="AB993" s="74"/>
      <c r="AC993" s="74"/>
      <c r="AD993" s="74"/>
      <c r="AE993" s="74"/>
      <c r="AF993" s="74"/>
      <c r="AG993" s="74"/>
      <c r="AH993" s="74"/>
      <c r="AI993" s="74"/>
      <c r="AJ993" s="74"/>
      <c r="AK993" s="74"/>
      <c r="AL993" s="74"/>
      <c r="AM993" s="74"/>
    </row>
    <row r="994" spans="6:39">
      <c r="F994" s="74"/>
      <c r="G994" s="74"/>
      <c r="H994" s="74"/>
      <c r="I994" s="74"/>
      <c r="J994" s="74"/>
      <c r="K994" s="74"/>
      <c r="L994" s="74"/>
      <c r="M994" s="74"/>
      <c r="N994" s="74"/>
      <c r="O994" s="74"/>
      <c r="P994" s="74"/>
      <c r="Q994" s="74"/>
      <c r="R994" s="74"/>
      <c r="S994" s="74"/>
      <c r="T994" s="74"/>
      <c r="U994" s="74"/>
      <c r="V994" s="74"/>
      <c r="W994" s="74"/>
      <c r="X994" s="74"/>
      <c r="Y994" s="74"/>
      <c r="Z994" s="74"/>
      <c r="AA994" s="74"/>
      <c r="AB994" s="74"/>
      <c r="AC994" s="74"/>
      <c r="AD994" s="74"/>
      <c r="AE994" s="74"/>
      <c r="AF994" s="74"/>
      <c r="AG994" s="74"/>
      <c r="AH994" s="74"/>
      <c r="AI994" s="74"/>
      <c r="AJ994" s="74"/>
      <c r="AK994" s="74"/>
      <c r="AL994" s="74"/>
      <c r="AM994" s="74"/>
    </row>
    <row r="995" spans="6:39">
      <c r="F995" s="74"/>
      <c r="G995" s="74"/>
      <c r="H995" s="74"/>
      <c r="I995" s="74"/>
      <c r="J995" s="74"/>
      <c r="K995" s="74"/>
      <c r="L995" s="74"/>
      <c r="M995" s="74"/>
      <c r="N995" s="74"/>
      <c r="O995" s="74"/>
      <c r="P995" s="74"/>
      <c r="Q995" s="74"/>
      <c r="R995" s="74"/>
      <c r="S995" s="74"/>
      <c r="T995" s="74"/>
      <c r="U995" s="74"/>
      <c r="V995" s="74"/>
      <c r="W995" s="74"/>
      <c r="X995" s="74"/>
      <c r="Y995" s="74"/>
      <c r="Z995" s="74"/>
      <c r="AA995" s="74"/>
      <c r="AB995" s="74"/>
      <c r="AC995" s="74"/>
      <c r="AD995" s="74"/>
      <c r="AE995" s="74"/>
      <c r="AF995" s="74"/>
      <c r="AG995" s="74"/>
      <c r="AH995" s="74"/>
      <c r="AI995" s="74"/>
      <c r="AJ995" s="74"/>
      <c r="AK995" s="74"/>
      <c r="AL995" s="74"/>
      <c r="AM995" s="74"/>
    </row>
    <row r="996" spans="6:39">
      <c r="F996" s="74"/>
      <c r="G996" s="74"/>
      <c r="H996" s="74"/>
      <c r="I996" s="74"/>
      <c r="J996" s="74"/>
      <c r="K996" s="74"/>
      <c r="L996" s="74"/>
      <c r="M996" s="74"/>
      <c r="N996" s="74"/>
      <c r="O996" s="74"/>
      <c r="P996" s="74"/>
      <c r="Q996" s="74"/>
      <c r="R996" s="74"/>
      <c r="S996" s="74"/>
      <c r="T996" s="74"/>
      <c r="U996" s="74"/>
      <c r="V996" s="74"/>
      <c r="W996" s="74"/>
      <c r="X996" s="74"/>
      <c r="Y996" s="74"/>
      <c r="Z996" s="74"/>
      <c r="AA996" s="74"/>
      <c r="AB996" s="74"/>
      <c r="AC996" s="74"/>
      <c r="AD996" s="74"/>
      <c r="AE996" s="74"/>
      <c r="AF996" s="74"/>
      <c r="AG996" s="74"/>
      <c r="AH996" s="74"/>
      <c r="AI996" s="74"/>
      <c r="AJ996" s="74"/>
      <c r="AK996" s="74"/>
      <c r="AL996" s="74"/>
      <c r="AM996" s="74"/>
    </row>
    <row r="997" spans="6:39">
      <c r="F997" s="74"/>
      <c r="G997" s="74"/>
      <c r="H997" s="74"/>
      <c r="I997" s="74"/>
      <c r="J997" s="74"/>
      <c r="K997" s="74"/>
      <c r="L997" s="74"/>
      <c r="M997" s="74"/>
      <c r="N997" s="74"/>
      <c r="O997" s="74"/>
      <c r="P997" s="74"/>
      <c r="Q997" s="74"/>
      <c r="R997" s="74"/>
      <c r="S997" s="74"/>
      <c r="T997" s="74"/>
      <c r="U997" s="74"/>
      <c r="V997" s="74"/>
      <c r="W997" s="74"/>
      <c r="X997" s="74"/>
      <c r="Y997" s="74"/>
      <c r="Z997" s="74"/>
      <c r="AA997" s="74"/>
      <c r="AB997" s="74"/>
      <c r="AC997" s="74"/>
      <c r="AD997" s="74"/>
      <c r="AE997" s="74"/>
      <c r="AF997" s="74"/>
      <c r="AG997" s="74"/>
      <c r="AH997" s="74"/>
      <c r="AI997" s="74"/>
      <c r="AJ997" s="74"/>
      <c r="AK997" s="74"/>
      <c r="AL997" s="74"/>
      <c r="AM997" s="74"/>
    </row>
    <row r="998" spans="6:39">
      <c r="F998" s="74"/>
      <c r="G998" s="74"/>
      <c r="H998" s="74"/>
      <c r="I998" s="74"/>
      <c r="J998" s="74"/>
      <c r="K998" s="74"/>
      <c r="L998" s="74"/>
      <c r="M998" s="74"/>
      <c r="N998" s="74"/>
      <c r="O998" s="74"/>
      <c r="P998" s="74"/>
      <c r="Q998" s="74"/>
      <c r="R998" s="74"/>
      <c r="S998" s="74"/>
      <c r="T998" s="74"/>
      <c r="U998" s="74"/>
      <c r="V998" s="74"/>
      <c r="W998" s="74"/>
      <c r="X998" s="74"/>
      <c r="Y998" s="74"/>
      <c r="Z998" s="74"/>
      <c r="AA998" s="74"/>
      <c r="AB998" s="74"/>
      <c r="AC998" s="74"/>
      <c r="AD998" s="74"/>
      <c r="AE998" s="74"/>
      <c r="AF998" s="74"/>
      <c r="AG998" s="74"/>
      <c r="AH998" s="74"/>
      <c r="AI998" s="74"/>
      <c r="AJ998" s="74"/>
      <c r="AK998" s="74"/>
      <c r="AL998" s="74"/>
      <c r="AM998" s="74"/>
    </row>
    <row r="999" spans="6:39">
      <c r="F999" s="74"/>
      <c r="G999" s="74"/>
      <c r="H999" s="74"/>
      <c r="I999" s="74"/>
      <c r="J999" s="74"/>
      <c r="K999" s="74"/>
      <c r="L999" s="74"/>
      <c r="M999" s="74"/>
      <c r="N999" s="74"/>
      <c r="O999" s="74"/>
      <c r="P999" s="74"/>
      <c r="Q999" s="74"/>
      <c r="R999" s="74"/>
      <c r="S999" s="74"/>
      <c r="T999" s="74"/>
      <c r="U999" s="74"/>
      <c r="V999" s="74"/>
      <c r="W999" s="74"/>
      <c r="X999" s="74"/>
      <c r="Y999" s="74"/>
      <c r="Z999" s="74"/>
      <c r="AA999" s="74"/>
      <c r="AB999" s="74"/>
      <c r="AC999" s="74"/>
      <c r="AD999" s="74"/>
      <c r="AE999" s="74"/>
      <c r="AF999" s="74"/>
      <c r="AG999" s="74"/>
      <c r="AH999" s="74"/>
      <c r="AI999" s="74"/>
      <c r="AJ999" s="74"/>
      <c r="AK999" s="74"/>
      <c r="AL999" s="74"/>
      <c r="AM999" s="74"/>
    </row>
    <row r="1000" spans="6:39">
      <c r="F1000" s="74"/>
      <c r="G1000" s="74"/>
      <c r="H1000" s="74"/>
      <c r="I1000" s="74"/>
      <c r="J1000" s="74"/>
      <c r="K1000" s="74"/>
      <c r="L1000" s="74"/>
      <c r="M1000" s="74"/>
      <c r="N1000" s="74"/>
      <c r="O1000" s="74"/>
      <c r="P1000" s="74"/>
      <c r="Q1000" s="74"/>
      <c r="R1000" s="74"/>
      <c r="S1000" s="74"/>
      <c r="T1000" s="74"/>
      <c r="U1000" s="74"/>
      <c r="V1000" s="74"/>
      <c r="W1000" s="74"/>
      <c r="X1000" s="74"/>
      <c r="Y1000" s="74"/>
      <c r="Z1000" s="74"/>
      <c r="AA1000" s="74"/>
      <c r="AB1000" s="74"/>
      <c r="AC1000" s="74"/>
      <c r="AD1000" s="74"/>
      <c r="AE1000" s="74"/>
      <c r="AF1000" s="74"/>
      <c r="AG1000" s="74"/>
      <c r="AH1000" s="74"/>
      <c r="AI1000" s="74"/>
      <c r="AJ1000" s="74"/>
      <c r="AK1000" s="74"/>
      <c r="AL1000" s="74"/>
      <c r="AM1000" s="74"/>
    </row>
    <row r="1001" spans="6:39">
      <c r="F1001" s="74"/>
      <c r="G1001" s="74"/>
      <c r="H1001" s="74"/>
      <c r="I1001" s="74"/>
      <c r="J1001" s="74"/>
      <c r="K1001" s="74"/>
      <c r="L1001" s="74"/>
      <c r="M1001" s="74"/>
      <c r="N1001" s="74"/>
      <c r="O1001" s="74"/>
      <c r="P1001" s="74"/>
      <c r="Q1001" s="74"/>
      <c r="R1001" s="74"/>
      <c r="S1001" s="74"/>
      <c r="T1001" s="74"/>
      <c r="U1001" s="74"/>
      <c r="V1001" s="74"/>
      <c r="W1001" s="74"/>
      <c r="X1001" s="74"/>
      <c r="Y1001" s="74"/>
      <c r="Z1001" s="74"/>
      <c r="AA1001" s="74"/>
      <c r="AB1001" s="74"/>
      <c r="AC1001" s="74"/>
      <c r="AD1001" s="74"/>
      <c r="AE1001" s="74"/>
      <c r="AF1001" s="74"/>
      <c r="AG1001" s="74"/>
      <c r="AH1001" s="74"/>
      <c r="AI1001" s="74"/>
      <c r="AJ1001" s="74"/>
      <c r="AK1001" s="74"/>
      <c r="AL1001" s="74"/>
      <c r="AM1001" s="74"/>
    </row>
    <row r="1002" spans="6:39">
      <c r="F1002" s="74"/>
      <c r="G1002" s="74"/>
      <c r="H1002" s="74"/>
      <c r="I1002" s="74"/>
      <c r="J1002" s="74"/>
      <c r="K1002" s="74"/>
      <c r="L1002" s="74"/>
      <c r="M1002" s="74"/>
      <c r="N1002" s="74"/>
      <c r="O1002" s="74"/>
      <c r="P1002" s="74"/>
      <c r="Q1002" s="74"/>
      <c r="R1002" s="74"/>
      <c r="S1002" s="74"/>
      <c r="T1002" s="74"/>
      <c r="U1002" s="74"/>
      <c r="V1002" s="74"/>
      <c r="W1002" s="74"/>
      <c r="X1002" s="74"/>
      <c r="Y1002" s="74"/>
      <c r="Z1002" s="74"/>
      <c r="AA1002" s="74"/>
      <c r="AB1002" s="74"/>
      <c r="AC1002" s="74"/>
      <c r="AD1002" s="74"/>
      <c r="AE1002" s="74"/>
      <c r="AF1002" s="74"/>
      <c r="AG1002" s="74"/>
      <c r="AH1002" s="74"/>
      <c r="AI1002" s="74"/>
      <c r="AJ1002" s="74"/>
      <c r="AK1002" s="74"/>
      <c r="AL1002" s="74"/>
      <c r="AM1002" s="74"/>
    </row>
    <row r="1003" spans="6:39">
      <c r="F1003" s="74"/>
      <c r="G1003" s="74"/>
      <c r="H1003" s="74"/>
      <c r="I1003" s="74"/>
      <c r="J1003" s="74"/>
      <c r="K1003" s="74"/>
      <c r="L1003" s="74"/>
      <c r="M1003" s="74"/>
      <c r="N1003" s="74"/>
      <c r="O1003" s="74"/>
      <c r="P1003" s="74"/>
      <c r="Q1003" s="74"/>
      <c r="R1003" s="74"/>
      <c r="S1003" s="74"/>
      <c r="T1003" s="74"/>
      <c r="U1003" s="74"/>
      <c r="V1003" s="74"/>
      <c r="W1003" s="74"/>
      <c r="X1003" s="74"/>
      <c r="Y1003" s="74"/>
      <c r="Z1003" s="74"/>
      <c r="AA1003" s="74"/>
      <c r="AB1003" s="74"/>
      <c r="AC1003" s="74"/>
      <c r="AD1003" s="74"/>
      <c r="AE1003" s="74"/>
      <c r="AF1003" s="74"/>
      <c r="AG1003" s="74"/>
      <c r="AH1003" s="74"/>
      <c r="AI1003" s="74"/>
      <c r="AJ1003" s="74"/>
      <c r="AK1003" s="74"/>
      <c r="AL1003" s="74"/>
      <c r="AM1003" s="74"/>
    </row>
    <row r="1004" spans="6:39">
      <c r="F1004" s="74"/>
      <c r="G1004" s="74"/>
      <c r="H1004" s="74"/>
      <c r="I1004" s="74"/>
      <c r="J1004" s="74"/>
      <c r="K1004" s="74"/>
      <c r="L1004" s="74"/>
      <c r="M1004" s="74"/>
      <c r="N1004" s="74"/>
      <c r="O1004" s="74"/>
      <c r="P1004" s="74"/>
      <c r="Q1004" s="74"/>
      <c r="R1004" s="74"/>
      <c r="S1004" s="74"/>
      <c r="T1004" s="74"/>
      <c r="U1004" s="74"/>
      <c r="V1004" s="74"/>
      <c r="W1004" s="74"/>
      <c r="X1004" s="74"/>
      <c r="Y1004" s="74"/>
      <c r="Z1004" s="74"/>
      <c r="AA1004" s="74"/>
      <c r="AB1004" s="74"/>
      <c r="AC1004" s="74"/>
      <c r="AD1004" s="74"/>
      <c r="AE1004" s="74"/>
      <c r="AF1004" s="74"/>
      <c r="AG1004" s="74"/>
      <c r="AH1004" s="74"/>
      <c r="AI1004" s="74"/>
      <c r="AJ1004" s="74"/>
      <c r="AK1004" s="74"/>
      <c r="AL1004" s="74"/>
      <c r="AM1004" s="74"/>
    </row>
    <row r="1005" spans="6:39">
      <c r="F1005" s="74"/>
      <c r="G1005" s="74"/>
      <c r="H1005" s="74"/>
      <c r="I1005" s="74"/>
      <c r="J1005" s="74"/>
      <c r="K1005" s="74"/>
      <c r="L1005" s="74"/>
      <c r="M1005" s="74"/>
      <c r="N1005" s="74"/>
      <c r="O1005" s="74"/>
      <c r="P1005" s="74"/>
      <c r="Q1005" s="74"/>
      <c r="R1005" s="74"/>
      <c r="S1005" s="74"/>
      <c r="T1005" s="74"/>
      <c r="U1005" s="74"/>
      <c r="V1005" s="74"/>
      <c r="W1005" s="74"/>
      <c r="X1005" s="74"/>
      <c r="Y1005" s="74"/>
      <c r="Z1005" s="74"/>
      <c r="AA1005" s="74"/>
      <c r="AB1005" s="74"/>
      <c r="AC1005" s="74"/>
      <c r="AD1005" s="74"/>
      <c r="AE1005" s="74"/>
      <c r="AF1005" s="74"/>
      <c r="AG1005" s="74"/>
      <c r="AH1005" s="74"/>
      <c r="AI1005" s="74"/>
      <c r="AJ1005" s="74"/>
      <c r="AK1005" s="74"/>
      <c r="AL1005" s="74"/>
      <c r="AM1005" s="74"/>
    </row>
    <row r="1006" spans="6:39">
      <c r="F1006" s="74"/>
      <c r="G1006" s="74"/>
      <c r="H1006" s="74"/>
      <c r="I1006" s="74"/>
      <c r="J1006" s="74"/>
      <c r="K1006" s="74"/>
      <c r="L1006" s="74"/>
      <c r="M1006" s="74"/>
      <c r="N1006" s="74"/>
      <c r="O1006" s="74"/>
      <c r="P1006" s="74"/>
      <c r="Q1006" s="74"/>
      <c r="R1006" s="74"/>
      <c r="S1006" s="74"/>
      <c r="T1006" s="74"/>
      <c r="U1006" s="74"/>
      <c r="V1006" s="74"/>
      <c r="W1006" s="74"/>
      <c r="X1006" s="74"/>
      <c r="Y1006" s="74"/>
      <c r="Z1006" s="74"/>
      <c r="AA1006" s="74"/>
      <c r="AB1006" s="74"/>
      <c r="AC1006" s="74"/>
      <c r="AD1006" s="74"/>
      <c r="AE1006" s="74"/>
      <c r="AF1006" s="74"/>
      <c r="AG1006" s="74"/>
      <c r="AH1006" s="74"/>
      <c r="AI1006" s="74"/>
      <c r="AJ1006" s="74"/>
      <c r="AK1006" s="74"/>
      <c r="AL1006" s="74"/>
      <c r="AM1006" s="74"/>
    </row>
    <row r="1007" spans="6:39">
      <c r="F1007" s="74"/>
      <c r="G1007" s="74"/>
      <c r="H1007" s="74"/>
      <c r="I1007" s="74"/>
      <c r="J1007" s="74"/>
      <c r="K1007" s="74"/>
      <c r="L1007" s="74"/>
      <c r="M1007" s="74"/>
      <c r="N1007" s="74"/>
      <c r="O1007" s="74"/>
      <c r="P1007" s="74"/>
      <c r="Q1007" s="74"/>
      <c r="R1007" s="74"/>
      <c r="S1007" s="74"/>
      <c r="T1007" s="74"/>
      <c r="U1007" s="74"/>
      <c r="V1007" s="74"/>
      <c r="W1007" s="74"/>
      <c r="X1007" s="74"/>
      <c r="Y1007" s="74"/>
      <c r="Z1007" s="74"/>
      <c r="AA1007" s="74"/>
      <c r="AB1007" s="74"/>
      <c r="AC1007" s="74"/>
      <c r="AD1007" s="74"/>
      <c r="AE1007" s="74"/>
      <c r="AF1007" s="74"/>
      <c r="AG1007" s="74"/>
      <c r="AH1007" s="74"/>
      <c r="AI1007" s="74"/>
      <c r="AJ1007" s="74"/>
      <c r="AK1007" s="74"/>
      <c r="AL1007" s="74"/>
      <c r="AM1007" s="74"/>
    </row>
    <row r="1008" spans="6:39">
      <c r="F1008" s="74"/>
      <c r="G1008" s="74"/>
      <c r="H1008" s="74"/>
      <c r="I1008" s="74"/>
      <c r="J1008" s="74"/>
      <c r="K1008" s="74"/>
      <c r="L1008" s="74"/>
      <c r="M1008" s="74"/>
      <c r="N1008" s="74"/>
      <c r="O1008" s="74"/>
      <c r="P1008" s="74"/>
      <c r="Q1008" s="74"/>
      <c r="R1008" s="74"/>
      <c r="S1008" s="74"/>
      <c r="T1008" s="74"/>
      <c r="U1008" s="74"/>
      <c r="V1008" s="74"/>
      <c r="W1008" s="74"/>
      <c r="X1008" s="74"/>
      <c r="Y1008" s="74"/>
      <c r="Z1008" s="74"/>
      <c r="AA1008" s="74"/>
      <c r="AB1008" s="74"/>
      <c r="AC1008" s="74"/>
      <c r="AD1008" s="74"/>
      <c r="AE1008" s="74"/>
      <c r="AF1008" s="74"/>
      <c r="AG1008" s="74"/>
      <c r="AH1008" s="74"/>
      <c r="AI1008" s="74"/>
      <c r="AJ1008" s="74"/>
      <c r="AK1008" s="74"/>
      <c r="AL1008" s="74"/>
      <c r="AM1008" s="74"/>
    </row>
    <row r="1009" spans="6:39">
      <c r="F1009" s="74"/>
      <c r="G1009" s="74"/>
      <c r="H1009" s="74"/>
      <c r="I1009" s="74"/>
      <c r="J1009" s="74"/>
      <c r="K1009" s="74"/>
      <c r="L1009" s="74"/>
      <c r="M1009" s="74"/>
      <c r="N1009" s="74"/>
      <c r="O1009" s="74"/>
      <c r="P1009" s="74"/>
      <c r="Q1009" s="74"/>
      <c r="R1009" s="74"/>
      <c r="S1009" s="74"/>
      <c r="T1009" s="74"/>
      <c r="U1009" s="74"/>
      <c r="V1009" s="74"/>
      <c r="W1009" s="74"/>
      <c r="X1009" s="74"/>
      <c r="Y1009" s="74"/>
      <c r="Z1009" s="74"/>
      <c r="AA1009" s="74"/>
      <c r="AB1009" s="74"/>
      <c r="AC1009" s="74"/>
      <c r="AD1009" s="74"/>
      <c r="AE1009" s="74"/>
      <c r="AF1009" s="74"/>
      <c r="AG1009" s="74"/>
      <c r="AH1009" s="74"/>
      <c r="AI1009" s="74"/>
      <c r="AJ1009" s="74"/>
      <c r="AK1009" s="74"/>
      <c r="AL1009" s="74"/>
      <c r="AM1009" s="74"/>
    </row>
    <row r="1010" spans="6:39">
      <c r="F1010" s="74"/>
      <c r="G1010" s="74"/>
      <c r="H1010" s="74"/>
      <c r="I1010" s="74"/>
      <c r="J1010" s="74"/>
      <c r="K1010" s="74"/>
      <c r="L1010" s="74"/>
      <c r="M1010" s="74"/>
      <c r="N1010" s="74"/>
      <c r="O1010" s="74"/>
      <c r="P1010" s="74"/>
      <c r="Q1010" s="74"/>
      <c r="R1010" s="74"/>
      <c r="S1010" s="74"/>
      <c r="T1010" s="74"/>
      <c r="U1010" s="74"/>
      <c r="V1010" s="74"/>
      <c r="W1010" s="74"/>
      <c r="X1010" s="74"/>
      <c r="Y1010" s="74"/>
      <c r="Z1010" s="74"/>
      <c r="AA1010" s="74"/>
      <c r="AB1010" s="74"/>
      <c r="AC1010" s="74"/>
      <c r="AD1010" s="74"/>
      <c r="AE1010" s="74"/>
      <c r="AF1010" s="74"/>
      <c r="AG1010" s="74"/>
      <c r="AH1010" s="74"/>
      <c r="AI1010" s="74"/>
      <c r="AJ1010" s="74"/>
      <c r="AK1010" s="74"/>
      <c r="AL1010" s="74"/>
      <c r="AM1010" s="74"/>
    </row>
    <row r="1011" spans="6:39">
      <c r="F1011" s="74"/>
      <c r="G1011" s="74"/>
      <c r="H1011" s="74"/>
      <c r="I1011" s="74"/>
      <c r="J1011" s="74"/>
      <c r="K1011" s="74"/>
      <c r="L1011" s="74"/>
      <c r="M1011" s="74"/>
      <c r="N1011" s="74"/>
      <c r="O1011" s="74"/>
      <c r="P1011" s="74"/>
      <c r="Q1011" s="74"/>
      <c r="R1011" s="74"/>
      <c r="S1011" s="74"/>
      <c r="T1011" s="74"/>
      <c r="U1011" s="74"/>
      <c r="V1011" s="74"/>
      <c r="W1011" s="74"/>
      <c r="X1011" s="74"/>
      <c r="Y1011" s="74"/>
      <c r="Z1011" s="74"/>
      <c r="AA1011" s="74"/>
      <c r="AB1011" s="74"/>
      <c r="AC1011" s="74"/>
      <c r="AD1011" s="74"/>
      <c r="AE1011" s="74"/>
      <c r="AF1011" s="74"/>
      <c r="AG1011" s="74"/>
      <c r="AH1011" s="74"/>
      <c r="AI1011" s="74"/>
      <c r="AJ1011" s="74"/>
      <c r="AK1011" s="74"/>
      <c r="AL1011" s="74"/>
      <c r="AM1011" s="74"/>
    </row>
    <row r="1012" spans="6:39">
      <c r="F1012" s="74"/>
      <c r="G1012" s="74"/>
      <c r="H1012" s="74"/>
      <c r="I1012" s="74"/>
      <c r="J1012" s="74"/>
      <c r="K1012" s="74"/>
      <c r="L1012" s="74"/>
      <c r="M1012" s="74"/>
      <c r="N1012" s="74"/>
      <c r="O1012" s="74"/>
      <c r="P1012" s="74"/>
      <c r="Q1012" s="74"/>
      <c r="R1012" s="74"/>
      <c r="S1012" s="74"/>
      <c r="T1012" s="74"/>
      <c r="U1012" s="74"/>
      <c r="V1012" s="74"/>
      <c r="W1012" s="74"/>
      <c r="X1012" s="74"/>
      <c r="Y1012" s="74"/>
      <c r="Z1012" s="74"/>
      <c r="AA1012" s="74"/>
      <c r="AB1012" s="74"/>
      <c r="AC1012" s="74"/>
      <c r="AD1012" s="74"/>
      <c r="AE1012" s="74"/>
      <c r="AF1012" s="74"/>
      <c r="AG1012" s="74"/>
      <c r="AH1012" s="74"/>
      <c r="AI1012" s="74"/>
      <c r="AJ1012" s="74"/>
      <c r="AK1012" s="74"/>
      <c r="AL1012" s="74"/>
      <c r="AM1012" s="74"/>
    </row>
    <row r="1013" spans="6:39">
      <c r="F1013" s="74"/>
      <c r="G1013" s="74"/>
      <c r="H1013" s="74"/>
      <c r="I1013" s="74"/>
      <c r="J1013" s="74"/>
      <c r="K1013" s="74"/>
      <c r="L1013" s="74"/>
      <c r="M1013" s="74"/>
      <c r="N1013" s="74"/>
      <c r="O1013" s="74"/>
      <c r="P1013" s="74"/>
      <c r="Q1013" s="74"/>
      <c r="R1013" s="74"/>
      <c r="S1013" s="74"/>
      <c r="T1013" s="74"/>
      <c r="U1013" s="74"/>
      <c r="V1013" s="74"/>
      <c r="W1013" s="74"/>
      <c r="X1013" s="74"/>
      <c r="Y1013" s="74"/>
      <c r="Z1013" s="74"/>
      <c r="AA1013" s="74"/>
      <c r="AB1013" s="74"/>
      <c r="AC1013" s="74"/>
      <c r="AD1013" s="74"/>
      <c r="AE1013" s="74"/>
      <c r="AF1013" s="74"/>
      <c r="AG1013" s="74"/>
      <c r="AH1013" s="74"/>
      <c r="AI1013" s="74"/>
      <c r="AJ1013" s="74"/>
      <c r="AK1013" s="74"/>
      <c r="AL1013" s="74"/>
      <c r="AM1013" s="74"/>
    </row>
    <row r="1014" spans="6:39">
      <c r="F1014" s="74"/>
      <c r="G1014" s="74"/>
      <c r="H1014" s="74"/>
      <c r="I1014" s="74"/>
      <c r="J1014" s="74"/>
      <c r="K1014" s="74"/>
      <c r="L1014" s="74"/>
      <c r="M1014" s="74"/>
      <c r="N1014" s="74"/>
      <c r="O1014" s="74"/>
      <c r="P1014" s="74"/>
      <c r="Q1014" s="74"/>
      <c r="R1014" s="74"/>
      <c r="S1014" s="74"/>
      <c r="T1014" s="74"/>
      <c r="U1014" s="74"/>
      <c r="V1014" s="74"/>
      <c r="W1014" s="74"/>
      <c r="X1014" s="74"/>
      <c r="Y1014" s="74"/>
      <c r="Z1014" s="74"/>
      <c r="AA1014" s="74"/>
      <c r="AB1014" s="74"/>
      <c r="AC1014" s="74"/>
      <c r="AD1014" s="74"/>
      <c r="AE1014" s="74"/>
      <c r="AF1014" s="74"/>
      <c r="AG1014" s="74"/>
      <c r="AH1014" s="74"/>
      <c r="AI1014" s="74"/>
      <c r="AJ1014" s="74"/>
      <c r="AK1014" s="74"/>
      <c r="AL1014" s="74"/>
      <c r="AM1014" s="74"/>
    </row>
    <row r="1015" spans="6:39">
      <c r="F1015" s="74"/>
      <c r="G1015" s="74"/>
      <c r="H1015" s="74"/>
      <c r="I1015" s="74"/>
      <c r="J1015" s="74"/>
      <c r="K1015" s="74"/>
      <c r="L1015" s="74"/>
      <c r="M1015" s="74"/>
      <c r="N1015" s="74"/>
      <c r="O1015" s="74"/>
      <c r="P1015" s="74"/>
      <c r="Q1015" s="74"/>
      <c r="R1015" s="74"/>
      <c r="S1015" s="74"/>
      <c r="T1015" s="74"/>
      <c r="U1015" s="74"/>
      <c r="V1015" s="74"/>
      <c r="W1015" s="74"/>
      <c r="X1015" s="74"/>
      <c r="Y1015" s="74"/>
      <c r="Z1015" s="74"/>
      <c r="AA1015" s="74"/>
      <c r="AB1015" s="74"/>
      <c r="AC1015" s="74"/>
      <c r="AD1015" s="74"/>
      <c r="AE1015" s="74"/>
      <c r="AF1015" s="74"/>
      <c r="AG1015" s="74"/>
      <c r="AH1015" s="74"/>
      <c r="AI1015" s="74"/>
      <c r="AJ1015" s="74"/>
      <c r="AK1015" s="74"/>
      <c r="AL1015" s="74"/>
      <c r="AM1015" s="74"/>
    </row>
    <row r="1016" spans="6:39">
      <c r="F1016" s="74"/>
      <c r="G1016" s="74"/>
      <c r="H1016" s="74"/>
      <c r="I1016" s="74"/>
      <c r="J1016" s="74"/>
      <c r="K1016" s="74"/>
      <c r="L1016" s="74"/>
      <c r="M1016" s="74"/>
      <c r="N1016" s="74"/>
      <c r="O1016" s="74"/>
      <c r="P1016" s="74"/>
      <c r="Q1016" s="74"/>
      <c r="R1016" s="74"/>
      <c r="S1016" s="74"/>
      <c r="T1016" s="74"/>
      <c r="U1016" s="74"/>
      <c r="V1016" s="74"/>
      <c r="W1016" s="74"/>
      <c r="X1016" s="74"/>
      <c r="Y1016" s="74"/>
      <c r="Z1016" s="74"/>
      <c r="AA1016" s="74"/>
      <c r="AB1016" s="74"/>
      <c r="AC1016" s="74"/>
      <c r="AD1016" s="74"/>
      <c r="AE1016" s="74"/>
      <c r="AF1016" s="74"/>
      <c r="AG1016" s="74"/>
      <c r="AH1016" s="74"/>
      <c r="AI1016" s="74"/>
      <c r="AJ1016" s="74"/>
      <c r="AK1016" s="74"/>
      <c r="AL1016" s="74"/>
      <c r="AM1016" s="74"/>
    </row>
    <row r="1017" spans="6:39">
      <c r="F1017" s="74"/>
      <c r="G1017" s="74"/>
      <c r="H1017" s="74"/>
      <c r="I1017" s="74"/>
      <c r="J1017" s="74"/>
      <c r="K1017" s="74"/>
      <c r="L1017" s="74"/>
      <c r="M1017" s="74"/>
      <c r="N1017" s="74"/>
      <c r="O1017" s="74"/>
      <c r="P1017" s="74"/>
      <c r="Q1017" s="74"/>
      <c r="R1017" s="74"/>
      <c r="S1017" s="74"/>
      <c r="T1017" s="74"/>
      <c r="U1017" s="74"/>
      <c r="V1017" s="74"/>
      <c r="W1017" s="74"/>
      <c r="X1017" s="74"/>
      <c r="Y1017" s="74"/>
      <c r="Z1017" s="74"/>
      <c r="AA1017" s="74"/>
      <c r="AB1017" s="74"/>
      <c r="AC1017" s="74"/>
      <c r="AD1017" s="74"/>
      <c r="AE1017" s="74"/>
      <c r="AF1017" s="74"/>
      <c r="AG1017" s="74"/>
      <c r="AH1017" s="74"/>
      <c r="AI1017" s="74"/>
      <c r="AJ1017" s="74"/>
      <c r="AK1017" s="74"/>
      <c r="AL1017" s="74"/>
      <c r="AM1017" s="74"/>
    </row>
    <row r="1018" spans="6:39">
      <c r="F1018" s="74"/>
      <c r="G1018" s="74"/>
      <c r="H1018" s="74"/>
      <c r="I1018" s="74"/>
      <c r="J1018" s="74"/>
      <c r="K1018" s="74"/>
      <c r="L1018" s="74"/>
      <c r="M1018" s="74"/>
      <c r="N1018" s="74"/>
      <c r="O1018" s="74"/>
      <c r="P1018" s="74"/>
      <c r="Q1018" s="74"/>
      <c r="R1018" s="74"/>
      <c r="S1018" s="74"/>
      <c r="T1018" s="74"/>
      <c r="U1018" s="74"/>
      <c r="V1018" s="74"/>
      <c r="W1018" s="74"/>
      <c r="X1018" s="74"/>
      <c r="Y1018" s="74"/>
      <c r="Z1018" s="74"/>
      <c r="AA1018" s="74"/>
      <c r="AB1018" s="74"/>
      <c r="AC1018" s="74"/>
      <c r="AD1018" s="74"/>
      <c r="AE1018" s="74"/>
      <c r="AF1018" s="74"/>
      <c r="AG1018" s="74"/>
      <c r="AH1018" s="74"/>
      <c r="AI1018" s="74"/>
      <c r="AJ1018" s="74"/>
      <c r="AK1018" s="74"/>
      <c r="AL1018" s="74"/>
      <c r="AM1018" s="74"/>
    </row>
    <row r="1019" spans="6:39">
      <c r="F1019" s="74"/>
      <c r="G1019" s="74"/>
      <c r="H1019" s="74"/>
      <c r="I1019" s="74"/>
      <c r="J1019" s="74"/>
      <c r="K1019" s="74"/>
      <c r="L1019" s="74"/>
      <c r="M1019" s="74"/>
      <c r="N1019" s="74"/>
      <c r="O1019" s="74"/>
      <c r="P1019" s="74"/>
      <c r="Q1019" s="74"/>
      <c r="R1019" s="74"/>
      <c r="S1019" s="74"/>
      <c r="T1019" s="74"/>
      <c r="U1019" s="74"/>
      <c r="V1019" s="74"/>
      <c r="W1019" s="74"/>
      <c r="X1019" s="74"/>
      <c r="Y1019" s="74"/>
      <c r="Z1019" s="74"/>
      <c r="AA1019" s="74"/>
      <c r="AB1019" s="74"/>
      <c r="AC1019" s="74"/>
      <c r="AD1019" s="74"/>
      <c r="AE1019" s="74"/>
      <c r="AF1019" s="74"/>
      <c r="AG1019" s="74"/>
      <c r="AH1019" s="74"/>
      <c r="AI1019" s="74"/>
      <c r="AJ1019" s="74"/>
      <c r="AK1019" s="74"/>
      <c r="AL1019" s="74"/>
      <c r="AM1019" s="74"/>
    </row>
    <row r="1020" spans="6:39">
      <c r="F1020" s="74"/>
      <c r="G1020" s="74"/>
      <c r="H1020" s="74"/>
      <c r="I1020" s="74"/>
      <c r="J1020" s="74"/>
      <c r="K1020" s="74"/>
      <c r="L1020" s="74"/>
      <c r="M1020" s="74"/>
      <c r="N1020" s="74"/>
      <c r="O1020" s="74"/>
      <c r="P1020" s="74"/>
      <c r="Q1020" s="74"/>
      <c r="R1020" s="74"/>
      <c r="S1020" s="74"/>
      <c r="T1020" s="74"/>
      <c r="U1020" s="74"/>
      <c r="V1020" s="74"/>
      <c r="W1020" s="74"/>
      <c r="X1020" s="74"/>
      <c r="Y1020" s="74"/>
      <c r="Z1020" s="74"/>
      <c r="AA1020" s="74"/>
      <c r="AB1020" s="74"/>
      <c r="AC1020" s="74"/>
      <c r="AD1020" s="74"/>
      <c r="AE1020" s="74"/>
      <c r="AF1020" s="74"/>
      <c r="AG1020" s="74"/>
      <c r="AH1020" s="74"/>
      <c r="AI1020" s="74"/>
      <c r="AJ1020" s="74"/>
      <c r="AK1020" s="74"/>
      <c r="AL1020" s="74"/>
      <c r="AM1020" s="74"/>
    </row>
    <row r="1021" spans="6:39">
      <c r="F1021" s="74"/>
      <c r="G1021" s="74"/>
      <c r="H1021" s="74"/>
      <c r="I1021" s="74"/>
      <c r="J1021" s="74"/>
      <c r="K1021" s="74"/>
      <c r="L1021" s="74"/>
      <c r="M1021" s="74"/>
      <c r="N1021" s="74"/>
      <c r="O1021" s="74"/>
      <c r="P1021" s="74"/>
      <c r="Q1021" s="74"/>
      <c r="R1021" s="74"/>
      <c r="S1021" s="74"/>
      <c r="T1021" s="74"/>
      <c r="U1021" s="74"/>
      <c r="V1021" s="74"/>
      <c r="W1021" s="74"/>
      <c r="X1021" s="74"/>
      <c r="Y1021" s="74"/>
      <c r="Z1021" s="74"/>
      <c r="AA1021" s="74"/>
      <c r="AB1021" s="74"/>
      <c r="AC1021" s="74"/>
      <c r="AD1021" s="74"/>
      <c r="AE1021" s="74"/>
      <c r="AF1021" s="74"/>
      <c r="AG1021" s="74"/>
      <c r="AH1021" s="74"/>
      <c r="AI1021" s="74"/>
      <c r="AJ1021" s="74"/>
      <c r="AK1021" s="74"/>
      <c r="AL1021" s="74"/>
      <c r="AM1021" s="74"/>
    </row>
    <row r="1022" spans="6:39">
      <c r="F1022" s="74"/>
      <c r="G1022" s="74"/>
      <c r="H1022" s="74"/>
      <c r="I1022" s="74"/>
      <c r="J1022" s="74"/>
      <c r="K1022" s="74"/>
      <c r="L1022" s="74"/>
      <c r="M1022" s="74"/>
      <c r="N1022" s="74"/>
      <c r="O1022" s="74"/>
      <c r="P1022" s="74"/>
      <c r="Q1022" s="74"/>
      <c r="R1022" s="74"/>
      <c r="S1022" s="74"/>
      <c r="T1022" s="74"/>
      <c r="U1022" s="74"/>
      <c r="V1022" s="74"/>
      <c r="W1022" s="74"/>
      <c r="X1022" s="74"/>
      <c r="Y1022" s="74"/>
      <c r="Z1022" s="74"/>
      <c r="AA1022" s="74"/>
      <c r="AB1022" s="74"/>
      <c r="AC1022" s="74"/>
      <c r="AD1022" s="74"/>
      <c r="AE1022" s="74"/>
      <c r="AF1022" s="74"/>
      <c r="AG1022" s="74"/>
      <c r="AH1022" s="74"/>
      <c r="AI1022" s="74"/>
      <c r="AJ1022" s="74"/>
      <c r="AK1022" s="74"/>
      <c r="AL1022" s="74"/>
      <c r="AM1022" s="74"/>
    </row>
    <row r="1023" spans="6:39">
      <c r="F1023" s="74"/>
      <c r="G1023" s="74"/>
      <c r="H1023" s="74"/>
      <c r="I1023" s="74"/>
      <c r="J1023" s="74"/>
      <c r="K1023" s="74"/>
      <c r="L1023" s="74"/>
      <c r="M1023" s="74"/>
      <c r="N1023" s="74"/>
      <c r="O1023" s="74"/>
      <c r="P1023" s="74"/>
      <c r="Q1023" s="74"/>
      <c r="R1023" s="74"/>
      <c r="S1023" s="74"/>
      <c r="T1023" s="74"/>
      <c r="U1023" s="74"/>
      <c r="V1023" s="74"/>
      <c r="W1023" s="74"/>
      <c r="X1023" s="74"/>
      <c r="Y1023" s="74"/>
      <c r="Z1023" s="74"/>
      <c r="AA1023" s="74"/>
      <c r="AB1023" s="74"/>
      <c r="AC1023" s="74"/>
      <c r="AD1023" s="74"/>
      <c r="AE1023" s="74"/>
      <c r="AF1023" s="74"/>
      <c r="AG1023" s="74"/>
      <c r="AH1023" s="74"/>
      <c r="AI1023" s="74"/>
      <c r="AJ1023" s="74"/>
      <c r="AK1023" s="74"/>
      <c r="AL1023" s="74"/>
      <c r="AM1023" s="74"/>
    </row>
    <row r="1024" spans="6:39">
      <c r="F1024" s="74"/>
      <c r="G1024" s="74"/>
      <c r="H1024" s="74"/>
      <c r="I1024" s="74"/>
      <c r="J1024" s="74"/>
      <c r="K1024" s="74"/>
      <c r="L1024" s="74"/>
      <c r="M1024" s="74"/>
      <c r="N1024" s="74"/>
      <c r="O1024" s="74"/>
      <c r="P1024" s="74"/>
      <c r="Q1024" s="74"/>
      <c r="R1024" s="74"/>
      <c r="S1024" s="74"/>
      <c r="T1024" s="74"/>
      <c r="U1024" s="74"/>
      <c r="V1024" s="74"/>
      <c r="W1024" s="74"/>
      <c r="X1024" s="74"/>
      <c r="Y1024" s="74"/>
      <c r="Z1024" s="74"/>
      <c r="AA1024" s="74"/>
      <c r="AB1024" s="74"/>
      <c r="AC1024" s="74"/>
      <c r="AD1024" s="74"/>
      <c r="AE1024" s="74"/>
      <c r="AF1024" s="74"/>
      <c r="AG1024" s="74"/>
      <c r="AH1024" s="74"/>
      <c r="AI1024" s="74"/>
      <c r="AJ1024" s="74"/>
      <c r="AK1024" s="74"/>
      <c r="AL1024" s="74"/>
      <c r="AM1024" s="74"/>
    </row>
    <row r="1025" spans="6:39">
      <c r="F1025" s="74"/>
      <c r="G1025" s="74"/>
      <c r="H1025" s="74"/>
      <c r="I1025" s="74"/>
      <c r="J1025" s="74"/>
      <c r="K1025" s="74"/>
      <c r="L1025" s="74"/>
      <c r="M1025" s="74"/>
      <c r="N1025" s="74"/>
      <c r="O1025" s="74"/>
      <c r="P1025" s="74"/>
      <c r="Q1025" s="74"/>
      <c r="R1025" s="74"/>
      <c r="S1025" s="74"/>
      <c r="T1025" s="74"/>
      <c r="U1025" s="74"/>
      <c r="V1025" s="74"/>
      <c r="W1025" s="74"/>
      <c r="X1025" s="74"/>
      <c r="Y1025" s="74"/>
      <c r="Z1025" s="74"/>
      <c r="AA1025" s="74"/>
      <c r="AB1025" s="74"/>
      <c r="AC1025" s="74"/>
      <c r="AD1025" s="74"/>
      <c r="AE1025" s="74"/>
      <c r="AF1025" s="74"/>
      <c r="AG1025" s="74"/>
      <c r="AH1025" s="74"/>
      <c r="AI1025" s="74"/>
      <c r="AJ1025" s="74"/>
      <c r="AK1025" s="74"/>
      <c r="AL1025" s="74"/>
      <c r="AM1025" s="74"/>
    </row>
    <row r="1026" spans="6:39">
      <c r="F1026" s="74"/>
      <c r="G1026" s="74"/>
      <c r="H1026" s="74"/>
      <c r="I1026" s="74"/>
      <c r="J1026" s="74"/>
      <c r="K1026" s="74"/>
      <c r="L1026" s="74"/>
      <c r="M1026" s="74"/>
      <c r="N1026" s="74"/>
      <c r="O1026" s="74"/>
      <c r="P1026" s="74"/>
      <c r="Q1026" s="74"/>
      <c r="R1026" s="74"/>
      <c r="S1026" s="74"/>
      <c r="T1026" s="74"/>
      <c r="U1026" s="74"/>
      <c r="V1026" s="74"/>
      <c r="W1026" s="74"/>
      <c r="X1026" s="74"/>
      <c r="Y1026" s="74"/>
      <c r="Z1026" s="74"/>
      <c r="AA1026" s="74"/>
      <c r="AB1026" s="74"/>
      <c r="AC1026" s="74"/>
      <c r="AD1026" s="74"/>
      <c r="AE1026" s="74"/>
      <c r="AF1026" s="74"/>
      <c r="AG1026" s="74"/>
      <c r="AH1026" s="74"/>
      <c r="AI1026" s="74"/>
      <c r="AJ1026" s="74"/>
      <c r="AK1026" s="74"/>
      <c r="AL1026" s="74"/>
      <c r="AM1026" s="74"/>
    </row>
    <row r="1027" spans="6:39">
      <c r="F1027" s="74"/>
      <c r="G1027" s="74"/>
      <c r="H1027" s="74"/>
      <c r="I1027" s="74"/>
      <c r="J1027" s="74"/>
      <c r="K1027" s="74"/>
      <c r="L1027" s="74"/>
      <c r="M1027" s="74"/>
      <c r="N1027" s="74"/>
      <c r="O1027" s="74"/>
      <c r="P1027" s="74"/>
      <c r="Q1027" s="74"/>
      <c r="R1027" s="74"/>
      <c r="S1027" s="74"/>
      <c r="T1027" s="74"/>
      <c r="U1027" s="74"/>
      <c r="V1027" s="74"/>
      <c r="W1027" s="74"/>
      <c r="X1027" s="74"/>
      <c r="Y1027" s="74"/>
      <c r="Z1027" s="74"/>
      <c r="AA1027" s="74"/>
      <c r="AB1027" s="74"/>
      <c r="AC1027" s="74"/>
      <c r="AD1027" s="74"/>
      <c r="AE1027" s="74"/>
      <c r="AF1027" s="74"/>
      <c r="AG1027" s="74"/>
      <c r="AH1027" s="74"/>
      <c r="AI1027" s="74"/>
      <c r="AJ1027" s="74"/>
      <c r="AK1027" s="74"/>
      <c r="AL1027" s="74"/>
      <c r="AM1027" s="74"/>
    </row>
    <row r="1028" spans="6:39">
      <c r="F1028" s="74"/>
      <c r="G1028" s="74"/>
      <c r="H1028" s="74"/>
      <c r="I1028" s="74"/>
      <c r="J1028" s="74"/>
      <c r="K1028" s="74"/>
      <c r="L1028" s="74"/>
      <c r="M1028" s="74"/>
      <c r="N1028" s="74"/>
      <c r="O1028" s="74"/>
      <c r="P1028" s="74"/>
      <c r="Q1028" s="74"/>
      <c r="R1028" s="74"/>
      <c r="S1028" s="74"/>
      <c r="T1028" s="74"/>
      <c r="U1028" s="74"/>
      <c r="V1028" s="74"/>
      <c r="W1028" s="74"/>
      <c r="X1028" s="74"/>
      <c r="Y1028" s="74"/>
      <c r="Z1028" s="74"/>
      <c r="AA1028" s="74"/>
      <c r="AB1028" s="74"/>
      <c r="AC1028" s="74"/>
      <c r="AD1028" s="74"/>
      <c r="AE1028" s="74"/>
      <c r="AF1028" s="74"/>
      <c r="AG1028" s="74"/>
      <c r="AH1028" s="74"/>
      <c r="AI1028" s="74"/>
      <c r="AJ1028" s="74"/>
      <c r="AK1028" s="74"/>
      <c r="AL1028" s="74"/>
      <c r="AM1028" s="74"/>
    </row>
    <row r="1029" spans="6:39">
      <c r="F1029" s="74"/>
      <c r="G1029" s="74"/>
      <c r="H1029" s="74"/>
      <c r="I1029" s="74"/>
      <c r="J1029" s="74"/>
      <c r="K1029" s="74"/>
      <c r="L1029" s="74"/>
      <c r="M1029" s="74"/>
      <c r="N1029" s="74"/>
      <c r="O1029" s="74"/>
      <c r="P1029" s="74"/>
      <c r="Q1029" s="74"/>
      <c r="R1029" s="74"/>
      <c r="S1029" s="74"/>
      <c r="T1029" s="74"/>
      <c r="U1029" s="74"/>
      <c r="V1029" s="74"/>
      <c r="W1029" s="74"/>
      <c r="X1029" s="74"/>
      <c r="Y1029" s="74"/>
      <c r="Z1029" s="74"/>
      <c r="AA1029" s="74"/>
      <c r="AB1029" s="74"/>
      <c r="AC1029" s="74"/>
      <c r="AD1029" s="74"/>
      <c r="AE1029" s="74"/>
      <c r="AF1029" s="74"/>
      <c r="AG1029" s="74"/>
      <c r="AH1029" s="74"/>
      <c r="AI1029" s="74"/>
      <c r="AJ1029" s="74"/>
      <c r="AK1029" s="74"/>
      <c r="AL1029" s="74"/>
      <c r="AM1029" s="74"/>
    </row>
    <row r="1030" spans="6:39">
      <c r="F1030" s="74"/>
      <c r="G1030" s="74"/>
      <c r="H1030" s="74"/>
      <c r="I1030" s="74"/>
      <c r="J1030" s="74"/>
      <c r="K1030" s="74"/>
      <c r="L1030" s="74"/>
      <c r="M1030" s="74"/>
      <c r="N1030" s="74"/>
      <c r="O1030" s="74"/>
      <c r="P1030" s="74"/>
      <c r="Q1030" s="74"/>
      <c r="R1030" s="74"/>
      <c r="S1030" s="74"/>
      <c r="T1030" s="74"/>
      <c r="U1030" s="74"/>
      <c r="V1030" s="74"/>
      <c r="W1030" s="74"/>
      <c r="X1030" s="74"/>
      <c r="Y1030" s="74"/>
      <c r="Z1030" s="74"/>
      <c r="AA1030" s="74"/>
      <c r="AB1030" s="74"/>
      <c r="AC1030" s="74"/>
      <c r="AD1030" s="74"/>
      <c r="AE1030" s="74"/>
      <c r="AF1030" s="74"/>
      <c r="AG1030" s="74"/>
      <c r="AH1030" s="74"/>
      <c r="AI1030" s="74"/>
      <c r="AJ1030" s="74"/>
      <c r="AK1030" s="74"/>
      <c r="AL1030" s="74"/>
      <c r="AM1030" s="74"/>
    </row>
    <row r="1031" spans="6:39">
      <c r="F1031" s="74"/>
      <c r="G1031" s="74"/>
      <c r="H1031" s="74"/>
      <c r="I1031" s="74"/>
      <c r="J1031" s="74"/>
      <c r="K1031" s="74"/>
      <c r="L1031" s="74"/>
      <c r="M1031" s="74"/>
      <c r="N1031" s="74"/>
      <c r="O1031" s="74"/>
      <c r="P1031" s="74"/>
      <c r="Q1031" s="74"/>
      <c r="R1031" s="74"/>
      <c r="S1031" s="74"/>
      <c r="T1031" s="74"/>
      <c r="U1031" s="74"/>
      <c r="V1031" s="74"/>
      <c r="W1031" s="74"/>
      <c r="X1031" s="74"/>
      <c r="Y1031" s="74"/>
      <c r="Z1031" s="74"/>
      <c r="AA1031" s="74"/>
      <c r="AB1031" s="74"/>
      <c r="AC1031" s="74"/>
      <c r="AD1031" s="74"/>
      <c r="AE1031" s="74"/>
      <c r="AF1031" s="74"/>
      <c r="AG1031" s="74"/>
      <c r="AH1031" s="74"/>
      <c r="AI1031" s="74"/>
      <c r="AJ1031" s="74"/>
      <c r="AK1031" s="74"/>
      <c r="AL1031" s="74"/>
      <c r="AM1031" s="74"/>
    </row>
    <row r="1032" spans="6:39">
      <c r="F1032" s="74"/>
      <c r="G1032" s="74"/>
      <c r="H1032" s="74"/>
      <c r="I1032" s="74"/>
      <c r="J1032" s="74"/>
      <c r="K1032" s="74"/>
      <c r="L1032" s="74"/>
      <c r="M1032" s="74"/>
      <c r="N1032" s="74"/>
      <c r="O1032" s="74"/>
      <c r="P1032" s="74"/>
      <c r="Q1032" s="74"/>
      <c r="R1032" s="74"/>
      <c r="S1032" s="74"/>
      <c r="T1032" s="74"/>
      <c r="U1032" s="74"/>
      <c r="V1032" s="74"/>
      <c r="W1032" s="74"/>
      <c r="X1032" s="74"/>
      <c r="Y1032" s="74"/>
      <c r="Z1032" s="74"/>
      <c r="AA1032" s="74"/>
      <c r="AB1032" s="74"/>
      <c r="AC1032" s="74"/>
      <c r="AD1032" s="74"/>
      <c r="AE1032" s="74"/>
      <c r="AF1032" s="74"/>
      <c r="AG1032" s="74"/>
      <c r="AH1032" s="74"/>
      <c r="AI1032" s="74"/>
      <c r="AJ1032" s="74"/>
      <c r="AK1032" s="74"/>
      <c r="AL1032" s="74"/>
      <c r="AM1032" s="74"/>
    </row>
    <row r="1033" spans="6:39">
      <c r="F1033" s="74"/>
      <c r="G1033" s="74"/>
      <c r="H1033" s="74"/>
      <c r="I1033" s="74"/>
      <c r="J1033" s="74"/>
      <c r="K1033" s="74"/>
      <c r="L1033" s="74"/>
      <c r="M1033" s="74"/>
      <c r="N1033" s="74"/>
      <c r="O1033" s="74"/>
      <c r="P1033" s="74"/>
      <c r="Q1033" s="74"/>
      <c r="R1033" s="74"/>
      <c r="S1033" s="74"/>
      <c r="T1033" s="74"/>
      <c r="U1033" s="74"/>
      <c r="V1033" s="74"/>
      <c r="W1033" s="74"/>
      <c r="X1033" s="74"/>
      <c r="Y1033" s="74"/>
      <c r="Z1033" s="74"/>
      <c r="AA1033" s="74"/>
      <c r="AB1033" s="74"/>
      <c r="AC1033" s="74"/>
      <c r="AD1033" s="74"/>
      <c r="AE1033" s="74"/>
      <c r="AF1033" s="74"/>
      <c r="AG1033" s="74"/>
      <c r="AH1033" s="74"/>
      <c r="AI1033" s="74"/>
      <c r="AJ1033" s="74"/>
      <c r="AK1033" s="74"/>
      <c r="AL1033" s="74"/>
      <c r="AM1033" s="74"/>
    </row>
    <row r="1034" spans="6:39">
      <c r="F1034" s="74"/>
      <c r="G1034" s="74"/>
      <c r="H1034" s="74"/>
      <c r="I1034" s="74"/>
      <c r="J1034" s="74"/>
      <c r="K1034" s="74"/>
      <c r="L1034" s="74"/>
      <c r="M1034" s="74"/>
      <c r="N1034" s="74"/>
      <c r="O1034" s="74"/>
      <c r="P1034" s="74"/>
      <c r="Q1034" s="74"/>
      <c r="R1034" s="74"/>
      <c r="S1034" s="74"/>
      <c r="T1034" s="74"/>
      <c r="U1034" s="74"/>
      <c r="V1034" s="74"/>
      <c r="W1034" s="74"/>
      <c r="X1034" s="74"/>
      <c r="Y1034" s="74"/>
      <c r="Z1034" s="74"/>
      <c r="AA1034" s="74"/>
      <c r="AB1034" s="74"/>
      <c r="AC1034" s="74"/>
      <c r="AD1034" s="74"/>
      <c r="AE1034" s="74"/>
      <c r="AF1034" s="74"/>
      <c r="AG1034" s="74"/>
      <c r="AH1034" s="74"/>
      <c r="AI1034" s="74"/>
      <c r="AJ1034" s="74"/>
      <c r="AK1034" s="74"/>
      <c r="AL1034" s="74"/>
      <c r="AM1034" s="74"/>
    </row>
    <row r="1035" spans="6:39">
      <c r="F1035" s="74"/>
      <c r="G1035" s="74"/>
      <c r="H1035" s="74"/>
      <c r="I1035" s="74"/>
      <c r="J1035" s="74"/>
      <c r="K1035" s="74"/>
      <c r="L1035" s="74"/>
      <c r="M1035" s="74"/>
      <c r="N1035" s="74"/>
      <c r="O1035" s="74"/>
      <c r="P1035" s="74"/>
      <c r="Q1035" s="74"/>
      <c r="R1035" s="74"/>
      <c r="S1035" s="74"/>
      <c r="T1035" s="74"/>
      <c r="U1035" s="74"/>
      <c r="V1035" s="74"/>
      <c r="W1035" s="74"/>
      <c r="X1035" s="74"/>
      <c r="Y1035" s="74"/>
      <c r="Z1035" s="74"/>
      <c r="AA1035" s="74"/>
      <c r="AB1035" s="74"/>
      <c r="AC1035" s="74"/>
      <c r="AD1035" s="74"/>
      <c r="AE1035" s="74"/>
      <c r="AF1035" s="74"/>
      <c r="AG1035" s="74"/>
      <c r="AH1035" s="74"/>
      <c r="AI1035" s="74"/>
      <c r="AJ1035" s="74"/>
      <c r="AK1035" s="74"/>
      <c r="AL1035" s="74"/>
      <c r="AM1035" s="74"/>
    </row>
    <row r="1036" spans="6:39">
      <c r="F1036" s="74"/>
      <c r="G1036" s="74"/>
      <c r="H1036" s="74"/>
      <c r="I1036" s="74"/>
      <c r="J1036" s="74"/>
      <c r="K1036" s="74"/>
      <c r="L1036" s="74"/>
      <c r="M1036" s="74"/>
      <c r="N1036" s="74"/>
      <c r="O1036" s="74"/>
      <c r="P1036" s="74"/>
      <c r="Q1036" s="74"/>
      <c r="R1036" s="74"/>
      <c r="S1036" s="74"/>
      <c r="T1036" s="74"/>
      <c r="U1036" s="74"/>
      <c r="V1036" s="74"/>
      <c r="W1036" s="74"/>
      <c r="X1036" s="74"/>
      <c r="Y1036" s="74"/>
      <c r="Z1036" s="74"/>
      <c r="AA1036" s="74"/>
      <c r="AB1036" s="74"/>
      <c r="AC1036" s="74"/>
      <c r="AD1036" s="74"/>
      <c r="AE1036" s="74"/>
      <c r="AF1036" s="74"/>
      <c r="AG1036" s="74"/>
      <c r="AH1036" s="74"/>
      <c r="AI1036" s="74"/>
      <c r="AJ1036" s="74"/>
      <c r="AK1036" s="74"/>
      <c r="AL1036" s="74"/>
      <c r="AM1036" s="74"/>
    </row>
    <row r="1037" spans="6:39">
      <c r="F1037" s="74"/>
      <c r="G1037" s="74"/>
      <c r="H1037" s="74"/>
      <c r="I1037" s="74"/>
      <c r="J1037" s="74"/>
      <c r="K1037" s="74"/>
      <c r="L1037" s="74"/>
      <c r="M1037" s="74"/>
      <c r="N1037" s="74"/>
      <c r="O1037" s="74"/>
      <c r="P1037" s="74"/>
      <c r="Q1037" s="74"/>
      <c r="R1037" s="74"/>
      <c r="S1037" s="74"/>
      <c r="T1037" s="74"/>
      <c r="U1037" s="74"/>
      <c r="V1037" s="74"/>
      <c r="W1037" s="74"/>
      <c r="X1037" s="74"/>
      <c r="Y1037" s="74"/>
      <c r="Z1037" s="74"/>
      <c r="AA1037" s="74"/>
      <c r="AB1037" s="74"/>
      <c r="AC1037" s="74"/>
      <c r="AD1037" s="74"/>
      <c r="AE1037" s="74"/>
      <c r="AF1037" s="74"/>
      <c r="AG1037" s="74"/>
      <c r="AH1037" s="74"/>
      <c r="AI1037" s="74"/>
      <c r="AJ1037" s="74"/>
      <c r="AK1037" s="74"/>
      <c r="AL1037" s="74"/>
      <c r="AM1037" s="74"/>
    </row>
    <row r="1038" spans="6:39">
      <c r="F1038" s="74"/>
      <c r="G1038" s="74"/>
      <c r="H1038" s="74"/>
      <c r="I1038" s="74"/>
      <c r="J1038" s="74"/>
      <c r="K1038" s="74"/>
      <c r="L1038" s="74"/>
      <c r="M1038" s="74"/>
      <c r="N1038" s="74"/>
      <c r="O1038" s="74"/>
      <c r="P1038" s="74"/>
      <c r="Q1038" s="74"/>
      <c r="R1038" s="74"/>
      <c r="S1038" s="74"/>
      <c r="T1038" s="74"/>
      <c r="U1038" s="74"/>
      <c r="V1038" s="74"/>
      <c r="W1038" s="74"/>
      <c r="X1038" s="74"/>
      <c r="Y1038" s="74"/>
      <c r="Z1038" s="74"/>
      <c r="AA1038" s="74"/>
      <c r="AB1038" s="74"/>
      <c r="AC1038" s="74"/>
      <c r="AD1038" s="74"/>
      <c r="AE1038" s="74"/>
      <c r="AF1038" s="74"/>
      <c r="AG1038" s="74"/>
      <c r="AH1038" s="74"/>
      <c r="AI1038" s="74"/>
      <c r="AJ1038" s="74"/>
      <c r="AK1038" s="74"/>
      <c r="AL1038" s="74"/>
      <c r="AM1038" s="74"/>
    </row>
    <row r="1039" spans="6:39">
      <c r="F1039" s="74"/>
      <c r="G1039" s="74"/>
      <c r="H1039" s="74"/>
      <c r="I1039" s="74"/>
      <c r="J1039" s="74"/>
      <c r="K1039" s="74"/>
      <c r="L1039" s="74"/>
      <c r="M1039" s="74"/>
      <c r="N1039" s="74"/>
      <c r="O1039" s="74"/>
      <c r="P1039" s="74"/>
      <c r="Q1039" s="74"/>
      <c r="R1039" s="74"/>
      <c r="S1039" s="74"/>
      <c r="T1039" s="74"/>
      <c r="U1039" s="74"/>
      <c r="V1039" s="74"/>
      <c r="W1039" s="74"/>
      <c r="X1039" s="74"/>
      <c r="Y1039" s="74"/>
      <c r="Z1039" s="74"/>
      <c r="AA1039" s="74"/>
      <c r="AB1039" s="74"/>
      <c r="AC1039" s="74"/>
      <c r="AD1039" s="74"/>
      <c r="AE1039" s="74"/>
      <c r="AF1039" s="74"/>
      <c r="AG1039" s="74"/>
      <c r="AH1039" s="74"/>
      <c r="AI1039" s="74"/>
      <c r="AJ1039" s="74"/>
      <c r="AK1039" s="74"/>
      <c r="AL1039" s="74"/>
      <c r="AM1039" s="74"/>
    </row>
    <row r="1040" spans="6:39">
      <c r="F1040" s="74"/>
      <c r="G1040" s="74"/>
      <c r="H1040" s="74"/>
      <c r="I1040" s="74"/>
      <c r="J1040" s="74"/>
      <c r="K1040" s="74"/>
      <c r="L1040" s="74"/>
      <c r="M1040" s="74"/>
      <c r="N1040" s="74"/>
      <c r="O1040" s="74"/>
      <c r="P1040" s="74"/>
      <c r="Q1040" s="74"/>
      <c r="R1040" s="74"/>
      <c r="S1040" s="74"/>
      <c r="T1040" s="74"/>
      <c r="U1040" s="74"/>
      <c r="V1040" s="74"/>
      <c r="W1040" s="74"/>
      <c r="X1040" s="74"/>
      <c r="Y1040" s="74"/>
      <c r="Z1040" s="74"/>
      <c r="AA1040" s="74"/>
      <c r="AB1040" s="74"/>
      <c r="AC1040" s="74"/>
      <c r="AD1040" s="74"/>
      <c r="AE1040" s="74"/>
      <c r="AF1040" s="74"/>
      <c r="AG1040" s="74"/>
      <c r="AH1040" s="74"/>
      <c r="AI1040" s="74"/>
      <c r="AJ1040" s="74"/>
      <c r="AK1040" s="74"/>
      <c r="AL1040" s="74"/>
      <c r="AM1040" s="74"/>
    </row>
    <row r="1041" spans="6:39">
      <c r="F1041" s="74"/>
      <c r="G1041" s="74"/>
      <c r="H1041" s="74"/>
      <c r="I1041" s="74"/>
      <c r="J1041" s="74"/>
      <c r="K1041" s="74"/>
      <c r="L1041" s="74"/>
      <c r="M1041" s="74"/>
      <c r="N1041" s="74"/>
      <c r="O1041" s="74"/>
      <c r="P1041" s="74"/>
      <c r="Q1041" s="74"/>
      <c r="R1041" s="74"/>
      <c r="S1041" s="74"/>
      <c r="T1041" s="74"/>
      <c r="U1041" s="74"/>
      <c r="V1041" s="74"/>
      <c r="W1041" s="74"/>
      <c r="X1041" s="74"/>
      <c r="Y1041" s="74"/>
      <c r="Z1041" s="74"/>
      <c r="AA1041" s="74"/>
      <c r="AB1041" s="74"/>
      <c r="AC1041" s="74"/>
      <c r="AD1041" s="74"/>
      <c r="AE1041" s="74"/>
      <c r="AF1041" s="74"/>
      <c r="AG1041" s="74"/>
      <c r="AH1041" s="74"/>
      <c r="AI1041" s="74"/>
      <c r="AJ1041" s="74"/>
      <c r="AK1041" s="74"/>
      <c r="AL1041" s="74"/>
      <c r="AM1041" s="74"/>
    </row>
    <row r="1042" spans="6:39">
      <c r="F1042" s="74"/>
      <c r="G1042" s="74"/>
      <c r="H1042" s="74"/>
      <c r="I1042" s="74"/>
      <c r="J1042" s="74"/>
      <c r="K1042" s="74"/>
      <c r="L1042" s="74"/>
      <c r="M1042" s="74"/>
      <c r="N1042" s="74"/>
      <c r="O1042" s="74"/>
      <c r="P1042" s="74"/>
      <c r="Q1042" s="74"/>
      <c r="R1042" s="74"/>
      <c r="S1042" s="74"/>
      <c r="T1042" s="74"/>
      <c r="U1042" s="74"/>
      <c r="V1042" s="74"/>
      <c r="W1042" s="74"/>
      <c r="X1042" s="74"/>
      <c r="Y1042" s="74"/>
      <c r="Z1042" s="74"/>
      <c r="AA1042" s="74"/>
      <c r="AB1042" s="74"/>
      <c r="AC1042" s="74"/>
      <c r="AD1042" s="74"/>
      <c r="AE1042" s="74"/>
      <c r="AF1042" s="74"/>
      <c r="AG1042" s="74"/>
      <c r="AH1042" s="74"/>
      <c r="AI1042" s="74"/>
      <c r="AJ1042" s="74"/>
      <c r="AK1042" s="74"/>
      <c r="AL1042" s="74"/>
      <c r="AM1042" s="74"/>
    </row>
    <row r="1043" spans="6:39">
      <c r="F1043" s="74"/>
      <c r="G1043" s="74"/>
      <c r="H1043" s="74"/>
      <c r="I1043" s="74"/>
      <c r="J1043" s="74"/>
      <c r="K1043" s="74"/>
      <c r="L1043" s="74"/>
      <c r="M1043" s="74"/>
      <c r="N1043" s="74"/>
      <c r="O1043" s="74"/>
      <c r="P1043" s="74"/>
      <c r="Q1043" s="74"/>
      <c r="R1043" s="74"/>
      <c r="S1043" s="74"/>
      <c r="T1043" s="74"/>
      <c r="U1043" s="74"/>
      <c r="V1043" s="74"/>
      <c r="W1043" s="74"/>
      <c r="X1043" s="74"/>
      <c r="Y1043" s="74"/>
      <c r="Z1043" s="74"/>
      <c r="AA1043" s="74"/>
      <c r="AB1043" s="74"/>
      <c r="AC1043" s="74"/>
      <c r="AD1043" s="74"/>
      <c r="AE1043" s="74"/>
      <c r="AF1043" s="74"/>
      <c r="AG1043" s="74"/>
      <c r="AH1043" s="74"/>
      <c r="AI1043" s="74"/>
      <c r="AJ1043" s="74"/>
      <c r="AK1043" s="74"/>
      <c r="AL1043" s="74"/>
      <c r="AM1043" s="74"/>
    </row>
    <row r="1044" spans="6:39">
      <c r="F1044" s="74"/>
      <c r="G1044" s="74"/>
      <c r="H1044" s="74"/>
      <c r="I1044" s="74"/>
      <c r="J1044" s="74"/>
      <c r="K1044" s="74"/>
      <c r="L1044" s="74"/>
      <c r="M1044" s="74"/>
      <c r="N1044" s="74"/>
      <c r="O1044" s="74"/>
      <c r="P1044" s="74"/>
      <c r="Q1044" s="74"/>
      <c r="R1044" s="74"/>
      <c r="S1044" s="74"/>
      <c r="T1044" s="74"/>
      <c r="U1044" s="74"/>
      <c r="V1044" s="74"/>
      <c r="W1044" s="74"/>
      <c r="X1044" s="74"/>
      <c r="Y1044" s="74"/>
      <c r="Z1044" s="74"/>
      <c r="AA1044" s="74"/>
      <c r="AB1044" s="74"/>
      <c r="AC1044" s="74"/>
      <c r="AD1044" s="74"/>
      <c r="AE1044" s="74"/>
      <c r="AF1044" s="74"/>
      <c r="AG1044" s="74"/>
      <c r="AH1044" s="74"/>
      <c r="AI1044" s="74"/>
      <c r="AJ1044" s="74"/>
      <c r="AK1044" s="74"/>
      <c r="AL1044" s="74"/>
      <c r="AM1044" s="74"/>
    </row>
    <row r="1045" spans="6:39">
      <c r="F1045" s="74"/>
      <c r="G1045" s="74"/>
      <c r="H1045" s="74"/>
      <c r="I1045" s="74"/>
      <c r="J1045" s="74"/>
      <c r="K1045" s="74"/>
      <c r="L1045" s="74"/>
      <c r="M1045" s="74"/>
      <c r="N1045" s="74"/>
      <c r="O1045" s="74"/>
      <c r="P1045" s="74"/>
      <c r="Q1045" s="74"/>
      <c r="R1045" s="74"/>
      <c r="S1045" s="74"/>
      <c r="T1045" s="74"/>
      <c r="U1045" s="74"/>
      <c r="V1045" s="74"/>
      <c r="W1045" s="74"/>
      <c r="X1045" s="74"/>
      <c r="Y1045" s="74"/>
      <c r="Z1045" s="74"/>
      <c r="AA1045" s="74"/>
      <c r="AB1045" s="74"/>
      <c r="AC1045" s="74"/>
      <c r="AD1045" s="74"/>
      <c r="AE1045" s="74"/>
      <c r="AF1045" s="74"/>
      <c r="AG1045" s="74"/>
      <c r="AH1045" s="74"/>
      <c r="AI1045" s="74"/>
      <c r="AJ1045" s="74"/>
      <c r="AK1045" s="74"/>
      <c r="AL1045" s="74"/>
      <c r="AM1045" s="74"/>
    </row>
    <row r="1046" spans="6:39">
      <c r="F1046" s="74"/>
      <c r="G1046" s="74"/>
      <c r="H1046" s="74"/>
      <c r="I1046" s="74"/>
      <c r="J1046" s="74"/>
      <c r="K1046" s="74"/>
      <c r="L1046" s="74"/>
      <c r="M1046" s="74"/>
      <c r="N1046" s="74"/>
      <c r="O1046" s="74"/>
      <c r="P1046" s="74"/>
      <c r="Q1046" s="74"/>
      <c r="R1046" s="74"/>
      <c r="S1046" s="74"/>
      <c r="T1046" s="74"/>
      <c r="U1046" s="74"/>
      <c r="V1046" s="74"/>
      <c r="W1046" s="74"/>
      <c r="X1046" s="74"/>
      <c r="Y1046" s="74"/>
      <c r="Z1046" s="74"/>
      <c r="AA1046" s="74"/>
      <c r="AB1046" s="74"/>
      <c r="AC1046" s="74"/>
      <c r="AD1046" s="74"/>
      <c r="AE1046" s="74"/>
      <c r="AF1046" s="74"/>
      <c r="AG1046" s="74"/>
      <c r="AH1046" s="74"/>
      <c r="AI1046" s="74"/>
      <c r="AJ1046" s="74"/>
      <c r="AK1046" s="74"/>
      <c r="AL1046" s="74"/>
      <c r="AM1046" s="74"/>
    </row>
    <row r="1047" spans="6:39">
      <c r="F1047" s="74"/>
      <c r="G1047" s="74"/>
      <c r="H1047" s="74"/>
      <c r="I1047" s="74"/>
      <c r="J1047" s="74"/>
      <c r="K1047" s="74"/>
      <c r="L1047" s="74"/>
      <c r="M1047" s="74"/>
      <c r="N1047" s="74"/>
      <c r="O1047" s="74"/>
      <c r="P1047" s="74"/>
      <c r="Q1047" s="74"/>
      <c r="R1047" s="74"/>
      <c r="S1047" s="74"/>
      <c r="T1047" s="74"/>
      <c r="U1047" s="74"/>
      <c r="V1047" s="74"/>
      <c r="W1047" s="74"/>
      <c r="X1047" s="74"/>
      <c r="Y1047" s="74"/>
      <c r="Z1047" s="74"/>
      <c r="AA1047" s="74"/>
      <c r="AB1047" s="74"/>
      <c r="AC1047" s="74"/>
      <c r="AD1047" s="74"/>
      <c r="AE1047" s="74"/>
      <c r="AF1047" s="74"/>
      <c r="AG1047" s="74"/>
      <c r="AH1047" s="74"/>
      <c r="AI1047" s="74"/>
      <c r="AJ1047" s="74"/>
      <c r="AK1047" s="74"/>
      <c r="AL1047" s="74"/>
      <c r="AM1047" s="74"/>
    </row>
    <row r="1048" spans="6:39">
      <c r="F1048" s="74"/>
      <c r="G1048" s="74"/>
      <c r="H1048" s="74"/>
      <c r="I1048" s="74"/>
      <c r="J1048" s="74"/>
      <c r="K1048" s="74"/>
      <c r="L1048" s="74"/>
      <c r="M1048" s="74"/>
      <c r="N1048" s="74"/>
      <c r="O1048" s="74"/>
      <c r="P1048" s="74"/>
      <c r="Q1048" s="74"/>
      <c r="R1048" s="74"/>
      <c r="S1048" s="74"/>
      <c r="T1048" s="74"/>
      <c r="U1048" s="74"/>
      <c r="V1048" s="74"/>
      <c r="W1048" s="74"/>
      <c r="X1048" s="74"/>
      <c r="Y1048" s="74"/>
      <c r="Z1048" s="74"/>
      <c r="AA1048" s="74"/>
      <c r="AB1048" s="74"/>
      <c r="AC1048" s="74"/>
      <c r="AD1048" s="74"/>
      <c r="AE1048" s="74"/>
      <c r="AF1048" s="74"/>
      <c r="AG1048" s="74"/>
      <c r="AH1048" s="74"/>
      <c r="AI1048" s="74"/>
      <c r="AJ1048" s="74"/>
      <c r="AK1048" s="74"/>
      <c r="AL1048" s="74"/>
      <c r="AM1048" s="74"/>
    </row>
    <row r="1049" spans="6:39">
      <c r="F1049" s="74"/>
      <c r="G1049" s="74"/>
      <c r="H1049" s="74"/>
      <c r="I1049" s="74"/>
      <c r="J1049" s="74"/>
      <c r="K1049" s="74"/>
      <c r="L1049" s="74"/>
      <c r="M1049" s="74"/>
      <c r="N1049" s="74"/>
      <c r="O1049" s="74"/>
      <c r="P1049" s="74"/>
      <c r="Q1049" s="74"/>
      <c r="R1049" s="74"/>
      <c r="S1049" s="74"/>
      <c r="T1049" s="74"/>
      <c r="U1049" s="74"/>
      <c r="V1049" s="74"/>
      <c r="W1049" s="74"/>
      <c r="X1049" s="74"/>
      <c r="Y1049" s="74"/>
      <c r="Z1049" s="74"/>
      <c r="AA1049" s="74"/>
      <c r="AB1049" s="74"/>
      <c r="AC1049" s="74"/>
      <c r="AD1049" s="74"/>
      <c r="AE1049" s="74"/>
      <c r="AF1049" s="74"/>
      <c r="AG1049" s="74"/>
      <c r="AH1049" s="74"/>
      <c r="AI1049" s="74"/>
      <c r="AJ1049" s="74"/>
      <c r="AK1049" s="74"/>
      <c r="AL1049" s="74"/>
      <c r="AM1049" s="74"/>
    </row>
    <row r="1050" spans="6:39">
      <c r="F1050" s="74"/>
      <c r="G1050" s="74"/>
      <c r="H1050" s="74"/>
      <c r="I1050" s="74"/>
      <c r="J1050" s="74"/>
      <c r="K1050" s="74"/>
      <c r="L1050" s="74"/>
      <c r="M1050" s="74"/>
      <c r="N1050" s="74"/>
      <c r="O1050" s="74"/>
      <c r="P1050" s="74"/>
      <c r="Q1050" s="74"/>
      <c r="R1050" s="74"/>
      <c r="S1050" s="74"/>
      <c r="T1050" s="74"/>
      <c r="U1050" s="74"/>
      <c r="V1050" s="74"/>
      <c r="W1050" s="74"/>
      <c r="X1050" s="74"/>
      <c r="Y1050" s="74"/>
      <c r="Z1050" s="74"/>
      <c r="AA1050" s="74"/>
      <c r="AB1050" s="74"/>
      <c r="AC1050" s="74"/>
      <c r="AD1050" s="74"/>
      <c r="AE1050" s="74"/>
      <c r="AF1050" s="74"/>
      <c r="AG1050" s="74"/>
      <c r="AH1050" s="74"/>
      <c r="AI1050" s="74"/>
      <c r="AJ1050" s="74"/>
      <c r="AK1050" s="74"/>
      <c r="AL1050" s="74"/>
      <c r="AM1050" s="74"/>
    </row>
    <row r="1051" spans="6:39">
      <c r="F1051" s="74"/>
      <c r="G1051" s="74"/>
      <c r="H1051" s="74"/>
      <c r="I1051" s="74"/>
      <c r="J1051" s="74"/>
      <c r="K1051" s="74"/>
      <c r="L1051" s="74"/>
      <c r="M1051" s="74"/>
      <c r="N1051" s="74"/>
      <c r="O1051" s="74"/>
      <c r="P1051" s="74"/>
      <c r="Q1051" s="74"/>
      <c r="R1051" s="74"/>
      <c r="S1051" s="74"/>
      <c r="T1051" s="74"/>
      <c r="U1051" s="74"/>
      <c r="V1051" s="74"/>
      <c r="W1051" s="74"/>
      <c r="X1051" s="74"/>
      <c r="Y1051" s="74"/>
      <c r="Z1051" s="74"/>
      <c r="AA1051" s="74"/>
      <c r="AB1051" s="74"/>
      <c r="AC1051" s="74"/>
      <c r="AD1051" s="74"/>
      <c r="AE1051" s="74"/>
      <c r="AF1051" s="74"/>
      <c r="AG1051" s="74"/>
      <c r="AH1051" s="74"/>
      <c r="AI1051" s="74"/>
      <c r="AJ1051" s="74"/>
      <c r="AK1051" s="74"/>
      <c r="AL1051" s="74"/>
      <c r="AM1051" s="74"/>
    </row>
    <row r="1052" spans="6:39">
      <c r="F1052" s="74"/>
      <c r="G1052" s="74"/>
      <c r="H1052" s="74"/>
      <c r="I1052" s="74"/>
      <c r="J1052" s="74"/>
      <c r="K1052" s="74"/>
      <c r="L1052" s="74"/>
      <c r="M1052" s="74"/>
      <c r="N1052" s="74"/>
      <c r="O1052" s="74"/>
      <c r="P1052" s="74"/>
      <c r="Q1052" s="74"/>
      <c r="R1052" s="74"/>
      <c r="S1052" s="74"/>
      <c r="T1052" s="74"/>
      <c r="U1052" s="74"/>
      <c r="V1052" s="74"/>
      <c r="W1052" s="74"/>
      <c r="X1052" s="74"/>
      <c r="Y1052" s="74"/>
      <c r="Z1052" s="74"/>
      <c r="AA1052" s="74"/>
      <c r="AB1052" s="74"/>
      <c r="AC1052" s="74"/>
      <c r="AD1052" s="74"/>
      <c r="AE1052" s="74"/>
      <c r="AF1052" s="74"/>
      <c r="AG1052" s="74"/>
      <c r="AH1052" s="74"/>
      <c r="AI1052" s="74"/>
      <c r="AJ1052" s="74"/>
      <c r="AK1052" s="74"/>
      <c r="AL1052" s="74"/>
      <c r="AM1052" s="74"/>
    </row>
    <row r="1053" spans="6:39">
      <c r="F1053" s="74"/>
      <c r="G1053" s="74"/>
      <c r="H1053" s="74"/>
      <c r="I1053" s="74"/>
      <c r="J1053" s="74"/>
      <c r="K1053" s="74"/>
      <c r="L1053" s="74"/>
      <c r="M1053" s="74"/>
      <c r="N1053" s="74"/>
      <c r="O1053" s="74"/>
      <c r="P1053" s="74"/>
      <c r="Q1053" s="74"/>
      <c r="R1053" s="74"/>
      <c r="S1053" s="74"/>
      <c r="T1053" s="74"/>
      <c r="U1053" s="74"/>
      <c r="V1053" s="74"/>
      <c r="W1053" s="74"/>
      <c r="X1053" s="74"/>
      <c r="Y1053" s="74"/>
      <c r="Z1053" s="74"/>
      <c r="AA1053" s="74"/>
      <c r="AB1053" s="74"/>
      <c r="AC1053" s="74"/>
      <c r="AD1053" s="74"/>
      <c r="AE1053" s="74"/>
      <c r="AF1053" s="74"/>
      <c r="AG1053" s="74"/>
      <c r="AH1053" s="74"/>
      <c r="AI1053" s="74"/>
      <c r="AJ1053" s="74"/>
      <c r="AK1053" s="74"/>
      <c r="AL1053" s="74"/>
      <c r="AM1053" s="74"/>
    </row>
    <row r="1054" spans="6:39">
      <c r="F1054" s="74"/>
      <c r="G1054" s="74"/>
      <c r="H1054" s="74"/>
      <c r="I1054" s="74"/>
      <c r="J1054" s="74"/>
      <c r="K1054" s="74"/>
      <c r="L1054" s="74"/>
      <c r="M1054" s="74"/>
      <c r="N1054" s="74"/>
      <c r="O1054" s="74"/>
      <c r="P1054" s="74"/>
      <c r="Q1054" s="74"/>
      <c r="R1054" s="74"/>
      <c r="S1054" s="74"/>
      <c r="T1054" s="74"/>
      <c r="U1054" s="74"/>
      <c r="V1054" s="74"/>
      <c r="W1054" s="74"/>
      <c r="X1054" s="74"/>
      <c r="Y1054" s="74"/>
      <c r="Z1054" s="74"/>
      <c r="AA1054" s="74"/>
      <c r="AB1054" s="74"/>
      <c r="AC1054" s="74"/>
      <c r="AD1054" s="74"/>
      <c r="AE1054" s="74"/>
      <c r="AF1054" s="74"/>
      <c r="AG1054" s="74"/>
      <c r="AH1054" s="74"/>
      <c r="AI1054" s="74"/>
      <c r="AJ1054" s="74"/>
      <c r="AK1054" s="74"/>
      <c r="AL1054" s="74"/>
      <c r="AM1054" s="74"/>
    </row>
    <row r="1055" spans="6:39">
      <c r="F1055" s="74"/>
      <c r="G1055" s="74"/>
      <c r="H1055" s="74"/>
      <c r="I1055" s="74"/>
      <c r="J1055" s="74"/>
      <c r="K1055" s="74"/>
      <c r="L1055" s="74"/>
      <c r="M1055" s="74"/>
      <c r="N1055" s="74"/>
      <c r="O1055" s="74"/>
      <c r="P1055" s="74"/>
      <c r="Q1055" s="74"/>
      <c r="R1055" s="74"/>
      <c r="S1055" s="74"/>
      <c r="T1055" s="74"/>
      <c r="U1055" s="74"/>
      <c r="V1055" s="74"/>
      <c r="W1055" s="74"/>
      <c r="X1055" s="74"/>
      <c r="Y1055" s="74"/>
      <c r="Z1055" s="74"/>
      <c r="AA1055" s="74"/>
      <c r="AB1055" s="74"/>
      <c r="AC1055" s="74"/>
      <c r="AD1055" s="74"/>
      <c r="AE1055" s="74"/>
      <c r="AF1055" s="74"/>
      <c r="AG1055" s="74"/>
      <c r="AH1055" s="74"/>
      <c r="AI1055" s="74"/>
      <c r="AJ1055" s="74"/>
      <c r="AK1055" s="74"/>
      <c r="AL1055" s="74"/>
      <c r="AM1055" s="74"/>
    </row>
    <row r="1056" spans="6:39">
      <c r="F1056" s="74"/>
      <c r="G1056" s="74"/>
      <c r="H1056" s="74"/>
      <c r="I1056" s="74"/>
      <c r="J1056" s="74"/>
      <c r="K1056" s="74"/>
      <c r="L1056" s="74"/>
      <c r="M1056" s="74"/>
      <c r="N1056" s="74"/>
      <c r="O1056" s="74"/>
      <c r="P1056" s="74"/>
      <c r="Q1056" s="74"/>
      <c r="R1056" s="74"/>
      <c r="S1056" s="74"/>
      <c r="T1056" s="74"/>
      <c r="U1056" s="74"/>
      <c r="V1056" s="74"/>
      <c r="W1056" s="74"/>
      <c r="X1056" s="74"/>
      <c r="Y1056" s="74"/>
      <c r="Z1056" s="74"/>
      <c r="AA1056" s="74"/>
      <c r="AB1056" s="74"/>
      <c r="AC1056" s="74"/>
      <c r="AD1056" s="74"/>
      <c r="AE1056" s="74"/>
      <c r="AF1056" s="74"/>
      <c r="AG1056" s="74"/>
      <c r="AH1056" s="74"/>
      <c r="AI1056" s="74"/>
      <c r="AJ1056" s="74"/>
      <c r="AK1056" s="74"/>
      <c r="AL1056" s="74"/>
      <c r="AM1056" s="74"/>
    </row>
    <row r="1057" spans="6:39">
      <c r="F1057" s="74"/>
      <c r="G1057" s="74"/>
      <c r="H1057" s="74"/>
      <c r="I1057" s="74"/>
      <c r="J1057" s="74"/>
      <c r="K1057" s="74"/>
      <c r="L1057" s="74"/>
      <c r="M1057" s="74"/>
      <c r="N1057" s="74"/>
      <c r="O1057" s="74"/>
      <c r="P1057" s="74"/>
      <c r="Q1057" s="74"/>
      <c r="R1057" s="74"/>
      <c r="S1057" s="74"/>
      <c r="T1057" s="74"/>
      <c r="U1057" s="74"/>
      <c r="V1057" s="74"/>
      <c r="W1057" s="74"/>
      <c r="X1057" s="74"/>
      <c r="Y1057" s="74"/>
      <c r="Z1057" s="74"/>
      <c r="AA1057" s="74"/>
      <c r="AB1057" s="74"/>
      <c r="AC1057" s="74"/>
      <c r="AD1057" s="74"/>
      <c r="AE1057" s="74"/>
      <c r="AF1057" s="74"/>
      <c r="AG1057" s="74"/>
      <c r="AH1057" s="74"/>
      <c r="AI1057" s="74"/>
      <c r="AJ1057" s="74"/>
      <c r="AK1057" s="74"/>
      <c r="AL1057" s="74"/>
      <c r="AM1057" s="74"/>
    </row>
    <row r="1058" spans="6:39">
      <c r="F1058" s="74"/>
      <c r="G1058" s="74"/>
      <c r="H1058" s="74"/>
      <c r="I1058" s="74"/>
      <c r="J1058" s="74"/>
      <c r="K1058" s="74"/>
      <c r="L1058" s="74"/>
      <c r="M1058" s="74"/>
      <c r="N1058" s="74"/>
      <c r="O1058" s="74"/>
      <c r="P1058" s="74"/>
      <c r="Q1058" s="74"/>
      <c r="R1058" s="74"/>
      <c r="S1058" s="74"/>
      <c r="T1058" s="74"/>
      <c r="U1058" s="74"/>
      <c r="V1058" s="74"/>
      <c r="W1058" s="74"/>
      <c r="X1058" s="74"/>
      <c r="Y1058" s="74"/>
      <c r="Z1058" s="74"/>
      <c r="AA1058" s="74"/>
      <c r="AB1058" s="74"/>
      <c r="AC1058" s="74"/>
      <c r="AD1058" s="74"/>
      <c r="AE1058" s="74"/>
      <c r="AF1058" s="74"/>
      <c r="AG1058" s="74"/>
      <c r="AH1058" s="74"/>
      <c r="AI1058" s="74"/>
      <c r="AJ1058" s="74"/>
      <c r="AK1058" s="74"/>
      <c r="AL1058" s="74"/>
      <c r="AM1058" s="74"/>
    </row>
    <row r="1059" spans="6:39">
      <c r="F1059" s="74"/>
      <c r="G1059" s="74"/>
      <c r="H1059" s="74"/>
      <c r="I1059" s="74"/>
      <c r="J1059" s="74"/>
      <c r="K1059" s="74"/>
      <c r="L1059" s="74"/>
      <c r="M1059" s="74"/>
      <c r="N1059" s="74"/>
      <c r="O1059" s="74"/>
      <c r="P1059" s="74"/>
      <c r="Q1059" s="74"/>
      <c r="R1059" s="74"/>
      <c r="S1059" s="74"/>
      <c r="T1059" s="74"/>
      <c r="U1059" s="74"/>
      <c r="V1059" s="74"/>
      <c r="W1059" s="74"/>
      <c r="X1059" s="74"/>
      <c r="Y1059" s="74"/>
      <c r="Z1059" s="74"/>
      <c r="AA1059" s="74"/>
      <c r="AB1059" s="74"/>
      <c r="AC1059" s="74"/>
      <c r="AD1059" s="74"/>
      <c r="AE1059" s="74"/>
      <c r="AF1059" s="74"/>
      <c r="AG1059" s="74"/>
      <c r="AH1059" s="74"/>
      <c r="AI1059" s="74"/>
      <c r="AJ1059" s="74"/>
      <c r="AK1059" s="74"/>
      <c r="AL1059" s="74"/>
      <c r="AM1059" s="74"/>
    </row>
    <row r="1060" spans="6:39">
      <c r="F1060" s="74"/>
      <c r="G1060" s="74"/>
      <c r="H1060" s="74"/>
      <c r="I1060" s="74"/>
      <c r="J1060" s="74"/>
      <c r="K1060" s="74"/>
      <c r="L1060" s="74"/>
      <c r="M1060" s="74"/>
      <c r="N1060" s="74"/>
      <c r="O1060" s="74"/>
      <c r="P1060" s="74"/>
      <c r="Q1060" s="74"/>
      <c r="R1060" s="74"/>
      <c r="S1060" s="74"/>
      <c r="T1060" s="74"/>
      <c r="U1060" s="74"/>
      <c r="V1060" s="74"/>
      <c r="W1060" s="74"/>
      <c r="X1060" s="74"/>
      <c r="Y1060" s="74"/>
      <c r="Z1060" s="74"/>
      <c r="AA1060" s="74"/>
      <c r="AB1060" s="74"/>
      <c r="AC1060" s="74"/>
      <c r="AD1060" s="74"/>
      <c r="AE1060" s="74"/>
      <c r="AF1060" s="74"/>
      <c r="AG1060" s="74"/>
      <c r="AH1060" s="74"/>
      <c r="AI1060" s="74"/>
      <c r="AJ1060" s="74"/>
      <c r="AK1060" s="74"/>
      <c r="AL1060" s="74"/>
      <c r="AM1060" s="74"/>
    </row>
    <row r="1061" spans="6:39">
      <c r="F1061" s="74"/>
      <c r="G1061" s="74"/>
      <c r="H1061" s="74"/>
      <c r="I1061" s="74"/>
      <c r="J1061" s="74"/>
      <c r="K1061" s="74"/>
      <c r="L1061" s="74"/>
      <c r="M1061" s="74"/>
      <c r="N1061" s="74"/>
      <c r="O1061" s="74"/>
      <c r="P1061" s="74"/>
      <c r="Q1061" s="74"/>
      <c r="R1061" s="74"/>
      <c r="S1061" s="74"/>
      <c r="T1061" s="74"/>
      <c r="U1061" s="74"/>
      <c r="V1061" s="74"/>
      <c r="W1061" s="74"/>
      <c r="X1061" s="74"/>
      <c r="Y1061" s="74"/>
      <c r="Z1061" s="74"/>
      <c r="AA1061" s="74"/>
      <c r="AB1061" s="74"/>
      <c r="AC1061" s="74"/>
      <c r="AD1061" s="74"/>
      <c r="AE1061" s="74"/>
      <c r="AF1061" s="74"/>
      <c r="AG1061" s="74"/>
      <c r="AH1061" s="74"/>
      <c r="AI1061" s="74"/>
      <c r="AJ1061" s="74"/>
      <c r="AK1061" s="74"/>
      <c r="AL1061" s="74"/>
      <c r="AM1061" s="74"/>
    </row>
    <row r="1062" spans="6:39">
      <c r="F1062" s="74"/>
      <c r="G1062" s="74"/>
      <c r="H1062" s="74"/>
      <c r="I1062" s="74"/>
      <c r="J1062" s="74"/>
      <c r="K1062" s="74"/>
      <c r="L1062" s="74"/>
      <c r="M1062" s="74"/>
      <c r="N1062" s="74"/>
      <c r="O1062" s="74"/>
      <c r="P1062" s="74"/>
      <c r="Q1062" s="74"/>
      <c r="R1062" s="74"/>
      <c r="S1062" s="74"/>
      <c r="T1062" s="74"/>
      <c r="U1062" s="74"/>
      <c r="V1062" s="74"/>
      <c r="W1062" s="74"/>
      <c r="X1062" s="74"/>
      <c r="Y1062" s="74"/>
      <c r="Z1062" s="74"/>
      <c r="AA1062" s="74"/>
      <c r="AB1062" s="74"/>
      <c r="AC1062" s="74"/>
      <c r="AD1062" s="74"/>
      <c r="AE1062" s="74"/>
      <c r="AF1062" s="74"/>
      <c r="AG1062" s="74"/>
      <c r="AH1062" s="74"/>
      <c r="AI1062" s="74"/>
      <c r="AJ1062" s="74"/>
      <c r="AK1062" s="74"/>
      <c r="AL1062" s="74"/>
      <c r="AM1062" s="74"/>
    </row>
    <row r="1063" spans="6:39">
      <c r="F1063" s="74"/>
      <c r="G1063" s="74"/>
      <c r="H1063" s="74"/>
      <c r="I1063" s="74"/>
      <c r="J1063" s="74"/>
      <c r="K1063" s="74"/>
      <c r="L1063" s="74"/>
      <c r="M1063" s="74"/>
      <c r="N1063" s="74"/>
      <c r="O1063" s="74"/>
      <c r="P1063" s="74"/>
      <c r="Q1063" s="74"/>
      <c r="R1063" s="74"/>
      <c r="S1063" s="74"/>
      <c r="T1063" s="74"/>
      <c r="U1063" s="74"/>
      <c r="V1063" s="74"/>
      <c r="W1063" s="74"/>
      <c r="X1063" s="74"/>
      <c r="Y1063" s="74"/>
      <c r="Z1063" s="74"/>
      <c r="AA1063" s="74"/>
      <c r="AB1063" s="74"/>
      <c r="AC1063" s="74"/>
      <c r="AD1063" s="74"/>
      <c r="AE1063" s="74"/>
      <c r="AF1063" s="74"/>
      <c r="AG1063" s="74"/>
      <c r="AH1063" s="74"/>
      <c r="AI1063" s="74"/>
      <c r="AJ1063" s="74"/>
      <c r="AK1063" s="74"/>
      <c r="AL1063" s="74"/>
      <c r="AM1063" s="74"/>
    </row>
    <row r="1064" spans="6:39">
      <c r="F1064" s="74"/>
      <c r="G1064" s="74"/>
      <c r="H1064" s="74"/>
      <c r="I1064" s="74"/>
      <c r="J1064" s="74"/>
      <c r="K1064" s="74"/>
      <c r="L1064" s="74"/>
      <c r="M1064" s="74"/>
      <c r="N1064" s="74"/>
      <c r="O1064" s="74"/>
      <c r="P1064" s="74"/>
      <c r="Q1064" s="74"/>
      <c r="R1064" s="74"/>
      <c r="S1064" s="74"/>
      <c r="T1064" s="74"/>
      <c r="U1064" s="74"/>
      <c r="V1064" s="74"/>
      <c r="W1064" s="74"/>
      <c r="X1064" s="74"/>
      <c r="Y1064" s="74"/>
      <c r="Z1064" s="74"/>
      <c r="AA1064" s="74"/>
      <c r="AB1064" s="74"/>
      <c r="AC1064" s="74"/>
      <c r="AD1064" s="74"/>
      <c r="AE1064" s="74"/>
      <c r="AF1064" s="74"/>
      <c r="AG1064" s="74"/>
      <c r="AH1064" s="74"/>
      <c r="AI1064" s="74"/>
      <c r="AJ1064" s="74"/>
      <c r="AK1064" s="74"/>
      <c r="AL1064" s="74"/>
      <c r="AM1064" s="74"/>
    </row>
    <row r="1065" spans="6:39">
      <c r="F1065" s="74"/>
      <c r="G1065" s="74"/>
      <c r="H1065" s="74"/>
      <c r="I1065" s="74"/>
      <c r="J1065" s="74"/>
      <c r="K1065" s="74"/>
      <c r="L1065" s="74"/>
      <c r="M1065" s="74"/>
      <c r="N1065" s="74"/>
      <c r="O1065" s="74"/>
      <c r="P1065" s="74"/>
      <c r="Q1065" s="74"/>
      <c r="R1065" s="74"/>
      <c r="S1065" s="74"/>
      <c r="T1065" s="74"/>
      <c r="U1065" s="74"/>
      <c r="V1065" s="74"/>
      <c r="W1065" s="74"/>
      <c r="X1065" s="74"/>
      <c r="Y1065" s="74"/>
      <c r="Z1065" s="74"/>
      <c r="AA1065" s="74"/>
      <c r="AB1065" s="74"/>
      <c r="AC1065" s="74"/>
      <c r="AD1065" s="74"/>
      <c r="AE1065" s="74"/>
      <c r="AF1065" s="74"/>
      <c r="AG1065" s="74"/>
      <c r="AH1065" s="74"/>
      <c r="AI1065" s="74"/>
      <c r="AJ1065" s="74"/>
      <c r="AK1065" s="74"/>
      <c r="AL1065" s="74"/>
      <c r="AM1065" s="74"/>
    </row>
    <row r="1066" spans="6:39">
      <c r="F1066" s="74"/>
      <c r="G1066" s="74"/>
      <c r="H1066" s="74"/>
      <c r="I1066" s="74"/>
      <c r="J1066" s="74"/>
      <c r="K1066" s="74"/>
      <c r="L1066" s="74"/>
      <c r="M1066" s="74"/>
      <c r="N1066" s="74"/>
      <c r="O1066" s="74"/>
      <c r="P1066" s="74"/>
      <c r="Q1066" s="74"/>
      <c r="R1066" s="74"/>
      <c r="S1066" s="74"/>
      <c r="T1066" s="74"/>
      <c r="U1066" s="74"/>
      <c r="V1066" s="74"/>
      <c r="W1066" s="74"/>
      <c r="X1066" s="74"/>
      <c r="Y1066" s="74"/>
      <c r="Z1066" s="74"/>
      <c r="AA1066" s="74"/>
      <c r="AB1066" s="74"/>
      <c r="AC1066" s="74"/>
      <c r="AD1066" s="74"/>
      <c r="AE1066" s="74"/>
      <c r="AF1066" s="74"/>
      <c r="AG1066" s="74"/>
      <c r="AH1066" s="74"/>
      <c r="AI1066" s="74"/>
      <c r="AJ1066" s="74"/>
      <c r="AK1066" s="74"/>
      <c r="AL1066" s="74"/>
      <c r="AM1066" s="74"/>
    </row>
    <row r="1067" spans="6:39">
      <c r="F1067" s="74"/>
      <c r="G1067" s="74"/>
      <c r="H1067" s="74"/>
      <c r="I1067" s="74"/>
      <c r="J1067" s="74"/>
      <c r="K1067" s="74"/>
      <c r="L1067" s="74"/>
      <c r="M1067" s="74"/>
      <c r="N1067" s="74"/>
      <c r="O1067" s="74"/>
      <c r="P1067" s="74"/>
      <c r="Q1067" s="74"/>
      <c r="R1067" s="74"/>
      <c r="S1067" s="74"/>
      <c r="T1067" s="74"/>
      <c r="U1067" s="74"/>
      <c r="V1067" s="74"/>
      <c r="W1067" s="74"/>
      <c r="X1067" s="74"/>
      <c r="Y1067" s="74"/>
      <c r="Z1067" s="74"/>
      <c r="AA1067" s="74"/>
      <c r="AB1067" s="74"/>
      <c r="AC1067" s="74"/>
      <c r="AD1067" s="74"/>
      <c r="AE1067" s="74"/>
      <c r="AF1067" s="74"/>
      <c r="AG1067" s="74"/>
      <c r="AH1067" s="74"/>
      <c r="AI1067" s="74"/>
      <c r="AJ1067" s="74"/>
      <c r="AK1067" s="74"/>
      <c r="AL1067" s="74"/>
      <c r="AM1067" s="74"/>
    </row>
    <row r="1068" spans="6:39">
      <c r="F1068" s="74"/>
      <c r="G1068" s="74"/>
      <c r="H1068" s="74"/>
      <c r="I1068" s="74"/>
      <c r="J1068" s="74"/>
      <c r="K1068" s="74"/>
      <c r="L1068" s="74"/>
      <c r="M1068" s="74"/>
      <c r="N1068" s="74"/>
      <c r="O1068" s="74"/>
      <c r="P1068" s="74"/>
      <c r="Q1068" s="74"/>
      <c r="R1068" s="74"/>
      <c r="S1068" s="74"/>
      <c r="T1068" s="74"/>
      <c r="U1068" s="74"/>
      <c r="V1068" s="74"/>
      <c r="W1068" s="74"/>
      <c r="X1068" s="74"/>
      <c r="Y1068" s="74"/>
      <c r="Z1068" s="74"/>
      <c r="AA1068" s="74"/>
      <c r="AB1068" s="74"/>
      <c r="AC1068" s="74"/>
      <c r="AD1068" s="74"/>
      <c r="AE1068" s="74"/>
      <c r="AF1068" s="74"/>
      <c r="AG1068" s="74"/>
      <c r="AH1068" s="74"/>
      <c r="AI1068" s="74"/>
      <c r="AJ1068" s="74"/>
      <c r="AK1068" s="74"/>
      <c r="AL1068" s="74"/>
      <c r="AM1068" s="74"/>
    </row>
    <row r="1069" spans="6:39">
      <c r="F1069" s="74"/>
      <c r="G1069" s="74"/>
      <c r="H1069" s="74"/>
      <c r="I1069" s="74"/>
      <c r="J1069" s="74"/>
      <c r="K1069" s="74"/>
      <c r="L1069" s="74"/>
      <c r="M1069" s="74"/>
      <c r="N1069" s="74"/>
      <c r="O1069" s="74"/>
      <c r="P1069" s="74"/>
      <c r="Q1069" s="74"/>
      <c r="R1069" s="74"/>
      <c r="S1069" s="74"/>
      <c r="T1069" s="74"/>
      <c r="U1069" s="74"/>
      <c r="V1069" s="74"/>
      <c r="W1069" s="74"/>
      <c r="X1069" s="74"/>
      <c r="Y1069" s="74"/>
      <c r="Z1069" s="74"/>
      <c r="AA1069" s="74"/>
      <c r="AB1069" s="74"/>
      <c r="AC1069" s="74"/>
      <c r="AD1069" s="74"/>
      <c r="AE1069" s="74"/>
      <c r="AF1069" s="74"/>
      <c r="AG1069" s="74"/>
      <c r="AH1069" s="74"/>
      <c r="AI1069" s="74"/>
      <c r="AJ1069" s="74"/>
      <c r="AK1069" s="74"/>
      <c r="AL1069" s="74"/>
      <c r="AM1069" s="74"/>
    </row>
    <row r="1070" spans="6:39">
      <c r="F1070" s="74"/>
      <c r="G1070" s="74"/>
      <c r="H1070" s="74"/>
      <c r="I1070" s="74"/>
      <c r="J1070" s="74"/>
      <c r="K1070" s="74"/>
      <c r="L1070" s="74"/>
      <c r="M1070" s="74"/>
      <c r="N1070" s="74"/>
      <c r="O1070" s="74"/>
      <c r="P1070" s="74"/>
      <c r="Q1070" s="74"/>
      <c r="R1070" s="74"/>
      <c r="S1070" s="74"/>
      <c r="T1070" s="74"/>
      <c r="U1070" s="74"/>
      <c r="V1070" s="74"/>
      <c r="W1070" s="74"/>
      <c r="X1070" s="74"/>
      <c r="Y1070" s="74"/>
      <c r="Z1070" s="74"/>
      <c r="AA1070" s="74"/>
      <c r="AB1070" s="74"/>
      <c r="AC1070" s="74"/>
      <c r="AD1070" s="74"/>
      <c r="AE1070" s="74"/>
      <c r="AF1070" s="74"/>
      <c r="AG1070" s="74"/>
      <c r="AH1070" s="74"/>
      <c r="AI1070" s="74"/>
      <c r="AJ1070" s="74"/>
      <c r="AK1070" s="74"/>
      <c r="AL1070" s="74"/>
      <c r="AM1070" s="74"/>
    </row>
    <row r="1071" spans="6:39">
      <c r="F1071" s="74"/>
      <c r="G1071" s="74"/>
      <c r="H1071" s="74"/>
      <c r="I1071" s="74"/>
      <c r="J1071" s="74"/>
      <c r="K1071" s="74"/>
      <c r="L1071" s="74"/>
      <c r="M1071" s="74"/>
      <c r="N1071" s="74"/>
      <c r="O1071" s="74"/>
      <c r="P1071" s="74"/>
      <c r="Q1071" s="74"/>
      <c r="R1071" s="74"/>
      <c r="S1071" s="74"/>
      <c r="T1071" s="74"/>
      <c r="U1071" s="74"/>
      <c r="V1071" s="74"/>
      <c r="W1071" s="74"/>
      <c r="X1071" s="74"/>
      <c r="Y1071" s="74"/>
      <c r="Z1071" s="74"/>
      <c r="AA1071" s="74"/>
      <c r="AB1071" s="74"/>
      <c r="AC1071" s="74"/>
      <c r="AD1071" s="74"/>
      <c r="AE1071" s="74"/>
      <c r="AF1071" s="74"/>
      <c r="AG1071" s="74"/>
      <c r="AH1071" s="74"/>
      <c r="AI1071" s="74"/>
      <c r="AJ1071" s="74"/>
      <c r="AK1071" s="74"/>
      <c r="AL1071" s="74"/>
      <c r="AM1071" s="74"/>
    </row>
    <row r="1072" spans="6:39">
      <c r="F1072" s="74"/>
      <c r="G1072" s="74"/>
      <c r="H1072" s="74"/>
      <c r="I1072" s="74"/>
      <c r="J1072" s="74"/>
      <c r="K1072" s="74"/>
      <c r="L1072" s="74"/>
      <c r="M1072" s="74"/>
      <c r="N1072" s="74"/>
      <c r="O1072" s="74"/>
      <c r="P1072" s="74"/>
      <c r="Q1072" s="74"/>
      <c r="R1072" s="74"/>
      <c r="S1072" s="74"/>
      <c r="T1072" s="74"/>
      <c r="U1072" s="74"/>
      <c r="V1072" s="74"/>
      <c r="W1072" s="74"/>
      <c r="X1072" s="74"/>
      <c r="Y1072" s="74"/>
      <c r="Z1072" s="74"/>
      <c r="AA1072" s="74"/>
      <c r="AB1072" s="74"/>
      <c r="AC1072" s="74"/>
      <c r="AD1072" s="74"/>
      <c r="AE1072" s="74"/>
      <c r="AF1072" s="74"/>
      <c r="AG1072" s="74"/>
      <c r="AH1072" s="74"/>
      <c r="AI1072" s="74"/>
      <c r="AJ1072" s="74"/>
      <c r="AK1072" s="74"/>
      <c r="AL1072" s="74"/>
      <c r="AM1072" s="74"/>
    </row>
    <row r="1073" spans="6:39">
      <c r="F1073" s="74"/>
      <c r="G1073" s="74"/>
      <c r="H1073" s="74"/>
      <c r="I1073" s="74"/>
      <c r="J1073" s="74"/>
      <c r="K1073" s="74"/>
      <c r="L1073" s="74"/>
      <c r="M1073" s="74"/>
      <c r="N1073" s="74"/>
      <c r="O1073" s="74"/>
      <c r="P1073" s="74"/>
      <c r="Q1073" s="74"/>
      <c r="R1073" s="74"/>
      <c r="S1073" s="74"/>
      <c r="T1073" s="74"/>
      <c r="U1073" s="74"/>
      <c r="V1073" s="74"/>
      <c r="W1073" s="74"/>
      <c r="X1073" s="74"/>
      <c r="Y1073" s="74"/>
      <c r="Z1073" s="74"/>
      <c r="AA1073" s="74"/>
      <c r="AB1073" s="74"/>
      <c r="AC1073" s="74"/>
      <c r="AD1073" s="74"/>
      <c r="AE1073" s="74"/>
      <c r="AF1073" s="74"/>
      <c r="AG1073" s="74"/>
      <c r="AH1073" s="74"/>
      <c r="AI1073" s="74"/>
      <c r="AJ1073" s="74"/>
      <c r="AK1073" s="74"/>
      <c r="AL1073" s="74"/>
      <c r="AM1073" s="74"/>
    </row>
    <row r="1074" spans="6:39">
      <c r="F1074" s="74"/>
      <c r="G1074" s="74"/>
      <c r="H1074" s="74"/>
      <c r="I1074" s="74"/>
      <c r="J1074" s="74"/>
      <c r="K1074" s="74"/>
      <c r="L1074" s="74"/>
      <c r="M1074" s="74"/>
      <c r="N1074" s="74"/>
      <c r="O1074" s="74"/>
      <c r="P1074" s="74"/>
      <c r="Q1074" s="74"/>
      <c r="R1074" s="74"/>
      <c r="S1074" s="74"/>
      <c r="T1074" s="74"/>
      <c r="U1074" s="74"/>
      <c r="V1074" s="74"/>
      <c r="W1074" s="74"/>
      <c r="X1074" s="74"/>
      <c r="Y1074" s="74"/>
      <c r="Z1074" s="74"/>
      <c r="AA1074" s="74"/>
      <c r="AB1074" s="74"/>
      <c r="AC1074" s="74"/>
      <c r="AD1074" s="74"/>
      <c r="AE1074" s="74"/>
      <c r="AF1074" s="74"/>
      <c r="AG1074" s="74"/>
      <c r="AH1074" s="74"/>
      <c r="AI1074" s="74"/>
      <c r="AJ1074" s="74"/>
      <c r="AK1074" s="74"/>
      <c r="AL1074" s="74"/>
      <c r="AM1074" s="74"/>
    </row>
    <row r="1075" spans="6:39">
      <c r="F1075" s="74"/>
      <c r="G1075" s="74"/>
      <c r="H1075" s="74"/>
      <c r="I1075" s="74"/>
      <c r="J1075" s="74"/>
      <c r="K1075" s="74"/>
      <c r="L1075" s="74"/>
      <c r="M1075" s="74"/>
      <c r="N1075" s="74"/>
      <c r="O1075" s="74"/>
      <c r="P1075" s="74"/>
      <c r="Q1075" s="74"/>
      <c r="R1075" s="74"/>
      <c r="S1075" s="74"/>
      <c r="T1075" s="74"/>
      <c r="U1075" s="74"/>
      <c r="V1075" s="74"/>
      <c r="W1075" s="74"/>
      <c r="X1075" s="74"/>
      <c r="Y1075" s="74"/>
      <c r="Z1075" s="74"/>
      <c r="AA1075" s="74"/>
      <c r="AB1075" s="74"/>
      <c r="AC1075" s="74"/>
      <c r="AD1075" s="74"/>
      <c r="AE1075" s="74"/>
      <c r="AF1075" s="74"/>
      <c r="AG1075" s="74"/>
      <c r="AH1075" s="74"/>
      <c r="AI1075" s="74"/>
      <c r="AJ1075" s="74"/>
      <c r="AK1075" s="74"/>
      <c r="AL1075" s="74"/>
      <c r="AM1075" s="74"/>
    </row>
    <row r="1076" spans="6:39">
      <c r="F1076" s="74"/>
      <c r="G1076" s="74"/>
      <c r="H1076" s="74"/>
      <c r="I1076" s="74"/>
      <c r="J1076" s="74"/>
      <c r="K1076" s="74"/>
      <c r="L1076" s="74"/>
      <c r="M1076" s="74"/>
      <c r="N1076" s="74"/>
      <c r="O1076" s="74"/>
      <c r="P1076" s="74"/>
      <c r="Q1076" s="74"/>
      <c r="R1076" s="74"/>
      <c r="S1076" s="74"/>
      <c r="T1076" s="74"/>
      <c r="U1076" s="74"/>
      <c r="V1076" s="74"/>
      <c r="W1076" s="74"/>
      <c r="X1076" s="74"/>
      <c r="Y1076" s="74"/>
      <c r="Z1076" s="74"/>
      <c r="AA1076" s="74"/>
      <c r="AB1076" s="74"/>
      <c r="AC1076" s="74"/>
      <c r="AD1076" s="74"/>
      <c r="AE1076" s="74"/>
      <c r="AF1076" s="74"/>
      <c r="AG1076" s="74"/>
      <c r="AH1076" s="74"/>
      <c r="AI1076" s="74"/>
      <c r="AJ1076" s="74"/>
      <c r="AK1076" s="74"/>
      <c r="AL1076" s="74"/>
      <c r="AM1076" s="74"/>
    </row>
    <row r="1077" spans="6:39">
      <c r="F1077" s="74"/>
      <c r="G1077" s="74"/>
      <c r="H1077" s="74"/>
      <c r="I1077" s="74"/>
      <c r="J1077" s="74"/>
      <c r="K1077" s="74"/>
      <c r="L1077" s="74"/>
      <c r="M1077" s="74"/>
      <c r="N1077" s="74"/>
      <c r="O1077" s="74"/>
      <c r="P1077" s="74"/>
      <c r="Q1077" s="74"/>
      <c r="R1077" s="74"/>
      <c r="S1077" s="74"/>
      <c r="T1077" s="74"/>
      <c r="U1077" s="74"/>
      <c r="V1077" s="74"/>
      <c r="W1077" s="74"/>
      <c r="X1077" s="74"/>
      <c r="Y1077" s="74"/>
      <c r="Z1077" s="74"/>
      <c r="AA1077" s="74"/>
      <c r="AB1077" s="74"/>
      <c r="AC1077" s="74"/>
      <c r="AD1077" s="74"/>
      <c r="AE1077" s="74"/>
      <c r="AF1077" s="74"/>
      <c r="AG1077" s="74"/>
      <c r="AH1077" s="74"/>
      <c r="AI1077" s="74"/>
      <c r="AJ1077" s="74"/>
      <c r="AK1077" s="74"/>
      <c r="AL1077" s="74"/>
      <c r="AM1077" s="74"/>
    </row>
    <row r="1078" spans="6:39">
      <c r="F1078" s="74"/>
      <c r="G1078" s="74"/>
      <c r="H1078" s="74"/>
      <c r="I1078" s="74"/>
      <c r="J1078" s="74"/>
      <c r="K1078" s="74"/>
      <c r="L1078" s="74"/>
      <c r="M1078" s="74"/>
      <c r="N1078" s="74"/>
      <c r="O1078" s="74"/>
      <c r="P1078" s="74"/>
      <c r="Q1078" s="74"/>
      <c r="R1078" s="74"/>
      <c r="S1078" s="74"/>
      <c r="T1078" s="74"/>
      <c r="U1078" s="74"/>
      <c r="V1078" s="74"/>
      <c r="W1078" s="74"/>
      <c r="X1078" s="74"/>
      <c r="Y1078" s="74"/>
      <c r="Z1078" s="74"/>
      <c r="AA1078" s="74"/>
      <c r="AB1078" s="74"/>
      <c r="AC1078" s="74"/>
      <c r="AD1078" s="74"/>
      <c r="AE1078" s="74"/>
      <c r="AF1078" s="74"/>
      <c r="AG1078" s="74"/>
      <c r="AH1078" s="74"/>
      <c r="AI1078" s="74"/>
      <c r="AJ1078" s="74"/>
      <c r="AK1078" s="74"/>
      <c r="AL1078" s="74"/>
      <c r="AM1078" s="74"/>
    </row>
    <row r="1079" spans="6:39">
      <c r="F1079" s="74"/>
      <c r="G1079" s="74"/>
      <c r="H1079" s="74"/>
      <c r="I1079" s="74"/>
      <c r="J1079" s="74"/>
      <c r="K1079" s="74"/>
      <c r="L1079" s="74"/>
      <c r="M1079" s="74"/>
      <c r="N1079" s="74"/>
      <c r="O1079" s="74"/>
      <c r="P1079" s="74"/>
      <c r="Q1079" s="74"/>
      <c r="R1079" s="74"/>
      <c r="S1079" s="74"/>
      <c r="T1079" s="74"/>
      <c r="U1079" s="74"/>
      <c r="V1079" s="74"/>
      <c r="W1079" s="74"/>
      <c r="X1079" s="74"/>
      <c r="Y1079" s="74"/>
      <c r="Z1079" s="74"/>
      <c r="AA1079" s="74"/>
      <c r="AB1079" s="74"/>
      <c r="AC1079" s="74"/>
      <c r="AD1079" s="74"/>
      <c r="AE1079" s="74"/>
      <c r="AF1079" s="74"/>
      <c r="AG1079" s="74"/>
      <c r="AH1079" s="74"/>
      <c r="AI1079" s="74"/>
      <c r="AJ1079" s="74"/>
      <c r="AK1079" s="74"/>
      <c r="AL1079" s="74"/>
      <c r="AM1079" s="74"/>
    </row>
    <row r="1080" spans="6:39">
      <c r="F1080" s="74"/>
      <c r="G1080" s="74"/>
      <c r="H1080" s="74"/>
      <c r="I1080" s="74"/>
      <c r="J1080" s="74"/>
      <c r="K1080" s="74"/>
      <c r="L1080" s="74"/>
      <c r="M1080" s="74"/>
      <c r="N1080" s="74"/>
      <c r="O1080" s="74"/>
      <c r="P1080" s="74"/>
      <c r="Q1080" s="74"/>
      <c r="R1080" s="74"/>
      <c r="S1080" s="74"/>
      <c r="T1080" s="74"/>
      <c r="U1080" s="74"/>
      <c r="V1080" s="74"/>
      <c r="W1080" s="74"/>
      <c r="X1080" s="74"/>
      <c r="Y1080" s="74"/>
      <c r="Z1080" s="74"/>
      <c r="AA1080" s="74"/>
      <c r="AB1080" s="74"/>
      <c r="AC1080" s="74"/>
      <c r="AD1080" s="74"/>
      <c r="AE1080" s="74"/>
      <c r="AF1080" s="74"/>
      <c r="AG1080" s="74"/>
      <c r="AH1080" s="74"/>
      <c r="AI1080" s="74"/>
      <c r="AJ1080" s="74"/>
      <c r="AK1080" s="74"/>
      <c r="AL1080" s="74"/>
      <c r="AM1080" s="74"/>
    </row>
    <row r="1081" spans="6:39">
      <c r="F1081" s="74"/>
      <c r="G1081" s="74"/>
      <c r="H1081" s="74"/>
      <c r="I1081" s="74"/>
      <c r="J1081" s="74"/>
      <c r="K1081" s="74"/>
      <c r="L1081" s="74"/>
      <c r="M1081" s="74"/>
      <c r="N1081" s="74"/>
      <c r="O1081" s="74"/>
      <c r="P1081" s="74"/>
      <c r="Q1081" s="74"/>
      <c r="R1081" s="74"/>
      <c r="S1081" s="74"/>
      <c r="T1081" s="74"/>
      <c r="U1081" s="74"/>
      <c r="V1081" s="74"/>
      <c r="W1081" s="74"/>
      <c r="X1081" s="74"/>
      <c r="Y1081" s="74"/>
      <c r="Z1081" s="74"/>
      <c r="AA1081" s="74"/>
      <c r="AB1081" s="74"/>
      <c r="AC1081" s="74"/>
      <c r="AD1081" s="74"/>
      <c r="AE1081" s="74"/>
      <c r="AF1081" s="74"/>
      <c r="AG1081" s="74"/>
      <c r="AH1081" s="74"/>
      <c r="AI1081" s="74"/>
      <c r="AJ1081" s="74"/>
      <c r="AK1081" s="74"/>
      <c r="AL1081" s="74"/>
      <c r="AM1081" s="74"/>
    </row>
    <row r="1082" spans="6:39">
      <c r="F1082" s="74"/>
      <c r="G1082" s="74"/>
      <c r="H1082" s="74"/>
      <c r="I1082" s="74"/>
      <c r="J1082" s="74"/>
      <c r="K1082" s="74"/>
      <c r="L1082" s="74"/>
      <c r="M1082" s="74"/>
      <c r="N1082" s="74"/>
      <c r="O1082" s="74"/>
      <c r="P1082" s="74"/>
      <c r="Q1082" s="74"/>
      <c r="R1082" s="74"/>
      <c r="S1082" s="74"/>
      <c r="T1082" s="74"/>
      <c r="U1082" s="74"/>
      <c r="V1082" s="74"/>
      <c r="W1082" s="74"/>
      <c r="X1082" s="74"/>
      <c r="Y1082" s="74"/>
      <c r="Z1082" s="74"/>
      <c r="AA1082" s="74"/>
      <c r="AB1082" s="74"/>
      <c r="AC1082" s="74"/>
      <c r="AD1082" s="74"/>
      <c r="AE1082" s="74"/>
      <c r="AF1082" s="74"/>
      <c r="AG1082" s="74"/>
      <c r="AH1082" s="74"/>
      <c r="AI1082" s="74"/>
      <c r="AJ1082" s="74"/>
      <c r="AK1082" s="74"/>
      <c r="AL1082" s="74"/>
      <c r="AM1082" s="74"/>
    </row>
    <row r="1083" spans="6:39">
      <c r="F1083" s="74"/>
      <c r="G1083" s="74"/>
      <c r="H1083" s="74"/>
      <c r="I1083" s="74"/>
      <c r="J1083" s="74"/>
      <c r="K1083" s="74"/>
      <c r="L1083" s="74"/>
      <c r="M1083" s="74"/>
      <c r="N1083" s="74"/>
      <c r="O1083" s="74"/>
      <c r="P1083" s="74"/>
      <c r="Q1083" s="74"/>
      <c r="R1083" s="74"/>
      <c r="S1083" s="74"/>
      <c r="T1083" s="74"/>
      <c r="U1083" s="74"/>
      <c r="V1083" s="74"/>
      <c r="W1083" s="74"/>
      <c r="X1083" s="74"/>
      <c r="Y1083" s="74"/>
      <c r="Z1083" s="74"/>
      <c r="AA1083" s="74"/>
      <c r="AB1083" s="74"/>
      <c r="AC1083" s="74"/>
      <c r="AD1083" s="74"/>
      <c r="AE1083" s="74"/>
      <c r="AF1083" s="74"/>
      <c r="AG1083" s="74"/>
      <c r="AH1083" s="74"/>
      <c r="AI1083" s="74"/>
      <c r="AJ1083" s="74"/>
      <c r="AK1083" s="74"/>
      <c r="AL1083" s="74"/>
      <c r="AM1083" s="74"/>
    </row>
    <row r="1084" spans="6:39">
      <c r="F1084" s="74"/>
      <c r="G1084" s="74"/>
      <c r="H1084" s="74"/>
      <c r="I1084" s="74"/>
      <c r="J1084" s="74"/>
      <c r="K1084" s="74"/>
      <c r="L1084" s="74"/>
      <c r="M1084" s="74"/>
      <c r="N1084" s="74"/>
      <c r="O1084" s="74"/>
      <c r="P1084" s="74"/>
      <c r="Q1084" s="74"/>
      <c r="R1084" s="74"/>
      <c r="S1084" s="74"/>
      <c r="T1084" s="74"/>
      <c r="U1084" s="74"/>
      <c r="V1084" s="74"/>
      <c r="W1084" s="74"/>
      <c r="X1084" s="74"/>
      <c r="Y1084" s="74"/>
      <c r="Z1084" s="74"/>
      <c r="AA1084" s="74"/>
      <c r="AB1084" s="74"/>
      <c r="AC1084" s="74"/>
      <c r="AD1084" s="74"/>
      <c r="AE1084" s="74"/>
      <c r="AF1084" s="74"/>
      <c r="AG1084" s="74"/>
      <c r="AH1084" s="74"/>
      <c r="AI1084" s="74"/>
      <c r="AJ1084" s="74"/>
      <c r="AK1084" s="74"/>
      <c r="AL1084" s="74"/>
      <c r="AM1084" s="74"/>
    </row>
    <row r="1085" spans="6:39">
      <c r="F1085" s="74"/>
      <c r="G1085" s="74"/>
      <c r="H1085" s="74"/>
      <c r="I1085" s="74"/>
      <c r="J1085" s="74"/>
      <c r="K1085" s="74"/>
      <c r="L1085" s="74"/>
      <c r="M1085" s="74"/>
      <c r="N1085" s="74"/>
      <c r="O1085" s="74"/>
      <c r="P1085" s="74"/>
      <c r="Q1085" s="74"/>
      <c r="R1085" s="74"/>
      <c r="S1085" s="74"/>
      <c r="T1085" s="74"/>
      <c r="U1085" s="74"/>
      <c r="V1085" s="74"/>
      <c r="W1085" s="74"/>
      <c r="X1085" s="74"/>
      <c r="Y1085" s="74"/>
      <c r="Z1085" s="74"/>
      <c r="AA1085" s="74"/>
      <c r="AB1085" s="74"/>
      <c r="AC1085" s="74"/>
      <c r="AD1085" s="74"/>
      <c r="AE1085" s="74"/>
      <c r="AF1085" s="74"/>
      <c r="AG1085" s="74"/>
      <c r="AH1085" s="74"/>
      <c r="AI1085" s="74"/>
      <c r="AJ1085" s="74"/>
      <c r="AK1085" s="74"/>
      <c r="AL1085" s="74"/>
      <c r="AM1085" s="74"/>
    </row>
    <row r="1086" spans="6:39">
      <c r="F1086" s="74"/>
      <c r="G1086" s="74"/>
      <c r="H1086" s="74"/>
      <c r="I1086" s="74"/>
      <c r="J1086" s="74"/>
      <c r="K1086" s="74"/>
      <c r="L1086" s="74"/>
      <c r="M1086" s="74"/>
      <c r="N1086" s="74"/>
      <c r="O1086" s="74"/>
      <c r="P1086" s="74"/>
      <c r="Q1086" s="74"/>
      <c r="R1086" s="74"/>
      <c r="S1086" s="74"/>
      <c r="T1086" s="74"/>
      <c r="U1086" s="74"/>
      <c r="V1086" s="74"/>
      <c r="W1086" s="74"/>
      <c r="X1086" s="74"/>
      <c r="Y1086" s="74"/>
      <c r="Z1086" s="74"/>
      <c r="AA1086" s="74"/>
      <c r="AB1086" s="74"/>
      <c r="AC1086" s="74"/>
      <c r="AD1086" s="74"/>
      <c r="AE1086" s="74"/>
      <c r="AF1086" s="74"/>
      <c r="AG1086" s="74"/>
      <c r="AH1086" s="74"/>
      <c r="AI1086" s="74"/>
      <c r="AJ1086" s="74"/>
      <c r="AK1086" s="74"/>
      <c r="AL1086" s="74"/>
      <c r="AM1086" s="74"/>
    </row>
    <row r="1087" spans="6:39">
      <c r="F1087" s="74"/>
      <c r="G1087" s="74"/>
      <c r="H1087" s="74"/>
      <c r="I1087" s="74"/>
      <c r="J1087" s="74"/>
      <c r="K1087" s="74"/>
      <c r="L1087" s="74"/>
      <c r="M1087" s="74"/>
      <c r="N1087" s="74"/>
      <c r="O1087" s="74"/>
      <c r="P1087" s="74"/>
      <c r="Q1087" s="74"/>
      <c r="R1087" s="74"/>
      <c r="S1087" s="74"/>
      <c r="T1087" s="74"/>
      <c r="U1087" s="74"/>
      <c r="V1087" s="74"/>
      <c r="W1087" s="74"/>
      <c r="X1087" s="74"/>
      <c r="Y1087" s="74"/>
      <c r="Z1087" s="74"/>
      <c r="AA1087" s="74"/>
      <c r="AB1087" s="74"/>
      <c r="AC1087" s="74"/>
      <c r="AD1087" s="74"/>
      <c r="AE1087" s="74"/>
      <c r="AF1087" s="74"/>
      <c r="AG1087" s="74"/>
      <c r="AH1087" s="74"/>
      <c r="AI1087" s="74"/>
      <c r="AJ1087" s="74"/>
      <c r="AK1087" s="74"/>
      <c r="AL1087" s="74"/>
      <c r="AM1087" s="74"/>
    </row>
    <row r="1088" spans="6:39">
      <c r="F1088" s="74"/>
      <c r="G1088" s="74"/>
      <c r="H1088" s="74"/>
      <c r="I1088" s="74"/>
      <c r="J1088" s="74"/>
      <c r="K1088" s="74"/>
      <c r="L1088" s="74"/>
      <c r="M1088" s="74"/>
      <c r="N1088" s="74"/>
      <c r="O1088" s="74"/>
      <c r="P1088" s="74"/>
      <c r="Q1088" s="74"/>
      <c r="R1088" s="74"/>
      <c r="S1088" s="74"/>
      <c r="T1088" s="74"/>
      <c r="U1088" s="74"/>
      <c r="V1088" s="74"/>
      <c r="W1088" s="74"/>
      <c r="X1088" s="74"/>
      <c r="Y1088" s="74"/>
      <c r="Z1088" s="74"/>
      <c r="AA1088" s="74"/>
      <c r="AB1088" s="74"/>
      <c r="AC1088" s="74"/>
      <c r="AD1088" s="74"/>
      <c r="AE1088" s="74"/>
      <c r="AF1088" s="74"/>
      <c r="AG1088" s="74"/>
      <c r="AH1088" s="74"/>
      <c r="AI1088" s="74"/>
      <c r="AJ1088" s="74"/>
      <c r="AK1088" s="74"/>
      <c r="AL1088" s="74"/>
      <c r="AM1088" s="74"/>
    </row>
    <row r="1089" spans="6:39">
      <c r="F1089" s="74"/>
      <c r="G1089" s="74"/>
      <c r="H1089" s="74"/>
      <c r="I1089" s="74"/>
      <c r="J1089" s="74"/>
      <c r="K1089" s="74"/>
      <c r="L1089" s="74"/>
      <c r="M1089" s="74"/>
      <c r="N1089" s="74"/>
      <c r="O1089" s="74"/>
      <c r="P1089" s="74"/>
      <c r="Q1089" s="74"/>
      <c r="R1089" s="74"/>
      <c r="S1089" s="74"/>
      <c r="T1089" s="74"/>
      <c r="U1089" s="74"/>
      <c r="V1089" s="74"/>
      <c r="W1089" s="74"/>
      <c r="X1089" s="74"/>
      <c r="Y1089" s="74"/>
      <c r="Z1089" s="74"/>
      <c r="AA1089" s="74"/>
      <c r="AB1089" s="74"/>
      <c r="AC1089" s="74"/>
      <c r="AD1089" s="74"/>
      <c r="AE1089" s="74"/>
      <c r="AF1089" s="74"/>
      <c r="AG1089" s="74"/>
      <c r="AH1089" s="74"/>
      <c r="AI1089" s="74"/>
      <c r="AJ1089" s="74"/>
      <c r="AK1089" s="74"/>
      <c r="AL1089" s="74"/>
      <c r="AM1089" s="74"/>
    </row>
    <row r="1090" spans="6:39">
      <c r="F1090" s="74"/>
      <c r="G1090" s="74"/>
      <c r="H1090" s="74"/>
      <c r="I1090" s="74"/>
      <c r="J1090" s="74"/>
      <c r="K1090" s="74"/>
      <c r="L1090" s="74"/>
      <c r="M1090" s="74"/>
      <c r="N1090" s="74"/>
      <c r="O1090" s="74"/>
      <c r="P1090" s="74"/>
      <c r="Q1090" s="74"/>
      <c r="R1090" s="74"/>
      <c r="S1090" s="74"/>
      <c r="T1090" s="74"/>
      <c r="U1090" s="74"/>
      <c r="V1090" s="74"/>
      <c r="W1090" s="74"/>
      <c r="X1090" s="74"/>
      <c r="Y1090" s="74"/>
      <c r="Z1090" s="74"/>
      <c r="AA1090" s="74"/>
      <c r="AB1090" s="74"/>
      <c r="AC1090" s="74"/>
      <c r="AD1090" s="74"/>
      <c r="AE1090" s="74"/>
      <c r="AF1090" s="74"/>
      <c r="AG1090" s="74"/>
      <c r="AH1090" s="74"/>
      <c r="AI1090" s="74"/>
      <c r="AJ1090" s="74"/>
      <c r="AK1090" s="74"/>
      <c r="AL1090" s="74"/>
      <c r="AM1090" s="74"/>
    </row>
    <row r="1091" spans="6:39">
      <c r="F1091" s="74"/>
      <c r="G1091" s="74"/>
      <c r="H1091" s="74"/>
      <c r="I1091" s="74"/>
      <c r="J1091" s="74"/>
      <c r="K1091" s="74"/>
      <c r="L1091" s="74"/>
      <c r="M1091" s="74"/>
      <c r="N1091" s="74"/>
      <c r="O1091" s="74"/>
      <c r="P1091" s="74"/>
      <c r="Q1091" s="74"/>
      <c r="R1091" s="74"/>
      <c r="S1091" s="74"/>
      <c r="T1091" s="74"/>
      <c r="U1091" s="74"/>
      <c r="V1091" s="74"/>
      <c r="W1091" s="74"/>
      <c r="X1091" s="74"/>
      <c r="Y1091" s="74"/>
      <c r="Z1091" s="74"/>
      <c r="AA1091" s="74"/>
      <c r="AB1091" s="74"/>
      <c r="AC1091" s="74"/>
      <c r="AD1091" s="74"/>
      <c r="AE1091" s="74"/>
      <c r="AF1091" s="74"/>
      <c r="AG1091" s="74"/>
      <c r="AH1091" s="74"/>
      <c r="AI1091" s="74"/>
      <c r="AJ1091" s="74"/>
      <c r="AK1091" s="74"/>
      <c r="AL1091" s="74"/>
      <c r="AM1091" s="74"/>
    </row>
    <row r="1092" spans="6:39">
      <c r="F1092" s="74"/>
      <c r="G1092" s="74"/>
      <c r="H1092" s="74"/>
      <c r="I1092" s="74"/>
      <c r="J1092" s="74"/>
      <c r="K1092" s="74"/>
      <c r="L1092" s="74"/>
      <c r="M1092" s="74"/>
      <c r="N1092" s="74"/>
      <c r="O1092" s="74"/>
      <c r="P1092" s="74"/>
      <c r="Q1092" s="74"/>
      <c r="R1092" s="74"/>
      <c r="S1092" s="74"/>
      <c r="T1092" s="74"/>
      <c r="U1092" s="74"/>
      <c r="V1092" s="74"/>
      <c r="W1092" s="74"/>
      <c r="X1092" s="74"/>
      <c r="Y1092" s="74"/>
      <c r="Z1092" s="74"/>
      <c r="AA1092" s="74"/>
      <c r="AB1092" s="74"/>
      <c r="AC1092" s="74"/>
      <c r="AD1092" s="74"/>
      <c r="AE1092" s="74"/>
      <c r="AF1092" s="74"/>
      <c r="AG1092" s="74"/>
      <c r="AH1092" s="74"/>
      <c r="AI1092" s="74"/>
      <c r="AJ1092" s="74"/>
      <c r="AK1092" s="74"/>
      <c r="AL1092" s="74"/>
      <c r="AM1092" s="74"/>
    </row>
    <row r="1093" spans="6:39">
      <c r="F1093" s="74"/>
      <c r="G1093" s="74"/>
      <c r="H1093" s="74"/>
      <c r="I1093" s="74"/>
      <c r="J1093" s="74"/>
      <c r="K1093" s="74"/>
      <c r="L1093" s="74"/>
      <c r="M1093" s="74"/>
      <c r="N1093" s="74"/>
      <c r="O1093" s="74"/>
      <c r="P1093" s="74"/>
      <c r="Q1093" s="74"/>
      <c r="R1093" s="74"/>
      <c r="S1093" s="74"/>
      <c r="T1093" s="74"/>
      <c r="U1093" s="74"/>
      <c r="V1093" s="74"/>
      <c r="W1093" s="74"/>
      <c r="X1093" s="74"/>
      <c r="Y1093" s="74"/>
      <c r="Z1093" s="74"/>
      <c r="AA1093" s="74"/>
      <c r="AB1093" s="74"/>
      <c r="AC1093" s="74"/>
      <c r="AD1093" s="74"/>
      <c r="AE1093" s="74"/>
      <c r="AF1093" s="74"/>
      <c r="AG1093" s="74"/>
      <c r="AH1093" s="74"/>
      <c r="AI1093" s="74"/>
      <c r="AJ1093" s="74"/>
      <c r="AK1093" s="74"/>
      <c r="AL1093" s="74"/>
      <c r="AM1093" s="74"/>
    </row>
    <row r="1094" spans="6:39">
      <c r="F1094" s="74"/>
      <c r="G1094" s="74"/>
      <c r="H1094" s="74"/>
      <c r="I1094" s="74"/>
      <c r="J1094" s="74"/>
      <c r="K1094" s="74"/>
      <c r="L1094" s="74"/>
      <c r="M1094" s="74"/>
      <c r="N1094" s="74"/>
      <c r="O1094" s="74"/>
      <c r="P1094" s="74"/>
      <c r="Q1094" s="74"/>
      <c r="R1094" s="74"/>
      <c r="S1094" s="74"/>
      <c r="T1094" s="74"/>
      <c r="U1094" s="74"/>
      <c r="V1094" s="74"/>
      <c r="W1094" s="74"/>
      <c r="X1094" s="74"/>
      <c r="Y1094" s="74"/>
      <c r="Z1094" s="74"/>
      <c r="AA1094" s="74"/>
      <c r="AB1094" s="74"/>
      <c r="AC1094" s="74"/>
      <c r="AD1094" s="74"/>
      <c r="AE1094" s="74"/>
      <c r="AF1094" s="74"/>
      <c r="AG1094" s="74"/>
      <c r="AH1094" s="74"/>
      <c r="AI1094" s="74"/>
      <c r="AJ1094" s="74"/>
      <c r="AK1094" s="74"/>
      <c r="AL1094" s="74"/>
      <c r="AM1094" s="74"/>
    </row>
    <row r="1095" spans="6:39">
      <c r="F1095" s="74"/>
      <c r="G1095" s="74"/>
      <c r="H1095" s="74"/>
      <c r="I1095" s="74"/>
      <c r="J1095" s="74"/>
      <c r="K1095" s="74"/>
      <c r="L1095" s="74"/>
      <c r="M1095" s="74"/>
      <c r="N1095" s="74"/>
      <c r="O1095" s="74"/>
      <c r="P1095" s="74"/>
      <c r="Q1095" s="74"/>
      <c r="R1095" s="74"/>
      <c r="S1095" s="74"/>
      <c r="T1095" s="74"/>
      <c r="U1095" s="74"/>
      <c r="V1095" s="74"/>
      <c r="W1095" s="74"/>
      <c r="X1095" s="74"/>
      <c r="Y1095" s="74"/>
      <c r="Z1095" s="74"/>
      <c r="AA1095" s="74"/>
      <c r="AB1095" s="74"/>
      <c r="AC1095" s="74"/>
      <c r="AD1095" s="74"/>
      <c r="AE1095" s="74"/>
      <c r="AF1095" s="74"/>
      <c r="AG1095" s="74"/>
      <c r="AH1095" s="74"/>
      <c r="AI1095" s="74"/>
      <c r="AJ1095" s="74"/>
      <c r="AK1095" s="74"/>
      <c r="AL1095" s="74"/>
      <c r="AM1095" s="74"/>
    </row>
    <row r="1096" spans="6:39">
      <c r="F1096" s="74"/>
      <c r="G1096" s="74"/>
      <c r="H1096" s="74"/>
      <c r="I1096" s="74"/>
      <c r="J1096" s="74"/>
      <c r="K1096" s="74"/>
      <c r="L1096" s="74"/>
      <c r="M1096" s="74"/>
      <c r="N1096" s="74"/>
      <c r="O1096" s="74"/>
      <c r="P1096" s="74"/>
      <c r="Q1096" s="74"/>
      <c r="R1096" s="74"/>
      <c r="S1096" s="74"/>
      <c r="T1096" s="74"/>
      <c r="U1096" s="74"/>
      <c r="V1096" s="74"/>
      <c r="W1096" s="74"/>
      <c r="X1096" s="74"/>
      <c r="Y1096" s="74"/>
      <c r="Z1096" s="74"/>
      <c r="AA1096" s="74"/>
      <c r="AB1096" s="74"/>
      <c r="AC1096" s="74"/>
      <c r="AD1096" s="74"/>
      <c r="AE1096" s="74"/>
      <c r="AF1096" s="74"/>
      <c r="AG1096" s="74"/>
      <c r="AH1096" s="74"/>
      <c r="AI1096" s="74"/>
      <c r="AJ1096" s="74"/>
      <c r="AK1096" s="74"/>
      <c r="AL1096" s="74"/>
      <c r="AM1096" s="74"/>
    </row>
    <row r="1097" spans="6:39">
      <c r="F1097" s="74"/>
      <c r="G1097" s="74"/>
      <c r="H1097" s="74"/>
      <c r="I1097" s="74"/>
      <c r="J1097" s="74"/>
      <c r="K1097" s="74"/>
      <c r="L1097" s="74"/>
      <c r="M1097" s="74"/>
      <c r="N1097" s="74"/>
      <c r="O1097" s="74"/>
      <c r="P1097" s="74"/>
      <c r="Q1097" s="74"/>
      <c r="R1097" s="74"/>
      <c r="S1097" s="74"/>
      <c r="T1097" s="74"/>
      <c r="U1097" s="74"/>
      <c r="V1097" s="74"/>
      <c r="W1097" s="74"/>
      <c r="X1097" s="74"/>
      <c r="Y1097" s="74"/>
      <c r="Z1097" s="74"/>
      <c r="AA1097" s="74"/>
      <c r="AB1097" s="74"/>
      <c r="AC1097" s="74"/>
      <c r="AD1097" s="74"/>
      <c r="AE1097" s="74"/>
      <c r="AF1097" s="74"/>
      <c r="AG1097" s="74"/>
      <c r="AH1097" s="74"/>
      <c r="AI1097" s="74"/>
      <c r="AJ1097" s="74"/>
      <c r="AK1097" s="74"/>
      <c r="AL1097" s="74"/>
      <c r="AM1097" s="74"/>
    </row>
    <row r="1098" spans="6:39">
      <c r="F1098" s="74"/>
      <c r="G1098" s="74"/>
      <c r="H1098" s="74"/>
      <c r="I1098" s="74"/>
      <c r="J1098" s="74"/>
      <c r="K1098" s="74"/>
      <c r="L1098" s="74"/>
      <c r="M1098" s="74"/>
      <c r="N1098" s="74"/>
      <c r="O1098" s="74"/>
      <c r="P1098" s="74"/>
      <c r="Q1098" s="74"/>
      <c r="R1098" s="74"/>
      <c r="S1098" s="74"/>
      <c r="T1098" s="74"/>
      <c r="U1098" s="74"/>
      <c r="V1098" s="74"/>
      <c r="W1098" s="74"/>
      <c r="X1098" s="74"/>
      <c r="Y1098" s="74"/>
      <c r="Z1098" s="74"/>
      <c r="AA1098" s="74"/>
      <c r="AB1098" s="74"/>
      <c r="AC1098" s="74"/>
      <c r="AD1098" s="74"/>
      <c r="AE1098" s="74"/>
      <c r="AF1098" s="74"/>
      <c r="AG1098" s="74"/>
      <c r="AH1098" s="74"/>
      <c r="AI1098" s="74"/>
      <c r="AJ1098" s="74"/>
      <c r="AK1098" s="74"/>
      <c r="AL1098" s="74"/>
      <c r="AM1098" s="74"/>
    </row>
    <row r="1099" spans="6:39">
      <c r="F1099" s="74"/>
      <c r="G1099" s="74"/>
      <c r="H1099" s="74"/>
      <c r="I1099" s="74"/>
      <c r="J1099" s="74"/>
      <c r="K1099" s="74"/>
      <c r="L1099" s="74"/>
      <c r="M1099" s="74"/>
      <c r="N1099" s="74"/>
      <c r="O1099" s="74"/>
      <c r="P1099" s="74"/>
      <c r="Q1099" s="74"/>
      <c r="R1099" s="74"/>
      <c r="S1099" s="74"/>
      <c r="T1099" s="74"/>
      <c r="U1099" s="74"/>
      <c r="V1099" s="74"/>
      <c r="W1099" s="74"/>
      <c r="X1099" s="74"/>
      <c r="Y1099" s="74"/>
      <c r="Z1099" s="74"/>
      <c r="AA1099" s="74"/>
      <c r="AB1099" s="74"/>
      <c r="AC1099" s="74"/>
      <c r="AD1099" s="74"/>
      <c r="AE1099" s="74"/>
      <c r="AF1099" s="74"/>
      <c r="AG1099" s="74"/>
      <c r="AH1099" s="74"/>
      <c r="AI1099" s="74"/>
      <c r="AJ1099" s="74"/>
      <c r="AK1099" s="74"/>
      <c r="AL1099" s="74"/>
      <c r="AM1099" s="74"/>
    </row>
    <row r="1100" spans="6:39">
      <c r="F1100" s="74"/>
      <c r="G1100" s="74"/>
      <c r="H1100" s="74"/>
      <c r="I1100" s="74"/>
      <c r="J1100" s="74"/>
      <c r="K1100" s="74"/>
      <c r="L1100" s="74"/>
      <c r="M1100" s="74"/>
      <c r="N1100" s="74"/>
      <c r="O1100" s="74"/>
      <c r="P1100" s="74"/>
      <c r="Q1100" s="74"/>
      <c r="R1100" s="74"/>
      <c r="S1100" s="74"/>
      <c r="T1100" s="74"/>
      <c r="U1100" s="74"/>
      <c r="V1100" s="74"/>
      <c r="W1100" s="74"/>
      <c r="X1100" s="74"/>
      <c r="Y1100" s="74"/>
      <c r="Z1100" s="74"/>
      <c r="AA1100" s="74"/>
      <c r="AB1100" s="74"/>
      <c r="AC1100" s="74"/>
      <c r="AD1100" s="74"/>
      <c r="AE1100" s="74"/>
      <c r="AF1100" s="74"/>
      <c r="AG1100" s="74"/>
      <c r="AH1100" s="74"/>
      <c r="AI1100" s="74"/>
      <c r="AJ1100" s="74"/>
      <c r="AK1100" s="74"/>
      <c r="AL1100" s="74"/>
      <c r="AM1100" s="74"/>
    </row>
    <row r="1101" spans="6:39">
      <c r="F1101" s="74"/>
      <c r="G1101" s="74"/>
      <c r="H1101" s="74"/>
      <c r="I1101" s="74"/>
      <c r="J1101" s="74"/>
      <c r="K1101" s="74"/>
      <c r="L1101" s="74"/>
      <c r="M1101" s="74"/>
      <c r="N1101" s="74"/>
      <c r="O1101" s="74"/>
      <c r="P1101" s="74"/>
      <c r="Q1101" s="74"/>
      <c r="R1101" s="74"/>
      <c r="S1101" s="74"/>
      <c r="T1101" s="74"/>
      <c r="U1101" s="74"/>
      <c r="V1101" s="74"/>
      <c r="W1101" s="74"/>
      <c r="X1101" s="74"/>
      <c r="Y1101" s="74"/>
      <c r="Z1101" s="74"/>
      <c r="AA1101" s="74"/>
      <c r="AB1101" s="74"/>
      <c r="AC1101" s="74"/>
      <c r="AD1101" s="74"/>
      <c r="AE1101" s="74"/>
      <c r="AF1101" s="74"/>
      <c r="AG1101" s="74"/>
      <c r="AH1101" s="74"/>
      <c r="AI1101" s="74"/>
      <c r="AJ1101" s="74"/>
      <c r="AK1101" s="74"/>
      <c r="AL1101" s="74"/>
      <c r="AM1101" s="74"/>
    </row>
    <row r="1102" spans="6:39">
      <c r="F1102" s="74"/>
      <c r="G1102" s="74"/>
      <c r="H1102" s="74"/>
      <c r="I1102" s="74"/>
      <c r="J1102" s="74"/>
      <c r="K1102" s="74"/>
      <c r="L1102" s="74"/>
      <c r="M1102" s="74"/>
      <c r="N1102" s="74"/>
      <c r="O1102" s="74"/>
      <c r="P1102" s="74"/>
      <c r="Q1102" s="74"/>
      <c r="R1102" s="74"/>
      <c r="S1102" s="74"/>
      <c r="T1102" s="74"/>
      <c r="U1102" s="74"/>
      <c r="V1102" s="74"/>
      <c r="W1102" s="74"/>
      <c r="X1102" s="74"/>
      <c r="Y1102" s="74"/>
      <c r="Z1102" s="74"/>
      <c r="AA1102" s="74"/>
      <c r="AB1102" s="74"/>
      <c r="AC1102" s="74"/>
      <c r="AD1102" s="74"/>
      <c r="AE1102" s="74"/>
      <c r="AF1102" s="74"/>
      <c r="AG1102" s="74"/>
      <c r="AH1102" s="74"/>
      <c r="AI1102" s="74"/>
      <c r="AJ1102" s="74"/>
      <c r="AK1102" s="74"/>
      <c r="AL1102" s="74"/>
      <c r="AM1102" s="74"/>
    </row>
    <row r="1103" spans="6:39">
      <c r="F1103" s="74"/>
      <c r="G1103" s="74"/>
      <c r="H1103" s="74"/>
      <c r="I1103" s="74"/>
      <c r="J1103" s="74"/>
      <c r="K1103" s="74"/>
      <c r="L1103" s="74"/>
      <c r="M1103" s="74"/>
      <c r="N1103" s="74"/>
      <c r="O1103" s="74"/>
      <c r="P1103" s="74"/>
      <c r="Q1103" s="74"/>
      <c r="R1103" s="74"/>
      <c r="S1103" s="74"/>
      <c r="T1103" s="74"/>
      <c r="U1103" s="74"/>
      <c r="V1103" s="74"/>
      <c r="W1103" s="74"/>
      <c r="X1103" s="74"/>
      <c r="Y1103" s="74"/>
      <c r="Z1103" s="74"/>
      <c r="AA1103" s="74"/>
      <c r="AB1103" s="74"/>
      <c r="AC1103" s="74"/>
      <c r="AD1103" s="74"/>
      <c r="AE1103" s="74"/>
      <c r="AF1103" s="74"/>
      <c r="AG1103" s="74"/>
      <c r="AH1103" s="74"/>
      <c r="AI1103" s="74"/>
      <c r="AJ1103" s="74"/>
      <c r="AK1103" s="74"/>
      <c r="AL1103" s="74"/>
      <c r="AM1103" s="74"/>
    </row>
    <row r="1104" spans="6:39">
      <c r="F1104" s="74"/>
      <c r="G1104" s="74"/>
      <c r="H1104" s="74"/>
      <c r="I1104" s="74"/>
      <c r="J1104" s="74"/>
      <c r="K1104" s="74"/>
      <c r="L1104" s="74"/>
      <c r="M1104" s="74"/>
      <c r="N1104" s="74"/>
      <c r="O1104" s="74"/>
      <c r="P1104" s="74"/>
      <c r="Q1104" s="74"/>
      <c r="R1104" s="74"/>
      <c r="S1104" s="74"/>
      <c r="T1104" s="74"/>
      <c r="U1104" s="74"/>
      <c r="V1104" s="74"/>
      <c r="W1104" s="74"/>
      <c r="X1104" s="74"/>
      <c r="Y1104" s="74"/>
      <c r="Z1104" s="74"/>
      <c r="AA1104" s="74"/>
      <c r="AB1104" s="74"/>
      <c r="AC1104" s="74"/>
      <c r="AD1104" s="74"/>
      <c r="AE1104" s="74"/>
      <c r="AF1104" s="74"/>
      <c r="AG1104" s="74"/>
      <c r="AH1104" s="74"/>
      <c r="AI1104" s="74"/>
      <c r="AJ1104" s="74"/>
      <c r="AK1104" s="74"/>
      <c r="AL1104" s="74"/>
      <c r="AM1104" s="74"/>
    </row>
    <row r="1105" spans="6:39">
      <c r="F1105" s="74"/>
      <c r="G1105" s="74"/>
      <c r="H1105" s="74"/>
      <c r="I1105" s="74"/>
      <c r="J1105" s="74"/>
      <c r="K1105" s="74"/>
      <c r="L1105" s="74"/>
      <c r="M1105" s="74"/>
      <c r="N1105" s="74"/>
      <c r="O1105" s="74"/>
      <c r="P1105" s="74"/>
      <c r="Q1105" s="74"/>
      <c r="R1105" s="74"/>
      <c r="S1105" s="74"/>
      <c r="T1105" s="74"/>
      <c r="U1105" s="74"/>
      <c r="V1105" s="74"/>
      <c r="W1105" s="74"/>
      <c r="X1105" s="74"/>
      <c r="Y1105" s="74"/>
      <c r="Z1105" s="74"/>
      <c r="AA1105" s="74"/>
      <c r="AB1105" s="74"/>
      <c r="AC1105" s="74"/>
      <c r="AD1105" s="74"/>
      <c r="AE1105" s="74"/>
      <c r="AF1105" s="74"/>
      <c r="AG1105" s="74"/>
      <c r="AH1105" s="74"/>
      <c r="AI1105" s="74"/>
      <c r="AJ1105" s="74"/>
      <c r="AK1105" s="74"/>
      <c r="AL1105" s="74"/>
      <c r="AM1105" s="74"/>
    </row>
    <row r="1106" spans="6:39">
      <c r="F1106" s="74"/>
      <c r="G1106" s="74"/>
      <c r="H1106" s="74"/>
      <c r="I1106" s="74"/>
      <c r="J1106" s="74"/>
      <c r="K1106" s="74"/>
      <c r="L1106" s="74"/>
      <c r="M1106" s="74"/>
      <c r="N1106" s="74"/>
      <c r="O1106" s="74"/>
      <c r="P1106" s="74"/>
      <c r="Q1106" s="74"/>
      <c r="R1106" s="74"/>
      <c r="S1106" s="74"/>
      <c r="T1106" s="74"/>
      <c r="U1106" s="74"/>
      <c r="V1106" s="74"/>
      <c r="W1106" s="74"/>
      <c r="X1106" s="74"/>
      <c r="Y1106" s="74"/>
      <c r="Z1106" s="74"/>
      <c r="AA1106" s="74"/>
      <c r="AB1106" s="74"/>
      <c r="AC1106" s="74"/>
      <c r="AD1106" s="74"/>
      <c r="AE1106" s="74"/>
      <c r="AF1106" s="74"/>
      <c r="AG1106" s="74"/>
      <c r="AH1106" s="74"/>
      <c r="AI1106" s="74"/>
      <c r="AJ1106" s="74"/>
      <c r="AK1106" s="74"/>
      <c r="AL1106" s="74"/>
      <c r="AM1106" s="74"/>
    </row>
    <row r="1107" spans="6:39">
      <c r="F1107" s="74"/>
      <c r="G1107" s="74"/>
      <c r="H1107" s="74"/>
      <c r="I1107" s="74"/>
      <c r="J1107" s="74"/>
      <c r="K1107" s="74"/>
      <c r="L1107" s="74"/>
      <c r="M1107" s="74"/>
      <c r="N1107" s="74"/>
      <c r="O1107" s="74"/>
      <c r="P1107" s="74"/>
      <c r="Q1107" s="74"/>
      <c r="R1107" s="74"/>
      <c r="S1107" s="74"/>
      <c r="T1107" s="74"/>
      <c r="U1107" s="74"/>
      <c r="V1107" s="74"/>
      <c r="W1107" s="74"/>
      <c r="X1107" s="74"/>
      <c r="Y1107" s="74"/>
      <c r="Z1107" s="74"/>
      <c r="AA1107" s="74"/>
      <c r="AB1107" s="74"/>
      <c r="AC1107" s="74"/>
      <c r="AD1107" s="74"/>
      <c r="AE1107" s="74"/>
      <c r="AF1107" s="74"/>
      <c r="AG1107" s="74"/>
      <c r="AH1107" s="74"/>
      <c r="AI1107" s="74"/>
      <c r="AJ1107" s="74"/>
      <c r="AK1107" s="74"/>
      <c r="AL1107" s="74"/>
      <c r="AM1107" s="74"/>
    </row>
    <row r="1108" spans="6:39">
      <c r="F1108" s="74"/>
      <c r="G1108" s="74"/>
      <c r="H1108" s="74"/>
      <c r="I1108" s="74"/>
      <c r="J1108" s="74"/>
      <c r="K1108" s="74"/>
      <c r="L1108" s="74"/>
      <c r="M1108" s="74"/>
      <c r="N1108" s="74"/>
      <c r="O1108" s="74"/>
      <c r="P1108" s="74"/>
      <c r="Q1108" s="74"/>
      <c r="R1108" s="74"/>
      <c r="S1108" s="74"/>
      <c r="T1108" s="74"/>
      <c r="U1108" s="74"/>
      <c r="V1108" s="74"/>
      <c r="W1108" s="74"/>
      <c r="X1108" s="74"/>
      <c r="Y1108" s="74"/>
      <c r="Z1108" s="74"/>
      <c r="AA1108" s="74"/>
      <c r="AB1108" s="74"/>
      <c r="AC1108" s="74"/>
      <c r="AD1108" s="74"/>
      <c r="AE1108" s="74"/>
      <c r="AF1108" s="74"/>
      <c r="AG1108" s="74"/>
      <c r="AH1108" s="74"/>
      <c r="AI1108" s="74"/>
      <c r="AJ1108" s="74"/>
      <c r="AK1108" s="74"/>
      <c r="AL1108" s="74"/>
      <c r="AM1108" s="74"/>
    </row>
    <row r="1109" spans="6:39">
      <c r="F1109" s="74"/>
      <c r="G1109" s="74"/>
      <c r="H1109" s="74"/>
      <c r="I1109" s="74"/>
      <c r="J1109" s="74"/>
      <c r="K1109" s="74"/>
      <c r="L1109" s="74"/>
      <c r="M1109" s="74"/>
      <c r="N1109" s="74"/>
      <c r="O1109" s="74"/>
      <c r="P1109" s="74"/>
      <c r="Q1109" s="74"/>
      <c r="R1109" s="74"/>
      <c r="S1109" s="74"/>
      <c r="T1109" s="74"/>
      <c r="U1109" s="74"/>
      <c r="V1109" s="74"/>
      <c r="W1109" s="74"/>
      <c r="X1109" s="74"/>
      <c r="Y1109" s="74"/>
      <c r="Z1109" s="74"/>
      <c r="AA1109" s="74"/>
      <c r="AB1109" s="74"/>
      <c r="AC1109" s="74"/>
      <c r="AD1109" s="74"/>
      <c r="AE1109" s="74"/>
      <c r="AF1109" s="74"/>
      <c r="AG1109" s="74"/>
      <c r="AH1109" s="74"/>
      <c r="AI1109" s="74"/>
      <c r="AJ1109" s="74"/>
      <c r="AK1109" s="74"/>
      <c r="AL1109" s="74"/>
      <c r="AM1109" s="74"/>
    </row>
    <row r="1110" spans="6:39">
      <c r="F1110" s="74"/>
      <c r="G1110" s="74"/>
      <c r="H1110" s="74"/>
      <c r="I1110" s="74"/>
      <c r="J1110" s="74"/>
      <c r="K1110" s="74"/>
      <c r="L1110" s="74"/>
      <c r="M1110" s="74"/>
      <c r="N1110" s="74"/>
      <c r="O1110" s="74"/>
      <c r="P1110" s="74"/>
      <c r="Q1110" s="74"/>
      <c r="R1110" s="74"/>
      <c r="S1110" s="74"/>
      <c r="T1110" s="74"/>
      <c r="U1110" s="74"/>
      <c r="V1110" s="74"/>
      <c r="W1110" s="74"/>
      <c r="X1110" s="74"/>
      <c r="Y1110" s="74"/>
      <c r="Z1110" s="74"/>
      <c r="AA1110" s="74"/>
      <c r="AB1110" s="74"/>
      <c r="AC1110" s="74"/>
      <c r="AD1110" s="74"/>
      <c r="AE1110" s="74"/>
      <c r="AF1110" s="74"/>
      <c r="AG1110" s="74"/>
      <c r="AH1110" s="74"/>
      <c r="AI1110" s="74"/>
      <c r="AJ1110" s="74"/>
      <c r="AK1110" s="74"/>
      <c r="AL1110" s="74"/>
      <c r="AM1110" s="74"/>
    </row>
    <row r="1111" spans="6:39">
      <c r="F1111" s="74"/>
      <c r="G1111" s="74"/>
      <c r="H1111" s="74"/>
      <c r="I1111" s="74"/>
      <c r="J1111" s="74"/>
      <c r="K1111" s="74"/>
      <c r="L1111" s="74"/>
      <c r="M1111" s="74"/>
      <c r="N1111" s="74"/>
      <c r="O1111" s="74"/>
      <c r="P1111" s="74"/>
      <c r="Q1111" s="74"/>
      <c r="R1111" s="74"/>
      <c r="S1111" s="74"/>
      <c r="T1111" s="74"/>
      <c r="U1111" s="74"/>
      <c r="V1111" s="74"/>
      <c r="W1111" s="74"/>
      <c r="X1111" s="74"/>
      <c r="Y1111" s="74"/>
      <c r="Z1111" s="74"/>
      <c r="AA1111" s="74"/>
      <c r="AB1111" s="74"/>
      <c r="AC1111" s="74"/>
      <c r="AD1111" s="74"/>
      <c r="AE1111" s="74"/>
      <c r="AF1111" s="74"/>
      <c r="AG1111" s="74"/>
      <c r="AH1111" s="74"/>
      <c r="AI1111" s="74"/>
      <c r="AJ1111" s="74"/>
      <c r="AK1111" s="74"/>
      <c r="AL1111" s="74"/>
      <c r="AM1111" s="74"/>
    </row>
    <row r="1112" spans="6:39">
      <c r="F1112" s="74"/>
      <c r="G1112" s="74"/>
      <c r="H1112" s="74"/>
      <c r="I1112" s="74"/>
      <c r="J1112" s="74"/>
      <c r="K1112" s="74"/>
      <c r="L1112" s="74"/>
      <c r="M1112" s="74"/>
      <c r="N1112" s="74"/>
      <c r="O1112" s="74"/>
      <c r="P1112" s="74"/>
      <c r="Q1112" s="74"/>
      <c r="R1112" s="74"/>
      <c r="S1112" s="74"/>
      <c r="T1112" s="74"/>
      <c r="U1112" s="74"/>
      <c r="V1112" s="74"/>
      <c r="W1112" s="74"/>
      <c r="X1112" s="74"/>
      <c r="Y1112" s="74"/>
      <c r="Z1112" s="74"/>
      <c r="AA1112" s="74"/>
      <c r="AB1112" s="74"/>
      <c r="AC1112" s="74"/>
      <c r="AD1112" s="74"/>
      <c r="AE1112" s="74"/>
      <c r="AF1112" s="74"/>
      <c r="AG1112" s="74"/>
      <c r="AH1112" s="74"/>
      <c r="AI1112" s="74"/>
      <c r="AJ1112" s="74"/>
      <c r="AK1112" s="74"/>
      <c r="AL1112" s="74"/>
      <c r="AM1112" s="74"/>
    </row>
    <row r="1113" spans="6:39">
      <c r="F1113" s="74"/>
      <c r="G1113" s="74"/>
      <c r="H1113" s="74"/>
      <c r="I1113" s="74"/>
      <c r="J1113" s="74"/>
      <c r="K1113" s="74"/>
      <c r="L1113" s="74"/>
      <c r="M1113" s="74"/>
      <c r="N1113" s="74"/>
      <c r="O1113" s="74"/>
      <c r="P1113" s="74"/>
      <c r="Q1113" s="74"/>
      <c r="R1113" s="74"/>
      <c r="S1113" s="74"/>
      <c r="T1113" s="74"/>
      <c r="U1113" s="74"/>
      <c r="V1113" s="74"/>
      <c r="W1113" s="74"/>
      <c r="X1113" s="74"/>
      <c r="Y1113" s="74"/>
      <c r="Z1113" s="74"/>
      <c r="AA1113" s="74"/>
      <c r="AB1113" s="74"/>
      <c r="AC1113" s="74"/>
      <c r="AD1113" s="74"/>
      <c r="AE1113" s="74"/>
      <c r="AF1113" s="74"/>
      <c r="AG1113" s="74"/>
      <c r="AH1113" s="74"/>
      <c r="AI1113" s="74"/>
      <c r="AJ1113" s="74"/>
      <c r="AK1113" s="74"/>
      <c r="AL1113" s="74"/>
      <c r="AM1113" s="74"/>
    </row>
    <row r="1114" spans="6:39">
      <c r="F1114" s="74"/>
      <c r="G1114" s="74"/>
      <c r="H1114" s="74"/>
      <c r="I1114" s="74"/>
      <c r="J1114" s="74"/>
      <c r="K1114" s="74"/>
      <c r="L1114" s="74"/>
      <c r="M1114" s="74"/>
      <c r="N1114" s="74"/>
      <c r="O1114" s="74"/>
      <c r="P1114" s="74"/>
      <c r="Q1114" s="74"/>
      <c r="R1114" s="74"/>
      <c r="S1114" s="74"/>
      <c r="T1114" s="74"/>
      <c r="U1114" s="74"/>
      <c r="V1114" s="74"/>
      <c r="W1114" s="74"/>
      <c r="X1114" s="74"/>
      <c r="Y1114" s="74"/>
      <c r="Z1114" s="74"/>
      <c r="AA1114" s="74"/>
      <c r="AB1114" s="74"/>
      <c r="AC1114" s="74"/>
      <c r="AD1114" s="74"/>
      <c r="AE1114" s="74"/>
      <c r="AF1114" s="74"/>
      <c r="AG1114" s="74"/>
      <c r="AH1114" s="74"/>
      <c r="AI1114" s="74"/>
      <c r="AJ1114" s="74"/>
      <c r="AK1114" s="74"/>
      <c r="AL1114" s="74"/>
      <c r="AM1114" s="74"/>
    </row>
    <row r="1115" spans="6:39">
      <c r="F1115" s="74"/>
      <c r="G1115" s="74"/>
      <c r="H1115" s="74"/>
      <c r="I1115" s="74"/>
      <c r="J1115" s="74"/>
      <c r="K1115" s="74"/>
      <c r="L1115" s="74"/>
      <c r="M1115" s="74"/>
      <c r="N1115" s="74"/>
      <c r="O1115" s="74"/>
      <c r="P1115" s="74"/>
      <c r="Q1115" s="74"/>
      <c r="R1115" s="74"/>
      <c r="S1115" s="74"/>
      <c r="T1115" s="74"/>
      <c r="U1115" s="74"/>
      <c r="V1115" s="74"/>
      <c r="W1115" s="74"/>
      <c r="X1115" s="74"/>
      <c r="Y1115" s="74"/>
      <c r="Z1115" s="74"/>
      <c r="AA1115" s="74"/>
      <c r="AB1115" s="74"/>
      <c r="AC1115" s="74"/>
      <c r="AD1115" s="74"/>
      <c r="AE1115" s="74"/>
      <c r="AF1115" s="74"/>
      <c r="AG1115" s="74"/>
      <c r="AH1115" s="74"/>
      <c r="AI1115" s="74"/>
      <c r="AJ1115" s="74"/>
      <c r="AK1115" s="74"/>
      <c r="AL1115" s="74"/>
      <c r="AM1115" s="74"/>
    </row>
    <row r="1116" spans="6:39">
      <c r="F1116" s="74"/>
      <c r="G1116" s="74"/>
      <c r="H1116" s="74"/>
      <c r="I1116" s="74"/>
      <c r="J1116" s="74"/>
      <c r="K1116" s="74"/>
      <c r="L1116" s="74"/>
      <c r="M1116" s="74"/>
      <c r="N1116" s="74"/>
      <c r="O1116" s="74"/>
      <c r="P1116" s="74"/>
      <c r="Q1116" s="74"/>
      <c r="R1116" s="74"/>
      <c r="S1116" s="74"/>
      <c r="T1116" s="74"/>
      <c r="U1116" s="74"/>
      <c r="V1116" s="74"/>
      <c r="W1116" s="74"/>
      <c r="X1116" s="74"/>
      <c r="Y1116" s="74"/>
      <c r="Z1116" s="74"/>
      <c r="AA1116" s="74"/>
      <c r="AB1116" s="74"/>
      <c r="AC1116" s="74"/>
      <c r="AD1116" s="74"/>
      <c r="AE1116" s="74"/>
      <c r="AF1116" s="74"/>
      <c r="AG1116" s="74"/>
      <c r="AH1116" s="74"/>
      <c r="AI1116" s="74"/>
      <c r="AJ1116" s="74"/>
      <c r="AK1116" s="74"/>
      <c r="AL1116" s="74"/>
      <c r="AM1116" s="74"/>
    </row>
    <row r="1117" spans="6:39">
      <c r="F1117" s="74"/>
      <c r="G1117" s="74"/>
      <c r="H1117" s="74"/>
      <c r="I1117" s="74"/>
      <c r="J1117" s="74"/>
      <c r="K1117" s="74"/>
      <c r="L1117" s="74"/>
      <c r="M1117" s="74"/>
      <c r="N1117" s="74"/>
      <c r="O1117" s="74"/>
      <c r="P1117" s="74"/>
      <c r="Q1117" s="74"/>
      <c r="R1117" s="74"/>
      <c r="S1117" s="74"/>
      <c r="T1117" s="74"/>
      <c r="U1117" s="74"/>
      <c r="V1117" s="74"/>
      <c r="W1117" s="74"/>
      <c r="X1117" s="74"/>
      <c r="Y1117" s="74"/>
      <c r="Z1117" s="74"/>
      <c r="AA1117" s="74"/>
      <c r="AB1117" s="74"/>
      <c r="AC1117" s="74"/>
      <c r="AD1117" s="74"/>
      <c r="AE1117" s="74"/>
      <c r="AF1117" s="74"/>
      <c r="AG1117" s="74"/>
      <c r="AH1117" s="74"/>
      <c r="AI1117" s="74"/>
      <c r="AJ1117" s="74"/>
      <c r="AK1117" s="74"/>
      <c r="AL1117" s="74"/>
      <c r="AM1117" s="74"/>
    </row>
    <row r="1118" spans="6:39">
      <c r="F1118" s="74"/>
      <c r="G1118" s="74"/>
      <c r="H1118" s="74"/>
      <c r="I1118" s="74"/>
      <c r="J1118" s="74"/>
      <c r="K1118" s="74"/>
      <c r="L1118" s="74"/>
      <c r="M1118" s="74"/>
      <c r="N1118" s="74"/>
      <c r="O1118" s="74"/>
      <c r="P1118" s="74"/>
      <c r="Q1118" s="74"/>
      <c r="R1118" s="74"/>
      <c r="S1118" s="74"/>
      <c r="T1118" s="74"/>
      <c r="U1118" s="74"/>
      <c r="V1118" s="74"/>
      <c r="W1118" s="74"/>
      <c r="X1118" s="74"/>
      <c r="Y1118" s="74"/>
      <c r="Z1118" s="74"/>
      <c r="AA1118" s="74"/>
      <c r="AB1118" s="74"/>
      <c r="AC1118" s="74"/>
      <c r="AD1118" s="74"/>
      <c r="AE1118" s="74"/>
      <c r="AF1118" s="74"/>
      <c r="AG1118" s="74"/>
      <c r="AH1118" s="74"/>
      <c r="AI1118" s="74"/>
      <c r="AJ1118" s="74"/>
      <c r="AK1118" s="74"/>
      <c r="AL1118" s="74"/>
      <c r="AM1118" s="74"/>
    </row>
    <row r="1119" spans="6:39">
      <c r="F1119" s="74"/>
      <c r="G1119" s="74"/>
      <c r="H1119" s="74"/>
      <c r="I1119" s="74"/>
      <c r="J1119" s="74"/>
      <c r="K1119" s="74"/>
      <c r="L1119" s="74"/>
      <c r="M1119" s="74"/>
      <c r="N1119" s="74"/>
      <c r="O1119" s="74"/>
      <c r="P1119" s="74"/>
      <c r="Q1119" s="74"/>
      <c r="R1119" s="74"/>
      <c r="S1119" s="74"/>
      <c r="T1119" s="74"/>
      <c r="U1119" s="74"/>
      <c r="V1119" s="74"/>
      <c r="W1119" s="74"/>
      <c r="X1119" s="74"/>
      <c r="Y1119" s="74"/>
      <c r="Z1119" s="74"/>
      <c r="AA1119" s="74"/>
      <c r="AB1119" s="74"/>
      <c r="AC1119" s="74"/>
      <c r="AD1119" s="74"/>
      <c r="AE1119" s="74"/>
      <c r="AF1119" s="74"/>
      <c r="AG1119" s="74"/>
      <c r="AH1119" s="74"/>
      <c r="AI1119" s="74"/>
      <c r="AJ1119" s="74"/>
      <c r="AK1119" s="74"/>
      <c r="AL1119" s="74"/>
      <c r="AM1119" s="74"/>
    </row>
    <row r="1120" spans="6:39">
      <c r="F1120" s="74"/>
      <c r="G1120" s="74"/>
      <c r="H1120" s="74"/>
      <c r="I1120" s="74"/>
      <c r="J1120" s="74"/>
      <c r="K1120" s="74"/>
      <c r="L1120" s="74"/>
      <c r="M1120" s="74"/>
      <c r="N1120" s="74"/>
      <c r="O1120" s="74"/>
      <c r="P1120" s="74"/>
      <c r="Q1120" s="74"/>
      <c r="R1120" s="74"/>
      <c r="S1120" s="74"/>
      <c r="T1120" s="74"/>
      <c r="U1120" s="74"/>
      <c r="V1120" s="74"/>
      <c r="W1120" s="74"/>
      <c r="X1120" s="74"/>
      <c r="Y1120" s="74"/>
      <c r="Z1120" s="74"/>
      <c r="AA1120" s="74"/>
      <c r="AB1120" s="74"/>
      <c r="AC1120" s="74"/>
      <c r="AD1120" s="74"/>
      <c r="AE1120" s="74"/>
      <c r="AF1120" s="74"/>
      <c r="AG1120" s="74"/>
      <c r="AH1120" s="74"/>
      <c r="AI1120" s="74"/>
      <c r="AJ1120" s="74"/>
      <c r="AK1120" s="74"/>
      <c r="AL1120" s="74"/>
      <c r="AM1120" s="74"/>
    </row>
    <row r="1121" spans="6:39">
      <c r="F1121" s="74"/>
      <c r="G1121" s="74"/>
      <c r="H1121" s="74"/>
      <c r="I1121" s="74"/>
      <c r="J1121" s="74"/>
      <c r="K1121" s="74"/>
      <c r="L1121" s="74"/>
      <c r="M1121" s="74"/>
      <c r="N1121" s="74"/>
      <c r="O1121" s="74"/>
      <c r="P1121" s="74"/>
      <c r="Q1121" s="74"/>
      <c r="R1121" s="74"/>
      <c r="S1121" s="74"/>
      <c r="T1121" s="74"/>
      <c r="U1121" s="74"/>
      <c r="V1121" s="74"/>
      <c r="W1121" s="74"/>
      <c r="X1121" s="74"/>
      <c r="Y1121" s="74"/>
      <c r="Z1121" s="74"/>
      <c r="AA1121" s="74"/>
      <c r="AB1121" s="74"/>
      <c r="AC1121" s="74"/>
      <c r="AD1121" s="74"/>
      <c r="AE1121" s="74"/>
      <c r="AF1121" s="74"/>
      <c r="AG1121" s="74"/>
      <c r="AH1121" s="74"/>
      <c r="AI1121" s="74"/>
      <c r="AJ1121" s="74"/>
      <c r="AK1121" s="74"/>
      <c r="AL1121" s="74"/>
      <c r="AM1121" s="74"/>
    </row>
    <row r="1122" spans="6:39">
      <c r="F1122" s="74"/>
      <c r="G1122" s="74"/>
      <c r="H1122" s="74"/>
      <c r="I1122" s="74"/>
      <c r="J1122" s="74"/>
      <c r="K1122" s="74"/>
      <c r="L1122" s="74"/>
      <c r="M1122" s="74"/>
      <c r="N1122" s="74"/>
      <c r="O1122" s="74"/>
      <c r="P1122" s="74"/>
      <c r="Q1122" s="74"/>
      <c r="R1122" s="74"/>
      <c r="S1122" s="74"/>
      <c r="T1122" s="74"/>
      <c r="U1122" s="74"/>
      <c r="V1122" s="74"/>
      <c r="W1122" s="74"/>
      <c r="X1122" s="74"/>
      <c r="Y1122" s="74"/>
      <c r="Z1122" s="74"/>
      <c r="AA1122" s="74"/>
      <c r="AB1122" s="74"/>
      <c r="AC1122" s="74"/>
      <c r="AD1122" s="74"/>
      <c r="AE1122" s="74"/>
      <c r="AF1122" s="74"/>
      <c r="AG1122" s="74"/>
      <c r="AH1122" s="74"/>
      <c r="AI1122" s="74"/>
      <c r="AJ1122" s="74"/>
      <c r="AK1122" s="74"/>
      <c r="AL1122" s="74"/>
      <c r="AM1122" s="74"/>
    </row>
    <row r="1123" spans="6:39">
      <c r="F1123" s="74"/>
      <c r="G1123" s="74"/>
      <c r="H1123" s="74"/>
      <c r="I1123" s="74"/>
      <c r="J1123" s="74"/>
      <c r="K1123" s="74"/>
      <c r="L1123" s="74"/>
      <c r="M1123" s="74"/>
      <c r="N1123" s="74"/>
      <c r="O1123" s="74"/>
      <c r="P1123" s="74"/>
      <c r="Q1123" s="74"/>
      <c r="R1123" s="74"/>
      <c r="S1123" s="74"/>
      <c r="T1123" s="74"/>
      <c r="U1123" s="74"/>
      <c r="V1123" s="74"/>
      <c r="W1123" s="74"/>
      <c r="X1123" s="74"/>
      <c r="Y1123" s="74"/>
      <c r="Z1123" s="74"/>
      <c r="AA1123" s="74"/>
      <c r="AB1123" s="74"/>
      <c r="AC1123" s="74"/>
      <c r="AD1123" s="74"/>
      <c r="AE1123" s="74"/>
      <c r="AF1123" s="74"/>
      <c r="AG1123" s="74"/>
      <c r="AH1123" s="74"/>
      <c r="AI1123" s="74"/>
      <c r="AJ1123" s="74"/>
      <c r="AK1123" s="74"/>
      <c r="AL1123" s="74"/>
      <c r="AM1123" s="74"/>
    </row>
    <row r="1124" spans="6:39">
      <c r="F1124" s="74"/>
      <c r="G1124" s="74"/>
      <c r="H1124" s="74"/>
      <c r="I1124" s="74"/>
      <c r="J1124" s="74"/>
      <c r="K1124" s="74"/>
      <c r="L1124" s="74"/>
      <c r="M1124" s="74"/>
      <c r="N1124" s="74"/>
      <c r="O1124" s="74"/>
      <c r="P1124" s="74"/>
      <c r="Q1124" s="74"/>
      <c r="R1124" s="74"/>
      <c r="S1124" s="74"/>
      <c r="T1124" s="74"/>
      <c r="U1124" s="74"/>
      <c r="V1124" s="74"/>
      <c r="W1124" s="74"/>
      <c r="X1124" s="74"/>
      <c r="Y1124" s="74"/>
      <c r="Z1124" s="74"/>
      <c r="AA1124" s="74"/>
      <c r="AB1124" s="74"/>
      <c r="AC1124" s="74"/>
      <c r="AD1124" s="74"/>
      <c r="AE1124" s="74"/>
      <c r="AF1124" s="74"/>
      <c r="AG1124" s="74"/>
      <c r="AH1124" s="74"/>
      <c r="AI1124" s="74"/>
      <c r="AJ1124" s="74"/>
      <c r="AK1124" s="74"/>
      <c r="AL1124" s="74"/>
      <c r="AM1124" s="74"/>
    </row>
    <row r="1125" spans="6:39">
      <c r="F1125" s="74"/>
      <c r="G1125" s="74"/>
      <c r="H1125" s="74"/>
      <c r="I1125" s="74"/>
      <c r="J1125" s="74"/>
      <c r="K1125" s="74"/>
      <c r="L1125" s="74"/>
      <c r="M1125" s="74"/>
      <c r="N1125" s="74"/>
      <c r="O1125" s="74"/>
      <c r="P1125" s="74"/>
      <c r="Q1125" s="74"/>
      <c r="R1125" s="74"/>
      <c r="S1125" s="74"/>
      <c r="T1125" s="74"/>
      <c r="U1125" s="74"/>
      <c r="V1125" s="74"/>
      <c r="W1125" s="74"/>
      <c r="X1125" s="74"/>
      <c r="Y1125" s="74"/>
      <c r="Z1125" s="74"/>
      <c r="AA1125" s="74"/>
      <c r="AB1125" s="74"/>
      <c r="AC1125" s="74"/>
      <c r="AD1125" s="74"/>
      <c r="AE1125" s="74"/>
      <c r="AF1125" s="74"/>
      <c r="AG1125" s="74"/>
      <c r="AH1125" s="74"/>
      <c r="AI1125" s="74"/>
      <c r="AJ1125" s="74"/>
      <c r="AK1125" s="74"/>
      <c r="AL1125" s="74"/>
      <c r="AM1125" s="74"/>
    </row>
    <row r="1126" spans="6:39">
      <c r="F1126" s="74"/>
      <c r="G1126" s="74"/>
      <c r="H1126" s="74"/>
      <c r="I1126" s="74"/>
      <c r="J1126" s="74"/>
      <c r="K1126" s="74"/>
      <c r="L1126" s="74"/>
      <c r="M1126" s="74"/>
      <c r="N1126" s="74"/>
      <c r="O1126" s="74"/>
      <c r="P1126" s="74"/>
      <c r="Q1126" s="74"/>
      <c r="R1126" s="74"/>
      <c r="S1126" s="74"/>
      <c r="T1126" s="74"/>
      <c r="U1126" s="74"/>
      <c r="V1126" s="74"/>
      <c r="W1126" s="74"/>
      <c r="X1126" s="74"/>
      <c r="Y1126" s="74"/>
      <c r="Z1126" s="74"/>
      <c r="AA1126" s="74"/>
      <c r="AB1126" s="74"/>
      <c r="AC1126" s="74"/>
      <c r="AD1126" s="74"/>
      <c r="AE1126" s="74"/>
      <c r="AF1126" s="74"/>
      <c r="AG1126" s="74"/>
      <c r="AH1126" s="74"/>
      <c r="AI1126" s="74"/>
      <c r="AJ1126" s="74"/>
      <c r="AK1126" s="74"/>
      <c r="AL1126" s="74"/>
      <c r="AM1126" s="74"/>
    </row>
    <row r="1127" spans="6:39">
      <c r="F1127" s="74"/>
      <c r="G1127" s="74"/>
      <c r="H1127" s="74"/>
      <c r="I1127" s="74"/>
      <c r="J1127" s="74"/>
      <c r="K1127" s="74"/>
      <c r="L1127" s="74"/>
      <c r="M1127" s="74"/>
      <c r="N1127" s="74"/>
      <c r="O1127" s="74"/>
      <c r="P1127" s="74"/>
      <c r="Q1127" s="74"/>
      <c r="R1127" s="74"/>
      <c r="S1127" s="74"/>
      <c r="T1127" s="74"/>
      <c r="U1127" s="74"/>
      <c r="V1127" s="74"/>
      <c r="W1127" s="74"/>
      <c r="X1127" s="74"/>
      <c r="Y1127" s="74"/>
      <c r="Z1127" s="74"/>
      <c r="AA1127" s="74"/>
      <c r="AB1127" s="74"/>
      <c r="AC1127" s="74"/>
      <c r="AD1127" s="74"/>
      <c r="AE1127" s="74"/>
      <c r="AF1127" s="74"/>
      <c r="AG1127" s="74"/>
      <c r="AH1127" s="74"/>
      <c r="AI1127" s="74"/>
      <c r="AJ1127" s="74"/>
      <c r="AK1127" s="74"/>
      <c r="AL1127" s="74"/>
      <c r="AM1127" s="74"/>
    </row>
    <row r="1128" spans="6:39">
      <c r="F1128" s="74"/>
      <c r="G1128" s="74"/>
      <c r="H1128" s="74"/>
      <c r="I1128" s="74"/>
      <c r="J1128" s="74"/>
      <c r="K1128" s="74"/>
      <c r="L1128" s="74"/>
      <c r="M1128" s="74"/>
      <c r="N1128" s="74"/>
      <c r="O1128" s="74"/>
      <c r="P1128" s="74"/>
      <c r="Q1128" s="74"/>
      <c r="R1128" s="74"/>
      <c r="S1128" s="74"/>
      <c r="T1128" s="74"/>
      <c r="U1128" s="74"/>
      <c r="V1128" s="74"/>
      <c r="W1128" s="74"/>
      <c r="X1128" s="74"/>
      <c r="Y1128" s="74"/>
      <c r="Z1128" s="74"/>
      <c r="AA1128" s="74"/>
      <c r="AB1128" s="74"/>
      <c r="AC1128" s="74"/>
      <c r="AD1128" s="74"/>
      <c r="AE1128" s="74"/>
      <c r="AF1128" s="74"/>
      <c r="AG1128" s="74"/>
      <c r="AH1128" s="74"/>
      <c r="AI1128" s="74"/>
      <c r="AJ1128" s="74"/>
      <c r="AK1128" s="74"/>
      <c r="AL1128" s="74"/>
      <c r="AM1128" s="74"/>
    </row>
    <row r="1129" spans="6:39">
      <c r="F1129" s="74"/>
      <c r="G1129" s="74"/>
      <c r="H1129" s="74"/>
      <c r="I1129" s="74"/>
      <c r="J1129" s="74"/>
      <c r="K1129" s="74"/>
      <c r="L1129" s="74"/>
      <c r="M1129" s="74"/>
      <c r="N1129" s="74"/>
      <c r="O1129" s="74"/>
      <c r="P1129" s="74"/>
      <c r="Q1129" s="74"/>
      <c r="R1129" s="74"/>
      <c r="S1129" s="74"/>
      <c r="T1129" s="74"/>
      <c r="U1129" s="74"/>
      <c r="V1129" s="74"/>
      <c r="W1129" s="74"/>
      <c r="X1129" s="74"/>
      <c r="Y1129" s="74"/>
      <c r="Z1129" s="74"/>
      <c r="AA1129" s="74"/>
      <c r="AB1129" s="74"/>
      <c r="AC1129" s="74"/>
      <c r="AD1129" s="74"/>
      <c r="AE1129" s="74"/>
      <c r="AF1129" s="74"/>
      <c r="AG1129" s="74"/>
      <c r="AH1129" s="74"/>
      <c r="AI1129" s="74"/>
      <c r="AJ1129" s="74"/>
      <c r="AK1129" s="74"/>
      <c r="AL1129" s="74"/>
      <c r="AM1129" s="74"/>
    </row>
    <row r="1130" spans="6:39">
      <c r="F1130" s="74"/>
      <c r="G1130" s="74"/>
      <c r="H1130" s="74"/>
      <c r="I1130" s="74"/>
      <c r="J1130" s="74"/>
      <c r="K1130" s="74"/>
      <c r="L1130" s="74"/>
      <c r="M1130" s="74"/>
      <c r="N1130" s="74"/>
      <c r="O1130" s="74"/>
      <c r="P1130" s="74"/>
      <c r="Q1130" s="74"/>
      <c r="R1130" s="74"/>
      <c r="S1130" s="74"/>
      <c r="T1130" s="74"/>
      <c r="U1130" s="74"/>
      <c r="V1130" s="74"/>
      <c r="W1130" s="74"/>
      <c r="X1130" s="74"/>
      <c r="Y1130" s="74"/>
      <c r="Z1130" s="74"/>
      <c r="AA1130" s="74"/>
      <c r="AB1130" s="74"/>
      <c r="AC1130" s="74"/>
      <c r="AD1130" s="74"/>
      <c r="AE1130" s="74"/>
      <c r="AF1130" s="74"/>
      <c r="AG1130" s="74"/>
      <c r="AH1130" s="74"/>
      <c r="AI1130" s="74"/>
      <c r="AJ1130" s="74"/>
      <c r="AK1130" s="74"/>
      <c r="AL1130" s="74"/>
      <c r="AM1130" s="74"/>
    </row>
    <row r="1131" spans="6:39">
      <c r="F1131" s="74"/>
      <c r="G1131" s="74"/>
      <c r="H1131" s="74"/>
      <c r="I1131" s="74"/>
      <c r="J1131" s="74"/>
      <c r="K1131" s="74"/>
      <c r="L1131" s="74"/>
      <c r="M1131" s="74"/>
      <c r="N1131" s="74"/>
      <c r="O1131" s="74"/>
      <c r="P1131" s="74"/>
      <c r="Q1131" s="74"/>
      <c r="R1131" s="74"/>
      <c r="S1131" s="74"/>
      <c r="T1131" s="74"/>
      <c r="U1131" s="74"/>
      <c r="V1131" s="74"/>
      <c r="W1131" s="74"/>
      <c r="X1131" s="74"/>
      <c r="Y1131" s="74"/>
      <c r="Z1131" s="74"/>
      <c r="AA1131" s="74"/>
      <c r="AB1131" s="74"/>
      <c r="AC1131" s="74"/>
      <c r="AD1131" s="74"/>
      <c r="AE1131" s="74"/>
      <c r="AF1131" s="74"/>
      <c r="AG1131" s="74"/>
      <c r="AH1131" s="74"/>
      <c r="AI1131" s="74"/>
      <c r="AJ1131" s="74"/>
      <c r="AK1131" s="74"/>
      <c r="AL1131" s="74"/>
      <c r="AM1131" s="74"/>
    </row>
    <row r="1132" spans="6:39">
      <c r="F1132" s="74"/>
      <c r="G1132" s="74"/>
      <c r="H1132" s="74"/>
      <c r="I1132" s="74"/>
      <c r="J1132" s="74"/>
      <c r="K1132" s="74"/>
      <c r="L1132" s="74"/>
      <c r="M1132" s="74"/>
      <c r="N1132" s="74"/>
      <c r="O1132" s="74"/>
      <c r="P1132" s="74"/>
      <c r="Q1132" s="74"/>
      <c r="R1132" s="74"/>
      <c r="S1132" s="74"/>
      <c r="T1132" s="74"/>
      <c r="U1132" s="74"/>
      <c r="V1132" s="74"/>
      <c r="W1132" s="74"/>
      <c r="X1132" s="74"/>
      <c r="Y1132" s="74"/>
      <c r="Z1132" s="74"/>
      <c r="AA1132" s="74"/>
      <c r="AB1132" s="74"/>
      <c r="AC1132" s="74"/>
      <c r="AD1132" s="74"/>
      <c r="AE1132" s="74"/>
      <c r="AF1132" s="74"/>
      <c r="AG1132" s="74"/>
      <c r="AH1132" s="74"/>
      <c r="AI1132" s="74"/>
      <c r="AJ1132" s="74"/>
      <c r="AK1132" s="74"/>
      <c r="AL1132" s="74"/>
      <c r="AM1132" s="74"/>
    </row>
    <row r="1133" spans="6:39">
      <c r="F1133" s="74"/>
      <c r="G1133" s="74"/>
      <c r="H1133" s="74"/>
      <c r="I1133" s="74"/>
      <c r="J1133" s="74"/>
      <c r="K1133" s="74"/>
      <c r="L1133" s="74"/>
      <c r="M1133" s="74"/>
      <c r="N1133" s="74"/>
      <c r="O1133" s="74"/>
      <c r="P1133" s="74"/>
      <c r="Q1133" s="74"/>
      <c r="R1133" s="74"/>
      <c r="S1133" s="74"/>
      <c r="T1133" s="74"/>
      <c r="U1133" s="74"/>
      <c r="V1133" s="74"/>
      <c r="W1133" s="74"/>
      <c r="X1133" s="74"/>
      <c r="Y1133" s="74"/>
      <c r="Z1133" s="74"/>
      <c r="AA1133" s="74"/>
      <c r="AB1133" s="74"/>
      <c r="AC1133" s="74"/>
      <c r="AD1133" s="74"/>
      <c r="AE1133" s="74"/>
      <c r="AF1133" s="74"/>
      <c r="AG1133" s="74"/>
      <c r="AH1133" s="74"/>
      <c r="AI1133" s="74"/>
      <c r="AJ1133" s="74"/>
      <c r="AK1133" s="74"/>
      <c r="AL1133" s="74"/>
      <c r="AM1133" s="74"/>
    </row>
    <row r="1134" spans="6:39">
      <c r="F1134" s="74"/>
      <c r="G1134" s="74"/>
      <c r="H1134" s="74"/>
      <c r="I1134" s="74"/>
      <c r="J1134" s="74"/>
      <c r="K1134" s="74"/>
      <c r="L1134" s="74"/>
      <c r="M1134" s="74"/>
      <c r="N1134" s="74"/>
      <c r="O1134" s="74"/>
      <c r="P1134" s="74"/>
      <c r="Q1134" s="74"/>
      <c r="R1134" s="74"/>
      <c r="S1134" s="74"/>
      <c r="T1134" s="74"/>
      <c r="U1134" s="74"/>
      <c r="V1134" s="74"/>
      <c r="W1134" s="74"/>
      <c r="X1134" s="74"/>
      <c r="Y1134" s="74"/>
      <c r="Z1134" s="74"/>
      <c r="AA1134" s="74"/>
      <c r="AB1134" s="74"/>
      <c r="AC1134" s="74"/>
      <c r="AD1134" s="74"/>
      <c r="AE1134" s="74"/>
      <c r="AF1134" s="74"/>
      <c r="AG1134" s="74"/>
      <c r="AH1134" s="74"/>
      <c r="AI1134" s="74"/>
      <c r="AJ1134" s="74"/>
      <c r="AK1134" s="74"/>
      <c r="AL1134" s="74"/>
      <c r="AM1134" s="74"/>
    </row>
    <row r="1135" spans="6:39">
      <c r="F1135" s="74"/>
      <c r="G1135" s="74"/>
      <c r="H1135" s="74"/>
      <c r="I1135" s="74"/>
      <c r="J1135" s="74"/>
      <c r="K1135" s="74"/>
      <c r="L1135" s="74"/>
      <c r="M1135" s="74"/>
      <c r="N1135" s="74"/>
      <c r="O1135" s="74"/>
      <c r="P1135" s="74"/>
      <c r="Q1135" s="74"/>
      <c r="R1135" s="74"/>
      <c r="S1135" s="74"/>
      <c r="T1135" s="74"/>
      <c r="U1135" s="74"/>
      <c r="V1135" s="74"/>
      <c r="W1135" s="74"/>
      <c r="X1135" s="74"/>
      <c r="Y1135" s="74"/>
      <c r="Z1135" s="74"/>
      <c r="AA1135" s="74"/>
      <c r="AB1135" s="74"/>
      <c r="AC1135" s="74"/>
      <c r="AD1135" s="74"/>
      <c r="AE1135" s="74"/>
      <c r="AF1135" s="74"/>
      <c r="AG1135" s="74"/>
      <c r="AH1135" s="74"/>
      <c r="AI1135" s="74"/>
      <c r="AJ1135" s="74"/>
      <c r="AK1135" s="74"/>
      <c r="AL1135" s="74"/>
      <c r="AM1135" s="74"/>
    </row>
    <row r="1136" spans="6:39">
      <c r="F1136" s="74"/>
      <c r="G1136" s="74"/>
      <c r="H1136" s="74"/>
      <c r="I1136" s="74"/>
      <c r="J1136" s="74"/>
      <c r="K1136" s="74"/>
      <c r="L1136" s="74"/>
      <c r="M1136" s="74"/>
      <c r="N1136" s="74"/>
      <c r="O1136" s="74"/>
      <c r="P1136" s="74"/>
      <c r="Q1136" s="74"/>
      <c r="R1136" s="74"/>
      <c r="S1136" s="74"/>
      <c r="T1136" s="74"/>
      <c r="U1136" s="74"/>
      <c r="V1136" s="74"/>
      <c r="W1136" s="74"/>
      <c r="X1136" s="74"/>
      <c r="Y1136" s="74"/>
      <c r="Z1136" s="74"/>
      <c r="AA1136" s="74"/>
      <c r="AB1136" s="74"/>
      <c r="AC1136" s="74"/>
      <c r="AD1136" s="74"/>
      <c r="AE1136" s="74"/>
      <c r="AF1136" s="74"/>
      <c r="AG1136" s="74"/>
      <c r="AH1136" s="74"/>
      <c r="AI1136" s="74"/>
      <c r="AJ1136" s="74"/>
      <c r="AK1136" s="74"/>
      <c r="AL1136" s="74"/>
      <c r="AM1136" s="74"/>
    </row>
    <row r="1137" spans="6:39">
      <c r="F1137" s="74"/>
      <c r="G1137" s="74"/>
      <c r="H1137" s="74"/>
      <c r="I1137" s="74"/>
      <c r="J1137" s="74"/>
      <c r="K1137" s="74"/>
      <c r="L1137" s="74"/>
      <c r="M1137" s="74"/>
      <c r="N1137" s="74"/>
      <c r="O1137" s="74"/>
      <c r="P1137" s="74"/>
      <c r="Q1137" s="74"/>
      <c r="R1137" s="74"/>
      <c r="S1137" s="74"/>
      <c r="T1137" s="74"/>
      <c r="U1137" s="74"/>
      <c r="V1137" s="74"/>
      <c r="W1137" s="74"/>
      <c r="X1137" s="74"/>
      <c r="Y1137" s="74"/>
      <c r="Z1137" s="74"/>
      <c r="AA1137" s="74"/>
      <c r="AB1137" s="74"/>
      <c r="AC1137" s="74"/>
      <c r="AD1137" s="74"/>
      <c r="AE1137" s="74"/>
      <c r="AF1137" s="74"/>
      <c r="AG1137" s="74"/>
      <c r="AH1137" s="74"/>
      <c r="AI1137" s="74"/>
      <c r="AJ1137" s="74"/>
      <c r="AK1137" s="74"/>
      <c r="AL1137" s="74"/>
      <c r="AM1137" s="74"/>
    </row>
    <row r="1138" spans="6:39">
      <c r="F1138" s="74"/>
      <c r="G1138" s="74"/>
      <c r="H1138" s="74"/>
      <c r="I1138" s="74"/>
      <c r="J1138" s="74"/>
      <c r="K1138" s="74"/>
      <c r="L1138" s="74"/>
      <c r="M1138" s="74"/>
      <c r="N1138" s="74"/>
      <c r="O1138" s="74"/>
      <c r="P1138" s="74"/>
      <c r="Q1138" s="74"/>
      <c r="R1138" s="74"/>
      <c r="S1138" s="74"/>
      <c r="T1138" s="74"/>
      <c r="U1138" s="74"/>
      <c r="V1138" s="74"/>
      <c r="W1138" s="74"/>
      <c r="X1138" s="74"/>
      <c r="Y1138" s="74"/>
      <c r="Z1138" s="74"/>
      <c r="AA1138" s="74"/>
      <c r="AB1138" s="74"/>
      <c r="AC1138" s="74"/>
      <c r="AD1138" s="74"/>
      <c r="AE1138" s="74"/>
      <c r="AF1138" s="74"/>
      <c r="AG1138" s="74"/>
      <c r="AH1138" s="74"/>
      <c r="AI1138" s="74"/>
      <c r="AJ1138" s="74"/>
      <c r="AK1138" s="74"/>
      <c r="AL1138" s="74"/>
      <c r="AM1138" s="74"/>
    </row>
    <row r="1139" spans="6:39">
      <c r="F1139" s="74"/>
      <c r="G1139" s="74"/>
      <c r="H1139" s="74"/>
      <c r="I1139" s="74"/>
      <c r="J1139" s="74"/>
      <c r="K1139" s="74"/>
      <c r="L1139" s="74"/>
      <c r="M1139" s="74"/>
      <c r="N1139" s="74"/>
      <c r="O1139" s="74"/>
      <c r="P1139" s="74"/>
      <c r="Q1139" s="74"/>
      <c r="R1139" s="74"/>
      <c r="S1139" s="74"/>
      <c r="T1139" s="74"/>
      <c r="U1139" s="74"/>
      <c r="V1139" s="74"/>
      <c r="W1139" s="74"/>
      <c r="X1139" s="74"/>
      <c r="Y1139" s="74"/>
      <c r="Z1139" s="74"/>
      <c r="AA1139" s="74"/>
      <c r="AB1139" s="74"/>
      <c r="AC1139" s="74"/>
      <c r="AD1139" s="74"/>
      <c r="AE1139" s="74"/>
      <c r="AF1139" s="74"/>
      <c r="AG1139" s="74"/>
      <c r="AH1139" s="74"/>
      <c r="AI1139" s="74"/>
      <c r="AJ1139" s="74"/>
      <c r="AK1139" s="74"/>
      <c r="AL1139" s="74"/>
      <c r="AM1139" s="74"/>
    </row>
    <row r="1140" spans="6:39">
      <c r="F1140" s="74"/>
      <c r="G1140" s="74"/>
      <c r="H1140" s="74"/>
      <c r="I1140" s="74"/>
      <c r="J1140" s="74"/>
      <c r="K1140" s="74"/>
      <c r="L1140" s="74"/>
      <c r="M1140" s="74"/>
      <c r="N1140" s="74"/>
      <c r="O1140" s="74"/>
      <c r="P1140" s="74"/>
      <c r="Q1140" s="74"/>
      <c r="R1140" s="74"/>
      <c r="S1140" s="74"/>
      <c r="T1140" s="74"/>
      <c r="U1140" s="74"/>
      <c r="V1140" s="74"/>
      <c r="W1140" s="74"/>
      <c r="X1140" s="74"/>
      <c r="Y1140" s="74"/>
      <c r="Z1140" s="74"/>
      <c r="AA1140" s="74"/>
      <c r="AB1140" s="74"/>
      <c r="AC1140" s="74"/>
      <c r="AD1140" s="74"/>
      <c r="AE1140" s="74"/>
      <c r="AF1140" s="74"/>
      <c r="AG1140" s="74"/>
      <c r="AH1140" s="74"/>
      <c r="AI1140" s="74"/>
      <c r="AJ1140" s="74"/>
      <c r="AK1140" s="74"/>
      <c r="AL1140" s="74"/>
      <c r="AM1140" s="74"/>
    </row>
    <row r="1141" spans="6:39">
      <c r="F1141" s="74"/>
      <c r="G1141" s="74"/>
      <c r="H1141" s="74"/>
      <c r="I1141" s="74"/>
      <c r="J1141" s="74"/>
      <c r="K1141" s="74"/>
      <c r="L1141" s="74"/>
      <c r="M1141" s="74"/>
      <c r="N1141" s="74"/>
      <c r="O1141" s="74"/>
      <c r="P1141" s="74"/>
      <c r="Q1141" s="74"/>
      <c r="R1141" s="74"/>
      <c r="S1141" s="74"/>
      <c r="T1141" s="74"/>
      <c r="U1141" s="74"/>
      <c r="V1141" s="74"/>
      <c r="W1141" s="74"/>
      <c r="X1141" s="74"/>
      <c r="Y1141" s="74"/>
      <c r="Z1141" s="74"/>
      <c r="AA1141" s="74"/>
      <c r="AB1141" s="74"/>
      <c r="AC1141" s="74"/>
      <c r="AD1141" s="74"/>
      <c r="AE1141" s="74"/>
      <c r="AF1141" s="74"/>
      <c r="AG1141" s="74"/>
      <c r="AH1141" s="74"/>
      <c r="AI1141" s="74"/>
      <c r="AJ1141" s="74"/>
      <c r="AK1141" s="74"/>
      <c r="AL1141" s="74"/>
      <c r="AM1141" s="74"/>
    </row>
    <row r="1142" spans="6:39">
      <c r="F1142" s="74"/>
      <c r="G1142" s="74"/>
      <c r="H1142" s="74"/>
      <c r="I1142" s="74"/>
      <c r="J1142" s="74"/>
      <c r="K1142" s="74"/>
      <c r="L1142" s="74"/>
      <c r="M1142" s="74"/>
      <c r="N1142" s="74"/>
      <c r="O1142" s="74"/>
      <c r="P1142" s="74"/>
      <c r="Q1142" s="74"/>
      <c r="R1142" s="74"/>
      <c r="S1142" s="74"/>
      <c r="T1142" s="74"/>
      <c r="U1142" s="74"/>
      <c r="V1142" s="74"/>
      <c r="W1142" s="74"/>
      <c r="X1142" s="74"/>
      <c r="Y1142" s="74"/>
      <c r="Z1142" s="74"/>
      <c r="AA1142" s="74"/>
      <c r="AB1142" s="74"/>
      <c r="AC1142" s="74"/>
      <c r="AD1142" s="74"/>
      <c r="AE1142" s="74"/>
      <c r="AF1142" s="74"/>
      <c r="AG1142" s="74"/>
      <c r="AH1142" s="74"/>
      <c r="AI1142" s="74"/>
      <c r="AJ1142" s="74"/>
      <c r="AK1142" s="74"/>
      <c r="AL1142" s="74"/>
      <c r="AM1142" s="74"/>
    </row>
    <row r="1143" spans="6:39">
      <c r="F1143" s="74"/>
      <c r="G1143" s="74"/>
      <c r="H1143" s="74"/>
      <c r="I1143" s="74"/>
      <c r="J1143" s="74"/>
      <c r="K1143" s="74"/>
      <c r="L1143" s="74"/>
      <c r="M1143" s="74"/>
      <c r="N1143" s="74"/>
      <c r="O1143" s="74"/>
      <c r="P1143" s="74"/>
      <c r="Q1143" s="74"/>
      <c r="R1143" s="74"/>
      <c r="S1143" s="74"/>
      <c r="T1143" s="74"/>
      <c r="U1143" s="74"/>
      <c r="V1143" s="74"/>
      <c r="W1143" s="74"/>
      <c r="X1143" s="74"/>
      <c r="Y1143" s="74"/>
      <c r="Z1143" s="74"/>
      <c r="AA1143" s="74"/>
      <c r="AB1143" s="74"/>
      <c r="AC1143" s="74"/>
      <c r="AD1143" s="74"/>
      <c r="AE1143" s="74"/>
      <c r="AF1143" s="74"/>
      <c r="AG1143" s="74"/>
      <c r="AH1143" s="74"/>
      <c r="AI1143" s="74"/>
      <c r="AJ1143" s="74"/>
      <c r="AK1143" s="74"/>
      <c r="AL1143" s="74"/>
      <c r="AM1143" s="74"/>
    </row>
    <row r="1144" spans="6:39">
      <c r="F1144" s="74"/>
      <c r="G1144" s="74"/>
      <c r="H1144" s="74"/>
      <c r="I1144" s="74"/>
      <c r="J1144" s="74"/>
      <c r="K1144" s="74"/>
      <c r="L1144" s="74"/>
      <c r="M1144" s="74"/>
      <c r="N1144" s="74"/>
      <c r="O1144" s="74"/>
      <c r="P1144" s="74"/>
      <c r="Q1144" s="74"/>
      <c r="R1144" s="74"/>
      <c r="S1144" s="74"/>
      <c r="T1144" s="74"/>
      <c r="U1144" s="74"/>
      <c r="V1144" s="74"/>
      <c r="W1144" s="74"/>
      <c r="X1144" s="74"/>
      <c r="Y1144" s="74"/>
      <c r="Z1144" s="74"/>
      <c r="AA1144" s="74"/>
      <c r="AB1144" s="74"/>
      <c r="AC1144" s="74"/>
      <c r="AD1144" s="74"/>
      <c r="AE1144" s="74"/>
      <c r="AF1144" s="74"/>
      <c r="AG1144" s="74"/>
      <c r="AH1144" s="74"/>
      <c r="AI1144" s="74"/>
      <c r="AJ1144" s="74"/>
      <c r="AK1144" s="74"/>
      <c r="AL1144" s="74"/>
      <c r="AM1144" s="74"/>
    </row>
    <row r="1145" spans="6:39">
      <c r="F1145" s="74"/>
      <c r="G1145" s="74"/>
      <c r="H1145" s="74"/>
      <c r="I1145" s="74"/>
      <c r="J1145" s="74"/>
      <c r="K1145" s="74"/>
      <c r="L1145" s="74"/>
      <c r="M1145" s="74"/>
      <c r="N1145" s="74"/>
      <c r="O1145" s="74"/>
      <c r="P1145" s="74"/>
      <c r="Q1145" s="74"/>
      <c r="R1145" s="74"/>
      <c r="S1145" s="74"/>
      <c r="T1145" s="74"/>
      <c r="U1145" s="74"/>
      <c r="V1145" s="74"/>
      <c r="W1145" s="74"/>
      <c r="X1145" s="74"/>
      <c r="Y1145" s="74"/>
      <c r="Z1145" s="74"/>
      <c r="AA1145" s="74"/>
      <c r="AB1145" s="74"/>
      <c r="AC1145" s="74"/>
      <c r="AD1145" s="74"/>
      <c r="AE1145" s="74"/>
      <c r="AF1145" s="74"/>
      <c r="AG1145" s="74"/>
      <c r="AH1145" s="74"/>
      <c r="AI1145" s="74"/>
      <c r="AJ1145" s="74"/>
      <c r="AK1145" s="74"/>
      <c r="AL1145" s="74"/>
      <c r="AM1145" s="74"/>
    </row>
    <row r="1146" spans="6:39">
      <c r="F1146" s="74"/>
      <c r="G1146" s="74"/>
      <c r="H1146" s="74"/>
      <c r="I1146" s="74"/>
      <c r="J1146" s="74"/>
      <c r="K1146" s="74"/>
      <c r="L1146" s="74"/>
      <c r="M1146" s="74"/>
      <c r="N1146" s="74"/>
      <c r="O1146" s="74"/>
      <c r="P1146" s="74"/>
      <c r="Q1146" s="74"/>
      <c r="R1146" s="74"/>
      <c r="S1146" s="74"/>
      <c r="T1146" s="74"/>
      <c r="U1146" s="74"/>
      <c r="V1146" s="74"/>
      <c r="W1146" s="74"/>
      <c r="X1146" s="74"/>
      <c r="Y1146" s="74"/>
      <c r="Z1146" s="74"/>
      <c r="AA1146" s="74"/>
      <c r="AB1146" s="74"/>
      <c r="AC1146" s="74"/>
      <c r="AD1146" s="74"/>
      <c r="AE1146" s="74"/>
      <c r="AF1146" s="74"/>
      <c r="AG1146" s="74"/>
      <c r="AH1146" s="74"/>
      <c r="AI1146" s="74"/>
      <c r="AJ1146" s="74"/>
      <c r="AK1146" s="74"/>
      <c r="AL1146" s="74"/>
      <c r="AM1146" s="74"/>
    </row>
    <row r="1147" spans="6:39">
      <c r="F1147" s="74"/>
      <c r="G1147" s="74"/>
      <c r="H1147" s="74"/>
      <c r="I1147" s="74"/>
      <c r="J1147" s="74"/>
      <c r="K1147" s="74"/>
      <c r="L1147" s="74"/>
      <c r="M1147" s="74"/>
      <c r="N1147" s="74"/>
      <c r="O1147" s="74"/>
      <c r="P1147" s="74"/>
      <c r="Q1147" s="74"/>
      <c r="R1147" s="74"/>
      <c r="S1147" s="74"/>
      <c r="T1147" s="74"/>
      <c r="U1147" s="74"/>
      <c r="V1147" s="74"/>
      <c r="W1147" s="74"/>
      <c r="X1147" s="74"/>
      <c r="Y1147" s="74"/>
      <c r="Z1147" s="74"/>
      <c r="AA1147" s="74"/>
      <c r="AB1147" s="74"/>
      <c r="AC1147" s="74"/>
      <c r="AD1147" s="74"/>
      <c r="AE1147" s="74"/>
      <c r="AF1147" s="74"/>
      <c r="AG1147" s="74"/>
      <c r="AH1147" s="74"/>
      <c r="AI1147" s="74"/>
      <c r="AJ1147" s="74"/>
      <c r="AK1147" s="74"/>
      <c r="AL1147" s="74"/>
      <c r="AM1147" s="74"/>
    </row>
    <row r="1148" spans="6:39">
      <c r="F1148" s="74"/>
      <c r="G1148" s="74"/>
      <c r="H1148" s="74"/>
      <c r="I1148" s="74"/>
      <c r="J1148" s="74"/>
      <c r="K1148" s="74"/>
      <c r="L1148" s="74"/>
      <c r="M1148" s="74"/>
      <c r="N1148" s="74"/>
      <c r="O1148" s="74"/>
      <c r="P1148" s="74"/>
      <c r="Q1148" s="74"/>
      <c r="R1148" s="74"/>
      <c r="S1148" s="74"/>
      <c r="T1148" s="74"/>
      <c r="U1148" s="74"/>
      <c r="V1148" s="74"/>
      <c r="W1148" s="74"/>
      <c r="X1148" s="74"/>
      <c r="Y1148" s="74"/>
      <c r="Z1148" s="74"/>
      <c r="AA1148" s="74"/>
      <c r="AB1148" s="74"/>
      <c r="AC1148" s="74"/>
      <c r="AD1148" s="74"/>
      <c r="AE1148" s="74"/>
      <c r="AF1148" s="74"/>
      <c r="AG1148" s="74"/>
      <c r="AH1148" s="74"/>
      <c r="AI1148" s="74"/>
      <c r="AJ1148" s="74"/>
      <c r="AK1148" s="74"/>
      <c r="AL1148" s="74"/>
      <c r="AM1148" s="74"/>
    </row>
    <row r="1149" spans="6:39">
      <c r="F1149" s="74"/>
      <c r="G1149" s="74"/>
      <c r="H1149" s="74"/>
      <c r="I1149" s="74"/>
      <c r="J1149" s="74"/>
      <c r="K1149" s="74"/>
      <c r="L1149" s="74"/>
      <c r="M1149" s="74"/>
      <c r="N1149" s="74"/>
      <c r="O1149" s="74"/>
      <c r="P1149" s="74"/>
      <c r="Q1149" s="74"/>
      <c r="R1149" s="74"/>
      <c r="S1149" s="74"/>
      <c r="T1149" s="74"/>
      <c r="U1149" s="74"/>
      <c r="V1149" s="74"/>
      <c r="W1149" s="74"/>
      <c r="X1149" s="74"/>
      <c r="Y1149" s="74"/>
      <c r="Z1149" s="74"/>
      <c r="AA1149" s="74"/>
      <c r="AB1149" s="74"/>
      <c r="AC1149" s="74"/>
      <c r="AD1149" s="74"/>
      <c r="AE1149" s="74"/>
      <c r="AF1149" s="74"/>
      <c r="AG1149" s="74"/>
      <c r="AH1149" s="74"/>
      <c r="AI1149" s="74"/>
      <c r="AJ1149" s="74"/>
      <c r="AK1149" s="74"/>
      <c r="AL1149" s="74"/>
      <c r="AM1149" s="74"/>
    </row>
    <row r="1150" spans="6:39">
      <c r="F1150" s="74"/>
      <c r="G1150" s="74"/>
      <c r="H1150" s="74"/>
      <c r="I1150" s="74"/>
      <c r="J1150" s="74"/>
      <c r="K1150" s="74"/>
      <c r="L1150" s="74"/>
      <c r="M1150" s="74"/>
      <c r="N1150" s="74"/>
      <c r="O1150" s="74"/>
      <c r="P1150" s="74"/>
      <c r="Q1150" s="74"/>
      <c r="R1150" s="74"/>
      <c r="S1150" s="74"/>
      <c r="T1150" s="74"/>
      <c r="U1150" s="74"/>
      <c r="V1150" s="74"/>
      <c r="W1150" s="74"/>
      <c r="X1150" s="74"/>
      <c r="Y1150" s="74"/>
      <c r="Z1150" s="74"/>
      <c r="AA1150" s="74"/>
      <c r="AB1150" s="74"/>
      <c r="AC1150" s="74"/>
      <c r="AD1150" s="74"/>
      <c r="AE1150" s="74"/>
      <c r="AF1150" s="74"/>
      <c r="AG1150" s="74"/>
      <c r="AH1150" s="74"/>
      <c r="AI1150" s="74"/>
      <c r="AJ1150" s="74"/>
      <c r="AK1150" s="74"/>
      <c r="AL1150" s="74"/>
      <c r="AM1150" s="74"/>
    </row>
    <row r="1151" spans="6:39">
      <c r="F1151" s="74"/>
      <c r="G1151" s="74"/>
      <c r="H1151" s="74"/>
      <c r="I1151" s="74"/>
      <c r="J1151" s="74"/>
      <c r="K1151" s="74"/>
      <c r="L1151" s="74"/>
      <c r="M1151" s="74"/>
      <c r="N1151" s="74"/>
      <c r="O1151" s="74"/>
      <c r="P1151" s="74"/>
      <c r="Q1151" s="74"/>
      <c r="R1151" s="74"/>
      <c r="S1151" s="74"/>
      <c r="T1151" s="74"/>
      <c r="U1151" s="74"/>
      <c r="V1151" s="74"/>
      <c r="W1151" s="74"/>
      <c r="X1151" s="74"/>
      <c r="Y1151" s="74"/>
      <c r="Z1151" s="74"/>
      <c r="AA1151" s="74"/>
      <c r="AB1151" s="74"/>
      <c r="AC1151" s="74"/>
      <c r="AD1151" s="74"/>
      <c r="AE1151" s="74"/>
      <c r="AF1151" s="74"/>
      <c r="AG1151" s="74"/>
      <c r="AH1151" s="74"/>
      <c r="AI1151" s="74"/>
      <c r="AJ1151" s="74"/>
      <c r="AK1151" s="74"/>
      <c r="AL1151" s="74"/>
      <c r="AM1151" s="74"/>
    </row>
    <row r="1152" spans="6:39">
      <c r="F1152" s="74"/>
      <c r="G1152" s="74"/>
      <c r="H1152" s="74"/>
      <c r="I1152" s="74"/>
      <c r="J1152" s="74"/>
      <c r="K1152" s="74"/>
      <c r="L1152" s="74"/>
      <c r="M1152" s="74"/>
      <c r="N1152" s="74"/>
      <c r="O1152" s="74"/>
      <c r="P1152" s="74"/>
      <c r="Q1152" s="74"/>
      <c r="R1152" s="74"/>
      <c r="S1152" s="74"/>
      <c r="T1152" s="74"/>
      <c r="U1152" s="74"/>
      <c r="V1152" s="74"/>
      <c r="W1152" s="74"/>
      <c r="X1152" s="74"/>
      <c r="Y1152" s="74"/>
      <c r="Z1152" s="74"/>
      <c r="AA1152" s="74"/>
      <c r="AB1152" s="74"/>
      <c r="AC1152" s="74"/>
      <c r="AD1152" s="74"/>
      <c r="AE1152" s="74"/>
      <c r="AF1152" s="74"/>
      <c r="AG1152" s="74"/>
      <c r="AH1152" s="74"/>
      <c r="AI1152" s="74"/>
      <c r="AJ1152" s="74"/>
      <c r="AK1152" s="74"/>
      <c r="AL1152" s="74"/>
      <c r="AM1152" s="74"/>
    </row>
    <row r="1153" spans="6:39">
      <c r="F1153" s="74"/>
      <c r="G1153" s="74"/>
      <c r="H1153" s="74"/>
      <c r="I1153" s="74"/>
      <c r="J1153" s="74"/>
      <c r="K1153" s="74"/>
      <c r="L1153" s="74"/>
      <c r="M1153" s="74"/>
      <c r="N1153" s="74"/>
      <c r="O1153" s="74"/>
      <c r="P1153" s="74"/>
      <c r="Q1153" s="74"/>
      <c r="R1153" s="74"/>
      <c r="S1153" s="74"/>
      <c r="T1153" s="74"/>
      <c r="U1153" s="74"/>
      <c r="V1153" s="74"/>
      <c r="W1153" s="74"/>
      <c r="X1153" s="74"/>
      <c r="Y1153" s="74"/>
      <c r="Z1153" s="74"/>
      <c r="AA1153" s="74"/>
      <c r="AB1153" s="74"/>
      <c r="AC1153" s="74"/>
      <c r="AD1153" s="74"/>
      <c r="AE1153" s="74"/>
      <c r="AF1153" s="74"/>
      <c r="AG1153" s="74"/>
      <c r="AH1153" s="74"/>
      <c r="AI1153" s="74"/>
      <c r="AJ1153" s="74"/>
      <c r="AK1153" s="74"/>
      <c r="AL1153" s="74"/>
      <c r="AM1153" s="74"/>
    </row>
    <row r="1154" spans="6:39">
      <c r="F1154" s="74"/>
      <c r="G1154" s="74"/>
      <c r="H1154" s="74"/>
      <c r="I1154" s="74"/>
      <c r="J1154" s="74"/>
      <c r="K1154" s="74"/>
      <c r="L1154" s="74"/>
      <c r="M1154" s="74"/>
      <c r="N1154" s="74"/>
      <c r="O1154" s="74"/>
      <c r="P1154" s="74"/>
      <c r="Q1154" s="74"/>
      <c r="R1154" s="74"/>
      <c r="S1154" s="74"/>
      <c r="T1154" s="74"/>
      <c r="U1154" s="74"/>
      <c r="V1154" s="74"/>
      <c r="W1154" s="74"/>
      <c r="X1154" s="74"/>
      <c r="Y1154" s="74"/>
      <c r="Z1154" s="74"/>
      <c r="AA1154" s="74"/>
      <c r="AB1154" s="74"/>
      <c r="AC1154" s="74"/>
      <c r="AD1154" s="74"/>
      <c r="AE1154" s="74"/>
      <c r="AF1154" s="74"/>
      <c r="AG1154" s="74"/>
      <c r="AH1154" s="74"/>
      <c r="AI1154" s="74"/>
      <c r="AJ1154" s="74"/>
      <c r="AK1154" s="74"/>
      <c r="AL1154" s="74"/>
      <c r="AM1154" s="74"/>
    </row>
    <row r="1155" spans="6:39">
      <c r="F1155" s="74"/>
      <c r="G1155" s="74"/>
      <c r="H1155" s="74"/>
      <c r="I1155" s="74"/>
      <c r="J1155" s="74"/>
      <c r="K1155" s="74"/>
      <c r="L1155" s="74"/>
      <c r="M1155" s="74"/>
      <c r="N1155" s="74"/>
      <c r="O1155" s="74"/>
      <c r="P1155" s="74"/>
      <c r="Q1155" s="74"/>
      <c r="R1155" s="74"/>
      <c r="S1155" s="74"/>
      <c r="T1155" s="74"/>
      <c r="U1155" s="74"/>
      <c r="V1155" s="74"/>
      <c r="W1155" s="74"/>
      <c r="X1155" s="74"/>
      <c r="Y1155" s="74"/>
      <c r="Z1155" s="74"/>
      <c r="AA1155" s="74"/>
      <c r="AB1155" s="74"/>
      <c r="AC1155" s="74"/>
      <c r="AD1155" s="74"/>
      <c r="AE1155" s="74"/>
      <c r="AF1155" s="74"/>
      <c r="AG1155" s="74"/>
      <c r="AH1155" s="74"/>
      <c r="AI1155" s="74"/>
      <c r="AJ1155" s="74"/>
      <c r="AK1155" s="74"/>
      <c r="AL1155" s="74"/>
      <c r="AM1155" s="74"/>
    </row>
    <row r="1156" spans="6:39">
      <c r="F1156" s="74"/>
      <c r="G1156" s="74"/>
      <c r="H1156" s="74"/>
      <c r="I1156" s="74"/>
      <c r="J1156" s="74"/>
      <c r="K1156" s="74"/>
      <c r="L1156" s="74"/>
      <c r="M1156" s="74"/>
      <c r="N1156" s="74"/>
      <c r="O1156" s="74"/>
      <c r="P1156" s="74"/>
      <c r="Q1156" s="74"/>
      <c r="R1156" s="74"/>
      <c r="S1156" s="74"/>
      <c r="T1156" s="74"/>
      <c r="U1156" s="74"/>
      <c r="V1156" s="74"/>
      <c r="W1156" s="74"/>
      <c r="X1156" s="74"/>
      <c r="Y1156" s="74"/>
      <c r="Z1156" s="74"/>
      <c r="AA1156" s="74"/>
      <c r="AB1156" s="74"/>
      <c r="AC1156" s="74"/>
      <c r="AD1156" s="74"/>
      <c r="AE1156" s="74"/>
      <c r="AF1156" s="74"/>
      <c r="AG1156" s="74"/>
      <c r="AH1156" s="74"/>
      <c r="AI1156" s="74"/>
      <c r="AJ1156" s="74"/>
      <c r="AK1156" s="74"/>
      <c r="AL1156" s="74"/>
      <c r="AM1156" s="74"/>
    </row>
    <row r="1157" spans="6:39">
      <c r="F1157" s="74"/>
      <c r="G1157" s="74"/>
      <c r="H1157" s="74"/>
      <c r="I1157" s="74"/>
      <c r="J1157" s="74"/>
      <c r="K1157" s="74"/>
      <c r="L1157" s="74"/>
      <c r="M1157" s="74"/>
      <c r="N1157" s="74"/>
      <c r="O1157" s="74"/>
      <c r="P1157" s="74"/>
      <c r="Q1157" s="74"/>
      <c r="R1157" s="74"/>
      <c r="S1157" s="74"/>
      <c r="T1157" s="74"/>
      <c r="U1157" s="74"/>
      <c r="V1157" s="74"/>
      <c r="W1157" s="74"/>
      <c r="X1157" s="74"/>
      <c r="Y1157" s="74"/>
      <c r="Z1157" s="74"/>
      <c r="AA1157" s="74"/>
      <c r="AB1157" s="74"/>
      <c r="AC1157" s="74"/>
      <c r="AD1157" s="74"/>
      <c r="AE1157" s="74"/>
      <c r="AF1157" s="74"/>
      <c r="AG1157" s="74"/>
      <c r="AH1157" s="74"/>
      <c r="AI1157" s="74"/>
      <c r="AJ1157" s="74"/>
      <c r="AK1157" s="74"/>
      <c r="AL1157" s="74"/>
      <c r="AM1157" s="74"/>
    </row>
    <row r="1158" spans="6:39">
      <c r="F1158" s="74"/>
      <c r="G1158" s="74"/>
      <c r="H1158" s="74"/>
      <c r="I1158" s="74"/>
      <c r="J1158" s="74"/>
      <c r="K1158" s="74"/>
      <c r="L1158" s="74"/>
      <c r="M1158" s="74"/>
      <c r="N1158" s="74"/>
      <c r="O1158" s="74"/>
      <c r="P1158" s="74"/>
      <c r="Q1158" s="74"/>
      <c r="R1158" s="74"/>
      <c r="S1158" s="74"/>
      <c r="T1158" s="74"/>
      <c r="U1158" s="74"/>
      <c r="V1158" s="74"/>
      <c r="W1158" s="74"/>
      <c r="X1158" s="74"/>
      <c r="Y1158" s="74"/>
      <c r="Z1158" s="74"/>
      <c r="AA1158" s="74"/>
      <c r="AB1158" s="74"/>
      <c r="AC1158" s="74"/>
      <c r="AD1158" s="74"/>
      <c r="AE1158" s="74"/>
      <c r="AF1158" s="74"/>
      <c r="AG1158" s="74"/>
      <c r="AH1158" s="74"/>
      <c r="AI1158" s="74"/>
      <c r="AJ1158" s="74"/>
      <c r="AK1158" s="74"/>
      <c r="AL1158" s="74"/>
      <c r="AM1158" s="74"/>
    </row>
    <row r="1159" spans="6:39">
      <c r="F1159" s="74"/>
      <c r="G1159" s="74"/>
      <c r="H1159" s="74"/>
      <c r="I1159" s="74"/>
      <c r="J1159" s="74"/>
      <c r="K1159" s="74"/>
      <c r="L1159" s="74"/>
      <c r="M1159" s="74"/>
      <c r="N1159" s="74"/>
      <c r="O1159" s="74"/>
      <c r="P1159" s="74"/>
      <c r="Q1159" s="74"/>
      <c r="R1159" s="74"/>
      <c r="S1159" s="74"/>
      <c r="T1159" s="74"/>
      <c r="U1159" s="74"/>
      <c r="V1159" s="74"/>
      <c r="W1159" s="74"/>
      <c r="X1159" s="74"/>
      <c r="Y1159" s="74"/>
      <c r="Z1159" s="74"/>
      <c r="AA1159" s="74"/>
      <c r="AB1159" s="74"/>
      <c r="AC1159" s="74"/>
      <c r="AD1159" s="74"/>
      <c r="AE1159" s="74"/>
      <c r="AF1159" s="74"/>
      <c r="AG1159" s="74"/>
      <c r="AH1159" s="74"/>
      <c r="AI1159" s="74"/>
      <c r="AJ1159" s="74"/>
      <c r="AK1159" s="74"/>
      <c r="AL1159" s="74"/>
      <c r="AM1159" s="74"/>
    </row>
    <row r="1160" spans="6:39">
      <c r="F1160" s="74"/>
      <c r="G1160" s="74"/>
      <c r="H1160" s="74"/>
      <c r="I1160" s="74"/>
      <c r="J1160" s="74"/>
      <c r="K1160" s="74"/>
      <c r="L1160" s="74"/>
      <c r="M1160" s="74"/>
      <c r="N1160" s="74"/>
      <c r="O1160" s="74"/>
      <c r="P1160" s="74"/>
      <c r="Q1160" s="74"/>
      <c r="R1160" s="74"/>
      <c r="S1160" s="74"/>
      <c r="T1160" s="74"/>
      <c r="U1160" s="74"/>
      <c r="V1160" s="74"/>
      <c r="W1160" s="74"/>
      <c r="X1160" s="74"/>
      <c r="Y1160" s="74"/>
      <c r="Z1160" s="74"/>
      <c r="AA1160" s="74"/>
      <c r="AB1160" s="74"/>
      <c r="AC1160" s="74"/>
      <c r="AD1160" s="74"/>
      <c r="AE1160" s="74"/>
      <c r="AF1160" s="74"/>
      <c r="AG1160" s="74"/>
      <c r="AH1160" s="74"/>
      <c r="AI1160" s="74"/>
      <c r="AJ1160" s="74"/>
      <c r="AK1160" s="74"/>
      <c r="AL1160" s="74"/>
      <c r="AM1160" s="74"/>
    </row>
    <row r="1161" spans="6:39">
      <c r="F1161" s="74"/>
      <c r="G1161" s="74"/>
      <c r="H1161" s="74"/>
      <c r="I1161" s="74"/>
      <c r="J1161" s="74"/>
      <c r="K1161" s="74"/>
      <c r="L1161" s="74"/>
      <c r="M1161" s="74"/>
      <c r="N1161" s="74"/>
      <c r="O1161" s="74"/>
      <c r="P1161" s="74"/>
      <c r="Q1161" s="74"/>
      <c r="R1161" s="74"/>
      <c r="S1161" s="74"/>
      <c r="T1161" s="74"/>
      <c r="U1161" s="74"/>
      <c r="V1161" s="74"/>
      <c r="W1161" s="74"/>
      <c r="X1161" s="74"/>
      <c r="Y1161" s="74"/>
      <c r="Z1161" s="74"/>
      <c r="AA1161" s="74"/>
      <c r="AB1161" s="74"/>
      <c r="AC1161" s="74"/>
      <c r="AD1161" s="74"/>
      <c r="AE1161" s="74"/>
      <c r="AF1161" s="74"/>
      <c r="AG1161" s="74"/>
      <c r="AH1161" s="74"/>
      <c r="AI1161" s="74"/>
      <c r="AJ1161" s="74"/>
      <c r="AK1161" s="74"/>
      <c r="AL1161" s="74"/>
      <c r="AM1161" s="74"/>
    </row>
    <row r="1162" spans="6:39">
      <c r="F1162" s="74"/>
      <c r="G1162" s="74"/>
      <c r="H1162" s="74"/>
      <c r="I1162" s="74"/>
      <c r="J1162" s="74"/>
      <c r="K1162" s="74"/>
      <c r="L1162" s="74"/>
      <c r="M1162" s="74"/>
      <c r="N1162" s="74"/>
      <c r="O1162" s="74"/>
      <c r="P1162" s="74"/>
      <c r="Q1162" s="74"/>
      <c r="R1162" s="74"/>
      <c r="S1162" s="74"/>
      <c r="T1162" s="74"/>
      <c r="U1162" s="74"/>
      <c r="V1162" s="74"/>
      <c r="W1162" s="74"/>
      <c r="X1162" s="74"/>
      <c r="Y1162" s="74"/>
      <c r="Z1162" s="74"/>
      <c r="AA1162" s="74"/>
      <c r="AB1162" s="74"/>
      <c r="AC1162" s="74"/>
      <c r="AD1162" s="74"/>
      <c r="AE1162" s="74"/>
      <c r="AF1162" s="74"/>
      <c r="AG1162" s="74"/>
      <c r="AH1162" s="74"/>
      <c r="AI1162" s="74"/>
      <c r="AJ1162" s="74"/>
      <c r="AK1162" s="74"/>
      <c r="AL1162" s="74"/>
      <c r="AM1162" s="74"/>
    </row>
    <row r="1163" spans="6:39">
      <c r="F1163" s="74"/>
      <c r="G1163" s="74"/>
      <c r="H1163" s="74"/>
      <c r="I1163" s="74"/>
      <c r="J1163" s="74"/>
      <c r="K1163" s="74"/>
      <c r="L1163" s="74"/>
      <c r="M1163" s="74"/>
      <c r="N1163" s="74"/>
      <c r="O1163" s="74"/>
      <c r="P1163" s="74"/>
      <c r="Q1163" s="74"/>
      <c r="R1163" s="74"/>
      <c r="S1163" s="74"/>
      <c r="T1163" s="74"/>
      <c r="U1163" s="74"/>
      <c r="V1163" s="74"/>
      <c r="W1163" s="74"/>
      <c r="X1163" s="74"/>
      <c r="Y1163" s="74"/>
      <c r="Z1163" s="74"/>
      <c r="AA1163" s="74"/>
      <c r="AB1163" s="74"/>
      <c r="AC1163" s="74"/>
      <c r="AD1163" s="74"/>
      <c r="AE1163" s="74"/>
      <c r="AF1163" s="74"/>
      <c r="AG1163" s="74"/>
      <c r="AH1163" s="74"/>
      <c r="AI1163" s="74"/>
      <c r="AJ1163" s="74"/>
      <c r="AK1163" s="74"/>
      <c r="AL1163" s="74"/>
      <c r="AM1163" s="74"/>
    </row>
    <row r="1164" spans="6:39">
      <c r="F1164" s="74"/>
      <c r="G1164" s="74"/>
      <c r="H1164" s="74"/>
      <c r="I1164" s="74"/>
      <c r="J1164" s="74"/>
      <c r="K1164" s="74"/>
      <c r="L1164" s="74"/>
      <c r="M1164" s="74"/>
      <c r="N1164" s="74"/>
      <c r="O1164" s="74"/>
      <c r="P1164" s="74"/>
      <c r="Q1164" s="74"/>
      <c r="R1164" s="74"/>
      <c r="S1164" s="74"/>
      <c r="T1164" s="74"/>
      <c r="U1164" s="74"/>
      <c r="V1164" s="74"/>
      <c r="W1164" s="74"/>
      <c r="X1164" s="74"/>
      <c r="Y1164" s="74"/>
      <c r="Z1164" s="74"/>
      <c r="AA1164" s="74"/>
      <c r="AB1164" s="74"/>
      <c r="AC1164" s="74"/>
      <c r="AD1164" s="74"/>
      <c r="AE1164" s="74"/>
      <c r="AF1164" s="74"/>
      <c r="AG1164" s="74"/>
      <c r="AH1164" s="74"/>
      <c r="AI1164" s="74"/>
      <c r="AJ1164" s="74"/>
      <c r="AK1164" s="74"/>
      <c r="AL1164" s="74"/>
      <c r="AM1164" s="74"/>
    </row>
    <row r="1165" spans="6:39">
      <c r="F1165" s="74"/>
      <c r="G1165" s="74"/>
      <c r="H1165" s="74"/>
      <c r="I1165" s="74"/>
      <c r="J1165" s="74"/>
      <c r="K1165" s="74"/>
      <c r="L1165" s="74"/>
      <c r="M1165" s="74"/>
      <c r="N1165" s="74"/>
      <c r="O1165" s="74"/>
      <c r="P1165" s="74"/>
      <c r="Q1165" s="74"/>
      <c r="R1165" s="74"/>
      <c r="S1165" s="74"/>
      <c r="T1165" s="74"/>
      <c r="U1165" s="74"/>
      <c r="V1165" s="74"/>
      <c r="W1165" s="74"/>
      <c r="X1165" s="74"/>
      <c r="Y1165" s="74"/>
      <c r="Z1165" s="74"/>
      <c r="AA1165" s="74"/>
      <c r="AB1165" s="74"/>
      <c r="AC1165" s="74"/>
      <c r="AD1165" s="74"/>
      <c r="AE1165" s="74"/>
      <c r="AF1165" s="74"/>
      <c r="AG1165" s="74"/>
      <c r="AH1165" s="74"/>
      <c r="AI1165" s="74"/>
      <c r="AJ1165" s="74"/>
      <c r="AK1165" s="74"/>
      <c r="AL1165" s="74"/>
      <c r="AM1165" s="74"/>
    </row>
    <row r="1166" spans="6:39">
      <c r="F1166" s="74"/>
      <c r="G1166" s="74"/>
      <c r="H1166" s="74"/>
      <c r="I1166" s="74"/>
      <c r="J1166" s="74"/>
      <c r="K1166" s="74"/>
      <c r="L1166" s="74"/>
      <c r="M1166" s="74"/>
      <c r="N1166" s="74"/>
      <c r="O1166" s="74"/>
      <c r="P1166" s="74"/>
      <c r="Q1166" s="74"/>
      <c r="R1166" s="74"/>
      <c r="S1166" s="74"/>
      <c r="T1166" s="74"/>
      <c r="U1166" s="74"/>
      <c r="V1166" s="74"/>
      <c r="W1166" s="74"/>
      <c r="X1166" s="74"/>
      <c r="Y1166" s="74"/>
      <c r="Z1166" s="74"/>
      <c r="AA1166" s="74"/>
      <c r="AB1166" s="74"/>
      <c r="AC1166" s="74"/>
      <c r="AD1166" s="74"/>
      <c r="AE1166" s="74"/>
      <c r="AF1166" s="74"/>
      <c r="AG1166" s="74"/>
      <c r="AH1166" s="74"/>
      <c r="AI1166" s="74"/>
      <c r="AJ1166" s="74"/>
      <c r="AK1166" s="74"/>
      <c r="AL1166" s="74"/>
      <c r="AM1166" s="74"/>
    </row>
    <row r="1167" spans="6:39">
      <c r="F1167" s="74"/>
      <c r="G1167" s="74"/>
      <c r="H1167" s="74"/>
      <c r="I1167" s="74"/>
      <c r="J1167" s="74"/>
      <c r="K1167" s="74"/>
      <c r="L1167" s="74"/>
      <c r="M1167" s="74"/>
      <c r="N1167" s="74"/>
      <c r="O1167" s="74"/>
      <c r="P1167" s="74"/>
      <c r="Q1167" s="74"/>
      <c r="R1167" s="74"/>
      <c r="S1167" s="74"/>
      <c r="T1167" s="74"/>
      <c r="U1167" s="74"/>
      <c r="V1167" s="74"/>
      <c r="W1167" s="74"/>
      <c r="X1167" s="74"/>
      <c r="Y1167" s="74"/>
      <c r="Z1167" s="74"/>
      <c r="AA1167" s="74"/>
      <c r="AB1167" s="74"/>
      <c r="AC1167" s="74"/>
      <c r="AD1167" s="74"/>
      <c r="AE1167" s="74"/>
      <c r="AF1167" s="74"/>
      <c r="AG1167" s="74"/>
      <c r="AH1167" s="74"/>
      <c r="AI1167" s="74"/>
      <c r="AJ1167" s="74"/>
      <c r="AK1167" s="74"/>
      <c r="AL1167" s="74"/>
      <c r="AM1167" s="74"/>
    </row>
    <row r="1168" spans="6:39">
      <c r="F1168" s="74"/>
      <c r="G1168" s="74"/>
      <c r="H1168" s="74"/>
      <c r="I1168" s="74"/>
      <c r="J1168" s="74"/>
      <c r="K1168" s="74"/>
      <c r="L1168" s="74"/>
      <c r="M1168" s="74"/>
      <c r="N1168" s="74"/>
      <c r="O1168" s="74"/>
      <c r="P1168" s="74"/>
      <c r="Q1168" s="74"/>
      <c r="R1168" s="74"/>
      <c r="S1168" s="74"/>
      <c r="T1168" s="74"/>
      <c r="U1168" s="74"/>
      <c r="V1168" s="74"/>
      <c r="W1168" s="74"/>
      <c r="X1168" s="74"/>
      <c r="Y1168" s="74"/>
      <c r="Z1168" s="74"/>
      <c r="AA1168" s="74"/>
      <c r="AB1168" s="74"/>
      <c r="AC1168" s="74"/>
      <c r="AD1168" s="74"/>
      <c r="AE1168" s="74"/>
      <c r="AF1168" s="74"/>
      <c r="AG1168" s="74"/>
      <c r="AH1168" s="74"/>
      <c r="AI1168" s="74"/>
      <c r="AJ1168" s="74"/>
      <c r="AK1168" s="74"/>
      <c r="AL1168" s="74"/>
      <c r="AM1168" s="74"/>
    </row>
    <row r="1169" spans="6:39">
      <c r="F1169" s="74"/>
      <c r="G1169" s="74"/>
      <c r="H1169" s="74"/>
      <c r="I1169" s="74"/>
      <c r="J1169" s="74"/>
      <c r="K1169" s="74"/>
      <c r="L1169" s="74"/>
      <c r="M1169" s="74"/>
      <c r="N1169" s="74"/>
      <c r="O1169" s="74"/>
      <c r="P1169" s="74"/>
      <c r="Q1169" s="74"/>
      <c r="R1169" s="74"/>
      <c r="S1169" s="74"/>
      <c r="T1169" s="74"/>
      <c r="U1169" s="74"/>
      <c r="V1169" s="74"/>
      <c r="W1169" s="74"/>
      <c r="X1169" s="74"/>
      <c r="Y1169" s="74"/>
      <c r="Z1169" s="74"/>
      <c r="AA1169" s="74"/>
      <c r="AB1169" s="74"/>
      <c r="AC1169" s="74"/>
      <c r="AD1169" s="74"/>
      <c r="AE1169" s="74"/>
      <c r="AF1169" s="74"/>
      <c r="AG1169" s="74"/>
      <c r="AH1169" s="74"/>
      <c r="AI1169" s="74"/>
      <c r="AJ1169" s="74"/>
      <c r="AK1169" s="74"/>
      <c r="AL1169" s="74"/>
      <c r="AM1169" s="74"/>
    </row>
    <row r="1170" spans="6:39">
      <c r="F1170" s="74"/>
      <c r="G1170" s="74"/>
      <c r="H1170" s="74"/>
      <c r="I1170" s="74"/>
      <c r="J1170" s="74"/>
      <c r="K1170" s="74"/>
      <c r="L1170" s="74"/>
      <c r="M1170" s="74"/>
      <c r="N1170" s="74"/>
      <c r="O1170" s="74"/>
      <c r="P1170" s="74"/>
      <c r="Q1170" s="74"/>
      <c r="R1170" s="74"/>
      <c r="S1170" s="74"/>
      <c r="T1170" s="74"/>
      <c r="U1170" s="74"/>
      <c r="V1170" s="74"/>
      <c r="W1170" s="74"/>
      <c r="X1170" s="74"/>
      <c r="Y1170" s="74"/>
      <c r="Z1170" s="74"/>
      <c r="AA1170" s="74"/>
      <c r="AB1170" s="74"/>
      <c r="AC1170" s="74"/>
      <c r="AD1170" s="74"/>
      <c r="AE1170" s="74"/>
      <c r="AF1170" s="74"/>
      <c r="AG1170" s="74"/>
      <c r="AH1170" s="74"/>
      <c r="AI1170" s="74"/>
      <c r="AJ1170" s="74"/>
      <c r="AK1170" s="74"/>
      <c r="AL1170" s="74"/>
      <c r="AM1170" s="74"/>
    </row>
    <row r="1171" spans="6:39">
      <c r="F1171" s="74"/>
      <c r="G1171" s="74"/>
      <c r="H1171" s="74"/>
      <c r="I1171" s="74"/>
      <c r="J1171" s="74"/>
      <c r="K1171" s="74"/>
      <c r="L1171" s="74"/>
      <c r="M1171" s="74"/>
      <c r="N1171" s="74"/>
      <c r="O1171" s="74"/>
      <c r="P1171" s="74"/>
      <c r="Q1171" s="74"/>
      <c r="R1171" s="74"/>
      <c r="S1171" s="74"/>
      <c r="T1171" s="74"/>
      <c r="U1171" s="74"/>
      <c r="V1171" s="74"/>
      <c r="W1171" s="74"/>
      <c r="X1171" s="74"/>
      <c r="Y1171" s="74"/>
      <c r="Z1171" s="74"/>
      <c r="AA1171" s="74"/>
      <c r="AB1171" s="74"/>
      <c r="AC1171" s="74"/>
      <c r="AD1171" s="74"/>
      <c r="AE1171" s="74"/>
      <c r="AF1171" s="74"/>
      <c r="AG1171" s="74"/>
      <c r="AH1171" s="74"/>
      <c r="AI1171" s="74"/>
      <c r="AJ1171" s="74"/>
      <c r="AK1171" s="74"/>
      <c r="AL1171" s="74"/>
      <c r="AM1171" s="74"/>
    </row>
    <row r="1172" spans="6:39">
      <c r="F1172" s="74"/>
      <c r="G1172" s="74"/>
      <c r="H1172" s="74"/>
      <c r="I1172" s="74"/>
      <c r="J1172" s="74"/>
      <c r="K1172" s="74"/>
      <c r="L1172" s="74"/>
      <c r="M1172" s="74"/>
      <c r="N1172" s="74"/>
      <c r="O1172" s="74"/>
      <c r="P1172" s="74"/>
      <c r="Q1172" s="74"/>
      <c r="R1172" s="74"/>
      <c r="S1172" s="74"/>
      <c r="T1172" s="74"/>
      <c r="U1172" s="74"/>
      <c r="V1172" s="74"/>
      <c r="W1172" s="74"/>
      <c r="X1172" s="74"/>
      <c r="Y1172" s="74"/>
      <c r="Z1172" s="74"/>
      <c r="AA1172" s="74"/>
      <c r="AB1172" s="74"/>
      <c r="AC1172" s="74"/>
      <c r="AD1172" s="74"/>
      <c r="AE1172" s="74"/>
      <c r="AF1172" s="74"/>
      <c r="AG1172" s="74"/>
      <c r="AH1172" s="74"/>
      <c r="AI1172" s="74"/>
      <c r="AJ1172" s="74"/>
      <c r="AK1172" s="74"/>
      <c r="AL1172" s="74"/>
      <c r="AM1172" s="74"/>
    </row>
    <row r="1173" spans="6:39">
      <c r="F1173" s="74"/>
      <c r="G1173" s="74"/>
      <c r="H1173" s="74"/>
      <c r="I1173" s="74"/>
      <c r="J1173" s="74"/>
      <c r="K1173" s="74"/>
      <c r="L1173" s="74"/>
      <c r="M1173" s="74"/>
      <c r="N1173" s="74"/>
      <c r="O1173" s="74"/>
      <c r="P1173" s="74"/>
      <c r="Q1173" s="74"/>
      <c r="R1173" s="74"/>
      <c r="S1173" s="74"/>
      <c r="T1173" s="74"/>
      <c r="U1173" s="74"/>
      <c r="V1173" s="74"/>
      <c r="W1173" s="74"/>
      <c r="X1173" s="74"/>
      <c r="Y1173" s="74"/>
      <c r="Z1173" s="74"/>
      <c r="AA1173" s="74"/>
      <c r="AB1173" s="74"/>
      <c r="AC1173" s="74"/>
      <c r="AD1173" s="74"/>
      <c r="AE1173" s="74"/>
      <c r="AF1173" s="74"/>
      <c r="AG1173" s="74"/>
      <c r="AH1173" s="74"/>
      <c r="AI1173" s="74"/>
      <c r="AJ1173" s="74"/>
      <c r="AK1173" s="74"/>
      <c r="AL1173" s="74"/>
      <c r="AM1173" s="74"/>
    </row>
    <row r="1174" spans="6:39">
      <c r="F1174" s="74"/>
      <c r="G1174" s="74"/>
      <c r="H1174" s="74"/>
      <c r="I1174" s="74"/>
      <c r="J1174" s="74"/>
      <c r="K1174" s="74"/>
      <c r="L1174" s="74"/>
      <c r="M1174" s="74"/>
      <c r="N1174" s="74"/>
      <c r="O1174" s="74"/>
      <c r="P1174" s="74"/>
      <c r="Q1174" s="74"/>
      <c r="R1174" s="74"/>
      <c r="S1174" s="74"/>
      <c r="T1174" s="74"/>
      <c r="U1174" s="74"/>
      <c r="V1174" s="74"/>
      <c r="W1174" s="74"/>
      <c r="X1174" s="74"/>
      <c r="Y1174" s="74"/>
      <c r="Z1174" s="74"/>
      <c r="AA1174" s="74"/>
      <c r="AB1174" s="74"/>
      <c r="AC1174" s="74"/>
      <c r="AD1174" s="74"/>
      <c r="AE1174" s="74"/>
      <c r="AF1174" s="74"/>
      <c r="AG1174" s="74"/>
      <c r="AH1174" s="74"/>
      <c r="AI1174" s="74"/>
      <c r="AJ1174" s="74"/>
      <c r="AK1174" s="74"/>
      <c r="AL1174" s="74"/>
      <c r="AM1174" s="74"/>
    </row>
    <row r="1175" spans="6:39">
      <c r="F1175" s="74"/>
      <c r="G1175" s="74"/>
      <c r="H1175" s="74"/>
      <c r="I1175" s="74"/>
      <c r="J1175" s="74"/>
      <c r="K1175" s="74"/>
      <c r="L1175" s="74"/>
      <c r="M1175" s="74"/>
      <c r="N1175" s="74"/>
      <c r="O1175" s="74"/>
      <c r="P1175" s="74"/>
      <c r="Q1175" s="74"/>
      <c r="R1175" s="74"/>
      <c r="S1175" s="74"/>
      <c r="T1175" s="74"/>
      <c r="U1175" s="74"/>
      <c r="V1175" s="74"/>
      <c r="W1175" s="74"/>
      <c r="X1175" s="74"/>
      <c r="Y1175" s="74"/>
      <c r="Z1175" s="74"/>
      <c r="AA1175" s="74"/>
      <c r="AB1175" s="74"/>
      <c r="AC1175" s="74"/>
      <c r="AD1175" s="74"/>
      <c r="AE1175" s="74"/>
      <c r="AF1175" s="74"/>
      <c r="AG1175" s="74"/>
      <c r="AH1175" s="74"/>
      <c r="AI1175" s="74"/>
      <c r="AJ1175" s="74"/>
      <c r="AK1175" s="74"/>
      <c r="AL1175" s="74"/>
      <c r="AM1175" s="74"/>
    </row>
    <row r="1176" spans="6:39">
      <c r="F1176" s="74"/>
      <c r="G1176" s="74"/>
      <c r="H1176" s="74"/>
      <c r="I1176" s="74"/>
      <c r="J1176" s="74"/>
      <c r="K1176" s="74"/>
      <c r="L1176" s="74"/>
      <c r="M1176" s="74"/>
      <c r="N1176" s="74"/>
      <c r="O1176" s="74"/>
      <c r="P1176" s="74"/>
      <c r="Q1176" s="74"/>
      <c r="R1176" s="74"/>
      <c r="S1176" s="74"/>
      <c r="T1176" s="74"/>
      <c r="U1176" s="74"/>
      <c r="V1176" s="74"/>
      <c r="W1176" s="74"/>
      <c r="X1176" s="74"/>
      <c r="Y1176" s="74"/>
      <c r="Z1176" s="74"/>
      <c r="AA1176" s="74"/>
      <c r="AB1176" s="74"/>
      <c r="AC1176" s="74"/>
      <c r="AD1176" s="74"/>
      <c r="AE1176" s="74"/>
      <c r="AF1176" s="74"/>
      <c r="AG1176" s="74"/>
      <c r="AH1176" s="74"/>
      <c r="AI1176" s="74"/>
      <c r="AJ1176" s="74"/>
      <c r="AK1176" s="74"/>
      <c r="AL1176" s="74"/>
      <c r="AM1176" s="74"/>
    </row>
    <row r="1177" spans="6:39">
      <c r="F1177" s="74"/>
      <c r="G1177" s="74"/>
      <c r="H1177" s="74"/>
      <c r="I1177" s="74"/>
      <c r="J1177" s="74"/>
      <c r="K1177" s="74"/>
      <c r="L1177" s="74"/>
      <c r="M1177" s="74"/>
      <c r="N1177" s="74"/>
      <c r="O1177" s="74"/>
      <c r="P1177" s="74"/>
      <c r="Q1177" s="74"/>
      <c r="R1177" s="74"/>
      <c r="S1177" s="74"/>
      <c r="T1177" s="74"/>
      <c r="U1177" s="74"/>
      <c r="V1177" s="74"/>
      <c r="W1177" s="74"/>
      <c r="X1177" s="74"/>
      <c r="Y1177" s="74"/>
      <c r="Z1177" s="74"/>
      <c r="AA1177" s="74"/>
      <c r="AB1177" s="74"/>
      <c r="AC1177" s="74"/>
      <c r="AD1177" s="74"/>
      <c r="AE1177" s="74"/>
      <c r="AF1177" s="74"/>
      <c r="AG1177" s="74"/>
      <c r="AH1177" s="74"/>
      <c r="AI1177" s="74"/>
      <c r="AJ1177" s="74"/>
      <c r="AK1177" s="74"/>
      <c r="AL1177" s="74"/>
      <c r="AM1177" s="74"/>
    </row>
    <row r="1178" spans="6:39">
      <c r="F1178" s="74"/>
      <c r="G1178" s="74"/>
      <c r="H1178" s="74"/>
      <c r="I1178" s="74"/>
      <c r="J1178" s="74"/>
      <c r="K1178" s="74"/>
      <c r="L1178" s="74"/>
      <c r="M1178" s="74"/>
      <c r="N1178" s="74"/>
      <c r="O1178" s="74"/>
      <c r="P1178" s="74"/>
      <c r="Q1178" s="74"/>
      <c r="R1178" s="74"/>
      <c r="S1178" s="74"/>
      <c r="T1178" s="74"/>
      <c r="U1178" s="74"/>
      <c r="V1178" s="74"/>
      <c r="W1178" s="74"/>
      <c r="X1178" s="74"/>
      <c r="Y1178" s="74"/>
      <c r="Z1178" s="74"/>
      <c r="AA1178" s="74"/>
      <c r="AB1178" s="74"/>
      <c r="AC1178" s="74"/>
      <c r="AD1178" s="74"/>
      <c r="AE1178" s="74"/>
      <c r="AF1178" s="74"/>
      <c r="AG1178" s="74"/>
      <c r="AH1178" s="74"/>
      <c r="AI1178" s="74"/>
      <c r="AJ1178" s="74"/>
      <c r="AK1178" s="74"/>
      <c r="AL1178" s="74"/>
      <c r="AM1178" s="74"/>
    </row>
    <row r="1179" spans="6:39">
      <c r="F1179" s="74"/>
      <c r="G1179" s="74"/>
      <c r="H1179" s="74"/>
      <c r="I1179" s="74"/>
      <c r="J1179" s="74"/>
      <c r="K1179" s="74"/>
      <c r="L1179" s="74"/>
      <c r="M1179" s="74"/>
      <c r="N1179" s="74"/>
      <c r="O1179" s="74"/>
      <c r="P1179" s="74"/>
      <c r="Q1179" s="74"/>
      <c r="R1179" s="74"/>
      <c r="S1179" s="74"/>
      <c r="T1179" s="74"/>
      <c r="U1179" s="74"/>
      <c r="V1179" s="74"/>
      <c r="W1179" s="74"/>
      <c r="X1179" s="74"/>
      <c r="Y1179" s="74"/>
      <c r="Z1179" s="74"/>
      <c r="AA1179" s="74"/>
      <c r="AB1179" s="74"/>
      <c r="AC1179" s="74"/>
      <c r="AD1179" s="74"/>
      <c r="AE1179" s="74"/>
      <c r="AF1179" s="74"/>
      <c r="AG1179" s="74"/>
      <c r="AH1179" s="74"/>
      <c r="AI1179" s="74"/>
      <c r="AJ1179" s="74"/>
      <c r="AK1179" s="74"/>
      <c r="AL1179" s="74"/>
      <c r="AM1179" s="74"/>
    </row>
    <row r="1180" spans="6:39">
      <c r="F1180" s="74"/>
      <c r="G1180" s="74"/>
      <c r="H1180" s="74"/>
      <c r="I1180" s="74"/>
      <c r="J1180" s="74"/>
      <c r="K1180" s="74"/>
      <c r="L1180" s="74"/>
      <c r="M1180" s="74"/>
      <c r="N1180" s="74"/>
      <c r="O1180" s="74"/>
      <c r="P1180" s="74"/>
      <c r="Q1180" s="74"/>
      <c r="R1180" s="74"/>
      <c r="S1180" s="74"/>
      <c r="T1180" s="74"/>
      <c r="U1180" s="74"/>
      <c r="V1180" s="74"/>
      <c r="W1180" s="74"/>
      <c r="X1180" s="74"/>
      <c r="Y1180" s="74"/>
      <c r="Z1180" s="74"/>
      <c r="AA1180" s="74"/>
      <c r="AB1180" s="74"/>
      <c r="AC1180" s="74"/>
      <c r="AD1180" s="74"/>
      <c r="AE1180" s="74"/>
      <c r="AF1180" s="74"/>
      <c r="AG1180" s="74"/>
      <c r="AH1180" s="74"/>
      <c r="AI1180" s="74"/>
      <c r="AJ1180" s="74"/>
      <c r="AK1180" s="74"/>
      <c r="AL1180" s="74"/>
      <c r="AM1180" s="74"/>
    </row>
    <row r="1181" spans="6:39">
      <c r="F1181" s="74"/>
      <c r="G1181" s="74"/>
      <c r="H1181" s="74"/>
      <c r="I1181" s="74"/>
      <c r="J1181" s="74"/>
      <c r="K1181" s="74"/>
      <c r="L1181" s="74"/>
      <c r="M1181" s="74"/>
      <c r="N1181" s="74"/>
      <c r="O1181" s="74"/>
      <c r="P1181" s="74"/>
      <c r="Q1181" s="74"/>
      <c r="R1181" s="74"/>
      <c r="S1181" s="74"/>
      <c r="T1181" s="74"/>
      <c r="U1181" s="74"/>
      <c r="V1181" s="74"/>
      <c r="W1181" s="74"/>
      <c r="X1181" s="74"/>
      <c r="Y1181" s="74"/>
      <c r="Z1181" s="74"/>
      <c r="AA1181" s="74"/>
      <c r="AB1181" s="74"/>
      <c r="AC1181" s="74"/>
      <c r="AD1181" s="74"/>
      <c r="AE1181" s="74"/>
      <c r="AF1181" s="74"/>
      <c r="AG1181" s="74"/>
      <c r="AH1181" s="74"/>
      <c r="AI1181" s="74"/>
      <c r="AJ1181" s="74"/>
      <c r="AK1181" s="74"/>
      <c r="AL1181" s="74"/>
      <c r="AM1181" s="74"/>
    </row>
    <row r="1182" spans="6:39">
      <c r="F1182" s="74"/>
      <c r="G1182" s="74"/>
      <c r="H1182" s="74"/>
      <c r="I1182" s="74"/>
      <c r="J1182" s="74"/>
      <c r="K1182" s="74"/>
      <c r="L1182" s="74"/>
      <c r="M1182" s="74"/>
      <c r="N1182" s="74"/>
      <c r="O1182" s="74"/>
      <c r="P1182" s="74"/>
      <c r="Q1182" s="74"/>
      <c r="R1182" s="74"/>
      <c r="S1182" s="74"/>
      <c r="T1182" s="74"/>
      <c r="U1182" s="74"/>
      <c r="V1182" s="74"/>
      <c r="W1182" s="74"/>
      <c r="X1182" s="74"/>
      <c r="Y1182" s="74"/>
      <c r="Z1182" s="74"/>
      <c r="AA1182" s="74"/>
      <c r="AB1182" s="74"/>
      <c r="AC1182" s="74"/>
      <c r="AD1182" s="74"/>
      <c r="AE1182" s="74"/>
      <c r="AF1182" s="74"/>
      <c r="AG1182" s="74"/>
      <c r="AH1182" s="74"/>
      <c r="AI1182" s="74"/>
      <c r="AJ1182" s="74"/>
      <c r="AK1182" s="74"/>
      <c r="AL1182" s="74"/>
      <c r="AM1182" s="74"/>
    </row>
    <row r="1183" spans="6:39">
      <c r="F1183" s="74"/>
      <c r="G1183" s="74"/>
      <c r="H1183" s="74"/>
      <c r="I1183" s="74"/>
      <c r="J1183" s="74"/>
      <c r="K1183" s="74"/>
      <c r="L1183" s="74"/>
      <c r="M1183" s="74"/>
      <c r="N1183" s="74"/>
      <c r="O1183" s="74"/>
      <c r="P1183" s="74"/>
      <c r="Q1183" s="74"/>
      <c r="R1183" s="74"/>
      <c r="S1183" s="74"/>
      <c r="T1183" s="74"/>
      <c r="U1183" s="74"/>
      <c r="V1183" s="74"/>
      <c r="W1183" s="74"/>
      <c r="X1183" s="74"/>
      <c r="Y1183" s="74"/>
      <c r="Z1183" s="74"/>
      <c r="AA1183" s="74"/>
      <c r="AB1183" s="74"/>
      <c r="AC1183" s="74"/>
      <c r="AD1183" s="74"/>
      <c r="AE1183" s="74"/>
      <c r="AF1183" s="74"/>
      <c r="AG1183" s="74"/>
      <c r="AH1183" s="74"/>
      <c r="AI1183" s="74"/>
      <c r="AJ1183" s="74"/>
      <c r="AK1183" s="74"/>
      <c r="AL1183" s="74"/>
      <c r="AM1183" s="74"/>
    </row>
    <row r="1184" spans="6:39">
      <c r="F1184" s="74"/>
      <c r="G1184" s="74"/>
      <c r="H1184" s="74"/>
      <c r="I1184" s="74"/>
      <c r="J1184" s="74"/>
      <c r="K1184" s="74"/>
      <c r="L1184" s="74"/>
      <c r="M1184" s="74"/>
      <c r="N1184" s="74"/>
      <c r="O1184" s="74"/>
      <c r="P1184" s="74"/>
      <c r="Q1184" s="74"/>
      <c r="R1184" s="74"/>
      <c r="S1184" s="74"/>
      <c r="T1184" s="74"/>
      <c r="U1184" s="74"/>
      <c r="V1184" s="74"/>
      <c r="W1184" s="74"/>
      <c r="X1184" s="74"/>
      <c r="Y1184" s="74"/>
      <c r="Z1184" s="74"/>
      <c r="AA1184" s="74"/>
      <c r="AB1184" s="74"/>
      <c r="AC1184" s="74"/>
      <c r="AD1184" s="74"/>
      <c r="AE1184" s="74"/>
      <c r="AF1184" s="74"/>
      <c r="AG1184" s="74"/>
      <c r="AH1184" s="74"/>
      <c r="AI1184" s="74"/>
      <c r="AJ1184" s="74"/>
      <c r="AK1184" s="74"/>
      <c r="AL1184" s="74"/>
      <c r="AM1184" s="74"/>
    </row>
    <row r="1185" spans="6:39">
      <c r="F1185" s="74"/>
      <c r="G1185" s="74"/>
      <c r="H1185" s="74"/>
      <c r="I1185" s="74"/>
      <c r="J1185" s="74"/>
      <c r="K1185" s="74"/>
      <c r="L1185" s="74"/>
      <c r="M1185" s="74"/>
      <c r="N1185" s="74"/>
      <c r="O1185" s="74"/>
      <c r="P1185" s="74"/>
      <c r="Q1185" s="74"/>
      <c r="R1185" s="74"/>
      <c r="S1185" s="74"/>
      <c r="T1185" s="74"/>
      <c r="U1185" s="74"/>
      <c r="V1185" s="74"/>
      <c r="W1185" s="74"/>
      <c r="X1185" s="74"/>
      <c r="Y1185" s="74"/>
      <c r="Z1185" s="74"/>
      <c r="AA1185" s="74"/>
      <c r="AB1185" s="74"/>
      <c r="AC1185" s="74"/>
      <c r="AD1185" s="74"/>
      <c r="AE1185" s="74"/>
      <c r="AF1185" s="74"/>
      <c r="AG1185" s="74"/>
      <c r="AH1185" s="74"/>
      <c r="AI1185" s="74"/>
      <c r="AJ1185" s="74"/>
      <c r="AK1185" s="74"/>
      <c r="AL1185" s="74"/>
      <c r="AM1185" s="74"/>
    </row>
    <row r="1186" spans="6:39">
      <c r="F1186" s="74"/>
      <c r="G1186" s="74"/>
      <c r="H1186" s="74"/>
      <c r="I1186" s="74"/>
      <c r="J1186" s="74"/>
      <c r="K1186" s="74"/>
      <c r="L1186" s="74"/>
      <c r="M1186" s="74"/>
      <c r="N1186" s="74"/>
      <c r="O1186" s="74"/>
      <c r="P1186" s="74"/>
      <c r="Q1186" s="74"/>
      <c r="R1186" s="74"/>
      <c r="S1186" s="74"/>
      <c r="T1186" s="74"/>
      <c r="U1186" s="74"/>
      <c r="V1186" s="74"/>
      <c r="W1186" s="74"/>
      <c r="X1186" s="74"/>
      <c r="Y1186" s="74"/>
      <c r="Z1186" s="74"/>
      <c r="AA1186" s="74"/>
      <c r="AB1186" s="74"/>
      <c r="AC1186" s="74"/>
      <c r="AD1186" s="74"/>
      <c r="AE1186" s="74"/>
      <c r="AF1186" s="74"/>
      <c r="AG1186" s="74"/>
      <c r="AH1186" s="74"/>
      <c r="AI1186" s="74"/>
      <c r="AJ1186" s="74"/>
      <c r="AK1186" s="74"/>
      <c r="AL1186" s="74"/>
      <c r="AM1186" s="74"/>
    </row>
    <row r="1187" spans="6:39">
      <c r="F1187" s="74"/>
      <c r="G1187" s="74"/>
      <c r="H1187" s="74"/>
      <c r="I1187" s="74"/>
      <c r="J1187" s="74"/>
      <c r="K1187" s="74"/>
      <c r="L1187" s="74"/>
      <c r="M1187" s="74"/>
      <c r="N1187" s="74"/>
      <c r="O1187" s="74"/>
      <c r="P1187" s="74"/>
      <c r="Q1187" s="74"/>
      <c r="R1187" s="74"/>
      <c r="S1187" s="74"/>
      <c r="T1187" s="74"/>
      <c r="U1187" s="74"/>
      <c r="V1187" s="74"/>
      <c r="W1187" s="74"/>
      <c r="X1187" s="74"/>
      <c r="Y1187" s="74"/>
      <c r="Z1187" s="74"/>
      <c r="AA1187" s="74"/>
      <c r="AB1187" s="74"/>
      <c r="AC1187" s="74"/>
      <c r="AD1187" s="74"/>
      <c r="AE1187" s="74"/>
      <c r="AF1187" s="74"/>
      <c r="AG1187" s="74"/>
      <c r="AH1187" s="74"/>
      <c r="AI1187" s="74"/>
      <c r="AJ1187" s="74"/>
      <c r="AK1187" s="74"/>
      <c r="AL1187" s="74"/>
      <c r="AM1187" s="74"/>
    </row>
    <row r="1188" spans="6:39">
      <c r="F1188" s="74"/>
      <c r="G1188" s="74"/>
      <c r="H1188" s="74"/>
      <c r="I1188" s="74"/>
      <c r="J1188" s="74"/>
      <c r="K1188" s="74"/>
      <c r="L1188" s="74"/>
      <c r="M1188" s="74"/>
      <c r="N1188" s="74"/>
      <c r="O1188" s="74"/>
      <c r="P1188" s="74"/>
      <c r="Q1188" s="74"/>
      <c r="R1188" s="74"/>
      <c r="S1188" s="74"/>
      <c r="T1188" s="74"/>
      <c r="U1188" s="74"/>
      <c r="V1188" s="74"/>
      <c r="W1188" s="74"/>
      <c r="X1188" s="74"/>
      <c r="Y1188" s="74"/>
      <c r="Z1188" s="74"/>
      <c r="AA1188" s="74"/>
      <c r="AB1188" s="74"/>
      <c r="AC1188" s="74"/>
      <c r="AD1188" s="74"/>
      <c r="AE1188" s="74"/>
      <c r="AF1188" s="74"/>
      <c r="AG1188" s="74"/>
      <c r="AH1188" s="74"/>
      <c r="AI1188" s="74"/>
      <c r="AJ1188" s="74"/>
      <c r="AK1188" s="74"/>
      <c r="AL1188" s="74"/>
      <c r="AM1188" s="74"/>
    </row>
    <row r="1189" spans="6:39">
      <c r="F1189" s="74"/>
      <c r="G1189" s="74"/>
      <c r="H1189" s="74"/>
      <c r="I1189" s="74"/>
      <c r="J1189" s="74"/>
      <c r="K1189" s="74"/>
      <c r="L1189" s="74"/>
      <c r="M1189" s="74"/>
      <c r="N1189" s="74"/>
      <c r="O1189" s="74"/>
      <c r="P1189" s="74"/>
      <c r="Q1189" s="74"/>
      <c r="R1189" s="74"/>
      <c r="S1189" s="74"/>
      <c r="T1189" s="74"/>
      <c r="U1189" s="74"/>
      <c r="V1189" s="74"/>
      <c r="W1189" s="74"/>
      <c r="X1189" s="74"/>
      <c r="Y1189" s="74"/>
      <c r="Z1189" s="74"/>
      <c r="AA1189" s="74"/>
      <c r="AB1189" s="74"/>
      <c r="AC1189" s="74"/>
      <c r="AD1189" s="74"/>
      <c r="AE1189" s="74"/>
      <c r="AF1189" s="74"/>
      <c r="AG1189" s="74"/>
      <c r="AH1189" s="74"/>
      <c r="AI1189" s="74"/>
      <c r="AJ1189" s="74"/>
      <c r="AK1189" s="74"/>
      <c r="AL1189" s="74"/>
      <c r="AM1189" s="74"/>
    </row>
    <row r="1190" spans="6:39">
      <c r="F1190" s="74"/>
      <c r="G1190" s="74"/>
      <c r="H1190" s="74"/>
      <c r="I1190" s="74"/>
      <c r="J1190" s="74"/>
      <c r="K1190" s="74"/>
      <c r="L1190" s="74"/>
      <c r="M1190" s="74"/>
      <c r="N1190" s="74"/>
      <c r="O1190" s="74"/>
      <c r="P1190" s="74"/>
      <c r="Q1190" s="74"/>
      <c r="R1190" s="74"/>
      <c r="S1190" s="74"/>
      <c r="T1190" s="74"/>
      <c r="U1190" s="74"/>
      <c r="V1190" s="74"/>
      <c r="W1190" s="74"/>
      <c r="X1190" s="74"/>
      <c r="Y1190" s="74"/>
      <c r="Z1190" s="74"/>
      <c r="AA1190" s="74"/>
      <c r="AB1190" s="74"/>
      <c r="AC1190" s="74"/>
      <c r="AD1190" s="74"/>
      <c r="AE1190" s="74"/>
      <c r="AF1190" s="74"/>
      <c r="AG1190" s="74"/>
      <c r="AH1190" s="74"/>
      <c r="AI1190" s="74"/>
      <c r="AJ1190" s="74"/>
      <c r="AK1190" s="74"/>
      <c r="AL1190" s="74"/>
      <c r="AM1190" s="74"/>
    </row>
    <row r="1191" spans="6:39">
      <c r="F1191" s="74"/>
      <c r="G1191" s="74"/>
      <c r="H1191" s="74"/>
      <c r="I1191" s="74"/>
      <c r="J1191" s="74"/>
      <c r="K1191" s="74"/>
      <c r="L1191" s="74"/>
      <c r="M1191" s="74"/>
      <c r="N1191" s="74"/>
      <c r="O1191" s="74"/>
      <c r="P1191" s="74"/>
      <c r="Q1191" s="74"/>
      <c r="R1191" s="74"/>
      <c r="S1191" s="74"/>
      <c r="T1191" s="74"/>
      <c r="U1191" s="74"/>
      <c r="V1191" s="74"/>
      <c r="W1191" s="74"/>
      <c r="X1191" s="74"/>
      <c r="Y1191" s="74"/>
      <c r="Z1191" s="74"/>
      <c r="AA1191" s="74"/>
      <c r="AB1191" s="74"/>
      <c r="AC1191" s="74"/>
      <c r="AD1191" s="74"/>
      <c r="AE1191" s="74"/>
      <c r="AF1191" s="74"/>
      <c r="AG1191" s="74"/>
      <c r="AH1191" s="74"/>
      <c r="AI1191" s="74"/>
      <c r="AJ1191" s="74"/>
      <c r="AK1191" s="74"/>
      <c r="AL1191" s="74"/>
      <c r="AM1191" s="74"/>
    </row>
    <row r="1192" spans="6:39">
      <c r="F1192" s="74"/>
      <c r="G1192" s="74"/>
      <c r="H1192" s="74"/>
      <c r="I1192" s="74"/>
      <c r="J1192" s="74"/>
      <c r="K1192" s="74"/>
      <c r="L1192" s="74"/>
      <c r="M1192" s="74"/>
      <c r="N1192" s="74"/>
      <c r="O1192" s="74"/>
      <c r="P1192" s="74"/>
      <c r="Q1192" s="74"/>
      <c r="R1192" s="74"/>
      <c r="S1192" s="74"/>
      <c r="T1192" s="74"/>
      <c r="U1192" s="74"/>
      <c r="V1192" s="74"/>
      <c r="W1192" s="74"/>
      <c r="X1192" s="74"/>
      <c r="Y1192" s="74"/>
      <c r="Z1192" s="74"/>
      <c r="AA1192" s="74"/>
      <c r="AB1192" s="74"/>
      <c r="AC1192" s="74"/>
      <c r="AD1192" s="74"/>
      <c r="AE1192" s="74"/>
      <c r="AF1192" s="74"/>
      <c r="AG1192" s="74"/>
      <c r="AH1192" s="74"/>
      <c r="AI1192" s="74"/>
      <c r="AJ1192" s="74"/>
      <c r="AK1192" s="74"/>
      <c r="AL1192" s="74"/>
      <c r="AM1192" s="74"/>
    </row>
    <row r="1193" spans="6:39">
      <c r="F1193" s="74"/>
      <c r="G1193" s="74"/>
      <c r="H1193" s="74"/>
      <c r="I1193" s="74"/>
      <c r="J1193" s="74"/>
      <c r="K1193" s="74"/>
      <c r="L1193" s="74"/>
      <c r="M1193" s="74"/>
      <c r="N1193" s="74"/>
      <c r="O1193" s="74"/>
      <c r="P1193" s="74"/>
      <c r="Q1193" s="74"/>
      <c r="R1193" s="74"/>
      <c r="S1193" s="74"/>
      <c r="T1193" s="74"/>
      <c r="U1193" s="74"/>
      <c r="V1193" s="74"/>
      <c r="W1193" s="74"/>
      <c r="X1193" s="74"/>
      <c r="Y1193" s="74"/>
      <c r="Z1193" s="74"/>
      <c r="AA1193" s="74"/>
      <c r="AB1193" s="74"/>
      <c r="AC1193" s="74"/>
      <c r="AD1193" s="74"/>
      <c r="AE1193" s="74"/>
      <c r="AF1193" s="74"/>
      <c r="AG1193" s="74"/>
      <c r="AH1193" s="74"/>
      <c r="AI1193" s="74"/>
      <c r="AJ1193" s="74"/>
      <c r="AK1193" s="74"/>
      <c r="AL1193" s="74"/>
      <c r="AM1193" s="74"/>
    </row>
    <row r="1194" spans="6:39">
      <c r="F1194" s="74"/>
      <c r="G1194" s="74"/>
      <c r="H1194" s="74"/>
      <c r="I1194" s="74"/>
      <c r="J1194" s="74"/>
      <c r="K1194" s="74"/>
      <c r="L1194" s="74"/>
      <c r="M1194" s="74"/>
      <c r="N1194" s="74"/>
      <c r="O1194" s="74"/>
      <c r="P1194" s="74"/>
      <c r="Q1194" s="74"/>
      <c r="R1194" s="74"/>
      <c r="S1194" s="74"/>
      <c r="T1194" s="74"/>
      <c r="U1194" s="74"/>
      <c r="V1194" s="74"/>
      <c r="W1194" s="74"/>
      <c r="X1194" s="74"/>
      <c r="Y1194" s="74"/>
      <c r="Z1194" s="74"/>
      <c r="AA1194" s="74"/>
      <c r="AB1194" s="74"/>
      <c r="AC1194" s="74"/>
      <c r="AD1194" s="74"/>
      <c r="AE1194" s="74"/>
      <c r="AF1194" s="74"/>
      <c r="AG1194" s="74"/>
      <c r="AH1194" s="74"/>
      <c r="AI1194" s="74"/>
      <c r="AJ1194" s="74"/>
      <c r="AK1194" s="74"/>
      <c r="AL1194" s="74"/>
      <c r="AM1194" s="74"/>
    </row>
    <row r="1195" spans="6:39">
      <c r="F1195" s="74"/>
      <c r="G1195" s="74"/>
      <c r="H1195" s="74"/>
      <c r="I1195" s="74"/>
      <c r="J1195" s="74"/>
      <c r="K1195" s="74"/>
      <c r="L1195" s="74"/>
      <c r="M1195" s="74"/>
      <c r="N1195" s="74"/>
      <c r="O1195" s="74"/>
      <c r="P1195" s="74"/>
      <c r="Q1195" s="74"/>
      <c r="R1195" s="74"/>
      <c r="S1195" s="74"/>
      <c r="T1195" s="74"/>
      <c r="U1195" s="74"/>
      <c r="V1195" s="74"/>
      <c r="W1195" s="74"/>
      <c r="X1195" s="74"/>
      <c r="Y1195" s="74"/>
      <c r="Z1195" s="74"/>
      <c r="AA1195" s="74"/>
      <c r="AB1195" s="74"/>
      <c r="AC1195" s="74"/>
      <c r="AD1195" s="74"/>
      <c r="AE1195" s="74"/>
      <c r="AF1195" s="74"/>
      <c r="AG1195" s="74"/>
      <c r="AH1195" s="74"/>
      <c r="AI1195" s="74"/>
      <c r="AJ1195" s="74"/>
      <c r="AK1195" s="74"/>
      <c r="AL1195" s="74"/>
      <c r="AM1195" s="74"/>
    </row>
    <row r="1196" spans="6:39">
      <c r="F1196" s="74"/>
      <c r="G1196" s="74"/>
      <c r="H1196" s="74"/>
      <c r="I1196" s="74"/>
      <c r="J1196" s="74"/>
      <c r="K1196" s="74"/>
      <c r="L1196" s="74"/>
      <c r="M1196" s="74"/>
      <c r="N1196" s="74"/>
      <c r="O1196" s="74"/>
      <c r="P1196" s="74"/>
      <c r="Q1196" s="74"/>
      <c r="R1196" s="74"/>
      <c r="S1196" s="74"/>
      <c r="T1196" s="74"/>
      <c r="U1196" s="74"/>
      <c r="V1196" s="74"/>
      <c r="W1196" s="74"/>
      <c r="X1196" s="74"/>
      <c r="Y1196" s="74"/>
      <c r="Z1196" s="74"/>
      <c r="AA1196" s="74"/>
      <c r="AB1196" s="74"/>
      <c r="AC1196" s="74"/>
      <c r="AD1196" s="74"/>
      <c r="AE1196" s="74"/>
      <c r="AF1196" s="74"/>
      <c r="AG1196" s="74"/>
      <c r="AH1196" s="74"/>
      <c r="AI1196" s="74"/>
      <c r="AJ1196" s="74"/>
      <c r="AK1196" s="74"/>
      <c r="AL1196" s="74"/>
      <c r="AM1196" s="74"/>
    </row>
    <row r="1197" spans="6:39">
      <c r="F1197" s="74"/>
      <c r="G1197" s="74"/>
      <c r="H1197" s="74"/>
      <c r="I1197" s="74"/>
      <c r="J1197" s="74"/>
      <c r="K1197" s="74"/>
      <c r="L1197" s="74"/>
      <c r="M1197" s="74"/>
      <c r="N1197" s="74"/>
      <c r="O1197" s="74"/>
      <c r="P1197" s="74"/>
      <c r="Q1197" s="74"/>
      <c r="R1197" s="74"/>
      <c r="S1197" s="74"/>
      <c r="T1197" s="74"/>
      <c r="U1197" s="74"/>
      <c r="V1197" s="74"/>
      <c r="W1197" s="74"/>
      <c r="X1197" s="74"/>
      <c r="Y1197" s="74"/>
      <c r="Z1197" s="74"/>
      <c r="AA1197" s="74"/>
      <c r="AB1197" s="74"/>
      <c r="AC1197" s="74"/>
      <c r="AD1197" s="74"/>
      <c r="AE1197" s="74"/>
      <c r="AF1197" s="74"/>
      <c r="AG1197" s="74"/>
      <c r="AH1197" s="74"/>
      <c r="AI1197" s="74"/>
      <c r="AJ1197" s="74"/>
      <c r="AK1197" s="74"/>
      <c r="AL1197" s="74"/>
      <c r="AM1197" s="74"/>
    </row>
    <row r="1198" spans="6:39">
      <c r="F1198" s="74"/>
      <c r="G1198" s="74"/>
      <c r="H1198" s="74"/>
      <c r="I1198" s="74"/>
      <c r="J1198" s="74"/>
      <c r="K1198" s="74"/>
      <c r="L1198" s="74"/>
      <c r="M1198" s="74"/>
      <c r="N1198" s="74"/>
      <c r="O1198" s="74"/>
      <c r="P1198" s="74"/>
      <c r="Q1198" s="74"/>
      <c r="R1198" s="74"/>
      <c r="S1198" s="74"/>
      <c r="T1198" s="74"/>
      <c r="U1198" s="74"/>
      <c r="V1198" s="74"/>
      <c r="W1198" s="74"/>
      <c r="X1198" s="74"/>
      <c r="Y1198" s="74"/>
      <c r="Z1198" s="74"/>
      <c r="AA1198" s="74"/>
      <c r="AB1198" s="74"/>
      <c r="AC1198" s="74"/>
      <c r="AD1198" s="74"/>
      <c r="AE1198" s="74"/>
      <c r="AF1198" s="74"/>
      <c r="AG1198" s="74"/>
      <c r="AH1198" s="74"/>
      <c r="AI1198" s="74"/>
      <c r="AJ1198" s="74"/>
      <c r="AK1198" s="74"/>
      <c r="AL1198" s="74"/>
      <c r="AM1198" s="74"/>
    </row>
    <row r="1199" spans="6:39">
      <c r="F1199" s="74"/>
      <c r="G1199" s="74"/>
      <c r="H1199" s="74"/>
      <c r="I1199" s="74"/>
      <c r="J1199" s="74"/>
      <c r="K1199" s="74"/>
      <c r="L1199" s="74"/>
      <c r="M1199" s="74"/>
      <c r="N1199" s="74"/>
      <c r="O1199" s="74"/>
      <c r="P1199" s="74"/>
      <c r="Q1199" s="74"/>
      <c r="R1199" s="74"/>
      <c r="S1199" s="74"/>
      <c r="T1199" s="74"/>
      <c r="U1199" s="74"/>
      <c r="V1199" s="74"/>
      <c r="W1199" s="74"/>
      <c r="X1199" s="74"/>
      <c r="Y1199" s="74"/>
      <c r="Z1199" s="74"/>
      <c r="AA1199" s="74"/>
      <c r="AB1199" s="74"/>
      <c r="AC1199" s="74"/>
      <c r="AD1199" s="74"/>
      <c r="AE1199" s="74"/>
      <c r="AF1199" s="74"/>
      <c r="AG1199" s="74"/>
      <c r="AH1199" s="74"/>
      <c r="AI1199" s="74"/>
      <c r="AJ1199" s="74"/>
      <c r="AK1199" s="74"/>
      <c r="AL1199" s="74"/>
      <c r="AM1199" s="74"/>
    </row>
    <row r="1200" spans="6:39">
      <c r="F1200" s="74"/>
      <c r="G1200" s="74"/>
      <c r="H1200" s="74"/>
      <c r="I1200" s="74"/>
      <c r="J1200" s="74"/>
      <c r="K1200" s="74"/>
      <c r="L1200" s="74"/>
      <c r="M1200" s="74"/>
      <c r="N1200" s="74"/>
      <c r="O1200" s="74"/>
      <c r="P1200" s="74"/>
      <c r="Q1200" s="74"/>
      <c r="R1200" s="74"/>
      <c r="S1200" s="74"/>
      <c r="T1200" s="74"/>
      <c r="U1200" s="74"/>
      <c r="V1200" s="74"/>
      <c r="W1200" s="74"/>
      <c r="X1200" s="74"/>
      <c r="Y1200" s="74"/>
      <c r="Z1200" s="74"/>
      <c r="AA1200" s="74"/>
      <c r="AB1200" s="74"/>
      <c r="AC1200" s="74"/>
      <c r="AD1200" s="74"/>
      <c r="AE1200" s="74"/>
      <c r="AF1200" s="74"/>
      <c r="AG1200" s="74"/>
      <c r="AH1200" s="74"/>
      <c r="AI1200" s="74"/>
      <c r="AJ1200" s="74"/>
      <c r="AK1200" s="74"/>
      <c r="AL1200" s="74"/>
      <c r="AM1200" s="74"/>
    </row>
    <row r="1201" spans="6:39">
      <c r="F1201" s="74"/>
      <c r="G1201" s="74"/>
      <c r="H1201" s="74"/>
      <c r="I1201" s="74"/>
      <c r="J1201" s="74"/>
      <c r="K1201" s="74"/>
      <c r="L1201" s="74"/>
      <c r="M1201" s="74"/>
      <c r="N1201" s="74"/>
      <c r="O1201" s="74"/>
      <c r="P1201" s="74"/>
      <c r="Q1201" s="74"/>
      <c r="R1201" s="74"/>
      <c r="S1201" s="74"/>
      <c r="T1201" s="74"/>
      <c r="U1201" s="74"/>
      <c r="V1201" s="74"/>
      <c r="W1201" s="74"/>
      <c r="X1201" s="74"/>
      <c r="Y1201" s="74"/>
      <c r="Z1201" s="74"/>
      <c r="AA1201" s="74"/>
      <c r="AB1201" s="74"/>
      <c r="AC1201" s="74"/>
      <c r="AD1201" s="74"/>
      <c r="AE1201" s="74"/>
      <c r="AF1201" s="74"/>
      <c r="AG1201" s="74"/>
      <c r="AH1201" s="74"/>
      <c r="AI1201" s="74"/>
      <c r="AJ1201" s="74"/>
      <c r="AK1201" s="74"/>
      <c r="AL1201" s="74"/>
      <c r="AM1201" s="74"/>
    </row>
    <row r="1202" spans="6:39">
      <c r="F1202" s="74"/>
      <c r="G1202" s="74"/>
      <c r="H1202" s="74"/>
      <c r="I1202" s="74"/>
      <c r="J1202" s="74"/>
      <c r="K1202" s="74"/>
      <c r="L1202" s="74"/>
      <c r="M1202" s="74"/>
      <c r="N1202" s="74"/>
      <c r="O1202" s="74"/>
      <c r="P1202" s="74"/>
      <c r="Q1202" s="74"/>
      <c r="R1202" s="74"/>
      <c r="S1202" s="74"/>
      <c r="T1202" s="74"/>
      <c r="U1202" s="74"/>
      <c r="V1202" s="74"/>
      <c r="W1202" s="74"/>
      <c r="X1202" s="74"/>
      <c r="Y1202" s="74"/>
      <c r="Z1202" s="74"/>
      <c r="AA1202" s="74"/>
      <c r="AB1202" s="74"/>
      <c r="AC1202" s="74"/>
      <c r="AD1202" s="74"/>
      <c r="AE1202" s="74"/>
      <c r="AF1202" s="74"/>
      <c r="AG1202" s="74"/>
      <c r="AH1202" s="74"/>
      <c r="AI1202" s="74"/>
      <c r="AJ1202" s="74"/>
      <c r="AK1202" s="74"/>
      <c r="AL1202" s="74"/>
      <c r="AM1202" s="74"/>
    </row>
    <row r="1203" spans="6:39">
      <c r="F1203" s="74"/>
      <c r="G1203" s="74"/>
      <c r="H1203" s="74"/>
      <c r="I1203" s="74"/>
      <c r="J1203" s="74"/>
      <c r="K1203" s="74"/>
      <c r="L1203" s="74"/>
      <c r="M1203" s="74"/>
      <c r="N1203" s="74"/>
      <c r="O1203" s="74"/>
      <c r="P1203" s="74"/>
      <c r="Q1203" s="74"/>
      <c r="R1203" s="74"/>
      <c r="S1203" s="74"/>
      <c r="T1203" s="74"/>
      <c r="U1203" s="74"/>
      <c r="V1203" s="74"/>
      <c r="W1203" s="74"/>
      <c r="X1203" s="74"/>
      <c r="Y1203" s="74"/>
      <c r="Z1203" s="74"/>
      <c r="AA1203" s="74"/>
      <c r="AB1203" s="74"/>
      <c r="AC1203" s="74"/>
      <c r="AD1203" s="74"/>
      <c r="AE1203" s="74"/>
      <c r="AF1203" s="74"/>
      <c r="AG1203" s="74"/>
      <c r="AH1203" s="74"/>
      <c r="AI1203" s="74"/>
      <c r="AJ1203" s="74"/>
      <c r="AK1203" s="74"/>
      <c r="AL1203" s="74"/>
      <c r="AM1203" s="74"/>
    </row>
    <row r="1204" spans="6:39">
      <c r="F1204" s="74"/>
      <c r="G1204" s="74"/>
      <c r="H1204" s="74"/>
      <c r="I1204" s="74"/>
      <c r="J1204" s="74"/>
      <c r="K1204" s="74"/>
      <c r="L1204" s="74"/>
      <c r="M1204" s="74"/>
      <c r="N1204" s="74"/>
      <c r="O1204" s="74"/>
      <c r="P1204" s="74"/>
      <c r="Q1204" s="74"/>
      <c r="R1204" s="74"/>
      <c r="S1204" s="74"/>
      <c r="T1204" s="74"/>
      <c r="U1204" s="74"/>
      <c r="V1204" s="74"/>
      <c r="W1204" s="74"/>
      <c r="X1204" s="74"/>
      <c r="Y1204" s="74"/>
      <c r="Z1204" s="74"/>
      <c r="AA1204" s="74"/>
      <c r="AB1204" s="74"/>
      <c r="AC1204" s="74"/>
      <c r="AD1204" s="74"/>
      <c r="AE1204" s="74"/>
      <c r="AF1204" s="74"/>
      <c r="AG1204" s="74"/>
      <c r="AH1204" s="74"/>
      <c r="AI1204" s="74"/>
      <c r="AJ1204" s="74"/>
      <c r="AK1204" s="74"/>
      <c r="AL1204" s="74"/>
      <c r="AM1204" s="74"/>
    </row>
    <row r="1205" spans="6:39">
      <c r="F1205" s="74"/>
      <c r="G1205" s="74"/>
      <c r="H1205" s="74"/>
      <c r="I1205" s="74"/>
      <c r="J1205" s="74"/>
      <c r="K1205" s="74"/>
      <c r="L1205" s="74"/>
      <c r="M1205" s="74"/>
      <c r="N1205" s="74"/>
      <c r="O1205" s="74"/>
      <c r="P1205" s="74"/>
      <c r="Q1205" s="74"/>
      <c r="R1205" s="74"/>
      <c r="S1205" s="74"/>
      <c r="T1205" s="74"/>
      <c r="U1205" s="74"/>
      <c r="V1205" s="74"/>
      <c r="W1205" s="74"/>
      <c r="X1205" s="74"/>
      <c r="Y1205" s="74"/>
      <c r="Z1205" s="74"/>
      <c r="AA1205" s="74"/>
      <c r="AB1205" s="74"/>
      <c r="AC1205" s="74"/>
      <c r="AD1205" s="74"/>
      <c r="AE1205" s="74"/>
      <c r="AF1205" s="74"/>
      <c r="AG1205" s="74"/>
      <c r="AH1205" s="74"/>
      <c r="AI1205" s="74"/>
      <c r="AJ1205" s="74"/>
      <c r="AK1205" s="74"/>
      <c r="AL1205" s="74"/>
      <c r="AM1205" s="74"/>
    </row>
    <row r="1206" spans="6:39">
      <c r="F1206" s="74"/>
      <c r="G1206" s="74"/>
      <c r="H1206" s="74"/>
      <c r="I1206" s="74"/>
      <c r="J1206" s="74"/>
      <c r="K1206" s="74"/>
      <c r="L1206" s="74"/>
      <c r="M1206" s="74"/>
      <c r="N1206" s="74"/>
      <c r="O1206" s="74"/>
      <c r="P1206" s="74"/>
      <c r="Q1206" s="74"/>
      <c r="R1206" s="74"/>
      <c r="S1206" s="74"/>
      <c r="T1206" s="74"/>
      <c r="U1206" s="74"/>
      <c r="V1206" s="74"/>
      <c r="W1206" s="74"/>
      <c r="X1206" s="74"/>
      <c r="Y1206" s="74"/>
      <c r="Z1206" s="74"/>
      <c r="AA1206" s="74"/>
      <c r="AB1206" s="74"/>
      <c r="AC1206" s="74"/>
      <c r="AD1206" s="74"/>
      <c r="AE1206" s="74"/>
      <c r="AF1206" s="74"/>
      <c r="AG1206" s="74"/>
      <c r="AH1206" s="74"/>
      <c r="AI1206" s="74"/>
      <c r="AJ1206" s="74"/>
      <c r="AK1206" s="74"/>
      <c r="AL1206" s="74"/>
      <c r="AM1206" s="74"/>
    </row>
    <row r="1207" spans="6:39">
      <c r="F1207" s="74"/>
      <c r="G1207" s="74"/>
      <c r="H1207" s="74"/>
      <c r="I1207" s="74"/>
      <c r="J1207" s="74"/>
      <c r="K1207" s="74"/>
      <c r="L1207" s="74"/>
      <c r="M1207" s="74"/>
      <c r="N1207" s="74"/>
      <c r="O1207" s="74"/>
      <c r="P1207" s="74"/>
      <c r="Q1207" s="74"/>
      <c r="R1207" s="74"/>
      <c r="S1207" s="74"/>
      <c r="T1207" s="74"/>
      <c r="U1207" s="74"/>
      <c r="V1207" s="74"/>
      <c r="W1207" s="74"/>
      <c r="X1207" s="74"/>
      <c r="Y1207" s="74"/>
      <c r="Z1207" s="74"/>
      <c r="AA1207" s="74"/>
      <c r="AB1207" s="74"/>
      <c r="AC1207" s="74"/>
      <c r="AD1207" s="74"/>
      <c r="AE1207" s="74"/>
      <c r="AF1207" s="74"/>
      <c r="AG1207" s="74"/>
      <c r="AH1207" s="74"/>
      <c r="AI1207" s="74"/>
      <c r="AJ1207" s="74"/>
      <c r="AK1207" s="74"/>
      <c r="AL1207" s="74"/>
      <c r="AM1207" s="74"/>
    </row>
    <row r="1208" spans="6:39">
      <c r="F1208" s="74"/>
      <c r="G1208" s="74"/>
      <c r="H1208" s="74"/>
      <c r="I1208" s="74"/>
      <c r="J1208" s="74"/>
      <c r="K1208" s="74"/>
      <c r="L1208" s="74"/>
      <c r="M1208" s="74"/>
      <c r="N1208" s="74"/>
      <c r="O1208" s="74"/>
      <c r="P1208" s="74"/>
      <c r="Q1208" s="74"/>
      <c r="R1208" s="74"/>
      <c r="S1208" s="74"/>
      <c r="T1208" s="74"/>
      <c r="U1208" s="74"/>
      <c r="V1208" s="74"/>
      <c r="W1208" s="74"/>
      <c r="X1208" s="74"/>
      <c r="Y1208" s="74"/>
      <c r="Z1208" s="74"/>
      <c r="AA1208" s="74"/>
      <c r="AB1208" s="74"/>
      <c r="AC1208" s="74"/>
      <c r="AD1208" s="74"/>
      <c r="AE1208" s="74"/>
      <c r="AF1208" s="74"/>
      <c r="AG1208" s="74"/>
      <c r="AH1208" s="74"/>
      <c r="AI1208" s="74"/>
      <c r="AJ1208" s="74"/>
      <c r="AK1208" s="74"/>
      <c r="AL1208" s="74"/>
      <c r="AM1208" s="74"/>
    </row>
    <row r="1209" spans="6:39">
      <c r="F1209" s="74"/>
      <c r="G1209" s="74"/>
      <c r="H1209" s="74"/>
      <c r="I1209" s="74"/>
      <c r="J1209" s="74"/>
      <c r="K1209" s="74"/>
      <c r="L1209" s="74"/>
      <c r="M1209" s="74"/>
      <c r="N1209" s="74"/>
      <c r="O1209" s="74"/>
      <c r="P1209" s="74"/>
      <c r="Q1209" s="74"/>
      <c r="R1209" s="74"/>
      <c r="S1209" s="74"/>
      <c r="T1209" s="74"/>
      <c r="U1209" s="74"/>
      <c r="V1209" s="74"/>
      <c r="W1209" s="74"/>
      <c r="X1209" s="74"/>
      <c r="Y1209" s="74"/>
      <c r="Z1209" s="74"/>
      <c r="AA1209" s="74"/>
      <c r="AB1209" s="74"/>
      <c r="AC1209" s="74"/>
      <c r="AD1209" s="74"/>
      <c r="AE1209" s="74"/>
      <c r="AF1209" s="74"/>
      <c r="AG1209" s="74"/>
      <c r="AH1209" s="74"/>
      <c r="AI1209" s="74"/>
      <c r="AJ1209" s="74"/>
      <c r="AK1209" s="74"/>
      <c r="AL1209" s="74"/>
      <c r="AM1209" s="74"/>
    </row>
    <row r="1210" spans="6:39">
      <c r="F1210" s="74"/>
      <c r="G1210" s="74"/>
      <c r="H1210" s="74"/>
      <c r="I1210" s="74"/>
      <c r="J1210" s="74"/>
      <c r="K1210" s="74"/>
      <c r="L1210" s="74"/>
      <c r="M1210" s="74"/>
      <c r="N1210" s="74"/>
      <c r="O1210" s="74"/>
      <c r="P1210" s="74"/>
      <c r="Q1210" s="74"/>
      <c r="R1210" s="74"/>
      <c r="S1210" s="74"/>
      <c r="T1210" s="74"/>
      <c r="U1210" s="74"/>
      <c r="V1210" s="74"/>
      <c r="W1210" s="74"/>
      <c r="X1210" s="74"/>
      <c r="Y1210" s="74"/>
      <c r="Z1210" s="74"/>
      <c r="AA1210" s="74"/>
      <c r="AB1210" s="74"/>
      <c r="AC1210" s="74"/>
      <c r="AD1210" s="74"/>
      <c r="AE1210" s="74"/>
      <c r="AF1210" s="74"/>
      <c r="AG1210" s="74"/>
      <c r="AH1210" s="74"/>
      <c r="AI1210" s="74"/>
      <c r="AJ1210" s="74"/>
      <c r="AK1210" s="74"/>
      <c r="AL1210" s="74"/>
      <c r="AM1210" s="74"/>
    </row>
    <row r="1211" spans="6:39">
      <c r="F1211" s="74"/>
      <c r="G1211" s="74"/>
      <c r="H1211" s="74"/>
      <c r="I1211" s="74"/>
      <c r="J1211" s="74"/>
      <c r="K1211" s="74"/>
      <c r="L1211" s="74"/>
      <c r="M1211" s="74"/>
      <c r="N1211" s="74"/>
      <c r="O1211" s="74"/>
      <c r="P1211" s="74"/>
      <c r="Q1211" s="74"/>
      <c r="R1211" s="74"/>
      <c r="S1211" s="74"/>
      <c r="T1211" s="74"/>
      <c r="U1211" s="74"/>
      <c r="V1211" s="74"/>
      <c r="W1211" s="74"/>
      <c r="X1211" s="74"/>
      <c r="Y1211" s="74"/>
      <c r="Z1211" s="74"/>
      <c r="AA1211" s="74"/>
      <c r="AB1211" s="74"/>
      <c r="AC1211" s="74"/>
      <c r="AD1211" s="74"/>
      <c r="AE1211" s="74"/>
      <c r="AF1211" s="74"/>
      <c r="AG1211" s="74"/>
      <c r="AH1211" s="74"/>
      <c r="AI1211" s="74"/>
      <c r="AJ1211" s="74"/>
      <c r="AK1211" s="74"/>
      <c r="AL1211" s="74"/>
      <c r="AM1211" s="74"/>
    </row>
    <row r="1212" spans="6:39">
      <c r="F1212" s="74"/>
      <c r="G1212" s="74"/>
      <c r="H1212" s="74"/>
      <c r="I1212" s="74"/>
      <c r="J1212" s="74"/>
      <c r="K1212" s="74"/>
      <c r="L1212" s="74"/>
      <c r="M1212" s="74"/>
      <c r="N1212" s="74"/>
      <c r="O1212" s="74"/>
      <c r="P1212" s="74"/>
      <c r="Q1212" s="74"/>
      <c r="R1212" s="74"/>
      <c r="S1212" s="74"/>
      <c r="T1212" s="74"/>
      <c r="U1212" s="74"/>
      <c r="V1212" s="74"/>
      <c r="W1212" s="74"/>
      <c r="X1212" s="74"/>
      <c r="Y1212" s="74"/>
      <c r="Z1212" s="74"/>
      <c r="AA1212" s="74"/>
      <c r="AB1212" s="74"/>
      <c r="AC1212" s="74"/>
      <c r="AD1212" s="74"/>
      <c r="AE1212" s="74"/>
      <c r="AF1212" s="74"/>
      <c r="AG1212" s="74"/>
      <c r="AH1212" s="74"/>
      <c r="AI1212" s="74"/>
      <c r="AJ1212" s="74"/>
      <c r="AK1212" s="74"/>
      <c r="AL1212" s="74"/>
      <c r="AM1212" s="74"/>
    </row>
    <row r="1213" spans="6:39">
      <c r="F1213" s="74"/>
      <c r="G1213" s="74"/>
      <c r="H1213" s="74"/>
      <c r="I1213" s="74"/>
      <c r="J1213" s="74"/>
      <c r="K1213" s="74"/>
      <c r="L1213" s="74"/>
      <c r="M1213" s="74"/>
      <c r="N1213" s="74"/>
      <c r="O1213" s="74"/>
      <c r="P1213" s="74"/>
      <c r="Q1213" s="74"/>
      <c r="R1213" s="74"/>
      <c r="S1213" s="74"/>
      <c r="T1213" s="74"/>
      <c r="U1213" s="74"/>
      <c r="V1213" s="74"/>
      <c r="W1213" s="74"/>
      <c r="X1213" s="74"/>
      <c r="Y1213" s="74"/>
      <c r="Z1213" s="74"/>
      <c r="AA1213" s="74"/>
      <c r="AB1213" s="74"/>
      <c r="AC1213" s="74"/>
      <c r="AD1213" s="74"/>
      <c r="AE1213" s="74"/>
      <c r="AF1213" s="74"/>
      <c r="AG1213" s="74"/>
      <c r="AH1213" s="74"/>
      <c r="AI1213" s="74"/>
      <c r="AJ1213" s="74"/>
      <c r="AK1213" s="74"/>
      <c r="AL1213" s="74"/>
      <c r="AM1213" s="74"/>
    </row>
    <row r="1214" spans="6:39">
      <c r="F1214" s="74"/>
      <c r="G1214" s="74"/>
      <c r="H1214" s="74"/>
      <c r="I1214" s="74"/>
      <c r="J1214" s="74"/>
      <c r="K1214" s="74"/>
      <c r="L1214" s="74"/>
      <c r="M1214" s="74"/>
      <c r="N1214" s="74"/>
      <c r="O1214" s="74"/>
      <c r="P1214" s="74"/>
      <c r="Q1214" s="74"/>
      <c r="R1214" s="74"/>
      <c r="S1214" s="74"/>
      <c r="T1214" s="74"/>
      <c r="U1214" s="74"/>
      <c r="V1214" s="74"/>
      <c r="W1214" s="74"/>
      <c r="X1214" s="74"/>
      <c r="Y1214" s="74"/>
      <c r="Z1214" s="74"/>
      <c r="AA1214" s="74"/>
      <c r="AB1214" s="74"/>
      <c r="AC1214" s="74"/>
      <c r="AD1214" s="74"/>
      <c r="AE1214" s="74"/>
      <c r="AF1214" s="74"/>
      <c r="AG1214" s="74"/>
      <c r="AH1214" s="74"/>
      <c r="AI1214" s="74"/>
      <c r="AJ1214" s="74"/>
      <c r="AK1214" s="74"/>
      <c r="AL1214" s="74"/>
      <c r="AM1214" s="74"/>
    </row>
    <row r="1215" spans="6:39">
      <c r="F1215" s="74"/>
      <c r="G1215" s="74"/>
      <c r="H1215" s="74"/>
      <c r="I1215" s="74"/>
      <c r="J1215" s="74"/>
      <c r="K1215" s="74"/>
      <c r="L1215" s="74"/>
      <c r="M1215" s="74"/>
      <c r="N1215" s="74"/>
      <c r="O1215" s="74"/>
      <c r="P1215" s="74"/>
      <c r="Q1215" s="74"/>
      <c r="R1215" s="74"/>
      <c r="S1215" s="74"/>
      <c r="T1215" s="74"/>
      <c r="U1215" s="74"/>
      <c r="V1215" s="74"/>
      <c r="W1215" s="74"/>
      <c r="X1215" s="74"/>
      <c r="Y1215" s="74"/>
      <c r="Z1215" s="74"/>
      <c r="AA1215" s="74"/>
      <c r="AB1215" s="74"/>
      <c r="AC1215" s="74"/>
      <c r="AD1215" s="74"/>
      <c r="AE1215" s="74"/>
      <c r="AF1215" s="74"/>
      <c r="AG1215" s="74"/>
      <c r="AH1215" s="74"/>
      <c r="AI1215" s="74"/>
      <c r="AJ1215" s="74"/>
      <c r="AK1215" s="74"/>
      <c r="AL1215" s="74"/>
      <c r="AM1215" s="74"/>
    </row>
    <row r="1216" spans="6:39">
      <c r="F1216" s="74"/>
      <c r="G1216" s="74"/>
      <c r="H1216" s="74"/>
      <c r="I1216" s="74"/>
      <c r="J1216" s="74"/>
      <c r="K1216" s="74"/>
      <c r="L1216" s="74"/>
      <c r="M1216" s="74"/>
      <c r="N1216" s="74"/>
      <c r="O1216" s="74"/>
      <c r="P1216" s="74"/>
      <c r="Q1216" s="74"/>
      <c r="R1216" s="74"/>
      <c r="S1216" s="74"/>
      <c r="T1216" s="74"/>
      <c r="U1216" s="74"/>
      <c r="V1216" s="74"/>
      <c r="W1216" s="74"/>
      <c r="X1216" s="74"/>
      <c r="Y1216" s="74"/>
      <c r="Z1216" s="74"/>
      <c r="AA1216" s="74"/>
      <c r="AB1216" s="74"/>
      <c r="AC1216" s="74"/>
      <c r="AD1216" s="74"/>
      <c r="AE1216" s="74"/>
      <c r="AF1216" s="74"/>
      <c r="AG1216" s="74"/>
      <c r="AH1216" s="74"/>
      <c r="AI1216" s="74"/>
      <c r="AJ1216" s="74"/>
      <c r="AK1216" s="74"/>
      <c r="AL1216" s="74"/>
      <c r="AM1216" s="74"/>
    </row>
    <row r="1217" spans="6:39">
      <c r="F1217" s="74"/>
      <c r="G1217" s="74"/>
      <c r="H1217" s="74"/>
      <c r="I1217" s="74"/>
      <c r="J1217" s="74"/>
      <c r="K1217" s="74"/>
      <c r="L1217" s="74"/>
      <c r="M1217" s="74"/>
      <c r="N1217" s="74"/>
      <c r="O1217" s="74"/>
      <c r="P1217" s="74"/>
      <c r="Q1217" s="74"/>
      <c r="R1217" s="74"/>
      <c r="S1217" s="74"/>
      <c r="T1217" s="74"/>
      <c r="U1217" s="74"/>
      <c r="V1217" s="74"/>
      <c r="W1217" s="74"/>
      <c r="X1217" s="74"/>
      <c r="Y1217" s="74"/>
      <c r="Z1217" s="74"/>
      <c r="AA1217" s="74"/>
      <c r="AB1217" s="74"/>
      <c r="AC1217" s="74"/>
      <c r="AD1217" s="74"/>
      <c r="AE1217" s="74"/>
      <c r="AF1217" s="74"/>
      <c r="AG1217" s="74"/>
      <c r="AH1217" s="74"/>
      <c r="AI1217" s="74"/>
      <c r="AJ1217" s="74"/>
      <c r="AK1217" s="74"/>
      <c r="AL1217" s="74"/>
      <c r="AM1217" s="74"/>
    </row>
    <row r="1218" spans="6:39">
      <c r="F1218" s="74"/>
      <c r="G1218" s="74"/>
      <c r="H1218" s="74"/>
      <c r="I1218" s="74"/>
      <c r="J1218" s="74"/>
      <c r="K1218" s="74"/>
      <c r="L1218" s="74"/>
      <c r="M1218" s="74"/>
      <c r="N1218" s="74"/>
      <c r="O1218" s="74"/>
      <c r="P1218" s="74"/>
      <c r="Q1218" s="74"/>
      <c r="R1218" s="74"/>
      <c r="S1218" s="74"/>
      <c r="T1218" s="74"/>
      <c r="U1218" s="74"/>
      <c r="V1218" s="74"/>
      <c r="W1218" s="74"/>
      <c r="X1218" s="74"/>
      <c r="Y1218" s="74"/>
      <c r="Z1218" s="74"/>
      <c r="AA1218" s="74"/>
      <c r="AB1218" s="74"/>
      <c r="AC1218" s="74"/>
      <c r="AD1218" s="74"/>
      <c r="AE1218" s="74"/>
      <c r="AF1218" s="74"/>
      <c r="AG1218" s="74"/>
      <c r="AH1218" s="74"/>
      <c r="AI1218" s="74"/>
      <c r="AJ1218" s="74"/>
      <c r="AK1218" s="74"/>
      <c r="AL1218" s="74"/>
      <c r="AM1218" s="74"/>
    </row>
    <row r="1219" spans="6:39">
      <c r="F1219" s="74"/>
      <c r="G1219" s="74"/>
      <c r="H1219" s="74"/>
      <c r="I1219" s="74"/>
      <c r="J1219" s="74"/>
      <c r="K1219" s="74"/>
      <c r="L1219" s="74"/>
      <c r="M1219" s="74"/>
      <c r="N1219" s="74"/>
      <c r="O1219" s="74"/>
      <c r="P1219" s="74"/>
      <c r="Q1219" s="74"/>
      <c r="R1219" s="74"/>
      <c r="S1219" s="74"/>
      <c r="T1219" s="74"/>
      <c r="U1219" s="74"/>
      <c r="V1219" s="74"/>
      <c r="W1219" s="74"/>
      <c r="X1219" s="74"/>
      <c r="Y1219" s="74"/>
      <c r="Z1219" s="74"/>
      <c r="AA1219" s="74"/>
      <c r="AB1219" s="74"/>
      <c r="AC1219" s="74"/>
      <c r="AD1219" s="74"/>
      <c r="AE1219" s="74"/>
      <c r="AF1219" s="74"/>
      <c r="AG1219" s="74"/>
      <c r="AH1219" s="74"/>
      <c r="AI1219" s="74"/>
      <c r="AJ1219" s="74"/>
      <c r="AK1219" s="74"/>
      <c r="AL1219" s="74"/>
      <c r="AM1219" s="74"/>
    </row>
    <row r="1220" spans="6:39">
      <c r="F1220" s="74"/>
      <c r="G1220" s="74"/>
      <c r="H1220" s="74"/>
      <c r="I1220" s="74"/>
      <c r="J1220" s="74"/>
      <c r="K1220" s="74"/>
      <c r="L1220" s="74"/>
      <c r="M1220" s="74"/>
      <c r="N1220" s="74"/>
      <c r="O1220" s="74"/>
      <c r="P1220" s="74"/>
      <c r="Q1220" s="74"/>
      <c r="R1220" s="74"/>
      <c r="S1220" s="74"/>
      <c r="T1220" s="74"/>
      <c r="U1220" s="74"/>
      <c r="V1220" s="74"/>
      <c r="W1220" s="74"/>
      <c r="X1220" s="74"/>
      <c r="Y1220" s="74"/>
      <c r="Z1220" s="74"/>
      <c r="AA1220" s="74"/>
      <c r="AB1220" s="74"/>
      <c r="AC1220" s="74"/>
      <c r="AD1220" s="74"/>
      <c r="AE1220" s="74"/>
      <c r="AF1220" s="74"/>
      <c r="AG1220" s="74"/>
      <c r="AH1220" s="74"/>
      <c r="AI1220" s="74"/>
      <c r="AJ1220" s="74"/>
      <c r="AK1220" s="74"/>
      <c r="AL1220" s="74"/>
      <c r="AM1220" s="74"/>
    </row>
    <row r="1221" spans="6:39">
      <c r="F1221" s="74"/>
      <c r="G1221" s="74"/>
      <c r="H1221" s="74"/>
      <c r="I1221" s="74"/>
      <c r="J1221" s="74"/>
      <c r="K1221" s="74"/>
      <c r="L1221" s="74"/>
      <c r="M1221" s="74"/>
      <c r="N1221" s="74"/>
      <c r="O1221" s="74"/>
      <c r="P1221" s="74"/>
      <c r="Q1221" s="74"/>
      <c r="R1221" s="74"/>
      <c r="S1221" s="74"/>
      <c r="T1221" s="74"/>
      <c r="U1221" s="74"/>
      <c r="V1221" s="74"/>
      <c r="W1221" s="74"/>
      <c r="X1221" s="74"/>
      <c r="Y1221" s="74"/>
      <c r="Z1221" s="74"/>
      <c r="AA1221" s="74"/>
      <c r="AB1221" s="74"/>
      <c r="AC1221" s="74"/>
      <c r="AD1221" s="74"/>
      <c r="AE1221" s="74"/>
      <c r="AF1221" s="74"/>
      <c r="AG1221" s="74"/>
      <c r="AH1221" s="74"/>
      <c r="AI1221" s="74"/>
      <c r="AJ1221" s="74"/>
      <c r="AK1221" s="74"/>
      <c r="AL1221" s="74"/>
      <c r="AM1221" s="74"/>
    </row>
    <row r="1222" spans="6:39">
      <c r="F1222" s="74"/>
      <c r="G1222" s="74"/>
      <c r="H1222" s="74"/>
      <c r="I1222" s="74"/>
      <c r="J1222" s="74"/>
      <c r="K1222" s="74"/>
      <c r="L1222" s="74"/>
      <c r="M1222" s="74"/>
      <c r="N1222" s="74"/>
      <c r="O1222" s="74"/>
      <c r="P1222" s="74"/>
      <c r="Q1222" s="74"/>
      <c r="R1222" s="74"/>
      <c r="S1222" s="74"/>
      <c r="T1222" s="74"/>
      <c r="U1222" s="74"/>
      <c r="V1222" s="74"/>
      <c r="W1222" s="74"/>
      <c r="X1222" s="74"/>
      <c r="Y1222" s="74"/>
      <c r="Z1222" s="74"/>
      <c r="AA1222" s="74"/>
      <c r="AB1222" s="74"/>
      <c r="AC1222" s="74"/>
      <c r="AD1222" s="74"/>
      <c r="AE1222" s="74"/>
      <c r="AF1222" s="74"/>
      <c r="AG1222" s="74"/>
      <c r="AH1222" s="74"/>
      <c r="AI1222" s="74"/>
      <c r="AJ1222" s="74"/>
      <c r="AK1222" s="74"/>
      <c r="AL1222" s="74"/>
      <c r="AM1222" s="74"/>
    </row>
    <row r="1223" spans="6:39">
      <c r="F1223" s="74"/>
      <c r="G1223" s="74"/>
      <c r="H1223" s="74"/>
      <c r="I1223" s="74"/>
      <c r="J1223" s="74"/>
      <c r="K1223" s="74"/>
      <c r="L1223" s="74"/>
      <c r="M1223" s="74"/>
      <c r="N1223" s="74"/>
      <c r="O1223" s="74"/>
      <c r="P1223" s="74"/>
      <c r="Q1223" s="74"/>
      <c r="R1223" s="74"/>
      <c r="S1223" s="74"/>
      <c r="T1223" s="74"/>
      <c r="U1223" s="74"/>
      <c r="V1223" s="74"/>
      <c r="W1223" s="74"/>
      <c r="X1223" s="74"/>
      <c r="Y1223" s="74"/>
      <c r="Z1223" s="74"/>
      <c r="AA1223" s="74"/>
      <c r="AB1223" s="74"/>
      <c r="AC1223" s="74"/>
      <c r="AD1223" s="74"/>
      <c r="AE1223" s="74"/>
      <c r="AF1223" s="74"/>
      <c r="AG1223" s="74"/>
      <c r="AH1223" s="74"/>
      <c r="AI1223" s="74"/>
      <c r="AJ1223" s="74"/>
      <c r="AK1223" s="74"/>
      <c r="AL1223" s="74"/>
      <c r="AM1223" s="74"/>
    </row>
    <row r="1224" spans="6:39">
      <c r="F1224" s="74"/>
      <c r="G1224" s="74"/>
      <c r="H1224" s="74"/>
      <c r="I1224" s="74"/>
      <c r="J1224" s="74"/>
      <c r="K1224" s="74"/>
      <c r="L1224" s="74"/>
      <c r="M1224" s="74"/>
      <c r="N1224" s="74"/>
      <c r="O1224" s="74"/>
      <c r="P1224" s="74"/>
      <c r="Q1224" s="74"/>
      <c r="R1224" s="74"/>
      <c r="S1224" s="74"/>
      <c r="T1224" s="74"/>
      <c r="U1224" s="74"/>
      <c r="V1224" s="74"/>
      <c r="W1224" s="74"/>
      <c r="X1224" s="74"/>
      <c r="Y1224" s="74"/>
      <c r="Z1224" s="74"/>
      <c r="AA1224" s="74"/>
      <c r="AB1224" s="74"/>
      <c r="AC1224" s="74"/>
      <c r="AD1224" s="74"/>
      <c r="AE1224" s="74"/>
      <c r="AF1224" s="74"/>
      <c r="AG1224" s="74"/>
      <c r="AH1224" s="74"/>
      <c r="AI1224" s="74"/>
      <c r="AJ1224" s="74"/>
      <c r="AK1224" s="74"/>
      <c r="AL1224" s="74"/>
      <c r="AM1224" s="74"/>
    </row>
    <row r="1225" spans="6:39">
      <c r="F1225" s="74"/>
      <c r="G1225" s="74"/>
      <c r="H1225" s="74"/>
      <c r="I1225" s="74"/>
      <c r="J1225" s="74"/>
      <c r="K1225" s="74"/>
      <c r="L1225" s="74"/>
      <c r="M1225" s="74"/>
      <c r="N1225" s="74"/>
      <c r="O1225" s="74"/>
      <c r="P1225" s="74"/>
      <c r="Q1225" s="74"/>
      <c r="R1225" s="74"/>
      <c r="S1225" s="74"/>
      <c r="T1225" s="74"/>
      <c r="U1225" s="74"/>
      <c r="V1225" s="74"/>
      <c r="W1225" s="74"/>
      <c r="X1225" s="74"/>
      <c r="Y1225" s="74"/>
      <c r="Z1225" s="74"/>
      <c r="AA1225" s="74"/>
      <c r="AB1225" s="74"/>
      <c r="AC1225" s="74"/>
      <c r="AD1225" s="74"/>
      <c r="AE1225" s="74"/>
      <c r="AF1225" s="74"/>
      <c r="AG1225" s="74"/>
      <c r="AH1225" s="74"/>
      <c r="AI1225" s="74"/>
      <c r="AJ1225" s="74"/>
      <c r="AK1225" s="74"/>
      <c r="AL1225" s="74"/>
      <c r="AM1225" s="74"/>
    </row>
    <row r="1226" spans="6:39">
      <c r="F1226" s="74"/>
      <c r="G1226" s="74"/>
      <c r="H1226" s="74"/>
      <c r="I1226" s="74"/>
      <c r="J1226" s="74"/>
      <c r="K1226" s="74"/>
      <c r="L1226" s="74"/>
      <c r="M1226" s="74"/>
      <c r="N1226" s="74"/>
      <c r="O1226" s="74"/>
      <c r="P1226" s="74"/>
      <c r="Q1226" s="74"/>
      <c r="R1226" s="74"/>
      <c r="S1226" s="74"/>
      <c r="T1226" s="74"/>
      <c r="U1226" s="74"/>
      <c r="V1226" s="74"/>
      <c r="W1226" s="74"/>
      <c r="X1226" s="74"/>
      <c r="Y1226" s="74"/>
      <c r="Z1226" s="74"/>
      <c r="AA1226" s="74"/>
      <c r="AB1226" s="74"/>
      <c r="AC1226" s="74"/>
      <c r="AD1226" s="74"/>
      <c r="AE1226" s="74"/>
      <c r="AF1226" s="74"/>
      <c r="AG1226" s="74"/>
      <c r="AH1226" s="74"/>
      <c r="AI1226" s="74"/>
      <c r="AJ1226" s="74"/>
      <c r="AK1226" s="74"/>
      <c r="AL1226" s="74"/>
      <c r="AM1226" s="74"/>
    </row>
    <row r="1227" spans="6:39">
      <c r="F1227" s="74"/>
      <c r="G1227" s="74"/>
      <c r="H1227" s="74"/>
      <c r="I1227" s="74"/>
      <c r="J1227" s="74"/>
      <c r="K1227" s="74"/>
      <c r="L1227" s="74"/>
      <c r="M1227" s="74"/>
      <c r="N1227" s="74"/>
      <c r="O1227" s="74"/>
      <c r="P1227" s="74"/>
      <c r="Q1227" s="74"/>
      <c r="R1227" s="74"/>
      <c r="S1227" s="74"/>
      <c r="T1227" s="74"/>
      <c r="U1227" s="74"/>
      <c r="V1227" s="74"/>
      <c r="W1227" s="74"/>
      <c r="X1227" s="74"/>
      <c r="Y1227" s="74"/>
      <c r="Z1227" s="74"/>
      <c r="AA1227" s="74"/>
      <c r="AB1227" s="74"/>
      <c r="AC1227" s="74"/>
      <c r="AD1227" s="74"/>
      <c r="AE1227" s="74"/>
      <c r="AF1227" s="74"/>
      <c r="AG1227" s="74"/>
      <c r="AH1227" s="74"/>
      <c r="AI1227" s="74"/>
      <c r="AJ1227" s="74"/>
      <c r="AK1227" s="74"/>
      <c r="AL1227" s="74"/>
      <c r="AM1227" s="74"/>
    </row>
    <row r="1228" spans="6:39">
      <c r="F1228" s="74"/>
      <c r="G1228" s="74"/>
      <c r="H1228" s="74"/>
      <c r="I1228" s="74"/>
      <c r="J1228" s="74"/>
      <c r="K1228" s="74"/>
      <c r="L1228" s="74"/>
      <c r="M1228" s="74"/>
      <c r="N1228" s="74"/>
      <c r="O1228" s="74"/>
      <c r="P1228" s="74"/>
      <c r="Q1228" s="74"/>
      <c r="R1228" s="74"/>
      <c r="S1228" s="74"/>
      <c r="T1228" s="74"/>
      <c r="U1228" s="74"/>
      <c r="V1228" s="74"/>
      <c r="W1228" s="74"/>
      <c r="X1228" s="74"/>
      <c r="Y1228" s="74"/>
      <c r="Z1228" s="74"/>
      <c r="AA1228" s="74"/>
      <c r="AB1228" s="74"/>
      <c r="AC1228" s="74"/>
      <c r="AD1228" s="74"/>
      <c r="AE1228" s="74"/>
      <c r="AF1228" s="74"/>
      <c r="AG1228" s="74"/>
      <c r="AH1228" s="74"/>
      <c r="AI1228" s="74"/>
      <c r="AJ1228" s="74"/>
      <c r="AK1228" s="74"/>
      <c r="AL1228" s="74"/>
      <c r="AM1228" s="74"/>
    </row>
    <row r="1229" spans="6:39">
      <c r="F1229" s="74"/>
      <c r="G1229" s="74"/>
      <c r="H1229" s="74"/>
      <c r="I1229" s="74"/>
      <c r="J1229" s="74"/>
      <c r="K1229" s="74"/>
      <c r="L1229" s="74"/>
      <c r="M1229" s="74"/>
      <c r="N1229" s="74"/>
      <c r="O1229" s="74"/>
      <c r="P1229" s="74"/>
      <c r="Q1229" s="74"/>
      <c r="R1229" s="74"/>
      <c r="S1229" s="74"/>
      <c r="T1229" s="74"/>
      <c r="U1229" s="74"/>
      <c r="V1229" s="74"/>
      <c r="W1229" s="74"/>
      <c r="X1229" s="74"/>
      <c r="Y1229" s="74"/>
      <c r="Z1229" s="74"/>
      <c r="AA1229" s="74"/>
      <c r="AB1229" s="74"/>
      <c r="AC1229" s="74"/>
      <c r="AD1229" s="74"/>
      <c r="AE1229" s="74"/>
      <c r="AF1229" s="74"/>
      <c r="AG1229" s="74"/>
      <c r="AH1229" s="74"/>
      <c r="AI1229" s="74"/>
      <c r="AJ1229" s="74"/>
      <c r="AK1229" s="74"/>
      <c r="AL1229" s="74"/>
      <c r="AM1229" s="74"/>
    </row>
    <row r="1230" spans="6:39">
      <c r="F1230" s="74"/>
      <c r="G1230" s="74"/>
      <c r="H1230" s="74"/>
      <c r="I1230" s="74"/>
      <c r="J1230" s="74"/>
      <c r="K1230" s="74"/>
      <c r="L1230" s="74"/>
      <c r="M1230" s="74"/>
      <c r="N1230" s="74"/>
      <c r="O1230" s="74"/>
      <c r="P1230" s="74"/>
      <c r="Q1230" s="74"/>
      <c r="R1230" s="74"/>
      <c r="S1230" s="74"/>
      <c r="T1230" s="74"/>
      <c r="U1230" s="74"/>
      <c r="V1230" s="74"/>
      <c r="W1230" s="74"/>
      <c r="X1230" s="74"/>
      <c r="Y1230" s="74"/>
      <c r="Z1230" s="74"/>
      <c r="AA1230" s="74"/>
      <c r="AB1230" s="74"/>
      <c r="AC1230" s="74"/>
      <c r="AD1230" s="74"/>
      <c r="AE1230" s="74"/>
      <c r="AF1230" s="74"/>
      <c r="AG1230" s="74"/>
      <c r="AH1230" s="74"/>
      <c r="AI1230" s="74"/>
      <c r="AJ1230" s="74"/>
      <c r="AK1230" s="74"/>
      <c r="AL1230" s="74"/>
      <c r="AM1230" s="74"/>
    </row>
    <row r="1231" spans="6:39">
      <c r="F1231" s="74"/>
      <c r="G1231" s="74"/>
      <c r="H1231" s="74"/>
      <c r="I1231" s="74"/>
      <c r="J1231" s="74"/>
      <c r="K1231" s="74"/>
      <c r="L1231" s="74"/>
      <c r="M1231" s="74"/>
      <c r="N1231" s="74"/>
      <c r="O1231" s="74"/>
      <c r="P1231" s="74"/>
      <c r="Q1231" s="74"/>
      <c r="R1231" s="74"/>
      <c r="S1231" s="74"/>
      <c r="T1231" s="74"/>
      <c r="U1231" s="74"/>
      <c r="V1231" s="74"/>
      <c r="W1231" s="74"/>
      <c r="X1231" s="74"/>
      <c r="Y1231" s="74"/>
      <c r="Z1231" s="74"/>
      <c r="AA1231" s="74"/>
      <c r="AB1231" s="74"/>
      <c r="AC1231" s="74"/>
      <c r="AD1231" s="74"/>
      <c r="AE1231" s="74"/>
      <c r="AF1231" s="74"/>
      <c r="AG1231" s="74"/>
      <c r="AH1231" s="74"/>
      <c r="AI1231" s="74"/>
      <c r="AJ1231" s="74"/>
      <c r="AK1231" s="74"/>
      <c r="AL1231" s="74"/>
      <c r="AM1231" s="74"/>
    </row>
    <row r="1232" spans="6:39">
      <c r="F1232" s="74"/>
      <c r="G1232" s="74"/>
      <c r="H1232" s="74"/>
      <c r="I1232" s="74"/>
      <c r="J1232" s="74"/>
      <c r="K1232" s="74"/>
      <c r="L1232" s="74"/>
      <c r="M1232" s="74"/>
      <c r="N1232" s="74"/>
      <c r="O1232" s="74"/>
      <c r="P1232" s="74"/>
      <c r="Q1232" s="74"/>
      <c r="R1232" s="74"/>
      <c r="S1232" s="74"/>
      <c r="T1232" s="74"/>
      <c r="U1232" s="74"/>
      <c r="V1232" s="74"/>
      <c r="W1232" s="74"/>
      <c r="X1232" s="74"/>
      <c r="Y1232" s="74"/>
      <c r="Z1232" s="74"/>
      <c r="AA1232" s="74"/>
      <c r="AB1232" s="74"/>
      <c r="AC1232" s="74"/>
      <c r="AD1232" s="74"/>
      <c r="AE1232" s="74"/>
      <c r="AF1232" s="74"/>
      <c r="AG1232" s="74"/>
      <c r="AH1232" s="74"/>
      <c r="AI1232" s="74"/>
      <c r="AJ1232" s="74"/>
      <c r="AK1232" s="74"/>
      <c r="AL1232" s="74"/>
      <c r="AM1232" s="74"/>
    </row>
    <row r="1233" spans="6:39">
      <c r="F1233" s="74"/>
      <c r="G1233" s="74"/>
      <c r="H1233" s="74"/>
      <c r="I1233" s="74"/>
      <c r="J1233" s="74"/>
      <c r="K1233" s="74"/>
      <c r="L1233" s="74"/>
      <c r="M1233" s="74"/>
      <c r="N1233" s="74"/>
      <c r="O1233" s="74"/>
      <c r="P1233" s="74"/>
      <c r="Q1233" s="74"/>
      <c r="R1233" s="74"/>
      <c r="S1233" s="74"/>
      <c r="T1233" s="74"/>
      <c r="U1233" s="74"/>
      <c r="V1233" s="74"/>
      <c r="W1233" s="74"/>
      <c r="X1233" s="74"/>
      <c r="Y1233" s="74"/>
      <c r="Z1233" s="74"/>
      <c r="AA1233" s="74"/>
      <c r="AB1233" s="74"/>
      <c r="AC1233" s="74"/>
      <c r="AD1233" s="74"/>
      <c r="AE1233" s="74"/>
      <c r="AF1233" s="74"/>
      <c r="AG1233" s="74"/>
      <c r="AH1233" s="74"/>
      <c r="AI1233" s="74"/>
      <c r="AJ1233" s="74"/>
      <c r="AK1233" s="74"/>
      <c r="AL1233" s="74"/>
      <c r="AM1233" s="74"/>
    </row>
    <row r="1234" spans="6:39">
      <c r="F1234" s="74"/>
      <c r="G1234" s="74"/>
      <c r="H1234" s="74"/>
      <c r="I1234" s="74"/>
      <c r="J1234" s="74"/>
      <c r="K1234" s="74"/>
      <c r="L1234" s="74"/>
      <c r="M1234" s="74"/>
      <c r="N1234" s="74"/>
      <c r="O1234" s="74"/>
      <c r="P1234" s="74"/>
      <c r="Q1234" s="74"/>
      <c r="R1234" s="74"/>
      <c r="S1234" s="74"/>
      <c r="T1234" s="74"/>
      <c r="U1234" s="74"/>
      <c r="V1234" s="74"/>
      <c r="W1234" s="74"/>
      <c r="X1234" s="74"/>
      <c r="Y1234" s="74"/>
      <c r="Z1234" s="74"/>
      <c r="AA1234" s="74"/>
      <c r="AB1234" s="74"/>
      <c r="AC1234" s="74"/>
      <c r="AD1234" s="74"/>
      <c r="AE1234" s="74"/>
      <c r="AF1234" s="74"/>
      <c r="AG1234" s="74"/>
      <c r="AH1234" s="74"/>
      <c r="AI1234" s="74"/>
      <c r="AJ1234" s="74"/>
      <c r="AK1234" s="74"/>
      <c r="AL1234" s="74"/>
      <c r="AM1234" s="74"/>
    </row>
    <row r="1235" spans="6:39">
      <c r="F1235" s="74"/>
      <c r="G1235" s="74"/>
      <c r="H1235" s="74"/>
      <c r="I1235" s="74"/>
      <c r="J1235" s="74"/>
      <c r="K1235" s="74"/>
      <c r="L1235" s="74"/>
      <c r="M1235" s="74"/>
      <c r="N1235" s="74"/>
      <c r="O1235" s="74"/>
      <c r="P1235" s="74"/>
      <c r="Q1235" s="74"/>
      <c r="R1235" s="74"/>
      <c r="S1235" s="74"/>
      <c r="T1235" s="74"/>
      <c r="U1235" s="74"/>
      <c r="V1235" s="74"/>
      <c r="W1235" s="74"/>
      <c r="X1235" s="74"/>
      <c r="Y1235" s="74"/>
      <c r="Z1235" s="74"/>
      <c r="AA1235" s="74"/>
      <c r="AB1235" s="74"/>
      <c r="AC1235" s="74"/>
      <c r="AD1235" s="74"/>
      <c r="AE1235" s="74"/>
      <c r="AF1235" s="74"/>
      <c r="AG1235" s="74"/>
      <c r="AH1235" s="74"/>
      <c r="AI1235" s="74"/>
      <c r="AJ1235" s="74"/>
      <c r="AK1235" s="74"/>
      <c r="AL1235" s="74"/>
      <c r="AM1235" s="74"/>
    </row>
    <row r="1236" spans="6:39">
      <c r="F1236" s="74"/>
      <c r="G1236" s="74"/>
      <c r="H1236" s="74"/>
      <c r="I1236" s="74"/>
      <c r="J1236" s="74"/>
      <c r="K1236" s="74"/>
      <c r="L1236" s="74"/>
      <c r="M1236" s="74"/>
      <c r="N1236" s="74"/>
      <c r="O1236" s="74"/>
      <c r="P1236" s="74"/>
      <c r="Q1236" s="74"/>
      <c r="R1236" s="74"/>
      <c r="S1236" s="74"/>
      <c r="T1236" s="74"/>
      <c r="U1236" s="74"/>
      <c r="V1236" s="74"/>
      <c r="W1236" s="74"/>
      <c r="X1236" s="74"/>
      <c r="Y1236" s="74"/>
      <c r="Z1236" s="74"/>
      <c r="AA1236" s="74"/>
      <c r="AB1236" s="74"/>
      <c r="AC1236" s="74"/>
      <c r="AD1236" s="74"/>
      <c r="AE1236" s="74"/>
      <c r="AF1236" s="74"/>
      <c r="AG1236" s="74"/>
      <c r="AH1236" s="74"/>
      <c r="AI1236" s="74"/>
      <c r="AJ1236" s="74"/>
      <c r="AK1236" s="74"/>
      <c r="AL1236" s="74"/>
      <c r="AM1236" s="74"/>
    </row>
    <row r="1237" spans="6:39">
      <c r="F1237" s="74"/>
      <c r="G1237" s="74"/>
      <c r="H1237" s="74"/>
      <c r="I1237" s="74"/>
      <c r="J1237" s="74"/>
      <c r="K1237" s="74"/>
      <c r="L1237" s="74"/>
      <c r="M1237" s="74"/>
      <c r="N1237" s="74"/>
      <c r="O1237" s="74"/>
      <c r="P1237" s="74"/>
      <c r="Q1237" s="74"/>
      <c r="R1237" s="74"/>
      <c r="S1237" s="74"/>
      <c r="T1237" s="74"/>
      <c r="U1237" s="74"/>
      <c r="V1237" s="74"/>
      <c r="W1237" s="74"/>
      <c r="X1237" s="74"/>
      <c r="Y1237" s="74"/>
      <c r="Z1237" s="74"/>
      <c r="AA1237" s="74"/>
      <c r="AB1237" s="74"/>
      <c r="AC1237" s="74"/>
      <c r="AD1237" s="74"/>
      <c r="AE1237" s="74"/>
      <c r="AF1237" s="74"/>
      <c r="AG1237" s="74"/>
      <c r="AH1237" s="74"/>
      <c r="AI1237" s="74"/>
      <c r="AJ1237" s="74"/>
      <c r="AK1237" s="74"/>
      <c r="AL1237" s="74"/>
      <c r="AM1237" s="74"/>
    </row>
    <row r="1238" spans="6:39">
      <c r="F1238" s="74"/>
      <c r="G1238" s="74"/>
      <c r="H1238" s="74"/>
      <c r="I1238" s="74"/>
      <c r="J1238" s="74"/>
      <c r="K1238" s="74"/>
      <c r="L1238" s="74"/>
      <c r="M1238" s="74"/>
      <c r="N1238" s="74"/>
      <c r="O1238" s="74"/>
      <c r="P1238" s="74"/>
      <c r="Q1238" s="74"/>
      <c r="R1238" s="74"/>
      <c r="S1238" s="74"/>
      <c r="T1238" s="74"/>
      <c r="U1238" s="74"/>
      <c r="V1238" s="74"/>
      <c r="W1238" s="74"/>
      <c r="X1238" s="74"/>
      <c r="Y1238" s="74"/>
      <c r="Z1238" s="74"/>
      <c r="AA1238" s="74"/>
      <c r="AB1238" s="74"/>
      <c r="AC1238" s="74"/>
      <c r="AD1238" s="74"/>
      <c r="AE1238" s="74"/>
      <c r="AF1238" s="74"/>
      <c r="AG1238" s="74"/>
      <c r="AH1238" s="74"/>
      <c r="AI1238" s="74"/>
      <c r="AJ1238" s="74"/>
      <c r="AK1238" s="74"/>
      <c r="AL1238" s="74"/>
      <c r="AM1238" s="74"/>
    </row>
    <row r="1239" spans="6:39">
      <c r="F1239" s="74"/>
      <c r="G1239" s="74"/>
      <c r="H1239" s="74"/>
      <c r="I1239" s="74"/>
      <c r="J1239" s="74"/>
      <c r="K1239" s="74"/>
      <c r="L1239" s="74"/>
      <c r="M1239" s="74"/>
      <c r="N1239" s="74"/>
      <c r="O1239" s="74"/>
      <c r="P1239" s="74"/>
      <c r="Q1239" s="74"/>
      <c r="R1239" s="74"/>
      <c r="S1239" s="74"/>
      <c r="T1239" s="74"/>
      <c r="U1239" s="74"/>
      <c r="V1239" s="74"/>
      <c r="W1239" s="74"/>
      <c r="X1239" s="74"/>
      <c r="Y1239" s="74"/>
      <c r="Z1239" s="74"/>
      <c r="AA1239" s="74"/>
      <c r="AB1239" s="74"/>
      <c r="AC1239" s="74"/>
      <c r="AD1239" s="74"/>
      <c r="AE1239" s="74"/>
      <c r="AF1239" s="74"/>
      <c r="AG1239" s="74"/>
      <c r="AH1239" s="74"/>
      <c r="AI1239" s="74"/>
      <c r="AJ1239" s="74"/>
      <c r="AK1239" s="74"/>
      <c r="AL1239" s="74"/>
      <c r="AM1239" s="74"/>
    </row>
    <row r="1240" spans="6:39">
      <c r="F1240" s="74"/>
      <c r="G1240" s="74"/>
      <c r="H1240" s="74"/>
      <c r="I1240" s="74"/>
      <c r="J1240" s="74"/>
      <c r="K1240" s="74"/>
      <c r="L1240" s="74"/>
      <c r="M1240" s="74"/>
      <c r="N1240" s="74"/>
      <c r="O1240" s="74"/>
      <c r="P1240" s="74"/>
      <c r="Q1240" s="74"/>
      <c r="R1240" s="74"/>
      <c r="S1240" s="74"/>
      <c r="T1240" s="74"/>
      <c r="U1240" s="74"/>
      <c r="V1240" s="74"/>
      <c r="W1240" s="74"/>
      <c r="X1240" s="74"/>
      <c r="Y1240" s="74"/>
      <c r="Z1240" s="74"/>
      <c r="AA1240" s="74"/>
      <c r="AB1240" s="74"/>
      <c r="AC1240" s="74"/>
      <c r="AD1240" s="74"/>
      <c r="AE1240" s="74"/>
      <c r="AF1240" s="74"/>
      <c r="AG1240" s="74"/>
      <c r="AH1240" s="74"/>
      <c r="AI1240" s="74"/>
      <c r="AJ1240" s="74"/>
      <c r="AK1240" s="74"/>
      <c r="AL1240" s="74"/>
      <c r="AM1240" s="74"/>
    </row>
    <row r="1241" spans="6:39">
      <c r="F1241" s="74"/>
      <c r="G1241" s="74"/>
      <c r="H1241" s="74"/>
      <c r="I1241" s="74"/>
      <c r="J1241" s="74"/>
      <c r="K1241" s="74"/>
      <c r="L1241" s="74"/>
      <c r="M1241" s="74"/>
      <c r="N1241" s="74"/>
      <c r="O1241" s="74"/>
      <c r="P1241" s="74"/>
      <c r="Q1241" s="74"/>
      <c r="R1241" s="74"/>
      <c r="S1241" s="74"/>
      <c r="T1241" s="74"/>
      <c r="U1241" s="74"/>
      <c r="V1241" s="74"/>
      <c r="W1241" s="74"/>
      <c r="X1241" s="74"/>
      <c r="Y1241" s="74"/>
      <c r="Z1241" s="74"/>
      <c r="AA1241" s="74"/>
      <c r="AB1241" s="74"/>
      <c r="AC1241" s="74"/>
      <c r="AD1241" s="74"/>
      <c r="AE1241" s="74"/>
      <c r="AF1241" s="74"/>
      <c r="AG1241" s="74"/>
      <c r="AH1241" s="74"/>
      <c r="AI1241" s="74"/>
      <c r="AJ1241" s="74"/>
      <c r="AK1241" s="74"/>
      <c r="AL1241" s="74"/>
      <c r="AM1241" s="74"/>
    </row>
    <row r="1242" spans="6:39">
      <c r="F1242" s="74"/>
      <c r="G1242" s="74"/>
      <c r="H1242" s="74"/>
      <c r="I1242" s="74"/>
      <c r="J1242" s="74"/>
      <c r="K1242" s="74"/>
      <c r="L1242" s="74"/>
      <c r="M1242" s="74"/>
      <c r="N1242" s="74"/>
      <c r="O1242" s="74"/>
      <c r="P1242" s="74"/>
      <c r="Q1242" s="74"/>
      <c r="R1242" s="74"/>
      <c r="S1242" s="74"/>
      <c r="T1242" s="74"/>
      <c r="U1242" s="74"/>
      <c r="V1242" s="74"/>
      <c r="W1242" s="74"/>
      <c r="X1242" s="74"/>
      <c r="Y1242" s="74"/>
      <c r="Z1242" s="74"/>
      <c r="AA1242" s="74"/>
      <c r="AB1242" s="74"/>
      <c r="AC1242" s="74"/>
      <c r="AD1242" s="74"/>
      <c r="AE1242" s="74"/>
      <c r="AF1242" s="74"/>
      <c r="AG1242" s="74"/>
      <c r="AH1242" s="74"/>
      <c r="AI1242" s="74"/>
      <c r="AJ1242" s="74"/>
      <c r="AK1242" s="74"/>
      <c r="AL1242" s="74"/>
      <c r="AM1242" s="74"/>
    </row>
    <row r="1243" spans="6:39">
      <c r="F1243" s="74"/>
      <c r="G1243" s="74"/>
      <c r="H1243" s="74"/>
      <c r="I1243" s="74"/>
      <c r="J1243" s="74"/>
      <c r="K1243" s="74"/>
      <c r="L1243" s="74"/>
      <c r="M1243" s="74"/>
      <c r="N1243" s="74"/>
      <c r="O1243" s="74"/>
      <c r="P1243" s="74"/>
      <c r="Q1243" s="74"/>
      <c r="R1243" s="74"/>
      <c r="S1243" s="74"/>
      <c r="T1243" s="74"/>
      <c r="U1243" s="74"/>
      <c r="V1243" s="74"/>
      <c r="W1243" s="74"/>
      <c r="X1243" s="74"/>
      <c r="Y1243" s="74"/>
      <c r="Z1243" s="74"/>
      <c r="AA1243" s="74"/>
      <c r="AB1243" s="74"/>
      <c r="AC1243" s="74"/>
      <c r="AD1243" s="74"/>
      <c r="AE1243" s="74"/>
      <c r="AF1243" s="74"/>
      <c r="AG1243" s="74"/>
      <c r="AH1243" s="74"/>
      <c r="AI1243" s="74"/>
      <c r="AJ1243" s="74"/>
      <c r="AK1243" s="74"/>
      <c r="AL1243" s="74"/>
      <c r="AM1243" s="74"/>
    </row>
    <row r="1244" spans="6:39">
      <c r="F1244" s="74"/>
      <c r="G1244" s="74"/>
      <c r="H1244" s="74"/>
      <c r="I1244" s="74"/>
      <c r="J1244" s="74"/>
      <c r="K1244" s="74"/>
      <c r="L1244" s="74"/>
      <c r="M1244" s="74"/>
      <c r="N1244" s="74"/>
      <c r="O1244" s="74"/>
      <c r="P1244" s="74"/>
      <c r="Q1244" s="74"/>
      <c r="R1244" s="74"/>
      <c r="S1244" s="74"/>
      <c r="T1244" s="74"/>
      <c r="U1244" s="74"/>
      <c r="V1244" s="74"/>
      <c r="W1244" s="74"/>
      <c r="X1244" s="74"/>
      <c r="Y1244" s="74"/>
      <c r="Z1244" s="74"/>
      <c r="AA1244" s="74"/>
      <c r="AB1244" s="74"/>
      <c r="AC1244" s="74"/>
      <c r="AD1244" s="74"/>
      <c r="AE1244" s="74"/>
      <c r="AF1244" s="74"/>
      <c r="AG1244" s="74"/>
      <c r="AH1244" s="74"/>
      <c r="AI1244" s="74"/>
      <c r="AJ1244" s="74"/>
      <c r="AK1244" s="74"/>
      <c r="AL1244" s="74"/>
      <c r="AM1244" s="74"/>
    </row>
    <row r="1245" spans="6:39">
      <c r="F1245" s="74"/>
      <c r="G1245" s="74"/>
      <c r="H1245" s="74"/>
      <c r="I1245" s="74"/>
      <c r="J1245" s="74"/>
      <c r="K1245" s="74"/>
      <c r="L1245" s="74"/>
      <c r="M1245" s="74"/>
      <c r="N1245" s="74"/>
      <c r="O1245" s="74"/>
      <c r="P1245" s="74"/>
      <c r="Q1245" s="74"/>
      <c r="R1245" s="74"/>
      <c r="S1245" s="74"/>
      <c r="T1245" s="74"/>
      <c r="U1245" s="74"/>
      <c r="V1245" s="74"/>
      <c r="W1245" s="74"/>
      <c r="X1245" s="74"/>
      <c r="Y1245" s="74"/>
      <c r="Z1245" s="74"/>
      <c r="AA1245" s="74"/>
      <c r="AB1245" s="74"/>
      <c r="AC1245" s="74"/>
      <c r="AD1245" s="74"/>
      <c r="AE1245" s="74"/>
      <c r="AF1245" s="74"/>
      <c r="AG1245" s="74"/>
      <c r="AH1245" s="74"/>
      <c r="AI1245" s="74"/>
      <c r="AJ1245" s="74"/>
      <c r="AK1245" s="74"/>
      <c r="AL1245" s="74"/>
      <c r="AM1245" s="74"/>
    </row>
    <row r="1246" spans="6:39">
      <c r="F1246" s="74"/>
      <c r="G1246" s="74"/>
      <c r="H1246" s="74"/>
      <c r="I1246" s="74"/>
      <c r="J1246" s="74"/>
      <c r="K1246" s="74"/>
      <c r="L1246" s="74"/>
      <c r="M1246" s="74"/>
      <c r="N1246" s="74"/>
      <c r="O1246" s="74"/>
      <c r="P1246" s="74"/>
      <c r="Q1246" s="74"/>
      <c r="R1246" s="74"/>
      <c r="S1246" s="74"/>
      <c r="T1246" s="74"/>
      <c r="U1246" s="74"/>
      <c r="V1246" s="74"/>
      <c r="W1246" s="74"/>
      <c r="X1246" s="74"/>
      <c r="Y1246" s="74"/>
      <c r="Z1246" s="74"/>
      <c r="AA1246" s="74"/>
      <c r="AB1246" s="74"/>
      <c r="AC1246" s="74"/>
      <c r="AD1246" s="74"/>
      <c r="AE1246" s="74"/>
      <c r="AF1246" s="74"/>
      <c r="AG1246" s="74"/>
      <c r="AH1246" s="74"/>
      <c r="AI1246" s="74"/>
      <c r="AJ1246" s="74"/>
      <c r="AK1246" s="74"/>
      <c r="AL1246" s="74"/>
      <c r="AM1246" s="74"/>
    </row>
    <row r="1247" spans="6:39">
      <c r="F1247" s="74"/>
      <c r="G1247" s="74"/>
      <c r="H1247" s="74"/>
      <c r="I1247" s="74"/>
      <c r="J1247" s="74"/>
      <c r="K1247" s="74"/>
      <c r="L1247" s="74"/>
      <c r="M1247" s="74"/>
      <c r="N1247" s="74"/>
      <c r="O1247" s="74"/>
      <c r="P1247" s="74"/>
      <c r="Q1247" s="74"/>
      <c r="R1247" s="74"/>
      <c r="S1247" s="74"/>
      <c r="T1247" s="74"/>
      <c r="U1247" s="74"/>
      <c r="V1247" s="74"/>
      <c r="W1247" s="74"/>
      <c r="X1247" s="74"/>
      <c r="Y1247" s="74"/>
      <c r="Z1247" s="74"/>
      <c r="AA1247" s="74"/>
      <c r="AB1247" s="74"/>
      <c r="AC1247" s="74"/>
      <c r="AD1247" s="74"/>
      <c r="AE1247" s="74"/>
      <c r="AF1247" s="74"/>
      <c r="AG1247" s="74"/>
      <c r="AH1247" s="74"/>
      <c r="AI1247" s="74"/>
      <c r="AJ1247" s="74"/>
      <c r="AK1247" s="74"/>
      <c r="AL1247" s="74"/>
      <c r="AM1247" s="74"/>
    </row>
    <row r="1248" spans="6:39">
      <c r="F1248" s="74"/>
      <c r="G1248" s="74"/>
      <c r="H1248" s="74"/>
      <c r="I1248" s="74"/>
      <c r="J1248" s="74"/>
      <c r="K1248" s="74"/>
      <c r="L1248" s="74"/>
      <c r="M1248" s="74"/>
      <c r="N1248" s="74"/>
      <c r="O1248" s="74"/>
      <c r="P1248" s="74"/>
      <c r="Q1248" s="74"/>
      <c r="R1248" s="74"/>
      <c r="S1248" s="74"/>
      <c r="T1248" s="74"/>
      <c r="U1248" s="74"/>
      <c r="V1248" s="74"/>
      <c r="W1248" s="74"/>
      <c r="X1248" s="74"/>
      <c r="Y1248" s="74"/>
      <c r="Z1248" s="74"/>
      <c r="AA1248" s="74"/>
      <c r="AB1248" s="74"/>
      <c r="AC1248" s="74"/>
      <c r="AD1248" s="74"/>
      <c r="AE1248" s="74"/>
      <c r="AF1248" s="74"/>
      <c r="AG1248" s="74"/>
      <c r="AH1248" s="74"/>
      <c r="AI1248" s="74"/>
      <c r="AJ1248" s="74"/>
      <c r="AK1248" s="74"/>
      <c r="AL1248" s="74"/>
      <c r="AM1248" s="74"/>
    </row>
    <row r="1249" spans="6:39">
      <c r="F1249" s="74"/>
      <c r="G1249" s="74"/>
      <c r="H1249" s="74"/>
      <c r="I1249" s="74"/>
      <c r="J1249" s="74"/>
      <c r="K1249" s="74"/>
      <c r="L1249" s="74"/>
      <c r="M1249" s="74"/>
      <c r="N1249" s="74"/>
      <c r="O1249" s="74"/>
      <c r="P1249" s="74"/>
      <c r="Q1249" s="74"/>
      <c r="R1249" s="74"/>
      <c r="S1249" s="74"/>
      <c r="T1249" s="74"/>
      <c r="U1249" s="74"/>
      <c r="V1249" s="74"/>
      <c r="W1249" s="74"/>
      <c r="X1249" s="74"/>
      <c r="Y1249" s="74"/>
      <c r="Z1249" s="74"/>
      <c r="AA1249" s="74"/>
      <c r="AB1249" s="74"/>
      <c r="AC1249" s="74"/>
      <c r="AD1249" s="74"/>
      <c r="AE1249" s="74"/>
      <c r="AF1249" s="74"/>
      <c r="AG1249" s="74"/>
      <c r="AH1249" s="74"/>
      <c r="AI1249" s="74"/>
      <c r="AJ1249" s="74"/>
      <c r="AK1249" s="74"/>
      <c r="AL1249" s="74"/>
      <c r="AM1249" s="74"/>
    </row>
    <row r="1250" spans="6:39">
      <c r="F1250" s="74"/>
      <c r="G1250" s="74"/>
      <c r="H1250" s="74"/>
      <c r="I1250" s="74"/>
      <c r="J1250" s="74"/>
      <c r="K1250" s="74"/>
      <c r="L1250" s="74"/>
      <c r="M1250" s="74"/>
      <c r="N1250" s="74"/>
      <c r="O1250" s="74"/>
      <c r="P1250" s="74"/>
      <c r="Q1250" s="74"/>
      <c r="R1250" s="74"/>
      <c r="S1250" s="74"/>
      <c r="T1250" s="74"/>
      <c r="U1250" s="74"/>
      <c r="V1250" s="74"/>
      <c r="W1250" s="74"/>
      <c r="X1250" s="74"/>
      <c r="Y1250" s="74"/>
      <c r="Z1250" s="74"/>
      <c r="AA1250" s="74"/>
      <c r="AB1250" s="74"/>
      <c r="AC1250" s="74"/>
      <c r="AD1250" s="74"/>
      <c r="AE1250" s="74"/>
      <c r="AF1250" s="74"/>
      <c r="AG1250" s="74"/>
      <c r="AH1250" s="74"/>
      <c r="AI1250" s="74"/>
      <c r="AJ1250" s="74"/>
      <c r="AK1250" s="74"/>
      <c r="AL1250" s="74"/>
      <c r="AM1250" s="74"/>
    </row>
    <row r="1251" spans="6:39">
      <c r="F1251" s="74"/>
      <c r="G1251" s="74"/>
      <c r="H1251" s="74"/>
      <c r="I1251" s="74"/>
      <c r="J1251" s="74"/>
      <c r="K1251" s="74"/>
      <c r="L1251" s="74"/>
      <c r="M1251" s="74"/>
      <c r="N1251" s="74"/>
      <c r="O1251" s="74"/>
      <c r="P1251" s="74"/>
      <c r="Q1251" s="74"/>
      <c r="R1251" s="74"/>
      <c r="S1251" s="74"/>
      <c r="T1251" s="74"/>
      <c r="U1251" s="74"/>
      <c r="V1251" s="74"/>
      <c r="W1251" s="74"/>
      <c r="X1251" s="74"/>
      <c r="Y1251" s="74"/>
      <c r="Z1251" s="74"/>
      <c r="AA1251" s="74"/>
      <c r="AB1251" s="74"/>
      <c r="AC1251" s="74"/>
      <c r="AD1251" s="74"/>
      <c r="AE1251" s="74"/>
      <c r="AF1251" s="74"/>
      <c r="AG1251" s="74"/>
      <c r="AH1251" s="74"/>
      <c r="AI1251" s="74"/>
      <c r="AJ1251" s="74"/>
      <c r="AK1251" s="74"/>
      <c r="AL1251" s="74"/>
      <c r="AM1251" s="74"/>
    </row>
    <row r="1252" spans="6:39">
      <c r="F1252" s="74"/>
      <c r="G1252" s="74"/>
      <c r="H1252" s="74"/>
      <c r="I1252" s="74"/>
      <c r="J1252" s="74"/>
      <c r="K1252" s="74"/>
      <c r="L1252" s="74"/>
      <c r="M1252" s="74"/>
      <c r="N1252" s="74"/>
      <c r="O1252" s="74"/>
      <c r="P1252" s="74"/>
      <c r="Q1252" s="74"/>
      <c r="R1252" s="74"/>
      <c r="S1252" s="74"/>
      <c r="T1252" s="74"/>
      <c r="U1252" s="74"/>
      <c r="V1252" s="74"/>
      <c r="W1252" s="74"/>
      <c r="X1252" s="74"/>
      <c r="Y1252" s="74"/>
      <c r="Z1252" s="74"/>
      <c r="AA1252" s="74"/>
      <c r="AB1252" s="74"/>
      <c r="AC1252" s="74"/>
      <c r="AD1252" s="74"/>
      <c r="AE1252" s="74"/>
      <c r="AF1252" s="74"/>
      <c r="AG1252" s="74"/>
      <c r="AH1252" s="74"/>
      <c r="AI1252" s="74"/>
      <c r="AJ1252" s="74"/>
      <c r="AK1252" s="74"/>
      <c r="AL1252" s="74"/>
      <c r="AM1252" s="74"/>
    </row>
    <row r="1253" spans="6:39">
      <c r="F1253" s="74"/>
      <c r="G1253" s="74"/>
      <c r="H1253" s="74"/>
      <c r="I1253" s="74"/>
      <c r="J1253" s="74"/>
      <c r="K1253" s="74"/>
      <c r="L1253" s="74"/>
      <c r="M1253" s="74"/>
      <c r="N1253" s="74"/>
      <c r="O1253" s="74"/>
      <c r="P1253" s="74"/>
      <c r="Q1253" s="74"/>
      <c r="R1253" s="74"/>
      <c r="S1253" s="74"/>
      <c r="T1253" s="74"/>
      <c r="U1253" s="74"/>
      <c r="V1253" s="74"/>
      <c r="W1253" s="74"/>
      <c r="X1253" s="74"/>
      <c r="Y1253" s="74"/>
      <c r="Z1253" s="74"/>
      <c r="AA1253" s="74"/>
      <c r="AB1253" s="74"/>
      <c r="AC1253" s="74"/>
      <c r="AD1253" s="74"/>
      <c r="AE1253" s="74"/>
      <c r="AF1253" s="74"/>
      <c r="AG1253" s="74"/>
      <c r="AH1253" s="74"/>
      <c r="AI1253" s="74"/>
      <c r="AJ1253" s="74"/>
      <c r="AK1253" s="74"/>
      <c r="AL1253" s="74"/>
      <c r="AM1253" s="74"/>
    </row>
    <row r="1254" spans="6:39">
      <c r="F1254" s="74"/>
      <c r="G1254" s="74"/>
      <c r="H1254" s="74"/>
      <c r="I1254" s="74"/>
      <c r="J1254" s="74"/>
      <c r="K1254" s="74"/>
      <c r="L1254" s="74"/>
      <c r="M1254" s="74"/>
      <c r="N1254" s="74"/>
      <c r="O1254" s="74"/>
      <c r="P1254" s="74"/>
      <c r="Q1254" s="74"/>
      <c r="R1254" s="74"/>
      <c r="S1254" s="74"/>
      <c r="T1254" s="74"/>
      <c r="U1254" s="74"/>
      <c r="V1254" s="74"/>
      <c r="W1254" s="74"/>
      <c r="X1254" s="74"/>
      <c r="Y1254" s="74"/>
      <c r="Z1254" s="74"/>
      <c r="AA1254" s="74"/>
      <c r="AB1254" s="74"/>
      <c r="AC1254" s="74"/>
      <c r="AD1254" s="74"/>
      <c r="AE1254" s="74"/>
      <c r="AF1254" s="74"/>
      <c r="AG1254" s="74"/>
      <c r="AH1254" s="74"/>
      <c r="AI1254" s="74"/>
      <c r="AJ1254" s="74"/>
      <c r="AK1254" s="74"/>
      <c r="AL1254" s="74"/>
      <c r="AM1254" s="74"/>
    </row>
    <row r="1255" spans="6:39">
      <c r="F1255" s="74"/>
      <c r="G1255" s="74"/>
      <c r="H1255" s="74"/>
      <c r="I1255" s="74"/>
      <c r="J1255" s="74"/>
      <c r="K1255" s="74"/>
      <c r="L1255" s="74"/>
      <c r="M1255" s="74"/>
      <c r="N1255" s="74"/>
      <c r="O1255" s="74"/>
      <c r="P1255" s="74"/>
      <c r="Q1255" s="74"/>
      <c r="R1255" s="74"/>
      <c r="S1255" s="74"/>
      <c r="T1255" s="74"/>
      <c r="U1255" s="74"/>
      <c r="V1255" s="74"/>
      <c r="W1255" s="74"/>
      <c r="X1255" s="74"/>
      <c r="Y1255" s="74"/>
      <c r="Z1255" s="74"/>
      <c r="AA1255" s="74"/>
      <c r="AB1255" s="74"/>
      <c r="AC1255" s="74"/>
      <c r="AD1255" s="74"/>
      <c r="AE1255" s="74"/>
      <c r="AF1255" s="74"/>
      <c r="AG1255" s="74"/>
      <c r="AH1255" s="74"/>
      <c r="AI1255" s="74"/>
      <c r="AJ1255" s="74"/>
      <c r="AK1255" s="74"/>
      <c r="AL1255" s="74"/>
      <c r="AM1255" s="74"/>
    </row>
    <row r="1256" spans="6:39">
      <c r="F1256" s="74"/>
      <c r="G1256" s="74"/>
      <c r="H1256" s="74"/>
      <c r="I1256" s="74"/>
      <c r="J1256" s="74"/>
      <c r="K1256" s="74"/>
      <c r="L1256" s="74"/>
      <c r="M1256" s="74"/>
      <c r="N1256" s="74"/>
      <c r="O1256" s="74"/>
      <c r="P1256" s="74"/>
      <c r="Q1256" s="74"/>
      <c r="R1256" s="74"/>
      <c r="S1256" s="74"/>
      <c r="T1256" s="74"/>
      <c r="U1256" s="74"/>
      <c r="V1256" s="74"/>
      <c r="W1256" s="74"/>
      <c r="X1256" s="74"/>
      <c r="Y1256" s="74"/>
      <c r="Z1256" s="74"/>
      <c r="AA1256" s="74"/>
      <c r="AB1256" s="74"/>
      <c r="AC1256" s="74"/>
      <c r="AD1256" s="74"/>
      <c r="AE1256" s="74"/>
      <c r="AF1256" s="74"/>
      <c r="AG1256" s="74"/>
      <c r="AH1256" s="74"/>
      <c r="AI1256" s="74"/>
      <c r="AJ1256" s="74"/>
      <c r="AK1256" s="74"/>
      <c r="AL1256" s="74"/>
      <c r="AM1256" s="74"/>
    </row>
    <row r="1257" spans="6:39">
      <c r="F1257" s="74"/>
      <c r="G1257" s="74"/>
      <c r="H1257" s="74"/>
      <c r="I1257" s="74"/>
      <c r="J1257" s="74"/>
      <c r="K1257" s="74"/>
      <c r="L1257" s="74"/>
      <c r="M1257" s="74"/>
      <c r="N1257" s="74"/>
      <c r="O1257" s="74"/>
      <c r="P1257" s="74"/>
      <c r="Q1257" s="74"/>
      <c r="R1257" s="74"/>
      <c r="S1257" s="74"/>
      <c r="T1257" s="74"/>
      <c r="U1257" s="74"/>
      <c r="V1257" s="74"/>
      <c r="W1257" s="74"/>
      <c r="X1257" s="74"/>
      <c r="Y1257" s="74"/>
      <c r="Z1257" s="74"/>
      <c r="AA1257" s="74"/>
      <c r="AB1257" s="74"/>
      <c r="AC1257" s="74"/>
      <c r="AD1257" s="74"/>
      <c r="AE1257" s="74"/>
      <c r="AF1257" s="74"/>
      <c r="AG1257" s="74"/>
      <c r="AH1257" s="74"/>
      <c r="AI1257" s="74"/>
      <c r="AJ1257" s="74"/>
      <c r="AK1257" s="74"/>
      <c r="AL1257" s="74"/>
      <c r="AM1257" s="74"/>
    </row>
    <row r="1258" spans="6:39">
      <c r="F1258" s="74"/>
      <c r="G1258" s="74"/>
      <c r="H1258" s="74"/>
      <c r="I1258" s="74"/>
      <c r="J1258" s="74"/>
      <c r="K1258" s="74"/>
      <c r="L1258" s="74"/>
      <c r="M1258" s="74"/>
      <c r="N1258" s="74"/>
      <c r="O1258" s="74"/>
      <c r="P1258" s="74"/>
      <c r="Q1258" s="74"/>
      <c r="R1258" s="74"/>
      <c r="S1258" s="74"/>
      <c r="T1258" s="74"/>
      <c r="U1258" s="74"/>
      <c r="V1258" s="74"/>
      <c r="W1258" s="74"/>
      <c r="X1258" s="74"/>
      <c r="Y1258" s="74"/>
      <c r="Z1258" s="74"/>
      <c r="AA1258" s="74"/>
      <c r="AB1258" s="74"/>
      <c r="AC1258" s="74"/>
      <c r="AD1258" s="74"/>
      <c r="AE1258" s="74"/>
      <c r="AF1258" s="74"/>
      <c r="AG1258" s="74"/>
      <c r="AH1258" s="74"/>
      <c r="AI1258" s="74"/>
      <c r="AJ1258" s="74"/>
      <c r="AK1258" s="74"/>
      <c r="AL1258" s="74"/>
      <c r="AM1258" s="74"/>
    </row>
  </sheetData>
  <sortState ref="A2:AM719">
    <sortCondition descending="1" ref="E3"/>
  </sortState>
  <pageMargins left="0.75" right="0.75" top="1" bottom="1" header="0.5" footer="0.5"/>
  <pageSetup paperSize="9" scale="69" fitToHeight="3" orientation="portrait" horizontalDpi="300" verticalDpi="300" r:id="rId1"/>
  <headerFooter alignWithMargins="0">
    <oddHeader>&amp;F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>
  <dimension ref="A1:AJ37"/>
  <sheetViews>
    <sheetView workbookViewId="0">
      <selection sqref="A1:K2"/>
    </sheetView>
  </sheetViews>
  <sheetFormatPr defaultRowHeight="12.75"/>
  <cols>
    <col min="1" max="4" width="8.5703125" customWidth="1"/>
    <col min="5" max="5" width="20" customWidth="1"/>
    <col min="6" max="6" width="12.85546875" customWidth="1"/>
    <col min="7" max="7" width="8.5703125" customWidth="1"/>
    <col min="8" max="8" width="17.140625" customWidth="1"/>
    <col min="9" max="9" width="28.5703125" customWidth="1"/>
    <col min="10" max="12" width="8.5703125" customWidth="1"/>
    <col min="13" max="13" width="10" customWidth="1"/>
    <col min="14" max="26" width="6.42578125" customWidth="1"/>
    <col min="27" max="27" width="9.28515625" customWidth="1"/>
    <col min="28" max="28" width="23.7109375" bestFit="1" customWidth="1"/>
  </cols>
  <sheetData>
    <row r="1" spans="1:36" ht="12.75" customHeight="1">
      <c r="A1" s="656" t="s">
        <v>203</v>
      </c>
      <c r="B1" s="656"/>
      <c r="C1" s="656"/>
      <c r="D1" s="656"/>
      <c r="E1" s="656"/>
      <c r="F1" s="656"/>
      <c r="G1" s="656"/>
      <c r="H1" s="656"/>
      <c r="I1" s="656"/>
      <c r="J1" s="656"/>
      <c r="K1" s="656"/>
      <c r="L1" s="44"/>
      <c r="M1" s="44"/>
      <c r="N1" s="45"/>
      <c r="O1" s="655" t="s">
        <v>1275</v>
      </c>
      <c r="P1" s="655"/>
      <c r="Q1" s="655"/>
      <c r="R1" s="655"/>
      <c r="S1" s="655"/>
      <c r="T1" s="655"/>
      <c r="U1" s="655"/>
      <c r="V1" s="655"/>
      <c r="W1" s="655"/>
      <c r="X1" s="655"/>
      <c r="Y1" s="655"/>
      <c r="Z1" s="655"/>
      <c r="AA1" s="655"/>
    </row>
    <row r="2" spans="1:36" ht="75.75">
      <c r="A2" s="656"/>
      <c r="B2" s="656"/>
      <c r="C2" s="656"/>
      <c r="D2" s="656"/>
      <c r="E2" s="656"/>
      <c r="F2" s="656"/>
      <c r="G2" s="656"/>
      <c r="H2" s="656"/>
      <c r="I2" s="656"/>
      <c r="J2" s="656"/>
      <c r="K2" s="656"/>
      <c r="L2" s="46"/>
      <c r="M2" s="46"/>
      <c r="N2" s="47"/>
      <c r="O2" s="27" t="s">
        <v>212</v>
      </c>
      <c r="P2" s="27" t="s">
        <v>211</v>
      </c>
      <c r="Q2" s="27" t="s">
        <v>216</v>
      </c>
      <c r="R2" s="27" t="s">
        <v>219</v>
      </c>
      <c r="S2" s="27" t="s">
        <v>207</v>
      </c>
      <c r="T2" s="27" t="s">
        <v>215</v>
      </c>
      <c r="U2" s="27" t="s">
        <v>206</v>
      </c>
      <c r="V2" s="27" t="s">
        <v>213</v>
      </c>
      <c r="W2" s="27" t="s">
        <v>1276</v>
      </c>
      <c r="X2" s="27" t="s">
        <v>221</v>
      </c>
      <c r="Y2" s="27" t="s">
        <v>220</v>
      </c>
      <c r="Z2" s="27" t="s">
        <v>223</v>
      </c>
      <c r="AA2" s="27" t="s">
        <v>226</v>
      </c>
    </row>
    <row r="3" spans="1:36" ht="15">
      <c r="A3" s="653" t="s">
        <v>227</v>
      </c>
      <c r="B3" s="653" t="s">
        <v>228</v>
      </c>
      <c r="C3" s="653" t="s">
        <v>229</v>
      </c>
      <c r="D3" s="653" t="s">
        <v>230</v>
      </c>
      <c r="E3" s="653" t="s">
        <v>231</v>
      </c>
      <c r="F3" s="653" t="s">
        <v>232</v>
      </c>
      <c r="G3" s="653" t="s">
        <v>233</v>
      </c>
      <c r="H3" s="653" t="s">
        <v>234</v>
      </c>
      <c r="I3" s="653" t="s">
        <v>235</v>
      </c>
      <c r="J3" s="654" t="s">
        <v>236</v>
      </c>
      <c r="K3" s="654"/>
      <c r="L3" s="654"/>
      <c r="M3" s="654"/>
      <c r="N3" s="654"/>
      <c r="O3" s="48" t="s">
        <v>237</v>
      </c>
      <c r="P3" s="48" t="s">
        <v>238</v>
      </c>
      <c r="Q3" s="48" t="s">
        <v>239</v>
      </c>
      <c r="R3" s="48" t="s">
        <v>240</v>
      </c>
      <c r="S3" s="48" t="s">
        <v>241</v>
      </c>
      <c r="T3" s="48" t="s">
        <v>242</v>
      </c>
      <c r="U3" s="48" t="s">
        <v>243</v>
      </c>
      <c r="V3" s="48" t="s">
        <v>244</v>
      </c>
      <c r="W3" s="48" t="s">
        <v>245</v>
      </c>
      <c r="X3" s="48" t="s">
        <v>246</v>
      </c>
      <c r="Y3" s="48" t="s">
        <v>247</v>
      </c>
      <c r="Z3" s="48" t="s">
        <v>248</v>
      </c>
      <c r="AA3" s="48" t="s">
        <v>257</v>
      </c>
    </row>
    <row r="4" spans="1:36" ht="30">
      <c r="A4" s="653"/>
      <c r="B4" s="653"/>
      <c r="C4" s="653"/>
      <c r="D4" s="653"/>
      <c r="E4" s="653"/>
      <c r="F4" s="653"/>
      <c r="G4" s="653"/>
      <c r="H4" s="653"/>
      <c r="I4" s="653"/>
      <c r="J4" s="30" t="s">
        <v>258</v>
      </c>
      <c r="K4" s="30" t="s">
        <v>1277</v>
      </c>
      <c r="L4" s="30" t="s">
        <v>260</v>
      </c>
      <c r="M4" s="30" t="s">
        <v>118</v>
      </c>
      <c r="N4" s="30" t="s">
        <v>261</v>
      </c>
      <c r="O4" s="30" t="s">
        <v>262</v>
      </c>
      <c r="P4" s="30" t="s">
        <v>262</v>
      </c>
      <c r="Q4" s="30" t="s">
        <v>263</v>
      </c>
      <c r="R4" s="30" t="s">
        <v>263</v>
      </c>
      <c r="S4" s="30" t="s">
        <v>264</v>
      </c>
      <c r="T4" s="30" t="s">
        <v>264</v>
      </c>
      <c r="U4" s="30" t="s">
        <v>265</v>
      </c>
      <c r="V4" s="30" t="s">
        <v>265</v>
      </c>
      <c r="W4" s="30" t="s">
        <v>266</v>
      </c>
      <c r="X4" s="30" t="s">
        <v>266</v>
      </c>
      <c r="Y4" s="30" t="s">
        <v>1278</v>
      </c>
      <c r="Z4" s="30" t="s">
        <v>1278</v>
      </c>
      <c r="AA4" s="30" t="s">
        <v>267</v>
      </c>
      <c r="AB4" s="11"/>
      <c r="AC4" s="11"/>
      <c r="AD4" s="11"/>
      <c r="AE4" s="11" t="s">
        <v>165</v>
      </c>
      <c r="AF4" s="11" t="s">
        <v>196</v>
      </c>
      <c r="AG4" s="11" t="s">
        <v>162</v>
      </c>
      <c r="AH4" s="11" t="s">
        <v>163</v>
      </c>
      <c r="AI4" s="11" t="s">
        <v>79</v>
      </c>
      <c r="AJ4" s="11" t="s">
        <v>164</v>
      </c>
    </row>
    <row r="5" spans="1:36">
      <c r="A5" s="49">
        <v>1</v>
      </c>
      <c r="B5" s="49">
        <v>1</v>
      </c>
      <c r="C5" s="32"/>
      <c r="D5" s="49">
        <v>3119</v>
      </c>
      <c r="E5" s="49" t="s">
        <v>1399</v>
      </c>
      <c r="F5" s="49" t="s">
        <v>60</v>
      </c>
      <c r="G5" s="49">
        <v>1975</v>
      </c>
      <c r="H5" s="49" t="s">
        <v>57</v>
      </c>
      <c r="I5" s="49" t="s">
        <v>1400</v>
      </c>
      <c r="J5" s="49">
        <v>42</v>
      </c>
      <c r="K5" s="49">
        <v>12</v>
      </c>
      <c r="L5" s="49">
        <v>42</v>
      </c>
      <c r="M5" s="49" t="s">
        <v>1401</v>
      </c>
      <c r="N5" s="49">
        <v>0</v>
      </c>
      <c r="O5" s="49" t="s">
        <v>536</v>
      </c>
      <c r="P5" s="49" t="s">
        <v>489</v>
      </c>
      <c r="Q5" s="49" t="s">
        <v>1363</v>
      </c>
      <c r="R5" s="49" t="s">
        <v>431</v>
      </c>
      <c r="S5" s="49" t="s">
        <v>548</v>
      </c>
      <c r="T5" s="49" t="s">
        <v>991</v>
      </c>
      <c r="U5" s="49" t="s">
        <v>433</v>
      </c>
      <c r="V5" s="49" t="s">
        <v>1093</v>
      </c>
      <c r="W5" s="49" t="s">
        <v>315</v>
      </c>
      <c r="X5" s="49" t="s">
        <v>396</v>
      </c>
      <c r="Y5" s="49" t="s">
        <v>529</v>
      </c>
      <c r="Z5" s="49" t="s">
        <v>340</v>
      </c>
      <c r="AA5" s="49" t="s">
        <v>1109</v>
      </c>
      <c r="AB5" s="11"/>
      <c r="AC5" s="11"/>
      <c r="AD5" s="11"/>
      <c r="AE5" s="11"/>
      <c r="AF5" s="11">
        <v>50</v>
      </c>
      <c r="AG5" s="11"/>
      <c r="AH5" s="11"/>
      <c r="AI5" s="11"/>
      <c r="AJ5" s="11"/>
    </row>
    <row r="6" spans="1:36">
      <c r="A6" s="31">
        <v>37</v>
      </c>
      <c r="B6" s="32"/>
      <c r="C6" s="31">
        <v>1</v>
      </c>
      <c r="D6" s="31">
        <v>3225</v>
      </c>
      <c r="E6" s="31" t="s">
        <v>1279</v>
      </c>
      <c r="F6" s="31" t="s">
        <v>123</v>
      </c>
      <c r="G6" s="31">
        <v>1974</v>
      </c>
      <c r="H6" s="31" t="s">
        <v>92</v>
      </c>
      <c r="I6" s="32"/>
      <c r="J6" s="31">
        <v>42</v>
      </c>
      <c r="K6" s="31">
        <v>12</v>
      </c>
      <c r="L6" s="31">
        <v>42</v>
      </c>
      <c r="M6" s="31" t="s">
        <v>1280</v>
      </c>
      <c r="N6" s="31">
        <v>0</v>
      </c>
      <c r="O6" s="31" t="s">
        <v>1014</v>
      </c>
      <c r="P6" s="31" t="s">
        <v>347</v>
      </c>
      <c r="Q6" s="31" t="s">
        <v>503</v>
      </c>
      <c r="R6" s="31" t="s">
        <v>1281</v>
      </c>
      <c r="S6" s="31" t="s">
        <v>1282</v>
      </c>
      <c r="T6" s="31" t="s">
        <v>1062</v>
      </c>
      <c r="U6" s="31" t="s">
        <v>379</v>
      </c>
      <c r="V6" s="31" t="s">
        <v>962</v>
      </c>
      <c r="W6" s="31" t="s">
        <v>702</v>
      </c>
      <c r="X6" s="31" t="s">
        <v>396</v>
      </c>
      <c r="Y6" s="31" t="s">
        <v>355</v>
      </c>
      <c r="Z6" s="31" t="s">
        <v>328</v>
      </c>
      <c r="AA6" s="31" t="s">
        <v>1081</v>
      </c>
      <c r="AB6" s="11" t="str">
        <f>E6&amp;" "&amp;F6</f>
        <v>Januszewska Małgorzata</v>
      </c>
      <c r="AC6" s="11">
        <f>I6</f>
        <v>0</v>
      </c>
      <c r="AD6" s="11" t="str">
        <f>H6</f>
        <v>Gdynia</v>
      </c>
      <c r="AE6" s="11">
        <v>50</v>
      </c>
      <c r="AF6" s="11">
        <f>MAX(AF5*IF(AI6&lt;1,AI6,IF(AJ6&lt;1,AJ6,IF(AG6&lt;1,AG6,1))),0)</f>
        <v>40.978027783820735</v>
      </c>
      <c r="AG6" s="11">
        <f>M5/M6</f>
        <v>0.81956055567641473</v>
      </c>
      <c r="AH6" s="11">
        <f>K6/K5</f>
        <v>1</v>
      </c>
      <c r="AI6" s="11">
        <f>J6/J5</f>
        <v>1</v>
      </c>
      <c r="AJ6" s="11">
        <f>(K6/K5)^0.2</f>
        <v>1</v>
      </c>
    </row>
    <row r="7" spans="1:36">
      <c r="A7" s="34">
        <v>43</v>
      </c>
      <c r="B7" s="35"/>
      <c r="C7" s="34">
        <v>2</v>
      </c>
      <c r="D7" s="34">
        <v>3243</v>
      </c>
      <c r="E7" s="34" t="s">
        <v>1283</v>
      </c>
      <c r="F7" s="34" t="s">
        <v>1269</v>
      </c>
      <c r="G7" s="34">
        <v>1968</v>
      </c>
      <c r="H7" s="34" t="s">
        <v>294</v>
      </c>
      <c r="I7" s="35"/>
      <c r="J7" s="34">
        <v>41</v>
      </c>
      <c r="K7" s="34">
        <v>11</v>
      </c>
      <c r="L7" s="34">
        <v>41</v>
      </c>
      <c r="M7" s="34" t="s">
        <v>1284</v>
      </c>
      <c r="N7" s="34">
        <v>0</v>
      </c>
      <c r="O7" s="35"/>
      <c r="P7" s="34" t="s">
        <v>750</v>
      </c>
      <c r="Q7" s="34" t="s">
        <v>562</v>
      </c>
      <c r="R7" s="34" t="s">
        <v>1015</v>
      </c>
      <c r="S7" s="34" t="s">
        <v>787</v>
      </c>
      <c r="T7" s="34" t="s">
        <v>593</v>
      </c>
      <c r="U7" s="34" t="s">
        <v>550</v>
      </c>
      <c r="V7" s="34" t="s">
        <v>637</v>
      </c>
      <c r="W7" s="34" t="s">
        <v>318</v>
      </c>
      <c r="X7" s="34" t="s">
        <v>800</v>
      </c>
      <c r="Y7" s="34" t="s">
        <v>1285</v>
      </c>
      <c r="Z7" s="34" t="s">
        <v>377</v>
      </c>
      <c r="AA7" s="34" t="s">
        <v>863</v>
      </c>
      <c r="AB7" s="11" t="str">
        <f t="shared" ref="AB7" si="0">E7&amp;" "&amp;F7</f>
        <v>Rękawik Agnieszka</v>
      </c>
      <c r="AC7" s="11">
        <f t="shared" ref="AC7" si="1">I7</f>
        <v>0</v>
      </c>
      <c r="AD7" s="11" t="str">
        <f t="shared" ref="AD7" si="2">H7</f>
        <v>Elbląg</v>
      </c>
      <c r="AE7" s="11">
        <f>MAX(AE6*IF(AI7&lt;1,AI7,IF(AJ7&lt;1,AJ7,IF(AG7&lt;1,AG7,1))),0)</f>
        <v>48.80952380952381</v>
      </c>
      <c r="AF7" s="11">
        <f>MAX(AF6*IF(AI7&lt;1,AI7,IF(AJ7&lt;1,AJ7,IF(AG7&lt;1,AG7,1))),0)</f>
        <v>40.002360455634523</v>
      </c>
      <c r="AG7" s="11">
        <f>M6/M7</f>
        <v>1.0046835482561589</v>
      </c>
      <c r="AH7" s="11">
        <f>K7/K6</f>
        <v>0.91666666666666663</v>
      </c>
      <c r="AI7" s="11">
        <f>J7/J6</f>
        <v>0.97619047619047616</v>
      </c>
      <c r="AJ7" s="11">
        <f>(K7/K6)^0.2</f>
        <v>0.98274826965614603</v>
      </c>
    </row>
    <row r="8" spans="1:36">
      <c r="A8" s="34">
        <v>46</v>
      </c>
      <c r="B8" s="35"/>
      <c r="C8" s="34">
        <v>3</v>
      </c>
      <c r="D8" s="34">
        <v>3092</v>
      </c>
      <c r="E8" s="34" t="s">
        <v>1286</v>
      </c>
      <c r="F8" s="34" t="s">
        <v>1287</v>
      </c>
      <c r="G8" s="34">
        <v>1974</v>
      </c>
      <c r="H8" s="34" t="s">
        <v>294</v>
      </c>
      <c r="I8" s="35"/>
      <c r="J8" s="34">
        <v>41</v>
      </c>
      <c r="K8" s="34">
        <v>11</v>
      </c>
      <c r="L8" s="34">
        <v>41</v>
      </c>
      <c r="M8" s="34" t="s">
        <v>1288</v>
      </c>
      <c r="N8" s="34">
        <v>0</v>
      </c>
      <c r="O8" s="34" t="s">
        <v>614</v>
      </c>
      <c r="P8" s="35"/>
      <c r="Q8" s="34" t="s">
        <v>628</v>
      </c>
      <c r="R8" s="34" t="s">
        <v>532</v>
      </c>
      <c r="S8" s="34" t="s">
        <v>1289</v>
      </c>
      <c r="T8" s="34" t="s">
        <v>932</v>
      </c>
      <c r="U8" s="34" t="s">
        <v>456</v>
      </c>
      <c r="V8" s="34" t="s">
        <v>630</v>
      </c>
      <c r="W8" s="34" t="s">
        <v>276</v>
      </c>
      <c r="X8" s="34" t="s">
        <v>437</v>
      </c>
      <c r="Y8" s="34" t="s">
        <v>1290</v>
      </c>
      <c r="Z8" s="34" t="s">
        <v>1291</v>
      </c>
      <c r="AA8" s="34" t="s">
        <v>480</v>
      </c>
      <c r="AB8" s="11" t="str">
        <f t="shared" ref="AB8:AB37" si="3">E8&amp;" "&amp;F8</f>
        <v>Babich Anna</v>
      </c>
      <c r="AC8" s="11">
        <f t="shared" ref="AC8:AC37" si="4">I8</f>
        <v>0</v>
      </c>
      <c r="AD8" s="11" t="str">
        <f t="shared" ref="AD8:AD37" si="5">H8</f>
        <v>Elbląg</v>
      </c>
      <c r="AE8" s="11">
        <f t="shared" ref="AE8:AE37" si="6">MAX(AE7*IF(AI8&lt;1,AI8,IF(AJ8&lt;1,AJ8,IF(AG8&lt;1,AG8,1))),0)</f>
        <v>48.49758381309897</v>
      </c>
      <c r="AF8" s="11">
        <f t="shared" ref="AF8:AF37" si="7">MAX(AF7*IF(AI8&lt;1,AI8,IF(AJ8&lt;1,AJ8,IF(AG8&lt;1,AG8,1))),0)</f>
        <v>39.74670673882688</v>
      </c>
      <c r="AG8" s="11">
        <f t="shared" ref="AG8:AG37" si="8">M7/M8</f>
        <v>0.99360903421958857</v>
      </c>
      <c r="AH8" s="11">
        <f t="shared" ref="AH8:AH37" si="9">K8/K7</f>
        <v>1</v>
      </c>
      <c r="AI8" s="11">
        <f t="shared" ref="AI8:AI37" si="10">J8/J7</f>
        <v>1</v>
      </c>
      <c r="AJ8" s="11">
        <f t="shared" ref="AJ8:AJ37" si="11">(K8/K7)^0.2</f>
        <v>1</v>
      </c>
    </row>
    <row r="9" spans="1:36">
      <c r="A9" s="34">
        <v>48</v>
      </c>
      <c r="B9" s="35"/>
      <c r="C9" s="34">
        <v>4</v>
      </c>
      <c r="D9" s="34">
        <v>3093</v>
      </c>
      <c r="E9" s="34" t="s">
        <v>1292</v>
      </c>
      <c r="F9" s="34" t="s">
        <v>1293</v>
      </c>
      <c r="G9" s="34">
        <v>1977</v>
      </c>
      <c r="H9" s="34" t="s">
        <v>294</v>
      </c>
      <c r="I9" s="35"/>
      <c r="J9" s="34">
        <v>41</v>
      </c>
      <c r="K9" s="34">
        <v>11</v>
      </c>
      <c r="L9" s="34">
        <v>41</v>
      </c>
      <c r="M9" s="34" t="s">
        <v>1294</v>
      </c>
      <c r="N9" s="34">
        <v>0</v>
      </c>
      <c r="O9" s="34" t="s">
        <v>614</v>
      </c>
      <c r="P9" s="35"/>
      <c r="Q9" s="34" t="s">
        <v>628</v>
      </c>
      <c r="R9" s="34" t="s">
        <v>1281</v>
      </c>
      <c r="S9" s="34" t="s">
        <v>1289</v>
      </c>
      <c r="T9" s="34" t="s">
        <v>932</v>
      </c>
      <c r="U9" s="34" t="s">
        <v>456</v>
      </c>
      <c r="V9" s="34" t="s">
        <v>630</v>
      </c>
      <c r="W9" s="34" t="s">
        <v>1191</v>
      </c>
      <c r="X9" s="34" t="s">
        <v>513</v>
      </c>
      <c r="Y9" s="34" t="s">
        <v>1290</v>
      </c>
      <c r="Z9" s="34" t="s">
        <v>596</v>
      </c>
      <c r="AA9" s="34" t="s">
        <v>480</v>
      </c>
      <c r="AB9" s="11" t="str">
        <f t="shared" si="3"/>
        <v>Lepianka Joanna</v>
      </c>
      <c r="AC9" s="11">
        <f t="shared" si="4"/>
        <v>0</v>
      </c>
      <c r="AD9" s="11" t="str">
        <f t="shared" si="5"/>
        <v>Elbląg</v>
      </c>
      <c r="AE9" s="11">
        <f t="shared" si="6"/>
        <v>48.485550046450768</v>
      </c>
      <c r="AF9" s="11">
        <f t="shared" si="7"/>
        <v>39.736844338345804</v>
      </c>
      <c r="AG9" s="11">
        <f t="shared" si="8"/>
        <v>0.99975186873856281</v>
      </c>
      <c r="AH9" s="11">
        <f t="shared" si="9"/>
        <v>1</v>
      </c>
      <c r="AI9" s="11">
        <f t="shared" si="10"/>
        <v>1</v>
      </c>
      <c r="AJ9" s="11">
        <f t="shared" si="11"/>
        <v>1</v>
      </c>
    </row>
    <row r="10" spans="1:36">
      <c r="A10" s="34">
        <v>54</v>
      </c>
      <c r="B10" s="35"/>
      <c r="C10" s="34">
        <v>5</v>
      </c>
      <c r="D10" s="34">
        <v>3120</v>
      </c>
      <c r="E10" s="34" t="s">
        <v>1295</v>
      </c>
      <c r="F10" s="34" t="s">
        <v>1296</v>
      </c>
      <c r="G10" s="34">
        <v>1986</v>
      </c>
      <c r="H10" s="34" t="s">
        <v>57</v>
      </c>
      <c r="I10" s="34" t="s">
        <v>1297</v>
      </c>
      <c r="J10" s="34">
        <v>40</v>
      </c>
      <c r="K10" s="34">
        <v>11</v>
      </c>
      <c r="L10" s="34">
        <v>40</v>
      </c>
      <c r="M10" s="34" t="s">
        <v>1298</v>
      </c>
      <c r="N10" s="34">
        <v>0</v>
      </c>
      <c r="O10" s="34" t="s">
        <v>1299</v>
      </c>
      <c r="P10" s="34" t="s">
        <v>829</v>
      </c>
      <c r="Q10" s="34" t="s">
        <v>1300</v>
      </c>
      <c r="R10" s="35"/>
      <c r="S10" s="34" t="s">
        <v>842</v>
      </c>
      <c r="T10" s="34" t="s">
        <v>715</v>
      </c>
      <c r="U10" s="34" t="s">
        <v>331</v>
      </c>
      <c r="V10" s="34" t="s">
        <v>846</v>
      </c>
      <c r="W10" s="34" t="s">
        <v>1090</v>
      </c>
      <c r="X10" s="34" t="s">
        <v>1004</v>
      </c>
      <c r="Y10" s="34" t="s">
        <v>1301</v>
      </c>
      <c r="Z10" s="34" t="s">
        <v>479</v>
      </c>
      <c r="AA10" s="34" t="s">
        <v>629</v>
      </c>
      <c r="AB10" s="11" t="str">
        <f t="shared" si="3"/>
        <v>Wierzba Monika</v>
      </c>
      <c r="AC10" s="11" t="str">
        <f t="shared" si="4"/>
        <v>Napieramy!</v>
      </c>
      <c r="AD10" s="11" t="str">
        <f t="shared" si="5"/>
        <v>Gdańsk</v>
      </c>
      <c r="AE10" s="11">
        <f t="shared" si="6"/>
        <v>47.302975655073922</v>
      </c>
      <c r="AF10" s="11">
        <f t="shared" si="7"/>
        <v>38.767653013020293</v>
      </c>
      <c r="AG10" s="11">
        <f t="shared" si="8"/>
        <v>1.0123080787465855</v>
      </c>
      <c r="AH10" s="11">
        <f t="shared" si="9"/>
        <v>1</v>
      </c>
      <c r="AI10" s="11">
        <f t="shared" si="10"/>
        <v>0.97560975609756095</v>
      </c>
      <c r="AJ10" s="11">
        <f t="shared" si="11"/>
        <v>1</v>
      </c>
    </row>
    <row r="11" spans="1:36">
      <c r="A11" s="31">
        <v>67</v>
      </c>
      <c r="B11" s="32"/>
      <c r="C11" s="31">
        <v>6</v>
      </c>
      <c r="D11" s="31">
        <v>3170</v>
      </c>
      <c r="E11" s="31" t="s">
        <v>1302</v>
      </c>
      <c r="F11" s="31" t="s">
        <v>1303</v>
      </c>
      <c r="G11" s="31">
        <v>1972</v>
      </c>
      <c r="H11" s="31" t="s">
        <v>1304</v>
      </c>
      <c r="I11" s="31" t="s">
        <v>1305</v>
      </c>
      <c r="J11" s="31">
        <v>40</v>
      </c>
      <c r="K11" s="31">
        <v>10</v>
      </c>
      <c r="L11" s="31">
        <v>40</v>
      </c>
      <c r="M11" s="31" t="s">
        <v>1306</v>
      </c>
      <c r="N11" s="31">
        <v>0</v>
      </c>
      <c r="O11" s="32"/>
      <c r="P11" s="32"/>
      <c r="Q11" s="31" t="s">
        <v>882</v>
      </c>
      <c r="R11" s="31" t="s">
        <v>851</v>
      </c>
      <c r="S11" s="31" t="s">
        <v>436</v>
      </c>
      <c r="T11" s="31" t="s">
        <v>1307</v>
      </c>
      <c r="U11" s="31" t="s">
        <v>374</v>
      </c>
      <c r="V11" s="31" t="s">
        <v>281</v>
      </c>
      <c r="W11" s="31" t="s">
        <v>1090</v>
      </c>
      <c r="X11" s="31" t="s">
        <v>1089</v>
      </c>
      <c r="Y11" s="31" t="s">
        <v>639</v>
      </c>
      <c r="Z11" s="31" t="s">
        <v>712</v>
      </c>
      <c r="AA11" s="31" t="s">
        <v>863</v>
      </c>
      <c r="AB11" s="11" t="str">
        <f t="shared" si="3"/>
        <v>Maciejewska Aneta</v>
      </c>
      <c r="AC11" s="11" t="str">
        <f t="shared" si="4"/>
        <v>OCT</v>
      </c>
      <c r="AD11" s="11" t="str">
        <f t="shared" si="5"/>
        <v>Ostrołęka</v>
      </c>
      <c r="AE11" s="11">
        <f t="shared" si="6"/>
        <v>46.409824318082229</v>
      </c>
      <c r="AF11" s="11">
        <f t="shared" si="7"/>
        <v>38.035661406972245</v>
      </c>
      <c r="AG11" s="11">
        <f t="shared" si="8"/>
        <v>0.99525014843286153</v>
      </c>
      <c r="AH11" s="11">
        <f t="shared" si="9"/>
        <v>0.90909090909090906</v>
      </c>
      <c r="AI11" s="11">
        <f t="shared" si="10"/>
        <v>1</v>
      </c>
      <c r="AJ11" s="11">
        <f t="shared" si="11"/>
        <v>0.98111849572626431</v>
      </c>
    </row>
    <row r="12" spans="1:36">
      <c r="A12" s="31">
        <v>85</v>
      </c>
      <c r="B12" s="32"/>
      <c r="C12" s="31">
        <v>7</v>
      </c>
      <c r="D12" s="31">
        <v>3087</v>
      </c>
      <c r="E12" s="31" t="s">
        <v>1308</v>
      </c>
      <c r="F12" s="31" t="s">
        <v>1293</v>
      </c>
      <c r="G12" s="31">
        <v>1988</v>
      </c>
      <c r="H12" s="31" t="s">
        <v>579</v>
      </c>
      <c r="I12" s="31" t="s">
        <v>580</v>
      </c>
      <c r="J12" s="31">
        <v>37</v>
      </c>
      <c r="K12" s="31">
        <v>9</v>
      </c>
      <c r="L12" s="31">
        <v>37</v>
      </c>
      <c r="M12" s="31" t="s">
        <v>1309</v>
      </c>
      <c r="N12" s="31">
        <v>0</v>
      </c>
      <c r="O12" s="32"/>
      <c r="P12" s="32"/>
      <c r="Q12" s="31" t="s">
        <v>770</v>
      </c>
      <c r="R12" s="31" t="s">
        <v>1307</v>
      </c>
      <c r="S12" s="31" t="s">
        <v>673</v>
      </c>
      <c r="T12" s="32"/>
      <c r="U12" s="31" t="s">
        <v>481</v>
      </c>
      <c r="V12" s="31" t="s">
        <v>970</v>
      </c>
      <c r="W12" s="31" t="s">
        <v>582</v>
      </c>
      <c r="X12" s="31" t="s">
        <v>345</v>
      </c>
      <c r="Y12" s="31" t="s">
        <v>624</v>
      </c>
      <c r="Z12" s="31" t="s">
        <v>1310</v>
      </c>
      <c r="AA12" s="31" t="s">
        <v>1184</v>
      </c>
      <c r="AB12" s="11" t="str">
        <f t="shared" si="3"/>
        <v>Konieczna Joanna</v>
      </c>
      <c r="AC12" s="11" t="str">
        <f t="shared" si="4"/>
        <v>Grupa Rowerowa Lipka</v>
      </c>
      <c r="AD12" s="11" t="str">
        <f t="shared" si="5"/>
        <v>Lipka</v>
      </c>
      <c r="AE12" s="11">
        <f t="shared" si="6"/>
        <v>42.929087494226067</v>
      </c>
      <c r="AF12" s="11">
        <f t="shared" si="7"/>
        <v>35.182986801449331</v>
      </c>
      <c r="AG12" s="11">
        <f t="shared" si="8"/>
        <v>1.080129611503021</v>
      </c>
      <c r="AH12" s="11">
        <f t="shared" si="9"/>
        <v>0.9</v>
      </c>
      <c r="AI12" s="11">
        <f t="shared" si="10"/>
        <v>0.92500000000000004</v>
      </c>
      <c r="AJ12" s="11">
        <f t="shared" si="11"/>
        <v>0.9791483623609768</v>
      </c>
    </row>
    <row r="13" spans="1:36">
      <c r="A13" s="34">
        <v>86</v>
      </c>
      <c r="B13" s="35"/>
      <c r="C13" s="34">
        <v>8</v>
      </c>
      <c r="D13" s="34">
        <v>3086</v>
      </c>
      <c r="E13" s="34" t="s">
        <v>1308</v>
      </c>
      <c r="F13" s="34" t="s">
        <v>1311</v>
      </c>
      <c r="G13" s="34">
        <v>1959</v>
      </c>
      <c r="H13" s="34" t="s">
        <v>579</v>
      </c>
      <c r="I13" s="34" t="s">
        <v>580</v>
      </c>
      <c r="J13" s="34">
        <v>37</v>
      </c>
      <c r="K13" s="34">
        <v>9</v>
      </c>
      <c r="L13" s="34">
        <v>37</v>
      </c>
      <c r="M13" s="34" t="s">
        <v>1312</v>
      </c>
      <c r="N13" s="34">
        <v>0</v>
      </c>
      <c r="O13" s="35"/>
      <c r="P13" s="35"/>
      <c r="Q13" s="34" t="s">
        <v>614</v>
      </c>
      <c r="R13" s="34" t="s">
        <v>1307</v>
      </c>
      <c r="S13" s="34" t="s">
        <v>673</v>
      </c>
      <c r="T13" s="35"/>
      <c r="U13" s="34" t="s">
        <v>481</v>
      </c>
      <c r="V13" s="34" t="s">
        <v>970</v>
      </c>
      <c r="W13" s="34" t="s">
        <v>582</v>
      </c>
      <c r="X13" s="34" t="s">
        <v>345</v>
      </c>
      <c r="Y13" s="34" t="s">
        <v>624</v>
      </c>
      <c r="Z13" s="34" t="s">
        <v>377</v>
      </c>
      <c r="AA13" s="34" t="s">
        <v>1184</v>
      </c>
      <c r="AB13" s="11" t="str">
        <f t="shared" si="3"/>
        <v>Konieczna Krystyna</v>
      </c>
      <c r="AC13" s="11" t="str">
        <f t="shared" si="4"/>
        <v>Grupa Rowerowa Lipka</v>
      </c>
      <c r="AD13" s="11" t="str">
        <f t="shared" si="5"/>
        <v>Lipka</v>
      </c>
      <c r="AE13" s="11">
        <f t="shared" si="6"/>
        <v>42.924740978448717</v>
      </c>
      <c r="AF13" s="11">
        <f t="shared" si="7"/>
        <v>35.17942456856359</v>
      </c>
      <c r="AG13" s="11">
        <f t="shared" si="8"/>
        <v>0.99989875126560901</v>
      </c>
      <c r="AH13" s="11">
        <f t="shared" si="9"/>
        <v>1</v>
      </c>
      <c r="AI13" s="11">
        <f t="shared" si="10"/>
        <v>1</v>
      </c>
      <c r="AJ13" s="11">
        <f t="shared" si="11"/>
        <v>1</v>
      </c>
    </row>
    <row r="14" spans="1:36">
      <c r="A14" s="34">
        <v>102</v>
      </c>
      <c r="B14" s="35"/>
      <c r="C14" s="34">
        <v>9</v>
      </c>
      <c r="D14" s="34">
        <v>3015</v>
      </c>
      <c r="E14" s="34" t="s">
        <v>1313</v>
      </c>
      <c r="F14" s="34" t="s">
        <v>1314</v>
      </c>
      <c r="G14" s="34">
        <v>1976</v>
      </c>
      <c r="H14" s="34" t="s">
        <v>858</v>
      </c>
      <c r="I14" s="35"/>
      <c r="J14" s="34">
        <v>35</v>
      </c>
      <c r="K14" s="34">
        <v>9</v>
      </c>
      <c r="L14" s="34">
        <v>35</v>
      </c>
      <c r="M14" s="34" t="s">
        <v>1315</v>
      </c>
      <c r="N14" s="34">
        <v>0</v>
      </c>
      <c r="O14" s="34" t="s">
        <v>662</v>
      </c>
      <c r="P14" s="35"/>
      <c r="Q14" s="34" t="s">
        <v>990</v>
      </c>
      <c r="R14" s="35"/>
      <c r="S14" s="34" t="s">
        <v>845</v>
      </c>
      <c r="T14" s="34" t="s">
        <v>400</v>
      </c>
      <c r="U14" s="34" t="s">
        <v>319</v>
      </c>
      <c r="V14" s="35"/>
      <c r="W14" s="34" t="s">
        <v>828</v>
      </c>
      <c r="X14" s="34" t="s">
        <v>546</v>
      </c>
      <c r="Y14" s="34" t="s">
        <v>283</v>
      </c>
      <c r="Z14" s="34" t="s">
        <v>1310</v>
      </c>
      <c r="AA14" s="34" t="s">
        <v>863</v>
      </c>
      <c r="AB14" s="11" t="str">
        <f t="shared" si="3"/>
        <v>Chilińska-Pułkowska Alicja</v>
      </c>
      <c r="AC14" s="11">
        <f t="shared" si="4"/>
        <v>0</v>
      </c>
      <c r="AD14" s="11" t="str">
        <f t="shared" si="5"/>
        <v>Pruszcz Gdański</v>
      </c>
      <c r="AE14" s="11">
        <f t="shared" si="6"/>
        <v>40.604484709343382</v>
      </c>
      <c r="AF14" s="11">
        <f t="shared" si="7"/>
        <v>33.277834051343937</v>
      </c>
      <c r="AG14" s="11">
        <f t="shared" si="8"/>
        <v>0.924954735593432</v>
      </c>
      <c r="AH14" s="11">
        <f t="shared" si="9"/>
        <v>1</v>
      </c>
      <c r="AI14" s="11">
        <f t="shared" si="10"/>
        <v>0.94594594594594594</v>
      </c>
      <c r="AJ14" s="11">
        <f t="shared" si="11"/>
        <v>1</v>
      </c>
    </row>
    <row r="15" spans="1:36">
      <c r="A15" s="31">
        <v>103</v>
      </c>
      <c r="B15" s="32"/>
      <c r="C15" s="31">
        <v>10</v>
      </c>
      <c r="D15" s="31">
        <v>3085</v>
      </c>
      <c r="E15" s="31" t="s">
        <v>1316</v>
      </c>
      <c r="F15" s="31" t="s">
        <v>1317</v>
      </c>
      <c r="G15" s="31">
        <v>1975</v>
      </c>
      <c r="H15" s="31" t="s">
        <v>858</v>
      </c>
      <c r="I15" s="32"/>
      <c r="J15" s="31">
        <v>35</v>
      </c>
      <c r="K15" s="31">
        <v>9</v>
      </c>
      <c r="L15" s="31">
        <v>35</v>
      </c>
      <c r="M15" s="31" t="s">
        <v>1318</v>
      </c>
      <c r="N15" s="31">
        <v>0</v>
      </c>
      <c r="O15" s="31" t="s">
        <v>1033</v>
      </c>
      <c r="P15" s="32"/>
      <c r="Q15" s="31" t="s">
        <v>576</v>
      </c>
      <c r="R15" s="32"/>
      <c r="S15" s="31" t="s">
        <v>845</v>
      </c>
      <c r="T15" s="31" t="s">
        <v>432</v>
      </c>
      <c r="U15" s="31" t="s">
        <v>403</v>
      </c>
      <c r="V15" s="32"/>
      <c r="W15" s="31" t="s">
        <v>1038</v>
      </c>
      <c r="X15" s="31" t="s">
        <v>862</v>
      </c>
      <c r="Y15" s="31" t="s">
        <v>429</v>
      </c>
      <c r="Z15" s="31" t="s">
        <v>1310</v>
      </c>
      <c r="AA15" s="31" t="s">
        <v>558</v>
      </c>
      <c r="AB15" s="11" t="str">
        <f t="shared" si="3"/>
        <v>Janicka Beata</v>
      </c>
      <c r="AC15" s="11">
        <f t="shared" si="4"/>
        <v>0</v>
      </c>
      <c r="AD15" s="11" t="str">
        <f t="shared" si="5"/>
        <v>Pruszcz Gdański</v>
      </c>
      <c r="AE15" s="11">
        <f t="shared" si="6"/>
        <v>40.591813231154219</v>
      </c>
      <c r="AF15" s="11">
        <f t="shared" si="7"/>
        <v>33.267449007637985</v>
      </c>
      <c r="AG15" s="11">
        <f t="shared" si="8"/>
        <v>0.99968792909749082</v>
      </c>
      <c r="AH15" s="11">
        <f t="shared" si="9"/>
        <v>1</v>
      </c>
      <c r="AI15" s="11">
        <f t="shared" si="10"/>
        <v>1</v>
      </c>
      <c r="AJ15" s="11">
        <f t="shared" si="11"/>
        <v>1</v>
      </c>
    </row>
    <row r="16" spans="1:36">
      <c r="A16" s="34">
        <v>118</v>
      </c>
      <c r="B16" s="35"/>
      <c r="C16" s="34">
        <v>11</v>
      </c>
      <c r="D16" s="34">
        <v>3088</v>
      </c>
      <c r="E16" s="34" t="s">
        <v>1319</v>
      </c>
      <c r="F16" s="34" t="s">
        <v>1240</v>
      </c>
      <c r="G16" s="34">
        <v>1982</v>
      </c>
      <c r="H16" s="34" t="s">
        <v>57</v>
      </c>
      <c r="I16" s="34" t="s">
        <v>1320</v>
      </c>
      <c r="J16" s="34">
        <v>34</v>
      </c>
      <c r="K16" s="34">
        <v>8</v>
      </c>
      <c r="L16" s="34">
        <v>34</v>
      </c>
      <c r="M16" s="34" t="s">
        <v>1321</v>
      </c>
      <c r="N16" s="34">
        <v>0</v>
      </c>
      <c r="O16" s="35"/>
      <c r="P16" s="35"/>
      <c r="Q16" s="34" t="s">
        <v>504</v>
      </c>
      <c r="R16" s="35"/>
      <c r="S16" s="34" t="s">
        <v>436</v>
      </c>
      <c r="T16" s="34" t="s">
        <v>1322</v>
      </c>
      <c r="U16" s="34" t="s">
        <v>571</v>
      </c>
      <c r="V16" s="35"/>
      <c r="W16" s="34" t="s">
        <v>762</v>
      </c>
      <c r="X16" s="34" t="s">
        <v>821</v>
      </c>
      <c r="Y16" s="34" t="s">
        <v>812</v>
      </c>
      <c r="Z16" s="34" t="s">
        <v>796</v>
      </c>
      <c r="AA16" s="34" t="s">
        <v>1323</v>
      </c>
      <c r="AB16" s="11" t="str">
        <f t="shared" si="3"/>
        <v>Skowrońska Katarzyna</v>
      </c>
      <c r="AC16" s="11" t="str">
        <f t="shared" si="4"/>
        <v>GR20</v>
      </c>
      <c r="AD16" s="11" t="str">
        <f t="shared" si="5"/>
        <v>Gdańsk</v>
      </c>
      <c r="AE16" s="11">
        <f t="shared" si="6"/>
        <v>39.432047138835529</v>
      </c>
      <c r="AF16" s="11">
        <f t="shared" si="7"/>
        <v>32.316950464562616</v>
      </c>
      <c r="AG16" s="11">
        <f t="shared" si="8"/>
        <v>1.0410318053344598</v>
      </c>
      <c r="AH16" s="11">
        <f t="shared" si="9"/>
        <v>0.88888888888888884</v>
      </c>
      <c r="AI16" s="11">
        <f t="shared" si="10"/>
        <v>0.97142857142857142</v>
      </c>
      <c r="AJ16" s="11">
        <f t="shared" si="11"/>
        <v>0.97671868386117389</v>
      </c>
    </row>
    <row r="17" spans="1:36">
      <c r="A17" s="31">
        <v>119</v>
      </c>
      <c r="B17" s="32"/>
      <c r="C17" s="31">
        <v>12</v>
      </c>
      <c r="D17" s="31">
        <v>3190</v>
      </c>
      <c r="E17" s="31" t="s">
        <v>1324</v>
      </c>
      <c r="F17" s="31" t="s">
        <v>1325</v>
      </c>
      <c r="G17" s="31">
        <v>1988</v>
      </c>
      <c r="H17" s="31" t="s">
        <v>57</v>
      </c>
      <c r="I17" s="32"/>
      <c r="J17" s="31">
        <v>34</v>
      </c>
      <c r="K17" s="31">
        <v>8</v>
      </c>
      <c r="L17" s="31">
        <v>34</v>
      </c>
      <c r="M17" s="31" t="s">
        <v>1326</v>
      </c>
      <c r="N17" s="31">
        <v>0</v>
      </c>
      <c r="O17" s="32"/>
      <c r="P17" s="32"/>
      <c r="Q17" s="31" t="s">
        <v>504</v>
      </c>
      <c r="R17" s="32"/>
      <c r="S17" s="31" t="s">
        <v>436</v>
      </c>
      <c r="T17" s="31" t="s">
        <v>1322</v>
      </c>
      <c r="U17" s="31" t="s">
        <v>729</v>
      </c>
      <c r="V17" s="32"/>
      <c r="W17" s="31" t="s">
        <v>762</v>
      </c>
      <c r="X17" s="31" t="s">
        <v>821</v>
      </c>
      <c r="Y17" s="31" t="s">
        <v>789</v>
      </c>
      <c r="Z17" s="31" t="s">
        <v>984</v>
      </c>
      <c r="AA17" s="31" t="s">
        <v>1323</v>
      </c>
      <c r="AB17" s="11" t="str">
        <f t="shared" si="3"/>
        <v>Wysocka Agata</v>
      </c>
      <c r="AC17" s="11">
        <f t="shared" si="4"/>
        <v>0</v>
      </c>
      <c r="AD17" s="11" t="str">
        <f t="shared" si="5"/>
        <v>Gdańsk</v>
      </c>
      <c r="AE17" s="11">
        <f t="shared" si="6"/>
        <v>39.359162169417488</v>
      </c>
      <c r="AF17" s="11">
        <f t="shared" si="7"/>
        <v>32.257216818525905</v>
      </c>
      <c r="AG17" s="11">
        <f t="shared" si="8"/>
        <v>0.99815163110448146</v>
      </c>
      <c r="AH17" s="11">
        <f t="shared" si="9"/>
        <v>1</v>
      </c>
      <c r="AI17" s="11">
        <f t="shared" si="10"/>
        <v>1</v>
      </c>
      <c r="AJ17" s="11">
        <f t="shared" si="11"/>
        <v>1</v>
      </c>
    </row>
    <row r="18" spans="1:36">
      <c r="A18" s="31">
        <v>139</v>
      </c>
      <c r="B18" s="32"/>
      <c r="C18" s="31">
        <v>13</v>
      </c>
      <c r="D18" s="31">
        <v>3138</v>
      </c>
      <c r="E18" s="31" t="s">
        <v>1327</v>
      </c>
      <c r="F18" s="31" t="s">
        <v>1287</v>
      </c>
      <c r="G18" s="31">
        <v>1976</v>
      </c>
      <c r="H18" s="31" t="s">
        <v>47</v>
      </c>
      <c r="I18" s="32"/>
      <c r="J18" s="31">
        <v>32</v>
      </c>
      <c r="K18" s="31">
        <v>9</v>
      </c>
      <c r="L18" s="31">
        <v>32</v>
      </c>
      <c r="M18" s="31" t="s">
        <v>1328</v>
      </c>
      <c r="N18" s="31">
        <v>0</v>
      </c>
      <c r="O18" s="31" t="s">
        <v>348</v>
      </c>
      <c r="P18" s="32"/>
      <c r="Q18" s="31" t="s">
        <v>575</v>
      </c>
      <c r="R18" s="31" t="s">
        <v>1329</v>
      </c>
      <c r="S18" s="31" t="s">
        <v>683</v>
      </c>
      <c r="T18" s="32"/>
      <c r="U18" s="31" t="s">
        <v>548</v>
      </c>
      <c r="V18" s="31" t="s">
        <v>1180</v>
      </c>
      <c r="W18" s="31" t="s">
        <v>650</v>
      </c>
      <c r="X18" s="31" t="s">
        <v>634</v>
      </c>
      <c r="Y18" s="31" t="s">
        <v>1018</v>
      </c>
      <c r="Z18" s="32"/>
      <c r="AA18" s="31" t="s">
        <v>956</v>
      </c>
      <c r="AB18" s="11" t="str">
        <f t="shared" si="3"/>
        <v>Sumera Anna</v>
      </c>
      <c r="AC18" s="11">
        <f t="shared" si="4"/>
        <v>0</v>
      </c>
      <c r="AD18" s="11" t="str">
        <f t="shared" si="5"/>
        <v>Warszawa</v>
      </c>
      <c r="AE18" s="11">
        <f t="shared" si="6"/>
        <v>37.043917335922337</v>
      </c>
      <c r="AF18" s="11">
        <f t="shared" si="7"/>
        <v>30.359733476259674</v>
      </c>
      <c r="AG18" s="11">
        <f t="shared" si="8"/>
        <v>0.95432320356501821</v>
      </c>
      <c r="AH18" s="11">
        <f t="shared" si="9"/>
        <v>1.125</v>
      </c>
      <c r="AI18" s="11">
        <f t="shared" si="10"/>
        <v>0.94117647058823528</v>
      </c>
      <c r="AJ18" s="11">
        <f t="shared" si="11"/>
        <v>1.0238362555396097</v>
      </c>
    </row>
    <row r="19" spans="1:36">
      <c r="A19" s="31">
        <v>145</v>
      </c>
      <c r="B19" s="32"/>
      <c r="C19" s="31">
        <v>14</v>
      </c>
      <c r="D19" s="31">
        <v>3193</v>
      </c>
      <c r="E19" s="31" t="s">
        <v>1330</v>
      </c>
      <c r="F19" s="31" t="s">
        <v>1331</v>
      </c>
      <c r="G19" s="31">
        <v>1995</v>
      </c>
      <c r="H19" s="31" t="s">
        <v>555</v>
      </c>
      <c r="I19" s="31" t="s">
        <v>1332</v>
      </c>
      <c r="J19" s="31">
        <v>32</v>
      </c>
      <c r="K19" s="31">
        <v>8</v>
      </c>
      <c r="L19" s="31">
        <v>32</v>
      </c>
      <c r="M19" s="31" t="s">
        <v>1333</v>
      </c>
      <c r="N19" s="31">
        <v>0</v>
      </c>
      <c r="O19" s="31" t="s">
        <v>1109</v>
      </c>
      <c r="P19" s="32"/>
      <c r="Q19" s="31" t="s">
        <v>348</v>
      </c>
      <c r="R19" s="32"/>
      <c r="S19" s="32"/>
      <c r="T19" s="31" t="s">
        <v>317</v>
      </c>
      <c r="U19" s="31" t="s">
        <v>1014</v>
      </c>
      <c r="V19" s="32"/>
      <c r="W19" s="31" t="s">
        <v>943</v>
      </c>
      <c r="X19" s="31" t="s">
        <v>350</v>
      </c>
      <c r="Y19" s="31" t="s">
        <v>996</v>
      </c>
      <c r="Z19" s="31" t="s">
        <v>282</v>
      </c>
      <c r="AA19" s="31" t="s">
        <v>1334</v>
      </c>
      <c r="AB19" s="11" t="str">
        <f t="shared" si="3"/>
        <v>Krauze Wioleta</v>
      </c>
      <c r="AC19" s="11" t="str">
        <f t="shared" si="4"/>
        <v>K.K. Tramwajarz</v>
      </c>
      <c r="AD19" s="11" t="str">
        <f t="shared" si="5"/>
        <v>Łódź</v>
      </c>
      <c r="AE19" s="11">
        <f t="shared" si="6"/>
        <v>36.181486185404189</v>
      </c>
      <c r="AF19" s="11">
        <f t="shared" si="7"/>
        <v>29.65291892330837</v>
      </c>
      <c r="AG19" s="11">
        <f t="shared" si="8"/>
        <v>1.0116461085717863</v>
      </c>
      <c r="AH19" s="11">
        <f t="shared" si="9"/>
        <v>0.88888888888888884</v>
      </c>
      <c r="AI19" s="11">
        <f t="shared" si="10"/>
        <v>1</v>
      </c>
      <c r="AJ19" s="11">
        <f t="shared" si="11"/>
        <v>0.97671868386117389</v>
      </c>
    </row>
    <row r="20" spans="1:36">
      <c r="A20" s="34">
        <v>154</v>
      </c>
      <c r="B20" s="35"/>
      <c r="C20" s="34">
        <v>15</v>
      </c>
      <c r="D20" s="34">
        <v>3098</v>
      </c>
      <c r="E20" s="34" t="s">
        <v>1335</v>
      </c>
      <c r="F20" s="34" t="s">
        <v>1269</v>
      </c>
      <c r="G20" s="34">
        <v>1983</v>
      </c>
      <c r="H20" s="34" t="s">
        <v>57</v>
      </c>
      <c r="I20" s="35"/>
      <c r="J20" s="34">
        <v>31</v>
      </c>
      <c r="K20" s="34">
        <v>7</v>
      </c>
      <c r="L20" s="34">
        <v>31</v>
      </c>
      <c r="M20" s="34" t="s">
        <v>1336</v>
      </c>
      <c r="N20" s="34">
        <v>0</v>
      </c>
      <c r="O20" s="35"/>
      <c r="P20" s="35"/>
      <c r="Q20" s="34" t="s">
        <v>883</v>
      </c>
      <c r="R20" s="35"/>
      <c r="S20" s="35"/>
      <c r="T20" s="34" t="s">
        <v>285</v>
      </c>
      <c r="U20" s="34" t="s">
        <v>1093</v>
      </c>
      <c r="V20" s="35"/>
      <c r="W20" s="34" t="s">
        <v>398</v>
      </c>
      <c r="X20" s="34" t="s">
        <v>821</v>
      </c>
      <c r="Y20" s="34" t="s">
        <v>1337</v>
      </c>
      <c r="Z20" s="34" t="s">
        <v>584</v>
      </c>
      <c r="AA20" s="34" t="s">
        <v>480</v>
      </c>
      <c r="AB20" s="11" t="str">
        <f t="shared" si="3"/>
        <v>Kowalska Agnieszka</v>
      </c>
      <c r="AC20" s="11">
        <f t="shared" si="4"/>
        <v>0</v>
      </c>
      <c r="AD20" s="11" t="str">
        <f t="shared" si="5"/>
        <v>Gdańsk</v>
      </c>
      <c r="AE20" s="11">
        <f t="shared" si="6"/>
        <v>35.050814742110312</v>
      </c>
      <c r="AF20" s="11">
        <f t="shared" si="7"/>
        <v>28.726265206954984</v>
      </c>
      <c r="AG20" s="11">
        <f t="shared" si="8"/>
        <v>0.98977441745166073</v>
      </c>
      <c r="AH20" s="11">
        <f t="shared" si="9"/>
        <v>0.875</v>
      </c>
      <c r="AI20" s="11">
        <f t="shared" si="10"/>
        <v>0.96875</v>
      </c>
      <c r="AJ20" s="11">
        <f t="shared" si="11"/>
        <v>0.97364718061516808</v>
      </c>
    </row>
    <row r="21" spans="1:36">
      <c r="A21" s="34">
        <v>156</v>
      </c>
      <c r="B21" s="35"/>
      <c r="C21" s="34">
        <v>16</v>
      </c>
      <c r="D21" s="34">
        <v>3156</v>
      </c>
      <c r="E21" s="34" t="s">
        <v>1338</v>
      </c>
      <c r="F21" s="34" t="s">
        <v>1339</v>
      </c>
      <c r="G21" s="34">
        <v>1987</v>
      </c>
      <c r="H21" s="34" t="s">
        <v>57</v>
      </c>
      <c r="I21" s="35"/>
      <c r="J21" s="34">
        <v>30</v>
      </c>
      <c r="K21" s="34">
        <v>8</v>
      </c>
      <c r="L21" s="34">
        <v>30</v>
      </c>
      <c r="M21" s="34" t="s">
        <v>1340</v>
      </c>
      <c r="N21" s="34">
        <v>0</v>
      </c>
      <c r="O21" s="35"/>
      <c r="P21" s="35"/>
      <c r="Q21" s="34" t="s">
        <v>287</v>
      </c>
      <c r="R21" s="34" t="s">
        <v>399</v>
      </c>
      <c r="S21" s="34" t="s">
        <v>827</v>
      </c>
      <c r="T21" s="34" t="s">
        <v>1003</v>
      </c>
      <c r="U21" s="35"/>
      <c r="V21" s="34" t="s">
        <v>978</v>
      </c>
      <c r="W21" s="34" t="s">
        <v>401</v>
      </c>
      <c r="X21" s="34" t="s">
        <v>916</v>
      </c>
      <c r="Y21" s="35"/>
      <c r="Z21" s="34" t="s">
        <v>1184</v>
      </c>
      <c r="AA21" s="34" t="s">
        <v>1323</v>
      </c>
      <c r="AB21" s="11" t="str">
        <f t="shared" si="3"/>
        <v>Woronowska Ela</v>
      </c>
      <c r="AC21" s="11">
        <f t="shared" si="4"/>
        <v>0</v>
      </c>
      <c r="AD21" s="11" t="str">
        <f t="shared" si="5"/>
        <v>Gdańsk</v>
      </c>
      <c r="AE21" s="11">
        <f t="shared" si="6"/>
        <v>33.920143298816434</v>
      </c>
      <c r="AF21" s="11">
        <f t="shared" si="7"/>
        <v>27.799611490601599</v>
      </c>
      <c r="AG21" s="11">
        <f t="shared" si="8"/>
        <v>1.0483027448432678</v>
      </c>
      <c r="AH21" s="11">
        <f t="shared" si="9"/>
        <v>1.1428571428571428</v>
      </c>
      <c r="AI21" s="11">
        <f t="shared" si="10"/>
        <v>0.967741935483871</v>
      </c>
      <c r="AJ21" s="11">
        <f t="shared" si="11"/>
        <v>1.0270660870893518</v>
      </c>
    </row>
    <row r="22" spans="1:36">
      <c r="A22" s="31">
        <v>159</v>
      </c>
      <c r="B22" s="32"/>
      <c r="C22" s="31">
        <v>17</v>
      </c>
      <c r="D22" s="31">
        <v>3075</v>
      </c>
      <c r="E22" s="31" t="s">
        <v>1341</v>
      </c>
      <c r="F22" s="31" t="s">
        <v>1342</v>
      </c>
      <c r="G22" s="31">
        <v>1978</v>
      </c>
      <c r="H22" s="31" t="s">
        <v>1203</v>
      </c>
      <c r="I22" s="31" t="s">
        <v>1343</v>
      </c>
      <c r="J22" s="31">
        <v>30</v>
      </c>
      <c r="K22" s="31">
        <v>8</v>
      </c>
      <c r="L22" s="31">
        <v>30</v>
      </c>
      <c r="M22" s="31" t="s">
        <v>1344</v>
      </c>
      <c r="N22" s="31">
        <v>0</v>
      </c>
      <c r="O22" s="31" t="s">
        <v>656</v>
      </c>
      <c r="P22" s="32"/>
      <c r="Q22" s="31" t="s">
        <v>812</v>
      </c>
      <c r="R22" s="32"/>
      <c r="S22" s="31" t="s">
        <v>1205</v>
      </c>
      <c r="T22" s="32"/>
      <c r="U22" s="31" t="s">
        <v>1345</v>
      </c>
      <c r="V22" s="31" t="s">
        <v>477</v>
      </c>
      <c r="W22" s="31" t="s">
        <v>828</v>
      </c>
      <c r="X22" s="31" t="s">
        <v>1110</v>
      </c>
      <c r="Y22" s="31" t="s">
        <v>865</v>
      </c>
      <c r="Z22" s="32"/>
      <c r="AA22" s="31" t="s">
        <v>323</v>
      </c>
      <c r="AB22" s="11" t="str">
        <f t="shared" si="3"/>
        <v>Block Barbara</v>
      </c>
      <c r="AC22" s="11" t="str">
        <f t="shared" si="4"/>
        <v>WTC</v>
      </c>
      <c r="AD22" s="11" t="str">
        <f t="shared" si="5"/>
        <v>Wejherowo</v>
      </c>
      <c r="AE22" s="11">
        <f t="shared" si="6"/>
        <v>32.838504715684891</v>
      </c>
      <c r="AF22" s="11">
        <f t="shared" si="7"/>
        <v>26.913143172369264</v>
      </c>
      <c r="AG22" s="11">
        <f t="shared" si="8"/>
        <v>0.96811220478631399</v>
      </c>
      <c r="AH22" s="11">
        <f t="shared" si="9"/>
        <v>1</v>
      </c>
      <c r="AI22" s="11">
        <f t="shared" si="10"/>
        <v>1</v>
      </c>
      <c r="AJ22" s="11">
        <f t="shared" si="11"/>
        <v>1</v>
      </c>
    </row>
    <row r="23" spans="1:36">
      <c r="A23" s="34">
        <v>160</v>
      </c>
      <c r="B23" s="35"/>
      <c r="C23" s="34">
        <v>18</v>
      </c>
      <c r="D23" s="34">
        <v>3091</v>
      </c>
      <c r="E23" s="34" t="s">
        <v>1346</v>
      </c>
      <c r="F23" s="34" t="s">
        <v>1287</v>
      </c>
      <c r="G23" s="34">
        <v>1974</v>
      </c>
      <c r="H23" s="34" t="s">
        <v>1203</v>
      </c>
      <c r="I23" s="34" t="s">
        <v>1343</v>
      </c>
      <c r="J23" s="34">
        <v>30</v>
      </c>
      <c r="K23" s="34">
        <v>8</v>
      </c>
      <c r="L23" s="34">
        <v>30</v>
      </c>
      <c r="M23" s="34" t="s">
        <v>1347</v>
      </c>
      <c r="N23" s="34">
        <v>0</v>
      </c>
      <c r="O23" s="34" t="s">
        <v>656</v>
      </c>
      <c r="P23" s="35"/>
      <c r="Q23" s="34" t="s">
        <v>812</v>
      </c>
      <c r="R23" s="35"/>
      <c r="S23" s="34" t="s">
        <v>1205</v>
      </c>
      <c r="T23" s="35"/>
      <c r="U23" s="34" t="s">
        <v>1345</v>
      </c>
      <c r="V23" s="34" t="s">
        <v>477</v>
      </c>
      <c r="W23" s="34" t="s">
        <v>828</v>
      </c>
      <c r="X23" s="34" t="s">
        <v>1110</v>
      </c>
      <c r="Y23" s="34" t="s">
        <v>865</v>
      </c>
      <c r="Z23" s="35"/>
      <c r="AA23" s="34" t="s">
        <v>629</v>
      </c>
      <c r="AB23" s="11" t="str">
        <f t="shared" si="3"/>
        <v>Socha Anna</v>
      </c>
      <c r="AC23" s="11" t="str">
        <f t="shared" si="4"/>
        <v>WTC</v>
      </c>
      <c r="AD23" s="11" t="str">
        <f t="shared" si="5"/>
        <v>Wejherowo</v>
      </c>
      <c r="AE23" s="11">
        <f t="shared" si="6"/>
        <v>32.834374475806179</v>
      </c>
      <c r="AF23" s="11">
        <f t="shared" si="7"/>
        <v>26.909758190679192</v>
      </c>
      <c r="AG23" s="11">
        <f t="shared" si="8"/>
        <v>0.99987422570197793</v>
      </c>
      <c r="AH23" s="11">
        <f t="shared" si="9"/>
        <v>1</v>
      </c>
      <c r="AI23" s="11">
        <f t="shared" si="10"/>
        <v>1</v>
      </c>
      <c r="AJ23" s="11">
        <f t="shared" si="11"/>
        <v>1</v>
      </c>
    </row>
    <row r="24" spans="1:36">
      <c r="A24" s="34">
        <v>166</v>
      </c>
      <c r="B24" s="35"/>
      <c r="C24" s="34">
        <v>19</v>
      </c>
      <c r="D24" s="34">
        <v>3182</v>
      </c>
      <c r="E24" s="34" t="s">
        <v>1348</v>
      </c>
      <c r="F24" s="34" t="s">
        <v>1287</v>
      </c>
      <c r="G24" s="34">
        <v>1979</v>
      </c>
      <c r="H24" s="34" t="s">
        <v>57</v>
      </c>
      <c r="I24" s="35"/>
      <c r="J24" s="34">
        <v>28</v>
      </c>
      <c r="K24" s="34">
        <v>9</v>
      </c>
      <c r="L24" s="34">
        <v>28</v>
      </c>
      <c r="M24" s="34" t="s">
        <v>1349</v>
      </c>
      <c r="N24" s="34">
        <v>0</v>
      </c>
      <c r="O24" s="34" t="s">
        <v>843</v>
      </c>
      <c r="P24" s="34" t="s">
        <v>911</v>
      </c>
      <c r="Q24" s="34" t="s">
        <v>1350</v>
      </c>
      <c r="R24" s="34" t="s">
        <v>463</v>
      </c>
      <c r="S24" s="34" t="s">
        <v>1118</v>
      </c>
      <c r="T24" s="35"/>
      <c r="U24" s="34" t="s">
        <v>969</v>
      </c>
      <c r="V24" s="34" t="s">
        <v>373</v>
      </c>
      <c r="W24" s="34" t="s">
        <v>345</v>
      </c>
      <c r="X24" s="35"/>
      <c r="Y24" s="34" t="s">
        <v>550</v>
      </c>
      <c r="Z24" s="35"/>
      <c r="AA24" s="34" t="s">
        <v>1334</v>
      </c>
      <c r="AB24" s="11" t="str">
        <f t="shared" si="3"/>
        <v>Kluczek-Kollar Anna</v>
      </c>
      <c r="AC24" s="11">
        <f t="shared" si="4"/>
        <v>0</v>
      </c>
      <c r="AD24" s="11" t="str">
        <f t="shared" si="5"/>
        <v>Gdańsk</v>
      </c>
      <c r="AE24" s="11">
        <f t="shared" si="6"/>
        <v>30.645416177419101</v>
      </c>
      <c r="AF24" s="11">
        <f t="shared" si="7"/>
        <v>25.11577431130058</v>
      </c>
      <c r="AG24" s="11">
        <f t="shared" si="8"/>
        <v>0.9959289762941157</v>
      </c>
      <c r="AH24" s="11">
        <f t="shared" si="9"/>
        <v>1.125</v>
      </c>
      <c r="AI24" s="11">
        <f t="shared" si="10"/>
        <v>0.93333333333333335</v>
      </c>
      <c r="AJ24" s="11">
        <f t="shared" si="11"/>
        <v>1.0238362555396097</v>
      </c>
    </row>
    <row r="25" spans="1:36">
      <c r="A25" s="31">
        <v>167</v>
      </c>
      <c r="B25" s="32"/>
      <c r="C25" s="31">
        <v>20</v>
      </c>
      <c r="D25" s="31">
        <v>3181</v>
      </c>
      <c r="E25" s="31" t="s">
        <v>1351</v>
      </c>
      <c r="F25" s="31" t="s">
        <v>1240</v>
      </c>
      <c r="G25" s="31">
        <v>1982</v>
      </c>
      <c r="H25" s="31" t="s">
        <v>57</v>
      </c>
      <c r="I25" s="32"/>
      <c r="J25" s="31">
        <v>28</v>
      </c>
      <c r="K25" s="31">
        <v>9</v>
      </c>
      <c r="L25" s="31">
        <v>28</v>
      </c>
      <c r="M25" s="31" t="s">
        <v>1352</v>
      </c>
      <c r="N25" s="31">
        <v>0</v>
      </c>
      <c r="O25" s="31" t="s">
        <v>843</v>
      </c>
      <c r="P25" s="31" t="s">
        <v>911</v>
      </c>
      <c r="Q25" s="31" t="s">
        <v>1350</v>
      </c>
      <c r="R25" s="31" t="s">
        <v>463</v>
      </c>
      <c r="S25" s="31" t="s">
        <v>1118</v>
      </c>
      <c r="T25" s="32"/>
      <c r="U25" s="31" t="s">
        <v>969</v>
      </c>
      <c r="V25" s="31" t="s">
        <v>373</v>
      </c>
      <c r="W25" s="31" t="s">
        <v>345</v>
      </c>
      <c r="X25" s="32"/>
      <c r="Y25" s="31" t="s">
        <v>550</v>
      </c>
      <c r="Z25" s="32"/>
      <c r="AA25" s="31" t="s">
        <v>1334</v>
      </c>
      <c r="AB25" s="11" t="str">
        <f t="shared" si="3"/>
        <v>Kinowska Katarzyna</v>
      </c>
      <c r="AC25" s="11">
        <f t="shared" si="4"/>
        <v>0</v>
      </c>
      <c r="AD25" s="11" t="str">
        <f t="shared" si="5"/>
        <v>Gdańsk</v>
      </c>
      <c r="AE25" s="11">
        <f t="shared" si="6"/>
        <v>30.643496940457936</v>
      </c>
      <c r="AF25" s="11">
        <f t="shared" si="7"/>
        <v>25.114201380390213</v>
      </c>
      <c r="AG25" s="11">
        <f t="shared" si="8"/>
        <v>0.99993737278847661</v>
      </c>
      <c r="AH25" s="11">
        <f t="shared" si="9"/>
        <v>1</v>
      </c>
      <c r="AI25" s="11">
        <f t="shared" si="10"/>
        <v>1</v>
      </c>
      <c r="AJ25" s="11">
        <f t="shared" si="11"/>
        <v>1</v>
      </c>
    </row>
    <row r="26" spans="1:36">
      <c r="A26" s="34">
        <v>188</v>
      </c>
      <c r="B26" s="35"/>
      <c r="C26" s="34">
        <v>21</v>
      </c>
      <c r="D26" s="34">
        <v>3188</v>
      </c>
      <c r="E26" s="34" t="s">
        <v>1353</v>
      </c>
      <c r="F26" s="34" t="s">
        <v>1244</v>
      </c>
      <c r="G26" s="34">
        <v>1961</v>
      </c>
      <c r="H26" s="34" t="s">
        <v>1354</v>
      </c>
      <c r="I26" s="34" t="s">
        <v>1355</v>
      </c>
      <c r="J26" s="34">
        <v>24</v>
      </c>
      <c r="K26" s="34">
        <v>6</v>
      </c>
      <c r="L26" s="34">
        <v>24</v>
      </c>
      <c r="M26" s="34" t="s">
        <v>1356</v>
      </c>
      <c r="N26" s="34">
        <v>0</v>
      </c>
      <c r="O26" s="35"/>
      <c r="P26" s="35"/>
      <c r="Q26" s="35"/>
      <c r="R26" s="34" t="s">
        <v>948</v>
      </c>
      <c r="S26" s="34" t="s">
        <v>499</v>
      </c>
      <c r="T26" s="34" t="s">
        <v>400</v>
      </c>
      <c r="U26" s="35"/>
      <c r="V26" s="35"/>
      <c r="W26" s="34" t="s">
        <v>544</v>
      </c>
      <c r="X26" s="34" t="s">
        <v>679</v>
      </c>
      <c r="Y26" s="35"/>
      <c r="Z26" s="34" t="s">
        <v>596</v>
      </c>
      <c r="AA26" s="34" t="s">
        <v>939</v>
      </c>
      <c r="AB26" s="11" t="str">
        <f t="shared" si="3"/>
        <v>Baranowska Ewa</v>
      </c>
      <c r="AC26" s="11" t="str">
        <f t="shared" si="4"/>
        <v>embike</v>
      </c>
      <c r="AD26" s="11" t="str">
        <f t="shared" si="5"/>
        <v>Malbork</v>
      </c>
      <c r="AE26" s="11">
        <f t="shared" si="6"/>
        <v>26.265854520392516</v>
      </c>
      <c r="AF26" s="11">
        <f t="shared" si="7"/>
        <v>21.526458326048754</v>
      </c>
      <c r="AG26" s="11">
        <f t="shared" si="8"/>
        <v>1.0998036987292075</v>
      </c>
      <c r="AH26" s="11">
        <f t="shared" si="9"/>
        <v>0.66666666666666663</v>
      </c>
      <c r="AI26" s="11">
        <f t="shared" si="10"/>
        <v>0.8571428571428571</v>
      </c>
      <c r="AJ26" s="11">
        <f t="shared" si="11"/>
        <v>0.92210791148172777</v>
      </c>
    </row>
    <row r="27" spans="1:36">
      <c r="A27" s="34">
        <v>192</v>
      </c>
      <c r="B27" s="35"/>
      <c r="C27" s="34">
        <v>22</v>
      </c>
      <c r="D27" s="34">
        <v>3223</v>
      </c>
      <c r="E27" s="34" t="s">
        <v>1357</v>
      </c>
      <c r="F27" s="34" t="s">
        <v>1358</v>
      </c>
      <c r="G27" s="34">
        <v>1986</v>
      </c>
      <c r="H27" s="34" t="s">
        <v>1359</v>
      </c>
      <c r="I27" s="34" t="s">
        <v>1360</v>
      </c>
      <c r="J27" s="34">
        <v>24</v>
      </c>
      <c r="K27" s="34">
        <v>6</v>
      </c>
      <c r="L27" s="34">
        <v>24</v>
      </c>
      <c r="M27" s="34" t="s">
        <v>1361</v>
      </c>
      <c r="N27" s="34">
        <v>0</v>
      </c>
      <c r="O27" s="35"/>
      <c r="P27" s="35"/>
      <c r="Q27" s="34" t="s">
        <v>651</v>
      </c>
      <c r="R27" s="35"/>
      <c r="S27" s="34" t="s">
        <v>420</v>
      </c>
      <c r="T27" s="34" t="s">
        <v>821</v>
      </c>
      <c r="U27" s="35"/>
      <c r="V27" s="35"/>
      <c r="W27" s="34" t="s">
        <v>1362</v>
      </c>
      <c r="X27" s="34" t="s">
        <v>639</v>
      </c>
      <c r="Y27" s="35"/>
      <c r="Z27" s="34" t="s">
        <v>1363</v>
      </c>
      <c r="AA27" s="34" t="s">
        <v>716</v>
      </c>
      <c r="AB27" s="11" t="str">
        <f t="shared" si="3"/>
        <v>Szczepkowska Ewelina</v>
      </c>
      <c r="AC27" s="11" t="str">
        <f t="shared" si="4"/>
        <v>Fiamp Gump</v>
      </c>
      <c r="AD27" s="11" t="str">
        <f t="shared" si="5"/>
        <v>Zary</v>
      </c>
      <c r="AE27" s="11">
        <f t="shared" si="6"/>
        <v>24.71584735590892</v>
      </c>
      <c r="AF27" s="11">
        <f t="shared" si="7"/>
        <v>20.256133593022156</v>
      </c>
      <c r="AG27" s="11">
        <f t="shared" si="8"/>
        <v>0.94098775034026827</v>
      </c>
      <c r="AH27" s="11">
        <f t="shared" si="9"/>
        <v>1</v>
      </c>
      <c r="AI27" s="11">
        <f t="shared" si="10"/>
        <v>1</v>
      </c>
      <c r="AJ27" s="11">
        <f t="shared" si="11"/>
        <v>1</v>
      </c>
    </row>
    <row r="28" spans="1:36">
      <c r="A28" s="34">
        <v>208</v>
      </c>
      <c r="B28" s="35"/>
      <c r="C28" s="34">
        <v>23</v>
      </c>
      <c r="D28" s="34">
        <v>3169</v>
      </c>
      <c r="E28" s="34" t="s">
        <v>1364</v>
      </c>
      <c r="F28" s="34" t="s">
        <v>1287</v>
      </c>
      <c r="G28" s="34">
        <v>1956</v>
      </c>
      <c r="H28" s="34" t="s">
        <v>47</v>
      </c>
      <c r="I28" s="34" t="s">
        <v>1365</v>
      </c>
      <c r="J28" s="34">
        <v>17</v>
      </c>
      <c r="K28" s="34">
        <v>5</v>
      </c>
      <c r="L28" s="34">
        <v>17</v>
      </c>
      <c r="M28" s="34" t="s">
        <v>1366</v>
      </c>
      <c r="N28" s="34">
        <v>0</v>
      </c>
      <c r="O28" s="35"/>
      <c r="P28" s="34" t="s">
        <v>806</v>
      </c>
      <c r="Q28" s="35"/>
      <c r="R28" s="34" t="s">
        <v>278</v>
      </c>
      <c r="S28" s="34" t="s">
        <v>668</v>
      </c>
      <c r="T28" s="35"/>
      <c r="U28" s="35"/>
      <c r="V28" s="35"/>
      <c r="W28" s="34" t="s">
        <v>1249</v>
      </c>
      <c r="X28" s="35"/>
      <c r="Y28" s="35"/>
      <c r="Z28" s="34" t="s">
        <v>416</v>
      </c>
      <c r="AA28" s="34" t="s">
        <v>505</v>
      </c>
      <c r="AB28" s="11" t="str">
        <f t="shared" si="3"/>
        <v>Olbrycht Anna</v>
      </c>
      <c r="AC28" s="11" t="str">
        <f t="shared" si="4"/>
        <v>OLBnO</v>
      </c>
      <c r="AD28" s="11" t="str">
        <f t="shared" si="5"/>
        <v>Warszawa</v>
      </c>
      <c r="AE28" s="11">
        <f t="shared" si="6"/>
        <v>17.507058543768821</v>
      </c>
      <c r="AF28" s="11">
        <f t="shared" si="7"/>
        <v>14.348094628390694</v>
      </c>
      <c r="AG28" s="11">
        <f t="shared" si="8"/>
        <v>1.0802352446964925</v>
      </c>
      <c r="AH28" s="11">
        <f t="shared" si="9"/>
        <v>0.83333333333333337</v>
      </c>
      <c r="AI28" s="11">
        <f t="shared" si="10"/>
        <v>0.70833333333333337</v>
      </c>
      <c r="AJ28" s="11">
        <f t="shared" si="11"/>
        <v>0.96419250400262724</v>
      </c>
    </row>
    <row r="29" spans="1:36">
      <c r="A29" s="31">
        <v>209</v>
      </c>
      <c r="B29" s="32"/>
      <c r="C29" s="31">
        <v>24</v>
      </c>
      <c r="D29" s="31">
        <v>3115</v>
      </c>
      <c r="E29" s="31" t="s">
        <v>1367</v>
      </c>
      <c r="F29" s="31" t="s">
        <v>1368</v>
      </c>
      <c r="G29" s="31">
        <v>1972</v>
      </c>
      <c r="H29" s="31" t="s">
        <v>92</v>
      </c>
      <c r="I29" s="32"/>
      <c r="J29" s="31">
        <v>14</v>
      </c>
      <c r="K29" s="31">
        <v>3</v>
      </c>
      <c r="L29" s="31">
        <v>14</v>
      </c>
      <c r="M29" s="31" t="s">
        <v>1369</v>
      </c>
      <c r="N29" s="31">
        <v>0</v>
      </c>
      <c r="O29" s="32"/>
      <c r="P29" s="32"/>
      <c r="Q29" s="32"/>
      <c r="R29" s="32"/>
      <c r="S29" s="32"/>
      <c r="T29" s="31" t="s">
        <v>1370</v>
      </c>
      <c r="U29" s="32"/>
      <c r="V29" s="32"/>
      <c r="W29" s="32"/>
      <c r="X29" s="31" t="s">
        <v>433</v>
      </c>
      <c r="Y29" s="32"/>
      <c r="Z29" s="31" t="s">
        <v>746</v>
      </c>
      <c r="AA29" s="31" t="s">
        <v>675</v>
      </c>
      <c r="AB29" s="11" t="str">
        <f t="shared" si="3"/>
        <v>Jeżewska Jola</v>
      </c>
      <c r="AC29" s="11">
        <f t="shared" si="4"/>
        <v>0</v>
      </c>
      <c r="AD29" s="11" t="str">
        <f t="shared" si="5"/>
        <v>Gdynia</v>
      </c>
      <c r="AE29" s="11">
        <f t="shared" si="6"/>
        <v>14.417577624280204</v>
      </c>
      <c r="AF29" s="11">
        <f t="shared" si="7"/>
        <v>11.816077929262924</v>
      </c>
      <c r="AG29" s="11">
        <f t="shared" si="8"/>
        <v>1.8076314623805607</v>
      </c>
      <c r="AH29" s="11">
        <f t="shared" si="9"/>
        <v>0.6</v>
      </c>
      <c r="AI29" s="11">
        <f t="shared" si="10"/>
        <v>0.82352941176470584</v>
      </c>
      <c r="AJ29" s="11">
        <f t="shared" si="11"/>
        <v>0.90288045144743423</v>
      </c>
    </row>
    <row r="30" spans="1:36">
      <c r="A30" s="31">
        <v>211</v>
      </c>
      <c r="B30" s="32"/>
      <c r="C30" s="31">
        <v>25</v>
      </c>
      <c r="D30" s="31">
        <v>3103</v>
      </c>
      <c r="E30" s="31" t="s">
        <v>1371</v>
      </c>
      <c r="F30" s="31" t="s">
        <v>1372</v>
      </c>
      <c r="G30" s="31">
        <v>1985</v>
      </c>
      <c r="H30" s="31" t="s">
        <v>1373</v>
      </c>
      <c r="I30" s="31" t="s">
        <v>1373</v>
      </c>
      <c r="J30" s="31">
        <v>13</v>
      </c>
      <c r="K30" s="31">
        <v>7</v>
      </c>
      <c r="L30" s="31">
        <v>26</v>
      </c>
      <c r="M30" s="31" t="s">
        <v>1374</v>
      </c>
      <c r="N30" s="31">
        <v>13</v>
      </c>
      <c r="O30" s="32"/>
      <c r="P30" s="32"/>
      <c r="Q30" s="31" t="s">
        <v>450</v>
      </c>
      <c r="R30" s="31" t="s">
        <v>439</v>
      </c>
      <c r="S30" s="31" t="s">
        <v>938</v>
      </c>
      <c r="T30" s="32"/>
      <c r="U30" s="31" t="s">
        <v>335</v>
      </c>
      <c r="V30" s="31" t="s">
        <v>1375</v>
      </c>
      <c r="W30" s="31" t="s">
        <v>1104</v>
      </c>
      <c r="X30" s="32"/>
      <c r="Y30" s="31" t="s">
        <v>770</v>
      </c>
      <c r="Z30" s="32"/>
      <c r="AA30" s="31" t="s">
        <v>730</v>
      </c>
      <c r="AB30" s="11" t="str">
        <f t="shared" si="3"/>
        <v>Miller Magda</v>
      </c>
      <c r="AC30" s="11" t="str">
        <f t="shared" si="4"/>
        <v>Kowale</v>
      </c>
      <c r="AD30" s="11" t="str">
        <f t="shared" si="5"/>
        <v>Kowale</v>
      </c>
      <c r="AE30" s="11">
        <f t="shared" si="6"/>
        <v>13.387750651117333</v>
      </c>
      <c r="AF30" s="11">
        <f t="shared" si="7"/>
        <v>10.972072362887001</v>
      </c>
      <c r="AG30" s="11">
        <f t="shared" si="8"/>
        <v>0.4767119155354449</v>
      </c>
      <c r="AH30" s="11">
        <f t="shared" si="9"/>
        <v>2.3333333333333335</v>
      </c>
      <c r="AI30" s="11">
        <f t="shared" si="10"/>
        <v>0.9285714285714286</v>
      </c>
      <c r="AJ30" s="11">
        <f t="shared" si="11"/>
        <v>1.1846644525422441</v>
      </c>
    </row>
    <row r="31" spans="1:36">
      <c r="A31" s="31">
        <v>213</v>
      </c>
      <c r="B31" s="32"/>
      <c r="C31" s="31">
        <v>26</v>
      </c>
      <c r="D31" s="31">
        <v>3101</v>
      </c>
      <c r="E31" s="31" t="s">
        <v>1376</v>
      </c>
      <c r="F31" s="31" t="s">
        <v>1377</v>
      </c>
      <c r="G31" s="31">
        <v>1984</v>
      </c>
      <c r="H31" s="31" t="s">
        <v>92</v>
      </c>
      <c r="I31" s="31" t="s">
        <v>1378</v>
      </c>
      <c r="J31" s="31">
        <v>12</v>
      </c>
      <c r="K31" s="31">
        <v>7</v>
      </c>
      <c r="L31" s="31">
        <v>26</v>
      </c>
      <c r="M31" s="31" t="s">
        <v>1379</v>
      </c>
      <c r="N31" s="31">
        <v>14</v>
      </c>
      <c r="O31" s="32"/>
      <c r="P31" s="32"/>
      <c r="Q31" s="31" t="s">
        <v>450</v>
      </c>
      <c r="R31" s="31" t="s">
        <v>746</v>
      </c>
      <c r="S31" s="31" t="s">
        <v>378</v>
      </c>
      <c r="T31" s="32"/>
      <c r="U31" s="31" t="s">
        <v>335</v>
      </c>
      <c r="V31" s="31" t="s">
        <v>1375</v>
      </c>
      <c r="W31" s="31" t="s">
        <v>476</v>
      </c>
      <c r="X31" s="32"/>
      <c r="Y31" s="31" t="s">
        <v>770</v>
      </c>
      <c r="Z31" s="32"/>
      <c r="AA31" s="31" t="s">
        <v>998</v>
      </c>
      <c r="AB31" s="11" t="str">
        <f t="shared" si="3"/>
        <v>Dziembowska Daria</v>
      </c>
      <c r="AC31" s="11" t="str">
        <f t="shared" si="4"/>
        <v>GR3miasto</v>
      </c>
      <c r="AD31" s="11" t="str">
        <f t="shared" si="5"/>
        <v>Gdynia</v>
      </c>
      <c r="AE31" s="11">
        <f t="shared" si="6"/>
        <v>12.357923677954462</v>
      </c>
      <c r="AF31" s="11">
        <f t="shared" si="7"/>
        <v>10.128066796511078</v>
      </c>
      <c r="AG31" s="11">
        <f t="shared" si="8"/>
        <v>0.99789283564118003</v>
      </c>
      <c r="AH31" s="11">
        <f t="shared" si="9"/>
        <v>1</v>
      </c>
      <c r="AI31" s="11">
        <f t="shared" si="10"/>
        <v>0.92307692307692313</v>
      </c>
      <c r="AJ31" s="11">
        <f t="shared" si="11"/>
        <v>1</v>
      </c>
    </row>
    <row r="32" spans="1:36">
      <c r="A32" s="34">
        <v>214</v>
      </c>
      <c r="B32" s="35"/>
      <c r="C32" s="34">
        <v>27</v>
      </c>
      <c r="D32" s="34">
        <v>3100</v>
      </c>
      <c r="E32" s="34" t="s">
        <v>1380</v>
      </c>
      <c r="F32" s="34" t="s">
        <v>1381</v>
      </c>
      <c r="G32" s="34">
        <v>1979</v>
      </c>
      <c r="H32" s="34" t="s">
        <v>92</v>
      </c>
      <c r="I32" s="34" t="s">
        <v>1378</v>
      </c>
      <c r="J32" s="34">
        <v>12</v>
      </c>
      <c r="K32" s="34">
        <v>7</v>
      </c>
      <c r="L32" s="34">
        <v>26</v>
      </c>
      <c r="M32" s="34" t="s">
        <v>1382</v>
      </c>
      <c r="N32" s="34">
        <v>14</v>
      </c>
      <c r="O32" s="35"/>
      <c r="P32" s="35"/>
      <c r="Q32" s="34" t="s">
        <v>450</v>
      </c>
      <c r="R32" s="34" t="s">
        <v>746</v>
      </c>
      <c r="S32" s="34" t="s">
        <v>938</v>
      </c>
      <c r="T32" s="35"/>
      <c r="U32" s="34" t="s">
        <v>335</v>
      </c>
      <c r="V32" s="34" t="s">
        <v>1375</v>
      </c>
      <c r="W32" s="34" t="s">
        <v>1045</v>
      </c>
      <c r="X32" s="35"/>
      <c r="Y32" s="34" t="s">
        <v>770</v>
      </c>
      <c r="Z32" s="35"/>
      <c r="AA32" s="34" t="s">
        <v>998</v>
      </c>
      <c r="AB32" s="11" t="str">
        <f t="shared" si="3"/>
        <v>Walczak Izabela</v>
      </c>
      <c r="AC32" s="11" t="str">
        <f t="shared" si="4"/>
        <v>GR3miasto</v>
      </c>
      <c r="AD32" s="11" t="str">
        <f t="shared" si="5"/>
        <v>Gdynia</v>
      </c>
      <c r="AE32" s="11">
        <f t="shared" si="6"/>
        <v>12.357551686633371</v>
      </c>
      <c r="AF32" s="11">
        <f t="shared" si="7"/>
        <v>10.127761927097259</v>
      </c>
      <c r="AG32" s="11">
        <f t="shared" si="8"/>
        <v>0.999969898558141</v>
      </c>
      <c r="AH32" s="11">
        <f t="shared" si="9"/>
        <v>1</v>
      </c>
      <c r="AI32" s="11">
        <f t="shared" si="10"/>
        <v>1</v>
      </c>
      <c r="AJ32" s="11">
        <f t="shared" si="11"/>
        <v>1</v>
      </c>
    </row>
    <row r="33" spans="1:36">
      <c r="A33" s="34">
        <v>216</v>
      </c>
      <c r="B33" s="35"/>
      <c r="C33" s="34">
        <v>28</v>
      </c>
      <c r="D33" s="34">
        <v>3163</v>
      </c>
      <c r="E33" s="34" t="s">
        <v>1383</v>
      </c>
      <c r="F33" s="34" t="s">
        <v>1314</v>
      </c>
      <c r="G33" s="34">
        <v>1987</v>
      </c>
      <c r="H33" s="34" t="s">
        <v>57</v>
      </c>
      <c r="I33" s="35"/>
      <c r="J33" s="34">
        <v>9</v>
      </c>
      <c r="K33" s="34">
        <v>2</v>
      </c>
      <c r="L33" s="34">
        <v>9</v>
      </c>
      <c r="M33" s="34" t="s">
        <v>1384</v>
      </c>
      <c r="N33" s="34">
        <v>0</v>
      </c>
      <c r="O33" s="35"/>
      <c r="P33" s="35"/>
      <c r="Q33" s="35"/>
      <c r="R33" s="35"/>
      <c r="S33" s="35"/>
      <c r="T33" s="34" t="s">
        <v>1004</v>
      </c>
      <c r="U33" s="35"/>
      <c r="V33" s="35"/>
      <c r="W33" s="35"/>
      <c r="X33" s="35"/>
      <c r="Y33" s="35"/>
      <c r="Z33" s="34" t="s">
        <v>415</v>
      </c>
      <c r="AA33" s="34" t="s">
        <v>624</v>
      </c>
      <c r="AB33" s="11" t="str">
        <f t="shared" si="3"/>
        <v>Młyńska Alicja</v>
      </c>
      <c r="AC33" s="11">
        <f t="shared" si="4"/>
        <v>0</v>
      </c>
      <c r="AD33" s="11" t="str">
        <f t="shared" si="5"/>
        <v>Gdańsk</v>
      </c>
      <c r="AE33" s="11">
        <f t="shared" si="6"/>
        <v>9.2681637649750286</v>
      </c>
      <c r="AF33" s="11">
        <f t="shared" si="7"/>
        <v>7.5958214453229438</v>
      </c>
      <c r="AG33" s="11">
        <f t="shared" si="8"/>
        <v>2.1548290847765452</v>
      </c>
      <c r="AH33" s="11">
        <f t="shared" si="9"/>
        <v>0.2857142857142857</v>
      </c>
      <c r="AI33" s="11">
        <f t="shared" si="10"/>
        <v>0.75</v>
      </c>
      <c r="AJ33" s="11">
        <f t="shared" si="11"/>
        <v>0.7783705415511708</v>
      </c>
    </row>
    <row r="34" spans="1:36">
      <c r="A34" s="34">
        <v>220</v>
      </c>
      <c r="B34" s="35"/>
      <c r="C34" s="34">
        <v>29</v>
      </c>
      <c r="D34" s="34">
        <v>3213</v>
      </c>
      <c r="E34" s="34" t="s">
        <v>1385</v>
      </c>
      <c r="F34" s="34" t="s">
        <v>1386</v>
      </c>
      <c r="G34" s="34">
        <v>1982</v>
      </c>
      <c r="H34" s="34" t="s">
        <v>96</v>
      </c>
      <c r="I34" s="35"/>
      <c r="J34" s="34">
        <v>-1</v>
      </c>
      <c r="K34" s="34">
        <v>9</v>
      </c>
      <c r="L34" s="34">
        <v>36</v>
      </c>
      <c r="M34" s="34" t="s">
        <v>1387</v>
      </c>
      <c r="N34" s="34">
        <v>37</v>
      </c>
      <c r="O34" s="34" t="s">
        <v>881</v>
      </c>
      <c r="P34" s="35"/>
      <c r="Q34" s="34" t="s">
        <v>648</v>
      </c>
      <c r="R34" s="35"/>
      <c r="S34" s="35"/>
      <c r="T34" s="34" t="s">
        <v>946</v>
      </c>
      <c r="U34" s="34" t="s">
        <v>428</v>
      </c>
      <c r="V34" s="34" t="s">
        <v>856</v>
      </c>
      <c r="W34" s="34" t="s">
        <v>430</v>
      </c>
      <c r="X34" s="34" t="s">
        <v>1329</v>
      </c>
      <c r="Y34" s="34" t="s">
        <v>413</v>
      </c>
      <c r="Z34" s="34" t="s">
        <v>984</v>
      </c>
      <c r="AA34" s="34" t="s">
        <v>1006</v>
      </c>
      <c r="AB34" s="11" t="str">
        <f t="shared" si="3"/>
        <v>Mąkolska Sylwia</v>
      </c>
      <c r="AC34" s="11">
        <f t="shared" si="4"/>
        <v>0</v>
      </c>
      <c r="AD34" s="11" t="str">
        <f t="shared" si="5"/>
        <v>Skierniewice</v>
      </c>
      <c r="AE34" s="11">
        <f t="shared" si="6"/>
        <v>0</v>
      </c>
      <c r="AF34" s="11">
        <f t="shared" si="7"/>
        <v>0</v>
      </c>
      <c r="AG34" s="11">
        <f t="shared" si="8"/>
        <v>0.44587442519593951</v>
      </c>
      <c r="AH34" s="11">
        <f t="shared" si="9"/>
        <v>4.5</v>
      </c>
      <c r="AI34" s="11">
        <f t="shared" si="10"/>
        <v>-0.1111111111111111</v>
      </c>
      <c r="AJ34" s="11">
        <f t="shared" si="11"/>
        <v>1.3509600385206135</v>
      </c>
    </row>
    <row r="35" spans="1:36">
      <c r="A35" s="31">
        <v>227</v>
      </c>
      <c r="B35" s="32"/>
      <c r="C35" s="31">
        <v>30</v>
      </c>
      <c r="D35" s="31">
        <v>3043</v>
      </c>
      <c r="E35" s="31" t="s">
        <v>1388</v>
      </c>
      <c r="F35" s="31" t="s">
        <v>1389</v>
      </c>
      <c r="G35" s="31">
        <v>1970</v>
      </c>
      <c r="H35" s="31" t="s">
        <v>92</v>
      </c>
      <c r="I35" s="32"/>
      <c r="J35" s="31">
        <v>-14</v>
      </c>
      <c r="K35" s="31">
        <v>6</v>
      </c>
      <c r="L35" s="31">
        <v>26</v>
      </c>
      <c r="M35" s="31" t="s">
        <v>1390</v>
      </c>
      <c r="N35" s="31">
        <v>40</v>
      </c>
      <c r="O35" s="32"/>
      <c r="P35" s="32"/>
      <c r="Q35" s="31" t="s">
        <v>467</v>
      </c>
      <c r="R35" s="32"/>
      <c r="S35" s="32"/>
      <c r="T35" s="31" t="s">
        <v>686</v>
      </c>
      <c r="U35" s="31" t="s">
        <v>455</v>
      </c>
      <c r="V35" s="32"/>
      <c r="W35" s="32"/>
      <c r="X35" s="31" t="s">
        <v>516</v>
      </c>
      <c r="Y35" s="31" t="s">
        <v>842</v>
      </c>
      <c r="Z35" s="31" t="s">
        <v>415</v>
      </c>
      <c r="AA35" s="31" t="s">
        <v>791</v>
      </c>
      <c r="AB35" s="11" t="str">
        <f t="shared" si="3"/>
        <v>Błędowska Aleksandra</v>
      </c>
      <c r="AC35" s="11">
        <f t="shared" si="4"/>
        <v>0</v>
      </c>
      <c r="AD35" s="11" t="str">
        <f t="shared" si="5"/>
        <v>Gdynia</v>
      </c>
      <c r="AE35" s="11">
        <f t="shared" si="6"/>
        <v>0</v>
      </c>
      <c r="AF35" s="11">
        <f t="shared" si="7"/>
        <v>0</v>
      </c>
      <c r="AG35" s="11">
        <f t="shared" si="8"/>
        <v>0.99407756662737534</v>
      </c>
      <c r="AH35" s="11">
        <f t="shared" si="9"/>
        <v>0.66666666666666663</v>
      </c>
      <c r="AI35" s="11">
        <f t="shared" si="10"/>
        <v>14</v>
      </c>
      <c r="AJ35" s="11">
        <f t="shared" si="11"/>
        <v>0.92210791148172777</v>
      </c>
    </row>
    <row r="36" spans="1:36">
      <c r="A36" s="34">
        <v>228</v>
      </c>
      <c r="B36" s="35"/>
      <c r="C36" s="34">
        <v>31</v>
      </c>
      <c r="D36" s="34">
        <v>3044</v>
      </c>
      <c r="E36" s="34" t="s">
        <v>1391</v>
      </c>
      <c r="F36" s="34" t="s">
        <v>1392</v>
      </c>
      <c r="G36" s="34">
        <v>1975</v>
      </c>
      <c r="H36" s="34" t="s">
        <v>1393</v>
      </c>
      <c r="I36" s="35"/>
      <c r="J36" s="34">
        <v>-14</v>
      </c>
      <c r="K36" s="34">
        <v>6</v>
      </c>
      <c r="L36" s="34">
        <v>26</v>
      </c>
      <c r="M36" s="34" t="s">
        <v>1394</v>
      </c>
      <c r="N36" s="34">
        <v>40</v>
      </c>
      <c r="O36" s="35"/>
      <c r="P36" s="35"/>
      <c r="Q36" s="34" t="s">
        <v>467</v>
      </c>
      <c r="R36" s="35"/>
      <c r="S36" s="35"/>
      <c r="T36" s="34" t="s">
        <v>686</v>
      </c>
      <c r="U36" s="34" t="s">
        <v>733</v>
      </c>
      <c r="V36" s="35"/>
      <c r="W36" s="35"/>
      <c r="X36" s="34" t="s">
        <v>350</v>
      </c>
      <c r="Y36" s="34" t="s">
        <v>1157</v>
      </c>
      <c r="Z36" s="34" t="s">
        <v>415</v>
      </c>
      <c r="AA36" s="34" t="s">
        <v>791</v>
      </c>
      <c r="AB36" s="11" t="str">
        <f t="shared" si="3"/>
        <v>Kopania Anita</v>
      </c>
      <c r="AC36" s="11">
        <f t="shared" si="4"/>
        <v>0</v>
      </c>
      <c r="AD36" s="11" t="str">
        <f t="shared" si="5"/>
        <v>Rębielcz</v>
      </c>
      <c r="AE36" s="11">
        <f t="shared" si="6"/>
        <v>0</v>
      </c>
      <c r="AF36" s="11">
        <f t="shared" si="7"/>
        <v>0</v>
      </c>
      <c r="AG36" s="11">
        <f t="shared" si="8"/>
        <v>0.99959766646549986</v>
      </c>
      <c r="AH36" s="11">
        <f t="shared" si="9"/>
        <v>1</v>
      </c>
      <c r="AI36" s="11">
        <f t="shared" si="10"/>
        <v>1</v>
      </c>
      <c r="AJ36" s="11">
        <f t="shared" si="11"/>
        <v>1</v>
      </c>
    </row>
    <row r="37" spans="1:36">
      <c r="A37" s="31">
        <v>233</v>
      </c>
      <c r="B37" s="32"/>
      <c r="C37" s="31">
        <v>32</v>
      </c>
      <c r="D37" s="31">
        <v>3049</v>
      </c>
      <c r="E37" s="31" t="s">
        <v>1395</v>
      </c>
      <c r="F37" s="31" t="s">
        <v>1396</v>
      </c>
      <c r="G37" s="31">
        <v>1962</v>
      </c>
      <c r="H37" s="31" t="s">
        <v>57</v>
      </c>
      <c r="I37" s="31" t="s">
        <v>1397</v>
      </c>
      <c r="J37" s="31">
        <v>-30</v>
      </c>
      <c r="K37" s="31">
        <v>6</v>
      </c>
      <c r="L37" s="31">
        <v>22</v>
      </c>
      <c r="M37" s="31" t="s">
        <v>1398</v>
      </c>
      <c r="N37" s="31">
        <v>52</v>
      </c>
      <c r="O37" s="32"/>
      <c r="P37" s="31" t="s">
        <v>1133</v>
      </c>
      <c r="Q37" s="31" t="s">
        <v>398</v>
      </c>
      <c r="R37" s="32"/>
      <c r="S37" s="32"/>
      <c r="T37" s="31" t="s">
        <v>731</v>
      </c>
      <c r="U37" s="32"/>
      <c r="V37" s="32"/>
      <c r="W37" s="31" t="s">
        <v>1334</v>
      </c>
      <c r="X37" s="31" t="s">
        <v>299</v>
      </c>
      <c r="Y37" s="32"/>
      <c r="Z37" s="31" t="s">
        <v>497</v>
      </c>
      <c r="AA37" s="31" t="s">
        <v>741</v>
      </c>
      <c r="AB37" s="11" t="str">
        <f t="shared" si="3"/>
        <v>Hys Jolanta</v>
      </c>
      <c r="AC37" s="11" t="str">
        <f t="shared" si="4"/>
        <v>Nieloty</v>
      </c>
      <c r="AD37" s="11" t="str">
        <f t="shared" si="5"/>
        <v>Gdańsk</v>
      </c>
      <c r="AE37" s="11">
        <f t="shared" si="6"/>
        <v>0</v>
      </c>
      <c r="AF37" s="11">
        <f t="shared" si="7"/>
        <v>0</v>
      </c>
      <c r="AG37" s="11">
        <f t="shared" si="8"/>
        <v>0.98003154396440051</v>
      </c>
      <c r="AH37" s="11">
        <f t="shared" si="9"/>
        <v>1</v>
      </c>
      <c r="AI37" s="11">
        <f t="shared" si="10"/>
        <v>2.1428571428571428</v>
      </c>
      <c r="AJ37" s="11">
        <f t="shared" si="11"/>
        <v>1</v>
      </c>
    </row>
  </sheetData>
  <mergeCells count="12">
    <mergeCell ref="H3:H4"/>
    <mergeCell ref="I3:I4"/>
    <mergeCell ref="J3:N3"/>
    <mergeCell ref="O1:AA1"/>
    <mergeCell ref="A1:K2"/>
    <mergeCell ref="A3:A4"/>
    <mergeCell ref="B3:B4"/>
    <mergeCell ref="C3:C4"/>
    <mergeCell ref="D3:D4"/>
    <mergeCell ref="E3:E4"/>
    <mergeCell ref="F3:F4"/>
    <mergeCell ref="G3:G4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>
  <sheetPr filterMode="1"/>
  <dimension ref="A1:AJ211"/>
  <sheetViews>
    <sheetView workbookViewId="0">
      <selection sqref="A1:K2"/>
    </sheetView>
  </sheetViews>
  <sheetFormatPr defaultRowHeight="12.75"/>
  <cols>
    <col min="1" max="4" width="8.5703125" customWidth="1"/>
    <col min="5" max="5" width="20" customWidth="1"/>
    <col min="6" max="6" width="12.85546875" customWidth="1"/>
    <col min="7" max="7" width="8.5703125" customWidth="1"/>
    <col min="8" max="8" width="17.140625" customWidth="1"/>
    <col min="9" max="9" width="28.5703125" customWidth="1"/>
    <col min="10" max="12" width="8.5703125" customWidth="1"/>
    <col min="13" max="13" width="10" customWidth="1"/>
    <col min="14" max="26" width="6.42578125" customWidth="1"/>
    <col min="27" max="27" width="9.28515625" customWidth="1"/>
  </cols>
  <sheetData>
    <row r="1" spans="1:36" ht="12.75" customHeight="1">
      <c r="A1" s="656" t="s">
        <v>203</v>
      </c>
      <c r="B1" s="656"/>
      <c r="C1" s="656"/>
      <c r="D1" s="656"/>
      <c r="E1" s="656"/>
      <c r="F1" s="656"/>
      <c r="G1" s="656"/>
      <c r="H1" s="656"/>
      <c r="I1" s="656"/>
      <c r="J1" s="656"/>
      <c r="K1" s="656"/>
      <c r="L1" s="44"/>
      <c r="M1" s="44"/>
      <c r="N1" s="45"/>
      <c r="O1" s="655" t="s">
        <v>1275</v>
      </c>
      <c r="P1" s="655"/>
      <c r="Q1" s="655"/>
      <c r="R1" s="655"/>
      <c r="S1" s="655"/>
      <c r="T1" s="655"/>
      <c r="U1" s="655"/>
      <c r="V1" s="655"/>
      <c r="W1" s="655"/>
      <c r="X1" s="655"/>
      <c r="Y1" s="655"/>
      <c r="Z1" s="655"/>
      <c r="AA1" s="655"/>
    </row>
    <row r="2" spans="1:36" ht="75.75">
      <c r="A2" s="656"/>
      <c r="B2" s="656"/>
      <c r="C2" s="656"/>
      <c r="D2" s="656"/>
      <c r="E2" s="656"/>
      <c r="F2" s="656"/>
      <c r="G2" s="656"/>
      <c r="H2" s="656"/>
      <c r="I2" s="656"/>
      <c r="J2" s="656"/>
      <c r="K2" s="656"/>
      <c r="L2" s="46"/>
      <c r="M2" s="46"/>
      <c r="N2" s="47"/>
      <c r="O2" s="27" t="s">
        <v>212</v>
      </c>
      <c r="P2" s="27" t="s">
        <v>211</v>
      </c>
      <c r="Q2" s="27" t="s">
        <v>216</v>
      </c>
      <c r="R2" s="27" t="s">
        <v>219</v>
      </c>
      <c r="S2" s="27" t="s">
        <v>207</v>
      </c>
      <c r="T2" s="27" t="s">
        <v>215</v>
      </c>
      <c r="U2" s="27" t="s">
        <v>206</v>
      </c>
      <c r="V2" s="27" t="s">
        <v>213</v>
      </c>
      <c r="W2" s="27" t="s">
        <v>1276</v>
      </c>
      <c r="X2" s="27" t="s">
        <v>221</v>
      </c>
      <c r="Y2" s="27" t="s">
        <v>220</v>
      </c>
      <c r="Z2" s="27" t="s">
        <v>223</v>
      </c>
      <c r="AA2" s="27" t="s">
        <v>226</v>
      </c>
    </row>
    <row r="3" spans="1:36" ht="15">
      <c r="A3" s="653" t="s">
        <v>227</v>
      </c>
      <c r="B3" s="653" t="s">
        <v>228</v>
      </c>
      <c r="C3" s="653" t="s">
        <v>229</v>
      </c>
      <c r="D3" s="653" t="s">
        <v>230</v>
      </c>
      <c r="E3" s="653" t="s">
        <v>231</v>
      </c>
      <c r="F3" s="653" t="s">
        <v>232</v>
      </c>
      <c r="G3" s="653" t="s">
        <v>233</v>
      </c>
      <c r="H3" s="653" t="s">
        <v>234</v>
      </c>
      <c r="I3" s="653" t="s">
        <v>235</v>
      </c>
      <c r="J3" s="654" t="s">
        <v>236</v>
      </c>
      <c r="K3" s="654"/>
      <c r="L3" s="654"/>
      <c r="M3" s="654"/>
      <c r="N3" s="654"/>
      <c r="O3" s="48" t="s">
        <v>237</v>
      </c>
      <c r="P3" s="48" t="s">
        <v>238</v>
      </c>
      <c r="Q3" s="48" t="s">
        <v>239</v>
      </c>
      <c r="R3" s="48" t="s">
        <v>240</v>
      </c>
      <c r="S3" s="48" t="s">
        <v>241</v>
      </c>
      <c r="T3" s="48" t="s">
        <v>242</v>
      </c>
      <c r="U3" s="48" t="s">
        <v>243</v>
      </c>
      <c r="V3" s="48" t="s">
        <v>244</v>
      </c>
      <c r="W3" s="48" t="s">
        <v>245</v>
      </c>
      <c r="X3" s="48" t="s">
        <v>246</v>
      </c>
      <c r="Y3" s="48" t="s">
        <v>247</v>
      </c>
      <c r="Z3" s="48" t="s">
        <v>248</v>
      </c>
      <c r="AA3" s="48" t="s">
        <v>257</v>
      </c>
    </row>
    <row r="4" spans="1:36" ht="30">
      <c r="A4" s="653"/>
      <c r="B4" s="653"/>
      <c r="C4" s="653"/>
      <c r="D4" s="653"/>
      <c r="E4" s="653"/>
      <c r="F4" s="653"/>
      <c r="G4" s="653"/>
      <c r="H4" s="653"/>
      <c r="I4" s="653"/>
      <c r="J4" s="30" t="s">
        <v>258</v>
      </c>
      <c r="K4" s="30" t="s">
        <v>1277</v>
      </c>
      <c r="L4" s="30" t="s">
        <v>260</v>
      </c>
      <c r="M4" s="30" t="s">
        <v>118</v>
      </c>
      <c r="N4" s="30" t="s">
        <v>261</v>
      </c>
      <c r="O4" s="30" t="s">
        <v>262</v>
      </c>
      <c r="P4" s="30" t="s">
        <v>262</v>
      </c>
      <c r="Q4" s="30" t="s">
        <v>263</v>
      </c>
      <c r="R4" s="30" t="s">
        <v>263</v>
      </c>
      <c r="S4" s="30" t="s">
        <v>264</v>
      </c>
      <c r="T4" s="30" t="s">
        <v>264</v>
      </c>
      <c r="U4" s="30" t="s">
        <v>265</v>
      </c>
      <c r="V4" s="30" t="s">
        <v>265</v>
      </c>
      <c r="W4" s="30" t="s">
        <v>266</v>
      </c>
      <c r="X4" s="30" t="s">
        <v>266</v>
      </c>
      <c r="Y4" s="30" t="s">
        <v>1278</v>
      </c>
      <c r="Z4" s="30" t="s">
        <v>1278</v>
      </c>
      <c r="AA4" s="30" t="s">
        <v>267</v>
      </c>
      <c r="AB4" s="11"/>
      <c r="AC4" s="11"/>
      <c r="AD4" s="11"/>
      <c r="AE4" s="11" t="s">
        <v>165</v>
      </c>
      <c r="AF4" s="11"/>
      <c r="AG4" s="11" t="s">
        <v>162</v>
      </c>
      <c r="AH4" s="11" t="s">
        <v>163</v>
      </c>
      <c r="AI4" s="11" t="s">
        <v>79</v>
      </c>
      <c r="AJ4" s="11" t="s">
        <v>164</v>
      </c>
    </row>
    <row r="5" spans="1:36" hidden="1">
      <c r="A5" s="31">
        <v>1</v>
      </c>
      <c r="B5" s="31">
        <v>1</v>
      </c>
      <c r="C5" s="32"/>
      <c r="D5" s="31">
        <v>3119</v>
      </c>
      <c r="E5" s="31" t="s">
        <v>1399</v>
      </c>
      <c r="F5" s="31" t="s">
        <v>60</v>
      </c>
      <c r="G5" s="31">
        <v>1975</v>
      </c>
      <c r="H5" s="31" t="s">
        <v>57</v>
      </c>
      <c r="I5" s="31" t="s">
        <v>1400</v>
      </c>
      <c r="J5" s="31">
        <v>42</v>
      </c>
      <c r="K5" s="31">
        <v>12</v>
      </c>
      <c r="L5" s="31">
        <v>42</v>
      </c>
      <c r="M5" s="31" t="s">
        <v>1401</v>
      </c>
      <c r="N5" s="31">
        <v>0</v>
      </c>
      <c r="O5" s="31" t="s">
        <v>536</v>
      </c>
      <c r="P5" s="31" t="s">
        <v>489</v>
      </c>
      <c r="Q5" s="31" t="s">
        <v>1363</v>
      </c>
      <c r="R5" s="31" t="s">
        <v>431</v>
      </c>
      <c r="S5" s="31" t="s">
        <v>548</v>
      </c>
      <c r="T5" s="31" t="s">
        <v>991</v>
      </c>
      <c r="U5" s="31" t="s">
        <v>433</v>
      </c>
      <c r="V5" s="31" t="s">
        <v>1093</v>
      </c>
      <c r="W5" s="31" t="s">
        <v>315</v>
      </c>
      <c r="X5" s="31" t="s">
        <v>396</v>
      </c>
      <c r="Y5" s="31" t="s">
        <v>529</v>
      </c>
      <c r="Z5" s="31" t="s">
        <v>340</v>
      </c>
      <c r="AA5" s="31" t="s">
        <v>1109</v>
      </c>
      <c r="AB5" s="11" t="str">
        <f>E5&amp;" "&amp;F5</f>
        <v>Wasilewski Krzysztof</v>
      </c>
      <c r="AC5" s="11" t="str">
        <f>I5</f>
        <v>Masterlease</v>
      </c>
      <c r="AD5" s="11" t="str">
        <f>H5</f>
        <v>Gdańsk</v>
      </c>
      <c r="AE5" s="11">
        <v>50</v>
      </c>
      <c r="AF5" s="11"/>
      <c r="AG5" s="11"/>
      <c r="AH5" s="11"/>
      <c r="AI5" s="11"/>
      <c r="AJ5" s="11"/>
    </row>
    <row r="6" spans="1:36" hidden="1">
      <c r="A6" s="34">
        <v>2</v>
      </c>
      <c r="B6" s="34">
        <v>2</v>
      </c>
      <c r="C6" s="35"/>
      <c r="D6" s="34">
        <v>3114</v>
      </c>
      <c r="E6" s="34" t="s">
        <v>1402</v>
      </c>
      <c r="F6" s="34" t="s">
        <v>102</v>
      </c>
      <c r="G6" s="34">
        <v>1975</v>
      </c>
      <c r="H6" s="34" t="s">
        <v>57</v>
      </c>
      <c r="I6" s="34" t="s">
        <v>115</v>
      </c>
      <c r="J6" s="34">
        <v>42</v>
      </c>
      <c r="K6" s="34">
        <v>12</v>
      </c>
      <c r="L6" s="34">
        <v>42</v>
      </c>
      <c r="M6" s="34" t="s">
        <v>1403</v>
      </c>
      <c r="N6" s="34">
        <v>0</v>
      </c>
      <c r="O6" s="34" t="s">
        <v>354</v>
      </c>
      <c r="P6" s="34" t="s">
        <v>818</v>
      </c>
      <c r="Q6" s="34" t="s">
        <v>985</v>
      </c>
      <c r="R6" s="34" t="s">
        <v>1109</v>
      </c>
      <c r="S6" s="34" t="s">
        <v>1404</v>
      </c>
      <c r="T6" s="34" t="s">
        <v>991</v>
      </c>
      <c r="U6" s="34" t="s">
        <v>785</v>
      </c>
      <c r="V6" s="34" t="s">
        <v>798</v>
      </c>
      <c r="W6" s="34" t="s">
        <v>597</v>
      </c>
      <c r="X6" s="34" t="s">
        <v>395</v>
      </c>
      <c r="Y6" s="34" t="s">
        <v>699</v>
      </c>
      <c r="Z6" s="34" t="s">
        <v>439</v>
      </c>
      <c r="AA6" s="34" t="s">
        <v>703</v>
      </c>
      <c r="AB6" s="11" t="str">
        <f t="shared" ref="AB6" si="0">E6&amp;" "&amp;F6</f>
        <v>Leśniowski Mariusz</v>
      </c>
      <c r="AC6" s="11" t="str">
        <f t="shared" ref="AC6" si="1">I6</f>
        <v>Harpagan</v>
      </c>
      <c r="AD6" s="11" t="str">
        <f t="shared" ref="AD6" si="2">H6</f>
        <v>Gdańsk</v>
      </c>
      <c r="AE6" s="11">
        <f>MAX(AE5*IF(AI6&lt;1,AI6,IF(AJ6&lt;1,AJ6,IF(AG6&lt;1,AG6,1))),0)</f>
        <v>48.136317172897193</v>
      </c>
      <c r="AF6" s="11"/>
      <c r="AG6" s="11">
        <f>M5/M6</f>
        <v>0.96272634345794383</v>
      </c>
      <c r="AH6" s="11">
        <f>K6/K5</f>
        <v>1</v>
      </c>
      <c r="AI6" s="11">
        <f>J6/J5</f>
        <v>1</v>
      </c>
      <c r="AJ6" s="11">
        <f>(K6/K5)^0.2</f>
        <v>1</v>
      </c>
    </row>
    <row r="7" spans="1:36" hidden="1">
      <c r="A7" s="31">
        <v>3</v>
      </c>
      <c r="B7" s="31">
        <v>3</v>
      </c>
      <c r="C7" s="32"/>
      <c r="D7" s="31">
        <v>3023</v>
      </c>
      <c r="E7" s="31" t="s">
        <v>1405</v>
      </c>
      <c r="F7" s="31" t="s">
        <v>1406</v>
      </c>
      <c r="G7" s="31">
        <v>1972</v>
      </c>
      <c r="H7" s="31" t="s">
        <v>85</v>
      </c>
      <c r="I7" s="31" t="s">
        <v>1407</v>
      </c>
      <c r="J7" s="31">
        <v>42</v>
      </c>
      <c r="K7" s="31">
        <v>12</v>
      </c>
      <c r="L7" s="31">
        <v>42</v>
      </c>
      <c r="M7" s="31" t="s">
        <v>1408</v>
      </c>
      <c r="N7" s="31">
        <v>0</v>
      </c>
      <c r="O7" s="31" t="s">
        <v>331</v>
      </c>
      <c r="P7" s="31" t="s">
        <v>617</v>
      </c>
      <c r="Q7" s="31" t="s">
        <v>904</v>
      </c>
      <c r="R7" s="31" t="s">
        <v>1074</v>
      </c>
      <c r="S7" s="31" t="s">
        <v>363</v>
      </c>
      <c r="T7" s="31" t="s">
        <v>535</v>
      </c>
      <c r="U7" s="31" t="s">
        <v>334</v>
      </c>
      <c r="V7" s="31" t="s">
        <v>656</v>
      </c>
      <c r="W7" s="31" t="s">
        <v>930</v>
      </c>
      <c r="X7" s="31" t="s">
        <v>1350</v>
      </c>
      <c r="Y7" s="31" t="s">
        <v>883</v>
      </c>
      <c r="Z7" s="31" t="s">
        <v>703</v>
      </c>
      <c r="AA7" s="31" t="s">
        <v>657</v>
      </c>
      <c r="AB7" s="11" t="str">
        <f t="shared" ref="AB7:AB70" si="3">E7&amp;" "&amp;F7</f>
        <v>Nowak Remik</v>
      </c>
      <c r="AC7" s="11" t="str">
        <f t="shared" ref="AC7:AC70" si="4">I7</f>
        <v>KS Hades</v>
      </c>
      <c r="AD7" s="11" t="str">
        <f t="shared" ref="AD7:AD70" si="5">H7</f>
        <v>Poznań</v>
      </c>
      <c r="AE7" s="11">
        <f t="shared" ref="AE7:AE70" si="6">MAX(AE6*IF(AI7&lt;1,AI7,IF(AJ7&lt;1,AJ7,IF(AG7&lt;1,AG7,1))),0)</f>
        <v>46.878444199523585</v>
      </c>
      <c r="AF7" s="11"/>
      <c r="AG7" s="11">
        <f t="shared" ref="AG7:AG70" si="7">M6/M7</f>
        <v>0.97386852490489562</v>
      </c>
      <c r="AH7" s="11">
        <f t="shared" ref="AH7:AH70" si="8">K7/K6</f>
        <v>1</v>
      </c>
      <c r="AI7" s="11">
        <f t="shared" ref="AI7:AI70" si="9">J7/J6</f>
        <v>1</v>
      </c>
      <c r="AJ7" s="11">
        <f t="shared" ref="AJ7:AJ70" si="10">(K7/K6)^0.2</f>
        <v>1</v>
      </c>
    </row>
    <row r="8" spans="1:36" hidden="1">
      <c r="A8" s="34">
        <v>4</v>
      </c>
      <c r="B8" s="34">
        <v>4</v>
      </c>
      <c r="C8" s="35"/>
      <c r="D8" s="34">
        <v>3144</v>
      </c>
      <c r="E8" s="34" t="s">
        <v>1409</v>
      </c>
      <c r="F8" s="34" t="s">
        <v>472</v>
      </c>
      <c r="G8" s="34">
        <v>1977</v>
      </c>
      <c r="H8" s="34" t="s">
        <v>85</v>
      </c>
      <c r="I8" s="35"/>
      <c r="J8" s="34">
        <v>42</v>
      </c>
      <c r="K8" s="34">
        <v>12</v>
      </c>
      <c r="L8" s="34">
        <v>42</v>
      </c>
      <c r="M8" s="34" t="s">
        <v>1410</v>
      </c>
      <c r="N8" s="34">
        <v>0</v>
      </c>
      <c r="O8" s="34" t="s">
        <v>331</v>
      </c>
      <c r="P8" s="34" t="s">
        <v>617</v>
      </c>
      <c r="Q8" s="34" t="s">
        <v>904</v>
      </c>
      <c r="R8" s="34" t="s">
        <v>1074</v>
      </c>
      <c r="S8" s="34" t="s">
        <v>363</v>
      </c>
      <c r="T8" s="34" t="s">
        <v>535</v>
      </c>
      <c r="U8" s="34" t="s">
        <v>1212</v>
      </c>
      <c r="V8" s="34" t="s">
        <v>656</v>
      </c>
      <c r="W8" s="34" t="s">
        <v>930</v>
      </c>
      <c r="X8" s="34" t="s">
        <v>1337</v>
      </c>
      <c r="Y8" s="34" t="s">
        <v>883</v>
      </c>
      <c r="Z8" s="34" t="s">
        <v>703</v>
      </c>
      <c r="AA8" s="34" t="s">
        <v>691</v>
      </c>
      <c r="AB8" s="11" t="str">
        <f t="shared" si="3"/>
        <v>Szczęsny Michał</v>
      </c>
      <c r="AC8" s="11">
        <f t="shared" si="4"/>
        <v>0</v>
      </c>
      <c r="AD8" s="11" t="str">
        <f t="shared" si="5"/>
        <v>Poznań</v>
      </c>
      <c r="AE8" s="11">
        <f t="shared" si="6"/>
        <v>46.873444720938494</v>
      </c>
      <c r="AF8" s="11"/>
      <c r="AG8" s="11">
        <f t="shared" si="7"/>
        <v>0.99989335229292564</v>
      </c>
      <c r="AH8" s="11">
        <f t="shared" si="8"/>
        <v>1</v>
      </c>
      <c r="AI8" s="11">
        <f t="shared" si="9"/>
        <v>1</v>
      </c>
      <c r="AJ8" s="11">
        <f t="shared" si="10"/>
        <v>1</v>
      </c>
    </row>
    <row r="9" spans="1:36" hidden="1">
      <c r="A9" s="31">
        <v>5</v>
      </c>
      <c r="B9" s="31">
        <v>5</v>
      </c>
      <c r="C9" s="32"/>
      <c r="D9" s="31">
        <v>3127</v>
      </c>
      <c r="E9" s="31" t="s">
        <v>1411</v>
      </c>
      <c r="F9" s="31" t="s">
        <v>442</v>
      </c>
      <c r="G9" s="31">
        <v>1980</v>
      </c>
      <c r="H9" s="31" t="s">
        <v>508</v>
      </c>
      <c r="I9" s="31" t="s">
        <v>1412</v>
      </c>
      <c r="J9" s="31">
        <v>42</v>
      </c>
      <c r="K9" s="31">
        <v>12</v>
      </c>
      <c r="L9" s="31">
        <v>42</v>
      </c>
      <c r="M9" s="31" t="s">
        <v>1413</v>
      </c>
      <c r="N9" s="31">
        <v>0</v>
      </c>
      <c r="O9" s="31" t="s">
        <v>945</v>
      </c>
      <c r="P9" s="31" t="s">
        <v>864</v>
      </c>
      <c r="Q9" s="31" t="s">
        <v>1363</v>
      </c>
      <c r="R9" s="31" t="s">
        <v>703</v>
      </c>
      <c r="S9" s="31" t="s">
        <v>996</v>
      </c>
      <c r="T9" s="31" t="s">
        <v>412</v>
      </c>
      <c r="U9" s="31" t="s">
        <v>433</v>
      </c>
      <c r="V9" s="31" t="s">
        <v>652</v>
      </c>
      <c r="W9" s="31" t="s">
        <v>904</v>
      </c>
      <c r="X9" s="31" t="s">
        <v>1414</v>
      </c>
      <c r="Y9" s="31" t="s">
        <v>706</v>
      </c>
      <c r="Z9" s="31" t="s">
        <v>282</v>
      </c>
      <c r="AA9" s="31" t="s">
        <v>505</v>
      </c>
      <c r="AB9" s="11" t="str">
        <f t="shared" si="3"/>
        <v>Łoza Łukasz</v>
      </c>
      <c r="AC9" s="11" t="str">
        <f t="shared" si="4"/>
        <v>Dręczeni przez kota</v>
      </c>
      <c r="AD9" s="11" t="str">
        <f t="shared" si="5"/>
        <v>Rumia</v>
      </c>
      <c r="AE9" s="11">
        <f t="shared" si="6"/>
        <v>46.114433602630015</v>
      </c>
      <c r="AF9" s="11"/>
      <c r="AG9" s="11">
        <f t="shared" si="7"/>
        <v>0.98380722554471389</v>
      </c>
      <c r="AH9" s="11">
        <f t="shared" si="8"/>
        <v>1</v>
      </c>
      <c r="AI9" s="11">
        <f t="shared" si="9"/>
        <v>1</v>
      </c>
      <c r="AJ9" s="11">
        <f t="shared" si="10"/>
        <v>1</v>
      </c>
    </row>
    <row r="10" spans="1:36" hidden="1">
      <c r="A10" s="34">
        <v>6</v>
      </c>
      <c r="B10" s="34">
        <v>6</v>
      </c>
      <c r="C10" s="35"/>
      <c r="D10" s="34">
        <v>3063</v>
      </c>
      <c r="E10" s="34" t="s">
        <v>1415</v>
      </c>
      <c r="F10" s="34" t="s">
        <v>59</v>
      </c>
      <c r="G10" s="34">
        <v>1979</v>
      </c>
      <c r="H10" s="34" t="s">
        <v>47</v>
      </c>
      <c r="I10" s="35"/>
      <c r="J10" s="34">
        <v>42</v>
      </c>
      <c r="K10" s="34">
        <v>12</v>
      </c>
      <c r="L10" s="34">
        <v>42</v>
      </c>
      <c r="M10" s="34" t="s">
        <v>1416</v>
      </c>
      <c r="N10" s="34">
        <v>0</v>
      </c>
      <c r="O10" s="34" t="s">
        <v>1041</v>
      </c>
      <c r="P10" s="34" t="s">
        <v>890</v>
      </c>
      <c r="Q10" s="34" t="s">
        <v>503</v>
      </c>
      <c r="R10" s="34" t="s">
        <v>276</v>
      </c>
      <c r="S10" s="34" t="s">
        <v>575</v>
      </c>
      <c r="T10" s="34" t="s">
        <v>1231</v>
      </c>
      <c r="U10" s="34" t="s">
        <v>613</v>
      </c>
      <c r="V10" s="34" t="s">
        <v>640</v>
      </c>
      <c r="W10" s="34" t="s">
        <v>1417</v>
      </c>
      <c r="X10" s="34" t="s">
        <v>396</v>
      </c>
      <c r="Y10" s="34" t="s">
        <v>865</v>
      </c>
      <c r="Z10" s="34" t="s">
        <v>790</v>
      </c>
      <c r="AA10" s="34" t="s">
        <v>505</v>
      </c>
      <c r="AB10" s="11" t="str">
        <f t="shared" si="3"/>
        <v>Drabik Jacek</v>
      </c>
      <c r="AC10" s="11">
        <f t="shared" si="4"/>
        <v>0</v>
      </c>
      <c r="AD10" s="11" t="str">
        <f t="shared" si="5"/>
        <v>Warszawa</v>
      </c>
      <c r="AE10" s="11">
        <f t="shared" si="6"/>
        <v>46.087032506116742</v>
      </c>
      <c r="AF10" s="11"/>
      <c r="AG10" s="11">
        <f t="shared" si="7"/>
        <v>0.99940580216707442</v>
      </c>
      <c r="AH10" s="11">
        <f t="shared" si="8"/>
        <v>1</v>
      </c>
      <c r="AI10" s="11">
        <f t="shared" si="9"/>
        <v>1</v>
      </c>
      <c r="AJ10" s="11">
        <f t="shared" si="10"/>
        <v>1</v>
      </c>
    </row>
    <row r="11" spans="1:36" hidden="1">
      <c r="A11" s="31">
        <v>7</v>
      </c>
      <c r="B11" s="31">
        <v>7</v>
      </c>
      <c r="C11" s="32"/>
      <c r="D11" s="31">
        <v>3157</v>
      </c>
      <c r="E11" s="31" t="s">
        <v>1418</v>
      </c>
      <c r="F11" s="31" t="s">
        <v>59</v>
      </c>
      <c r="G11" s="31">
        <v>1968</v>
      </c>
      <c r="H11" s="31" t="s">
        <v>1419</v>
      </c>
      <c r="I11" s="32"/>
      <c r="J11" s="31">
        <v>42</v>
      </c>
      <c r="K11" s="31">
        <v>12</v>
      </c>
      <c r="L11" s="31">
        <v>42</v>
      </c>
      <c r="M11" s="31" t="s">
        <v>1420</v>
      </c>
      <c r="N11" s="31">
        <v>0</v>
      </c>
      <c r="O11" s="31" t="s">
        <v>1421</v>
      </c>
      <c r="P11" s="31" t="s">
        <v>574</v>
      </c>
      <c r="Q11" s="31" t="s">
        <v>1249</v>
      </c>
      <c r="R11" s="31" t="s">
        <v>595</v>
      </c>
      <c r="S11" s="31" t="s">
        <v>298</v>
      </c>
      <c r="T11" s="31" t="s">
        <v>311</v>
      </c>
      <c r="U11" s="31" t="s">
        <v>312</v>
      </c>
      <c r="V11" s="31" t="s">
        <v>780</v>
      </c>
      <c r="W11" s="31" t="s">
        <v>531</v>
      </c>
      <c r="X11" s="31" t="s">
        <v>1414</v>
      </c>
      <c r="Y11" s="31" t="s">
        <v>336</v>
      </c>
      <c r="Z11" s="31" t="s">
        <v>768</v>
      </c>
      <c r="AA11" s="31" t="s">
        <v>1422</v>
      </c>
      <c r="AB11" s="11" t="str">
        <f t="shared" si="3"/>
        <v>Polasz Jacek</v>
      </c>
      <c r="AC11" s="11">
        <f t="shared" si="4"/>
        <v>0</v>
      </c>
      <c r="AD11" s="11" t="str">
        <f t="shared" si="5"/>
        <v>Reda</v>
      </c>
      <c r="AE11" s="11">
        <f t="shared" si="6"/>
        <v>45.67830665835239</v>
      </c>
      <c r="AF11" s="11"/>
      <c r="AG11" s="11">
        <f t="shared" si="7"/>
        <v>0.99113143490611799</v>
      </c>
      <c r="AH11" s="11">
        <f t="shared" si="8"/>
        <v>1</v>
      </c>
      <c r="AI11" s="11">
        <f t="shared" si="9"/>
        <v>1</v>
      </c>
      <c r="AJ11" s="11">
        <f t="shared" si="10"/>
        <v>1</v>
      </c>
    </row>
    <row r="12" spans="1:36" hidden="1">
      <c r="A12" s="34">
        <v>8</v>
      </c>
      <c r="B12" s="34">
        <v>8</v>
      </c>
      <c r="C12" s="35"/>
      <c r="D12" s="34">
        <v>3024</v>
      </c>
      <c r="E12" s="34" t="s">
        <v>1423</v>
      </c>
      <c r="F12" s="34" t="s">
        <v>1424</v>
      </c>
      <c r="G12" s="34">
        <v>1973</v>
      </c>
      <c r="H12" s="34" t="s">
        <v>57</v>
      </c>
      <c r="I12" s="35"/>
      <c r="J12" s="34">
        <v>42</v>
      </c>
      <c r="K12" s="34">
        <v>12</v>
      </c>
      <c r="L12" s="34">
        <v>42</v>
      </c>
      <c r="M12" s="34" t="s">
        <v>1425</v>
      </c>
      <c r="N12" s="34">
        <v>0</v>
      </c>
      <c r="O12" s="34" t="s">
        <v>679</v>
      </c>
      <c r="P12" s="34" t="s">
        <v>1163</v>
      </c>
      <c r="Q12" s="34" t="s">
        <v>925</v>
      </c>
      <c r="R12" s="34" t="s">
        <v>881</v>
      </c>
      <c r="S12" s="34" t="s">
        <v>1109</v>
      </c>
      <c r="T12" s="34" t="s">
        <v>910</v>
      </c>
      <c r="U12" s="34" t="s">
        <v>892</v>
      </c>
      <c r="V12" s="34" t="s">
        <v>329</v>
      </c>
      <c r="W12" s="34" t="s">
        <v>431</v>
      </c>
      <c r="X12" s="34" t="s">
        <v>1370</v>
      </c>
      <c r="Y12" s="34" t="s">
        <v>668</v>
      </c>
      <c r="Z12" s="34" t="s">
        <v>790</v>
      </c>
      <c r="AA12" s="34" t="s">
        <v>284</v>
      </c>
      <c r="AB12" s="11" t="str">
        <f t="shared" si="3"/>
        <v>Ciesielski Witold</v>
      </c>
      <c r="AC12" s="11">
        <f t="shared" si="4"/>
        <v>0</v>
      </c>
      <c r="AD12" s="11" t="str">
        <f t="shared" si="5"/>
        <v>Gdańsk</v>
      </c>
      <c r="AE12" s="11">
        <f t="shared" si="6"/>
        <v>44.052988540309372</v>
      </c>
      <c r="AF12" s="11"/>
      <c r="AG12" s="11">
        <f t="shared" si="7"/>
        <v>0.96441816177207562</v>
      </c>
      <c r="AH12" s="11">
        <f t="shared" si="8"/>
        <v>1</v>
      </c>
      <c r="AI12" s="11">
        <f t="shared" si="9"/>
        <v>1</v>
      </c>
      <c r="AJ12" s="11">
        <f t="shared" si="10"/>
        <v>1</v>
      </c>
    </row>
    <row r="13" spans="1:36" hidden="1">
      <c r="A13" s="31">
        <v>9</v>
      </c>
      <c r="B13" s="31">
        <v>9</v>
      </c>
      <c r="C13" s="32"/>
      <c r="D13" s="31">
        <v>3122</v>
      </c>
      <c r="E13" s="31" t="s">
        <v>1426</v>
      </c>
      <c r="F13" s="31" t="s">
        <v>52</v>
      </c>
      <c r="G13" s="31">
        <v>1982</v>
      </c>
      <c r="H13" s="31" t="s">
        <v>57</v>
      </c>
      <c r="I13" s="31" t="s">
        <v>1427</v>
      </c>
      <c r="J13" s="31">
        <v>42</v>
      </c>
      <c r="K13" s="31">
        <v>12</v>
      </c>
      <c r="L13" s="31">
        <v>42</v>
      </c>
      <c r="M13" s="31" t="s">
        <v>1428</v>
      </c>
      <c r="N13" s="31">
        <v>0</v>
      </c>
      <c r="O13" s="31" t="s">
        <v>287</v>
      </c>
      <c r="P13" s="31" t="s">
        <v>657</v>
      </c>
      <c r="Q13" s="31" t="s">
        <v>925</v>
      </c>
      <c r="R13" s="31" t="s">
        <v>881</v>
      </c>
      <c r="S13" s="31" t="s">
        <v>1109</v>
      </c>
      <c r="T13" s="31" t="s">
        <v>910</v>
      </c>
      <c r="U13" s="31" t="s">
        <v>892</v>
      </c>
      <c r="V13" s="31" t="s">
        <v>1299</v>
      </c>
      <c r="W13" s="31" t="s">
        <v>431</v>
      </c>
      <c r="X13" s="31" t="s">
        <v>1370</v>
      </c>
      <c r="Y13" s="31" t="s">
        <v>668</v>
      </c>
      <c r="Z13" s="31" t="s">
        <v>1429</v>
      </c>
      <c r="AA13" s="31" t="s">
        <v>960</v>
      </c>
      <c r="AB13" s="11" t="str">
        <f t="shared" si="3"/>
        <v>Szakiel Marcin</v>
      </c>
      <c r="AC13" s="11" t="str">
        <f t="shared" si="4"/>
        <v>MASTERLEASE</v>
      </c>
      <c r="AD13" s="11" t="str">
        <f t="shared" si="5"/>
        <v>Gdańsk</v>
      </c>
      <c r="AE13" s="11">
        <f t="shared" si="6"/>
        <v>44.008878208337507</v>
      </c>
      <c r="AF13" s="11"/>
      <c r="AG13" s="11">
        <f t="shared" si="7"/>
        <v>0.9989986983078003</v>
      </c>
      <c r="AH13" s="11">
        <f t="shared" si="8"/>
        <v>1</v>
      </c>
      <c r="AI13" s="11">
        <f t="shared" si="9"/>
        <v>1</v>
      </c>
      <c r="AJ13" s="11">
        <f t="shared" si="10"/>
        <v>1</v>
      </c>
    </row>
    <row r="14" spans="1:36" hidden="1">
      <c r="A14" s="34">
        <v>10</v>
      </c>
      <c r="B14" s="34">
        <v>10</v>
      </c>
      <c r="C14" s="35"/>
      <c r="D14" s="34">
        <v>3123</v>
      </c>
      <c r="E14" s="34" t="s">
        <v>1430</v>
      </c>
      <c r="F14" s="34" t="s">
        <v>1431</v>
      </c>
      <c r="G14" s="34">
        <v>1968</v>
      </c>
      <c r="H14" s="34" t="s">
        <v>57</v>
      </c>
      <c r="I14" s="35"/>
      <c r="J14" s="34">
        <v>42</v>
      </c>
      <c r="K14" s="34">
        <v>12</v>
      </c>
      <c r="L14" s="34">
        <v>42</v>
      </c>
      <c r="M14" s="34" t="s">
        <v>1432</v>
      </c>
      <c r="N14" s="34">
        <v>0</v>
      </c>
      <c r="O14" s="34" t="s">
        <v>462</v>
      </c>
      <c r="P14" s="34" t="s">
        <v>608</v>
      </c>
      <c r="Q14" s="34" t="s">
        <v>289</v>
      </c>
      <c r="R14" s="34" t="s">
        <v>750</v>
      </c>
      <c r="S14" s="34" t="s">
        <v>626</v>
      </c>
      <c r="T14" s="34" t="s">
        <v>1062</v>
      </c>
      <c r="U14" s="34" t="s">
        <v>600</v>
      </c>
      <c r="V14" s="34" t="s">
        <v>281</v>
      </c>
      <c r="W14" s="34" t="s">
        <v>318</v>
      </c>
      <c r="X14" s="34" t="s">
        <v>359</v>
      </c>
      <c r="Y14" s="34" t="s">
        <v>1290</v>
      </c>
      <c r="Z14" s="34" t="s">
        <v>1291</v>
      </c>
      <c r="AA14" s="34" t="s">
        <v>968</v>
      </c>
      <c r="AB14" s="11" t="str">
        <f t="shared" si="3"/>
        <v>Linowski Darek</v>
      </c>
      <c r="AC14" s="11">
        <f t="shared" si="4"/>
        <v>0</v>
      </c>
      <c r="AD14" s="11" t="str">
        <f t="shared" si="5"/>
        <v>Gdańsk</v>
      </c>
      <c r="AE14" s="11">
        <f t="shared" si="6"/>
        <v>43.878535773710489</v>
      </c>
      <c r="AF14" s="11"/>
      <c r="AG14" s="11">
        <f t="shared" si="7"/>
        <v>0.99703826955074881</v>
      </c>
      <c r="AH14" s="11">
        <f t="shared" si="8"/>
        <v>1</v>
      </c>
      <c r="AI14" s="11">
        <f t="shared" si="9"/>
        <v>1</v>
      </c>
      <c r="AJ14" s="11">
        <f t="shared" si="10"/>
        <v>1</v>
      </c>
    </row>
    <row r="15" spans="1:36" hidden="1">
      <c r="A15" s="31">
        <v>11</v>
      </c>
      <c r="B15" s="31">
        <v>11</v>
      </c>
      <c r="C15" s="32"/>
      <c r="D15" s="31">
        <v>3236</v>
      </c>
      <c r="E15" s="31" t="s">
        <v>1433</v>
      </c>
      <c r="F15" s="31" t="s">
        <v>94</v>
      </c>
      <c r="G15" s="31">
        <v>1997</v>
      </c>
      <c r="H15" s="31" t="s">
        <v>92</v>
      </c>
      <c r="I15" s="32"/>
      <c r="J15" s="31">
        <v>42</v>
      </c>
      <c r="K15" s="31">
        <v>12</v>
      </c>
      <c r="L15" s="31">
        <v>42</v>
      </c>
      <c r="M15" s="31" t="s">
        <v>1434</v>
      </c>
      <c r="N15" s="31">
        <v>0</v>
      </c>
      <c r="O15" s="31" t="s">
        <v>492</v>
      </c>
      <c r="P15" s="31" t="s">
        <v>683</v>
      </c>
      <c r="Q15" s="31" t="s">
        <v>421</v>
      </c>
      <c r="R15" s="31" t="s">
        <v>415</v>
      </c>
      <c r="S15" s="31" t="s">
        <v>514</v>
      </c>
      <c r="T15" s="31" t="s">
        <v>842</v>
      </c>
      <c r="U15" s="31" t="s">
        <v>271</v>
      </c>
      <c r="V15" s="31" t="s">
        <v>560</v>
      </c>
      <c r="W15" s="31" t="s">
        <v>1045</v>
      </c>
      <c r="X15" s="31" t="s">
        <v>1435</v>
      </c>
      <c r="Y15" s="31" t="s">
        <v>1025</v>
      </c>
      <c r="Z15" s="31" t="s">
        <v>1184</v>
      </c>
      <c r="AA15" s="31" t="s">
        <v>829</v>
      </c>
      <c r="AB15" s="11" t="str">
        <f t="shared" si="3"/>
        <v>Żadkowski Stanisław</v>
      </c>
      <c r="AC15" s="11">
        <f t="shared" si="4"/>
        <v>0</v>
      </c>
      <c r="AD15" s="11" t="str">
        <f t="shared" si="5"/>
        <v>Gdynia</v>
      </c>
      <c r="AE15" s="11">
        <f t="shared" si="6"/>
        <v>43.387627509049032</v>
      </c>
      <c r="AF15" s="11"/>
      <c r="AG15" s="11">
        <f t="shared" si="7"/>
        <v>0.98881210924646257</v>
      </c>
      <c r="AH15" s="11">
        <f t="shared" si="8"/>
        <v>1</v>
      </c>
      <c r="AI15" s="11">
        <f t="shared" si="9"/>
        <v>1</v>
      </c>
      <c r="AJ15" s="11">
        <f t="shared" si="10"/>
        <v>1</v>
      </c>
    </row>
    <row r="16" spans="1:36" hidden="1">
      <c r="A16" s="34">
        <v>12</v>
      </c>
      <c r="B16" s="34">
        <v>12</v>
      </c>
      <c r="C16" s="35"/>
      <c r="D16" s="34">
        <v>3235</v>
      </c>
      <c r="E16" s="34" t="s">
        <v>1433</v>
      </c>
      <c r="F16" s="34" t="s">
        <v>52</v>
      </c>
      <c r="G16" s="34">
        <v>1975</v>
      </c>
      <c r="H16" s="34" t="s">
        <v>92</v>
      </c>
      <c r="I16" s="35"/>
      <c r="J16" s="34">
        <v>42</v>
      </c>
      <c r="K16" s="34">
        <v>12</v>
      </c>
      <c r="L16" s="34">
        <v>42</v>
      </c>
      <c r="M16" s="34" t="s">
        <v>1436</v>
      </c>
      <c r="N16" s="34">
        <v>0</v>
      </c>
      <c r="O16" s="34" t="s">
        <v>289</v>
      </c>
      <c r="P16" s="34" t="s">
        <v>683</v>
      </c>
      <c r="Q16" s="34" t="s">
        <v>421</v>
      </c>
      <c r="R16" s="34" t="s">
        <v>415</v>
      </c>
      <c r="S16" s="34" t="s">
        <v>514</v>
      </c>
      <c r="T16" s="34" t="s">
        <v>1157</v>
      </c>
      <c r="U16" s="34" t="s">
        <v>271</v>
      </c>
      <c r="V16" s="34" t="s">
        <v>808</v>
      </c>
      <c r="W16" s="34" t="s">
        <v>1045</v>
      </c>
      <c r="X16" s="34" t="s">
        <v>1110</v>
      </c>
      <c r="Y16" s="34" t="s">
        <v>1025</v>
      </c>
      <c r="Z16" s="34" t="s">
        <v>607</v>
      </c>
      <c r="AA16" s="34" t="s">
        <v>829</v>
      </c>
      <c r="AB16" s="11" t="str">
        <f t="shared" si="3"/>
        <v>Żadkowski Marcin</v>
      </c>
      <c r="AC16" s="11">
        <f t="shared" si="4"/>
        <v>0</v>
      </c>
      <c r="AD16" s="11" t="str">
        <f t="shared" si="5"/>
        <v>Gdynia</v>
      </c>
      <c r="AE16" s="11">
        <f t="shared" si="6"/>
        <v>43.380490212205956</v>
      </c>
      <c r="AF16" s="11"/>
      <c r="AG16" s="11">
        <f t="shared" si="7"/>
        <v>0.99983549925974657</v>
      </c>
      <c r="AH16" s="11">
        <f t="shared" si="8"/>
        <v>1</v>
      </c>
      <c r="AI16" s="11">
        <f t="shared" si="9"/>
        <v>1</v>
      </c>
      <c r="AJ16" s="11">
        <f t="shared" si="10"/>
        <v>1</v>
      </c>
    </row>
    <row r="17" spans="1:36" hidden="1">
      <c r="A17" s="31">
        <v>13</v>
      </c>
      <c r="B17" s="31">
        <v>13</v>
      </c>
      <c r="C17" s="32"/>
      <c r="D17" s="31">
        <v>3234</v>
      </c>
      <c r="E17" s="31" t="s">
        <v>1437</v>
      </c>
      <c r="F17" s="31" t="s">
        <v>709</v>
      </c>
      <c r="G17" s="31">
        <v>1975</v>
      </c>
      <c r="H17" s="31" t="s">
        <v>324</v>
      </c>
      <c r="I17" s="31" t="s">
        <v>1438</v>
      </c>
      <c r="J17" s="31">
        <v>42</v>
      </c>
      <c r="K17" s="31">
        <v>12</v>
      </c>
      <c r="L17" s="31">
        <v>42</v>
      </c>
      <c r="M17" s="31" t="s">
        <v>1439</v>
      </c>
      <c r="N17" s="31">
        <v>0</v>
      </c>
      <c r="O17" s="31" t="s">
        <v>289</v>
      </c>
      <c r="P17" s="31" t="s">
        <v>683</v>
      </c>
      <c r="Q17" s="31" t="s">
        <v>421</v>
      </c>
      <c r="R17" s="31" t="s">
        <v>415</v>
      </c>
      <c r="S17" s="31" t="s">
        <v>514</v>
      </c>
      <c r="T17" s="31" t="s">
        <v>1157</v>
      </c>
      <c r="U17" s="31" t="s">
        <v>652</v>
      </c>
      <c r="V17" s="31" t="s">
        <v>808</v>
      </c>
      <c r="W17" s="31" t="s">
        <v>1045</v>
      </c>
      <c r="X17" s="31" t="s">
        <v>1435</v>
      </c>
      <c r="Y17" s="31" t="s">
        <v>1025</v>
      </c>
      <c r="Z17" s="31" t="s">
        <v>1184</v>
      </c>
      <c r="AA17" s="31" t="s">
        <v>829</v>
      </c>
      <c r="AB17" s="11" t="str">
        <f t="shared" si="3"/>
        <v>Kowalewski Jakub</v>
      </c>
      <c r="AC17" s="11" t="str">
        <f t="shared" si="4"/>
        <v>Dla Adama</v>
      </c>
      <c r="AD17" s="11" t="str">
        <f t="shared" si="5"/>
        <v>Sopot</v>
      </c>
      <c r="AE17" s="11">
        <f t="shared" si="6"/>
        <v>43.379063034609821</v>
      </c>
      <c r="AF17" s="11"/>
      <c r="AG17" s="11">
        <f t="shared" si="7"/>
        <v>0.99996710093433361</v>
      </c>
      <c r="AH17" s="11">
        <f t="shared" si="8"/>
        <v>1</v>
      </c>
      <c r="AI17" s="11">
        <f t="shared" si="9"/>
        <v>1</v>
      </c>
      <c r="AJ17" s="11">
        <f t="shared" si="10"/>
        <v>1</v>
      </c>
    </row>
    <row r="18" spans="1:36" hidden="1">
      <c r="A18" s="34">
        <v>14</v>
      </c>
      <c r="B18" s="34">
        <v>14</v>
      </c>
      <c r="C18" s="35"/>
      <c r="D18" s="34">
        <v>3245</v>
      </c>
      <c r="E18" s="34" t="s">
        <v>1440</v>
      </c>
      <c r="F18" s="34" t="s">
        <v>442</v>
      </c>
      <c r="G18" s="34">
        <v>1975</v>
      </c>
      <c r="H18" s="34" t="s">
        <v>57</v>
      </c>
      <c r="I18" s="35"/>
      <c r="J18" s="34">
        <v>42</v>
      </c>
      <c r="K18" s="34">
        <v>12</v>
      </c>
      <c r="L18" s="34">
        <v>42</v>
      </c>
      <c r="M18" s="34" t="s">
        <v>1441</v>
      </c>
      <c r="N18" s="34">
        <v>0</v>
      </c>
      <c r="O18" s="34" t="s">
        <v>492</v>
      </c>
      <c r="P18" s="34" t="s">
        <v>683</v>
      </c>
      <c r="Q18" s="34" t="s">
        <v>421</v>
      </c>
      <c r="R18" s="34" t="s">
        <v>415</v>
      </c>
      <c r="S18" s="34" t="s">
        <v>514</v>
      </c>
      <c r="T18" s="34" t="s">
        <v>842</v>
      </c>
      <c r="U18" s="34" t="s">
        <v>652</v>
      </c>
      <c r="V18" s="34" t="s">
        <v>560</v>
      </c>
      <c r="W18" s="34" t="s">
        <v>1045</v>
      </c>
      <c r="X18" s="34" t="s">
        <v>1110</v>
      </c>
      <c r="Y18" s="34" t="s">
        <v>1025</v>
      </c>
      <c r="Z18" s="34" t="s">
        <v>758</v>
      </c>
      <c r="AA18" s="34" t="s">
        <v>829</v>
      </c>
      <c r="AB18" s="11" t="str">
        <f t="shared" si="3"/>
        <v>Znaniecki Łukasz</v>
      </c>
      <c r="AC18" s="11">
        <f t="shared" si="4"/>
        <v>0</v>
      </c>
      <c r="AD18" s="11" t="str">
        <f t="shared" si="5"/>
        <v>Gdańsk</v>
      </c>
      <c r="AE18" s="11">
        <f t="shared" si="6"/>
        <v>43.376208961115864</v>
      </c>
      <c r="AF18" s="11"/>
      <c r="AG18" s="11">
        <f t="shared" si="7"/>
        <v>0.99993420619777607</v>
      </c>
      <c r="AH18" s="11">
        <f t="shared" si="8"/>
        <v>1</v>
      </c>
      <c r="AI18" s="11">
        <f t="shared" si="9"/>
        <v>1</v>
      </c>
      <c r="AJ18" s="11">
        <f t="shared" si="10"/>
        <v>1</v>
      </c>
    </row>
    <row r="19" spans="1:36" hidden="1">
      <c r="A19" s="31">
        <v>15</v>
      </c>
      <c r="B19" s="31">
        <v>15</v>
      </c>
      <c r="C19" s="32"/>
      <c r="D19" s="31">
        <v>3246</v>
      </c>
      <c r="E19" s="31" t="s">
        <v>1442</v>
      </c>
      <c r="F19" s="31" t="s">
        <v>1443</v>
      </c>
      <c r="G19" s="31">
        <v>1976</v>
      </c>
      <c r="H19" s="31" t="s">
        <v>57</v>
      </c>
      <c r="I19" s="32"/>
      <c r="J19" s="31">
        <v>42</v>
      </c>
      <c r="K19" s="31">
        <v>12</v>
      </c>
      <c r="L19" s="31">
        <v>42</v>
      </c>
      <c r="M19" s="31" t="s">
        <v>1444</v>
      </c>
      <c r="N19" s="31">
        <v>0</v>
      </c>
      <c r="O19" s="31" t="s">
        <v>492</v>
      </c>
      <c r="P19" s="31" t="s">
        <v>683</v>
      </c>
      <c r="Q19" s="31" t="s">
        <v>421</v>
      </c>
      <c r="R19" s="31" t="s">
        <v>415</v>
      </c>
      <c r="S19" s="31" t="s">
        <v>514</v>
      </c>
      <c r="T19" s="31" t="s">
        <v>1157</v>
      </c>
      <c r="U19" s="31" t="s">
        <v>652</v>
      </c>
      <c r="V19" s="31" t="s">
        <v>808</v>
      </c>
      <c r="W19" s="31" t="s">
        <v>1045</v>
      </c>
      <c r="X19" s="31" t="s">
        <v>1110</v>
      </c>
      <c r="Y19" s="31" t="s">
        <v>1025</v>
      </c>
      <c r="Z19" s="31" t="s">
        <v>607</v>
      </c>
      <c r="AA19" s="31" t="s">
        <v>829</v>
      </c>
      <c r="AB19" s="11" t="str">
        <f t="shared" si="3"/>
        <v>Sawicki Sambor</v>
      </c>
      <c r="AC19" s="11">
        <f t="shared" si="4"/>
        <v>0</v>
      </c>
      <c r="AD19" s="11" t="str">
        <f t="shared" si="5"/>
        <v>Gdańsk</v>
      </c>
      <c r="AE19" s="11">
        <f t="shared" si="6"/>
        <v>43.373355263157897</v>
      </c>
      <c r="AF19" s="11"/>
      <c r="AG19" s="11">
        <f t="shared" si="7"/>
        <v>0.99993421052631581</v>
      </c>
      <c r="AH19" s="11">
        <f t="shared" si="8"/>
        <v>1</v>
      </c>
      <c r="AI19" s="11">
        <f t="shared" si="9"/>
        <v>1</v>
      </c>
      <c r="AJ19" s="11">
        <f t="shared" si="10"/>
        <v>1</v>
      </c>
    </row>
    <row r="20" spans="1:36" hidden="1">
      <c r="A20" s="34">
        <v>16</v>
      </c>
      <c r="B20" s="34">
        <v>16</v>
      </c>
      <c r="C20" s="35"/>
      <c r="D20" s="34">
        <v>3226</v>
      </c>
      <c r="E20" s="34" t="s">
        <v>1445</v>
      </c>
      <c r="F20" s="34" t="s">
        <v>578</v>
      </c>
      <c r="G20" s="34">
        <v>1976</v>
      </c>
      <c r="H20" s="34" t="s">
        <v>57</v>
      </c>
      <c r="I20" s="35"/>
      <c r="J20" s="34">
        <v>42</v>
      </c>
      <c r="K20" s="34">
        <v>12</v>
      </c>
      <c r="L20" s="34">
        <v>42</v>
      </c>
      <c r="M20" s="34" t="s">
        <v>1446</v>
      </c>
      <c r="N20" s="34">
        <v>0</v>
      </c>
      <c r="O20" s="34" t="s">
        <v>391</v>
      </c>
      <c r="P20" s="34" t="s">
        <v>703</v>
      </c>
      <c r="Q20" s="34" t="s">
        <v>862</v>
      </c>
      <c r="R20" s="34" t="s">
        <v>939</v>
      </c>
      <c r="S20" s="34" t="s">
        <v>286</v>
      </c>
      <c r="T20" s="34" t="s">
        <v>938</v>
      </c>
      <c r="U20" s="34" t="s">
        <v>411</v>
      </c>
      <c r="V20" s="34" t="s">
        <v>1050</v>
      </c>
      <c r="W20" s="34" t="s">
        <v>881</v>
      </c>
      <c r="X20" s="34" t="s">
        <v>978</v>
      </c>
      <c r="Y20" s="34" t="s">
        <v>1447</v>
      </c>
      <c r="Z20" s="34" t="s">
        <v>377</v>
      </c>
      <c r="AA20" s="34" t="s">
        <v>829</v>
      </c>
      <c r="AB20" s="11" t="str">
        <f t="shared" si="3"/>
        <v>Wrona Tomasz</v>
      </c>
      <c r="AC20" s="11">
        <f t="shared" si="4"/>
        <v>0</v>
      </c>
      <c r="AD20" s="11" t="str">
        <f t="shared" si="5"/>
        <v>Gdańsk</v>
      </c>
      <c r="AE20" s="11">
        <f t="shared" si="6"/>
        <v>43.36764899355348</v>
      </c>
      <c r="AF20" s="11"/>
      <c r="AG20" s="11">
        <f t="shared" si="7"/>
        <v>0.99986843836337314</v>
      </c>
      <c r="AH20" s="11">
        <f t="shared" si="8"/>
        <v>1</v>
      </c>
      <c r="AI20" s="11">
        <f t="shared" si="9"/>
        <v>1</v>
      </c>
      <c r="AJ20" s="11">
        <f t="shared" si="10"/>
        <v>1</v>
      </c>
    </row>
    <row r="21" spans="1:36" hidden="1">
      <c r="A21" s="31">
        <v>17</v>
      </c>
      <c r="B21" s="31">
        <v>17</v>
      </c>
      <c r="C21" s="32"/>
      <c r="D21" s="31">
        <v>3013</v>
      </c>
      <c r="E21" s="31" t="s">
        <v>1448</v>
      </c>
      <c r="F21" s="31" t="s">
        <v>60</v>
      </c>
      <c r="G21" s="31">
        <v>1977</v>
      </c>
      <c r="H21" s="31" t="s">
        <v>57</v>
      </c>
      <c r="I21" s="32"/>
      <c r="J21" s="31">
        <v>42</v>
      </c>
      <c r="K21" s="31">
        <v>12</v>
      </c>
      <c r="L21" s="31">
        <v>42</v>
      </c>
      <c r="M21" s="31" t="s">
        <v>1449</v>
      </c>
      <c r="N21" s="31">
        <v>0</v>
      </c>
      <c r="O21" s="31" t="s">
        <v>571</v>
      </c>
      <c r="P21" s="31" t="s">
        <v>828</v>
      </c>
      <c r="Q21" s="31" t="s">
        <v>1450</v>
      </c>
      <c r="R21" s="31" t="s">
        <v>705</v>
      </c>
      <c r="S21" s="31" t="s">
        <v>335</v>
      </c>
      <c r="T21" s="31" t="s">
        <v>683</v>
      </c>
      <c r="U21" s="31" t="s">
        <v>379</v>
      </c>
      <c r="V21" s="31" t="s">
        <v>789</v>
      </c>
      <c r="W21" s="31" t="s">
        <v>298</v>
      </c>
      <c r="X21" s="31" t="s">
        <v>495</v>
      </c>
      <c r="Y21" s="31" t="s">
        <v>585</v>
      </c>
      <c r="Z21" s="31" t="s">
        <v>479</v>
      </c>
      <c r="AA21" s="31" t="s">
        <v>330</v>
      </c>
      <c r="AB21" s="11" t="str">
        <f t="shared" si="3"/>
        <v>Deptuła Krzysztof</v>
      </c>
      <c r="AC21" s="11">
        <f t="shared" si="4"/>
        <v>0</v>
      </c>
      <c r="AD21" s="11" t="str">
        <f t="shared" si="5"/>
        <v>Gdańsk</v>
      </c>
      <c r="AE21" s="11">
        <f t="shared" si="6"/>
        <v>42.885253366291558</v>
      </c>
      <c r="AF21" s="11"/>
      <c r="AG21" s="11">
        <f t="shared" si="7"/>
        <v>0.98887660183438508</v>
      </c>
      <c r="AH21" s="11">
        <f t="shared" si="8"/>
        <v>1</v>
      </c>
      <c r="AI21" s="11">
        <f t="shared" si="9"/>
        <v>1</v>
      </c>
      <c r="AJ21" s="11">
        <f t="shared" si="10"/>
        <v>1</v>
      </c>
    </row>
    <row r="22" spans="1:36" hidden="1">
      <c r="A22" s="34">
        <v>18</v>
      </c>
      <c r="B22" s="34">
        <v>18</v>
      </c>
      <c r="C22" s="35"/>
      <c r="D22" s="34">
        <v>3186</v>
      </c>
      <c r="E22" s="34" t="s">
        <v>1451</v>
      </c>
      <c r="F22" s="34" t="s">
        <v>46</v>
      </c>
      <c r="G22" s="34">
        <v>1973</v>
      </c>
      <c r="H22" s="34" t="s">
        <v>47</v>
      </c>
      <c r="I22" s="34" t="s">
        <v>1452</v>
      </c>
      <c r="J22" s="34">
        <v>42</v>
      </c>
      <c r="K22" s="34">
        <v>12</v>
      </c>
      <c r="L22" s="34">
        <v>42</v>
      </c>
      <c r="M22" s="34" t="s">
        <v>1453</v>
      </c>
      <c r="N22" s="34">
        <v>0</v>
      </c>
      <c r="O22" s="34" t="s">
        <v>571</v>
      </c>
      <c r="P22" s="34" t="s">
        <v>1038</v>
      </c>
      <c r="Q22" s="34" t="s">
        <v>1089</v>
      </c>
      <c r="R22" s="34" t="s">
        <v>705</v>
      </c>
      <c r="S22" s="34" t="s">
        <v>335</v>
      </c>
      <c r="T22" s="34" t="s">
        <v>889</v>
      </c>
      <c r="U22" s="34" t="s">
        <v>830</v>
      </c>
      <c r="V22" s="34" t="s">
        <v>789</v>
      </c>
      <c r="W22" s="34" t="s">
        <v>575</v>
      </c>
      <c r="X22" s="34" t="s">
        <v>946</v>
      </c>
      <c r="Y22" s="34" t="s">
        <v>585</v>
      </c>
      <c r="Z22" s="34" t="s">
        <v>479</v>
      </c>
      <c r="AA22" s="34" t="s">
        <v>330</v>
      </c>
      <c r="AB22" s="11" t="str">
        <f t="shared" si="3"/>
        <v>Gębarowski Piotr</v>
      </c>
      <c r="AC22" s="11" t="str">
        <f t="shared" si="4"/>
        <v>piotrgebarowski.pl</v>
      </c>
      <c r="AD22" s="11" t="str">
        <f t="shared" si="5"/>
        <v>Warszawa</v>
      </c>
      <c r="AE22" s="11">
        <f t="shared" si="6"/>
        <v>42.882463900091075</v>
      </c>
      <c r="AF22" s="11"/>
      <c r="AG22" s="11">
        <f t="shared" si="7"/>
        <v>0.99993495511903219</v>
      </c>
      <c r="AH22" s="11">
        <f t="shared" si="8"/>
        <v>1</v>
      </c>
      <c r="AI22" s="11">
        <f t="shared" si="9"/>
        <v>1</v>
      </c>
      <c r="AJ22" s="11">
        <f t="shared" si="10"/>
        <v>1</v>
      </c>
    </row>
    <row r="23" spans="1:36" hidden="1">
      <c r="A23" s="31">
        <v>19</v>
      </c>
      <c r="B23" s="31">
        <v>19</v>
      </c>
      <c r="C23" s="32"/>
      <c r="D23" s="31">
        <v>3061</v>
      </c>
      <c r="E23" s="31" t="s">
        <v>1454</v>
      </c>
      <c r="F23" s="31" t="s">
        <v>1113</v>
      </c>
      <c r="G23" s="31">
        <v>1979</v>
      </c>
      <c r="H23" s="31" t="s">
        <v>57</v>
      </c>
      <c r="I23" s="31" t="s">
        <v>1455</v>
      </c>
      <c r="J23" s="31">
        <v>42</v>
      </c>
      <c r="K23" s="31">
        <v>12</v>
      </c>
      <c r="L23" s="31">
        <v>42</v>
      </c>
      <c r="M23" s="31" t="s">
        <v>1456</v>
      </c>
      <c r="N23" s="31">
        <v>0</v>
      </c>
      <c r="O23" s="31" t="s">
        <v>438</v>
      </c>
      <c r="P23" s="31" t="s">
        <v>1457</v>
      </c>
      <c r="Q23" s="31" t="s">
        <v>903</v>
      </c>
      <c r="R23" s="31" t="s">
        <v>1184</v>
      </c>
      <c r="S23" s="31" t="s">
        <v>286</v>
      </c>
      <c r="T23" s="31" t="s">
        <v>991</v>
      </c>
      <c r="U23" s="31" t="s">
        <v>985</v>
      </c>
      <c r="V23" s="31" t="s">
        <v>888</v>
      </c>
      <c r="W23" s="31" t="s">
        <v>575</v>
      </c>
      <c r="X23" s="31" t="s">
        <v>495</v>
      </c>
      <c r="Y23" s="31" t="s">
        <v>990</v>
      </c>
      <c r="Z23" s="31" t="s">
        <v>479</v>
      </c>
      <c r="AA23" s="31" t="s">
        <v>1281</v>
      </c>
      <c r="AB23" s="11" t="str">
        <f t="shared" si="3"/>
        <v>Ślósarczyk Maciej</v>
      </c>
      <c r="AC23" s="11" t="str">
        <f t="shared" si="4"/>
        <v>SKPT Gdańsk</v>
      </c>
      <c r="AD23" s="11" t="str">
        <f t="shared" si="5"/>
        <v>Gdańsk</v>
      </c>
      <c r="AE23" s="11">
        <f t="shared" si="6"/>
        <v>42.627376180007772</v>
      </c>
      <c r="AF23" s="11"/>
      <c r="AG23" s="11">
        <f t="shared" si="7"/>
        <v>0.99405146773567821</v>
      </c>
      <c r="AH23" s="11">
        <f t="shared" si="8"/>
        <v>1</v>
      </c>
      <c r="AI23" s="11">
        <f t="shared" si="9"/>
        <v>1</v>
      </c>
      <c r="AJ23" s="11">
        <f t="shared" si="10"/>
        <v>1</v>
      </c>
    </row>
    <row r="24" spans="1:36" hidden="1">
      <c r="A24" s="34">
        <v>20</v>
      </c>
      <c r="B24" s="34">
        <v>20</v>
      </c>
      <c r="C24" s="35"/>
      <c r="D24" s="34">
        <v>3054</v>
      </c>
      <c r="E24" s="34" t="s">
        <v>1458</v>
      </c>
      <c r="F24" s="34" t="s">
        <v>1459</v>
      </c>
      <c r="G24" s="34">
        <v>1985</v>
      </c>
      <c r="H24" s="34" t="s">
        <v>57</v>
      </c>
      <c r="I24" s="35"/>
      <c r="J24" s="34">
        <v>42</v>
      </c>
      <c r="K24" s="34">
        <v>12</v>
      </c>
      <c r="L24" s="34">
        <v>42</v>
      </c>
      <c r="M24" s="34" t="s">
        <v>1460</v>
      </c>
      <c r="N24" s="34">
        <v>0</v>
      </c>
      <c r="O24" s="34" t="s">
        <v>438</v>
      </c>
      <c r="P24" s="34" t="s">
        <v>856</v>
      </c>
      <c r="Q24" s="34" t="s">
        <v>903</v>
      </c>
      <c r="R24" s="34" t="s">
        <v>1184</v>
      </c>
      <c r="S24" s="34" t="s">
        <v>286</v>
      </c>
      <c r="T24" s="34" t="s">
        <v>991</v>
      </c>
      <c r="U24" s="34" t="s">
        <v>985</v>
      </c>
      <c r="V24" s="34" t="s">
        <v>888</v>
      </c>
      <c r="W24" s="34" t="s">
        <v>298</v>
      </c>
      <c r="X24" s="34" t="s">
        <v>495</v>
      </c>
      <c r="Y24" s="34" t="s">
        <v>990</v>
      </c>
      <c r="Z24" s="34" t="s">
        <v>479</v>
      </c>
      <c r="AA24" s="34" t="s">
        <v>1281</v>
      </c>
      <c r="AB24" s="11" t="str">
        <f t="shared" si="3"/>
        <v>Radkiewicz Mateusz</v>
      </c>
      <c r="AC24" s="11">
        <f t="shared" si="4"/>
        <v>0</v>
      </c>
      <c r="AD24" s="11" t="str">
        <f t="shared" si="5"/>
        <v>Gdańsk</v>
      </c>
      <c r="AE24" s="11">
        <f t="shared" si="6"/>
        <v>42.617731665535423</v>
      </c>
      <c r="AF24" s="11"/>
      <c r="AG24" s="11">
        <f t="shared" si="7"/>
        <v>0.99977374834351473</v>
      </c>
      <c r="AH24" s="11">
        <f t="shared" si="8"/>
        <v>1</v>
      </c>
      <c r="AI24" s="11">
        <f t="shared" si="9"/>
        <v>1</v>
      </c>
      <c r="AJ24" s="11">
        <f t="shared" si="10"/>
        <v>1</v>
      </c>
    </row>
    <row r="25" spans="1:36" hidden="1">
      <c r="A25" s="31">
        <v>21</v>
      </c>
      <c r="B25" s="31">
        <v>21</v>
      </c>
      <c r="C25" s="32"/>
      <c r="D25" s="31">
        <v>3133</v>
      </c>
      <c r="E25" s="31" t="s">
        <v>1461</v>
      </c>
      <c r="F25" s="31" t="s">
        <v>102</v>
      </c>
      <c r="G25" s="31">
        <v>1980</v>
      </c>
      <c r="H25" s="31" t="s">
        <v>1462</v>
      </c>
      <c r="I25" s="31" t="s">
        <v>1463</v>
      </c>
      <c r="J25" s="31">
        <v>42</v>
      </c>
      <c r="K25" s="31">
        <v>12</v>
      </c>
      <c r="L25" s="31">
        <v>42</v>
      </c>
      <c r="M25" s="31" t="s">
        <v>1464</v>
      </c>
      <c r="N25" s="31">
        <v>0</v>
      </c>
      <c r="O25" s="31" t="s">
        <v>1465</v>
      </c>
      <c r="P25" s="31" t="s">
        <v>691</v>
      </c>
      <c r="Q25" s="31" t="s">
        <v>1375</v>
      </c>
      <c r="R25" s="31" t="s">
        <v>284</v>
      </c>
      <c r="S25" s="31" t="s">
        <v>286</v>
      </c>
      <c r="T25" s="31" t="s">
        <v>938</v>
      </c>
      <c r="U25" s="31" t="s">
        <v>379</v>
      </c>
      <c r="V25" s="31" t="s">
        <v>789</v>
      </c>
      <c r="W25" s="31" t="s">
        <v>1040</v>
      </c>
      <c r="X25" s="31" t="s">
        <v>593</v>
      </c>
      <c r="Y25" s="31" t="s">
        <v>600</v>
      </c>
      <c r="Z25" s="31" t="s">
        <v>479</v>
      </c>
      <c r="AA25" s="31" t="s">
        <v>291</v>
      </c>
      <c r="AB25" s="11" t="str">
        <f t="shared" si="3"/>
        <v>Łosiewicz Mariusz</v>
      </c>
      <c r="AC25" s="11" t="str">
        <f t="shared" si="4"/>
        <v>Boli? Ma boleć!</v>
      </c>
      <c r="AD25" s="11" t="str">
        <f t="shared" si="5"/>
        <v>Bojano</v>
      </c>
      <c r="AE25" s="11">
        <f t="shared" si="6"/>
        <v>42.405287193670816</v>
      </c>
      <c r="AF25" s="11"/>
      <c r="AG25" s="11">
        <f t="shared" si="7"/>
        <v>0.99501511545635801</v>
      </c>
      <c r="AH25" s="11">
        <f t="shared" si="8"/>
        <v>1</v>
      </c>
      <c r="AI25" s="11">
        <f t="shared" si="9"/>
        <v>1</v>
      </c>
      <c r="AJ25" s="11">
        <f t="shared" si="10"/>
        <v>1</v>
      </c>
    </row>
    <row r="26" spans="1:36" hidden="1">
      <c r="A26" s="34">
        <v>22</v>
      </c>
      <c r="B26" s="34">
        <v>22</v>
      </c>
      <c r="C26" s="35"/>
      <c r="D26" s="34">
        <v>3055</v>
      </c>
      <c r="E26" s="34" t="s">
        <v>1466</v>
      </c>
      <c r="F26" s="34" t="s">
        <v>1467</v>
      </c>
      <c r="G26" s="34">
        <v>1954</v>
      </c>
      <c r="H26" s="34" t="s">
        <v>324</v>
      </c>
      <c r="I26" s="34" t="s">
        <v>1468</v>
      </c>
      <c r="J26" s="34">
        <v>42</v>
      </c>
      <c r="K26" s="34">
        <v>12</v>
      </c>
      <c r="L26" s="34">
        <v>42</v>
      </c>
      <c r="M26" s="34" t="s">
        <v>1469</v>
      </c>
      <c r="N26" s="34">
        <v>0</v>
      </c>
      <c r="O26" s="34" t="s">
        <v>1285</v>
      </c>
      <c r="P26" s="34" t="s">
        <v>450</v>
      </c>
      <c r="Q26" s="34" t="s">
        <v>656</v>
      </c>
      <c r="R26" s="34" t="s">
        <v>1184</v>
      </c>
      <c r="S26" s="34" t="s">
        <v>738</v>
      </c>
      <c r="T26" s="34" t="s">
        <v>683</v>
      </c>
      <c r="U26" s="34" t="s">
        <v>301</v>
      </c>
      <c r="V26" s="34" t="s">
        <v>651</v>
      </c>
      <c r="W26" s="34" t="s">
        <v>929</v>
      </c>
      <c r="X26" s="34" t="s">
        <v>587</v>
      </c>
      <c r="Y26" s="34" t="s">
        <v>690</v>
      </c>
      <c r="Z26" s="34" t="s">
        <v>328</v>
      </c>
      <c r="AA26" s="34" t="s">
        <v>291</v>
      </c>
      <c r="AB26" s="11" t="str">
        <f t="shared" si="3"/>
        <v>Nadolny Lech</v>
      </c>
      <c r="AC26" s="11" t="str">
        <f t="shared" si="4"/>
        <v>SOPOT_54</v>
      </c>
      <c r="AD26" s="11" t="str">
        <f t="shared" si="5"/>
        <v>Sopot</v>
      </c>
      <c r="AE26" s="11">
        <f t="shared" si="6"/>
        <v>42.401196256873668</v>
      </c>
      <c r="AF26" s="11"/>
      <c r="AG26" s="11">
        <f t="shared" si="7"/>
        <v>0.99990352767147972</v>
      </c>
      <c r="AH26" s="11">
        <f t="shared" si="8"/>
        <v>1</v>
      </c>
      <c r="AI26" s="11">
        <f t="shared" si="9"/>
        <v>1</v>
      </c>
      <c r="AJ26" s="11">
        <f t="shared" si="10"/>
        <v>1</v>
      </c>
    </row>
    <row r="27" spans="1:36" hidden="1">
      <c r="A27" s="31">
        <v>23</v>
      </c>
      <c r="B27" s="31">
        <v>23</v>
      </c>
      <c r="C27" s="32"/>
      <c r="D27" s="31">
        <v>3007</v>
      </c>
      <c r="E27" s="31" t="s">
        <v>1470</v>
      </c>
      <c r="F27" s="31" t="s">
        <v>472</v>
      </c>
      <c r="G27" s="31">
        <v>1978</v>
      </c>
      <c r="H27" s="31" t="s">
        <v>1419</v>
      </c>
      <c r="I27" s="31" t="s">
        <v>1471</v>
      </c>
      <c r="J27" s="31">
        <v>42</v>
      </c>
      <c r="K27" s="31">
        <v>12</v>
      </c>
      <c r="L27" s="31">
        <v>42</v>
      </c>
      <c r="M27" s="31" t="s">
        <v>1472</v>
      </c>
      <c r="N27" s="31">
        <v>0</v>
      </c>
      <c r="O27" s="31" t="s">
        <v>308</v>
      </c>
      <c r="P27" s="31" t="s">
        <v>892</v>
      </c>
      <c r="Q27" s="31" t="s">
        <v>600</v>
      </c>
      <c r="R27" s="31" t="s">
        <v>968</v>
      </c>
      <c r="S27" s="31" t="s">
        <v>934</v>
      </c>
      <c r="T27" s="31" t="s">
        <v>1062</v>
      </c>
      <c r="U27" s="31" t="s">
        <v>1025</v>
      </c>
      <c r="V27" s="31" t="s">
        <v>963</v>
      </c>
      <c r="W27" s="31" t="s">
        <v>372</v>
      </c>
      <c r="X27" s="31" t="s">
        <v>495</v>
      </c>
      <c r="Y27" s="31" t="s">
        <v>610</v>
      </c>
      <c r="Z27" s="31" t="s">
        <v>340</v>
      </c>
      <c r="AA27" s="31" t="s">
        <v>1473</v>
      </c>
      <c r="AB27" s="11" t="str">
        <f t="shared" si="3"/>
        <v>Gruba Michał</v>
      </c>
      <c r="AC27" s="11" t="str">
        <f t="shared" si="4"/>
        <v>Perła Team</v>
      </c>
      <c r="AD27" s="11" t="str">
        <f t="shared" si="5"/>
        <v>Reda</v>
      </c>
      <c r="AE27" s="11">
        <f t="shared" si="6"/>
        <v>41.903959829657417</v>
      </c>
      <c r="AF27" s="11"/>
      <c r="AG27" s="11">
        <f t="shared" si="7"/>
        <v>0.9882730566325556</v>
      </c>
      <c r="AH27" s="11">
        <f t="shared" si="8"/>
        <v>1</v>
      </c>
      <c r="AI27" s="11">
        <f t="shared" si="9"/>
        <v>1</v>
      </c>
      <c r="AJ27" s="11">
        <f t="shared" si="10"/>
        <v>1</v>
      </c>
    </row>
    <row r="28" spans="1:36" hidden="1">
      <c r="A28" s="34">
        <v>24</v>
      </c>
      <c r="B28" s="34">
        <v>24</v>
      </c>
      <c r="C28" s="35"/>
      <c r="D28" s="34">
        <v>3040</v>
      </c>
      <c r="E28" s="34" t="s">
        <v>1474</v>
      </c>
      <c r="F28" s="34" t="s">
        <v>52</v>
      </c>
      <c r="G28" s="34">
        <v>1976</v>
      </c>
      <c r="H28" s="34" t="s">
        <v>1419</v>
      </c>
      <c r="I28" s="34" t="s">
        <v>1471</v>
      </c>
      <c r="J28" s="34">
        <v>42</v>
      </c>
      <c r="K28" s="34">
        <v>12</v>
      </c>
      <c r="L28" s="34">
        <v>42</v>
      </c>
      <c r="M28" s="34" t="s">
        <v>1475</v>
      </c>
      <c r="N28" s="34">
        <v>0</v>
      </c>
      <c r="O28" s="34" t="s">
        <v>308</v>
      </c>
      <c r="P28" s="34" t="s">
        <v>892</v>
      </c>
      <c r="Q28" s="34" t="s">
        <v>600</v>
      </c>
      <c r="R28" s="34" t="s">
        <v>968</v>
      </c>
      <c r="S28" s="34" t="s">
        <v>934</v>
      </c>
      <c r="T28" s="34" t="s">
        <v>1062</v>
      </c>
      <c r="U28" s="34" t="s">
        <v>1025</v>
      </c>
      <c r="V28" s="34" t="s">
        <v>917</v>
      </c>
      <c r="W28" s="34" t="s">
        <v>372</v>
      </c>
      <c r="X28" s="34" t="s">
        <v>720</v>
      </c>
      <c r="Y28" s="34" t="s">
        <v>610</v>
      </c>
      <c r="Z28" s="34" t="s">
        <v>340</v>
      </c>
      <c r="AA28" s="34" t="s">
        <v>1473</v>
      </c>
      <c r="AB28" s="11" t="str">
        <f t="shared" si="3"/>
        <v>Doppke Marcin</v>
      </c>
      <c r="AC28" s="11" t="str">
        <f t="shared" si="4"/>
        <v>Perła Team</v>
      </c>
      <c r="AD28" s="11" t="str">
        <f t="shared" si="5"/>
        <v>Reda</v>
      </c>
      <c r="AE28" s="11">
        <f t="shared" si="6"/>
        <v>41.901296555230722</v>
      </c>
      <c r="AF28" s="11"/>
      <c r="AG28" s="11">
        <f t="shared" si="7"/>
        <v>0.99993644337104359</v>
      </c>
      <c r="AH28" s="11">
        <f t="shared" si="8"/>
        <v>1</v>
      </c>
      <c r="AI28" s="11">
        <f t="shared" si="9"/>
        <v>1</v>
      </c>
      <c r="AJ28" s="11">
        <f t="shared" si="10"/>
        <v>1</v>
      </c>
    </row>
    <row r="29" spans="1:36" hidden="1">
      <c r="A29" s="31">
        <v>25</v>
      </c>
      <c r="B29" s="31">
        <v>25</v>
      </c>
      <c r="C29" s="32"/>
      <c r="D29" s="31">
        <v>3117</v>
      </c>
      <c r="E29" s="31" t="s">
        <v>1476</v>
      </c>
      <c r="F29" s="31" t="s">
        <v>1477</v>
      </c>
      <c r="G29" s="31">
        <v>1984</v>
      </c>
      <c r="H29" s="31" t="s">
        <v>85</v>
      </c>
      <c r="I29" s="31" t="s">
        <v>1478</v>
      </c>
      <c r="J29" s="31">
        <v>42</v>
      </c>
      <c r="K29" s="31">
        <v>12</v>
      </c>
      <c r="L29" s="31">
        <v>42</v>
      </c>
      <c r="M29" s="31" t="s">
        <v>1479</v>
      </c>
      <c r="N29" s="31">
        <v>0</v>
      </c>
      <c r="O29" s="31" t="s">
        <v>538</v>
      </c>
      <c r="P29" s="31" t="s">
        <v>828</v>
      </c>
      <c r="Q29" s="31" t="s">
        <v>1480</v>
      </c>
      <c r="R29" s="31" t="s">
        <v>284</v>
      </c>
      <c r="S29" s="31" t="s">
        <v>929</v>
      </c>
      <c r="T29" s="31" t="s">
        <v>311</v>
      </c>
      <c r="U29" s="31" t="s">
        <v>433</v>
      </c>
      <c r="V29" s="31" t="s">
        <v>789</v>
      </c>
      <c r="W29" s="31" t="s">
        <v>846</v>
      </c>
      <c r="X29" s="31" t="s">
        <v>476</v>
      </c>
      <c r="Y29" s="31" t="s">
        <v>902</v>
      </c>
      <c r="Z29" s="31" t="s">
        <v>500</v>
      </c>
      <c r="AA29" s="31" t="s">
        <v>1473</v>
      </c>
      <c r="AB29" s="11" t="str">
        <f t="shared" si="3"/>
        <v>Korzewski Dobromir</v>
      </c>
      <c r="AC29" s="11" t="str">
        <f t="shared" si="4"/>
        <v>Włóczymordy</v>
      </c>
      <c r="AD29" s="11" t="str">
        <f t="shared" si="5"/>
        <v>Poznań</v>
      </c>
      <c r="AE29" s="11">
        <f t="shared" si="6"/>
        <v>41.899965044964901</v>
      </c>
      <c r="AF29" s="11"/>
      <c r="AG29" s="11">
        <f t="shared" si="7"/>
        <v>0.99996822269535113</v>
      </c>
      <c r="AH29" s="11">
        <f t="shared" si="8"/>
        <v>1</v>
      </c>
      <c r="AI29" s="11">
        <f t="shared" si="9"/>
        <v>1</v>
      </c>
      <c r="AJ29" s="11">
        <f t="shared" si="10"/>
        <v>1</v>
      </c>
    </row>
    <row r="30" spans="1:36" hidden="1">
      <c r="A30" s="34">
        <v>26</v>
      </c>
      <c r="B30" s="34">
        <v>26</v>
      </c>
      <c r="C30" s="35"/>
      <c r="D30" s="34">
        <v>3216</v>
      </c>
      <c r="E30" s="34" t="s">
        <v>1481</v>
      </c>
      <c r="F30" s="34" t="s">
        <v>50</v>
      </c>
      <c r="G30" s="34">
        <v>1965</v>
      </c>
      <c r="H30" s="34" t="s">
        <v>1023</v>
      </c>
      <c r="I30" s="35"/>
      <c r="J30" s="34">
        <v>42</v>
      </c>
      <c r="K30" s="34">
        <v>12</v>
      </c>
      <c r="L30" s="34">
        <v>42</v>
      </c>
      <c r="M30" s="34" t="s">
        <v>1482</v>
      </c>
      <c r="N30" s="34">
        <v>0</v>
      </c>
      <c r="O30" s="34" t="s">
        <v>722</v>
      </c>
      <c r="P30" s="34" t="s">
        <v>378</v>
      </c>
      <c r="Q30" s="34" t="s">
        <v>275</v>
      </c>
      <c r="R30" s="34" t="s">
        <v>667</v>
      </c>
      <c r="S30" s="34" t="s">
        <v>1483</v>
      </c>
      <c r="T30" s="34" t="s">
        <v>272</v>
      </c>
      <c r="U30" s="34" t="s">
        <v>329</v>
      </c>
      <c r="V30" s="34" t="s">
        <v>985</v>
      </c>
      <c r="W30" s="34" t="s">
        <v>1484</v>
      </c>
      <c r="X30" s="34" t="s">
        <v>1033</v>
      </c>
      <c r="Y30" s="34" t="s">
        <v>1093</v>
      </c>
      <c r="Z30" s="34" t="s">
        <v>1323</v>
      </c>
      <c r="AA30" s="34" t="s">
        <v>761</v>
      </c>
      <c r="AB30" s="11" t="str">
        <f t="shared" si="3"/>
        <v>Szamrej Wojciech</v>
      </c>
      <c r="AC30" s="11">
        <f t="shared" si="4"/>
        <v>0</v>
      </c>
      <c r="AD30" s="11" t="str">
        <f t="shared" si="5"/>
        <v>Koszalin</v>
      </c>
      <c r="AE30" s="11">
        <f t="shared" si="6"/>
        <v>41.601198927275604</v>
      </c>
      <c r="AF30" s="11"/>
      <c r="AG30" s="11">
        <f t="shared" si="7"/>
        <v>0.99286953778198439</v>
      </c>
      <c r="AH30" s="11">
        <f t="shared" si="8"/>
        <v>1</v>
      </c>
      <c r="AI30" s="11">
        <f t="shared" si="9"/>
        <v>1</v>
      </c>
      <c r="AJ30" s="11">
        <f t="shared" si="10"/>
        <v>1</v>
      </c>
    </row>
    <row r="31" spans="1:36" hidden="1">
      <c r="A31" s="31">
        <v>27</v>
      </c>
      <c r="B31" s="31">
        <v>27</v>
      </c>
      <c r="C31" s="32"/>
      <c r="D31" s="31">
        <v>3217</v>
      </c>
      <c r="E31" s="31" t="s">
        <v>1485</v>
      </c>
      <c r="F31" s="31" t="s">
        <v>59</v>
      </c>
      <c r="G31" s="31">
        <v>1963</v>
      </c>
      <c r="H31" s="31" t="s">
        <v>1023</v>
      </c>
      <c r="I31" s="32"/>
      <c r="J31" s="31">
        <v>42</v>
      </c>
      <c r="K31" s="31">
        <v>12</v>
      </c>
      <c r="L31" s="31">
        <v>42</v>
      </c>
      <c r="M31" s="31" t="s">
        <v>1486</v>
      </c>
      <c r="N31" s="31">
        <v>0</v>
      </c>
      <c r="O31" s="31" t="s">
        <v>722</v>
      </c>
      <c r="P31" s="31" t="s">
        <v>358</v>
      </c>
      <c r="Q31" s="31" t="s">
        <v>275</v>
      </c>
      <c r="R31" s="31" t="s">
        <v>667</v>
      </c>
      <c r="S31" s="31" t="s">
        <v>1483</v>
      </c>
      <c r="T31" s="31" t="s">
        <v>1163</v>
      </c>
      <c r="U31" s="31" t="s">
        <v>329</v>
      </c>
      <c r="V31" s="31" t="s">
        <v>1029</v>
      </c>
      <c r="W31" s="31" t="s">
        <v>437</v>
      </c>
      <c r="X31" s="31" t="s">
        <v>1033</v>
      </c>
      <c r="Y31" s="31" t="s">
        <v>1093</v>
      </c>
      <c r="Z31" s="31" t="s">
        <v>716</v>
      </c>
      <c r="AA31" s="31" t="s">
        <v>761</v>
      </c>
      <c r="AB31" s="11" t="str">
        <f t="shared" si="3"/>
        <v>Gałaguz Jacek</v>
      </c>
      <c r="AC31" s="11">
        <f t="shared" si="4"/>
        <v>0</v>
      </c>
      <c r="AD31" s="11" t="str">
        <f t="shared" si="5"/>
        <v>Koszalin</v>
      </c>
      <c r="AE31" s="11">
        <f t="shared" si="6"/>
        <v>41.597261656886879</v>
      </c>
      <c r="AF31" s="11"/>
      <c r="AG31" s="11">
        <f t="shared" si="7"/>
        <v>0.99990535680484571</v>
      </c>
      <c r="AH31" s="11">
        <f t="shared" si="8"/>
        <v>1</v>
      </c>
      <c r="AI31" s="11">
        <f t="shared" si="9"/>
        <v>1</v>
      </c>
      <c r="AJ31" s="11">
        <f t="shared" si="10"/>
        <v>1</v>
      </c>
    </row>
    <row r="32" spans="1:36">
      <c r="A32" s="34">
        <v>28</v>
      </c>
      <c r="B32" s="34">
        <v>28</v>
      </c>
      <c r="C32" s="35"/>
      <c r="D32" s="34">
        <v>3203</v>
      </c>
      <c r="E32" s="34" t="s">
        <v>1487</v>
      </c>
      <c r="F32" s="34" t="s">
        <v>854</v>
      </c>
      <c r="G32" s="34">
        <v>1998</v>
      </c>
      <c r="H32" s="34" t="s">
        <v>1488</v>
      </c>
      <c r="I32" s="34" t="s">
        <v>1489</v>
      </c>
      <c r="J32" s="34">
        <v>42</v>
      </c>
      <c r="K32" s="34">
        <v>12</v>
      </c>
      <c r="L32" s="34">
        <v>42</v>
      </c>
      <c r="M32" s="34" t="s">
        <v>1347</v>
      </c>
      <c r="N32" s="34">
        <v>0</v>
      </c>
      <c r="O32" s="34" t="s">
        <v>1018</v>
      </c>
      <c r="P32" s="34" t="s">
        <v>376</v>
      </c>
      <c r="Q32" s="34" t="s">
        <v>892</v>
      </c>
      <c r="R32" s="34" t="s">
        <v>672</v>
      </c>
      <c r="S32" s="34" t="s">
        <v>345</v>
      </c>
      <c r="T32" s="34" t="s">
        <v>683</v>
      </c>
      <c r="U32" s="34" t="s">
        <v>1490</v>
      </c>
      <c r="V32" s="34" t="s">
        <v>1417</v>
      </c>
      <c r="W32" s="34" t="s">
        <v>1238</v>
      </c>
      <c r="X32" s="34" t="s">
        <v>587</v>
      </c>
      <c r="Y32" s="34" t="s">
        <v>739</v>
      </c>
      <c r="Z32" s="34" t="s">
        <v>314</v>
      </c>
      <c r="AA32" s="34" t="s">
        <v>629</v>
      </c>
      <c r="AB32" s="11" t="str">
        <f t="shared" si="3"/>
        <v>Olszewski Konrad</v>
      </c>
      <c r="AC32" s="11" t="str">
        <f t="shared" si="4"/>
        <v>"HKS ""Łoś 47"" Komorniki"</v>
      </c>
      <c r="AD32" s="11" t="str">
        <f t="shared" si="5"/>
        <v>Rosnówko</v>
      </c>
      <c r="AE32" s="11">
        <f t="shared" si="6"/>
        <v>41.459925164292692</v>
      </c>
      <c r="AF32" s="11"/>
      <c r="AG32" s="11">
        <f t="shared" si="7"/>
        <v>0.99669842467691738</v>
      </c>
      <c r="AH32" s="11">
        <f t="shared" si="8"/>
        <v>1</v>
      </c>
      <c r="AI32" s="11">
        <f t="shared" si="9"/>
        <v>1</v>
      </c>
      <c r="AJ32" s="11">
        <f t="shared" si="10"/>
        <v>1</v>
      </c>
    </row>
    <row r="33" spans="1:36" hidden="1">
      <c r="A33" s="31">
        <v>29</v>
      </c>
      <c r="B33" s="31">
        <v>29</v>
      </c>
      <c r="C33" s="32"/>
      <c r="D33" s="31">
        <v>3202</v>
      </c>
      <c r="E33" s="31" t="s">
        <v>1491</v>
      </c>
      <c r="F33" s="31" t="s">
        <v>1492</v>
      </c>
      <c r="G33" s="31">
        <v>1977</v>
      </c>
      <c r="H33" s="31" t="s">
        <v>1493</v>
      </c>
      <c r="I33" s="31" t="s">
        <v>1489</v>
      </c>
      <c r="J33" s="31">
        <v>42</v>
      </c>
      <c r="K33" s="31">
        <v>12</v>
      </c>
      <c r="L33" s="31">
        <v>42</v>
      </c>
      <c r="M33" s="31" t="s">
        <v>1494</v>
      </c>
      <c r="N33" s="31">
        <v>0</v>
      </c>
      <c r="O33" s="31" t="s">
        <v>1018</v>
      </c>
      <c r="P33" s="31" t="s">
        <v>376</v>
      </c>
      <c r="Q33" s="31" t="s">
        <v>892</v>
      </c>
      <c r="R33" s="31" t="s">
        <v>1015</v>
      </c>
      <c r="S33" s="31" t="s">
        <v>1100</v>
      </c>
      <c r="T33" s="31" t="s">
        <v>683</v>
      </c>
      <c r="U33" s="31" t="s">
        <v>1490</v>
      </c>
      <c r="V33" s="31" t="s">
        <v>1417</v>
      </c>
      <c r="W33" s="31" t="s">
        <v>1238</v>
      </c>
      <c r="X33" s="31" t="s">
        <v>587</v>
      </c>
      <c r="Y33" s="31" t="s">
        <v>739</v>
      </c>
      <c r="Z33" s="31" t="s">
        <v>314</v>
      </c>
      <c r="AA33" s="31" t="s">
        <v>629</v>
      </c>
      <c r="AB33" s="11" t="str">
        <f t="shared" si="3"/>
        <v>Gładysiak Przemys?Aw</v>
      </c>
      <c r="AC33" s="11" t="str">
        <f t="shared" si="4"/>
        <v>"HKS ""Łoś 47"" Komorniki"</v>
      </c>
      <c r="AD33" s="11" t="str">
        <f t="shared" si="5"/>
        <v>Komorniki</v>
      </c>
      <c r="AE33" s="11">
        <f t="shared" si="6"/>
        <v>41.457318031756024</v>
      </c>
      <c r="AF33" s="11"/>
      <c r="AG33" s="11">
        <f t="shared" si="7"/>
        <v>0.99993711680553365</v>
      </c>
      <c r="AH33" s="11">
        <f t="shared" si="8"/>
        <v>1</v>
      </c>
      <c r="AI33" s="11">
        <f t="shared" si="9"/>
        <v>1</v>
      </c>
      <c r="AJ33" s="11">
        <f t="shared" si="10"/>
        <v>1</v>
      </c>
    </row>
    <row r="34" spans="1:36" hidden="1">
      <c r="A34" s="34">
        <v>30</v>
      </c>
      <c r="B34" s="34">
        <v>30</v>
      </c>
      <c r="C34" s="35"/>
      <c r="D34" s="34">
        <v>3221</v>
      </c>
      <c r="E34" s="34" t="s">
        <v>1495</v>
      </c>
      <c r="F34" s="34" t="s">
        <v>578</v>
      </c>
      <c r="G34" s="34">
        <v>1991</v>
      </c>
      <c r="H34" s="34" t="s">
        <v>47</v>
      </c>
      <c r="I34" s="35"/>
      <c r="J34" s="34">
        <v>42</v>
      </c>
      <c r="K34" s="34">
        <v>12</v>
      </c>
      <c r="L34" s="34">
        <v>42</v>
      </c>
      <c r="M34" s="34" t="s">
        <v>1496</v>
      </c>
      <c r="N34" s="34">
        <v>0</v>
      </c>
      <c r="O34" s="34" t="s">
        <v>455</v>
      </c>
      <c r="P34" s="34" t="s">
        <v>347</v>
      </c>
      <c r="Q34" s="34" t="s">
        <v>1497</v>
      </c>
      <c r="R34" s="34" t="s">
        <v>1323</v>
      </c>
      <c r="S34" s="34" t="s">
        <v>1013</v>
      </c>
      <c r="T34" s="34" t="s">
        <v>910</v>
      </c>
      <c r="U34" s="34" t="s">
        <v>1180</v>
      </c>
      <c r="V34" s="34" t="s">
        <v>788</v>
      </c>
      <c r="W34" s="34" t="s">
        <v>1100</v>
      </c>
      <c r="X34" s="34" t="s">
        <v>808</v>
      </c>
      <c r="Y34" s="34" t="s">
        <v>504</v>
      </c>
      <c r="Z34" s="34" t="s">
        <v>314</v>
      </c>
      <c r="AA34" s="34" t="s">
        <v>1334</v>
      </c>
      <c r="AB34" s="11" t="str">
        <f t="shared" si="3"/>
        <v>Mroczek Tomasz</v>
      </c>
      <c r="AC34" s="11">
        <f t="shared" si="4"/>
        <v>0</v>
      </c>
      <c r="AD34" s="11" t="str">
        <f t="shared" si="5"/>
        <v>Warszawa</v>
      </c>
      <c r="AE34" s="11">
        <f t="shared" si="6"/>
        <v>41.30407543150708</v>
      </c>
      <c r="AF34" s="11"/>
      <c r="AG34" s="11">
        <f t="shared" si="7"/>
        <v>0.99630360555085684</v>
      </c>
      <c r="AH34" s="11">
        <f t="shared" si="8"/>
        <v>1</v>
      </c>
      <c r="AI34" s="11">
        <f t="shared" si="9"/>
        <v>1</v>
      </c>
      <c r="AJ34" s="11">
        <f t="shared" si="10"/>
        <v>1</v>
      </c>
    </row>
    <row r="35" spans="1:36" hidden="1">
      <c r="A35" s="31">
        <v>31</v>
      </c>
      <c r="B35" s="31">
        <v>31</v>
      </c>
      <c r="C35" s="32"/>
      <c r="D35" s="31">
        <v>3224</v>
      </c>
      <c r="E35" s="31" t="s">
        <v>1498</v>
      </c>
      <c r="F35" s="31" t="s">
        <v>88</v>
      </c>
      <c r="G35" s="31">
        <v>1979</v>
      </c>
      <c r="H35" s="31" t="s">
        <v>508</v>
      </c>
      <c r="I35" s="32"/>
      <c r="J35" s="31">
        <v>42</v>
      </c>
      <c r="K35" s="31">
        <v>12</v>
      </c>
      <c r="L35" s="31">
        <v>42</v>
      </c>
      <c r="M35" s="31" t="s">
        <v>1499</v>
      </c>
      <c r="N35" s="31">
        <v>0</v>
      </c>
      <c r="O35" s="31" t="s">
        <v>1014</v>
      </c>
      <c r="P35" s="31" t="s">
        <v>347</v>
      </c>
      <c r="Q35" s="31" t="s">
        <v>503</v>
      </c>
      <c r="R35" s="31" t="s">
        <v>716</v>
      </c>
      <c r="S35" s="31" t="s">
        <v>1282</v>
      </c>
      <c r="T35" s="31" t="s">
        <v>1062</v>
      </c>
      <c r="U35" s="31" t="s">
        <v>379</v>
      </c>
      <c r="V35" s="31" t="s">
        <v>962</v>
      </c>
      <c r="W35" s="31" t="s">
        <v>702</v>
      </c>
      <c r="X35" s="31" t="s">
        <v>396</v>
      </c>
      <c r="Y35" s="31" t="s">
        <v>355</v>
      </c>
      <c r="Z35" s="31" t="s">
        <v>1429</v>
      </c>
      <c r="AA35" s="31" t="s">
        <v>1334</v>
      </c>
      <c r="AB35" s="11" t="str">
        <f t="shared" si="3"/>
        <v>Szynwelski Marek</v>
      </c>
      <c r="AC35" s="11">
        <f t="shared" si="4"/>
        <v>0</v>
      </c>
      <c r="AD35" s="11" t="str">
        <f t="shared" si="5"/>
        <v>Rumia</v>
      </c>
      <c r="AE35" s="11">
        <f t="shared" si="6"/>
        <v>41.284676560836637</v>
      </c>
      <c r="AF35" s="11"/>
      <c r="AG35" s="11">
        <f t="shared" si="7"/>
        <v>0.99953034003381547</v>
      </c>
      <c r="AH35" s="11">
        <f t="shared" si="8"/>
        <v>1</v>
      </c>
      <c r="AI35" s="11">
        <f t="shared" si="9"/>
        <v>1</v>
      </c>
      <c r="AJ35" s="11">
        <f t="shared" si="10"/>
        <v>1</v>
      </c>
    </row>
    <row r="36" spans="1:36" hidden="1">
      <c r="A36" s="34">
        <v>32</v>
      </c>
      <c r="B36" s="34">
        <v>32</v>
      </c>
      <c r="C36" s="35"/>
      <c r="D36" s="34">
        <v>3060</v>
      </c>
      <c r="E36" s="34" t="s">
        <v>1500</v>
      </c>
      <c r="F36" s="34" t="s">
        <v>913</v>
      </c>
      <c r="G36" s="34">
        <v>1960</v>
      </c>
      <c r="H36" s="34" t="s">
        <v>927</v>
      </c>
      <c r="I36" s="34" t="s">
        <v>1501</v>
      </c>
      <c r="J36" s="34">
        <v>42</v>
      </c>
      <c r="K36" s="34">
        <v>12</v>
      </c>
      <c r="L36" s="34">
        <v>42</v>
      </c>
      <c r="M36" s="34" t="s">
        <v>1502</v>
      </c>
      <c r="N36" s="34">
        <v>0</v>
      </c>
      <c r="O36" s="34" t="s">
        <v>372</v>
      </c>
      <c r="P36" s="34" t="s">
        <v>593</v>
      </c>
      <c r="Q36" s="34" t="s">
        <v>964</v>
      </c>
      <c r="R36" s="34" t="s">
        <v>395</v>
      </c>
      <c r="S36" s="34" t="s">
        <v>1503</v>
      </c>
      <c r="T36" s="34" t="s">
        <v>638</v>
      </c>
      <c r="U36" s="34" t="s">
        <v>875</v>
      </c>
      <c r="V36" s="34" t="s">
        <v>1184</v>
      </c>
      <c r="W36" s="34" t="s">
        <v>628</v>
      </c>
      <c r="X36" s="34" t="s">
        <v>813</v>
      </c>
      <c r="Y36" s="34" t="s">
        <v>807</v>
      </c>
      <c r="Z36" s="34" t="s">
        <v>282</v>
      </c>
      <c r="AA36" s="34" t="s">
        <v>558</v>
      </c>
      <c r="AB36" s="11" t="str">
        <f t="shared" si="3"/>
        <v>Radelski Zdzisław</v>
      </c>
      <c r="AC36" s="11" t="str">
        <f t="shared" si="4"/>
        <v>BOTRANS MTB TEAM</v>
      </c>
      <c r="AD36" s="11" t="str">
        <f t="shared" si="5"/>
        <v>Kościerzyna</v>
      </c>
      <c r="AE36" s="11">
        <f t="shared" si="6"/>
        <v>41.096808378007744</v>
      </c>
      <c r="AF36" s="11"/>
      <c r="AG36" s="11">
        <f t="shared" si="7"/>
        <v>0.99544944520633327</v>
      </c>
      <c r="AH36" s="11">
        <f t="shared" si="8"/>
        <v>1</v>
      </c>
      <c r="AI36" s="11">
        <f t="shared" si="9"/>
        <v>1</v>
      </c>
      <c r="AJ36" s="11">
        <f t="shared" si="10"/>
        <v>1</v>
      </c>
    </row>
    <row r="37" spans="1:36" hidden="1">
      <c r="A37" s="31">
        <v>33</v>
      </c>
      <c r="B37" s="31">
        <v>33</v>
      </c>
      <c r="C37" s="32"/>
      <c r="D37" s="31">
        <v>3228</v>
      </c>
      <c r="E37" s="31" t="s">
        <v>1504</v>
      </c>
      <c r="F37" s="31" t="s">
        <v>1113</v>
      </c>
      <c r="G37" s="31">
        <v>1990</v>
      </c>
      <c r="H37" s="31" t="s">
        <v>927</v>
      </c>
      <c r="I37" s="32"/>
      <c r="J37" s="31">
        <v>42</v>
      </c>
      <c r="K37" s="31">
        <v>12</v>
      </c>
      <c r="L37" s="31">
        <v>42</v>
      </c>
      <c r="M37" s="31" t="s">
        <v>1505</v>
      </c>
      <c r="N37" s="31">
        <v>0</v>
      </c>
      <c r="O37" s="31" t="s">
        <v>416</v>
      </c>
      <c r="P37" s="31" t="s">
        <v>1004</v>
      </c>
      <c r="Q37" s="31" t="s">
        <v>969</v>
      </c>
      <c r="R37" s="31" t="s">
        <v>1450</v>
      </c>
      <c r="S37" s="31" t="s">
        <v>1503</v>
      </c>
      <c r="T37" s="31" t="s">
        <v>638</v>
      </c>
      <c r="U37" s="31" t="s">
        <v>875</v>
      </c>
      <c r="V37" s="31" t="s">
        <v>1184</v>
      </c>
      <c r="W37" s="31" t="s">
        <v>985</v>
      </c>
      <c r="X37" s="31" t="s">
        <v>813</v>
      </c>
      <c r="Y37" s="31" t="s">
        <v>807</v>
      </c>
      <c r="Z37" s="31" t="s">
        <v>596</v>
      </c>
      <c r="AA37" s="31" t="s">
        <v>558</v>
      </c>
      <c r="AB37" s="11" t="str">
        <f t="shared" si="3"/>
        <v>Andrzejewski Maciej</v>
      </c>
      <c r="AC37" s="11">
        <f t="shared" si="4"/>
        <v>0</v>
      </c>
      <c r="AD37" s="11" t="str">
        <f t="shared" si="5"/>
        <v>Kościerzyna</v>
      </c>
      <c r="AE37" s="11">
        <f t="shared" si="6"/>
        <v>41.090404811617702</v>
      </c>
      <c r="AF37" s="11"/>
      <c r="AG37" s="11">
        <f t="shared" si="7"/>
        <v>0.99984418336501613</v>
      </c>
      <c r="AH37" s="11">
        <f t="shared" si="8"/>
        <v>1</v>
      </c>
      <c r="AI37" s="11">
        <f t="shared" si="9"/>
        <v>1</v>
      </c>
      <c r="AJ37" s="11">
        <f t="shared" si="10"/>
        <v>1</v>
      </c>
    </row>
    <row r="38" spans="1:36" hidden="1">
      <c r="A38" s="34">
        <v>34</v>
      </c>
      <c r="B38" s="34">
        <v>34</v>
      </c>
      <c r="C38" s="35"/>
      <c r="D38" s="34">
        <v>3042</v>
      </c>
      <c r="E38" s="34" t="s">
        <v>1506</v>
      </c>
      <c r="F38" s="34" t="s">
        <v>52</v>
      </c>
      <c r="G38" s="34">
        <v>1980</v>
      </c>
      <c r="H38" s="34" t="s">
        <v>927</v>
      </c>
      <c r="I38" s="34" t="s">
        <v>1501</v>
      </c>
      <c r="J38" s="34">
        <v>42</v>
      </c>
      <c r="K38" s="34">
        <v>12</v>
      </c>
      <c r="L38" s="34">
        <v>42</v>
      </c>
      <c r="M38" s="34" t="s">
        <v>1507</v>
      </c>
      <c r="N38" s="34">
        <v>0</v>
      </c>
      <c r="O38" s="34" t="s">
        <v>372</v>
      </c>
      <c r="P38" s="34" t="s">
        <v>593</v>
      </c>
      <c r="Q38" s="34" t="s">
        <v>964</v>
      </c>
      <c r="R38" s="34" t="s">
        <v>395</v>
      </c>
      <c r="S38" s="34" t="s">
        <v>1503</v>
      </c>
      <c r="T38" s="34" t="s">
        <v>638</v>
      </c>
      <c r="U38" s="34" t="s">
        <v>875</v>
      </c>
      <c r="V38" s="34" t="s">
        <v>1184</v>
      </c>
      <c r="W38" s="34" t="s">
        <v>985</v>
      </c>
      <c r="X38" s="34" t="s">
        <v>813</v>
      </c>
      <c r="Y38" s="34" t="s">
        <v>807</v>
      </c>
      <c r="Z38" s="34" t="s">
        <v>596</v>
      </c>
      <c r="AA38" s="34" t="s">
        <v>558</v>
      </c>
      <c r="AB38" s="11" t="str">
        <f t="shared" si="3"/>
        <v>Synakowski Marcin</v>
      </c>
      <c r="AC38" s="11" t="str">
        <f t="shared" si="4"/>
        <v>BOTRANS MTB TEAM</v>
      </c>
      <c r="AD38" s="11" t="str">
        <f t="shared" si="5"/>
        <v>Kościerzyna</v>
      </c>
      <c r="AE38" s="11">
        <f t="shared" si="6"/>
        <v>41.089124337799952</v>
      </c>
      <c r="AF38" s="11"/>
      <c r="AG38" s="11">
        <f t="shared" si="7"/>
        <v>0.99996883764412581</v>
      </c>
      <c r="AH38" s="11">
        <f t="shared" si="8"/>
        <v>1</v>
      </c>
      <c r="AI38" s="11">
        <f t="shared" si="9"/>
        <v>1</v>
      </c>
      <c r="AJ38" s="11">
        <f t="shared" si="10"/>
        <v>1</v>
      </c>
    </row>
    <row r="39" spans="1:36" hidden="1">
      <c r="A39" s="31">
        <v>35</v>
      </c>
      <c r="B39" s="31">
        <v>35</v>
      </c>
      <c r="C39" s="32"/>
      <c r="D39" s="31">
        <v>3248</v>
      </c>
      <c r="E39" s="31" t="s">
        <v>1508</v>
      </c>
      <c r="F39" s="31" t="s">
        <v>1509</v>
      </c>
      <c r="G39" s="31">
        <v>1975</v>
      </c>
      <c r="H39" s="31" t="s">
        <v>85</v>
      </c>
      <c r="I39" s="32"/>
      <c r="J39" s="31">
        <v>42</v>
      </c>
      <c r="K39" s="31">
        <v>12</v>
      </c>
      <c r="L39" s="31">
        <v>42</v>
      </c>
      <c r="M39" s="31" t="s">
        <v>1510</v>
      </c>
      <c r="N39" s="31">
        <v>0</v>
      </c>
      <c r="O39" s="31" t="s">
        <v>1157</v>
      </c>
      <c r="P39" s="31" t="s">
        <v>593</v>
      </c>
      <c r="Q39" s="31" t="s">
        <v>969</v>
      </c>
      <c r="R39" s="31" t="s">
        <v>1450</v>
      </c>
      <c r="S39" s="31" t="s">
        <v>1503</v>
      </c>
      <c r="T39" s="31" t="s">
        <v>1511</v>
      </c>
      <c r="U39" s="31" t="s">
        <v>875</v>
      </c>
      <c r="V39" s="31" t="s">
        <v>1184</v>
      </c>
      <c r="W39" s="31" t="s">
        <v>985</v>
      </c>
      <c r="X39" s="31" t="s">
        <v>767</v>
      </c>
      <c r="Y39" s="31" t="s">
        <v>807</v>
      </c>
      <c r="Z39" s="31" t="s">
        <v>596</v>
      </c>
      <c r="AA39" s="31" t="s">
        <v>659</v>
      </c>
      <c r="AB39" s="11" t="str">
        <f t="shared" si="3"/>
        <v>Szubert Patryk</v>
      </c>
      <c r="AC39" s="11">
        <f t="shared" si="4"/>
        <v>0</v>
      </c>
      <c r="AD39" s="11" t="str">
        <f t="shared" si="5"/>
        <v>Poznań</v>
      </c>
      <c r="AE39" s="11">
        <f t="shared" si="6"/>
        <v>41.073764874462668</v>
      </c>
      <c r="AF39" s="11"/>
      <c r="AG39" s="11">
        <f t="shared" si="7"/>
        <v>0.99962619151454746</v>
      </c>
      <c r="AH39" s="11">
        <f t="shared" si="8"/>
        <v>1</v>
      </c>
      <c r="AI39" s="11">
        <f t="shared" si="9"/>
        <v>1</v>
      </c>
      <c r="AJ39" s="11">
        <f t="shared" si="10"/>
        <v>1</v>
      </c>
    </row>
    <row r="40" spans="1:36" hidden="1">
      <c r="A40" s="34">
        <v>36</v>
      </c>
      <c r="B40" s="34">
        <v>36</v>
      </c>
      <c r="C40" s="35"/>
      <c r="D40" s="34">
        <v>3242</v>
      </c>
      <c r="E40" s="34" t="s">
        <v>1512</v>
      </c>
      <c r="F40" s="34" t="s">
        <v>472</v>
      </c>
      <c r="G40" s="34">
        <v>1987</v>
      </c>
      <c r="H40" s="34" t="s">
        <v>92</v>
      </c>
      <c r="I40" s="35"/>
      <c r="J40" s="34">
        <v>42</v>
      </c>
      <c r="K40" s="34">
        <v>12</v>
      </c>
      <c r="L40" s="34">
        <v>42</v>
      </c>
      <c r="M40" s="34" t="s">
        <v>1513</v>
      </c>
      <c r="N40" s="34">
        <v>0</v>
      </c>
      <c r="O40" s="34" t="s">
        <v>1018</v>
      </c>
      <c r="P40" s="34" t="s">
        <v>347</v>
      </c>
      <c r="Q40" s="34" t="s">
        <v>862</v>
      </c>
      <c r="R40" s="34" t="s">
        <v>716</v>
      </c>
      <c r="S40" s="34" t="s">
        <v>1282</v>
      </c>
      <c r="T40" s="34" t="s">
        <v>1137</v>
      </c>
      <c r="U40" s="34" t="s">
        <v>706</v>
      </c>
      <c r="V40" s="34" t="s">
        <v>962</v>
      </c>
      <c r="W40" s="34" t="s">
        <v>702</v>
      </c>
      <c r="X40" s="34" t="s">
        <v>801</v>
      </c>
      <c r="Y40" s="34" t="s">
        <v>418</v>
      </c>
      <c r="Z40" s="34" t="s">
        <v>328</v>
      </c>
      <c r="AA40" s="34" t="s">
        <v>659</v>
      </c>
      <c r="AB40" s="11" t="str">
        <f t="shared" si="3"/>
        <v>Zdończyk Michał</v>
      </c>
      <c r="AC40" s="11">
        <f t="shared" si="4"/>
        <v>0</v>
      </c>
      <c r="AD40" s="11" t="str">
        <f t="shared" si="5"/>
        <v>Gdynia</v>
      </c>
      <c r="AE40" s="11">
        <f t="shared" si="6"/>
        <v>41.022649492875388</v>
      </c>
      <c r="AF40" s="11"/>
      <c r="AG40" s="11">
        <f t="shared" si="7"/>
        <v>0.9987555223694855</v>
      </c>
      <c r="AH40" s="11">
        <f t="shared" si="8"/>
        <v>1</v>
      </c>
      <c r="AI40" s="11">
        <f t="shared" si="9"/>
        <v>1</v>
      </c>
      <c r="AJ40" s="11">
        <f t="shared" si="10"/>
        <v>1</v>
      </c>
    </row>
    <row r="41" spans="1:36" hidden="1">
      <c r="A41" s="34">
        <v>38</v>
      </c>
      <c r="B41" s="34">
        <v>37</v>
      </c>
      <c r="C41" s="35"/>
      <c r="D41" s="34">
        <v>3058</v>
      </c>
      <c r="E41" s="34" t="s">
        <v>1514</v>
      </c>
      <c r="F41" s="34" t="s">
        <v>1515</v>
      </c>
      <c r="G41" s="34">
        <v>1958</v>
      </c>
      <c r="H41" s="34" t="s">
        <v>927</v>
      </c>
      <c r="I41" s="35"/>
      <c r="J41" s="34">
        <v>42</v>
      </c>
      <c r="K41" s="34">
        <v>12</v>
      </c>
      <c r="L41" s="34">
        <v>42</v>
      </c>
      <c r="M41" s="34" t="s">
        <v>1516</v>
      </c>
      <c r="N41" s="34">
        <v>0</v>
      </c>
      <c r="O41" s="34" t="s">
        <v>416</v>
      </c>
      <c r="P41" s="34" t="s">
        <v>1004</v>
      </c>
      <c r="Q41" s="34" t="s">
        <v>969</v>
      </c>
      <c r="R41" s="34" t="s">
        <v>1450</v>
      </c>
      <c r="S41" s="34" t="s">
        <v>1503</v>
      </c>
      <c r="T41" s="34" t="s">
        <v>1511</v>
      </c>
      <c r="U41" s="34" t="s">
        <v>875</v>
      </c>
      <c r="V41" s="34" t="s">
        <v>1184</v>
      </c>
      <c r="W41" s="34" t="s">
        <v>985</v>
      </c>
      <c r="X41" s="34" t="s">
        <v>767</v>
      </c>
      <c r="Y41" s="34" t="s">
        <v>807</v>
      </c>
      <c r="Z41" s="34" t="s">
        <v>1291</v>
      </c>
      <c r="AA41" s="34" t="s">
        <v>480</v>
      </c>
      <c r="AB41" s="11" t="str">
        <f t="shared" si="3"/>
        <v>Domarus Bronisław</v>
      </c>
      <c r="AC41" s="11">
        <f t="shared" si="4"/>
        <v>0</v>
      </c>
      <c r="AD41" s="11" t="str">
        <f t="shared" si="5"/>
        <v>Kościerzyna</v>
      </c>
      <c r="AE41" s="11">
        <f t="shared" si="6"/>
        <v>40.887806995782704</v>
      </c>
      <c r="AF41" s="11"/>
      <c r="AG41" s="11">
        <f t="shared" si="7"/>
        <v>0.99671297444802764</v>
      </c>
      <c r="AH41" s="11">
        <f t="shared" si="8"/>
        <v>1</v>
      </c>
      <c r="AI41" s="11">
        <f t="shared" si="9"/>
        <v>1</v>
      </c>
      <c r="AJ41" s="11">
        <f t="shared" si="10"/>
        <v>1</v>
      </c>
    </row>
    <row r="42" spans="1:36" hidden="1">
      <c r="A42" s="31">
        <v>39</v>
      </c>
      <c r="B42" s="31">
        <v>38</v>
      </c>
      <c r="C42" s="32"/>
      <c r="D42" s="31">
        <v>3231</v>
      </c>
      <c r="E42" s="31" t="s">
        <v>933</v>
      </c>
      <c r="F42" s="31" t="s">
        <v>578</v>
      </c>
      <c r="G42" s="31">
        <v>1985</v>
      </c>
      <c r="H42" s="31" t="s">
        <v>57</v>
      </c>
      <c r="I42" s="31" t="s">
        <v>1517</v>
      </c>
      <c r="J42" s="31">
        <v>41</v>
      </c>
      <c r="K42" s="31">
        <v>11</v>
      </c>
      <c r="L42" s="31">
        <v>41</v>
      </c>
      <c r="M42" s="31" t="s">
        <v>1518</v>
      </c>
      <c r="N42" s="31">
        <v>0</v>
      </c>
      <c r="O42" s="32"/>
      <c r="P42" s="31" t="s">
        <v>608</v>
      </c>
      <c r="Q42" s="31" t="s">
        <v>751</v>
      </c>
      <c r="R42" s="31" t="s">
        <v>862</v>
      </c>
      <c r="S42" s="31" t="s">
        <v>585</v>
      </c>
      <c r="T42" s="31" t="s">
        <v>497</v>
      </c>
      <c r="U42" s="31" t="s">
        <v>875</v>
      </c>
      <c r="V42" s="31" t="s">
        <v>616</v>
      </c>
      <c r="W42" s="31" t="s">
        <v>411</v>
      </c>
      <c r="X42" s="31" t="s">
        <v>1519</v>
      </c>
      <c r="Y42" s="31" t="s">
        <v>1040</v>
      </c>
      <c r="Z42" s="31" t="s">
        <v>837</v>
      </c>
      <c r="AA42" s="31" t="s">
        <v>829</v>
      </c>
      <c r="AB42" s="11" t="str">
        <f t="shared" si="3"/>
        <v>Lipiński Tomasz</v>
      </c>
      <c r="AC42" s="11" t="str">
        <f t="shared" si="4"/>
        <v>Piast Słupsk</v>
      </c>
      <c r="AD42" s="11" t="str">
        <f t="shared" si="5"/>
        <v>Gdańsk</v>
      </c>
      <c r="AE42" s="11">
        <f t="shared" si="6"/>
        <v>39.914287781597402</v>
      </c>
      <c r="AF42" s="11"/>
      <c r="AG42" s="11">
        <f t="shared" si="7"/>
        <v>1.0617674173580929</v>
      </c>
      <c r="AH42" s="11">
        <f t="shared" si="8"/>
        <v>0.91666666666666663</v>
      </c>
      <c r="AI42" s="11">
        <f t="shared" si="9"/>
        <v>0.97619047619047616</v>
      </c>
      <c r="AJ42" s="11">
        <f t="shared" si="10"/>
        <v>0.98274826965614603</v>
      </c>
    </row>
    <row r="43" spans="1:36" hidden="1">
      <c r="A43" s="34">
        <v>40</v>
      </c>
      <c r="B43" s="34">
        <v>39</v>
      </c>
      <c r="C43" s="35"/>
      <c r="D43" s="34">
        <v>3110</v>
      </c>
      <c r="E43" s="34" t="s">
        <v>1508</v>
      </c>
      <c r="F43" s="34" t="s">
        <v>726</v>
      </c>
      <c r="G43" s="34">
        <v>1972</v>
      </c>
      <c r="H43" s="34" t="s">
        <v>57</v>
      </c>
      <c r="I43" s="34" t="s">
        <v>1520</v>
      </c>
      <c r="J43" s="34">
        <v>41</v>
      </c>
      <c r="K43" s="34">
        <v>11</v>
      </c>
      <c r="L43" s="34">
        <v>41</v>
      </c>
      <c r="M43" s="34" t="s">
        <v>1521</v>
      </c>
      <c r="N43" s="34">
        <v>0</v>
      </c>
      <c r="O43" s="34" t="s">
        <v>370</v>
      </c>
      <c r="P43" s="35"/>
      <c r="Q43" s="34" t="s">
        <v>449</v>
      </c>
      <c r="R43" s="34" t="s">
        <v>968</v>
      </c>
      <c r="S43" s="34" t="s">
        <v>408</v>
      </c>
      <c r="T43" s="34" t="s">
        <v>954</v>
      </c>
      <c r="U43" s="34" t="s">
        <v>827</v>
      </c>
      <c r="V43" s="34" t="s">
        <v>1109</v>
      </c>
      <c r="W43" s="34" t="s">
        <v>612</v>
      </c>
      <c r="X43" s="34" t="s">
        <v>341</v>
      </c>
      <c r="Y43" s="34" t="s">
        <v>679</v>
      </c>
      <c r="Z43" s="34" t="s">
        <v>596</v>
      </c>
      <c r="AA43" s="34" t="s">
        <v>700</v>
      </c>
      <c r="AB43" s="11" t="str">
        <f t="shared" si="3"/>
        <v>Szubert Jan</v>
      </c>
      <c r="AC43" s="11" t="str">
        <f t="shared" si="4"/>
        <v>Łyse Charty</v>
      </c>
      <c r="AD43" s="11" t="str">
        <f t="shared" si="5"/>
        <v>Gdańsk</v>
      </c>
      <c r="AE43" s="11">
        <f t="shared" si="6"/>
        <v>38.478868386055439</v>
      </c>
      <c r="AF43" s="11"/>
      <c r="AG43" s="11">
        <f t="shared" si="7"/>
        <v>0.96403745437232202</v>
      </c>
      <c r="AH43" s="11">
        <f t="shared" si="8"/>
        <v>1</v>
      </c>
      <c r="AI43" s="11">
        <f t="shared" si="9"/>
        <v>1</v>
      </c>
      <c r="AJ43" s="11">
        <f t="shared" si="10"/>
        <v>1</v>
      </c>
    </row>
    <row r="44" spans="1:36" hidden="1">
      <c r="A44" s="31">
        <v>41</v>
      </c>
      <c r="B44" s="31">
        <v>40</v>
      </c>
      <c r="C44" s="32"/>
      <c r="D44" s="31">
        <v>3056</v>
      </c>
      <c r="E44" s="31" t="s">
        <v>1522</v>
      </c>
      <c r="F44" s="31" t="s">
        <v>824</v>
      </c>
      <c r="G44" s="31">
        <v>1974</v>
      </c>
      <c r="H44" s="31" t="s">
        <v>1259</v>
      </c>
      <c r="I44" s="31" t="s">
        <v>1520</v>
      </c>
      <c r="J44" s="31">
        <v>41</v>
      </c>
      <c r="K44" s="31">
        <v>11</v>
      </c>
      <c r="L44" s="31">
        <v>41</v>
      </c>
      <c r="M44" s="31" t="s">
        <v>1523</v>
      </c>
      <c r="N44" s="31">
        <v>0</v>
      </c>
      <c r="O44" s="31" t="s">
        <v>370</v>
      </c>
      <c r="P44" s="32"/>
      <c r="Q44" s="31" t="s">
        <v>449</v>
      </c>
      <c r="R44" s="31" t="s">
        <v>968</v>
      </c>
      <c r="S44" s="31" t="s">
        <v>408</v>
      </c>
      <c r="T44" s="31" t="s">
        <v>769</v>
      </c>
      <c r="U44" s="31" t="s">
        <v>827</v>
      </c>
      <c r="V44" s="31" t="s">
        <v>416</v>
      </c>
      <c r="W44" s="31" t="s">
        <v>583</v>
      </c>
      <c r="X44" s="31" t="s">
        <v>503</v>
      </c>
      <c r="Y44" s="31" t="s">
        <v>364</v>
      </c>
      <c r="Z44" s="31" t="s">
        <v>1291</v>
      </c>
      <c r="AA44" s="31" t="s">
        <v>700</v>
      </c>
      <c r="AB44" s="11" t="str">
        <f t="shared" si="3"/>
        <v>Matczuk Szymon</v>
      </c>
      <c r="AC44" s="11" t="str">
        <f t="shared" si="4"/>
        <v>Łyse Charty</v>
      </c>
      <c r="AD44" s="11" t="str">
        <f t="shared" si="5"/>
        <v>Kolbudy</v>
      </c>
      <c r="AE44" s="11">
        <f t="shared" si="6"/>
        <v>38.470320782643959</v>
      </c>
      <c r="AF44" s="11"/>
      <c r="AG44" s="11">
        <f t="shared" si="7"/>
        <v>0.9997778624016247</v>
      </c>
      <c r="AH44" s="11">
        <f t="shared" si="8"/>
        <v>1</v>
      </c>
      <c r="AI44" s="11">
        <f t="shared" si="9"/>
        <v>1</v>
      </c>
      <c r="AJ44" s="11">
        <f t="shared" si="10"/>
        <v>1</v>
      </c>
    </row>
    <row r="45" spans="1:36" hidden="1">
      <c r="A45" s="34">
        <v>42</v>
      </c>
      <c r="B45" s="34">
        <v>41</v>
      </c>
      <c r="C45" s="35"/>
      <c r="D45" s="34">
        <v>3118</v>
      </c>
      <c r="E45" s="34" t="s">
        <v>1524</v>
      </c>
      <c r="F45" s="34" t="s">
        <v>442</v>
      </c>
      <c r="G45" s="34">
        <v>1977</v>
      </c>
      <c r="H45" s="34" t="s">
        <v>858</v>
      </c>
      <c r="I45" s="34" t="s">
        <v>1520</v>
      </c>
      <c r="J45" s="34">
        <v>41</v>
      </c>
      <c r="K45" s="34">
        <v>11</v>
      </c>
      <c r="L45" s="34">
        <v>41</v>
      </c>
      <c r="M45" s="34" t="s">
        <v>1525</v>
      </c>
      <c r="N45" s="34">
        <v>0</v>
      </c>
      <c r="O45" s="34" t="s">
        <v>370</v>
      </c>
      <c r="P45" s="35"/>
      <c r="Q45" s="34" t="s">
        <v>449</v>
      </c>
      <c r="R45" s="34" t="s">
        <v>968</v>
      </c>
      <c r="S45" s="34" t="s">
        <v>408</v>
      </c>
      <c r="T45" s="34" t="s">
        <v>954</v>
      </c>
      <c r="U45" s="34" t="s">
        <v>585</v>
      </c>
      <c r="V45" s="34" t="s">
        <v>1109</v>
      </c>
      <c r="W45" s="34" t="s">
        <v>612</v>
      </c>
      <c r="X45" s="34" t="s">
        <v>503</v>
      </c>
      <c r="Y45" s="34" t="s">
        <v>382</v>
      </c>
      <c r="Z45" s="34" t="s">
        <v>596</v>
      </c>
      <c r="AA45" s="34" t="s">
        <v>700</v>
      </c>
      <c r="AB45" s="11" t="str">
        <f t="shared" si="3"/>
        <v>Maciejewski Łukasz</v>
      </c>
      <c r="AC45" s="11" t="str">
        <f t="shared" si="4"/>
        <v>Łyse Charty</v>
      </c>
      <c r="AD45" s="11" t="str">
        <f t="shared" si="5"/>
        <v>Pruszcz Gdański</v>
      </c>
      <c r="AE45" s="11">
        <f t="shared" si="6"/>
        <v>38.462997287349339</v>
      </c>
      <c r="AF45" s="11"/>
      <c r="AG45" s="11">
        <f t="shared" si="7"/>
        <v>0.99980963259090039</v>
      </c>
      <c r="AH45" s="11">
        <f t="shared" si="8"/>
        <v>1</v>
      </c>
      <c r="AI45" s="11">
        <f t="shared" si="9"/>
        <v>1</v>
      </c>
      <c r="AJ45" s="11">
        <f t="shared" si="10"/>
        <v>1</v>
      </c>
    </row>
    <row r="46" spans="1:36" hidden="1">
      <c r="A46" s="31">
        <v>43</v>
      </c>
      <c r="B46" s="31">
        <v>42</v>
      </c>
      <c r="C46" s="32"/>
      <c r="D46" s="31">
        <v>3244</v>
      </c>
      <c r="E46" s="31" t="s">
        <v>1283</v>
      </c>
      <c r="F46" s="31" t="s">
        <v>46</v>
      </c>
      <c r="G46" s="31">
        <v>1967</v>
      </c>
      <c r="H46" s="31" t="s">
        <v>294</v>
      </c>
      <c r="I46" s="32"/>
      <c r="J46" s="31">
        <v>41</v>
      </c>
      <c r="K46" s="31">
        <v>11</v>
      </c>
      <c r="L46" s="31">
        <v>41</v>
      </c>
      <c r="M46" s="31" t="s">
        <v>1284</v>
      </c>
      <c r="N46" s="31">
        <v>0</v>
      </c>
      <c r="O46" s="32"/>
      <c r="P46" s="31" t="s">
        <v>750</v>
      </c>
      <c r="Q46" s="31" t="s">
        <v>562</v>
      </c>
      <c r="R46" s="31" t="s">
        <v>1015</v>
      </c>
      <c r="S46" s="31" t="s">
        <v>787</v>
      </c>
      <c r="T46" s="31" t="s">
        <v>1004</v>
      </c>
      <c r="U46" s="31" t="s">
        <v>550</v>
      </c>
      <c r="V46" s="31" t="s">
        <v>637</v>
      </c>
      <c r="W46" s="31" t="s">
        <v>318</v>
      </c>
      <c r="X46" s="31" t="s">
        <v>1132</v>
      </c>
      <c r="Y46" s="31" t="s">
        <v>1285</v>
      </c>
      <c r="Z46" s="31" t="s">
        <v>377</v>
      </c>
      <c r="AA46" s="31" t="s">
        <v>863</v>
      </c>
      <c r="AB46" s="11" t="str">
        <f t="shared" si="3"/>
        <v>Rękawik Piotr</v>
      </c>
      <c r="AC46" s="11">
        <f t="shared" si="4"/>
        <v>0</v>
      </c>
      <c r="AD46" s="11" t="str">
        <f t="shared" si="5"/>
        <v>Elbląg</v>
      </c>
      <c r="AE46" s="11">
        <f t="shared" si="6"/>
        <v>37.851711009544339</v>
      </c>
      <c r="AF46" s="11"/>
      <c r="AG46" s="11">
        <f t="shared" si="7"/>
        <v>0.98410715958410089</v>
      </c>
      <c r="AH46" s="11">
        <f t="shared" si="8"/>
        <v>1</v>
      </c>
      <c r="AI46" s="11">
        <f t="shared" si="9"/>
        <v>1</v>
      </c>
      <c r="AJ46" s="11">
        <f t="shared" si="10"/>
        <v>1</v>
      </c>
    </row>
    <row r="47" spans="1:36" hidden="1">
      <c r="A47" s="31">
        <v>45</v>
      </c>
      <c r="B47" s="31">
        <v>43</v>
      </c>
      <c r="C47" s="32"/>
      <c r="D47" s="31">
        <v>3037</v>
      </c>
      <c r="E47" s="31" t="s">
        <v>1526</v>
      </c>
      <c r="F47" s="31" t="s">
        <v>88</v>
      </c>
      <c r="G47" s="31">
        <v>1955</v>
      </c>
      <c r="H47" s="31" t="s">
        <v>92</v>
      </c>
      <c r="I47" s="31" t="s">
        <v>1527</v>
      </c>
      <c r="J47" s="31">
        <v>41</v>
      </c>
      <c r="K47" s="31">
        <v>11</v>
      </c>
      <c r="L47" s="31">
        <v>41</v>
      </c>
      <c r="M47" s="31" t="s">
        <v>1528</v>
      </c>
      <c r="N47" s="31">
        <v>0</v>
      </c>
      <c r="O47" s="31" t="s">
        <v>308</v>
      </c>
      <c r="P47" s="32"/>
      <c r="Q47" s="31" t="s">
        <v>562</v>
      </c>
      <c r="R47" s="31" t="s">
        <v>532</v>
      </c>
      <c r="S47" s="31" t="s">
        <v>398</v>
      </c>
      <c r="T47" s="31" t="s">
        <v>991</v>
      </c>
      <c r="U47" s="31" t="s">
        <v>1529</v>
      </c>
      <c r="V47" s="31" t="s">
        <v>963</v>
      </c>
      <c r="W47" s="31" t="s">
        <v>309</v>
      </c>
      <c r="X47" s="31" t="s">
        <v>468</v>
      </c>
      <c r="Y47" s="31" t="s">
        <v>610</v>
      </c>
      <c r="Z47" s="31" t="s">
        <v>282</v>
      </c>
      <c r="AA47" s="31" t="s">
        <v>480</v>
      </c>
      <c r="AB47" s="11" t="str">
        <f t="shared" si="3"/>
        <v>Benasiewicz Marek</v>
      </c>
      <c r="AC47" s="11" t="str">
        <f t="shared" si="4"/>
        <v>GDYNIA</v>
      </c>
      <c r="AD47" s="11" t="str">
        <f t="shared" si="5"/>
        <v>Gdynia</v>
      </c>
      <c r="AE47" s="11">
        <f t="shared" si="6"/>
        <v>37.614469840909635</v>
      </c>
      <c r="AF47" s="11"/>
      <c r="AG47" s="11">
        <f t="shared" si="7"/>
        <v>0.99373235284991779</v>
      </c>
      <c r="AH47" s="11">
        <f t="shared" si="8"/>
        <v>1</v>
      </c>
      <c r="AI47" s="11">
        <f t="shared" si="9"/>
        <v>1</v>
      </c>
      <c r="AJ47" s="11">
        <f t="shared" si="10"/>
        <v>1</v>
      </c>
    </row>
    <row r="48" spans="1:36" hidden="1">
      <c r="A48" s="31">
        <v>47</v>
      </c>
      <c r="B48" s="31">
        <v>44</v>
      </c>
      <c r="C48" s="32"/>
      <c r="D48" s="31">
        <v>3006</v>
      </c>
      <c r="E48" s="31" t="s">
        <v>1530</v>
      </c>
      <c r="F48" s="31" t="s">
        <v>824</v>
      </c>
      <c r="G48" s="31">
        <v>1978</v>
      </c>
      <c r="H48" s="31" t="s">
        <v>324</v>
      </c>
      <c r="I48" s="31" t="s">
        <v>1531</v>
      </c>
      <c r="J48" s="31">
        <v>41</v>
      </c>
      <c r="K48" s="31">
        <v>11</v>
      </c>
      <c r="L48" s="31">
        <v>41</v>
      </c>
      <c r="M48" s="31" t="s">
        <v>1532</v>
      </c>
      <c r="N48" s="31">
        <v>0</v>
      </c>
      <c r="O48" s="31" t="s">
        <v>614</v>
      </c>
      <c r="P48" s="32"/>
      <c r="Q48" s="31" t="s">
        <v>628</v>
      </c>
      <c r="R48" s="31" t="s">
        <v>532</v>
      </c>
      <c r="S48" s="31" t="s">
        <v>1289</v>
      </c>
      <c r="T48" s="31" t="s">
        <v>932</v>
      </c>
      <c r="U48" s="31" t="s">
        <v>902</v>
      </c>
      <c r="V48" s="31" t="s">
        <v>630</v>
      </c>
      <c r="W48" s="31" t="s">
        <v>276</v>
      </c>
      <c r="X48" s="31" t="s">
        <v>437</v>
      </c>
      <c r="Y48" s="31" t="s">
        <v>1290</v>
      </c>
      <c r="Z48" s="31" t="s">
        <v>596</v>
      </c>
      <c r="AA48" s="31" t="s">
        <v>480</v>
      </c>
      <c r="AB48" s="11" t="str">
        <f t="shared" si="3"/>
        <v>Miotk Szymon</v>
      </c>
      <c r="AC48" s="11" t="str">
        <f t="shared" si="4"/>
        <v>Grupa Trójmiasto/Intel</v>
      </c>
      <c r="AD48" s="11" t="str">
        <f t="shared" si="5"/>
        <v>Sopot</v>
      </c>
      <c r="AE48" s="11">
        <f t="shared" si="6"/>
        <v>37.605135356971083</v>
      </c>
      <c r="AF48" s="11"/>
      <c r="AG48" s="11">
        <f t="shared" si="7"/>
        <v>0.99975183795018163</v>
      </c>
      <c r="AH48" s="11">
        <f t="shared" si="8"/>
        <v>1</v>
      </c>
      <c r="AI48" s="11">
        <f t="shared" si="9"/>
        <v>1</v>
      </c>
      <c r="AJ48" s="11">
        <f t="shared" si="10"/>
        <v>1</v>
      </c>
    </row>
    <row r="49" spans="1:36" hidden="1">
      <c r="A49" s="31">
        <v>48</v>
      </c>
      <c r="B49" s="31">
        <v>45</v>
      </c>
      <c r="C49" s="32"/>
      <c r="D49" s="31">
        <v>3009</v>
      </c>
      <c r="E49" s="31" t="s">
        <v>1533</v>
      </c>
      <c r="F49" s="31" t="s">
        <v>472</v>
      </c>
      <c r="G49" s="31">
        <v>1976</v>
      </c>
      <c r="H49" s="31" t="s">
        <v>57</v>
      </c>
      <c r="I49" s="32"/>
      <c r="J49" s="31">
        <v>41</v>
      </c>
      <c r="K49" s="31">
        <v>11</v>
      </c>
      <c r="L49" s="31">
        <v>41</v>
      </c>
      <c r="M49" s="31" t="s">
        <v>1294</v>
      </c>
      <c r="N49" s="31">
        <v>0</v>
      </c>
      <c r="O49" s="31" t="s">
        <v>614</v>
      </c>
      <c r="P49" s="32"/>
      <c r="Q49" s="31" t="s">
        <v>628</v>
      </c>
      <c r="R49" s="31" t="s">
        <v>532</v>
      </c>
      <c r="S49" s="31" t="s">
        <v>398</v>
      </c>
      <c r="T49" s="31" t="s">
        <v>932</v>
      </c>
      <c r="U49" s="31" t="s">
        <v>456</v>
      </c>
      <c r="V49" s="31" t="s">
        <v>630</v>
      </c>
      <c r="W49" s="31" t="s">
        <v>1013</v>
      </c>
      <c r="X49" s="31" t="s">
        <v>437</v>
      </c>
      <c r="Y49" s="31" t="s">
        <v>1465</v>
      </c>
      <c r="Z49" s="31" t="s">
        <v>439</v>
      </c>
      <c r="AA49" s="31" t="s">
        <v>480</v>
      </c>
      <c r="AB49" s="11" t="str">
        <f t="shared" si="3"/>
        <v>Krzemiński Michał</v>
      </c>
      <c r="AC49" s="11">
        <f t="shared" si="4"/>
        <v>0</v>
      </c>
      <c r="AD49" s="11" t="str">
        <f t="shared" si="5"/>
        <v>Gdańsk</v>
      </c>
      <c r="AE49" s="11">
        <f t="shared" si="6"/>
        <v>37.600469852134758</v>
      </c>
      <c r="AF49" s="11"/>
      <c r="AG49" s="11">
        <f t="shared" si="7"/>
        <v>0.99987593436928124</v>
      </c>
      <c r="AH49" s="11">
        <f t="shared" si="8"/>
        <v>1</v>
      </c>
      <c r="AI49" s="11">
        <f t="shared" si="9"/>
        <v>1</v>
      </c>
      <c r="AJ49" s="11">
        <f t="shared" si="10"/>
        <v>1</v>
      </c>
    </row>
    <row r="50" spans="1:36" hidden="1">
      <c r="A50" s="34">
        <v>50</v>
      </c>
      <c r="B50" s="34">
        <v>46</v>
      </c>
      <c r="C50" s="35"/>
      <c r="D50" s="34">
        <v>3105</v>
      </c>
      <c r="E50" s="34" t="s">
        <v>1534</v>
      </c>
      <c r="F50" s="34" t="s">
        <v>46</v>
      </c>
      <c r="G50" s="34">
        <v>1973</v>
      </c>
      <c r="H50" s="34" t="s">
        <v>294</v>
      </c>
      <c r="I50" s="35"/>
      <c r="J50" s="34">
        <v>41</v>
      </c>
      <c r="K50" s="34">
        <v>11</v>
      </c>
      <c r="L50" s="34">
        <v>41</v>
      </c>
      <c r="M50" s="34" t="s">
        <v>1535</v>
      </c>
      <c r="N50" s="34">
        <v>0</v>
      </c>
      <c r="O50" s="34" t="s">
        <v>511</v>
      </c>
      <c r="P50" s="35"/>
      <c r="Q50" s="34" t="s">
        <v>628</v>
      </c>
      <c r="R50" s="34" t="s">
        <v>532</v>
      </c>
      <c r="S50" s="34" t="s">
        <v>398</v>
      </c>
      <c r="T50" s="34" t="s">
        <v>932</v>
      </c>
      <c r="U50" s="34" t="s">
        <v>456</v>
      </c>
      <c r="V50" s="34" t="s">
        <v>630</v>
      </c>
      <c r="W50" s="34" t="s">
        <v>1191</v>
      </c>
      <c r="X50" s="34" t="s">
        <v>437</v>
      </c>
      <c r="Y50" s="34" t="s">
        <v>1465</v>
      </c>
      <c r="Z50" s="34" t="s">
        <v>790</v>
      </c>
      <c r="AA50" s="34" t="s">
        <v>480</v>
      </c>
      <c r="AB50" s="11" t="str">
        <f t="shared" si="3"/>
        <v>Majewski Piotr</v>
      </c>
      <c r="AC50" s="11">
        <f t="shared" si="4"/>
        <v>0</v>
      </c>
      <c r="AD50" s="11" t="str">
        <f t="shared" si="5"/>
        <v>Elbląg</v>
      </c>
      <c r="AE50" s="11">
        <f t="shared" si="6"/>
        <v>37.595805504812432</v>
      </c>
      <c r="AF50" s="11"/>
      <c r="AG50" s="11">
        <f t="shared" si="7"/>
        <v>0.99987594975965277</v>
      </c>
      <c r="AH50" s="11">
        <f t="shared" si="8"/>
        <v>1</v>
      </c>
      <c r="AI50" s="11">
        <f t="shared" si="9"/>
        <v>1</v>
      </c>
      <c r="AJ50" s="11">
        <f t="shared" si="10"/>
        <v>1</v>
      </c>
    </row>
    <row r="51" spans="1:36" hidden="1">
      <c r="A51" s="31">
        <v>51</v>
      </c>
      <c r="B51" s="31">
        <v>47</v>
      </c>
      <c r="C51" s="32"/>
      <c r="D51" s="31">
        <v>3051</v>
      </c>
      <c r="E51" s="31" t="s">
        <v>1536</v>
      </c>
      <c r="F51" s="31" t="s">
        <v>578</v>
      </c>
      <c r="G51" s="31">
        <v>1979</v>
      </c>
      <c r="H51" s="31" t="s">
        <v>57</v>
      </c>
      <c r="I51" s="31" t="s">
        <v>1537</v>
      </c>
      <c r="J51" s="31">
        <v>40</v>
      </c>
      <c r="K51" s="31">
        <v>11</v>
      </c>
      <c r="L51" s="31">
        <v>40</v>
      </c>
      <c r="M51" s="31" t="s">
        <v>1538</v>
      </c>
      <c r="N51" s="31">
        <v>0</v>
      </c>
      <c r="O51" s="31" t="s">
        <v>1041</v>
      </c>
      <c r="P51" s="31" t="s">
        <v>644</v>
      </c>
      <c r="Q51" s="31" t="s">
        <v>1375</v>
      </c>
      <c r="R51" s="32"/>
      <c r="S51" s="31" t="s">
        <v>286</v>
      </c>
      <c r="T51" s="31" t="s">
        <v>378</v>
      </c>
      <c r="U51" s="31" t="s">
        <v>468</v>
      </c>
      <c r="V51" s="31" t="s">
        <v>888</v>
      </c>
      <c r="W51" s="31" t="s">
        <v>1040</v>
      </c>
      <c r="X51" s="31" t="s">
        <v>593</v>
      </c>
      <c r="Y51" s="31" t="s">
        <v>990</v>
      </c>
      <c r="Z51" s="31" t="s">
        <v>479</v>
      </c>
      <c r="AA51" s="31" t="s">
        <v>1281</v>
      </c>
      <c r="AB51" s="11" t="str">
        <f t="shared" si="3"/>
        <v>Piernikowski Tomasz</v>
      </c>
      <c r="AC51" s="11" t="str">
        <f t="shared" si="4"/>
        <v>Seagull</v>
      </c>
      <c r="AD51" s="11" t="str">
        <f t="shared" si="5"/>
        <v>Gdańsk</v>
      </c>
      <c r="AE51" s="11">
        <f t="shared" si="6"/>
        <v>36.678834638841394</v>
      </c>
      <c r="AF51" s="11"/>
      <c r="AG51" s="11">
        <f t="shared" si="7"/>
        <v>1.0418416801292407</v>
      </c>
      <c r="AH51" s="11">
        <f t="shared" si="8"/>
        <v>1</v>
      </c>
      <c r="AI51" s="11">
        <f t="shared" si="9"/>
        <v>0.97560975609756095</v>
      </c>
      <c r="AJ51" s="11">
        <f t="shared" si="10"/>
        <v>1</v>
      </c>
    </row>
    <row r="52" spans="1:36" hidden="1">
      <c r="A52" s="34">
        <v>52</v>
      </c>
      <c r="B52" s="34">
        <v>48</v>
      </c>
      <c r="C52" s="35"/>
      <c r="D52" s="34">
        <v>3162</v>
      </c>
      <c r="E52" s="34" t="s">
        <v>1539</v>
      </c>
      <c r="F52" s="34" t="s">
        <v>1509</v>
      </c>
      <c r="G52" s="34">
        <v>1991</v>
      </c>
      <c r="H52" s="34" t="s">
        <v>47</v>
      </c>
      <c r="I52" s="34" t="s">
        <v>1540</v>
      </c>
      <c r="J52" s="34">
        <v>40</v>
      </c>
      <c r="K52" s="34">
        <v>11</v>
      </c>
      <c r="L52" s="34">
        <v>40</v>
      </c>
      <c r="M52" s="34" t="s">
        <v>1541</v>
      </c>
      <c r="N52" s="34">
        <v>0</v>
      </c>
      <c r="O52" s="34" t="s">
        <v>548</v>
      </c>
      <c r="P52" s="34" t="s">
        <v>845</v>
      </c>
      <c r="Q52" s="34" t="s">
        <v>1497</v>
      </c>
      <c r="R52" s="35"/>
      <c r="S52" s="34" t="s">
        <v>1013</v>
      </c>
      <c r="T52" s="34" t="s">
        <v>910</v>
      </c>
      <c r="U52" s="34" t="s">
        <v>1180</v>
      </c>
      <c r="V52" s="34" t="s">
        <v>788</v>
      </c>
      <c r="W52" s="34" t="s">
        <v>1100</v>
      </c>
      <c r="X52" s="34" t="s">
        <v>808</v>
      </c>
      <c r="Y52" s="34" t="s">
        <v>504</v>
      </c>
      <c r="Z52" s="34" t="s">
        <v>314</v>
      </c>
      <c r="AA52" s="34" t="s">
        <v>471</v>
      </c>
      <c r="AB52" s="11" t="str">
        <f t="shared" si="3"/>
        <v>Grodecki Patryk</v>
      </c>
      <c r="AC52" s="11" t="str">
        <f t="shared" si="4"/>
        <v>Dwóch takich co się zgubiło</v>
      </c>
      <c r="AD52" s="11" t="str">
        <f t="shared" si="5"/>
        <v>Warszawa</v>
      </c>
      <c r="AE52" s="11">
        <f t="shared" si="6"/>
        <v>36.386099941412894</v>
      </c>
      <c r="AF52" s="11"/>
      <c r="AG52" s="11">
        <f t="shared" si="7"/>
        <v>0.99201897496714619</v>
      </c>
      <c r="AH52" s="11">
        <f t="shared" si="8"/>
        <v>1</v>
      </c>
      <c r="AI52" s="11">
        <f t="shared" si="9"/>
        <v>1</v>
      </c>
      <c r="AJ52" s="11">
        <f t="shared" si="10"/>
        <v>1</v>
      </c>
    </row>
    <row r="53" spans="1:36" hidden="1">
      <c r="A53" s="31">
        <v>53</v>
      </c>
      <c r="B53" s="31">
        <v>49</v>
      </c>
      <c r="C53" s="32"/>
      <c r="D53" s="31">
        <v>3160</v>
      </c>
      <c r="E53" s="31" t="s">
        <v>1542</v>
      </c>
      <c r="F53" s="31" t="s">
        <v>59</v>
      </c>
      <c r="G53" s="31">
        <v>1984</v>
      </c>
      <c r="H53" s="31" t="s">
        <v>57</v>
      </c>
      <c r="I53" s="31" t="s">
        <v>1543</v>
      </c>
      <c r="J53" s="31">
        <v>40</v>
      </c>
      <c r="K53" s="31">
        <v>11</v>
      </c>
      <c r="L53" s="31">
        <v>40</v>
      </c>
      <c r="M53" s="31" t="s">
        <v>1544</v>
      </c>
      <c r="N53" s="31">
        <v>0</v>
      </c>
      <c r="O53" s="31" t="s">
        <v>370</v>
      </c>
      <c r="P53" s="31" t="s">
        <v>829</v>
      </c>
      <c r="Q53" s="31" t="s">
        <v>1300</v>
      </c>
      <c r="R53" s="32"/>
      <c r="S53" s="31" t="s">
        <v>842</v>
      </c>
      <c r="T53" s="31" t="s">
        <v>715</v>
      </c>
      <c r="U53" s="31" t="s">
        <v>331</v>
      </c>
      <c r="V53" s="31" t="s">
        <v>846</v>
      </c>
      <c r="W53" s="31" t="s">
        <v>1090</v>
      </c>
      <c r="X53" s="31" t="s">
        <v>1004</v>
      </c>
      <c r="Y53" s="31" t="s">
        <v>1301</v>
      </c>
      <c r="Z53" s="31" t="s">
        <v>479</v>
      </c>
      <c r="AA53" s="31" t="s">
        <v>629</v>
      </c>
      <c r="AB53" s="11" t="str">
        <f t="shared" si="3"/>
        <v>Głuchowski Jacek</v>
      </c>
      <c r="AC53" s="11" t="str">
        <f t="shared" si="4"/>
        <v>NO TO MYK!</v>
      </c>
      <c r="AD53" s="11" t="str">
        <f t="shared" si="5"/>
        <v>Gdańsk</v>
      </c>
      <c r="AE53" s="11">
        <f t="shared" si="6"/>
        <v>35.649099738479492</v>
      </c>
      <c r="AF53" s="11"/>
      <c r="AG53" s="11">
        <f t="shared" si="7"/>
        <v>0.97974500690867983</v>
      </c>
      <c r="AH53" s="11">
        <f t="shared" si="8"/>
        <v>1</v>
      </c>
      <c r="AI53" s="11">
        <f t="shared" si="9"/>
        <v>1</v>
      </c>
      <c r="AJ53" s="11">
        <f t="shared" si="10"/>
        <v>1</v>
      </c>
    </row>
    <row r="54" spans="1:36" hidden="1">
      <c r="A54" s="31">
        <v>55</v>
      </c>
      <c r="B54" s="31">
        <v>50</v>
      </c>
      <c r="C54" s="32"/>
      <c r="D54" s="31">
        <v>3030</v>
      </c>
      <c r="E54" s="31" t="s">
        <v>1545</v>
      </c>
      <c r="F54" s="31" t="s">
        <v>94</v>
      </c>
      <c r="G54" s="31">
        <v>1986</v>
      </c>
      <c r="H54" s="31" t="s">
        <v>57</v>
      </c>
      <c r="I54" s="32"/>
      <c r="J54" s="31">
        <v>40</v>
      </c>
      <c r="K54" s="31">
        <v>11</v>
      </c>
      <c r="L54" s="31">
        <v>40</v>
      </c>
      <c r="M54" s="31" t="s">
        <v>1546</v>
      </c>
      <c r="N54" s="31">
        <v>0</v>
      </c>
      <c r="O54" s="31" t="s">
        <v>370</v>
      </c>
      <c r="P54" s="31" t="s">
        <v>829</v>
      </c>
      <c r="Q54" s="31" t="s">
        <v>1300</v>
      </c>
      <c r="R54" s="32"/>
      <c r="S54" s="31" t="s">
        <v>842</v>
      </c>
      <c r="T54" s="31" t="s">
        <v>715</v>
      </c>
      <c r="U54" s="31" t="s">
        <v>366</v>
      </c>
      <c r="V54" s="31" t="s">
        <v>544</v>
      </c>
      <c r="W54" s="31" t="s">
        <v>1090</v>
      </c>
      <c r="X54" s="31" t="s">
        <v>1004</v>
      </c>
      <c r="Y54" s="31" t="s">
        <v>1301</v>
      </c>
      <c r="Z54" s="31" t="s">
        <v>479</v>
      </c>
      <c r="AA54" s="31" t="s">
        <v>629</v>
      </c>
      <c r="AB54" s="11" t="str">
        <f t="shared" si="3"/>
        <v>Kempa Stanisław</v>
      </c>
      <c r="AC54" s="11">
        <f t="shared" si="4"/>
        <v>0</v>
      </c>
      <c r="AD54" s="11" t="str">
        <f t="shared" si="5"/>
        <v>Gdańsk</v>
      </c>
      <c r="AE54" s="11">
        <f t="shared" si="6"/>
        <v>35.634552282768027</v>
      </c>
      <c r="AF54" s="11"/>
      <c r="AG54" s="11">
        <f t="shared" si="7"/>
        <v>0.99959192642119477</v>
      </c>
      <c r="AH54" s="11">
        <f t="shared" si="8"/>
        <v>1</v>
      </c>
      <c r="AI54" s="11">
        <f t="shared" si="9"/>
        <v>1</v>
      </c>
      <c r="AJ54" s="11">
        <f t="shared" si="10"/>
        <v>1</v>
      </c>
    </row>
    <row r="55" spans="1:36" hidden="1">
      <c r="A55" s="34">
        <v>56</v>
      </c>
      <c r="B55" s="34">
        <v>51</v>
      </c>
      <c r="C55" s="35"/>
      <c r="D55" s="34">
        <v>3108</v>
      </c>
      <c r="E55" s="34" t="s">
        <v>1547</v>
      </c>
      <c r="F55" s="34" t="s">
        <v>1196</v>
      </c>
      <c r="G55" s="34">
        <v>1969</v>
      </c>
      <c r="H55" s="34" t="s">
        <v>57</v>
      </c>
      <c r="I55" s="34" t="s">
        <v>1400</v>
      </c>
      <c r="J55" s="34">
        <v>40</v>
      </c>
      <c r="K55" s="34">
        <v>11</v>
      </c>
      <c r="L55" s="34">
        <v>40</v>
      </c>
      <c r="M55" s="34" t="s">
        <v>1502</v>
      </c>
      <c r="N55" s="34">
        <v>0</v>
      </c>
      <c r="O55" s="34" t="s">
        <v>875</v>
      </c>
      <c r="P55" s="34" t="s">
        <v>454</v>
      </c>
      <c r="Q55" s="34" t="s">
        <v>516</v>
      </c>
      <c r="R55" s="35"/>
      <c r="S55" s="34" t="s">
        <v>436</v>
      </c>
      <c r="T55" s="34" t="s">
        <v>400</v>
      </c>
      <c r="U55" s="34" t="s">
        <v>877</v>
      </c>
      <c r="V55" s="34" t="s">
        <v>630</v>
      </c>
      <c r="W55" s="34" t="s">
        <v>1548</v>
      </c>
      <c r="X55" s="34" t="s">
        <v>1363</v>
      </c>
      <c r="Y55" s="34" t="s">
        <v>767</v>
      </c>
      <c r="Z55" s="34" t="s">
        <v>557</v>
      </c>
      <c r="AA55" s="34" t="s">
        <v>558</v>
      </c>
      <c r="AB55" s="11" t="str">
        <f t="shared" si="3"/>
        <v>Wulczyński Zbigniew</v>
      </c>
      <c r="AC55" s="11" t="str">
        <f t="shared" si="4"/>
        <v>Masterlease</v>
      </c>
      <c r="AD55" s="11" t="str">
        <f t="shared" si="5"/>
        <v>Gdańsk</v>
      </c>
      <c r="AE55" s="11">
        <f t="shared" si="6"/>
        <v>35.382431494581134</v>
      </c>
      <c r="AF55" s="11"/>
      <c r="AG55" s="11">
        <f t="shared" si="7"/>
        <v>0.99292482234135393</v>
      </c>
      <c r="AH55" s="11">
        <f t="shared" si="8"/>
        <v>1</v>
      </c>
      <c r="AI55" s="11">
        <f t="shared" si="9"/>
        <v>1</v>
      </c>
      <c r="AJ55" s="11">
        <f t="shared" si="10"/>
        <v>1</v>
      </c>
    </row>
    <row r="56" spans="1:36" hidden="1">
      <c r="A56" s="31">
        <v>57</v>
      </c>
      <c r="B56" s="31">
        <v>52</v>
      </c>
      <c r="C56" s="32"/>
      <c r="D56" s="31">
        <v>3189</v>
      </c>
      <c r="E56" s="31" t="s">
        <v>1549</v>
      </c>
      <c r="F56" s="31" t="s">
        <v>1096</v>
      </c>
      <c r="G56" s="31">
        <v>1977</v>
      </c>
      <c r="H56" s="31" t="s">
        <v>57</v>
      </c>
      <c r="I56" s="32"/>
      <c r="J56" s="31">
        <v>40</v>
      </c>
      <c r="K56" s="31">
        <v>11</v>
      </c>
      <c r="L56" s="31">
        <v>40</v>
      </c>
      <c r="M56" s="31" t="s">
        <v>1550</v>
      </c>
      <c r="N56" s="31">
        <v>0</v>
      </c>
      <c r="O56" s="31" t="s">
        <v>888</v>
      </c>
      <c r="P56" s="31" t="s">
        <v>475</v>
      </c>
      <c r="Q56" s="31" t="s">
        <v>821</v>
      </c>
      <c r="R56" s="32"/>
      <c r="S56" s="31" t="s">
        <v>450</v>
      </c>
      <c r="T56" s="31" t="s">
        <v>311</v>
      </c>
      <c r="U56" s="31" t="s">
        <v>355</v>
      </c>
      <c r="V56" s="31" t="s">
        <v>881</v>
      </c>
      <c r="W56" s="31" t="s">
        <v>416</v>
      </c>
      <c r="X56" s="31" t="s">
        <v>892</v>
      </c>
      <c r="Y56" s="31" t="s">
        <v>1290</v>
      </c>
      <c r="Z56" s="31" t="s">
        <v>314</v>
      </c>
      <c r="AA56" s="31" t="s">
        <v>558</v>
      </c>
      <c r="AB56" s="11" t="str">
        <f t="shared" si="3"/>
        <v>Surdy Sławomir</v>
      </c>
      <c r="AC56" s="11">
        <f t="shared" si="4"/>
        <v>0</v>
      </c>
      <c r="AD56" s="11" t="str">
        <f t="shared" si="5"/>
        <v>Gdańsk</v>
      </c>
      <c r="AE56" s="11">
        <f t="shared" si="6"/>
        <v>35.379123385549953</v>
      </c>
      <c r="AF56" s="11"/>
      <c r="AG56" s="11">
        <f t="shared" si="7"/>
        <v>0.99990650419172888</v>
      </c>
      <c r="AH56" s="11">
        <f t="shared" si="8"/>
        <v>1</v>
      </c>
      <c r="AI56" s="11">
        <f t="shared" si="9"/>
        <v>1</v>
      </c>
      <c r="AJ56" s="11">
        <f t="shared" si="10"/>
        <v>1</v>
      </c>
    </row>
    <row r="57" spans="1:36" hidden="1">
      <c r="A57" s="34">
        <v>58</v>
      </c>
      <c r="B57" s="34">
        <v>53</v>
      </c>
      <c r="C57" s="35"/>
      <c r="D57" s="34">
        <v>3109</v>
      </c>
      <c r="E57" s="34" t="s">
        <v>1551</v>
      </c>
      <c r="F57" s="34" t="s">
        <v>102</v>
      </c>
      <c r="G57" s="34">
        <v>1968</v>
      </c>
      <c r="H57" s="34" t="s">
        <v>57</v>
      </c>
      <c r="I57" s="34" t="s">
        <v>1552</v>
      </c>
      <c r="J57" s="34">
        <v>40</v>
      </c>
      <c r="K57" s="34">
        <v>11</v>
      </c>
      <c r="L57" s="34">
        <v>40</v>
      </c>
      <c r="M57" s="34" t="s">
        <v>1553</v>
      </c>
      <c r="N57" s="34">
        <v>0</v>
      </c>
      <c r="O57" s="34" t="s">
        <v>757</v>
      </c>
      <c r="P57" s="34" t="s">
        <v>454</v>
      </c>
      <c r="Q57" s="34" t="s">
        <v>516</v>
      </c>
      <c r="R57" s="35"/>
      <c r="S57" s="34" t="s">
        <v>436</v>
      </c>
      <c r="T57" s="34" t="s">
        <v>1307</v>
      </c>
      <c r="U57" s="34" t="s">
        <v>648</v>
      </c>
      <c r="V57" s="34" t="s">
        <v>630</v>
      </c>
      <c r="W57" s="34" t="s">
        <v>1548</v>
      </c>
      <c r="X57" s="34" t="s">
        <v>1363</v>
      </c>
      <c r="Y57" s="34" t="s">
        <v>403</v>
      </c>
      <c r="Z57" s="34" t="s">
        <v>415</v>
      </c>
      <c r="AA57" s="34" t="s">
        <v>558</v>
      </c>
      <c r="AB57" s="11" t="str">
        <f t="shared" si="3"/>
        <v>Jankowski Mariusz</v>
      </c>
      <c r="AC57" s="11" t="str">
        <f t="shared" si="4"/>
        <v>Masterteam</v>
      </c>
      <c r="AD57" s="11" t="str">
        <f t="shared" si="5"/>
        <v>Gdańsk</v>
      </c>
      <c r="AE57" s="11">
        <f t="shared" si="6"/>
        <v>35.369202768947574</v>
      </c>
      <c r="AF57" s="11"/>
      <c r="AG57" s="11">
        <f t="shared" si="7"/>
        <v>0.99971959122632104</v>
      </c>
      <c r="AH57" s="11">
        <f t="shared" si="8"/>
        <v>1</v>
      </c>
      <c r="AI57" s="11">
        <f t="shared" si="9"/>
        <v>1</v>
      </c>
      <c r="AJ57" s="11">
        <f t="shared" si="10"/>
        <v>1</v>
      </c>
    </row>
    <row r="58" spans="1:36" hidden="1">
      <c r="A58" s="31">
        <v>59</v>
      </c>
      <c r="B58" s="31">
        <v>54</v>
      </c>
      <c r="C58" s="32"/>
      <c r="D58" s="31">
        <v>3233</v>
      </c>
      <c r="E58" s="31" t="s">
        <v>1554</v>
      </c>
      <c r="F58" s="31" t="s">
        <v>486</v>
      </c>
      <c r="G58" s="31">
        <v>1983</v>
      </c>
      <c r="H58" s="31" t="s">
        <v>57</v>
      </c>
      <c r="I58" s="32"/>
      <c r="J58" s="31">
        <v>40</v>
      </c>
      <c r="K58" s="31">
        <v>10</v>
      </c>
      <c r="L58" s="31">
        <v>40</v>
      </c>
      <c r="M58" s="31" t="s">
        <v>1555</v>
      </c>
      <c r="N58" s="31">
        <v>0</v>
      </c>
      <c r="O58" s="32"/>
      <c r="P58" s="32"/>
      <c r="Q58" s="31" t="s">
        <v>350</v>
      </c>
      <c r="R58" s="31" t="s">
        <v>376</v>
      </c>
      <c r="S58" s="31" t="s">
        <v>446</v>
      </c>
      <c r="T58" s="31" t="s">
        <v>514</v>
      </c>
      <c r="U58" s="31" t="s">
        <v>460</v>
      </c>
      <c r="V58" s="31" t="s">
        <v>614</v>
      </c>
      <c r="W58" s="31" t="s">
        <v>963</v>
      </c>
      <c r="X58" s="31" t="s">
        <v>1484</v>
      </c>
      <c r="Y58" s="31" t="s">
        <v>679</v>
      </c>
      <c r="Z58" s="31" t="s">
        <v>328</v>
      </c>
      <c r="AA58" s="31" t="s">
        <v>475</v>
      </c>
      <c r="AB58" s="11" t="str">
        <f t="shared" si="3"/>
        <v>Klucznik Jarosław</v>
      </c>
      <c r="AC58" s="11">
        <f t="shared" si="4"/>
        <v>0</v>
      </c>
      <c r="AD58" s="11" t="str">
        <f t="shared" si="5"/>
        <v>Gdańsk</v>
      </c>
      <c r="AE58" s="11">
        <f t="shared" si="6"/>
        <v>34.701379015707069</v>
      </c>
      <c r="AF58" s="11"/>
      <c r="AG58" s="11">
        <f t="shared" si="7"/>
        <v>1.0619726698209973</v>
      </c>
      <c r="AH58" s="11">
        <f t="shared" si="8"/>
        <v>0.90909090909090906</v>
      </c>
      <c r="AI58" s="11">
        <f t="shared" si="9"/>
        <v>1</v>
      </c>
      <c r="AJ58" s="11">
        <f t="shared" si="10"/>
        <v>0.98111849572626431</v>
      </c>
    </row>
    <row r="59" spans="1:36" hidden="1">
      <c r="A59" s="34">
        <v>60</v>
      </c>
      <c r="B59" s="34">
        <v>55</v>
      </c>
      <c r="C59" s="35"/>
      <c r="D59" s="34">
        <v>3161</v>
      </c>
      <c r="E59" s="34" t="s">
        <v>1556</v>
      </c>
      <c r="F59" s="34" t="s">
        <v>66</v>
      </c>
      <c r="G59" s="34">
        <v>1967</v>
      </c>
      <c r="H59" s="34" t="s">
        <v>1373</v>
      </c>
      <c r="I59" s="34" t="s">
        <v>1400</v>
      </c>
      <c r="J59" s="34">
        <v>40</v>
      </c>
      <c r="K59" s="34">
        <v>10</v>
      </c>
      <c r="L59" s="34">
        <v>40</v>
      </c>
      <c r="M59" s="34" t="s">
        <v>1557</v>
      </c>
      <c r="N59" s="34">
        <v>0</v>
      </c>
      <c r="O59" s="35"/>
      <c r="P59" s="35"/>
      <c r="Q59" s="34" t="s">
        <v>350</v>
      </c>
      <c r="R59" s="34" t="s">
        <v>376</v>
      </c>
      <c r="S59" s="34" t="s">
        <v>446</v>
      </c>
      <c r="T59" s="34" t="s">
        <v>861</v>
      </c>
      <c r="U59" s="34" t="s">
        <v>460</v>
      </c>
      <c r="V59" s="34" t="s">
        <v>614</v>
      </c>
      <c r="W59" s="34" t="s">
        <v>917</v>
      </c>
      <c r="X59" s="34" t="s">
        <v>970</v>
      </c>
      <c r="Y59" s="34" t="s">
        <v>287</v>
      </c>
      <c r="Z59" s="34" t="s">
        <v>377</v>
      </c>
      <c r="AA59" s="34" t="s">
        <v>475</v>
      </c>
      <c r="AB59" s="11" t="str">
        <f t="shared" si="3"/>
        <v>Pawłusiów Leszek</v>
      </c>
      <c r="AC59" s="11" t="str">
        <f t="shared" si="4"/>
        <v>Masterlease</v>
      </c>
      <c r="AD59" s="11" t="str">
        <f t="shared" si="5"/>
        <v>Kowale</v>
      </c>
      <c r="AE59" s="11">
        <f t="shared" si="6"/>
        <v>34.700230875850806</v>
      </c>
      <c r="AF59" s="11"/>
      <c r="AG59" s="11">
        <f t="shared" si="7"/>
        <v>0.99996691371095825</v>
      </c>
      <c r="AH59" s="11">
        <f t="shared" si="8"/>
        <v>1</v>
      </c>
      <c r="AI59" s="11">
        <f t="shared" si="9"/>
        <v>1</v>
      </c>
      <c r="AJ59" s="11">
        <f t="shared" si="10"/>
        <v>1</v>
      </c>
    </row>
    <row r="60" spans="1:36" hidden="1">
      <c r="A60" s="31">
        <v>61</v>
      </c>
      <c r="B60" s="31">
        <v>56</v>
      </c>
      <c r="C60" s="32"/>
      <c r="D60" s="31">
        <v>3121</v>
      </c>
      <c r="E60" s="31" t="s">
        <v>1558</v>
      </c>
      <c r="F60" s="31" t="s">
        <v>472</v>
      </c>
      <c r="G60" s="31">
        <v>1980</v>
      </c>
      <c r="H60" s="31" t="s">
        <v>57</v>
      </c>
      <c r="I60" s="31" t="s">
        <v>1400</v>
      </c>
      <c r="J60" s="31">
        <v>40</v>
      </c>
      <c r="K60" s="31">
        <v>10</v>
      </c>
      <c r="L60" s="31">
        <v>40</v>
      </c>
      <c r="M60" s="31" t="s">
        <v>1559</v>
      </c>
      <c r="N60" s="31">
        <v>0</v>
      </c>
      <c r="O60" s="32"/>
      <c r="P60" s="32"/>
      <c r="Q60" s="31" t="s">
        <v>350</v>
      </c>
      <c r="R60" s="31" t="s">
        <v>1125</v>
      </c>
      <c r="S60" s="31" t="s">
        <v>446</v>
      </c>
      <c r="T60" s="31" t="s">
        <v>861</v>
      </c>
      <c r="U60" s="31" t="s">
        <v>655</v>
      </c>
      <c r="V60" s="31" t="s">
        <v>511</v>
      </c>
      <c r="W60" s="31" t="s">
        <v>1118</v>
      </c>
      <c r="X60" s="31" t="s">
        <v>1480</v>
      </c>
      <c r="Y60" s="31" t="s">
        <v>287</v>
      </c>
      <c r="Z60" s="31" t="s">
        <v>1310</v>
      </c>
      <c r="AA60" s="31" t="s">
        <v>475</v>
      </c>
      <c r="AB60" s="11" t="str">
        <f t="shared" si="3"/>
        <v>Graczyk Michał</v>
      </c>
      <c r="AC60" s="11" t="str">
        <f t="shared" si="4"/>
        <v>Masterlease</v>
      </c>
      <c r="AD60" s="11" t="str">
        <f t="shared" si="5"/>
        <v>Gdańsk</v>
      </c>
      <c r="AE60" s="11">
        <f t="shared" si="6"/>
        <v>34.6944913160116</v>
      </c>
      <c r="AF60" s="11"/>
      <c r="AG60" s="11">
        <f t="shared" si="7"/>
        <v>0.99983459591782708</v>
      </c>
      <c r="AH60" s="11">
        <f t="shared" si="8"/>
        <v>1</v>
      </c>
      <c r="AI60" s="11">
        <f t="shared" si="9"/>
        <v>1</v>
      </c>
      <c r="AJ60" s="11">
        <f t="shared" si="10"/>
        <v>1</v>
      </c>
    </row>
    <row r="61" spans="1:36" hidden="1">
      <c r="A61" s="34">
        <v>62</v>
      </c>
      <c r="B61" s="34">
        <v>57</v>
      </c>
      <c r="C61" s="35"/>
      <c r="D61" s="34">
        <v>3227</v>
      </c>
      <c r="E61" s="34" t="s">
        <v>1560</v>
      </c>
      <c r="F61" s="34" t="s">
        <v>578</v>
      </c>
      <c r="G61" s="34">
        <v>1971</v>
      </c>
      <c r="H61" s="34" t="s">
        <v>92</v>
      </c>
      <c r="I61" s="35"/>
      <c r="J61" s="34">
        <v>40</v>
      </c>
      <c r="K61" s="34">
        <v>10</v>
      </c>
      <c r="L61" s="34">
        <v>40</v>
      </c>
      <c r="M61" s="34" t="s">
        <v>1561</v>
      </c>
      <c r="N61" s="34">
        <v>0</v>
      </c>
      <c r="O61" s="35"/>
      <c r="P61" s="35"/>
      <c r="Q61" s="34" t="s">
        <v>350</v>
      </c>
      <c r="R61" s="34" t="s">
        <v>505</v>
      </c>
      <c r="S61" s="34" t="s">
        <v>446</v>
      </c>
      <c r="T61" s="34" t="s">
        <v>514</v>
      </c>
      <c r="U61" s="34" t="s">
        <v>460</v>
      </c>
      <c r="V61" s="34" t="s">
        <v>614</v>
      </c>
      <c r="W61" s="34" t="s">
        <v>963</v>
      </c>
      <c r="X61" s="34" t="s">
        <v>1484</v>
      </c>
      <c r="Y61" s="34" t="s">
        <v>679</v>
      </c>
      <c r="Z61" s="34" t="s">
        <v>596</v>
      </c>
      <c r="AA61" s="34" t="s">
        <v>475</v>
      </c>
      <c r="AB61" s="11" t="str">
        <f t="shared" si="3"/>
        <v>Ogryczak Tomasz</v>
      </c>
      <c r="AC61" s="11">
        <f t="shared" si="4"/>
        <v>0</v>
      </c>
      <c r="AD61" s="11" t="str">
        <f t="shared" si="5"/>
        <v>Gdynia</v>
      </c>
      <c r="AE61" s="11">
        <f t="shared" si="6"/>
        <v>34.687606349982296</v>
      </c>
      <c r="AF61" s="11"/>
      <c r="AG61" s="11">
        <f t="shared" si="7"/>
        <v>0.99980155448982977</v>
      </c>
      <c r="AH61" s="11">
        <f t="shared" si="8"/>
        <v>1</v>
      </c>
      <c r="AI61" s="11">
        <f t="shared" si="9"/>
        <v>1</v>
      </c>
      <c r="AJ61" s="11">
        <f t="shared" si="10"/>
        <v>1</v>
      </c>
    </row>
    <row r="62" spans="1:36" hidden="1">
      <c r="A62" s="31">
        <v>63</v>
      </c>
      <c r="B62" s="31">
        <v>58</v>
      </c>
      <c r="C62" s="32"/>
      <c r="D62" s="31">
        <v>3116</v>
      </c>
      <c r="E62" s="31" t="s">
        <v>1562</v>
      </c>
      <c r="F62" s="31" t="s">
        <v>578</v>
      </c>
      <c r="G62" s="31">
        <v>1970</v>
      </c>
      <c r="H62" s="31" t="s">
        <v>92</v>
      </c>
      <c r="I62" s="32"/>
      <c r="J62" s="31">
        <v>40</v>
      </c>
      <c r="K62" s="31">
        <v>10</v>
      </c>
      <c r="L62" s="31">
        <v>40</v>
      </c>
      <c r="M62" s="31" t="s">
        <v>1563</v>
      </c>
      <c r="N62" s="31">
        <v>0</v>
      </c>
      <c r="O62" s="32"/>
      <c r="P62" s="32"/>
      <c r="Q62" s="31" t="s">
        <v>460</v>
      </c>
      <c r="R62" s="31" t="s">
        <v>845</v>
      </c>
      <c r="S62" s="31" t="s">
        <v>787</v>
      </c>
      <c r="T62" s="31" t="s">
        <v>1370</v>
      </c>
      <c r="U62" s="31" t="s">
        <v>883</v>
      </c>
      <c r="V62" s="31" t="s">
        <v>564</v>
      </c>
      <c r="W62" s="31" t="s">
        <v>738</v>
      </c>
      <c r="X62" s="31" t="s">
        <v>279</v>
      </c>
      <c r="Y62" s="31" t="s">
        <v>1564</v>
      </c>
      <c r="Z62" s="31" t="s">
        <v>439</v>
      </c>
      <c r="AA62" s="31" t="s">
        <v>1281</v>
      </c>
      <c r="AB62" s="11" t="str">
        <f t="shared" si="3"/>
        <v>Jeżewski Tomasz</v>
      </c>
      <c r="AC62" s="11">
        <f t="shared" si="4"/>
        <v>0</v>
      </c>
      <c r="AD62" s="11" t="str">
        <f t="shared" si="5"/>
        <v>Gdynia</v>
      </c>
      <c r="AE62" s="11">
        <f t="shared" si="6"/>
        <v>33.914751584261893</v>
      </c>
      <c r="AF62" s="11"/>
      <c r="AG62" s="11">
        <f t="shared" si="7"/>
        <v>0.97771957056008274</v>
      </c>
      <c r="AH62" s="11">
        <f t="shared" si="8"/>
        <v>1</v>
      </c>
      <c r="AI62" s="11">
        <f t="shared" si="9"/>
        <v>1</v>
      </c>
      <c r="AJ62" s="11">
        <f t="shared" si="10"/>
        <v>1</v>
      </c>
    </row>
    <row r="63" spans="1:36" hidden="1">
      <c r="A63" s="34">
        <v>64</v>
      </c>
      <c r="B63" s="34">
        <v>59</v>
      </c>
      <c r="C63" s="35"/>
      <c r="D63" s="34">
        <v>3053</v>
      </c>
      <c r="E63" s="34" t="s">
        <v>1565</v>
      </c>
      <c r="F63" s="34" t="s">
        <v>1113</v>
      </c>
      <c r="G63" s="34">
        <v>1986</v>
      </c>
      <c r="H63" s="34" t="s">
        <v>92</v>
      </c>
      <c r="I63" s="35"/>
      <c r="J63" s="34">
        <v>40</v>
      </c>
      <c r="K63" s="34">
        <v>10</v>
      </c>
      <c r="L63" s="34">
        <v>40</v>
      </c>
      <c r="M63" s="34" t="s">
        <v>1566</v>
      </c>
      <c r="N63" s="34">
        <v>0</v>
      </c>
      <c r="O63" s="35"/>
      <c r="P63" s="35"/>
      <c r="Q63" s="34" t="s">
        <v>350</v>
      </c>
      <c r="R63" s="34" t="s">
        <v>607</v>
      </c>
      <c r="S63" s="34" t="s">
        <v>787</v>
      </c>
      <c r="T63" s="34" t="s">
        <v>938</v>
      </c>
      <c r="U63" s="34" t="s">
        <v>785</v>
      </c>
      <c r="V63" s="34" t="s">
        <v>846</v>
      </c>
      <c r="W63" s="34" t="s">
        <v>1060</v>
      </c>
      <c r="X63" s="34" t="s">
        <v>560</v>
      </c>
      <c r="Y63" s="34" t="s">
        <v>538</v>
      </c>
      <c r="Z63" s="34" t="s">
        <v>314</v>
      </c>
      <c r="AA63" s="34" t="s">
        <v>532</v>
      </c>
      <c r="AB63" s="11" t="str">
        <f t="shared" si="3"/>
        <v>Grzonka Maciej</v>
      </c>
      <c r="AC63" s="11">
        <f t="shared" si="4"/>
        <v>0</v>
      </c>
      <c r="AD63" s="11" t="str">
        <f t="shared" si="5"/>
        <v>Gdynia</v>
      </c>
      <c r="AE63" s="11">
        <f t="shared" si="6"/>
        <v>33.872033652802209</v>
      </c>
      <c r="AF63" s="11"/>
      <c r="AG63" s="11">
        <f t="shared" si="7"/>
        <v>0.9987404321286697</v>
      </c>
      <c r="AH63" s="11">
        <f t="shared" si="8"/>
        <v>1</v>
      </c>
      <c r="AI63" s="11">
        <f t="shared" si="9"/>
        <v>1</v>
      </c>
      <c r="AJ63" s="11">
        <f t="shared" si="10"/>
        <v>1</v>
      </c>
    </row>
    <row r="64" spans="1:36" hidden="1">
      <c r="A64" s="31">
        <v>65</v>
      </c>
      <c r="B64" s="31">
        <v>60</v>
      </c>
      <c r="C64" s="32"/>
      <c r="D64" s="31">
        <v>3208</v>
      </c>
      <c r="E64" s="31" t="s">
        <v>1567</v>
      </c>
      <c r="F64" s="31" t="s">
        <v>472</v>
      </c>
      <c r="G64" s="31">
        <v>1977</v>
      </c>
      <c r="H64" s="31" t="s">
        <v>92</v>
      </c>
      <c r="I64" s="31" t="s">
        <v>1400</v>
      </c>
      <c r="J64" s="31">
        <v>40</v>
      </c>
      <c r="K64" s="31">
        <v>10</v>
      </c>
      <c r="L64" s="31">
        <v>40</v>
      </c>
      <c r="M64" s="31" t="s">
        <v>1568</v>
      </c>
      <c r="N64" s="31">
        <v>0</v>
      </c>
      <c r="O64" s="32"/>
      <c r="P64" s="32"/>
      <c r="Q64" s="31" t="s">
        <v>882</v>
      </c>
      <c r="R64" s="31" t="s">
        <v>672</v>
      </c>
      <c r="S64" s="31" t="s">
        <v>436</v>
      </c>
      <c r="T64" s="31" t="s">
        <v>1307</v>
      </c>
      <c r="U64" s="31" t="s">
        <v>722</v>
      </c>
      <c r="V64" s="31" t="s">
        <v>281</v>
      </c>
      <c r="W64" s="31" t="s">
        <v>1090</v>
      </c>
      <c r="X64" s="31" t="s">
        <v>1089</v>
      </c>
      <c r="Y64" s="31" t="s">
        <v>639</v>
      </c>
      <c r="Z64" s="31" t="s">
        <v>415</v>
      </c>
      <c r="AA64" s="31" t="s">
        <v>863</v>
      </c>
      <c r="AB64" s="11" t="str">
        <f t="shared" si="3"/>
        <v>Oglęcki Michał</v>
      </c>
      <c r="AC64" s="11" t="str">
        <f t="shared" si="4"/>
        <v>Masterlease</v>
      </c>
      <c r="AD64" s="11" t="str">
        <f t="shared" si="5"/>
        <v>Gdynia</v>
      </c>
      <c r="AE64" s="11">
        <f t="shared" si="6"/>
        <v>32.78768806051567</v>
      </c>
      <c r="AF64" s="11"/>
      <c r="AG64" s="11">
        <f t="shared" si="7"/>
        <v>0.96798699471660354</v>
      </c>
      <c r="AH64" s="11">
        <f t="shared" si="8"/>
        <v>1</v>
      </c>
      <c r="AI64" s="11">
        <f t="shared" si="9"/>
        <v>1</v>
      </c>
      <c r="AJ64" s="11">
        <f t="shared" si="10"/>
        <v>1</v>
      </c>
    </row>
    <row r="65" spans="1:36" hidden="1">
      <c r="A65" s="34">
        <v>66</v>
      </c>
      <c r="B65" s="34">
        <v>61</v>
      </c>
      <c r="C65" s="35"/>
      <c r="D65" s="34">
        <v>3129</v>
      </c>
      <c r="E65" s="34" t="s">
        <v>1569</v>
      </c>
      <c r="F65" s="34" t="s">
        <v>486</v>
      </c>
      <c r="G65" s="34">
        <v>1969</v>
      </c>
      <c r="H65" s="34" t="s">
        <v>57</v>
      </c>
      <c r="I65" s="34" t="s">
        <v>1400</v>
      </c>
      <c r="J65" s="34">
        <v>40</v>
      </c>
      <c r="K65" s="34">
        <v>10</v>
      </c>
      <c r="L65" s="34">
        <v>40</v>
      </c>
      <c r="M65" s="34" t="s">
        <v>1570</v>
      </c>
      <c r="N65" s="34">
        <v>0</v>
      </c>
      <c r="O65" s="35"/>
      <c r="P65" s="35"/>
      <c r="Q65" s="34" t="s">
        <v>882</v>
      </c>
      <c r="R65" s="34" t="s">
        <v>672</v>
      </c>
      <c r="S65" s="34" t="s">
        <v>436</v>
      </c>
      <c r="T65" s="34" t="s">
        <v>400</v>
      </c>
      <c r="U65" s="34" t="s">
        <v>374</v>
      </c>
      <c r="V65" s="34" t="s">
        <v>281</v>
      </c>
      <c r="W65" s="34" t="s">
        <v>1090</v>
      </c>
      <c r="X65" s="34" t="s">
        <v>1089</v>
      </c>
      <c r="Y65" s="34" t="s">
        <v>639</v>
      </c>
      <c r="Z65" s="34" t="s">
        <v>712</v>
      </c>
      <c r="AA65" s="34" t="s">
        <v>863</v>
      </c>
      <c r="AB65" s="11" t="str">
        <f t="shared" si="3"/>
        <v>Czerwiński Jarosław</v>
      </c>
      <c r="AC65" s="11" t="str">
        <f t="shared" si="4"/>
        <v>Masterlease</v>
      </c>
      <c r="AD65" s="11" t="str">
        <f t="shared" si="5"/>
        <v>Gdańsk</v>
      </c>
      <c r="AE65" s="11">
        <f t="shared" si="6"/>
        <v>32.781539023902575</v>
      </c>
      <c r="AF65" s="11"/>
      <c r="AG65" s="11">
        <f t="shared" si="7"/>
        <v>0.99981245897540116</v>
      </c>
      <c r="AH65" s="11">
        <f t="shared" si="8"/>
        <v>1</v>
      </c>
      <c r="AI65" s="11">
        <f t="shared" si="9"/>
        <v>1</v>
      </c>
      <c r="AJ65" s="11">
        <f t="shared" si="10"/>
        <v>1</v>
      </c>
    </row>
    <row r="66" spans="1:36" ht="25.5" hidden="1">
      <c r="A66" s="34">
        <v>68</v>
      </c>
      <c r="B66" s="34">
        <v>62</v>
      </c>
      <c r="C66" s="35"/>
      <c r="D66" s="34">
        <v>3149</v>
      </c>
      <c r="E66" s="34" t="s">
        <v>1571</v>
      </c>
      <c r="F66" s="34" t="s">
        <v>1572</v>
      </c>
      <c r="G66" s="34">
        <v>1984</v>
      </c>
      <c r="H66" s="34" t="s">
        <v>92</v>
      </c>
      <c r="I66" s="34" t="s">
        <v>1573</v>
      </c>
      <c r="J66" s="34">
        <v>39</v>
      </c>
      <c r="K66" s="34">
        <v>10</v>
      </c>
      <c r="L66" s="34">
        <v>39</v>
      </c>
      <c r="M66" s="34" t="s">
        <v>1574</v>
      </c>
      <c r="N66" s="34">
        <v>0</v>
      </c>
      <c r="O66" s="35"/>
      <c r="P66" s="34" t="s">
        <v>1450</v>
      </c>
      <c r="Q66" s="34" t="s">
        <v>675</v>
      </c>
      <c r="R66" s="35"/>
      <c r="S66" s="34" t="s">
        <v>516</v>
      </c>
      <c r="T66" s="34" t="s">
        <v>760</v>
      </c>
      <c r="U66" s="34" t="s">
        <v>598</v>
      </c>
      <c r="V66" s="34" t="s">
        <v>1003</v>
      </c>
      <c r="W66" s="34" t="s">
        <v>630</v>
      </c>
      <c r="X66" s="34" t="s">
        <v>562</v>
      </c>
      <c r="Y66" s="34" t="s">
        <v>812</v>
      </c>
      <c r="Z66" s="34" t="s">
        <v>596</v>
      </c>
      <c r="AA66" s="34" t="s">
        <v>758</v>
      </c>
      <c r="AB66" s="11" t="str">
        <f t="shared" si="3"/>
        <v>Musielski Kamil</v>
      </c>
      <c r="AC66" s="11" t="str">
        <f t="shared" si="4"/>
        <v>facebook.com/GR.BRACIA.SLABY</v>
      </c>
      <c r="AD66" s="11" t="str">
        <f t="shared" si="5"/>
        <v>Gdynia</v>
      </c>
      <c r="AE66" s="11">
        <f t="shared" si="6"/>
        <v>31.96200054830501</v>
      </c>
      <c r="AF66" s="11"/>
      <c r="AG66" s="11">
        <f t="shared" si="7"/>
        <v>1.0858335595981534</v>
      </c>
      <c r="AH66" s="11">
        <f t="shared" si="8"/>
        <v>1</v>
      </c>
      <c r="AI66" s="11">
        <f t="shared" si="9"/>
        <v>0.97499999999999998</v>
      </c>
      <c r="AJ66" s="11">
        <f t="shared" si="10"/>
        <v>1</v>
      </c>
    </row>
    <row r="67" spans="1:36" hidden="1">
      <c r="A67" s="31">
        <v>69</v>
      </c>
      <c r="B67" s="31">
        <v>63</v>
      </c>
      <c r="C67" s="32"/>
      <c r="D67" s="31">
        <v>3082</v>
      </c>
      <c r="E67" s="31" t="s">
        <v>1575</v>
      </c>
      <c r="F67" s="31" t="s">
        <v>1576</v>
      </c>
      <c r="G67" s="31">
        <v>1983</v>
      </c>
      <c r="H67" s="31" t="s">
        <v>92</v>
      </c>
      <c r="I67" s="31" t="s">
        <v>1577</v>
      </c>
      <c r="J67" s="31">
        <v>39</v>
      </c>
      <c r="K67" s="31">
        <v>10</v>
      </c>
      <c r="L67" s="31">
        <v>39</v>
      </c>
      <c r="M67" s="31" t="s">
        <v>1578</v>
      </c>
      <c r="N67" s="31">
        <v>0</v>
      </c>
      <c r="O67" s="32"/>
      <c r="P67" s="31" t="s">
        <v>1450</v>
      </c>
      <c r="Q67" s="31" t="s">
        <v>675</v>
      </c>
      <c r="R67" s="32"/>
      <c r="S67" s="31" t="s">
        <v>516</v>
      </c>
      <c r="T67" s="31" t="s">
        <v>910</v>
      </c>
      <c r="U67" s="31" t="s">
        <v>598</v>
      </c>
      <c r="V67" s="31" t="s">
        <v>1003</v>
      </c>
      <c r="W67" s="31" t="s">
        <v>630</v>
      </c>
      <c r="X67" s="31" t="s">
        <v>562</v>
      </c>
      <c r="Y67" s="31" t="s">
        <v>812</v>
      </c>
      <c r="Z67" s="31" t="s">
        <v>500</v>
      </c>
      <c r="AA67" s="31" t="s">
        <v>758</v>
      </c>
      <c r="AB67" s="11" t="str">
        <f t="shared" si="3"/>
        <v>Ustianowski Przemko</v>
      </c>
      <c r="AC67" s="11" t="str">
        <f t="shared" si="4"/>
        <v>GR BRACIA SLABY</v>
      </c>
      <c r="AD67" s="11" t="str">
        <f t="shared" si="5"/>
        <v>Gdynia</v>
      </c>
      <c r="AE67" s="11">
        <f t="shared" si="6"/>
        <v>31.959831132670157</v>
      </c>
      <c r="AF67" s="11"/>
      <c r="AG67" s="11">
        <f t="shared" si="7"/>
        <v>0.99993212516120278</v>
      </c>
      <c r="AH67" s="11">
        <f t="shared" si="8"/>
        <v>1</v>
      </c>
      <c r="AI67" s="11">
        <f t="shared" si="9"/>
        <v>1</v>
      </c>
      <c r="AJ67" s="11">
        <f t="shared" si="10"/>
        <v>1</v>
      </c>
    </row>
    <row r="68" spans="1:36" hidden="1">
      <c r="A68" s="34">
        <v>70</v>
      </c>
      <c r="B68" s="34">
        <v>64</v>
      </c>
      <c r="C68" s="35"/>
      <c r="D68" s="34">
        <v>3083</v>
      </c>
      <c r="E68" s="34" t="s">
        <v>1579</v>
      </c>
      <c r="F68" s="34" t="s">
        <v>102</v>
      </c>
      <c r="G68" s="34">
        <v>1974</v>
      </c>
      <c r="H68" s="34" t="s">
        <v>92</v>
      </c>
      <c r="I68" s="34" t="s">
        <v>1577</v>
      </c>
      <c r="J68" s="34">
        <v>39</v>
      </c>
      <c r="K68" s="34">
        <v>10</v>
      </c>
      <c r="L68" s="34">
        <v>39</v>
      </c>
      <c r="M68" s="34" t="s">
        <v>1580</v>
      </c>
      <c r="N68" s="34">
        <v>0</v>
      </c>
      <c r="O68" s="35"/>
      <c r="P68" s="34" t="s">
        <v>1450</v>
      </c>
      <c r="Q68" s="34" t="s">
        <v>675</v>
      </c>
      <c r="R68" s="35"/>
      <c r="S68" s="34" t="s">
        <v>516</v>
      </c>
      <c r="T68" s="34" t="s">
        <v>910</v>
      </c>
      <c r="U68" s="34" t="s">
        <v>598</v>
      </c>
      <c r="V68" s="34" t="s">
        <v>1003</v>
      </c>
      <c r="W68" s="34" t="s">
        <v>630</v>
      </c>
      <c r="X68" s="34" t="s">
        <v>562</v>
      </c>
      <c r="Y68" s="34" t="s">
        <v>812</v>
      </c>
      <c r="Z68" s="34" t="s">
        <v>500</v>
      </c>
      <c r="AA68" s="34" t="s">
        <v>758</v>
      </c>
      <c r="AB68" s="11" t="str">
        <f t="shared" si="3"/>
        <v>Jarecki Mariusz</v>
      </c>
      <c r="AC68" s="11" t="str">
        <f t="shared" si="4"/>
        <v>GR BRACIA SLABY</v>
      </c>
      <c r="AD68" s="11" t="str">
        <f t="shared" si="5"/>
        <v>Gdynia</v>
      </c>
      <c r="AE68" s="11">
        <f t="shared" si="6"/>
        <v>31.954408881790876</v>
      </c>
      <c r="AF68" s="11"/>
      <c r="AG68" s="11">
        <f t="shared" si="7"/>
        <v>0.99983034169183271</v>
      </c>
      <c r="AH68" s="11">
        <f t="shared" si="8"/>
        <v>1</v>
      </c>
      <c r="AI68" s="11">
        <f t="shared" si="9"/>
        <v>1</v>
      </c>
      <c r="AJ68" s="11">
        <f t="shared" si="10"/>
        <v>1</v>
      </c>
    </row>
    <row r="69" spans="1:36" hidden="1">
      <c r="A69" s="31">
        <v>71</v>
      </c>
      <c r="B69" s="31">
        <v>65</v>
      </c>
      <c r="C69" s="32"/>
      <c r="D69" s="31">
        <v>3146</v>
      </c>
      <c r="E69" s="31" t="s">
        <v>1581</v>
      </c>
      <c r="F69" s="31" t="s">
        <v>709</v>
      </c>
      <c r="G69" s="31">
        <v>1984</v>
      </c>
      <c r="H69" s="31" t="s">
        <v>1582</v>
      </c>
      <c r="I69" s="32"/>
      <c r="J69" s="31">
        <v>39</v>
      </c>
      <c r="K69" s="31">
        <v>10</v>
      </c>
      <c r="L69" s="31">
        <v>39</v>
      </c>
      <c r="M69" s="31" t="s">
        <v>1583</v>
      </c>
      <c r="N69" s="31">
        <v>0</v>
      </c>
      <c r="O69" s="31" t="s">
        <v>639</v>
      </c>
      <c r="P69" s="32"/>
      <c r="Q69" s="31" t="s">
        <v>395</v>
      </c>
      <c r="R69" s="32"/>
      <c r="S69" s="31" t="s">
        <v>929</v>
      </c>
      <c r="T69" s="31" t="s">
        <v>1137</v>
      </c>
      <c r="U69" s="31" t="s">
        <v>516</v>
      </c>
      <c r="V69" s="31" t="s">
        <v>888</v>
      </c>
      <c r="W69" s="31" t="s">
        <v>846</v>
      </c>
      <c r="X69" s="31" t="s">
        <v>1414</v>
      </c>
      <c r="Y69" s="31" t="s">
        <v>273</v>
      </c>
      <c r="Z69" s="31" t="s">
        <v>340</v>
      </c>
      <c r="AA69" s="31" t="s">
        <v>851</v>
      </c>
      <c r="AB69" s="11" t="str">
        <f t="shared" si="3"/>
        <v>Priebe Jakub</v>
      </c>
      <c r="AC69" s="11">
        <f t="shared" si="4"/>
        <v>0</v>
      </c>
      <c r="AD69" s="11" t="str">
        <f t="shared" si="5"/>
        <v>Brzyno</v>
      </c>
      <c r="AE69" s="11">
        <f t="shared" si="6"/>
        <v>30.948384243821973</v>
      </c>
      <c r="AF69" s="11"/>
      <c r="AG69" s="11">
        <f t="shared" si="7"/>
        <v>0.96851687534917341</v>
      </c>
      <c r="AH69" s="11">
        <f t="shared" si="8"/>
        <v>1</v>
      </c>
      <c r="AI69" s="11">
        <f t="shared" si="9"/>
        <v>1</v>
      </c>
      <c r="AJ69" s="11">
        <f t="shared" si="10"/>
        <v>1</v>
      </c>
    </row>
    <row r="70" spans="1:36" hidden="1">
      <c r="A70" s="34">
        <v>72</v>
      </c>
      <c r="B70" s="34">
        <v>66</v>
      </c>
      <c r="C70" s="35"/>
      <c r="D70" s="34">
        <v>3069</v>
      </c>
      <c r="E70" s="34" t="s">
        <v>1584</v>
      </c>
      <c r="F70" s="34" t="s">
        <v>50</v>
      </c>
      <c r="G70" s="34">
        <v>1980</v>
      </c>
      <c r="H70" s="34" t="s">
        <v>57</v>
      </c>
      <c r="I70" s="35"/>
      <c r="J70" s="34">
        <v>39</v>
      </c>
      <c r="K70" s="34">
        <v>10</v>
      </c>
      <c r="L70" s="34">
        <v>39</v>
      </c>
      <c r="M70" s="34" t="s">
        <v>1585</v>
      </c>
      <c r="N70" s="34">
        <v>0</v>
      </c>
      <c r="O70" s="35"/>
      <c r="P70" s="34" t="s">
        <v>750</v>
      </c>
      <c r="Q70" s="34" t="s">
        <v>379</v>
      </c>
      <c r="R70" s="35"/>
      <c r="S70" s="34" t="s">
        <v>1109</v>
      </c>
      <c r="T70" s="34" t="s">
        <v>861</v>
      </c>
      <c r="U70" s="34" t="s">
        <v>648</v>
      </c>
      <c r="V70" s="34" t="s">
        <v>614</v>
      </c>
      <c r="W70" s="34" t="s">
        <v>431</v>
      </c>
      <c r="X70" s="34" t="s">
        <v>970</v>
      </c>
      <c r="Y70" s="34" t="s">
        <v>679</v>
      </c>
      <c r="Z70" s="34" t="s">
        <v>1291</v>
      </c>
      <c r="AA70" s="34" t="s">
        <v>323</v>
      </c>
      <c r="AB70" s="11" t="str">
        <f t="shared" si="3"/>
        <v>Kosiński Wojciech</v>
      </c>
      <c r="AC70" s="11">
        <f t="shared" si="4"/>
        <v>0</v>
      </c>
      <c r="AD70" s="11" t="str">
        <f t="shared" si="5"/>
        <v>Gdańsk</v>
      </c>
      <c r="AE70" s="11">
        <f t="shared" si="6"/>
        <v>29.629940035719059</v>
      </c>
      <c r="AF70" s="11"/>
      <c r="AG70" s="11">
        <f t="shared" si="7"/>
        <v>0.95739860931944754</v>
      </c>
      <c r="AH70" s="11">
        <f t="shared" si="8"/>
        <v>1</v>
      </c>
      <c r="AI70" s="11">
        <f t="shared" si="9"/>
        <v>1</v>
      </c>
      <c r="AJ70" s="11">
        <f t="shared" si="10"/>
        <v>1</v>
      </c>
    </row>
    <row r="71" spans="1:36" hidden="1">
      <c r="A71" s="31">
        <v>73</v>
      </c>
      <c r="B71" s="31">
        <v>67</v>
      </c>
      <c r="C71" s="32"/>
      <c r="D71" s="31">
        <v>3206</v>
      </c>
      <c r="E71" s="31" t="s">
        <v>1586</v>
      </c>
      <c r="F71" s="31" t="s">
        <v>1587</v>
      </c>
      <c r="G71" s="31">
        <v>1965</v>
      </c>
      <c r="H71" s="31" t="s">
        <v>92</v>
      </c>
      <c r="I71" s="31" t="s">
        <v>1400</v>
      </c>
      <c r="J71" s="31">
        <v>39</v>
      </c>
      <c r="K71" s="31">
        <v>10</v>
      </c>
      <c r="L71" s="31">
        <v>39</v>
      </c>
      <c r="M71" s="31" t="s">
        <v>1588</v>
      </c>
      <c r="N71" s="31">
        <v>0</v>
      </c>
      <c r="O71" s="32"/>
      <c r="P71" s="31" t="s">
        <v>454</v>
      </c>
      <c r="Q71" s="31" t="s">
        <v>882</v>
      </c>
      <c r="R71" s="32"/>
      <c r="S71" s="31" t="s">
        <v>436</v>
      </c>
      <c r="T71" s="31" t="s">
        <v>400</v>
      </c>
      <c r="U71" s="31" t="s">
        <v>374</v>
      </c>
      <c r="V71" s="31" t="s">
        <v>281</v>
      </c>
      <c r="W71" s="31" t="s">
        <v>1090</v>
      </c>
      <c r="X71" s="31" t="s">
        <v>1089</v>
      </c>
      <c r="Y71" s="31" t="s">
        <v>639</v>
      </c>
      <c r="Z71" s="31" t="s">
        <v>712</v>
      </c>
      <c r="AA71" s="31" t="s">
        <v>558</v>
      </c>
      <c r="AB71" s="11" t="str">
        <f t="shared" ref="AB71:AB134" si="11">E71&amp;" "&amp;F71</f>
        <v>Filipczyk Jurand</v>
      </c>
      <c r="AC71" s="11" t="str">
        <f t="shared" ref="AC71:AC134" si="12">I71</f>
        <v>Masterlease</v>
      </c>
      <c r="AD71" s="11" t="str">
        <f t="shared" ref="AD71:AD134" si="13">H71</f>
        <v>Gdynia</v>
      </c>
      <c r="AE71" s="11">
        <f t="shared" ref="AE71:AE134" si="14">MAX(AE70*IF(AI71&lt;1,AI71,IF(AJ71&lt;1,AJ71,IF(AG71&lt;1,AG71,1))),0)</f>
        <v>29.342817478508724</v>
      </c>
      <c r="AF71" s="11"/>
      <c r="AG71" s="11">
        <f t="shared" ref="AG71:AG134" si="15">M70/M71</f>
        <v>0.99030971521156619</v>
      </c>
      <c r="AH71" s="11">
        <f t="shared" ref="AH71:AH134" si="16">K71/K70</f>
        <v>1</v>
      </c>
      <c r="AI71" s="11">
        <f t="shared" ref="AI71:AI134" si="17">J71/J70</f>
        <v>1</v>
      </c>
      <c r="AJ71" s="11">
        <f t="shared" ref="AJ71:AJ134" si="18">(K71/K70)^0.2</f>
        <v>1</v>
      </c>
    </row>
    <row r="72" spans="1:36" hidden="1">
      <c r="A72" s="34">
        <v>74</v>
      </c>
      <c r="B72" s="34">
        <v>68</v>
      </c>
      <c r="C72" s="35"/>
      <c r="D72" s="34">
        <v>3096</v>
      </c>
      <c r="E72" s="34" t="s">
        <v>1589</v>
      </c>
      <c r="F72" s="34" t="s">
        <v>1113</v>
      </c>
      <c r="G72" s="34">
        <v>1985</v>
      </c>
      <c r="H72" s="34" t="s">
        <v>57</v>
      </c>
      <c r="I72" s="35"/>
      <c r="J72" s="34">
        <v>38</v>
      </c>
      <c r="K72" s="34">
        <v>11</v>
      </c>
      <c r="L72" s="34">
        <v>38</v>
      </c>
      <c r="M72" s="34" t="s">
        <v>1590</v>
      </c>
      <c r="N72" s="34">
        <v>0</v>
      </c>
      <c r="O72" s="34" t="s">
        <v>800</v>
      </c>
      <c r="P72" s="34" t="s">
        <v>917</v>
      </c>
      <c r="Q72" s="34" t="s">
        <v>334</v>
      </c>
      <c r="R72" s="34" t="s">
        <v>984</v>
      </c>
      <c r="S72" s="34" t="s">
        <v>1480</v>
      </c>
      <c r="T72" s="34" t="s">
        <v>276</v>
      </c>
      <c r="U72" s="35"/>
      <c r="V72" s="34" t="s">
        <v>650</v>
      </c>
      <c r="W72" s="34" t="s">
        <v>930</v>
      </c>
      <c r="X72" s="34" t="s">
        <v>338</v>
      </c>
      <c r="Y72" s="34" t="s">
        <v>1591</v>
      </c>
      <c r="Z72" s="34" t="s">
        <v>1592</v>
      </c>
      <c r="AA72" s="34" t="s">
        <v>829</v>
      </c>
      <c r="AB72" s="11" t="str">
        <f t="shared" si="11"/>
        <v>Januszewski Maciej</v>
      </c>
      <c r="AC72" s="11">
        <f t="shared" si="12"/>
        <v>0</v>
      </c>
      <c r="AD72" s="11" t="str">
        <f t="shared" si="13"/>
        <v>Gdańsk</v>
      </c>
      <c r="AE72" s="11">
        <f t="shared" si="14"/>
        <v>28.590437543162345</v>
      </c>
      <c r="AF72" s="11"/>
      <c r="AG72" s="11">
        <f t="shared" si="15"/>
        <v>1.0559320918602355</v>
      </c>
      <c r="AH72" s="11">
        <f t="shared" si="16"/>
        <v>1.1000000000000001</v>
      </c>
      <c r="AI72" s="11">
        <f t="shared" si="17"/>
        <v>0.97435897435897434</v>
      </c>
      <c r="AJ72" s="11">
        <f t="shared" si="18"/>
        <v>1.0192448764914566</v>
      </c>
    </row>
    <row r="73" spans="1:36" hidden="1">
      <c r="A73" s="31">
        <v>75</v>
      </c>
      <c r="B73" s="31">
        <v>69</v>
      </c>
      <c r="C73" s="32"/>
      <c r="D73" s="31">
        <v>3012</v>
      </c>
      <c r="E73" s="31" t="s">
        <v>1593</v>
      </c>
      <c r="F73" s="31" t="s">
        <v>1594</v>
      </c>
      <c r="G73" s="31">
        <v>1976</v>
      </c>
      <c r="H73" s="31" t="s">
        <v>1595</v>
      </c>
      <c r="I73" s="31" t="s">
        <v>1596</v>
      </c>
      <c r="J73" s="31">
        <v>38</v>
      </c>
      <c r="K73" s="31">
        <v>11</v>
      </c>
      <c r="L73" s="31">
        <v>38</v>
      </c>
      <c r="M73" s="31" t="s">
        <v>1597</v>
      </c>
      <c r="N73" s="31">
        <v>0</v>
      </c>
      <c r="O73" s="31" t="s">
        <v>354</v>
      </c>
      <c r="P73" s="31" t="s">
        <v>939</v>
      </c>
      <c r="Q73" s="31" t="s">
        <v>778</v>
      </c>
      <c r="R73" s="31" t="s">
        <v>1598</v>
      </c>
      <c r="S73" s="31" t="s">
        <v>996</v>
      </c>
      <c r="T73" s="31" t="s">
        <v>910</v>
      </c>
      <c r="U73" s="31" t="s">
        <v>379</v>
      </c>
      <c r="V73" s="32"/>
      <c r="W73" s="31" t="s">
        <v>1242</v>
      </c>
      <c r="X73" s="31" t="s">
        <v>1414</v>
      </c>
      <c r="Y73" s="31" t="s">
        <v>865</v>
      </c>
      <c r="Z73" s="31" t="s">
        <v>1429</v>
      </c>
      <c r="AA73" s="31" t="s">
        <v>330</v>
      </c>
      <c r="AB73" s="11" t="str">
        <f t="shared" si="11"/>
        <v>Topolinski Seba</v>
      </c>
      <c r="AC73" s="11" t="str">
        <f t="shared" si="12"/>
        <v>SynKorbyINapedu</v>
      </c>
      <c r="AD73" s="11" t="str">
        <f t="shared" si="13"/>
        <v>*G*D*A*N*S*K*</v>
      </c>
      <c r="AE73" s="11">
        <f t="shared" si="14"/>
        <v>28.242906873598425</v>
      </c>
      <c r="AF73" s="11"/>
      <c r="AG73" s="11">
        <f t="shared" si="15"/>
        <v>0.98784451378055127</v>
      </c>
      <c r="AH73" s="11">
        <f t="shared" si="16"/>
        <v>1</v>
      </c>
      <c r="AI73" s="11">
        <f t="shared" si="17"/>
        <v>1</v>
      </c>
      <c r="AJ73" s="11">
        <f t="shared" si="18"/>
        <v>1</v>
      </c>
    </row>
    <row r="74" spans="1:36" hidden="1">
      <c r="A74" s="34">
        <v>76</v>
      </c>
      <c r="B74" s="34">
        <v>70</v>
      </c>
      <c r="C74" s="35"/>
      <c r="D74" s="34">
        <v>3183</v>
      </c>
      <c r="E74" s="34" t="s">
        <v>73</v>
      </c>
      <c r="F74" s="34" t="s">
        <v>46</v>
      </c>
      <c r="G74" s="34">
        <v>1959</v>
      </c>
      <c r="H74" s="34" t="s">
        <v>57</v>
      </c>
      <c r="I74" s="35"/>
      <c r="J74" s="34">
        <v>38</v>
      </c>
      <c r="K74" s="34">
        <v>10</v>
      </c>
      <c r="L74" s="34">
        <v>38</v>
      </c>
      <c r="M74" s="34" t="s">
        <v>1599</v>
      </c>
      <c r="N74" s="34">
        <v>0</v>
      </c>
      <c r="O74" s="34" t="s">
        <v>671</v>
      </c>
      <c r="P74" s="35"/>
      <c r="Q74" s="34" t="s">
        <v>1132</v>
      </c>
      <c r="R74" s="34" t="s">
        <v>345</v>
      </c>
      <c r="S74" s="35"/>
      <c r="T74" s="34" t="s">
        <v>819</v>
      </c>
      <c r="U74" s="34" t="s">
        <v>668</v>
      </c>
      <c r="V74" s="34" t="s">
        <v>281</v>
      </c>
      <c r="W74" s="34" t="s">
        <v>272</v>
      </c>
      <c r="X74" s="34" t="s">
        <v>1484</v>
      </c>
      <c r="Y74" s="34" t="s">
        <v>658</v>
      </c>
      <c r="Z74" s="34" t="s">
        <v>596</v>
      </c>
      <c r="AA74" s="34" t="s">
        <v>323</v>
      </c>
      <c r="AB74" s="11" t="str">
        <f t="shared" si="11"/>
        <v>Morawski Piotr</v>
      </c>
      <c r="AC74" s="11">
        <f t="shared" si="12"/>
        <v>0</v>
      </c>
      <c r="AD74" s="11" t="str">
        <f t="shared" si="13"/>
        <v>Gdańsk</v>
      </c>
      <c r="AE74" s="11">
        <f t="shared" si="14"/>
        <v>27.709638306761857</v>
      </c>
      <c r="AF74" s="11"/>
      <c r="AG74" s="11">
        <f t="shared" si="15"/>
        <v>0.9679428697266178</v>
      </c>
      <c r="AH74" s="11">
        <f t="shared" si="16"/>
        <v>0.90909090909090906</v>
      </c>
      <c r="AI74" s="11">
        <f t="shared" si="17"/>
        <v>1</v>
      </c>
      <c r="AJ74" s="11">
        <f t="shared" si="18"/>
        <v>0.98111849572626431</v>
      </c>
    </row>
    <row r="75" spans="1:36" hidden="1">
      <c r="A75" s="31">
        <v>77</v>
      </c>
      <c r="B75" s="31">
        <v>71</v>
      </c>
      <c r="C75" s="32"/>
      <c r="D75" s="31">
        <v>3018</v>
      </c>
      <c r="E75" s="31" t="s">
        <v>1600</v>
      </c>
      <c r="F75" s="31" t="s">
        <v>1096</v>
      </c>
      <c r="G75" s="31">
        <v>1958</v>
      </c>
      <c r="H75" s="31" t="s">
        <v>47</v>
      </c>
      <c r="I75" s="31" t="s">
        <v>1601</v>
      </c>
      <c r="J75" s="31">
        <v>38</v>
      </c>
      <c r="K75" s="31">
        <v>9</v>
      </c>
      <c r="L75" s="31">
        <v>38</v>
      </c>
      <c r="M75" s="31" t="s">
        <v>1602</v>
      </c>
      <c r="N75" s="31">
        <v>0</v>
      </c>
      <c r="O75" s="32"/>
      <c r="P75" s="32"/>
      <c r="Q75" s="31" t="s">
        <v>985</v>
      </c>
      <c r="R75" s="32"/>
      <c r="S75" s="31" t="s">
        <v>372</v>
      </c>
      <c r="T75" s="31" t="s">
        <v>715</v>
      </c>
      <c r="U75" s="31" t="s">
        <v>434</v>
      </c>
      <c r="V75" s="31" t="s">
        <v>1603</v>
      </c>
      <c r="W75" s="31" t="s">
        <v>431</v>
      </c>
      <c r="X75" s="31" t="s">
        <v>560</v>
      </c>
      <c r="Y75" s="31" t="s">
        <v>1421</v>
      </c>
      <c r="Z75" s="31" t="s">
        <v>790</v>
      </c>
      <c r="AA75" s="31" t="s">
        <v>1184</v>
      </c>
      <c r="AB75" s="11" t="str">
        <f t="shared" si="11"/>
        <v>Sypuła Sławomir</v>
      </c>
      <c r="AC75" s="11" t="str">
        <f t="shared" si="12"/>
        <v>UNTS</v>
      </c>
      <c r="AD75" s="11" t="str">
        <f t="shared" si="13"/>
        <v>Warszawa</v>
      </c>
      <c r="AE75" s="11">
        <f t="shared" si="14"/>
        <v>27.131846969680861</v>
      </c>
      <c r="AF75" s="11"/>
      <c r="AG75" s="11">
        <f t="shared" si="15"/>
        <v>1.0728340477235141</v>
      </c>
      <c r="AH75" s="11">
        <f t="shared" si="16"/>
        <v>0.9</v>
      </c>
      <c r="AI75" s="11">
        <f t="shared" si="17"/>
        <v>1</v>
      </c>
      <c r="AJ75" s="11">
        <f t="shared" si="18"/>
        <v>0.9791483623609768</v>
      </c>
    </row>
    <row r="76" spans="1:36" hidden="1">
      <c r="A76" s="34">
        <v>78</v>
      </c>
      <c r="B76" s="34">
        <v>72</v>
      </c>
      <c r="C76" s="35"/>
      <c r="D76" s="34">
        <v>3001</v>
      </c>
      <c r="E76" s="34" t="s">
        <v>1604</v>
      </c>
      <c r="F76" s="34" t="s">
        <v>578</v>
      </c>
      <c r="G76" s="34">
        <v>1982</v>
      </c>
      <c r="H76" s="34" t="s">
        <v>47</v>
      </c>
      <c r="I76" s="34" t="s">
        <v>1605</v>
      </c>
      <c r="J76" s="34">
        <v>38</v>
      </c>
      <c r="K76" s="34">
        <v>9</v>
      </c>
      <c r="L76" s="34">
        <v>38</v>
      </c>
      <c r="M76" s="34" t="s">
        <v>1606</v>
      </c>
      <c r="N76" s="34">
        <v>0</v>
      </c>
      <c r="O76" s="35"/>
      <c r="P76" s="35"/>
      <c r="Q76" s="34" t="s">
        <v>1490</v>
      </c>
      <c r="R76" s="35"/>
      <c r="S76" s="34" t="s">
        <v>948</v>
      </c>
      <c r="T76" s="34" t="s">
        <v>514</v>
      </c>
      <c r="U76" s="34" t="s">
        <v>456</v>
      </c>
      <c r="V76" s="34" t="s">
        <v>1603</v>
      </c>
      <c r="W76" s="34" t="s">
        <v>446</v>
      </c>
      <c r="X76" s="34" t="s">
        <v>1089</v>
      </c>
      <c r="Y76" s="34" t="s">
        <v>571</v>
      </c>
      <c r="Z76" s="34" t="s">
        <v>596</v>
      </c>
      <c r="AA76" s="34" t="s">
        <v>1607</v>
      </c>
      <c r="AB76" s="11" t="str">
        <f t="shared" si="11"/>
        <v>Stefański Tomasz</v>
      </c>
      <c r="AC76" s="11" t="str">
        <f t="shared" si="12"/>
        <v>Welocypedy</v>
      </c>
      <c r="AD76" s="11" t="str">
        <f t="shared" si="13"/>
        <v>Warszawa</v>
      </c>
      <c r="AE76" s="11">
        <f t="shared" si="14"/>
        <v>26.678929173791129</v>
      </c>
      <c r="AF76" s="11"/>
      <c r="AG76" s="11">
        <f t="shared" si="15"/>
        <v>0.9833067834859951</v>
      </c>
      <c r="AH76" s="11">
        <f t="shared" si="16"/>
        <v>1</v>
      </c>
      <c r="AI76" s="11">
        <f t="shared" si="17"/>
        <v>1</v>
      </c>
      <c r="AJ76" s="11">
        <f t="shared" si="18"/>
        <v>1</v>
      </c>
    </row>
    <row r="77" spans="1:36" hidden="1">
      <c r="A77" s="31">
        <v>79</v>
      </c>
      <c r="B77" s="31">
        <v>73</v>
      </c>
      <c r="C77" s="32"/>
      <c r="D77" s="31">
        <v>3052</v>
      </c>
      <c r="E77" s="31" t="s">
        <v>1608</v>
      </c>
      <c r="F77" s="31" t="s">
        <v>55</v>
      </c>
      <c r="G77" s="31">
        <v>1974</v>
      </c>
      <c r="H77" s="31" t="s">
        <v>47</v>
      </c>
      <c r="I77" s="31" t="s">
        <v>1605</v>
      </c>
      <c r="J77" s="31">
        <v>38</v>
      </c>
      <c r="K77" s="31">
        <v>9</v>
      </c>
      <c r="L77" s="31">
        <v>38</v>
      </c>
      <c r="M77" s="31" t="s">
        <v>1609</v>
      </c>
      <c r="N77" s="31">
        <v>0</v>
      </c>
      <c r="O77" s="32"/>
      <c r="P77" s="32"/>
      <c r="Q77" s="31" t="s">
        <v>1029</v>
      </c>
      <c r="R77" s="32"/>
      <c r="S77" s="31" t="s">
        <v>948</v>
      </c>
      <c r="T77" s="31" t="s">
        <v>769</v>
      </c>
      <c r="U77" s="31" t="s">
        <v>456</v>
      </c>
      <c r="V77" s="31" t="s">
        <v>1603</v>
      </c>
      <c r="W77" s="31" t="s">
        <v>446</v>
      </c>
      <c r="X77" s="31" t="s">
        <v>1089</v>
      </c>
      <c r="Y77" s="31" t="s">
        <v>1610</v>
      </c>
      <c r="Z77" s="31" t="s">
        <v>1429</v>
      </c>
      <c r="AA77" s="31" t="s">
        <v>1607</v>
      </c>
      <c r="AB77" s="11" t="str">
        <f t="shared" si="11"/>
        <v>Rygalski Grzegorz</v>
      </c>
      <c r="AC77" s="11" t="str">
        <f t="shared" si="12"/>
        <v>Welocypedy</v>
      </c>
      <c r="AD77" s="11" t="str">
        <f t="shared" si="13"/>
        <v>Warszawa</v>
      </c>
      <c r="AE77" s="11">
        <f t="shared" si="14"/>
        <v>26.674502898917417</v>
      </c>
      <c r="AF77" s="11"/>
      <c r="AG77" s="11">
        <f t="shared" si="15"/>
        <v>0.99983409098450393</v>
      </c>
      <c r="AH77" s="11">
        <f t="shared" si="16"/>
        <v>1</v>
      </c>
      <c r="AI77" s="11">
        <f t="shared" si="17"/>
        <v>1</v>
      </c>
      <c r="AJ77" s="11">
        <f t="shared" si="18"/>
        <v>1</v>
      </c>
    </row>
    <row r="78" spans="1:36" hidden="1">
      <c r="A78" s="34">
        <v>80</v>
      </c>
      <c r="B78" s="34">
        <v>74</v>
      </c>
      <c r="C78" s="35"/>
      <c r="D78" s="34">
        <v>3020</v>
      </c>
      <c r="E78" s="34" t="s">
        <v>1611</v>
      </c>
      <c r="F78" s="34" t="s">
        <v>60</v>
      </c>
      <c r="G78" s="34">
        <v>1957</v>
      </c>
      <c r="H78" s="34" t="s">
        <v>47</v>
      </c>
      <c r="I78" s="34" t="s">
        <v>1605</v>
      </c>
      <c r="J78" s="34">
        <v>38</v>
      </c>
      <c r="K78" s="34">
        <v>9</v>
      </c>
      <c r="L78" s="34">
        <v>38</v>
      </c>
      <c r="M78" s="34" t="s">
        <v>1612</v>
      </c>
      <c r="N78" s="34">
        <v>0</v>
      </c>
      <c r="O78" s="35"/>
      <c r="P78" s="35"/>
      <c r="Q78" s="34" t="s">
        <v>882</v>
      </c>
      <c r="R78" s="35"/>
      <c r="S78" s="34" t="s">
        <v>948</v>
      </c>
      <c r="T78" s="34" t="s">
        <v>514</v>
      </c>
      <c r="U78" s="34" t="s">
        <v>434</v>
      </c>
      <c r="V78" s="34" t="s">
        <v>682</v>
      </c>
      <c r="W78" s="34" t="s">
        <v>496</v>
      </c>
      <c r="X78" s="34" t="s">
        <v>1249</v>
      </c>
      <c r="Y78" s="34" t="s">
        <v>481</v>
      </c>
      <c r="Z78" s="34" t="s">
        <v>1291</v>
      </c>
      <c r="AA78" s="34" t="s">
        <v>1607</v>
      </c>
      <c r="AB78" s="11" t="str">
        <f t="shared" si="11"/>
        <v xml:space="preserve"> Jasiński Krzysztof</v>
      </c>
      <c r="AC78" s="11" t="str">
        <f t="shared" si="12"/>
        <v>Welocypedy</v>
      </c>
      <c r="AD78" s="11" t="str">
        <f t="shared" si="13"/>
        <v>Warszawa</v>
      </c>
      <c r="AE78" s="11">
        <f t="shared" si="14"/>
        <v>26.66565475386188</v>
      </c>
      <c r="AF78" s="11"/>
      <c r="AG78" s="11">
        <f t="shared" si="15"/>
        <v>0.99966829203569163</v>
      </c>
      <c r="AH78" s="11">
        <f t="shared" si="16"/>
        <v>1</v>
      </c>
      <c r="AI78" s="11">
        <f t="shared" si="17"/>
        <v>1</v>
      </c>
      <c r="AJ78" s="11">
        <f t="shared" si="18"/>
        <v>1</v>
      </c>
    </row>
    <row r="79" spans="1:36" hidden="1">
      <c r="A79" s="31">
        <v>81</v>
      </c>
      <c r="B79" s="31">
        <v>75</v>
      </c>
      <c r="C79" s="32"/>
      <c r="D79" s="31">
        <v>3126</v>
      </c>
      <c r="E79" s="31" t="s">
        <v>1613</v>
      </c>
      <c r="F79" s="31" t="s">
        <v>1113</v>
      </c>
      <c r="G79" s="31">
        <v>1969</v>
      </c>
      <c r="H79" s="31" t="s">
        <v>1614</v>
      </c>
      <c r="I79" s="32"/>
      <c r="J79" s="31">
        <v>38</v>
      </c>
      <c r="K79" s="31">
        <v>9</v>
      </c>
      <c r="L79" s="31">
        <v>38</v>
      </c>
      <c r="M79" s="31" t="s">
        <v>1615</v>
      </c>
      <c r="N79" s="31">
        <v>0</v>
      </c>
      <c r="O79" s="32"/>
      <c r="P79" s="32"/>
      <c r="Q79" s="31" t="s">
        <v>1180</v>
      </c>
      <c r="R79" s="32"/>
      <c r="S79" s="31" t="s">
        <v>890</v>
      </c>
      <c r="T79" s="31" t="s">
        <v>476</v>
      </c>
      <c r="U79" s="31" t="s">
        <v>1019</v>
      </c>
      <c r="V79" s="31" t="s">
        <v>309</v>
      </c>
      <c r="W79" s="31" t="s">
        <v>1040</v>
      </c>
      <c r="X79" s="31" t="s">
        <v>478</v>
      </c>
      <c r="Y79" s="31" t="s">
        <v>481</v>
      </c>
      <c r="Z79" s="31" t="s">
        <v>796</v>
      </c>
      <c r="AA79" s="31" t="s">
        <v>829</v>
      </c>
      <c r="AB79" s="11" t="str">
        <f t="shared" si="11"/>
        <v>Matynia Maciej</v>
      </c>
      <c r="AC79" s="11">
        <f t="shared" si="12"/>
        <v>0</v>
      </c>
      <c r="AD79" s="11" t="str">
        <f t="shared" si="13"/>
        <v>Suchy Dwór</v>
      </c>
      <c r="AE79" s="11">
        <f t="shared" si="14"/>
        <v>26.454175788622948</v>
      </c>
      <c r="AF79" s="11"/>
      <c r="AG79" s="11">
        <f t="shared" si="15"/>
        <v>0.99206923785704892</v>
      </c>
      <c r="AH79" s="11">
        <f t="shared" si="16"/>
        <v>1</v>
      </c>
      <c r="AI79" s="11">
        <f t="shared" si="17"/>
        <v>1</v>
      </c>
      <c r="AJ79" s="11">
        <f t="shared" si="18"/>
        <v>1</v>
      </c>
    </row>
    <row r="80" spans="1:36" hidden="1">
      <c r="A80" s="34">
        <v>82</v>
      </c>
      <c r="B80" s="34">
        <v>76</v>
      </c>
      <c r="C80" s="35"/>
      <c r="D80" s="34">
        <v>3059</v>
      </c>
      <c r="E80" s="34" t="s">
        <v>1616</v>
      </c>
      <c r="F80" s="34" t="s">
        <v>69</v>
      </c>
      <c r="G80" s="34">
        <v>1970</v>
      </c>
      <c r="H80" s="34" t="s">
        <v>92</v>
      </c>
      <c r="I80" s="35"/>
      <c r="J80" s="34">
        <v>38</v>
      </c>
      <c r="K80" s="34">
        <v>9</v>
      </c>
      <c r="L80" s="34">
        <v>38</v>
      </c>
      <c r="M80" s="34" t="s">
        <v>1617</v>
      </c>
      <c r="N80" s="34">
        <v>0</v>
      </c>
      <c r="O80" s="35"/>
      <c r="P80" s="35"/>
      <c r="Q80" s="34" t="s">
        <v>1180</v>
      </c>
      <c r="R80" s="35"/>
      <c r="S80" s="34" t="s">
        <v>890</v>
      </c>
      <c r="T80" s="34" t="s">
        <v>476</v>
      </c>
      <c r="U80" s="34" t="s">
        <v>1019</v>
      </c>
      <c r="V80" s="34" t="s">
        <v>856</v>
      </c>
      <c r="W80" s="34" t="s">
        <v>881</v>
      </c>
      <c r="X80" s="34" t="s">
        <v>359</v>
      </c>
      <c r="Y80" s="34" t="s">
        <v>1610</v>
      </c>
      <c r="Z80" s="34" t="s">
        <v>796</v>
      </c>
      <c r="AA80" s="34" t="s">
        <v>1015</v>
      </c>
      <c r="AB80" s="11" t="str">
        <f t="shared" si="11"/>
        <v>Brzózka Andrzej</v>
      </c>
      <c r="AC80" s="11">
        <f t="shared" si="12"/>
        <v>0</v>
      </c>
      <c r="AD80" s="11" t="str">
        <f t="shared" si="13"/>
        <v>Gdynia</v>
      </c>
      <c r="AE80" s="11">
        <f t="shared" si="14"/>
        <v>26.300981314074075</v>
      </c>
      <c r="AF80" s="11"/>
      <c r="AG80" s="11">
        <f t="shared" si="15"/>
        <v>0.99420906265336173</v>
      </c>
      <c r="AH80" s="11">
        <f t="shared" si="16"/>
        <v>1</v>
      </c>
      <c r="AI80" s="11">
        <f t="shared" si="17"/>
        <v>1</v>
      </c>
      <c r="AJ80" s="11">
        <f t="shared" si="18"/>
        <v>1</v>
      </c>
    </row>
    <row r="81" spans="1:36" hidden="1">
      <c r="A81" s="31">
        <v>83</v>
      </c>
      <c r="B81" s="31">
        <v>77</v>
      </c>
      <c r="C81" s="32"/>
      <c r="D81" s="31">
        <v>3176</v>
      </c>
      <c r="E81" s="31" t="s">
        <v>1618</v>
      </c>
      <c r="F81" s="31" t="s">
        <v>1619</v>
      </c>
      <c r="G81" s="31">
        <v>1979</v>
      </c>
      <c r="H81" s="31" t="s">
        <v>1620</v>
      </c>
      <c r="I81" s="32"/>
      <c r="J81" s="31">
        <v>37</v>
      </c>
      <c r="K81" s="31">
        <v>10</v>
      </c>
      <c r="L81" s="31">
        <v>37</v>
      </c>
      <c r="M81" s="31" t="s">
        <v>1621</v>
      </c>
      <c r="N81" s="31">
        <v>0</v>
      </c>
      <c r="O81" s="31" t="s">
        <v>1622</v>
      </c>
      <c r="P81" s="31" t="s">
        <v>608</v>
      </c>
      <c r="Q81" s="31" t="s">
        <v>460</v>
      </c>
      <c r="R81" s="32"/>
      <c r="S81" s="32"/>
      <c r="T81" s="31" t="s">
        <v>683</v>
      </c>
      <c r="U81" s="31" t="s">
        <v>883</v>
      </c>
      <c r="V81" s="31" t="s">
        <v>1109</v>
      </c>
      <c r="W81" s="31" t="s">
        <v>939</v>
      </c>
      <c r="X81" s="31" t="s">
        <v>433</v>
      </c>
      <c r="Y81" s="31" t="s">
        <v>519</v>
      </c>
      <c r="Z81" s="31" t="s">
        <v>328</v>
      </c>
      <c r="AA81" s="31" t="s">
        <v>700</v>
      </c>
      <c r="AB81" s="11" t="str">
        <f t="shared" si="11"/>
        <v>Kiwer Ziemowit</v>
      </c>
      <c r="AC81" s="11">
        <f t="shared" si="12"/>
        <v>0</v>
      </c>
      <c r="AD81" s="11" t="str">
        <f t="shared" si="13"/>
        <v>Suwałki</v>
      </c>
      <c r="AE81" s="11">
        <f t="shared" si="14"/>
        <v>25.608850226861602</v>
      </c>
      <c r="AF81" s="11"/>
      <c r="AG81" s="11">
        <f t="shared" si="15"/>
        <v>0.96905614913921556</v>
      </c>
      <c r="AH81" s="11">
        <f t="shared" si="16"/>
        <v>1.1111111111111112</v>
      </c>
      <c r="AI81" s="11">
        <f t="shared" si="17"/>
        <v>0.97368421052631582</v>
      </c>
      <c r="AJ81" s="11">
        <f t="shared" si="18"/>
        <v>1.0212956876001351</v>
      </c>
    </row>
    <row r="82" spans="1:36" hidden="1">
      <c r="A82" s="34">
        <v>84</v>
      </c>
      <c r="B82" s="34">
        <v>78</v>
      </c>
      <c r="C82" s="35"/>
      <c r="D82" s="34">
        <v>3175</v>
      </c>
      <c r="E82" s="34" t="s">
        <v>385</v>
      </c>
      <c r="F82" s="34" t="s">
        <v>386</v>
      </c>
      <c r="G82" s="34">
        <v>1977</v>
      </c>
      <c r="H82" s="34" t="s">
        <v>57</v>
      </c>
      <c r="I82" s="35"/>
      <c r="J82" s="34">
        <v>37</v>
      </c>
      <c r="K82" s="34">
        <v>10</v>
      </c>
      <c r="L82" s="34">
        <v>37</v>
      </c>
      <c r="M82" s="34" t="s">
        <v>1623</v>
      </c>
      <c r="N82" s="34">
        <v>0</v>
      </c>
      <c r="O82" s="34" t="s">
        <v>390</v>
      </c>
      <c r="P82" s="34" t="s">
        <v>608</v>
      </c>
      <c r="Q82" s="34" t="s">
        <v>460</v>
      </c>
      <c r="R82" s="35"/>
      <c r="S82" s="35"/>
      <c r="T82" s="34" t="s">
        <v>683</v>
      </c>
      <c r="U82" s="34" t="s">
        <v>428</v>
      </c>
      <c r="V82" s="34" t="s">
        <v>1109</v>
      </c>
      <c r="W82" s="34" t="s">
        <v>1624</v>
      </c>
      <c r="X82" s="34" t="s">
        <v>862</v>
      </c>
      <c r="Y82" s="34" t="s">
        <v>1625</v>
      </c>
      <c r="Z82" s="34" t="s">
        <v>328</v>
      </c>
      <c r="AA82" s="34" t="s">
        <v>700</v>
      </c>
      <c r="AB82" s="11" t="str">
        <f t="shared" si="11"/>
        <v>Wojciechowski Adam</v>
      </c>
      <c r="AC82" s="11">
        <f t="shared" si="12"/>
        <v>0</v>
      </c>
      <c r="AD82" s="11" t="str">
        <f t="shared" si="13"/>
        <v>Gdańsk</v>
      </c>
      <c r="AE82" s="11">
        <f t="shared" si="14"/>
        <v>25.595054978307928</v>
      </c>
      <c r="AF82" s="11"/>
      <c r="AG82" s="11">
        <f t="shared" si="15"/>
        <v>0.99946130933519217</v>
      </c>
      <c r="AH82" s="11">
        <f t="shared" si="16"/>
        <v>1</v>
      </c>
      <c r="AI82" s="11">
        <f t="shared" si="17"/>
        <v>1</v>
      </c>
      <c r="AJ82" s="11">
        <f t="shared" si="18"/>
        <v>1</v>
      </c>
    </row>
    <row r="83" spans="1:36" hidden="1">
      <c r="A83" s="31">
        <v>87</v>
      </c>
      <c r="B83" s="31">
        <v>79</v>
      </c>
      <c r="C83" s="32"/>
      <c r="D83" s="31">
        <v>3201</v>
      </c>
      <c r="E83" s="31" t="s">
        <v>1626</v>
      </c>
      <c r="F83" s="31" t="s">
        <v>486</v>
      </c>
      <c r="G83" s="31">
        <v>1973</v>
      </c>
      <c r="H83" s="31" t="s">
        <v>57</v>
      </c>
      <c r="I83" s="32"/>
      <c r="J83" s="31">
        <v>36</v>
      </c>
      <c r="K83" s="31">
        <v>9</v>
      </c>
      <c r="L83" s="31">
        <v>36</v>
      </c>
      <c r="M83" s="31" t="s">
        <v>1627</v>
      </c>
      <c r="N83" s="31">
        <v>0</v>
      </c>
      <c r="O83" s="31" t="s">
        <v>1242</v>
      </c>
      <c r="P83" s="32"/>
      <c r="Q83" s="31" t="s">
        <v>613</v>
      </c>
      <c r="R83" s="32"/>
      <c r="S83" s="32"/>
      <c r="T83" s="31" t="s">
        <v>932</v>
      </c>
      <c r="U83" s="31" t="s">
        <v>562</v>
      </c>
      <c r="V83" s="31" t="s">
        <v>714</v>
      </c>
      <c r="W83" s="31" t="s">
        <v>795</v>
      </c>
      <c r="X83" s="31" t="s">
        <v>1484</v>
      </c>
      <c r="Y83" s="31" t="s">
        <v>319</v>
      </c>
      <c r="Z83" s="31" t="s">
        <v>479</v>
      </c>
      <c r="AA83" s="31" t="s">
        <v>284</v>
      </c>
      <c r="AB83" s="11" t="str">
        <f t="shared" si="11"/>
        <v>Augustyniak Jarosław</v>
      </c>
      <c r="AC83" s="11">
        <f t="shared" si="12"/>
        <v>0</v>
      </c>
      <c r="AD83" s="11" t="str">
        <f t="shared" si="13"/>
        <v>Gdańsk</v>
      </c>
      <c r="AE83" s="11">
        <f t="shared" si="14"/>
        <v>24.903296735650958</v>
      </c>
      <c r="AF83" s="11"/>
      <c r="AG83" s="11">
        <f t="shared" si="15"/>
        <v>1.0550986292209965</v>
      </c>
      <c r="AH83" s="11">
        <f t="shared" si="16"/>
        <v>0.9</v>
      </c>
      <c r="AI83" s="11">
        <f t="shared" si="17"/>
        <v>0.97297297297297303</v>
      </c>
      <c r="AJ83" s="11">
        <f t="shared" si="18"/>
        <v>0.9791483623609768</v>
      </c>
    </row>
    <row r="84" spans="1:36" hidden="1">
      <c r="A84" s="34">
        <v>88</v>
      </c>
      <c r="B84" s="34">
        <v>80</v>
      </c>
      <c r="C84" s="35"/>
      <c r="D84" s="34">
        <v>3232</v>
      </c>
      <c r="E84" s="34" t="s">
        <v>1628</v>
      </c>
      <c r="F84" s="34" t="s">
        <v>1113</v>
      </c>
      <c r="G84" s="34">
        <v>1966</v>
      </c>
      <c r="H84" s="34" t="s">
        <v>57</v>
      </c>
      <c r="I84" s="35"/>
      <c r="J84" s="34">
        <v>36</v>
      </c>
      <c r="K84" s="34">
        <v>9</v>
      </c>
      <c r="L84" s="34">
        <v>36</v>
      </c>
      <c r="M84" s="34" t="s">
        <v>1629</v>
      </c>
      <c r="N84" s="34">
        <v>0</v>
      </c>
      <c r="O84" s="34" t="s">
        <v>757</v>
      </c>
      <c r="P84" s="35"/>
      <c r="Q84" s="34" t="s">
        <v>613</v>
      </c>
      <c r="R84" s="35"/>
      <c r="S84" s="35"/>
      <c r="T84" s="34" t="s">
        <v>932</v>
      </c>
      <c r="U84" s="34" t="s">
        <v>902</v>
      </c>
      <c r="V84" s="34" t="s">
        <v>714</v>
      </c>
      <c r="W84" s="34" t="s">
        <v>626</v>
      </c>
      <c r="X84" s="34" t="s">
        <v>437</v>
      </c>
      <c r="Y84" s="34" t="s">
        <v>403</v>
      </c>
      <c r="Z84" s="34" t="s">
        <v>328</v>
      </c>
      <c r="AA84" s="34" t="s">
        <v>284</v>
      </c>
      <c r="AB84" s="11" t="str">
        <f t="shared" si="11"/>
        <v>Szymański Maciej</v>
      </c>
      <c r="AC84" s="11">
        <f t="shared" si="12"/>
        <v>0</v>
      </c>
      <c r="AD84" s="11" t="str">
        <f t="shared" si="13"/>
        <v>Gdańsk</v>
      </c>
      <c r="AE84" s="11">
        <f t="shared" si="14"/>
        <v>24.899966750127703</v>
      </c>
      <c r="AF84" s="11"/>
      <c r="AG84" s="11">
        <f t="shared" si="15"/>
        <v>0.99986628334559058</v>
      </c>
      <c r="AH84" s="11">
        <f t="shared" si="16"/>
        <v>1</v>
      </c>
      <c r="AI84" s="11">
        <f t="shared" si="17"/>
        <v>1</v>
      </c>
      <c r="AJ84" s="11">
        <f t="shared" si="18"/>
        <v>1</v>
      </c>
    </row>
    <row r="85" spans="1:36" hidden="1">
      <c r="A85" s="31">
        <v>89</v>
      </c>
      <c r="B85" s="31">
        <v>81</v>
      </c>
      <c r="C85" s="32"/>
      <c r="D85" s="31">
        <v>3071</v>
      </c>
      <c r="E85" s="31" t="s">
        <v>1172</v>
      </c>
      <c r="F85" s="31" t="s">
        <v>102</v>
      </c>
      <c r="G85" s="31">
        <v>1984</v>
      </c>
      <c r="H85" s="31" t="s">
        <v>1630</v>
      </c>
      <c r="I85" s="32"/>
      <c r="J85" s="31">
        <v>36</v>
      </c>
      <c r="K85" s="31">
        <v>9</v>
      </c>
      <c r="L85" s="31">
        <v>36</v>
      </c>
      <c r="M85" s="31" t="s">
        <v>1631</v>
      </c>
      <c r="N85" s="31">
        <v>0</v>
      </c>
      <c r="O85" s="32"/>
      <c r="P85" s="32"/>
      <c r="Q85" s="31" t="s">
        <v>1503</v>
      </c>
      <c r="R85" s="31" t="s">
        <v>415</v>
      </c>
      <c r="S85" s="31" t="s">
        <v>354</v>
      </c>
      <c r="T85" s="31" t="s">
        <v>372</v>
      </c>
      <c r="U85" s="32"/>
      <c r="V85" s="31" t="s">
        <v>861</v>
      </c>
      <c r="W85" s="31" t="s">
        <v>763</v>
      </c>
      <c r="X85" s="31" t="s">
        <v>651</v>
      </c>
      <c r="Y85" s="31" t="s">
        <v>1363</v>
      </c>
      <c r="Z85" s="31" t="s">
        <v>758</v>
      </c>
      <c r="AA85" s="31" t="s">
        <v>672</v>
      </c>
      <c r="AB85" s="11" t="str">
        <f t="shared" si="11"/>
        <v>Klein Mariusz</v>
      </c>
      <c r="AC85" s="11">
        <f t="shared" si="12"/>
        <v>0</v>
      </c>
      <c r="AD85" s="11" t="str">
        <f t="shared" si="13"/>
        <v>Strzebielino</v>
      </c>
      <c r="AE85" s="11">
        <f t="shared" si="14"/>
        <v>24.431173096409083</v>
      </c>
      <c r="AF85" s="11"/>
      <c r="AG85" s="11">
        <f t="shared" si="15"/>
        <v>0.98117292049330884</v>
      </c>
      <c r="AH85" s="11">
        <f t="shared" si="16"/>
        <v>1</v>
      </c>
      <c r="AI85" s="11">
        <f t="shared" si="17"/>
        <v>1</v>
      </c>
      <c r="AJ85" s="11">
        <f t="shared" si="18"/>
        <v>1</v>
      </c>
    </row>
    <row r="86" spans="1:36" hidden="1">
      <c r="A86" s="34">
        <v>90</v>
      </c>
      <c r="B86" s="34">
        <v>82</v>
      </c>
      <c r="C86" s="35"/>
      <c r="D86" s="34">
        <v>3066</v>
      </c>
      <c r="E86" s="34" t="s">
        <v>1632</v>
      </c>
      <c r="F86" s="34" t="s">
        <v>1633</v>
      </c>
      <c r="G86" s="34">
        <v>1979</v>
      </c>
      <c r="H86" s="34" t="s">
        <v>907</v>
      </c>
      <c r="I86" s="35"/>
      <c r="J86" s="34">
        <v>36</v>
      </c>
      <c r="K86" s="34">
        <v>9</v>
      </c>
      <c r="L86" s="34">
        <v>36</v>
      </c>
      <c r="M86" s="34" t="s">
        <v>1634</v>
      </c>
      <c r="N86" s="34">
        <v>0</v>
      </c>
      <c r="O86" s="35"/>
      <c r="P86" s="35"/>
      <c r="Q86" s="34" t="s">
        <v>1503</v>
      </c>
      <c r="R86" s="34" t="s">
        <v>415</v>
      </c>
      <c r="S86" s="34" t="s">
        <v>354</v>
      </c>
      <c r="T86" s="34" t="s">
        <v>372</v>
      </c>
      <c r="U86" s="35"/>
      <c r="V86" s="34" t="s">
        <v>861</v>
      </c>
      <c r="W86" s="34" t="s">
        <v>763</v>
      </c>
      <c r="X86" s="34" t="s">
        <v>962</v>
      </c>
      <c r="Y86" s="34" t="s">
        <v>1363</v>
      </c>
      <c r="Z86" s="34" t="s">
        <v>835</v>
      </c>
      <c r="AA86" s="34" t="s">
        <v>672</v>
      </c>
      <c r="AB86" s="11" t="str">
        <f t="shared" si="11"/>
        <v>Stankiewicz Sebastian</v>
      </c>
      <c r="AC86" s="11">
        <f t="shared" si="12"/>
        <v>0</v>
      </c>
      <c r="AD86" s="11" t="str">
        <f t="shared" si="13"/>
        <v>Lębork</v>
      </c>
      <c r="AE86" s="11">
        <f t="shared" si="14"/>
        <v>24.427968167497053</v>
      </c>
      <c r="AF86" s="11"/>
      <c r="AG86" s="11">
        <f t="shared" si="15"/>
        <v>0.99986881805063621</v>
      </c>
      <c r="AH86" s="11">
        <f t="shared" si="16"/>
        <v>1</v>
      </c>
      <c r="AI86" s="11">
        <f t="shared" si="17"/>
        <v>1</v>
      </c>
      <c r="AJ86" s="11">
        <f t="shared" si="18"/>
        <v>1</v>
      </c>
    </row>
    <row r="87" spans="1:36" hidden="1">
      <c r="A87" s="31">
        <v>91</v>
      </c>
      <c r="B87" s="31">
        <v>83</v>
      </c>
      <c r="C87" s="32"/>
      <c r="D87" s="31">
        <v>3032</v>
      </c>
      <c r="E87" s="31" t="s">
        <v>1635</v>
      </c>
      <c r="F87" s="31" t="s">
        <v>578</v>
      </c>
      <c r="G87" s="31">
        <v>1982</v>
      </c>
      <c r="H87" s="31" t="s">
        <v>92</v>
      </c>
      <c r="I87" s="31" t="s">
        <v>1636</v>
      </c>
      <c r="J87" s="31">
        <v>36</v>
      </c>
      <c r="K87" s="31">
        <v>9</v>
      </c>
      <c r="L87" s="31">
        <v>36</v>
      </c>
      <c r="M87" s="31" t="s">
        <v>1637</v>
      </c>
      <c r="N87" s="31">
        <v>0</v>
      </c>
      <c r="O87" s="32"/>
      <c r="P87" s="32"/>
      <c r="Q87" s="31" t="s">
        <v>366</v>
      </c>
      <c r="R87" s="31" t="s">
        <v>376</v>
      </c>
      <c r="S87" s="31" t="s">
        <v>1090</v>
      </c>
      <c r="T87" s="31" t="s">
        <v>514</v>
      </c>
      <c r="U87" s="31" t="s">
        <v>600</v>
      </c>
      <c r="V87" s="32"/>
      <c r="W87" s="31" t="s">
        <v>723</v>
      </c>
      <c r="X87" s="31" t="s">
        <v>341</v>
      </c>
      <c r="Y87" s="31" t="s">
        <v>1610</v>
      </c>
      <c r="Z87" s="31" t="s">
        <v>439</v>
      </c>
      <c r="AA87" s="31" t="s">
        <v>316</v>
      </c>
      <c r="AB87" s="11" t="str">
        <f t="shared" si="11"/>
        <v>Galek Tomasz</v>
      </c>
      <c r="AC87" s="11" t="str">
        <f t="shared" si="12"/>
        <v>Ten TeGes Team</v>
      </c>
      <c r="AD87" s="11" t="str">
        <f t="shared" si="13"/>
        <v>Gdynia</v>
      </c>
      <c r="AE87" s="11">
        <f t="shared" si="14"/>
        <v>24.252982722171147</v>
      </c>
      <c r="AF87" s="11"/>
      <c r="AG87" s="11">
        <f t="shared" si="15"/>
        <v>0.99283667621776528</v>
      </c>
      <c r="AH87" s="11">
        <f t="shared" si="16"/>
        <v>1</v>
      </c>
      <c r="AI87" s="11">
        <f t="shared" si="17"/>
        <v>1</v>
      </c>
      <c r="AJ87" s="11">
        <f t="shared" si="18"/>
        <v>1</v>
      </c>
    </row>
    <row r="88" spans="1:36" hidden="1">
      <c r="A88" s="34">
        <v>92</v>
      </c>
      <c r="B88" s="34">
        <v>84</v>
      </c>
      <c r="C88" s="35"/>
      <c r="D88" s="34">
        <v>3033</v>
      </c>
      <c r="E88" s="34" t="s">
        <v>1635</v>
      </c>
      <c r="F88" s="34" t="s">
        <v>1638</v>
      </c>
      <c r="G88" s="34">
        <v>1946</v>
      </c>
      <c r="H88" s="34" t="s">
        <v>92</v>
      </c>
      <c r="I88" s="35"/>
      <c r="J88" s="34">
        <v>36</v>
      </c>
      <c r="K88" s="34">
        <v>9</v>
      </c>
      <c r="L88" s="34">
        <v>36</v>
      </c>
      <c r="M88" s="34" t="s">
        <v>1639</v>
      </c>
      <c r="N88" s="34">
        <v>0</v>
      </c>
      <c r="O88" s="35"/>
      <c r="P88" s="35"/>
      <c r="Q88" s="34" t="s">
        <v>573</v>
      </c>
      <c r="R88" s="34" t="s">
        <v>376</v>
      </c>
      <c r="S88" s="34" t="s">
        <v>1090</v>
      </c>
      <c r="T88" s="34" t="s">
        <v>514</v>
      </c>
      <c r="U88" s="34" t="s">
        <v>990</v>
      </c>
      <c r="V88" s="35"/>
      <c r="W88" s="34" t="s">
        <v>723</v>
      </c>
      <c r="X88" s="34" t="s">
        <v>341</v>
      </c>
      <c r="Y88" s="34" t="s">
        <v>1610</v>
      </c>
      <c r="Z88" s="34" t="s">
        <v>439</v>
      </c>
      <c r="AA88" s="34" t="s">
        <v>316</v>
      </c>
      <c r="AB88" s="11" t="str">
        <f t="shared" si="11"/>
        <v>Galek Gustaw</v>
      </c>
      <c r="AC88" s="11">
        <f t="shared" si="12"/>
        <v>0</v>
      </c>
      <c r="AD88" s="11" t="str">
        <f t="shared" si="13"/>
        <v>Gdynia</v>
      </c>
      <c r="AE88" s="11">
        <f t="shared" si="14"/>
        <v>24.251403443488968</v>
      </c>
      <c r="AF88" s="11"/>
      <c r="AG88" s="11">
        <f t="shared" si="15"/>
        <v>0.99993488311519163</v>
      </c>
      <c r="AH88" s="11">
        <f t="shared" si="16"/>
        <v>1</v>
      </c>
      <c r="AI88" s="11">
        <f t="shared" si="17"/>
        <v>1</v>
      </c>
      <c r="AJ88" s="11">
        <f t="shared" si="18"/>
        <v>1</v>
      </c>
    </row>
    <row r="89" spans="1:36" hidden="1">
      <c r="A89" s="31">
        <v>93</v>
      </c>
      <c r="B89" s="31">
        <v>85</v>
      </c>
      <c r="C89" s="32"/>
      <c r="D89" s="31">
        <v>3025</v>
      </c>
      <c r="E89" s="31" t="s">
        <v>1640</v>
      </c>
      <c r="F89" s="31" t="s">
        <v>854</v>
      </c>
      <c r="G89" s="31">
        <v>1992</v>
      </c>
      <c r="H89" s="31" t="s">
        <v>1641</v>
      </c>
      <c r="I89" s="31" t="s">
        <v>1642</v>
      </c>
      <c r="J89" s="31">
        <v>36</v>
      </c>
      <c r="K89" s="31">
        <v>9</v>
      </c>
      <c r="L89" s="31">
        <v>36</v>
      </c>
      <c r="M89" s="31" t="s">
        <v>1643</v>
      </c>
      <c r="N89" s="31">
        <v>0</v>
      </c>
      <c r="O89" s="31" t="s">
        <v>1603</v>
      </c>
      <c r="P89" s="32"/>
      <c r="Q89" s="31" t="s">
        <v>600</v>
      </c>
      <c r="R89" s="32"/>
      <c r="S89" s="32"/>
      <c r="T89" s="31" t="s">
        <v>861</v>
      </c>
      <c r="U89" s="31" t="s">
        <v>348</v>
      </c>
      <c r="V89" s="31" t="s">
        <v>890</v>
      </c>
      <c r="W89" s="31" t="s">
        <v>750</v>
      </c>
      <c r="X89" s="31" t="s">
        <v>985</v>
      </c>
      <c r="Y89" s="31" t="s">
        <v>586</v>
      </c>
      <c r="Z89" s="31" t="s">
        <v>1291</v>
      </c>
      <c r="AA89" s="31" t="s">
        <v>547</v>
      </c>
      <c r="AB89" s="11" t="str">
        <f t="shared" si="11"/>
        <v>Babula Konrad</v>
      </c>
      <c r="AC89" s="11" t="str">
        <f t="shared" si="12"/>
        <v>mechaTROLE</v>
      </c>
      <c r="AD89" s="11" t="str">
        <f t="shared" si="13"/>
        <v>Alojzów</v>
      </c>
      <c r="AE89" s="11">
        <f t="shared" si="14"/>
        <v>23.583384161705933</v>
      </c>
      <c r="AF89" s="11"/>
      <c r="AG89" s="11">
        <f t="shared" si="15"/>
        <v>0.97245440729483279</v>
      </c>
      <c r="AH89" s="11">
        <f t="shared" si="16"/>
        <v>1</v>
      </c>
      <c r="AI89" s="11">
        <f t="shared" si="17"/>
        <v>1</v>
      </c>
      <c r="AJ89" s="11">
        <f t="shared" si="18"/>
        <v>1</v>
      </c>
    </row>
    <row r="90" spans="1:36" hidden="1">
      <c r="A90" s="34">
        <v>94</v>
      </c>
      <c r="B90" s="34">
        <v>86</v>
      </c>
      <c r="C90" s="35"/>
      <c r="D90" s="34">
        <v>3034</v>
      </c>
      <c r="E90" s="34" t="s">
        <v>1644</v>
      </c>
      <c r="F90" s="34" t="s">
        <v>442</v>
      </c>
      <c r="G90" s="34">
        <v>1991</v>
      </c>
      <c r="H90" s="34" t="s">
        <v>1645</v>
      </c>
      <c r="I90" s="34" t="s">
        <v>1642</v>
      </c>
      <c r="J90" s="34">
        <v>36</v>
      </c>
      <c r="K90" s="34">
        <v>9</v>
      </c>
      <c r="L90" s="34">
        <v>36</v>
      </c>
      <c r="M90" s="34" t="s">
        <v>1646</v>
      </c>
      <c r="N90" s="34">
        <v>0</v>
      </c>
      <c r="O90" s="34" t="s">
        <v>1603</v>
      </c>
      <c r="P90" s="35"/>
      <c r="Q90" s="34" t="s">
        <v>600</v>
      </c>
      <c r="R90" s="35"/>
      <c r="S90" s="35"/>
      <c r="T90" s="34" t="s">
        <v>861</v>
      </c>
      <c r="U90" s="34" t="s">
        <v>348</v>
      </c>
      <c r="V90" s="34" t="s">
        <v>890</v>
      </c>
      <c r="W90" s="34" t="s">
        <v>750</v>
      </c>
      <c r="X90" s="34" t="s">
        <v>985</v>
      </c>
      <c r="Y90" s="34" t="s">
        <v>586</v>
      </c>
      <c r="Z90" s="34" t="s">
        <v>1291</v>
      </c>
      <c r="AA90" s="34" t="s">
        <v>547</v>
      </c>
      <c r="AB90" s="11" t="str">
        <f t="shared" si="11"/>
        <v>Stolarski Łukasz</v>
      </c>
      <c r="AC90" s="11" t="str">
        <f t="shared" si="12"/>
        <v>mechaTROLE</v>
      </c>
      <c r="AD90" s="11" t="str">
        <f t="shared" si="13"/>
        <v>Strupice</v>
      </c>
      <c r="AE90" s="11">
        <f t="shared" si="14"/>
        <v>23.577412172807044</v>
      </c>
      <c r="AF90" s="11"/>
      <c r="AG90" s="11">
        <f t="shared" si="15"/>
        <v>0.99974677133451506</v>
      </c>
      <c r="AH90" s="11">
        <f t="shared" si="16"/>
        <v>1</v>
      </c>
      <c r="AI90" s="11">
        <f t="shared" si="17"/>
        <v>1</v>
      </c>
      <c r="AJ90" s="11">
        <f t="shared" si="18"/>
        <v>1</v>
      </c>
    </row>
    <row r="91" spans="1:36" hidden="1">
      <c r="A91" s="31">
        <v>95</v>
      </c>
      <c r="B91" s="31">
        <v>87</v>
      </c>
      <c r="C91" s="32"/>
      <c r="D91" s="31">
        <v>3065</v>
      </c>
      <c r="E91" s="31" t="s">
        <v>1647</v>
      </c>
      <c r="F91" s="31" t="s">
        <v>1113</v>
      </c>
      <c r="G91" s="31">
        <v>1984</v>
      </c>
      <c r="H91" s="31" t="s">
        <v>92</v>
      </c>
      <c r="I91" s="31" t="s">
        <v>1648</v>
      </c>
      <c r="J91" s="31">
        <v>35</v>
      </c>
      <c r="K91" s="31">
        <v>10</v>
      </c>
      <c r="L91" s="31">
        <v>35</v>
      </c>
      <c r="M91" s="31" t="s">
        <v>1649</v>
      </c>
      <c r="N91" s="31">
        <v>0</v>
      </c>
      <c r="O91" s="31" t="s">
        <v>478</v>
      </c>
      <c r="P91" s="31" t="s">
        <v>390</v>
      </c>
      <c r="Q91" s="31" t="s">
        <v>334</v>
      </c>
      <c r="R91" s="31" t="s">
        <v>415</v>
      </c>
      <c r="S91" s="31" t="s">
        <v>904</v>
      </c>
      <c r="T91" s="32"/>
      <c r="U91" s="32"/>
      <c r="V91" s="31" t="s">
        <v>1511</v>
      </c>
      <c r="W91" s="31" t="s">
        <v>1004</v>
      </c>
      <c r="X91" s="31" t="s">
        <v>446</v>
      </c>
      <c r="Y91" s="31" t="s">
        <v>655</v>
      </c>
      <c r="Z91" s="31" t="s">
        <v>471</v>
      </c>
      <c r="AA91" s="31" t="s">
        <v>517</v>
      </c>
      <c r="AB91" s="11" t="str">
        <f t="shared" si="11"/>
        <v>Rynkiewicz Maciej</v>
      </c>
      <c r="AC91" s="11" t="str">
        <f t="shared" si="12"/>
        <v>Extreme Keleris Team</v>
      </c>
      <c r="AD91" s="11" t="str">
        <f t="shared" si="13"/>
        <v>Gdynia</v>
      </c>
      <c r="AE91" s="11">
        <f t="shared" si="14"/>
        <v>22.922484056895737</v>
      </c>
      <c r="AF91" s="11"/>
      <c r="AG91" s="11">
        <f t="shared" si="15"/>
        <v>0.9900654987621047</v>
      </c>
      <c r="AH91" s="11">
        <f t="shared" si="16"/>
        <v>1.1111111111111112</v>
      </c>
      <c r="AI91" s="11">
        <f t="shared" si="17"/>
        <v>0.97222222222222221</v>
      </c>
      <c r="AJ91" s="11">
        <f t="shared" si="18"/>
        <v>1.0212956876001351</v>
      </c>
    </row>
    <row r="92" spans="1:36" hidden="1">
      <c r="A92" s="34">
        <v>96</v>
      </c>
      <c r="B92" s="34">
        <v>88</v>
      </c>
      <c r="C92" s="35"/>
      <c r="D92" s="34">
        <v>3005</v>
      </c>
      <c r="E92" s="34" t="s">
        <v>1650</v>
      </c>
      <c r="F92" s="34" t="s">
        <v>386</v>
      </c>
      <c r="G92" s="34">
        <v>1985</v>
      </c>
      <c r="H92" s="34" t="s">
        <v>57</v>
      </c>
      <c r="I92" s="34" t="s">
        <v>1651</v>
      </c>
      <c r="J92" s="34">
        <v>35</v>
      </c>
      <c r="K92" s="34">
        <v>10</v>
      </c>
      <c r="L92" s="34">
        <v>35</v>
      </c>
      <c r="M92" s="34" t="s">
        <v>1649</v>
      </c>
      <c r="N92" s="34">
        <v>0</v>
      </c>
      <c r="O92" s="34" t="s">
        <v>478</v>
      </c>
      <c r="P92" s="34" t="s">
        <v>390</v>
      </c>
      <c r="Q92" s="34" t="s">
        <v>334</v>
      </c>
      <c r="R92" s="34" t="s">
        <v>415</v>
      </c>
      <c r="S92" s="34" t="s">
        <v>904</v>
      </c>
      <c r="T92" s="35"/>
      <c r="U92" s="35"/>
      <c r="V92" s="34" t="s">
        <v>1511</v>
      </c>
      <c r="W92" s="34" t="s">
        <v>1004</v>
      </c>
      <c r="X92" s="34" t="s">
        <v>496</v>
      </c>
      <c r="Y92" s="34" t="s">
        <v>336</v>
      </c>
      <c r="Z92" s="34" t="s">
        <v>471</v>
      </c>
      <c r="AA92" s="34" t="s">
        <v>517</v>
      </c>
      <c r="AB92" s="11" t="str">
        <f t="shared" si="11"/>
        <v>Piotrowski Adam</v>
      </c>
      <c r="AC92" s="11" t="str">
        <f t="shared" si="12"/>
        <v>Gdakk</v>
      </c>
      <c r="AD92" s="11" t="str">
        <f t="shared" si="13"/>
        <v>Gdańsk</v>
      </c>
      <c r="AE92" s="11">
        <f t="shared" si="14"/>
        <v>22.922484056895737</v>
      </c>
      <c r="AF92" s="11"/>
      <c r="AG92" s="11">
        <f t="shared" si="15"/>
        <v>1</v>
      </c>
      <c r="AH92" s="11">
        <f t="shared" si="16"/>
        <v>1</v>
      </c>
      <c r="AI92" s="11">
        <f t="shared" si="17"/>
        <v>1</v>
      </c>
      <c r="AJ92" s="11">
        <f t="shared" si="18"/>
        <v>1</v>
      </c>
    </row>
    <row r="93" spans="1:36" hidden="1">
      <c r="A93" s="31">
        <v>97</v>
      </c>
      <c r="B93" s="31">
        <v>89</v>
      </c>
      <c r="C93" s="32"/>
      <c r="D93" s="31">
        <v>3057</v>
      </c>
      <c r="E93" s="31" t="s">
        <v>1647</v>
      </c>
      <c r="F93" s="31" t="s">
        <v>472</v>
      </c>
      <c r="G93" s="31">
        <v>1982</v>
      </c>
      <c r="H93" s="31" t="s">
        <v>57</v>
      </c>
      <c r="I93" s="31" t="s">
        <v>1648</v>
      </c>
      <c r="J93" s="31">
        <v>35</v>
      </c>
      <c r="K93" s="31">
        <v>10</v>
      </c>
      <c r="L93" s="31">
        <v>35</v>
      </c>
      <c r="M93" s="31" t="s">
        <v>1652</v>
      </c>
      <c r="N93" s="31">
        <v>0</v>
      </c>
      <c r="O93" s="31" t="s">
        <v>279</v>
      </c>
      <c r="P93" s="31" t="s">
        <v>390</v>
      </c>
      <c r="Q93" s="31" t="s">
        <v>334</v>
      </c>
      <c r="R93" s="31" t="s">
        <v>415</v>
      </c>
      <c r="S93" s="31" t="s">
        <v>904</v>
      </c>
      <c r="T93" s="32"/>
      <c r="U93" s="32"/>
      <c r="V93" s="31" t="s">
        <v>1511</v>
      </c>
      <c r="W93" s="31" t="s">
        <v>1004</v>
      </c>
      <c r="X93" s="31" t="s">
        <v>446</v>
      </c>
      <c r="Y93" s="31" t="s">
        <v>336</v>
      </c>
      <c r="Z93" s="31" t="s">
        <v>471</v>
      </c>
      <c r="AA93" s="31" t="s">
        <v>517</v>
      </c>
      <c r="AB93" s="11" t="str">
        <f t="shared" si="11"/>
        <v>Rynkiewicz Michał</v>
      </c>
      <c r="AC93" s="11" t="str">
        <f t="shared" si="12"/>
        <v>Extreme Keleris Team</v>
      </c>
      <c r="AD93" s="11" t="str">
        <f t="shared" si="13"/>
        <v>Gdańsk</v>
      </c>
      <c r="AE93" s="11">
        <f t="shared" si="14"/>
        <v>22.920329148015984</v>
      </c>
      <c r="AF93" s="11"/>
      <c r="AG93" s="11">
        <f t="shared" si="15"/>
        <v>0.99990599147656056</v>
      </c>
      <c r="AH93" s="11">
        <f t="shared" si="16"/>
        <v>1</v>
      </c>
      <c r="AI93" s="11">
        <f t="shared" si="17"/>
        <v>1</v>
      </c>
      <c r="AJ93" s="11">
        <f t="shared" si="18"/>
        <v>1</v>
      </c>
    </row>
    <row r="94" spans="1:36" hidden="1">
      <c r="A94" s="34">
        <v>98</v>
      </c>
      <c r="B94" s="34">
        <v>90</v>
      </c>
      <c r="C94" s="35"/>
      <c r="D94" s="34">
        <v>3004</v>
      </c>
      <c r="E94" s="34" t="s">
        <v>1653</v>
      </c>
      <c r="F94" s="34" t="s">
        <v>46</v>
      </c>
      <c r="G94" s="34">
        <v>1989</v>
      </c>
      <c r="H94" s="34" t="s">
        <v>57</v>
      </c>
      <c r="I94" s="34" t="s">
        <v>1654</v>
      </c>
      <c r="J94" s="34">
        <v>35</v>
      </c>
      <c r="K94" s="34">
        <v>10</v>
      </c>
      <c r="L94" s="34">
        <v>35</v>
      </c>
      <c r="M94" s="34" t="s">
        <v>1655</v>
      </c>
      <c r="N94" s="34">
        <v>0</v>
      </c>
      <c r="O94" s="34" t="s">
        <v>478</v>
      </c>
      <c r="P94" s="34" t="s">
        <v>1622</v>
      </c>
      <c r="Q94" s="34" t="s">
        <v>334</v>
      </c>
      <c r="R94" s="34" t="s">
        <v>415</v>
      </c>
      <c r="S94" s="34" t="s">
        <v>904</v>
      </c>
      <c r="T94" s="35"/>
      <c r="U94" s="35"/>
      <c r="V94" s="34" t="s">
        <v>1511</v>
      </c>
      <c r="W94" s="34" t="s">
        <v>593</v>
      </c>
      <c r="X94" s="34" t="s">
        <v>446</v>
      </c>
      <c r="Y94" s="34" t="s">
        <v>336</v>
      </c>
      <c r="Z94" s="34" t="s">
        <v>471</v>
      </c>
      <c r="AA94" s="34" t="s">
        <v>1334</v>
      </c>
      <c r="AB94" s="11" t="str">
        <f t="shared" si="11"/>
        <v>Bazylewicz Piotr</v>
      </c>
      <c r="AC94" s="11" t="str">
        <f t="shared" si="12"/>
        <v>GDAKK</v>
      </c>
      <c r="AD94" s="11" t="str">
        <f t="shared" si="13"/>
        <v>Gdańsk</v>
      </c>
      <c r="AE94" s="11">
        <f t="shared" si="14"/>
        <v>22.891635696403547</v>
      </c>
      <c r="AF94" s="11"/>
      <c r="AG94" s="11">
        <f t="shared" si="15"/>
        <v>0.99874812218327502</v>
      </c>
      <c r="AH94" s="11">
        <f t="shared" si="16"/>
        <v>1</v>
      </c>
      <c r="AI94" s="11">
        <f t="shared" si="17"/>
        <v>1</v>
      </c>
      <c r="AJ94" s="11">
        <f t="shared" si="18"/>
        <v>1</v>
      </c>
    </row>
    <row r="95" spans="1:36" hidden="1">
      <c r="A95" s="31">
        <v>99</v>
      </c>
      <c r="B95" s="31">
        <v>91</v>
      </c>
      <c r="C95" s="32"/>
      <c r="D95" s="31">
        <v>3158</v>
      </c>
      <c r="E95" s="31" t="s">
        <v>1656</v>
      </c>
      <c r="F95" s="31" t="s">
        <v>46</v>
      </c>
      <c r="G95" s="31">
        <v>1981</v>
      </c>
      <c r="H95" s="31" t="s">
        <v>65</v>
      </c>
      <c r="I95" s="31" t="s">
        <v>1520</v>
      </c>
      <c r="J95" s="31">
        <v>35</v>
      </c>
      <c r="K95" s="31">
        <v>9</v>
      </c>
      <c r="L95" s="31">
        <v>35</v>
      </c>
      <c r="M95" s="31" t="s">
        <v>1657</v>
      </c>
      <c r="N95" s="31">
        <v>0</v>
      </c>
      <c r="O95" s="31" t="s">
        <v>1299</v>
      </c>
      <c r="P95" s="32"/>
      <c r="Q95" s="31" t="s">
        <v>449</v>
      </c>
      <c r="R95" s="32"/>
      <c r="S95" s="31" t="s">
        <v>1164</v>
      </c>
      <c r="T95" s="31" t="s">
        <v>954</v>
      </c>
      <c r="U95" s="31" t="s">
        <v>827</v>
      </c>
      <c r="V95" s="32"/>
      <c r="W95" s="31" t="s">
        <v>583</v>
      </c>
      <c r="X95" s="31" t="s">
        <v>341</v>
      </c>
      <c r="Y95" s="31" t="s">
        <v>1421</v>
      </c>
      <c r="Z95" s="31" t="s">
        <v>282</v>
      </c>
      <c r="AA95" s="31" t="s">
        <v>1015</v>
      </c>
      <c r="AB95" s="11" t="str">
        <f t="shared" si="11"/>
        <v>Ćwikliński Piotr</v>
      </c>
      <c r="AC95" s="11" t="str">
        <f t="shared" si="12"/>
        <v>Łyse Charty</v>
      </c>
      <c r="AD95" s="11" t="str">
        <f t="shared" si="13"/>
        <v>Bydgoszcz</v>
      </c>
      <c r="AE95" s="11">
        <f t="shared" si="14"/>
        <v>22.414307603897612</v>
      </c>
      <c r="AF95" s="11"/>
      <c r="AG95" s="11">
        <f t="shared" si="15"/>
        <v>1.0458919803600655</v>
      </c>
      <c r="AH95" s="11">
        <f t="shared" si="16"/>
        <v>0.9</v>
      </c>
      <c r="AI95" s="11">
        <f t="shared" si="17"/>
        <v>1</v>
      </c>
      <c r="AJ95" s="11">
        <f t="shared" si="18"/>
        <v>0.9791483623609768</v>
      </c>
    </row>
    <row r="96" spans="1:36" hidden="1">
      <c r="A96" s="34">
        <v>100</v>
      </c>
      <c r="B96" s="34">
        <v>92</v>
      </c>
      <c r="C96" s="35"/>
      <c r="D96" s="34">
        <v>3010</v>
      </c>
      <c r="E96" s="34" t="s">
        <v>1658</v>
      </c>
      <c r="F96" s="34" t="s">
        <v>578</v>
      </c>
      <c r="G96" s="34">
        <v>1976</v>
      </c>
      <c r="H96" s="34" t="s">
        <v>858</v>
      </c>
      <c r="I96" s="35"/>
      <c r="J96" s="34">
        <v>35</v>
      </c>
      <c r="K96" s="34">
        <v>9</v>
      </c>
      <c r="L96" s="34">
        <v>35</v>
      </c>
      <c r="M96" s="34" t="s">
        <v>1659</v>
      </c>
      <c r="N96" s="34">
        <v>0</v>
      </c>
      <c r="O96" s="34" t="s">
        <v>1033</v>
      </c>
      <c r="P96" s="35"/>
      <c r="Q96" s="34" t="s">
        <v>576</v>
      </c>
      <c r="R96" s="35"/>
      <c r="S96" s="34" t="s">
        <v>845</v>
      </c>
      <c r="T96" s="34" t="s">
        <v>400</v>
      </c>
      <c r="U96" s="34" t="s">
        <v>403</v>
      </c>
      <c r="V96" s="35"/>
      <c r="W96" s="34" t="s">
        <v>1038</v>
      </c>
      <c r="X96" s="34" t="s">
        <v>546</v>
      </c>
      <c r="Y96" s="34" t="s">
        <v>780</v>
      </c>
      <c r="Z96" s="34" t="s">
        <v>1310</v>
      </c>
      <c r="AA96" s="34" t="s">
        <v>863</v>
      </c>
      <c r="AB96" s="11" t="str">
        <f t="shared" si="11"/>
        <v>Rowicki Tomasz</v>
      </c>
      <c r="AC96" s="11">
        <f t="shared" si="12"/>
        <v>0</v>
      </c>
      <c r="AD96" s="11" t="str">
        <f t="shared" si="13"/>
        <v>Pruszcz Gdański</v>
      </c>
      <c r="AE96" s="11">
        <f t="shared" si="14"/>
        <v>21.39197429862768</v>
      </c>
      <c r="AF96" s="11"/>
      <c r="AG96" s="11">
        <f t="shared" si="15"/>
        <v>0.95438925335832547</v>
      </c>
      <c r="AH96" s="11">
        <f t="shared" si="16"/>
        <v>1</v>
      </c>
      <c r="AI96" s="11">
        <f t="shared" si="17"/>
        <v>1</v>
      </c>
      <c r="AJ96" s="11">
        <f t="shared" si="18"/>
        <v>1</v>
      </c>
    </row>
    <row r="97" spans="1:36" hidden="1">
      <c r="A97" s="31">
        <v>101</v>
      </c>
      <c r="B97" s="31">
        <v>93</v>
      </c>
      <c r="C97" s="32"/>
      <c r="D97" s="31">
        <v>3137</v>
      </c>
      <c r="E97" s="31" t="s">
        <v>1660</v>
      </c>
      <c r="F97" s="31" t="s">
        <v>88</v>
      </c>
      <c r="G97" s="31">
        <v>1970</v>
      </c>
      <c r="H97" s="31" t="s">
        <v>324</v>
      </c>
      <c r="I97" s="32"/>
      <c r="J97" s="31">
        <v>35</v>
      </c>
      <c r="K97" s="31">
        <v>9</v>
      </c>
      <c r="L97" s="31">
        <v>35</v>
      </c>
      <c r="M97" s="31" t="s">
        <v>1661</v>
      </c>
      <c r="N97" s="31">
        <v>0</v>
      </c>
      <c r="O97" s="31" t="s">
        <v>1033</v>
      </c>
      <c r="P97" s="32"/>
      <c r="Q97" s="31" t="s">
        <v>576</v>
      </c>
      <c r="R97" s="32"/>
      <c r="S97" s="31" t="s">
        <v>845</v>
      </c>
      <c r="T97" s="31" t="s">
        <v>400</v>
      </c>
      <c r="U97" s="31" t="s">
        <v>319</v>
      </c>
      <c r="V97" s="32"/>
      <c r="W97" s="31" t="s">
        <v>1038</v>
      </c>
      <c r="X97" s="31" t="s">
        <v>862</v>
      </c>
      <c r="Y97" s="31" t="s">
        <v>780</v>
      </c>
      <c r="Z97" s="31" t="s">
        <v>746</v>
      </c>
      <c r="AA97" s="31" t="s">
        <v>863</v>
      </c>
      <c r="AB97" s="11" t="str">
        <f t="shared" si="11"/>
        <v>Krefta Marek</v>
      </c>
      <c r="AC97" s="11">
        <f t="shared" si="12"/>
        <v>0</v>
      </c>
      <c r="AD97" s="11" t="str">
        <f t="shared" si="13"/>
        <v>Sopot</v>
      </c>
      <c r="AE97" s="11">
        <f t="shared" si="14"/>
        <v>21.382622323853113</v>
      </c>
      <c r="AF97" s="11"/>
      <c r="AG97" s="11">
        <f t="shared" si="15"/>
        <v>0.99956282787909079</v>
      </c>
      <c r="AH97" s="11">
        <f t="shared" si="16"/>
        <v>1</v>
      </c>
      <c r="AI97" s="11">
        <f t="shared" si="17"/>
        <v>1</v>
      </c>
      <c r="AJ97" s="11">
        <f t="shared" si="18"/>
        <v>1</v>
      </c>
    </row>
    <row r="98" spans="1:36" hidden="1">
      <c r="A98" s="34">
        <v>104</v>
      </c>
      <c r="B98" s="34">
        <v>94</v>
      </c>
      <c r="C98" s="35"/>
      <c r="D98" s="34">
        <v>3067</v>
      </c>
      <c r="E98" s="34" t="s">
        <v>1662</v>
      </c>
      <c r="F98" s="34" t="s">
        <v>46</v>
      </c>
      <c r="G98" s="34">
        <v>1977</v>
      </c>
      <c r="H98" s="34" t="s">
        <v>858</v>
      </c>
      <c r="I98" s="35"/>
      <c r="J98" s="34">
        <v>35</v>
      </c>
      <c r="K98" s="34">
        <v>9</v>
      </c>
      <c r="L98" s="34">
        <v>35</v>
      </c>
      <c r="M98" s="34" t="s">
        <v>1663</v>
      </c>
      <c r="N98" s="34">
        <v>0</v>
      </c>
      <c r="O98" s="34" t="s">
        <v>662</v>
      </c>
      <c r="P98" s="35"/>
      <c r="Q98" s="34" t="s">
        <v>990</v>
      </c>
      <c r="R98" s="35"/>
      <c r="S98" s="34" t="s">
        <v>845</v>
      </c>
      <c r="T98" s="34" t="s">
        <v>400</v>
      </c>
      <c r="U98" s="34" t="s">
        <v>403</v>
      </c>
      <c r="V98" s="35"/>
      <c r="W98" s="34" t="s">
        <v>828</v>
      </c>
      <c r="X98" s="34" t="s">
        <v>800</v>
      </c>
      <c r="Y98" s="34" t="s">
        <v>622</v>
      </c>
      <c r="Z98" s="34" t="s">
        <v>1310</v>
      </c>
      <c r="AA98" s="34" t="s">
        <v>480</v>
      </c>
      <c r="AB98" s="11" t="str">
        <f t="shared" si="11"/>
        <v>Śliwka Piotr</v>
      </c>
      <c r="AC98" s="11">
        <f t="shared" si="12"/>
        <v>0</v>
      </c>
      <c r="AD98" s="11" t="str">
        <f t="shared" si="13"/>
        <v>Pruszcz Gdański</v>
      </c>
      <c r="AE98" s="11">
        <f t="shared" si="14"/>
        <v>21.22817054589925</v>
      </c>
      <c r="AF98" s="11"/>
      <c r="AG98" s="11">
        <f t="shared" si="15"/>
        <v>0.99277676163313389</v>
      </c>
      <c r="AH98" s="11">
        <f t="shared" si="16"/>
        <v>1</v>
      </c>
      <c r="AI98" s="11">
        <f t="shared" si="17"/>
        <v>1</v>
      </c>
      <c r="AJ98" s="11">
        <f t="shared" si="18"/>
        <v>1</v>
      </c>
    </row>
    <row r="99" spans="1:36" hidden="1">
      <c r="A99" s="31">
        <v>105</v>
      </c>
      <c r="B99" s="31">
        <v>95</v>
      </c>
      <c r="C99" s="32"/>
      <c r="D99" s="31">
        <v>3178</v>
      </c>
      <c r="E99" s="31" t="s">
        <v>1664</v>
      </c>
      <c r="F99" s="31" t="s">
        <v>60</v>
      </c>
      <c r="G99" s="31">
        <v>1983</v>
      </c>
      <c r="H99" s="31" t="s">
        <v>85</v>
      </c>
      <c r="I99" s="32"/>
      <c r="J99" s="31">
        <v>35</v>
      </c>
      <c r="K99" s="31">
        <v>8</v>
      </c>
      <c r="L99" s="31">
        <v>35</v>
      </c>
      <c r="M99" s="31" t="s">
        <v>1665</v>
      </c>
      <c r="N99" s="31">
        <v>0</v>
      </c>
      <c r="O99" s="32"/>
      <c r="P99" s="32"/>
      <c r="Q99" s="31" t="s">
        <v>301</v>
      </c>
      <c r="R99" s="32"/>
      <c r="S99" s="32"/>
      <c r="T99" s="31" t="s">
        <v>861</v>
      </c>
      <c r="U99" s="31" t="s">
        <v>1591</v>
      </c>
      <c r="V99" s="31" t="s">
        <v>1040</v>
      </c>
      <c r="W99" s="31" t="s">
        <v>1191</v>
      </c>
      <c r="X99" s="31" t="s">
        <v>1089</v>
      </c>
      <c r="Y99" s="31" t="s">
        <v>1018</v>
      </c>
      <c r="Z99" s="31" t="s">
        <v>415</v>
      </c>
      <c r="AA99" s="31" t="s">
        <v>761</v>
      </c>
      <c r="AB99" s="11" t="str">
        <f t="shared" si="11"/>
        <v>Strugiński Krzysztof</v>
      </c>
      <c r="AC99" s="11">
        <f t="shared" si="12"/>
        <v>0</v>
      </c>
      <c r="AD99" s="11" t="str">
        <f t="shared" si="13"/>
        <v>Poznań</v>
      </c>
      <c r="AE99" s="11">
        <f t="shared" si="14"/>
        <v>20.733950796371253</v>
      </c>
      <c r="AF99" s="11"/>
      <c r="AG99" s="11">
        <f t="shared" si="15"/>
        <v>1.0174425939944485</v>
      </c>
      <c r="AH99" s="11">
        <f t="shared" si="16"/>
        <v>0.88888888888888884</v>
      </c>
      <c r="AI99" s="11">
        <f t="shared" si="17"/>
        <v>1</v>
      </c>
      <c r="AJ99" s="11">
        <f t="shared" si="18"/>
        <v>0.97671868386117389</v>
      </c>
    </row>
    <row r="100" spans="1:36" hidden="1">
      <c r="A100" s="34">
        <v>106</v>
      </c>
      <c r="B100" s="34">
        <v>96</v>
      </c>
      <c r="C100" s="35"/>
      <c r="D100" s="34">
        <v>3097</v>
      </c>
      <c r="E100" s="34" t="s">
        <v>1666</v>
      </c>
      <c r="F100" s="34" t="s">
        <v>82</v>
      </c>
      <c r="G100" s="34">
        <v>1981</v>
      </c>
      <c r="H100" s="34" t="s">
        <v>68</v>
      </c>
      <c r="I100" s="35"/>
      <c r="J100" s="34">
        <v>35</v>
      </c>
      <c r="K100" s="34">
        <v>8</v>
      </c>
      <c r="L100" s="34">
        <v>35</v>
      </c>
      <c r="M100" s="34" t="s">
        <v>1667</v>
      </c>
      <c r="N100" s="34">
        <v>0</v>
      </c>
      <c r="O100" s="35"/>
      <c r="P100" s="35"/>
      <c r="Q100" s="34" t="s">
        <v>934</v>
      </c>
      <c r="R100" s="35"/>
      <c r="S100" s="35"/>
      <c r="T100" s="34" t="s">
        <v>1511</v>
      </c>
      <c r="U100" s="34" t="s">
        <v>1591</v>
      </c>
      <c r="V100" s="34" t="s">
        <v>1040</v>
      </c>
      <c r="W100" s="34" t="s">
        <v>1191</v>
      </c>
      <c r="X100" s="34" t="s">
        <v>1249</v>
      </c>
      <c r="Y100" s="34" t="s">
        <v>1018</v>
      </c>
      <c r="Z100" s="34" t="s">
        <v>415</v>
      </c>
      <c r="AA100" s="34" t="s">
        <v>761</v>
      </c>
      <c r="AB100" s="11" t="str">
        <f t="shared" si="11"/>
        <v>Sienkiewicz Daniel</v>
      </c>
      <c r="AC100" s="11">
        <f t="shared" si="12"/>
        <v>0</v>
      </c>
      <c r="AD100" s="11" t="str">
        <f t="shared" si="13"/>
        <v>Toruń</v>
      </c>
      <c r="AE100" s="11">
        <f t="shared" si="14"/>
        <v>20.711086551187947</v>
      </c>
      <c r="AF100" s="11"/>
      <c r="AG100" s="11">
        <f t="shared" si="15"/>
        <v>0.99889725574214694</v>
      </c>
      <c r="AH100" s="11">
        <f t="shared" si="16"/>
        <v>1</v>
      </c>
      <c r="AI100" s="11">
        <f t="shared" si="17"/>
        <v>1</v>
      </c>
      <c r="AJ100" s="11">
        <f t="shared" si="18"/>
        <v>1</v>
      </c>
    </row>
    <row r="101" spans="1:36" hidden="1">
      <c r="A101" s="31">
        <v>107</v>
      </c>
      <c r="B101" s="31">
        <v>97</v>
      </c>
      <c r="C101" s="32"/>
      <c r="D101" s="31">
        <v>3041</v>
      </c>
      <c r="E101" s="31" t="s">
        <v>1668</v>
      </c>
      <c r="F101" s="31" t="s">
        <v>1633</v>
      </c>
      <c r="G101" s="31">
        <v>1971</v>
      </c>
      <c r="H101" s="31" t="s">
        <v>57</v>
      </c>
      <c r="I101" s="31" t="s">
        <v>1669</v>
      </c>
      <c r="J101" s="31">
        <v>35</v>
      </c>
      <c r="K101" s="31">
        <v>8</v>
      </c>
      <c r="L101" s="31">
        <v>35</v>
      </c>
      <c r="M101" s="31" t="s">
        <v>1670</v>
      </c>
      <c r="N101" s="31">
        <v>0</v>
      </c>
      <c r="O101" s="32"/>
      <c r="P101" s="32"/>
      <c r="Q101" s="31" t="s">
        <v>374</v>
      </c>
      <c r="R101" s="32"/>
      <c r="S101" s="32"/>
      <c r="T101" s="31" t="s">
        <v>1045</v>
      </c>
      <c r="U101" s="31" t="s">
        <v>1421</v>
      </c>
      <c r="V101" s="31" t="s">
        <v>1109</v>
      </c>
      <c r="W101" s="31" t="s">
        <v>732</v>
      </c>
      <c r="X101" s="31" t="s">
        <v>301</v>
      </c>
      <c r="Y101" s="31" t="s">
        <v>370</v>
      </c>
      <c r="Z101" s="31" t="s">
        <v>282</v>
      </c>
      <c r="AA101" s="31" t="s">
        <v>323</v>
      </c>
      <c r="AB101" s="11" t="str">
        <f t="shared" si="11"/>
        <v>Caspari Sebastian</v>
      </c>
      <c r="AC101" s="11" t="str">
        <f t="shared" si="12"/>
        <v>Z WIEKIEM LEPSI</v>
      </c>
      <c r="AD101" s="11" t="str">
        <f t="shared" si="13"/>
        <v>Gdańsk</v>
      </c>
      <c r="AE101" s="11">
        <f t="shared" si="14"/>
        <v>20.674608461964279</v>
      </c>
      <c r="AF101" s="11"/>
      <c r="AG101" s="11">
        <f t="shared" si="15"/>
        <v>0.99823871677936793</v>
      </c>
      <c r="AH101" s="11">
        <f t="shared" si="16"/>
        <v>1</v>
      </c>
      <c r="AI101" s="11">
        <f t="shared" si="17"/>
        <v>1</v>
      </c>
      <c r="AJ101" s="11">
        <f t="shared" si="18"/>
        <v>1</v>
      </c>
    </row>
    <row r="102" spans="1:36" hidden="1">
      <c r="A102" s="34">
        <v>108</v>
      </c>
      <c r="B102" s="34">
        <v>98</v>
      </c>
      <c r="C102" s="35"/>
      <c r="D102" s="34">
        <v>3140</v>
      </c>
      <c r="E102" s="34" t="s">
        <v>1671</v>
      </c>
      <c r="F102" s="34" t="s">
        <v>64</v>
      </c>
      <c r="G102" s="34">
        <v>1972</v>
      </c>
      <c r="H102" s="34" t="s">
        <v>92</v>
      </c>
      <c r="I102" s="34" t="s">
        <v>1669</v>
      </c>
      <c r="J102" s="34">
        <v>35</v>
      </c>
      <c r="K102" s="34">
        <v>8</v>
      </c>
      <c r="L102" s="34">
        <v>35</v>
      </c>
      <c r="M102" s="34" t="s">
        <v>1672</v>
      </c>
      <c r="N102" s="34">
        <v>0</v>
      </c>
      <c r="O102" s="35"/>
      <c r="P102" s="35"/>
      <c r="Q102" s="34" t="s">
        <v>374</v>
      </c>
      <c r="R102" s="35"/>
      <c r="S102" s="35"/>
      <c r="T102" s="34" t="s">
        <v>373</v>
      </c>
      <c r="U102" s="34" t="s">
        <v>1421</v>
      </c>
      <c r="V102" s="34" t="s">
        <v>1109</v>
      </c>
      <c r="W102" s="34" t="s">
        <v>732</v>
      </c>
      <c r="X102" s="34" t="s">
        <v>301</v>
      </c>
      <c r="Y102" s="34" t="s">
        <v>1299</v>
      </c>
      <c r="Z102" s="34" t="s">
        <v>282</v>
      </c>
      <c r="AA102" s="34" t="s">
        <v>323</v>
      </c>
      <c r="AB102" s="11" t="str">
        <f t="shared" si="11"/>
        <v>Piotrowicz Przemysław</v>
      </c>
      <c r="AC102" s="11" t="str">
        <f t="shared" si="12"/>
        <v>Z WIEKIEM LEPSI</v>
      </c>
      <c r="AD102" s="11" t="str">
        <f t="shared" si="13"/>
        <v>Gdynia</v>
      </c>
      <c r="AE102" s="11">
        <f t="shared" si="14"/>
        <v>20.673958235254567</v>
      </c>
      <c r="AF102" s="11"/>
      <c r="AG102" s="11">
        <f t="shared" si="15"/>
        <v>0.99996854950308212</v>
      </c>
      <c r="AH102" s="11">
        <f t="shared" si="16"/>
        <v>1</v>
      </c>
      <c r="AI102" s="11">
        <f t="shared" si="17"/>
        <v>1</v>
      </c>
      <c r="AJ102" s="11">
        <f t="shared" si="18"/>
        <v>1</v>
      </c>
    </row>
    <row r="103" spans="1:36" hidden="1">
      <c r="A103" s="31">
        <v>109</v>
      </c>
      <c r="B103" s="31">
        <v>99</v>
      </c>
      <c r="C103" s="32"/>
      <c r="D103" s="31">
        <v>3134</v>
      </c>
      <c r="E103" s="31" t="s">
        <v>1673</v>
      </c>
      <c r="F103" s="31" t="s">
        <v>1674</v>
      </c>
      <c r="G103" s="31">
        <v>1977</v>
      </c>
      <c r="H103" s="31" t="s">
        <v>57</v>
      </c>
      <c r="I103" s="31" t="s">
        <v>1675</v>
      </c>
      <c r="J103" s="31">
        <v>35</v>
      </c>
      <c r="K103" s="31">
        <v>8</v>
      </c>
      <c r="L103" s="31">
        <v>35</v>
      </c>
      <c r="M103" s="31" t="s">
        <v>1676</v>
      </c>
      <c r="N103" s="31">
        <v>0</v>
      </c>
      <c r="O103" s="32"/>
      <c r="P103" s="32"/>
      <c r="Q103" s="31" t="s">
        <v>1180</v>
      </c>
      <c r="R103" s="32"/>
      <c r="S103" s="32"/>
      <c r="T103" s="31" t="s">
        <v>476</v>
      </c>
      <c r="U103" s="31" t="s">
        <v>536</v>
      </c>
      <c r="V103" s="31" t="s">
        <v>1548</v>
      </c>
      <c r="W103" s="31" t="s">
        <v>881</v>
      </c>
      <c r="X103" s="31" t="s">
        <v>478</v>
      </c>
      <c r="Y103" s="31" t="s">
        <v>481</v>
      </c>
      <c r="Z103" s="31" t="s">
        <v>796</v>
      </c>
      <c r="AA103" s="31" t="s">
        <v>863</v>
      </c>
      <c r="AB103" s="11" t="str">
        <f t="shared" si="11"/>
        <v>Komar-Komarowski Kajetan</v>
      </c>
      <c r="AC103" s="11" t="str">
        <f t="shared" si="12"/>
        <v>LEGALIS</v>
      </c>
      <c r="AD103" s="11" t="str">
        <f t="shared" si="13"/>
        <v>Gdańsk</v>
      </c>
      <c r="AE103" s="11">
        <f t="shared" si="14"/>
        <v>20.544087759732296</v>
      </c>
      <c r="AF103" s="11"/>
      <c r="AG103" s="11">
        <f t="shared" si="15"/>
        <v>0.99371816107760114</v>
      </c>
      <c r="AH103" s="11">
        <f t="shared" si="16"/>
        <v>1</v>
      </c>
      <c r="AI103" s="11">
        <f t="shared" si="17"/>
        <v>1</v>
      </c>
      <c r="AJ103" s="11">
        <f t="shared" si="18"/>
        <v>1</v>
      </c>
    </row>
    <row r="104" spans="1:36" hidden="1">
      <c r="A104" s="34">
        <v>110</v>
      </c>
      <c r="B104" s="34">
        <v>100</v>
      </c>
      <c r="C104" s="35"/>
      <c r="D104" s="34">
        <v>3164</v>
      </c>
      <c r="E104" s="34" t="s">
        <v>1677</v>
      </c>
      <c r="F104" s="34" t="s">
        <v>69</v>
      </c>
      <c r="G104" s="34">
        <v>1972</v>
      </c>
      <c r="H104" s="34" t="s">
        <v>92</v>
      </c>
      <c r="I104" s="35"/>
      <c r="J104" s="34">
        <v>35</v>
      </c>
      <c r="K104" s="34">
        <v>8</v>
      </c>
      <c r="L104" s="34">
        <v>35</v>
      </c>
      <c r="M104" s="34" t="s">
        <v>1678</v>
      </c>
      <c r="N104" s="34">
        <v>0</v>
      </c>
      <c r="O104" s="35"/>
      <c r="P104" s="35"/>
      <c r="Q104" s="34" t="s">
        <v>1180</v>
      </c>
      <c r="R104" s="35"/>
      <c r="S104" s="35"/>
      <c r="T104" s="34" t="s">
        <v>476</v>
      </c>
      <c r="U104" s="34" t="s">
        <v>536</v>
      </c>
      <c r="V104" s="34" t="s">
        <v>626</v>
      </c>
      <c r="W104" s="34" t="s">
        <v>714</v>
      </c>
      <c r="X104" s="34" t="s">
        <v>478</v>
      </c>
      <c r="Y104" s="34" t="s">
        <v>481</v>
      </c>
      <c r="Z104" s="34" t="s">
        <v>796</v>
      </c>
      <c r="AA104" s="34" t="s">
        <v>863</v>
      </c>
      <c r="AB104" s="11" t="str">
        <f t="shared" si="11"/>
        <v>Sulima Andrzej</v>
      </c>
      <c r="AC104" s="11">
        <f t="shared" si="12"/>
        <v>0</v>
      </c>
      <c r="AD104" s="11" t="str">
        <f t="shared" si="13"/>
        <v>Gdynia</v>
      </c>
      <c r="AE104" s="11">
        <f t="shared" si="14"/>
        <v>20.542803714120886</v>
      </c>
      <c r="AF104" s="11"/>
      <c r="AG104" s="11">
        <f t="shared" si="15"/>
        <v>0.99993749804681398</v>
      </c>
      <c r="AH104" s="11">
        <f t="shared" si="16"/>
        <v>1</v>
      </c>
      <c r="AI104" s="11">
        <f t="shared" si="17"/>
        <v>1</v>
      </c>
      <c r="AJ104" s="11">
        <f t="shared" si="18"/>
        <v>1</v>
      </c>
    </row>
    <row r="105" spans="1:36" hidden="1">
      <c r="A105" s="31">
        <v>111</v>
      </c>
      <c r="B105" s="31">
        <v>101</v>
      </c>
      <c r="C105" s="32"/>
      <c r="D105" s="31">
        <v>3197</v>
      </c>
      <c r="E105" s="31" t="s">
        <v>1679</v>
      </c>
      <c r="F105" s="31" t="s">
        <v>709</v>
      </c>
      <c r="G105" s="31">
        <v>1978</v>
      </c>
      <c r="H105" s="31" t="s">
        <v>68</v>
      </c>
      <c r="I105" s="32"/>
      <c r="J105" s="31">
        <v>35</v>
      </c>
      <c r="K105" s="31">
        <v>8</v>
      </c>
      <c r="L105" s="31">
        <v>35</v>
      </c>
      <c r="M105" s="31" t="s">
        <v>1680</v>
      </c>
      <c r="N105" s="31">
        <v>0</v>
      </c>
      <c r="O105" s="32"/>
      <c r="P105" s="32"/>
      <c r="Q105" s="31" t="s">
        <v>301</v>
      </c>
      <c r="R105" s="32"/>
      <c r="S105" s="32"/>
      <c r="T105" s="31" t="s">
        <v>1511</v>
      </c>
      <c r="U105" s="31" t="s">
        <v>1591</v>
      </c>
      <c r="V105" s="31" t="s">
        <v>1040</v>
      </c>
      <c r="W105" s="31" t="s">
        <v>703</v>
      </c>
      <c r="X105" s="31" t="s">
        <v>1089</v>
      </c>
      <c r="Y105" s="31" t="s">
        <v>1285</v>
      </c>
      <c r="Z105" s="31" t="s">
        <v>667</v>
      </c>
      <c r="AA105" s="31" t="s">
        <v>956</v>
      </c>
      <c r="AB105" s="11" t="str">
        <f t="shared" si="11"/>
        <v>Nalaskowski Jakub</v>
      </c>
      <c r="AC105" s="11">
        <f t="shared" si="12"/>
        <v>0</v>
      </c>
      <c r="AD105" s="11" t="str">
        <f t="shared" si="13"/>
        <v>Toruń</v>
      </c>
      <c r="AE105" s="11">
        <f t="shared" si="14"/>
        <v>20.346958122021672</v>
      </c>
      <c r="AF105" s="11"/>
      <c r="AG105" s="11">
        <f t="shared" si="15"/>
        <v>0.99046646237657465</v>
      </c>
      <c r="AH105" s="11">
        <f t="shared" si="16"/>
        <v>1</v>
      </c>
      <c r="AI105" s="11">
        <f t="shared" si="17"/>
        <v>1</v>
      </c>
      <c r="AJ105" s="11">
        <f t="shared" si="18"/>
        <v>1</v>
      </c>
    </row>
    <row r="106" spans="1:36" hidden="1">
      <c r="A106" s="34">
        <v>112</v>
      </c>
      <c r="B106" s="34">
        <v>102</v>
      </c>
      <c r="C106" s="35"/>
      <c r="D106" s="34">
        <v>3104</v>
      </c>
      <c r="E106" s="34" t="s">
        <v>1681</v>
      </c>
      <c r="F106" s="34" t="s">
        <v>90</v>
      </c>
      <c r="G106" s="34">
        <v>1975</v>
      </c>
      <c r="H106" s="34" t="s">
        <v>92</v>
      </c>
      <c r="I106" s="35"/>
      <c r="J106" s="34">
        <v>34</v>
      </c>
      <c r="K106" s="34">
        <v>10</v>
      </c>
      <c r="L106" s="34">
        <v>34</v>
      </c>
      <c r="M106" s="34" t="s">
        <v>1682</v>
      </c>
      <c r="N106" s="34">
        <v>0</v>
      </c>
      <c r="O106" s="34" t="s">
        <v>585</v>
      </c>
      <c r="P106" s="34" t="s">
        <v>874</v>
      </c>
      <c r="Q106" s="34" t="s">
        <v>1099</v>
      </c>
      <c r="R106" s="34" t="s">
        <v>1417</v>
      </c>
      <c r="S106" s="34" t="s">
        <v>954</v>
      </c>
      <c r="T106" s="35"/>
      <c r="U106" s="34" t="s">
        <v>731</v>
      </c>
      <c r="V106" s="34" t="s">
        <v>763</v>
      </c>
      <c r="W106" s="34" t="s">
        <v>1625</v>
      </c>
      <c r="X106" s="35"/>
      <c r="Y106" s="34" t="s">
        <v>546</v>
      </c>
      <c r="Z106" s="34" t="s">
        <v>1598</v>
      </c>
      <c r="AA106" s="34" t="s">
        <v>1038</v>
      </c>
      <c r="AB106" s="11" t="str">
        <f t="shared" si="11"/>
        <v>Barszczewski Dariusz</v>
      </c>
      <c r="AC106" s="11">
        <f t="shared" si="12"/>
        <v>0</v>
      </c>
      <c r="AD106" s="11" t="str">
        <f t="shared" si="13"/>
        <v>Gdynia</v>
      </c>
      <c r="AE106" s="11">
        <f t="shared" si="14"/>
        <v>19.765616461392479</v>
      </c>
      <c r="AF106" s="11"/>
      <c r="AG106" s="11">
        <f t="shared" si="15"/>
        <v>1.1754839179158783</v>
      </c>
      <c r="AH106" s="11">
        <f t="shared" si="16"/>
        <v>1.25</v>
      </c>
      <c r="AI106" s="11">
        <f t="shared" si="17"/>
        <v>0.97142857142857142</v>
      </c>
      <c r="AJ106" s="11">
        <f t="shared" si="18"/>
        <v>1.0456395525912732</v>
      </c>
    </row>
    <row r="107" spans="1:36" hidden="1">
      <c r="A107" s="31">
        <v>113</v>
      </c>
      <c r="B107" s="31">
        <v>103</v>
      </c>
      <c r="C107" s="32"/>
      <c r="D107" s="31">
        <v>3022</v>
      </c>
      <c r="E107" s="31" t="s">
        <v>1683</v>
      </c>
      <c r="F107" s="31" t="s">
        <v>386</v>
      </c>
      <c r="G107" s="31">
        <v>1975</v>
      </c>
      <c r="H107" s="31" t="s">
        <v>57</v>
      </c>
      <c r="I107" s="31" t="s">
        <v>1684</v>
      </c>
      <c r="J107" s="31">
        <v>34</v>
      </c>
      <c r="K107" s="31">
        <v>10</v>
      </c>
      <c r="L107" s="31">
        <v>34</v>
      </c>
      <c r="M107" s="31" t="s">
        <v>1685</v>
      </c>
      <c r="N107" s="31">
        <v>0</v>
      </c>
      <c r="O107" s="31" t="s">
        <v>653</v>
      </c>
      <c r="P107" s="31" t="s">
        <v>1004</v>
      </c>
      <c r="Q107" s="31" t="s">
        <v>467</v>
      </c>
      <c r="R107" s="31" t="s">
        <v>305</v>
      </c>
      <c r="S107" s="31" t="s">
        <v>985</v>
      </c>
      <c r="T107" s="31" t="s">
        <v>533</v>
      </c>
      <c r="U107" s="32"/>
      <c r="V107" s="32"/>
      <c r="W107" s="31" t="s">
        <v>416</v>
      </c>
      <c r="X107" s="31" t="s">
        <v>273</v>
      </c>
      <c r="Y107" s="31" t="s">
        <v>888</v>
      </c>
      <c r="Z107" s="31" t="s">
        <v>790</v>
      </c>
      <c r="AA107" s="31" t="s">
        <v>330</v>
      </c>
      <c r="AB107" s="11" t="str">
        <f t="shared" si="11"/>
        <v>Lisowski Adam</v>
      </c>
      <c r="AC107" s="11" t="str">
        <f t="shared" si="12"/>
        <v>GRAWITACJA GDAŃSK</v>
      </c>
      <c r="AD107" s="11" t="str">
        <f t="shared" si="13"/>
        <v>Gdańsk</v>
      </c>
      <c r="AE107" s="11">
        <f t="shared" si="14"/>
        <v>17.680657537019073</v>
      </c>
      <c r="AF107" s="11"/>
      <c r="AG107" s="11">
        <f t="shared" si="15"/>
        <v>0.8945158665581775</v>
      </c>
      <c r="AH107" s="11">
        <f t="shared" si="16"/>
        <v>1</v>
      </c>
      <c r="AI107" s="11">
        <f t="shared" si="17"/>
        <v>1</v>
      </c>
      <c r="AJ107" s="11">
        <f t="shared" si="18"/>
        <v>1</v>
      </c>
    </row>
    <row r="108" spans="1:36" hidden="1">
      <c r="A108" s="34">
        <v>114</v>
      </c>
      <c r="B108" s="34">
        <v>104</v>
      </c>
      <c r="C108" s="35"/>
      <c r="D108" s="34">
        <v>3026</v>
      </c>
      <c r="E108" s="34" t="s">
        <v>1686</v>
      </c>
      <c r="F108" s="34" t="s">
        <v>919</v>
      </c>
      <c r="G108" s="34">
        <v>1988</v>
      </c>
      <c r="H108" s="34" t="s">
        <v>1687</v>
      </c>
      <c r="I108" s="35"/>
      <c r="J108" s="34">
        <v>34</v>
      </c>
      <c r="K108" s="34">
        <v>10</v>
      </c>
      <c r="L108" s="34">
        <v>34</v>
      </c>
      <c r="M108" s="34" t="s">
        <v>1688</v>
      </c>
      <c r="N108" s="34">
        <v>0</v>
      </c>
      <c r="O108" s="34" t="s">
        <v>464</v>
      </c>
      <c r="P108" s="34" t="s">
        <v>318</v>
      </c>
      <c r="Q108" s="34" t="s">
        <v>456</v>
      </c>
      <c r="R108" s="34" t="s">
        <v>531</v>
      </c>
      <c r="S108" s="34" t="s">
        <v>763</v>
      </c>
      <c r="T108" s="35"/>
      <c r="U108" s="34" t="s">
        <v>379</v>
      </c>
      <c r="V108" s="34" t="s">
        <v>448</v>
      </c>
      <c r="W108" s="34" t="s">
        <v>354</v>
      </c>
      <c r="X108" s="35"/>
      <c r="Y108" s="34" t="s">
        <v>970</v>
      </c>
      <c r="Z108" s="34" t="s">
        <v>380</v>
      </c>
      <c r="AA108" s="34" t="s">
        <v>517</v>
      </c>
      <c r="AB108" s="11" t="str">
        <f t="shared" si="11"/>
        <v>Lanc Damian</v>
      </c>
      <c r="AC108" s="11">
        <f t="shared" si="12"/>
        <v>0</v>
      </c>
      <c r="AD108" s="11" t="str">
        <f t="shared" si="13"/>
        <v>Leśniewo</v>
      </c>
      <c r="AE108" s="11">
        <f t="shared" si="14"/>
        <v>17.047580581965448</v>
      </c>
      <c r="AF108" s="11"/>
      <c r="AG108" s="11">
        <f t="shared" si="15"/>
        <v>0.96419381158601636</v>
      </c>
      <c r="AH108" s="11">
        <f t="shared" si="16"/>
        <v>1</v>
      </c>
      <c r="AI108" s="11">
        <f t="shared" si="17"/>
        <v>1</v>
      </c>
      <c r="AJ108" s="11">
        <f t="shared" si="18"/>
        <v>1</v>
      </c>
    </row>
    <row r="109" spans="1:36" hidden="1">
      <c r="A109" s="31">
        <v>115</v>
      </c>
      <c r="B109" s="31">
        <v>105</v>
      </c>
      <c r="C109" s="32"/>
      <c r="D109" s="31">
        <v>3177</v>
      </c>
      <c r="E109" s="31" t="s">
        <v>1689</v>
      </c>
      <c r="F109" s="31" t="s">
        <v>1690</v>
      </c>
      <c r="G109" s="31">
        <v>1978</v>
      </c>
      <c r="H109" s="31" t="s">
        <v>1691</v>
      </c>
      <c r="I109" s="31" t="s">
        <v>1692</v>
      </c>
      <c r="J109" s="31">
        <v>34</v>
      </c>
      <c r="K109" s="31">
        <v>9</v>
      </c>
      <c r="L109" s="31">
        <v>34</v>
      </c>
      <c r="M109" s="31" t="s">
        <v>1693</v>
      </c>
      <c r="N109" s="31">
        <v>0</v>
      </c>
      <c r="O109" s="32"/>
      <c r="P109" s="31" t="s">
        <v>939</v>
      </c>
      <c r="Q109" s="31" t="s">
        <v>915</v>
      </c>
      <c r="R109" s="31" t="s">
        <v>787</v>
      </c>
      <c r="S109" s="32"/>
      <c r="T109" s="31" t="s">
        <v>1062</v>
      </c>
      <c r="U109" s="31" t="s">
        <v>366</v>
      </c>
      <c r="V109" s="32"/>
      <c r="W109" s="31" t="s">
        <v>1118</v>
      </c>
      <c r="X109" s="31" t="s">
        <v>396</v>
      </c>
      <c r="Y109" s="31" t="s">
        <v>1519</v>
      </c>
      <c r="Z109" s="31" t="s">
        <v>790</v>
      </c>
      <c r="AA109" s="31" t="s">
        <v>330</v>
      </c>
      <c r="AB109" s="11" t="str">
        <f t="shared" si="11"/>
        <v>Kuzma Krzysiek</v>
      </c>
      <c r="AC109" s="11" t="str">
        <f t="shared" si="12"/>
        <v>KaszubKorbyINapedu</v>
      </c>
      <c r="AD109" s="11" t="str">
        <f t="shared" si="13"/>
        <v>G*D*A*N*S*K</v>
      </c>
      <c r="AE109" s="11">
        <f t="shared" si="14"/>
        <v>16.692110609048257</v>
      </c>
      <c r="AF109" s="11"/>
      <c r="AG109" s="11">
        <f t="shared" si="15"/>
        <v>1.0353162870788524</v>
      </c>
      <c r="AH109" s="11">
        <f t="shared" si="16"/>
        <v>0.9</v>
      </c>
      <c r="AI109" s="11">
        <f t="shared" si="17"/>
        <v>1</v>
      </c>
      <c r="AJ109" s="11">
        <f t="shared" si="18"/>
        <v>0.9791483623609768</v>
      </c>
    </row>
    <row r="110" spans="1:36" hidden="1">
      <c r="A110" s="34">
        <v>116</v>
      </c>
      <c r="B110" s="34">
        <v>106</v>
      </c>
      <c r="C110" s="35"/>
      <c r="D110" s="34">
        <v>3079</v>
      </c>
      <c r="E110" s="34" t="s">
        <v>1694</v>
      </c>
      <c r="F110" s="34" t="s">
        <v>386</v>
      </c>
      <c r="G110" s="34">
        <v>1982</v>
      </c>
      <c r="H110" s="34" t="s">
        <v>508</v>
      </c>
      <c r="I110" s="34" t="s">
        <v>1695</v>
      </c>
      <c r="J110" s="34">
        <v>34</v>
      </c>
      <c r="K110" s="34">
        <v>8</v>
      </c>
      <c r="L110" s="34">
        <v>34</v>
      </c>
      <c r="M110" s="34" t="s">
        <v>1696</v>
      </c>
      <c r="N110" s="34">
        <v>0</v>
      </c>
      <c r="O110" s="35"/>
      <c r="P110" s="35"/>
      <c r="Q110" s="34" t="s">
        <v>1490</v>
      </c>
      <c r="R110" s="35"/>
      <c r="S110" s="34" t="s">
        <v>544</v>
      </c>
      <c r="T110" s="34" t="s">
        <v>432</v>
      </c>
      <c r="U110" s="34" t="s">
        <v>722</v>
      </c>
      <c r="V110" s="35"/>
      <c r="W110" s="34" t="s">
        <v>1362</v>
      </c>
      <c r="X110" s="34" t="s">
        <v>341</v>
      </c>
      <c r="Y110" s="34" t="s">
        <v>813</v>
      </c>
      <c r="Z110" s="34" t="s">
        <v>584</v>
      </c>
      <c r="AA110" s="34" t="s">
        <v>454</v>
      </c>
      <c r="AB110" s="11" t="str">
        <f t="shared" si="11"/>
        <v>Barczewski Adam</v>
      </c>
      <c r="AC110" s="11" t="str">
        <f t="shared" si="12"/>
        <v>webownia.net</v>
      </c>
      <c r="AD110" s="11" t="str">
        <f t="shared" si="13"/>
        <v>Rumia</v>
      </c>
      <c r="AE110" s="11">
        <f t="shared" si="14"/>
        <v>16.30349630493475</v>
      </c>
      <c r="AF110" s="11"/>
      <c r="AG110" s="11">
        <f t="shared" si="15"/>
        <v>1.016580242428246</v>
      </c>
      <c r="AH110" s="11">
        <f t="shared" si="16"/>
        <v>0.88888888888888884</v>
      </c>
      <c r="AI110" s="11">
        <f t="shared" si="17"/>
        <v>1</v>
      </c>
      <c r="AJ110" s="11">
        <f t="shared" si="18"/>
        <v>0.97671868386117389</v>
      </c>
    </row>
    <row r="111" spans="1:36" hidden="1">
      <c r="A111" s="31">
        <v>117</v>
      </c>
      <c r="B111" s="31">
        <v>107</v>
      </c>
      <c r="C111" s="32"/>
      <c r="D111" s="31">
        <v>3102</v>
      </c>
      <c r="E111" s="31" t="s">
        <v>1697</v>
      </c>
      <c r="F111" s="31" t="s">
        <v>88</v>
      </c>
      <c r="G111" s="31">
        <v>1967</v>
      </c>
      <c r="H111" s="31" t="s">
        <v>92</v>
      </c>
      <c r="I111" s="31" t="s">
        <v>1378</v>
      </c>
      <c r="J111" s="31">
        <v>34</v>
      </c>
      <c r="K111" s="31">
        <v>8</v>
      </c>
      <c r="L111" s="31">
        <v>34</v>
      </c>
      <c r="M111" s="31" t="s">
        <v>1698</v>
      </c>
      <c r="N111" s="31">
        <v>0</v>
      </c>
      <c r="O111" s="32"/>
      <c r="P111" s="32"/>
      <c r="Q111" s="31" t="s">
        <v>504</v>
      </c>
      <c r="R111" s="32"/>
      <c r="S111" s="31" t="s">
        <v>436</v>
      </c>
      <c r="T111" s="31" t="s">
        <v>1322</v>
      </c>
      <c r="U111" s="31" t="s">
        <v>571</v>
      </c>
      <c r="V111" s="32"/>
      <c r="W111" s="31" t="s">
        <v>762</v>
      </c>
      <c r="X111" s="31" t="s">
        <v>821</v>
      </c>
      <c r="Y111" s="31" t="s">
        <v>789</v>
      </c>
      <c r="Z111" s="31" t="s">
        <v>984</v>
      </c>
      <c r="AA111" s="31" t="s">
        <v>330</v>
      </c>
      <c r="AB111" s="11" t="str">
        <f t="shared" si="11"/>
        <v>Puchalski Marek</v>
      </c>
      <c r="AC111" s="11" t="str">
        <f t="shared" si="12"/>
        <v>GR3miasto</v>
      </c>
      <c r="AD111" s="11" t="str">
        <f t="shared" si="13"/>
        <v>Gdynia</v>
      </c>
      <c r="AE111" s="11">
        <f t="shared" si="14"/>
        <v>16.046452039025727</v>
      </c>
      <c r="AF111" s="11"/>
      <c r="AG111" s="11">
        <f t="shared" si="15"/>
        <v>0.98423379494181129</v>
      </c>
      <c r="AH111" s="11">
        <f t="shared" si="16"/>
        <v>1</v>
      </c>
      <c r="AI111" s="11">
        <f t="shared" si="17"/>
        <v>1</v>
      </c>
      <c r="AJ111" s="11">
        <f t="shared" si="18"/>
        <v>1</v>
      </c>
    </row>
    <row r="112" spans="1:36" hidden="1">
      <c r="A112" s="34">
        <v>120</v>
      </c>
      <c r="B112" s="34">
        <v>108</v>
      </c>
      <c r="C112" s="35"/>
      <c r="D112" s="34">
        <v>3016</v>
      </c>
      <c r="E112" s="34" t="s">
        <v>1699</v>
      </c>
      <c r="F112" s="34" t="s">
        <v>48</v>
      </c>
      <c r="G112" s="34">
        <v>1977</v>
      </c>
      <c r="H112" s="34" t="s">
        <v>57</v>
      </c>
      <c r="I112" s="35"/>
      <c r="J112" s="34">
        <v>33</v>
      </c>
      <c r="K112" s="34">
        <v>10</v>
      </c>
      <c r="L112" s="34">
        <v>33</v>
      </c>
      <c r="M112" s="34" t="s">
        <v>1700</v>
      </c>
      <c r="N112" s="34">
        <v>0</v>
      </c>
      <c r="O112" s="34" t="s">
        <v>478</v>
      </c>
      <c r="P112" s="34" t="s">
        <v>750</v>
      </c>
      <c r="Q112" s="34" t="s">
        <v>1564</v>
      </c>
      <c r="R112" s="34" t="s">
        <v>796</v>
      </c>
      <c r="S112" s="34" t="s">
        <v>653</v>
      </c>
      <c r="T112" s="35"/>
      <c r="U112" s="34" t="s">
        <v>675</v>
      </c>
      <c r="V112" s="34" t="s">
        <v>346</v>
      </c>
      <c r="W112" s="34" t="s">
        <v>496</v>
      </c>
      <c r="X112" s="34" t="s">
        <v>651</v>
      </c>
      <c r="Y112" s="34" t="s">
        <v>562</v>
      </c>
      <c r="Z112" s="35"/>
      <c r="AA112" s="34" t="s">
        <v>475</v>
      </c>
      <c r="AB112" s="11" t="str">
        <f t="shared" si="11"/>
        <v>Bielenny Paweł</v>
      </c>
      <c r="AC112" s="11">
        <f t="shared" si="12"/>
        <v>0</v>
      </c>
      <c r="AD112" s="11" t="str">
        <f t="shared" si="13"/>
        <v>Gdańsk</v>
      </c>
      <c r="AE112" s="11">
        <f t="shared" si="14"/>
        <v>15.574497567289676</v>
      </c>
      <c r="AF112" s="11"/>
      <c r="AG112" s="11">
        <f t="shared" si="15"/>
        <v>1.0190816935002982</v>
      </c>
      <c r="AH112" s="11">
        <f t="shared" si="16"/>
        <v>1.25</v>
      </c>
      <c r="AI112" s="11">
        <f t="shared" si="17"/>
        <v>0.97058823529411764</v>
      </c>
      <c r="AJ112" s="11">
        <f t="shared" si="18"/>
        <v>1.0456395525912732</v>
      </c>
    </row>
    <row r="113" spans="1:36" hidden="1">
      <c r="A113" s="31">
        <v>121</v>
      </c>
      <c r="B113" s="31">
        <v>109</v>
      </c>
      <c r="C113" s="32"/>
      <c r="D113" s="31">
        <v>3150</v>
      </c>
      <c r="E113" s="31" t="s">
        <v>1341</v>
      </c>
      <c r="F113" s="31" t="s">
        <v>82</v>
      </c>
      <c r="G113" s="31">
        <v>1980</v>
      </c>
      <c r="H113" s="31" t="s">
        <v>1701</v>
      </c>
      <c r="I113" s="31" t="s">
        <v>1702</v>
      </c>
      <c r="J113" s="31">
        <v>33</v>
      </c>
      <c r="K113" s="31">
        <v>10</v>
      </c>
      <c r="L113" s="31">
        <v>33</v>
      </c>
      <c r="M113" s="31" t="s">
        <v>1703</v>
      </c>
      <c r="N113" s="31">
        <v>0</v>
      </c>
      <c r="O113" s="31" t="s">
        <v>749</v>
      </c>
      <c r="P113" s="31" t="s">
        <v>1282</v>
      </c>
      <c r="Q113" s="31" t="s">
        <v>460</v>
      </c>
      <c r="R113" s="31" t="s">
        <v>788</v>
      </c>
      <c r="S113" s="31" t="s">
        <v>1704</v>
      </c>
      <c r="T113" s="32"/>
      <c r="U113" s="31" t="s">
        <v>830</v>
      </c>
      <c r="V113" s="31" t="s">
        <v>497</v>
      </c>
      <c r="W113" s="31" t="s">
        <v>1050</v>
      </c>
      <c r="X113" s="31" t="s">
        <v>679</v>
      </c>
      <c r="Y113" s="31" t="s">
        <v>513</v>
      </c>
      <c r="Z113" s="32"/>
      <c r="AA113" s="31" t="s">
        <v>454</v>
      </c>
      <c r="AB113" s="11" t="str">
        <f t="shared" si="11"/>
        <v>Block Daniel</v>
      </c>
      <c r="AC113" s="11" t="str">
        <f t="shared" si="12"/>
        <v>Astro</v>
      </c>
      <c r="AD113" s="11" t="str">
        <f t="shared" si="13"/>
        <v>Borowo</v>
      </c>
      <c r="AE113" s="11">
        <f t="shared" si="14"/>
        <v>15.53641056068097</v>
      </c>
      <c r="AF113" s="11"/>
      <c r="AG113" s="11">
        <f t="shared" si="15"/>
        <v>0.99755452742894912</v>
      </c>
      <c r="AH113" s="11">
        <f t="shared" si="16"/>
        <v>1</v>
      </c>
      <c r="AI113" s="11">
        <f t="shared" si="17"/>
        <v>1</v>
      </c>
      <c r="AJ113" s="11">
        <f t="shared" si="18"/>
        <v>1</v>
      </c>
    </row>
    <row r="114" spans="1:36" hidden="1">
      <c r="A114" s="34">
        <v>122</v>
      </c>
      <c r="B114" s="34">
        <v>110</v>
      </c>
      <c r="C114" s="35"/>
      <c r="D114" s="34">
        <v>3159</v>
      </c>
      <c r="E114" s="34" t="s">
        <v>1705</v>
      </c>
      <c r="F114" s="34" t="s">
        <v>1113</v>
      </c>
      <c r="G114" s="34">
        <v>1985</v>
      </c>
      <c r="H114" s="34" t="s">
        <v>57</v>
      </c>
      <c r="I114" s="34" t="s">
        <v>1706</v>
      </c>
      <c r="J114" s="34">
        <v>33</v>
      </c>
      <c r="K114" s="34">
        <v>10</v>
      </c>
      <c r="L114" s="34">
        <v>33</v>
      </c>
      <c r="M114" s="34" t="s">
        <v>1707</v>
      </c>
      <c r="N114" s="34">
        <v>0</v>
      </c>
      <c r="O114" s="34" t="s">
        <v>379</v>
      </c>
      <c r="P114" s="34" t="s">
        <v>864</v>
      </c>
      <c r="Q114" s="34" t="s">
        <v>519</v>
      </c>
      <c r="R114" s="34" t="s">
        <v>415</v>
      </c>
      <c r="S114" s="34" t="s">
        <v>962</v>
      </c>
      <c r="T114" s="35"/>
      <c r="U114" s="34" t="s">
        <v>658</v>
      </c>
      <c r="V114" s="34" t="s">
        <v>1511</v>
      </c>
      <c r="W114" s="34" t="s">
        <v>396</v>
      </c>
      <c r="X114" s="34" t="s">
        <v>828</v>
      </c>
      <c r="Y114" s="34" t="s">
        <v>576</v>
      </c>
      <c r="Z114" s="35"/>
      <c r="AA114" s="34" t="s">
        <v>1323</v>
      </c>
      <c r="AB114" s="11" t="str">
        <f t="shared" si="11"/>
        <v>Ptaszek Maciej</v>
      </c>
      <c r="AC114" s="11" t="str">
        <f t="shared" si="12"/>
        <v>Łowcy Przygód</v>
      </c>
      <c r="AD114" s="11" t="str">
        <f t="shared" si="13"/>
        <v>Gdańsk</v>
      </c>
      <c r="AE114" s="11">
        <f t="shared" si="14"/>
        <v>15.247187635928071</v>
      </c>
      <c r="AF114" s="11"/>
      <c r="AG114" s="11">
        <f t="shared" si="15"/>
        <v>0.98138418628786406</v>
      </c>
      <c r="AH114" s="11">
        <f t="shared" si="16"/>
        <v>1</v>
      </c>
      <c r="AI114" s="11">
        <f t="shared" si="17"/>
        <v>1</v>
      </c>
      <c r="AJ114" s="11">
        <f t="shared" si="18"/>
        <v>1</v>
      </c>
    </row>
    <row r="115" spans="1:36" hidden="1">
      <c r="A115" s="31">
        <v>122</v>
      </c>
      <c r="B115" s="31">
        <v>111</v>
      </c>
      <c r="C115" s="32"/>
      <c r="D115" s="31">
        <v>3038</v>
      </c>
      <c r="E115" s="31" t="s">
        <v>1708</v>
      </c>
      <c r="F115" s="31" t="s">
        <v>442</v>
      </c>
      <c r="G115" s="31">
        <v>1979</v>
      </c>
      <c r="H115" s="31" t="s">
        <v>57</v>
      </c>
      <c r="I115" s="31" t="s">
        <v>1709</v>
      </c>
      <c r="J115" s="31">
        <v>33</v>
      </c>
      <c r="K115" s="31">
        <v>10</v>
      </c>
      <c r="L115" s="31">
        <v>33</v>
      </c>
      <c r="M115" s="31" t="s">
        <v>1710</v>
      </c>
      <c r="N115" s="31">
        <v>0</v>
      </c>
      <c r="O115" s="31" t="s">
        <v>379</v>
      </c>
      <c r="P115" s="31" t="s">
        <v>864</v>
      </c>
      <c r="Q115" s="31" t="s">
        <v>704</v>
      </c>
      <c r="R115" s="31" t="s">
        <v>439</v>
      </c>
      <c r="S115" s="31" t="s">
        <v>962</v>
      </c>
      <c r="T115" s="32"/>
      <c r="U115" s="31" t="s">
        <v>1345</v>
      </c>
      <c r="V115" s="31" t="s">
        <v>1511</v>
      </c>
      <c r="W115" s="31" t="s">
        <v>396</v>
      </c>
      <c r="X115" s="31" t="s">
        <v>828</v>
      </c>
      <c r="Y115" s="31" t="s">
        <v>576</v>
      </c>
      <c r="Z115" s="32"/>
      <c r="AA115" s="31" t="s">
        <v>1281</v>
      </c>
      <c r="AB115" s="11" t="str">
        <f t="shared" si="11"/>
        <v>Torłop Łukasz</v>
      </c>
      <c r="AC115" s="11" t="str">
        <f t="shared" si="12"/>
        <v>GIWK Team</v>
      </c>
      <c r="AD115" s="11" t="str">
        <f t="shared" si="13"/>
        <v>Gdańsk</v>
      </c>
      <c r="AE115" s="11">
        <f t="shared" si="14"/>
        <v>15.188078554183827</v>
      </c>
      <c r="AF115" s="11"/>
      <c r="AG115" s="11">
        <f t="shared" si="15"/>
        <v>0.99612327970536929</v>
      </c>
      <c r="AH115" s="11">
        <f t="shared" si="16"/>
        <v>1</v>
      </c>
      <c r="AI115" s="11">
        <f t="shared" si="17"/>
        <v>1</v>
      </c>
      <c r="AJ115" s="11">
        <f t="shared" si="18"/>
        <v>1</v>
      </c>
    </row>
    <row r="116" spans="1:36" hidden="1">
      <c r="A116" s="34">
        <v>124</v>
      </c>
      <c r="B116" s="34">
        <v>112</v>
      </c>
      <c r="C116" s="35"/>
      <c r="D116" s="34">
        <v>3209</v>
      </c>
      <c r="E116" s="34" t="s">
        <v>1711</v>
      </c>
      <c r="F116" s="34" t="s">
        <v>59</v>
      </c>
      <c r="G116" s="35"/>
      <c r="H116" s="34" t="s">
        <v>57</v>
      </c>
      <c r="I116" s="35"/>
      <c r="J116" s="34">
        <v>33</v>
      </c>
      <c r="K116" s="34">
        <v>10</v>
      </c>
      <c r="L116" s="34">
        <v>33</v>
      </c>
      <c r="M116" s="34" t="s">
        <v>1712</v>
      </c>
      <c r="N116" s="34">
        <v>0</v>
      </c>
      <c r="O116" s="34" t="s">
        <v>453</v>
      </c>
      <c r="P116" s="34" t="s">
        <v>1118</v>
      </c>
      <c r="Q116" s="34" t="s">
        <v>536</v>
      </c>
      <c r="R116" s="34" t="s">
        <v>1417</v>
      </c>
      <c r="S116" s="34" t="s">
        <v>1285</v>
      </c>
      <c r="T116" s="35"/>
      <c r="U116" s="34" t="s">
        <v>668</v>
      </c>
      <c r="V116" s="34" t="s">
        <v>683</v>
      </c>
      <c r="W116" s="34" t="s">
        <v>538</v>
      </c>
      <c r="X116" s="34" t="s">
        <v>828</v>
      </c>
      <c r="Y116" s="34" t="s">
        <v>1132</v>
      </c>
      <c r="Z116" s="35"/>
      <c r="AA116" s="34" t="s">
        <v>547</v>
      </c>
      <c r="AB116" s="11" t="str">
        <f t="shared" si="11"/>
        <v>Wylężek Jacek</v>
      </c>
      <c r="AC116" s="11">
        <f t="shared" si="12"/>
        <v>0</v>
      </c>
      <c r="AD116" s="11" t="str">
        <f t="shared" si="13"/>
        <v>Gdańsk</v>
      </c>
      <c r="AE116" s="11">
        <f t="shared" si="14"/>
        <v>14.879942508821212</v>
      </c>
      <c r="AF116" s="11"/>
      <c r="AG116" s="11">
        <f t="shared" si="15"/>
        <v>0.97971197974363033</v>
      </c>
      <c r="AH116" s="11">
        <f t="shared" si="16"/>
        <v>1</v>
      </c>
      <c r="AI116" s="11">
        <f t="shared" si="17"/>
        <v>1</v>
      </c>
      <c r="AJ116" s="11">
        <f t="shared" si="18"/>
        <v>1</v>
      </c>
    </row>
    <row r="117" spans="1:36" hidden="1">
      <c r="A117" s="31">
        <v>125</v>
      </c>
      <c r="B117" s="31">
        <v>113</v>
      </c>
      <c r="C117" s="32"/>
      <c r="D117" s="31">
        <v>3168</v>
      </c>
      <c r="E117" s="31" t="s">
        <v>1364</v>
      </c>
      <c r="F117" s="31" t="s">
        <v>1713</v>
      </c>
      <c r="G117" s="31">
        <v>1955</v>
      </c>
      <c r="H117" s="31" t="s">
        <v>47</v>
      </c>
      <c r="I117" s="31" t="s">
        <v>1365</v>
      </c>
      <c r="J117" s="31">
        <v>32</v>
      </c>
      <c r="K117" s="31">
        <v>9</v>
      </c>
      <c r="L117" s="31">
        <v>32</v>
      </c>
      <c r="M117" s="31" t="s">
        <v>1714</v>
      </c>
      <c r="N117" s="31">
        <v>0</v>
      </c>
      <c r="O117" s="31" t="s">
        <v>1029</v>
      </c>
      <c r="P117" s="32"/>
      <c r="Q117" s="31" t="s">
        <v>338</v>
      </c>
      <c r="R117" s="31" t="s">
        <v>278</v>
      </c>
      <c r="S117" s="31" t="s">
        <v>673</v>
      </c>
      <c r="T117" s="32"/>
      <c r="U117" s="31" t="s">
        <v>1014</v>
      </c>
      <c r="V117" s="31" t="s">
        <v>410</v>
      </c>
      <c r="W117" s="31" t="s">
        <v>310</v>
      </c>
      <c r="X117" s="31" t="s">
        <v>345</v>
      </c>
      <c r="Y117" s="31" t="s">
        <v>883</v>
      </c>
      <c r="Z117" s="32"/>
      <c r="AA117" s="31" t="s">
        <v>1184</v>
      </c>
      <c r="AB117" s="11" t="str">
        <f t="shared" si="11"/>
        <v>Olbrycht Janusz</v>
      </c>
      <c r="AC117" s="11" t="str">
        <f t="shared" si="12"/>
        <v>OLBnO</v>
      </c>
      <c r="AD117" s="11" t="str">
        <f t="shared" si="13"/>
        <v>Warszawa</v>
      </c>
      <c r="AE117" s="11">
        <f t="shared" si="14"/>
        <v>14.429035160069056</v>
      </c>
      <c r="AF117" s="11"/>
      <c r="AG117" s="11">
        <f t="shared" si="15"/>
        <v>1.0665338914393734</v>
      </c>
      <c r="AH117" s="11">
        <f t="shared" si="16"/>
        <v>0.9</v>
      </c>
      <c r="AI117" s="11">
        <f t="shared" si="17"/>
        <v>0.96969696969696972</v>
      </c>
      <c r="AJ117" s="11">
        <f t="shared" si="18"/>
        <v>0.9791483623609768</v>
      </c>
    </row>
    <row r="118" spans="1:36" hidden="1">
      <c r="A118" s="34">
        <v>126</v>
      </c>
      <c r="B118" s="34">
        <v>114</v>
      </c>
      <c r="C118" s="35"/>
      <c r="D118" s="34">
        <v>3135</v>
      </c>
      <c r="E118" s="34" t="s">
        <v>1715</v>
      </c>
      <c r="F118" s="34" t="s">
        <v>578</v>
      </c>
      <c r="G118" s="34">
        <v>1985</v>
      </c>
      <c r="H118" s="34" t="s">
        <v>47</v>
      </c>
      <c r="I118" s="34" t="s">
        <v>1716</v>
      </c>
      <c r="J118" s="34">
        <v>32</v>
      </c>
      <c r="K118" s="34">
        <v>9</v>
      </c>
      <c r="L118" s="34">
        <v>32</v>
      </c>
      <c r="M118" s="34" t="s">
        <v>1717</v>
      </c>
      <c r="N118" s="34">
        <v>0</v>
      </c>
      <c r="O118" s="34" t="s">
        <v>613</v>
      </c>
      <c r="P118" s="35"/>
      <c r="Q118" s="34" t="s">
        <v>614</v>
      </c>
      <c r="R118" s="34" t="s">
        <v>1718</v>
      </c>
      <c r="S118" s="34" t="s">
        <v>1040</v>
      </c>
      <c r="T118" s="35"/>
      <c r="U118" s="34" t="s">
        <v>1610</v>
      </c>
      <c r="V118" s="34" t="s">
        <v>769</v>
      </c>
      <c r="W118" s="34" t="s">
        <v>1213</v>
      </c>
      <c r="X118" s="34" t="s">
        <v>703</v>
      </c>
      <c r="Y118" s="34" t="s">
        <v>1301</v>
      </c>
      <c r="Z118" s="35"/>
      <c r="AA118" s="34" t="s">
        <v>1473</v>
      </c>
      <c r="AB118" s="11" t="str">
        <f t="shared" si="11"/>
        <v>Urbanik Tomasz</v>
      </c>
      <c r="AC118" s="11" t="str">
        <f t="shared" si="12"/>
        <v>Rivierowcy</v>
      </c>
      <c r="AD118" s="11" t="str">
        <f t="shared" si="13"/>
        <v>Warszawa</v>
      </c>
      <c r="AE118" s="11">
        <f t="shared" si="14"/>
        <v>13.575739617032514</v>
      </c>
      <c r="AF118" s="11"/>
      <c r="AG118" s="11">
        <f t="shared" si="15"/>
        <v>0.94086260560249013</v>
      </c>
      <c r="AH118" s="11">
        <f t="shared" si="16"/>
        <v>1</v>
      </c>
      <c r="AI118" s="11">
        <f t="shared" si="17"/>
        <v>1</v>
      </c>
      <c r="AJ118" s="11">
        <f t="shared" si="18"/>
        <v>1</v>
      </c>
    </row>
    <row r="119" spans="1:36" hidden="1">
      <c r="A119" s="31">
        <v>127</v>
      </c>
      <c r="B119" s="31">
        <v>115</v>
      </c>
      <c r="C119" s="32"/>
      <c r="D119" s="31">
        <v>3136</v>
      </c>
      <c r="E119" s="31" t="s">
        <v>1715</v>
      </c>
      <c r="F119" s="31" t="s">
        <v>90</v>
      </c>
      <c r="G119" s="31">
        <v>1987</v>
      </c>
      <c r="H119" s="31" t="s">
        <v>47</v>
      </c>
      <c r="I119" s="31" t="s">
        <v>1716</v>
      </c>
      <c r="J119" s="31">
        <v>32</v>
      </c>
      <c r="K119" s="31">
        <v>9</v>
      </c>
      <c r="L119" s="31">
        <v>32</v>
      </c>
      <c r="M119" s="31" t="s">
        <v>1719</v>
      </c>
      <c r="N119" s="31">
        <v>0</v>
      </c>
      <c r="O119" s="31" t="s">
        <v>582</v>
      </c>
      <c r="P119" s="32"/>
      <c r="Q119" s="31" t="s">
        <v>614</v>
      </c>
      <c r="R119" s="31" t="s">
        <v>1718</v>
      </c>
      <c r="S119" s="31" t="s">
        <v>420</v>
      </c>
      <c r="T119" s="32"/>
      <c r="U119" s="31" t="s">
        <v>1610</v>
      </c>
      <c r="V119" s="31" t="s">
        <v>769</v>
      </c>
      <c r="W119" s="31" t="s">
        <v>1213</v>
      </c>
      <c r="X119" s="31" t="s">
        <v>691</v>
      </c>
      <c r="Y119" s="31" t="s">
        <v>1447</v>
      </c>
      <c r="Z119" s="32"/>
      <c r="AA119" s="31" t="s">
        <v>1473</v>
      </c>
      <c r="AB119" s="11" t="str">
        <f t="shared" si="11"/>
        <v>Urbanik Dariusz</v>
      </c>
      <c r="AC119" s="11" t="str">
        <f t="shared" si="12"/>
        <v>Rivierowcy</v>
      </c>
      <c r="AD119" s="11" t="str">
        <f t="shared" si="13"/>
        <v>Warszawa</v>
      </c>
      <c r="AE119" s="11">
        <f t="shared" si="14"/>
        <v>13.572722115450599</v>
      </c>
      <c r="AF119" s="11"/>
      <c r="AG119" s="11">
        <f t="shared" si="15"/>
        <v>0.9997777283840853</v>
      </c>
      <c r="AH119" s="11">
        <f t="shared" si="16"/>
        <v>1</v>
      </c>
      <c r="AI119" s="11">
        <f t="shared" si="17"/>
        <v>1</v>
      </c>
      <c r="AJ119" s="11">
        <f t="shared" si="18"/>
        <v>1</v>
      </c>
    </row>
    <row r="120" spans="1:36" hidden="1">
      <c r="A120" s="34">
        <v>128</v>
      </c>
      <c r="B120" s="34">
        <v>116</v>
      </c>
      <c r="C120" s="35"/>
      <c r="D120" s="34">
        <v>3130</v>
      </c>
      <c r="E120" s="34" t="s">
        <v>1720</v>
      </c>
      <c r="F120" s="34" t="s">
        <v>52</v>
      </c>
      <c r="G120" s="34">
        <v>1982</v>
      </c>
      <c r="H120" s="34" t="s">
        <v>1721</v>
      </c>
      <c r="I120" s="34" t="s">
        <v>1716</v>
      </c>
      <c r="J120" s="34">
        <v>32</v>
      </c>
      <c r="K120" s="34">
        <v>9</v>
      </c>
      <c r="L120" s="34">
        <v>32</v>
      </c>
      <c r="M120" s="34" t="s">
        <v>1722</v>
      </c>
      <c r="N120" s="34">
        <v>0</v>
      </c>
      <c r="O120" s="34" t="s">
        <v>613</v>
      </c>
      <c r="P120" s="35"/>
      <c r="Q120" s="34" t="s">
        <v>614</v>
      </c>
      <c r="R120" s="34" t="s">
        <v>1718</v>
      </c>
      <c r="S120" s="34" t="s">
        <v>1040</v>
      </c>
      <c r="T120" s="35"/>
      <c r="U120" s="34" t="s">
        <v>1610</v>
      </c>
      <c r="V120" s="34" t="s">
        <v>769</v>
      </c>
      <c r="W120" s="34" t="s">
        <v>410</v>
      </c>
      <c r="X120" s="34" t="s">
        <v>828</v>
      </c>
      <c r="Y120" s="34" t="s">
        <v>1447</v>
      </c>
      <c r="Z120" s="35"/>
      <c r="AA120" s="34" t="s">
        <v>1473</v>
      </c>
      <c r="AB120" s="11" t="str">
        <f t="shared" si="11"/>
        <v>Anszperger Marcin</v>
      </c>
      <c r="AC120" s="11" t="str">
        <f t="shared" si="12"/>
        <v>Rivierowcy</v>
      </c>
      <c r="AD120" s="11" t="str">
        <f t="shared" si="13"/>
        <v>Piaseczno</v>
      </c>
      <c r="AE120" s="11">
        <f t="shared" si="14"/>
        <v>13.570136752972656</v>
      </c>
      <c r="AF120" s="11"/>
      <c r="AG120" s="11">
        <f t="shared" si="15"/>
        <v>0.99980951776246862</v>
      </c>
      <c r="AH120" s="11">
        <f t="shared" si="16"/>
        <v>1</v>
      </c>
      <c r="AI120" s="11">
        <f t="shared" si="17"/>
        <v>1</v>
      </c>
      <c r="AJ120" s="11">
        <f t="shared" si="18"/>
        <v>1</v>
      </c>
    </row>
    <row r="121" spans="1:36" hidden="1">
      <c r="A121" s="31">
        <v>129</v>
      </c>
      <c r="B121" s="31">
        <v>117</v>
      </c>
      <c r="C121" s="32"/>
      <c r="D121" s="31">
        <v>3076</v>
      </c>
      <c r="E121" s="31" t="s">
        <v>1723</v>
      </c>
      <c r="F121" s="31" t="s">
        <v>52</v>
      </c>
      <c r="G121" s="31">
        <v>1975</v>
      </c>
      <c r="H121" s="31" t="s">
        <v>57</v>
      </c>
      <c r="I121" s="31" t="s">
        <v>1724</v>
      </c>
      <c r="J121" s="31">
        <v>32</v>
      </c>
      <c r="K121" s="31">
        <v>9</v>
      </c>
      <c r="L121" s="31">
        <v>32</v>
      </c>
      <c r="M121" s="31" t="s">
        <v>1725</v>
      </c>
      <c r="N121" s="31">
        <v>0</v>
      </c>
      <c r="O121" s="31" t="s">
        <v>1249</v>
      </c>
      <c r="P121" s="32"/>
      <c r="Q121" s="31" t="s">
        <v>1564</v>
      </c>
      <c r="R121" s="31" t="s">
        <v>712</v>
      </c>
      <c r="S121" s="31" t="s">
        <v>499</v>
      </c>
      <c r="T121" s="32"/>
      <c r="U121" s="31" t="s">
        <v>624</v>
      </c>
      <c r="V121" s="31" t="s">
        <v>819</v>
      </c>
      <c r="W121" s="31" t="s">
        <v>1622</v>
      </c>
      <c r="X121" s="31" t="s">
        <v>657</v>
      </c>
      <c r="Y121" s="31" t="s">
        <v>1503</v>
      </c>
      <c r="Z121" s="32"/>
      <c r="AA121" s="31" t="s">
        <v>547</v>
      </c>
      <c r="AB121" s="11" t="str">
        <f t="shared" si="11"/>
        <v>Burek Marcin</v>
      </c>
      <c r="AC121" s="11" t="str">
        <f t="shared" si="12"/>
        <v>NH Fitess</v>
      </c>
      <c r="AD121" s="11" t="str">
        <f t="shared" si="13"/>
        <v>Gdańsk</v>
      </c>
      <c r="AE121" s="11">
        <f t="shared" si="14"/>
        <v>13.543908034913995</v>
      </c>
      <c r="AF121" s="11"/>
      <c r="AG121" s="11">
        <f t="shared" si="15"/>
        <v>0.99806717363751585</v>
      </c>
      <c r="AH121" s="11">
        <f t="shared" si="16"/>
        <v>1</v>
      </c>
      <c r="AI121" s="11">
        <f t="shared" si="17"/>
        <v>1</v>
      </c>
      <c r="AJ121" s="11">
        <f t="shared" si="18"/>
        <v>1</v>
      </c>
    </row>
    <row r="122" spans="1:36" hidden="1">
      <c r="A122" s="34">
        <v>130</v>
      </c>
      <c r="B122" s="34">
        <v>118</v>
      </c>
      <c r="C122" s="35"/>
      <c r="D122" s="34">
        <v>3008</v>
      </c>
      <c r="E122" s="34" t="s">
        <v>1726</v>
      </c>
      <c r="F122" s="34" t="s">
        <v>102</v>
      </c>
      <c r="G122" s="34">
        <v>1975</v>
      </c>
      <c r="H122" s="34" t="s">
        <v>57</v>
      </c>
      <c r="I122" s="34" t="s">
        <v>1727</v>
      </c>
      <c r="J122" s="34">
        <v>32</v>
      </c>
      <c r="K122" s="34">
        <v>9</v>
      </c>
      <c r="L122" s="34">
        <v>32</v>
      </c>
      <c r="M122" s="34" t="s">
        <v>1728</v>
      </c>
      <c r="N122" s="34">
        <v>0</v>
      </c>
      <c r="O122" s="34" t="s">
        <v>1249</v>
      </c>
      <c r="P122" s="35"/>
      <c r="Q122" s="34" t="s">
        <v>1564</v>
      </c>
      <c r="R122" s="34" t="s">
        <v>712</v>
      </c>
      <c r="S122" s="34" t="s">
        <v>499</v>
      </c>
      <c r="T122" s="35"/>
      <c r="U122" s="34" t="s">
        <v>624</v>
      </c>
      <c r="V122" s="34" t="s">
        <v>819</v>
      </c>
      <c r="W122" s="34" t="s">
        <v>1622</v>
      </c>
      <c r="X122" s="34" t="s">
        <v>657</v>
      </c>
      <c r="Y122" s="34" t="s">
        <v>1503</v>
      </c>
      <c r="Z122" s="35"/>
      <c r="AA122" s="34" t="s">
        <v>547</v>
      </c>
      <c r="AB122" s="11" t="str">
        <f t="shared" si="11"/>
        <v>Arciemiuk Mariusz</v>
      </c>
      <c r="AC122" s="11" t="str">
        <f t="shared" si="12"/>
        <v>4PR</v>
      </c>
      <c r="AD122" s="11" t="str">
        <f t="shared" si="13"/>
        <v>Gdańsk</v>
      </c>
      <c r="AE122" s="11">
        <f t="shared" si="14"/>
        <v>13.531902544696903</v>
      </c>
      <c r="AF122" s="11"/>
      <c r="AG122" s="11">
        <f t="shared" si="15"/>
        <v>0.99911358743826784</v>
      </c>
      <c r="AH122" s="11">
        <f t="shared" si="16"/>
        <v>1</v>
      </c>
      <c r="AI122" s="11">
        <f t="shared" si="17"/>
        <v>1</v>
      </c>
      <c r="AJ122" s="11">
        <f t="shared" si="18"/>
        <v>1</v>
      </c>
    </row>
    <row r="123" spans="1:36" hidden="1">
      <c r="A123" s="31">
        <v>131</v>
      </c>
      <c r="B123" s="31">
        <v>119</v>
      </c>
      <c r="C123" s="32"/>
      <c r="D123" s="31">
        <v>3192</v>
      </c>
      <c r="E123" s="31" t="s">
        <v>1729</v>
      </c>
      <c r="F123" s="31" t="s">
        <v>1730</v>
      </c>
      <c r="G123" s="31">
        <v>1969</v>
      </c>
      <c r="H123" s="31" t="s">
        <v>858</v>
      </c>
      <c r="I123" s="32"/>
      <c r="J123" s="31">
        <v>32</v>
      </c>
      <c r="K123" s="31">
        <v>9</v>
      </c>
      <c r="L123" s="31">
        <v>32</v>
      </c>
      <c r="M123" s="31" t="s">
        <v>1731</v>
      </c>
      <c r="N123" s="31">
        <v>0</v>
      </c>
      <c r="O123" s="31" t="s">
        <v>529</v>
      </c>
      <c r="P123" s="32"/>
      <c r="Q123" s="31" t="s">
        <v>888</v>
      </c>
      <c r="R123" s="31" t="s">
        <v>439</v>
      </c>
      <c r="S123" s="31" t="s">
        <v>1435</v>
      </c>
      <c r="T123" s="32"/>
      <c r="U123" s="31" t="s">
        <v>1610</v>
      </c>
      <c r="V123" s="31" t="s">
        <v>495</v>
      </c>
      <c r="W123" s="31" t="s">
        <v>861</v>
      </c>
      <c r="X123" s="31" t="s">
        <v>299</v>
      </c>
      <c r="Y123" s="31" t="s">
        <v>1216</v>
      </c>
      <c r="Z123" s="32"/>
      <c r="AA123" s="31" t="s">
        <v>547</v>
      </c>
      <c r="AB123" s="11" t="str">
        <f t="shared" si="11"/>
        <v>Pudło Roman</v>
      </c>
      <c r="AC123" s="11">
        <f t="shared" si="12"/>
        <v>0</v>
      </c>
      <c r="AD123" s="11" t="str">
        <f t="shared" si="13"/>
        <v>Pruszcz Gdański</v>
      </c>
      <c r="AE123" s="11">
        <f t="shared" si="14"/>
        <v>13.527620026010689</v>
      </c>
      <c r="AF123" s="11"/>
      <c r="AG123" s="11">
        <f t="shared" si="15"/>
        <v>0.99968352427368812</v>
      </c>
      <c r="AH123" s="11">
        <f t="shared" si="16"/>
        <v>1</v>
      </c>
      <c r="AI123" s="11">
        <f t="shared" si="17"/>
        <v>1</v>
      </c>
      <c r="AJ123" s="11">
        <f t="shared" si="18"/>
        <v>1</v>
      </c>
    </row>
    <row r="124" spans="1:36" hidden="1">
      <c r="A124" s="34">
        <v>132</v>
      </c>
      <c r="B124" s="34">
        <v>120</v>
      </c>
      <c r="C124" s="35"/>
      <c r="D124" s="34">
        <v>3191</v>
      </c>
      <c r="E124" s="34" t="s">
        <v>1732</v>
      </c>
      <c r="F124" s="34" t="s">
        <v>55</v>
      </c>
      <c r="G124" s="34">
        <v>1973</v>
      </c>
      <c r="H124" s="34" t="s">
        <v>57</v>
      </c>
      <c r="I124" s="35"/>
      <c r="J124" s="34">
        <v>32</v>
      </c>
      <c r="K124" s="34">
        <v>9</v>
      </c>
      <c r="L124" s="34">
        <v>32</v>
      </c>
      <c r="M124" s="34" t="s">
        <v>1733</v>
      </c>
      <c r="N124" s="34">
        <v>0</v>
      </c>
      <c r="O124" s="34" t="s">
        <v>529</v>
      </c>
      <c r="P124" s="35"/>
      <c r="Q124" s="34" t="s">
        <v>888</v>
      </c>
      <c r="R124" s="34" t="s">
        <v>439</v>
      </c>
      <c r="S124" s="34" t="s">
        <v>1435</v>
      </c>
      <c r="T124" s="35"/>
      <c r="U124" s="34" t="s">
        <v>1610</v>
      </c>
      <c r="V124" s="34" t="s">
        <v>495</v>
      </c>
      <c r="W124" s="34" t="s">
        <v>861</v>
      </c>
      <c r="X124" s="34" t="s">
        <v>702</v>
      </c>
      <c r="Y124" s="34" t="s">
        <v>1216</v>
      </c>
      <c r="Z124" s="35"/>
      <c r="AA124" s="34" t="s">
        <v>547</v>
      </c>
      <c r="AB124" s="11" t="str">
        <f t="shared" si="11"/>
        <v>Szawkało Grzegorz</v>
      </c>
      <c r="AC124" s="11">
        <f t="shared" si="12"/>
        <v>0</v>
      </c>
      <c r="AD124" s="11" t="str">
        <f t="shared" si="13"/>
        <v>Gdańsk</v>
      </c>
      <c r="AE124" s="11">
        <f t="shared" si="14"/>
        <v>13.526763847528033</v>
      </c>
      <c r="AF124" s="11"/>
      <c r="AG124" s="11">
        <f t="shared" si="15"/>
        <v>0.99993670886075958</v>
      </c>
      <c r="AH124" s="11">
        <f t="shared" si="16"/>
        <v>1</v>
      </c>
      <c r="AI124" s="11">
        <f t="shared" si="17"/>
        <v>1</v>
      </c>
      <c r="AJ124" s="11">
        <f t="shared" si="18"/>
        <v>1</v>
      </c>
    </row>
    <row r="125" spans="1:36" hidden="1">
      <c r="A125" s="31">
        <v>133</v>
      </c>
      <c r="B125" s="31">
        <v>121</v>
      </c>
      <c r="C125" s="32"/>
      <c r="D125" s="31">
        <v>3078</v>
      </c>
      <c r="E125" s="31" t="s">
        <v>1734</v>
      </c>
      <c r="F125" s="31" t="s">
        <v>102</v>
      </c>
      <c r="G125" s="31">
        <v>1977</v>
      </c>
      <c r="H125" s="31" t="s">
        <v>1008</v>
      </c>
      <c r="I125" s="31" t="s">
        <v>1735</v>
      </c>
      <c r="J125" s="31">
        <v>32</v>
      </c>
      <c r="K125" s="31">
        <v>9</v>
      </c>
      <c r="L125" s="31">
        <v>32</v>
      </c>
      <c r="M125" s="31" t="s">
        <v>1736</v>
      </c>
      <c r="N125" s="31">
        <v>0</v>
      </c>
      <c r="O125" s="31" t="s">
        <v>341</v>
      </c>
      <c r="P125" s="32"/>
      <c r="Q125" s="31" t="s">
        <v>1564</v>
      </c>
      <c r="R125" s="31" t="s">
        <v>667</v>
      </c>
      <c r="S125" s="31" t="s">
        <v>499</v>
      </c>
      <c r="T125" s="32"/>
      <c r="U125" s="31" t="s">
        <v>624</v>
      </c>
      <c r="V125" s="31" t="s">
        <v>799</v>
      </c>
      <c r="W125" s="31" t="s">
        <v>1622</v>
      </c>
      <c r="X125" s="31" t="s">
        <v>1737</v>
      </c>
      <c r="Y125" s="31" t="s">
        <v>668</v>
      </c>
      <c r="Z125" s="32"/>
      <c r="AA125" s="31" t="s">
        <v>1005</v>
      </c>
      <c r="AB125" s="11" t="str">
        <f t="shared" si="11"/>
        <v>Gorzoch Mariusz</v>
      </c>
      <c r="AC125" s="11" t="str">
        <f t="shared" si="12"/>
        <v>Holte</v>
      </c>
      <c r="AD125" s="11" t="str">
        <f t="shared" si="13"/>
        <v>Gdansk</v>
      </c>
      <c r="AE125" s="11">
        <f t="shared" si="14"/>
        <v>13.515643381454685</v>
      </c>
      <c r="AF125" s="11"/>
      <c r="AG125" s="11">
        <f t="shared" si="15"/>
        <v>0.99917789160817061</v>
      </c>
      <c r="AH125" s="11">
        <f t="shared" si="16"/>
        <v>1</v>
      </c>
      <c r="AI125" s="11">
        <f t="shared" si="17"/>
        <v>1</v>
      </c>
      <c r="AJ125" s="11">
        <f t="shared" si="18"/>
        <v>1</v>
      </c>
    </row>
    <row r="126" spans="1:36" hidden="1">
      <c r="A126" s="34">
        <v>134</v>
      </c>
      <c r="B126" s="34">
        <v>122</v>
      </c>
      <c r="C126" s="35"/>
      <c r="D126" s="34">
        <v>3064</v>
      </c>
      <c r="E126" s="34" t="s">
        <v>1738</v>
      </c>
      <c r="F126" s="34" t="s">
        <v>1739</v>
      </c>
      <c r="G126" s="34">
        <v>1979</v>
      </c>
      <c r="H126" s="34" t="s">
        <v>508</v>
      </c>
      <c r="I126" s="34" t="s">
        <v>1735</v>
      </c>
      <c r="J126" s="34">
        <v>32</v>
      </c>
      <c r="K126" s="34">
        <v>9</v>
      </c>
      <c r="L126" s="34">
        <v>32</v>
      </c>
      <c r="M126" s="34" t="s">
        <v>1740</v>
      </c>
      <c r="N126" s="34">
        <v>0</v>
      </c>
      <c r="O126" s="34" t="s">
        <v>1249</v>
      </c>
      <c r="P126" s="35"/>
      <c r="Q126" s="34" t="s">
        <v>586</v>
      </c>
      <c r="R126" s="34" t="s">
        <v>667</v>
      </c>
      <c r="S126" s="34" t="s">
        <v>499</v>
      </c>
      <c r="T126" s="35"/>
      <c r="U126" s="34" t="s">
        <v>550</v>
      </c>
      <c r="V126" s="34" t="s">
        <v>799</v>
      </c>
      <c r="W126" s="34" t="s">
        <v>390</v>
      </c>
      <c r="X126" s="34" t="s">
        <v>1737</v>
      </c>
      <c r="Y126" s="34" t="s">
        <v>668</v>
      </c>
      <c r="Z126" s="35"/>
      <c r="AA126" s="34" t="s">
        <v>761</v>
      </c>
      <c r="AB126" s="11" t="str">
        <f t="shared" si="11"/>
        <v>Pawłocki Dominik</v>
      </c>
      <c r="AC126" s="11" t="str">
        <f t="shared" si="12"/>
        <v>Holte</v>
      </c>
      <c r="AD126" s="11" t="str">
        <f t="shared" si="13"/>
        <v>Rumia</v>
      </c>
      <c r="AE126" s="11">
        <f t="shared" si="14"/>
        <v>13.471768337542496</v>
      </c>
      <c r="AF126" s="11"/>
      <c r="AG126" s="11">
        <f t="shared" si="15"/>
        <v>0.99675375839137692</v>
      </c>
      <c r="AH126" s="11">
        <f t="shared" si="16"/>
        <v>1</v>
      </c>
      <c r="AI126" s="11">
        <f t="shared" si="17"/>
        <v>1</v>
      </c>
      <c r="AJ126" s="11">
        <f t="shared" si="18"/>
        <v>1</v>
      </c>
    </row>
    <row r="127" spans="1:36" hidden="1">
      <c r="A127" s="31">
        <v>135</v>
      </c>
      <c r="B127" s="31">
        <v>123</v>
      </c>
      <c r="C127" s="32"/>
      <c r="D127" s="31">
        <v>3148</v>
      </c>
      <c r="E127" s="31" t="s">
        <v>1741</v>
      </c>
      <c r="F127" s="31" t="s">
        <v>1096</v>
      </c>
      <c r="G127" s="31">
        <v>1962</v>
      </c>
      <c r="H127" s="31" t="s">
        <v>57</v>
      </c>
      <c r="I127" s="32"/>
      <c r="J127" s="31">
        <v>32</v>
      </c>
      <c r="K127" s="31">
        <v>9</v>
      </c>
      <c r="L127" s="31">
        <v>32</v>
      </c>
      <c r="M127" s="31" t="s">
        <v>1742</v>
      </c>
      <c r="N127" s="31">
        <v>0</v>
      </c>
      <c r="O127" s="31" t="s">
        <v>613</v>
      </c>
      <c r="P127" s="32"/>
      <c r="Q127" s="31" t="s">
        <v>1117</v>
      </c>
      <c r="R127" s="31" t="s">
        <v>557</v>
      </c>
      <c r="S127" s="31" t="s">
        <v>544</v>
      </c>
      <c r="T127" s="32"/>
      <c r="U127" s="31" t="s">
        <v>1610</v>
      </c>
      <c r="V127" s="31" t="s">
        <v>1511</v>
      </c>
      <c r="W127" s="31" t="s">
        <v>1004</v>
      </c>
      <c r="X127" s="31" t="s">
        <v>551</v>
      </c>
      <c r="Y127" s="31" t="s">
        <v>1301</v>
      </c>
      <c r="Z127" s="32"/>
      <c r="AA127" s="31" t="s">
        <v>1081</v>
      </c>
      <c r="AB127" s="11" t="str">
        <f t="shared" si="11"/>
        <v>Filipczak Sławomir</v>
      </c>
      <c r="AC127" s="11">
        <f t="shared" si="12"/>
        <v>0</v>
      </c>
      <c r="AD127" s="11" t="str">
        <f t="shared" si="13"/>
        <v>Gdańsk</v>
      </c>
      <c r="AE127" s="11">
        <f t="shared" si="14"/>
        <v>13.28709162517519</v>
      </c>
      <c r="AF127" s="11"/>
      <c r="AG127" s="11">
        <f t="shared" si="15"/>
        <v>0.98629157600248674</v>
      </c>
      <c r="AH127" s="11">
        <f t="shared" si="16"/>
        <v>1</v>
      </c>
      <c r="AI127" s="11">
        <f t="shared" si="17"/>
        <v>1</v>
      </c>
      <c r="AJ127" s="11">
        <f t="shared" si="18"/>
        <v>1</v>
      </c>
    </row>
    <row r="128" spans="1:36" hidden="1">
      <c r="A128" s="34">
        <v>136</v>
      </c>
      <c r="B128" s="34">
        <v>124</v>
      </c>
      <c r="C128" s="35"/>
      <c r="D128" s="34">
        <v>3153</v>
      </c>
      <c r="E128" s="34" t="s">
        <v>1743</v>
      </c>
      <c r="F128" s="34" t="s">
        <v>472</v>
      </c>
      <c r="G128" s="34">
        <v>1986</v>
      </c>
      <c r="H128" s="34" t="s">
        <v>85</v>
      </c>
      <c r="I128" s="34" t="s">
        <v>1744</v>
      </c>
      <c r="J128" s="34">
        <v>32</v>
      </c>
      <c r="K128" s="34">
        <v>9</v>
      </c>
      <c r="L128" s="34">
        <v>32</v>
      </c>
      <c r="M128" s="34" t="s">
        <v>1745</v>
      </c>
      <c r="N128" s="34">
        <v>0</v>
      </c>
      <c r="O128" s="34" t="s">
        <v>321</v>
      </c>
      <c r="P128" s="35"/>
      <c r="Q128" s="34" t="s">
        <v>1746</v>
      </c>
      <c r="R128" s="34" t="s">
        <v>278</v>
      </c>
      <c r="S128" s="34" t="s">
        <v>1404</v>
      </c>
      <c r="T128" s="35"/>
      <c r="U128" s="34" t="s">
        <v>1162</v>
      </c>
      <c r="V128" s="34" t="s">
        <v>503</v>
      </c>
      <c r="W128" s="34" t="s">
        <v>277</v>
      </c>
      <c r="X128" s="34" t="s">
        <v>450</v>
      </c>
      <c r="Y128" s="34" t="s">
        <v>658</v>
      </c>
      <c r="Z128" s="35"/>
      <c r="AA128" s="34" t="s">
        <v>1081</v>
      </c>
      <c r="AB128" s="11" t="str">
        <f t="shared" si="11"/>
        <v>Drożdż Michał</v>
      </c>
      <c r="AC128" s="11" t="str">
        <f t="shared" si="12"/>
        <v>GIS Support</v>
      </c>
      <c r="AD128" s="11" t="str">
        <f t="shared" si="13"/>
        <v>Poznań</v>
      </c>
      <c r="AE128" s="11">
        <f t="shared" si="14"/>
        <v>13.275949236943999</v>
      </c>
      <c r="AF128" s="11"/>
      <c r="AG128" s="11">
        <f t="shared" si="15"/>
        <v>0.99916141255396484</v>
      </c>
      <c r="AH128" s="11">
        <f t="shared" si="16"/>
        <v>1</v>
      </c>
      <c r="AI128" s="11">
        <f t="shared" si="17"/>
        <v>1</v>
      </c>
      <c r="AJ128" s="11">
        <f t="shared" si="18"/>
        <v>1</v>
      </c>
    </row>
    <row r="129" spans="1:36" hidden="1">
      <c r="A129" s="31">
        <v>137</v>
      </c>
      <c r="B129" s="31">
        <v>125</v>
      </c>
      <c r="C129" s="32"/>
      <c r="D129" s="31">
        <v>3180</v>
      </c>
      <c r="E129" s="31" t="s">
        <v>1747</v>
      </c>
      <c r="F129" s="31" t="s">
        <v>1748</v>
      </c>
      <c r="G129" s="31">
        <v>1986</v>
      </c>
      <c r="H129" s="31" t="s">
        <v>85</v>
      </c>
      <c r="I129" s="32"/>
      <c r="J129" s="31">
        <v>32</v>
      </c>
      <c r="K129" s="31">
        <v>9</v>
      </c>
      <c r="L129" s="31">
        <v>32</v>
      </c>
      <c r="M129" s="31" t="s">
        <v>1749</v>
      </c>
      <c r="N129" s="31">
        <v>0</v>
      </c>
      <c r="O129" s="31" t="s">
        <v>321</v>
      </c>
      <c r="P129" s="32"/>
      <c r="Q129" s="31" t="s">
        <v>1746</v>
      </c>
      <c r="R129" s="31" t="s">
        <v>278</v>
      </c>
      <c r="S129" s="31" t="s">
        <v>1404</v>
      </c>
      <c r="T129" s="32"/>
      <c r="U129" s="31" t="s">
        <v>1162</v>
      </c>
      <c r="V129" s="31" t="s">
        <v>778</v>
      </c>
      <c r="W129" s="31" t="s">
        <v>277</v>
      </c>
      <c r="X129" s="31" t="s">
        <v>450</v>
      </c>
      <c r="Y129" s="31" t="s">
        <v>658</v>
      </c>
      <c r="Z129" s="32"/>
      <c r="AA129" s="31" t="s">
        <v>1081</v>
      </c>
      <c r="AB129" s="11" t="str">
        <f t="shared" si="11"/>
        <v>Korbal Jędrzej</v>
      </c>
      <c r="AC129" s="11">
        <f t="shared" si="12"/>
        <v>0</v>
      </c>
      <c r="AD129" s="11" t="str">
        <f t="shared" si="13"/>
        <v>Poznań</v>
      </c>
      <c r="AE129" s="11">
        <f t="shared" si="14"/>
        <v>13.274712347263538</v>
      </c>
      <c r="AF129" s="11"/>
      <c r="AG129" s="11">
        <f t="shared" si="15"/>
        <v>0.99990683229813659</v>
      </c>
      <c r="AH129" s="11">
        <f t="shared" si="16"/>
        <v>1</v>
      </c>
      <c r="AI129" s="11">
        <f t="shared" si="17"/>
        <v>1</v>
      </c>
      <c r="AJ129" s="11">
        <f t="shared" si="18"/>
        <v>1</v>
      </c>
    </row>
    <row r="130" spans="1:36" hidden="1">
      <c r="A130" s="34">
        <v>138</v>
      </c>
      <c r="B130" s="34">
        <v>126</v>
      </c>
      <c r="C130" s="35"/>
      <c r="D130" s="34">
        <v>3139</v>
      </c>
      <c r="E130" s="34" t="s">
        <v>1750</v>
      </c>
      <c r="F130" s="34" t="s">
        <v>522</v>
      </c>
      <c r="G130" s="34">
        <v>1975</v>
      </c>
      <c r="H130" s="34" t="s">
        <v>47</v>
      </c>
      <c r="I130" s="35"/>
      <c r="J130" s="34">
        <v>32</v>
      </c>
      <c r="K130" s="34">
        <v>9</v>
      </c>
      <c r="L130" s="34">
        <v>32</v>
      </c>
      <c r="M130" s="34" t="s">
        <v>1751</v>
      </c>
      <c r="N130" s="34">
        <v>0</v>
      </c>
      <c r="O130" s="34" t="s">
        <v>348</v>
      </c>
      <c r="P130" s="35"/>
      <c r="Q130" s="34" t="s">
        <v>575</v>
      </c>
      <c r="R130" s="34" t="s">
        <v>1329</v>
      </c>
      <c r="S130" s="34" t="s">
        <v>683</v>
      </c>
      <c r="T130" s="35"/>
      <c r="U130" s="34" t="s">
        <v>548</v>
      </c>
      <c r="V130" s="34" t="s">
        <v>411</v>
      </c>
      <c r="W130" s="34" t="s">
        <v>650</v>
      </c>
      <c r="X130" s="34" t="s">
        <v>634</v>
      </c>
      <c r="Y130" s="34" t="s">
        <v>1018</v>
      </c>
      <c r="Z130" s="35"/>
      <c r="AA130" s="34" t="s">
        <v>956</v>
      </c>
      <c r="AB130" s="11" t="str">
        <f t="shared" si="11"/>
        <v>Benesz Rafał</v>
      </c>
      <c r="AC130" s="11">
        <f t="shared" si="12"/>
        <v>0</v>
      </c>
      <c r="AD130" s="11" t="str">
        <f t="shared" si="13"/>
        <v>Warszawa</v>
      </c>
      <c r="AE130" s="11">
        <f t="shared" si="14"/>
        <v>13.231975531881066</v>
      </c>
      <c r="AF130" s="11"/>
      <c r="AG130" s="11">
        <f t="shared" si="15"/>
        <v>0.99678058444774642</v>
      </c>
      <c r="AH130" s="11">
        <f t="shared" si="16"/>
        <v>1</v>
      </c>
      <c r="AI130" s="11">
        <f t="shared" si="17"/>
        <v>1</v>
      </c>
      <c r="AJ130" s="11">
        <f t="shared" si="18"/>
        <v>1</v>
      </c>
    </row>
    <row r="131" spans="1:36" hidden="1">
      <c r="A131" s="34">
        <v>140</v>
      </c>
      <c r="B131" s="34">
        <v>127</v>
      </c>
      <c r="C131" s="35"/>
      <c r="D131" s="34">
        <v>3199</v>
      </c>
      <c r="E131" s="34" t="s">
        <v>1752</v>
      </c>
      <c r="F131" s="34" t="s">
        <v>1113</v>
      </c>
      <c r="G131" s="34">
        <v>1990</v>
      </c>
      <c r="H131" s="34" t="s">
        <v>1097</v>
      </c>
      <c r="I131" s="35"/>
      <c r="J131" s="34">
        <v>32</v>
      </c>
      <c r="K131" s="34">
        <v>8</v>
      </c>
      <c r="L131" s="34">
        <v>32</v>
      </c>
      <c r="M131" s="34" t="s">
        <v>1753</v>
      </c>
      <c r="N131" s="34">
        <v>0</v>
      </c>
      <c r="O131" s="35"/>
      <c r="P131" s="34" t="s">
        <v>513</v>
      </c>
      <c r="Q131" s="34" t="s">
        <v>504</v>
      </c>
      <c r="R131" s="35"/>
      <c r="S131" s="34" t="s">
        <v>436</v>
      </c>
      <c r="T131" s="35"/>
      <c r="U131" s="34" t="s">
        <v>1519</v>
      </c>
      <c r="V131" s="35"/>
      <c r="W131" s="34" t="s">
        <v>1109</v>
      </c>
      <c r="X131" s="34" t="s">
        <v>1754</v>
      </c>
      <c r="Y131" s="34" t="s">
        <v>789</v>
      </c>
      <c r="Z131" s="34" t="s">
        <v>938</v>
      </c>
      <c r="AA131" s="34" t="s">
        <v>1323</v>
      </c>
      <c r="AB131" s="11" t="str">
        <f t="shared" si="11"/>
        <v>Wysocki Maciej</v>
      </c>
      <c r="AC131" s="11">
        <f t="shared" si="12"/>
        <v>0</v>
      </c>
      <c r="AD131" s="11" t="str">
        <f t="shared" si="13"/>
        <v>Solec Kujawski</v>
      </c>
      <c r="AE131" s="11">
        <f t="shared" si="14"/>
        <v>12.923917726382131</v>
      </c>
      <c r="AF131" s="11"/>
      <c r="AG131" s="11">
        <f t="shared" si="15"/>
        <v>1.049035526401247</v>
      </c>
      <c r="AH131" s="11">
        <f t="shared" si="16"/>
        <v>0.88888888888888884</v>
      </c>
      <c r="AI131" s="11">
        <f t="shared" si="17"/>
        <v>1</v>
      </c>
      <c r="AJ131" s="11">
        <f t="shared" si="18"/>
        <v>0.97671868386117389</v>
      </c>
    </row>
    <row r="132" spans="1:36" hidden="1">
      <c r="A132" s="31">
        <v>141</v>
      </c>
      <c r="B132" s="31">
        <v>128</v>
      </c>
      <c r="C132" s="32"/>
      <c r="D132" s="31">
        <v>3047</v>
      </c>
      <c r="E132" s="31" t="s">
        <v>1380</v>
      </c>
      <c r="F132" s="31" t="s">
        <v>1202</v>
      </c>
      <c r="G132" s="31">
        <v>1965</v>
      </c>
      <c r="H132" s="31" t="s">
        <v>1755</v>
      </c>
      <c r="I132" s="32"/>
      <c r="J132" s="31">
        <v>32</v>
      </c>
      <c r="K132" s="31">
        <v>8</v>
      </c>
      <c r="L132" s="31">
        <v>32</v>
      </c>
      <c r="M132" s="31" t="s">
        <v>1756</v>
      </c>
      <c r="N132" s="31">
        <v>0</v>
      </c>
      <c r="O132" s="32"/>
      <c r="P132" s="32"/>
      <c r="Q132" s="31" t="s">
        <v>751</v>
      </c>
      <c r="R132" s="31" t="s">
        <v>514</v>
      </c>
      <c r="S132" s="32"/>
      <c r="T132" s="31" t="s">
        <v>1003</v>
      </c>
      <c r="U132" s="31" t="s">
        <v>813</v>
      </c>
      <c r="V132" s="31" t="s">
        <v>593</v>
      </c>
      <c r="W132" s="32"/>
      <c r="X132" s="31" t="s">
        <v>308</v>
      </c>
      <c r="Y132" s="31" t="s">
        <v>460</v>
      </c>
      <c r="Z132" s="31" t="s">
        <v>1184</v>
      </c>
      <c r="AA132" s="31" t="s">
        <v>1323</v>
      </c>
      <c r="AB132" s="11" t="str">
        <f t="shared" si="11"/>
        <v>Walczak Eugeniusz</v>
      </c>
      <c r="AC132" s="11">
        <f t="shared" si="12"/>
        <v>0</v>
      </c>
      <c r="AD132" s="11" t="str">
        <f t="shared" si="13"/>
        <v>Łobez</v>
      </c>
      <c r="AE132" s="11">
        <f t="shared" si="14"/>
        <v>12.921400080071797</v>
      </c>
      <c r="AF132" s="11"/>
      <c r="AG132" s="11">
        <f t="shared" si="15"/>
        <v>0.99980519480519481</v>
      </c>
      <c r="AH132" s="11">
        <f t="shared" si="16"/>
        <v>1</v>
      </c>
      <c r="AI132" s="11">
        <f t="shared" si="17"/>
        <v>1</v>
      </c>
      <c r="AJ132" s="11">
        <f t="shared" si="18"/>
        <v>1</v>
      </c>
    </row>
    <row r="133" spans="1:36" hidden="1">
      <c r="A133" s="34">
        <v>142</v>
      </c>
      <c r="B133" s="34">
        <v>129</v>
      </c>
      <c r="C133" s="35"/>
      <c r="D133" s="34">
        <v>3200</v>
      </c>
      <c r="E133" s="34" t="s">
        <v>1757</v>
      </c>
      <c r="F133" s="34" t="s">
        <v>1572</v>
      </c>
      <c r="G133" s="34">
        <v>1990</v>
      </c>
      <c r="H133" s="34" t="s">
        <v>1097</v>
      </c>
      <c r="I133" s="35"/>
      <c r="J133" s="34">
        <v>32</v>
      </c>
      <c r="K133" s="34">
        <v>8</v>
      </c>
      <c r="L133" s="34">
        <v>32</v>
      </c>
      <c r="M133" s="34" t="s">
        <v>1758</v>
      </c>
      <c r="N133" s="34">
        <v>0</v>
      </c>
      <c r="O133" s="35"/>
      <c r="P133" s="34" t="s">
        <v>513</v>
      </c>
      <c r="Q133" s="34" t="s">
        <v>1216</v>
      </c>
      <c r="R133" s="35"/>
      <c r="S133" s="34" t="s">
        <v>436</v>
      </c>
      <c r="T133" s="35"/>
      <c r="U133" s="34" t="s">
        <v>729</v>
      </c>
      <c r="V133" s="35"/>
      <c r="W133" s="34" t="s">
        <v>762</v>
      </c>
      <c r="X133" s="34" t="s">
        <v>1759</v>
      </c>
      <c r="Y133" s="34" t="s">
        <v>789</v>
      </c>
      <c r="Z133" s="34" t="s">
        <v>378</v>
      </c>
      <c r="AA133" s="34" t="s">
        <v>1323</v>
      </c>
      <c r="AB133" s="11" t="str">
        <f t="shared" si="11"/>
        <v>Kotkowski Kamil</v>
      </c>
      <c r="AC133" s="11">
        <f t="shared" si="12"/>
        <v>0</v>
      </c>
      <c r="AD133" s="11" t="str">
        <f t="shared" si="13"/>
        <v>Solec Kujawski</v>
      </c>
      <c r="AE133" s="11">
        <f t="shared" si="14"/>
        <v>12.911339296204623</v>
      </c>
      <c r="AF133" s="11"/>
      <c r="AG133" s="11">
        <f t="shared" si="15"/>
        <v>0.99922138593303911</v>
      </c>
      <c r="AH133" s="11">
        <f t="shared" si="16"/>
        <v>1</v>
      </c>
      <c r="AI133" s="11">
        <f t="shared" si="17"/>
        <v>1</v>
      </c>
      <c r="AJ133" s="11">
        <f t="shared" si="18"/>
        <v>1</v>
      </c>
    </row>
    <row r="134" spans="1:36" hidden="1">
      <c r="A134" s="31">
        <v>143</v>
      </c>
      <c r="B134" s="31">
        <v>130</v>
      </c>
      <c r="C134" s="32"/>
      <c r="D134" s="31">
        <v>3212</v>
      </c>
      <c r="E134" s="31" t="s">
        <v>1760</v>
      </c>
      <c r="F134" s="31" t="s">
        <v>1572</v>
      </c>
      <c r="G134" s="31">
        <v>1995</v>
      </c>
      <c r="H134" s="31" t="s">
        <v>1761</v>
      </c>
      <c r="I134" s="31" t="s">
        <v>1762</v>
      </c>
      <c r="J134" s="31">
        <v>32</v>
      </c>
      <c r="K134" s="31">
        <v>8</v>
      </c>
      <c r="L134" s="31">
        <v>32</v>
      </c>
      <c r="M134" s="31" t="s">
        <v>1763</v>
      </c>
      <c r="N134" s="31">
        <v>0</v>
      </c>
      <c r="O134" s="31" t="s">
        <v>1109</v>
      </c>
      <c r="P134" s="32"/>
      <c r="Q134" s="31" t="s">
        <v>348</v>
      </c>
      <c r="R134" s="32"/>
      <c r="S134" s="32"/>
      <c r="T134" s="31" t="s">
        <v>317</v>
      </c>
      <c r="U134" s="31" t="s">
        <v>1014</v>
      </c>
      <c r="V134" s="32"/>
      <c r="W134" s="31" t="s">
        <v>891</v>
      </c>
      <c r="X134" s="31" t="s">
        <v>843</v>
      </c>
      <c r="Y134" s="31" t="s">
        <v>338</v>
      </c>
      <c r="Z134" s="31" t="s">
        <v>328</v>
      </c>
      <c r="AA134" s="31" t="s">
        <v>1334</v>
      </c>
      <c r="AB134" s="11" t="str">
        <f t="shared" si="11"/>
        <v>Czapiewski Kamil</v>
      </c>
      <c r="AC134" s="11" t="str">
        <f t="shared" si="12"/>
        <v>Blask i Objętość</v>
      </c>
      <c r="AD134" s="11" t="str">
        <f t="shared" si="13"/>
        <v>Ostrzyce</v>
      </c>
      <c r="AE134" s="11">
        <f t="shared" si="14"/>
        <v>12.465674449232953</v>
      </c>
      <c r="AF134" s="11"/>
      <c r="AG134" s="11">
        <f t="shared" si="15"/>
        <v>0.9654826786944809</v>
      </c>
      <c r="AH134" s="11">
        <f t="shared" si="16"/>
        <v>1</v>
      </c>
      <c r="AI134" s="11">
        <f t="shared" si="17"/>
        <v>1</v>
      </c>
      <c r="AJ134" s="11">
        <f t="shared" si="18"/>
        <v>1</v>
      </c>
    </row>
    <row r="135" spans="1:36" hidden="1">
      <c r="A135" s="34">
        <v>144</v>
      </c>
      <c r="B135" s="34">
        <v>131</v>
      </c>
      <c r="C135" s="35"/>
      <c r="D135" s="34">
        <v>3171</v>
      </c>
      <c r="E135" s="34" t="s">
        <v>1764</v>
      </c>
      <c r="F135" s="34" t="s">
        <v>1765</v>
      </c>
      <c r="G135" s="34">
        <v>1993</v>
      </c>
      <c r="H135" s="34" t="s">
        <v>1766</v>
      </c>
      <c r="I135" s="34" t="s">
        <v>1762</v>
      </c>
      <c r="J135" s="34">
        <v>32</v>
      </c>
      <c r="K135" s="34">
        <v>8</v>
      </c>
      <c r="L135" s="34">
        <v>32</v>
      </c>
      <c r="M135" s="34" t="s">
        <v>1767</v>
      </c>
      <c r="N135" s="34">
        <v>0</v>
      </c>
      <c r="O135" s="34" t="s">
        <v>1109</v>
      </c>
      <c r="P135" s="35"/>
      <c r="Q135" s="34" t="s">
        <v>348</v>
      </c>
      <c r="R135" s="35"/>
      <c r="S135" s="35"/>
      <c r="T135" s="34" t="s">
        <v>317</v>
      </c>
      <c r="U135" s="34" t="s">
        <v>1014</v>
      </c>
      <c r="V135" s="35"/>
      <c r="W135" s="34" t="s">
        <v>891</v>
      </c>
      <c r="X135" s="34" t="s">
        <v>516</v>
      </c>
      <c r="Y135" s="34" t="s">
        <v>338</v>
      </c>
      <c r="Z135" s="34" t="s">
        <v>282</v>
      </c>
      <c r="AA135" s="34" t="s">
        <v>1334</v>
      </c>
      <c r="AB135" s="11" t="str">
        <f t="shared" ref="AB135:AB198" si="19">E135&amp;" "&amp;F135</f>
        <v>Bereza Eryk</v>
      </c>
      <c r="AC135" s="11" t="str">
        <f t="shared" ref="AC135:AC198" si="20">I135</f>
        <v>Blask i Objętość</v>
      </c>
      <c r="AD135" s="11" t="str">
        <f t="shared" ref="AD135:AD198" si="21">H135</f>
        <v>Goręczyno</v>
      </c>
      <c r="AE135" s="11">
        <f t="shared" ref="AE135:AE198" si="22">MAX(AE134*IF(AI135&lt;1,AI135,IF(AJ135&lt;1,AJ135,IF(AG135&lt;1,AG135,1))),0)</f>
        <v>12.463332157904651</v>
      </c>
      <c r="AF135" s="11"/>
      <c r="AG135" s="11">
        <f t="shared" ref="AG135:AG198" si="23">M134/M135</f>
        <v>0.99981210071401738</v>
      </c>
      <c r="AH135" s="11">
        <f t="shared" ref="AH135:AH198" si="24">K135/K134</f>
        <v>1</v>
      </c>
      <c r="AI135" s="11">
        <f t="shared" ref="AI135:AI198" si="25">J135/J134</f>
        <v>1</v>
      </c>
      <c r="AJ135" s="11">
        <f t="shared" ref="AJ135:AJ198" si="26">(K135/K134)^0.2</f>
        <v>1</v>
      </c>
    </row>
    <row r="136" spans="1:36" hidden="1">
      <c r="A136" s="34">
        <v>146</v>
      </c>
      <c r="B136" s="34">
        <v>132</v>
      </c>
      <c r="C136" s="35"/>
      <c r="D136" s="34">
        <v>3172</v>
      </c>
      <c r="E136" s="34" t="s">
        <v>1768</v>
      </c>
      <c r="F136" s="34" t="s">
        <v>46</v>
      </c>
      <c r="G136" s="34">
        <v>1991</v>
      </c>
      <c r="H136" s="34" t="s">
        <v>1766</v>
      </c>
      <c r="I136" s="34" t="s">
        <v>1762</v>
      </c>
      <c r="J136" s="34">
        <v>32</v>
      </c>
      <c r="K136" s="34">
        <v>8</v>
      </c>
      <c r="L136" s="34">
        <v>32</v>
      </c>
      <c r="M136" s="34" t="s">
        <v>1769</v>
      </c>
      <c r="N136" s="34">
        <v>0</v>
      </c>
      <c r="O136" s="34" t="s">
        <v>1109</v>
      </c>
      <c r="P136" s="35"/>
      <c r="Q136" s="34" t="s">
        <v>658</v>
      </c>
      <c r="R136" s="35"/>
      <c r="S136" s="35"/>
      <c r="T136" s="34" t="s">
        <v>317</v>
      </c>
      <c r="U136" s="34" t="s">
        <v>1014</v>
      </c>
      <c r="V136" s="35"/>
      <c r="W136" s="34" t="s">
        <v>891</v>
      </c>
      <c r="X136" s="34" t="s">
        <v>516</v>
      </c>
      <c r="Y136" s="34" t="s">
        <v>996</v>
      </c>
      <c r="Z136" s="34" t="s">
        <v>328</v>
      </c>
      <c r="AA136" s="34" t="s">
        <v>1334</v>
      </c>
      <c r="AB136" s="11" t="str">
        <f t="shared" si="19"/>
        <v>Gawkowski Piotr</v>
      </c>
      <c r="AC136" s="11" t="str">
        <f t="shared" si="20"/>
        <v>Blask i Objętość</v>
      </c>
      <c r="AD136" s="11" t="str">
        <f t="shared" si="21"/>
        <v>Goręczyno</v>
      </c>
      <c r="AE136" s="11">
        <f t="shared" si="22"/>
        <v>12.457090348886043</v>
      </c>
      <c r="AF136" s="11"/>
      <c r="AG136" s="11">
        <f t="shared" si="23"/>
        <v>0.99949918617753852</v>
      </c>
      <c r="AH136" s="11">
        <f t="shared" si="24"/>
        <v>1</v>
      </c>
      <c r="AI136" s="11">
        <f t="shared" si="25"/>
        <v>1</v>
      </c>
      <c r="AJ136" s="11">
        <f t="shared" si="26"/>
        <v>1</v>
      </c>
    </row>
    <row r="137" spans="1:36" hidden="1">
      <c r="A137" s="31">
        <v>147</v>
      </c>
      <c r="B137" s="31">
        <v>133</v>
      </c>
      <c r="C137" s="32"/>
      <c r="D137" s="31">
        <v>3215</v>
      </c>
      <c r="E137" s="31" t="s">
        <v>1770</v>
      </c>
      <c r="F137" s="31" t="s">
        <v>1096</v>
      </c>
      <c r="G137" s="31">
        <v>1975</v>
      </c>
      <c r="H137" s="31" t="s">
        <v>1771</v>
      </c>
      <c r="I137" s="32"/>
      <c r="J137" s="31">
        <v>31</v>
      </c>
      <c r="K137" s="31">
        <v>9</v>
      </c>
      <c r="L137" s="31">
        <v>31</v>
      </c>
      <c r="M137" s="31" t="s">
        <v>1772</v>
      </c>
      <c r="N137" s="31">
        <v>0</v>
      </c>
      <c r="O137" s="32"/>
      <c r="P137" s="31" t="s">
        <v>821</v>
      </c>
      <c r="Q137" s="31" t="s">
        <v>630</v>
      </c>
      <c r="R137" s="31" t="s">
        <v>990</v>
      </c>
      <c r="S137" s="31" t="s">
        <v>729</v>
      </c>
      <c r="T137" s="31" t="s">
        <v>861</v>
      </c>
      <c r="U137" s="32"/>
      <c r="V137" s="31" t="s">
        <v>636</v>
      </c>
      <c r="W137" s="31" t="s">
        <v>1025</v>
      </c>
      <c r="X137" s="31" t="s">
        <v>499</v>
      </c>
      <c r="Y137" s="32"/>
      <c r="Z137" s="31" t="s">
        <v>712</v>
      </c>
      <c r="AA137" s="31" t="s">
        <v>291</v>
      </c>
      <c r="AB137" s="11" t="str">
        <f t="shared" si="19"/>
        <v>Szmuda Sławomir</v>
      </c>
      <c r="AC137" s="11">
        <f t="shared" si="20"/>
        <v>0</v>
      </c>
      <c r="AD137" s="11" t="str">
        <f t="shared" si="21"/>
        <v>Luzino</v>
      </c>
      <c r="AE137" s="11">
        <f t="shared" si="22"/>
        <v>12.067806275483354</v>
      </c>
      <c r="AF137" s="11"/>
      <c r="AG137" s="11">
        <f t="shared" si="23"/>
        <v>1.0271677973185867</v>
      </c>
      <c r="AH137" s="11">
        <f t="shared" si="24"/>
        <v>1.125</v>
      </c>
      <c r="AI137" s="11">
        <f t="shared" si="25"/>
        <v>0.96875</v>
      </c>
      <c r="AJ137" s="11">
        <f t="shared" si="26"/>
        <v>1.0238362555396097</v>
      </c>
    </row>
    <row r="138" spans="1:36" hidden="1">
      <c r="A138" s="34">
        <v>148</v>
      </c>
      <c r="B138" s="34">
        <v>134</v>
      </c>
      <c r="C138" s="35"/>
      <c r="D138" s="34">
        <v>3214</v>
      </c>
      <c r="E138" s="34" t="s">
        <v>1773</v>
      </c>
      <c r="F138" s="34" t="s">
        <v>1424</v>
      </c>
      <c r="G138" s="34">
        <v>1954</v>
      </c>
      <c r="H138" s="34" t="s">
        <v>1203</v>
      </c>
      <c r="I138" s="35"/>
      <c r="J138" s="34">
        <v>31</v>
      </c>
      <c r="K138" s="34">
        <v>9</v>
      </c>
      <c r="L138" s="34">
        <v>31</v>
      </c>
      <c r="M138" s="34" t="s">
        <v>1774</v>
      </c>
      <c r="N138" s="34">
        <v>0</v>
      </c>
      <c r="O138" s="35"/>
      <c r="P138" s="34" t="s">
        <v>1490</v>
      </c>
      <c r="Q138" s="34" t="s">
        <v>630</v>
      </c>
      <c r="R138" s="34" t="s">
        <v>990</v>
      </c>
      <c r="S138" s="34" t="s">
        <v>729</v>
      </c>
      <c r="T138" s="34" t="s">
        <v>861</v>
      </c>
      <c r="U138" s="35"/>
      <c r="V138" s="34" t="s">
        <v>636</v>
      </c>
      <c r="W138" s="34" t="s">
        <v>588</v>
      </c>
      <c r="X138" s="34" t="s">
        <v>338</v>
      </c>
      <c r="Y138" s="35"/>
      <c r="Z138" s="34" t="s">
        <v>667</v>
      </c>
      <c r="AA138" s="34" t="s">
        <v>291</v>
      </c>
      <c r="AB138" s="11" t="str">
        <f t="shared" si="19"/>
        <v>Turek Witold</v>
      </c>
      <c r="AC138" s="11">
        <f t="shared" si="20"/>
        <v>0</v>
      </c>
      <c r="AD138" s="11" t="str">
        <f t="shared" si="21"/>
        <v>Wejherowo</v>
      </c>
      <c r="AE138" s="11">
        <f t="shared" si="22"/>
        <v>12.062764448719591</v>
      </c>
      <c r="AF138" s="11"/>
      <c r="AG138" s="11">
        <f t="shared" si="23"/>
        <v>0.99958220851009127</v>
      </c>
      <c r="AH138" s="11">
        <f t="shared" si="24"/>
        <v>1</v>
      </c>
      <c r="AI138" s="11">
        <f t="shared" si="25"/>
        <v>1</v>
      </c>
      <c r="AJ138" s="11">
        <f t="shared" si="26"/>
        <v>1</v>
      </c>
    </row>
    <row r="139" spans="1:36">
      <c r="A139" s="31">
        <v>149</v>
      </c>
      <c r="B139" s="31">
        <v>135</v>
      </c>
      <c r="C139" s="32"/>
      <c r="D139" s="31">
        <v>3017</v>
      </c>
      <c r="E139" s="31" t="s">
        <v>1487</v>
      </c>
      <c r="F139" s="31" t="s">
        <v>46</v>
      </c>
      <c r="G139" s="31">
        <v>1977</v>
      </c>
      <c r="H139" s="31" t="s">
        <v>57</v>
      </c>
      <c r="I139" s="32"/>
      <c r="J139" s="31">
        <v>31</v>
      </c>
      <c r="K139" s="31">
        <v>8</v>
      </c>
      <c r="L139" s="31">
        <v>31</v>
      </c>
      <c r="M139" s="31" t="s">
        <v>1775</v>
      </c>
      <c r="N139" s="31">
        <v>0</v>
      </c>
      <c r="O139" s="31" t="s">
        <v>571</v>
      </c>
      <c r="P139" s="32"/>
      <c r="Q139" s="31" t="s">
        <v>1450</v>
      </c>
      <c r="R139" s="32"/>
      <c r="S139" s="32"/>
      <c r="T139" s="31" t="s">
        <v>683</v>
      </c>
      <c r="U139" s="31" t="s">
        <v>468</v>
      </c>
      <c r="V139" s="31" t="s">
        <v>1033</v>
      </c>
      <c r="W139" s="32"/>
      <c r="X139" s="31" t="s">
        <v>495</v>
      </c>
      <c r="Y139" s="31" t="s">
        <v>585</v>
      </c>
      <c r="Z139" s="31" t="s">
        <v>790</v>
      </c>
      <c r="AA139" s="31" t="s">
        <v>644</v>
      </c>
      <c r="AB139" s="11" t="str">
        <f t="shared" si="19"/>
        <v>Olszewski Piotr</v>
      </c>
      <c r="AC139" s="11">
        <f t="shared" si="20"/>
        <v>0</v>
      </c>
      <c r="AD139" s="11" t="str">
        <f t="shared" si="21"/>
        <v>Gdańsk</v>
      </c>
      <c r="AE139" s="11">
        <f t="shared" si="22"/>
        <v>11.781927416080757</v>
      </c>
      <c r="AF139" s="11"/>
      <c r="AG139" s="11">
        <f t="shared" si="23"/>
        <v>1.1046577676796363</v>
      </c>
      <c r="AH139" s="11">
        <f t="shared" si="24"/>
        <v>0.88888888888888884</v>
      </c>
      <c r="AI139" s="11">
        <f t="shared" si="25"/>
        <v>1</v>
      </c>
      <c r="AJ139" s="11">
        <f t="shared" si="26"/>
        <v>0.97671868386117389</v>
      </c>
    </row>
    <row r="140" spans="1:36" hidden="1">
      <c r="A140" s="34">
        <v>150</v>
      </c>
      <c r="B140" s="34">
        <v>136</v>
      </c>
      <c r="C140" s="35"/>
      <c r="D140" s="34">
        <v>3141</v>
      </c>
      <c r="E140" s="34" t="s">
        <v>1545</v>
      </c>
      <c r="F140" s="34" t="s">
        <v>1633</v>
      </c>
      <c r="G140" s="34">
        <v>1987</v>
      </c>
      <c r="H140" s="34" t="s">
        <v>1776</v>
      </c>
      <c r="I140" s="34" t="s">
        <v>1777</v>
      </c>
      <c r="J140" s="34">
        <v>31</v>
      </c>
      <c r="K140" s="34">
        <v>7</v>
      </c>
      <c r="L140" s="34">
        <v>31</v>
      </c>
      <c r="M140" s="34" t="s">
        <v>1778</v>
      </c>
      <c r="N140" s="34">
        <v>0</v>
      </c>
      <c r="O140" s="35"/>
      <c r="P140" s="35"/>
      <c r="Q140" s="34" t="s">
        <v>428</v>
      </c>
      <c r="R140" s="35"/>
      <c r="S140" s="35"/>
      <c r="T140" s="34" t="s">
        <v>534</v>
      </c>
      <c r="U140" s="34" t="s">
        <v>467</v>
      </c>
      <c r="V140" s="35"/>
      <c r="W140" s="34" t="s">
        <v>1126</v>
      </c>
      <c r="X140" s="34" t="s">
        <v>821</v>
      </c>
      <c r="Y140" s="34" t="s">
        <v>1117</v>
      </c>
      <c r="Z140" s="34" t="s">
        <v>1039</v>
      </c>
      <c r="AA140" s="34" t="s">
        <v>835</v>
      </c>
      <c r="AB140" s="11" t="str">
        <f t="shared" si="19"/>
        <v>Kempa Sebastian</v>
      </c>
      <c r="AC140" s="11" t="str">
        <f t="shared" si="20"/>
        <v>OgryS</v>
      </c>
      <c r="AD140" s="11" t="str">
        <f t="shared" si="21"/>
        <v>Kartuzy</v>
      </c>
      <c r="AE140" s="11">
        <f t="shared" si="22"/>
        <v>11.471440410879582</v>
      </c>
      <c r="AF140" s="11"/>
      <c r="AG140" s="11">
        <f t="shared" si="23"/>
        <v>0.95676097958629125</v>
      </c>
      <c r="AH140" s="11">
        <f t="shared" si="24"/>
        <v>0.875</v>
      </c>
      <c r="AI140" s="11">
        <f t="shared" si="25"/>
        <v>1</v>
      </c>
      <c r="AJ140" s="11">
        <f t="shared" si="26"/>
        <v>0.97364718061516808</v>
      </c>
    </row>
    <row r="141" spans="1:36" hidden="1">
      <c r="A141" s="31">
        <v>151</v>
      </c>
      <c r="B141" s="31">
        <v>137</v>
      </c>
      <c r="C141" s="32"/>
      <c r="D141" s="31">
        <v>3027</v>
      </c>
      <c r="E141" s="31" t="s">
        <v>1779</v>
      </c>
      <c r="F141" s="31" t="s">
        <v>1187</v>
      </c>
      <c r="G141" s="31">
        <v>1987</v>
      </c>
      <c r="H141" s="31" t="s">
        <v>1780</v>
      </c>
      <c r="I141" s="31" t="s">
        <v>1777</v>
      </c>
      <c r="J141" s="31">
        <v>31</v>
      </c>
      <c r="K141" s="31">
        <v>7</v>
      </c>
      <c r="L141" s="31">
        <v>31</v>
      </c>
      <c r="M141" s="31" t="s">
        <v>1781</v>
      </c>
      <c r="N141" s="31">
        <v>0</v>
      </c>
      <c r="O141" s="32"/>
      <c r="P141" s="32"/>
      <c r="Q141" s="31" t="s">
        <v>428</v>
      </c>
      <c r="R141" s="32"/>
      <c r="S141" s="32"/>
      <c r="T141" s="31" t="s">
        <v>534</v>
      </c>
      <c r="U141" s="31" t="s">
        <v>467</v>
      </c>
      <c r="V141" s="32"/>
      <c r="W141" s="31" t="s">
        <v>1126</v>
      </c>
      <c r="X141" s="31" t="s">
        <v>821</v>
      </c>
      <c r="Y141" s="31" t="s">
        <v>1117</v>
      </c>
      <c r="Z141" s="31" t="s">
        <v>584</v>
      </c>
      <c r="AA141" s="31" t="s">
        <v>835</v>
      </c>
      <c r="AB141" s="11" t="str">
        <f t="shared" si="19"/>
        <v>Stencel Krystian</v>
      </c>
      <c r="AC141" s="11" t="str">
        <f t="shared" si="20"/>
        <v>OgryS</v>
      </c>
      <c r="AD141" s="11" t="str">
        <f t="shared" si="21"/>
        <v>Przodkowo</v>
      </c>
      <c r="AE141" s="11">
        <f t="shared" si="22"/>
        <v>11.46949253333919</v>
      </c>
      <c r="AF141" s="11"/>
      <c r="AG141" s="11">
        <f t="shared" si="23"/>
        <v>0.99983019764993553</v>
      </c>
      <c r="AH141" s="11">
        <f t="shared" si="24"/>
        <v>1</v>
      </c>
      <c r="AI141" s="11">
        <f t="shared" si="25"/>
        <v>1</v>
      </c>
      <c r="AJ141" s="11">
        <f t="shared" si="26"/>
        <v>1</v>
      </c>
    </row>
    <row r="142" spans="1:36" hidden="1">
      <c r="A142" s="34">
        <v>152</v>
      </c>
      <c r="B142" s="34">
        <v>138</v>
      </c>
      <c r="C142" s="35"/>
      <c r="D142" s="34">
        <v>3238</v>
      </c>
      <c r="E142" s="34" t="s">
        <v>1782</v>
      </c>
      <c r="F142" s="34" t="s">
        <v>48</v>
      </c>
      <c r="G142" s="34">
        <v>1987</v>
      </c>
      <c r="H142" s="34" t="s">
        <v>67</v>
      </c>
      <c r="I142" s="35"/>
      <c r="J142" s="34">
        <v>31</v>
      </c>
      <c r="K142" s="34">
        <v>7</v>
      </c>
      <c r="L142" s="34">
        <v>31</v>
      </c>
      <c r="M142" s="34" t="s">
        <v>1783</v>
      </c>
      <c r="N142" s="34">
        <v>0</v>
      </c>
      <c r="O142" s="35"/>
      <c r="P142" s="35"/>
      <c r="Q142" s="34" t="s">
        <v>550</v>
      </c>
      <c r="R142" s="35"/>
      <c r="S142" s="35"/>
      <c r="T142" s="34" t="s">
        <v>476</v>
      </c>
      <c r="U142" s="34" t="s">
        <v>271</v>
      </c>
      <c r="V142" s="35"/>
      <c r="W142" s="34" t="s">
        <v>1457</v>
      </c>
      <c r="X142" s="34" t="s">
        <v>321</v>
      </c>
      <c r="Y142" s="34" t="s">
        <v>338</v>
      </c>
      <c r="Z142" s="34" t="s">
        <v>712</v>
      </c>
      <c r="AA142" s="34" t="s">
        <v>419</v>
      </c>
      <c r="AB142" s="11" t="str">
        <f t="shared" si="19"/>
        <v>Kisiel Paweł</v>
      </c>
      <c r="AC142" s="11">
        <f t="shared" si="20"/>
        <v>0</v>
      </c>
      <c r="AD142" s="11" t="str">
        <f t="shared" si="21"/>
        <v>Słupsk</v>
      </c>
      <c r="AE142" s="11">
        <f t="shared" si="22"/>
        <v>10.763638242556834</v>
      </c>
      <c r="AF142" s="11"/>
      <c r="AG142" s="11">
        <f t="shared" si="23"/>
        <v>0.93845810625617487</v>
      </c>
      <c r="AH142" s="11">
        <f t="shared" si="24"/>
        <v>1</v>
      </c>
      <c r="AI142" s="11">
        <f t="shared" si="25"/>
        <v>1</v>
      </c>
      <c r="AJ142" s="11">
        <f t="shared" si="26"/>
        <v>1</v>
      </c>
    </row>
    <row r="143" spans="1:36" hidden="1">
      <c r="A143" s="31">
        <v>153</v>
      </c>
      <c r="B143" s="31">
        <v>139</v>
      </c>
      <c r="C143" s="32"/>
      <c r="D143" s="31">
        <v>3237</v>
      </c>
      <c r="E143" s="31" t="s">
        <v>1784</v>
      </c>
      <c r="F143" s="31" t="s">
        <v>1748</v>
      </c>
      <c r="G143" s="31">
        <v>1987</v>
      </c>
      <c r="H143" s="31" t="s">
        <v>47</v>
      </c>
      <c r="I143" s="32"/>
      <c r="J143" s="31">
        <v>31</v>
      </c>
      <c r="K143" s="31">
        <v>7</v>
      </c>
      <c r="L143" s="31">
        <v>31</v>
      </c>
      <c r="M143" s="31" t="s">
        <v>1785</v>
      </c>
      <c r="N143" s="31">
        <v>0</v>
      </c>
      <c r="O143" s="32"/>
      <c r="P143" s="32"/>
      <c r="Q143" s="31" t="s">
        <v>550</v>
      </c>
      <c r="R143" s="32"/>
      <c r="S143" s="32"/>
      <c r="T143" s="31" t="s">
        <v>476</v>
      </c>
      <c r="U143" s="31" t="s">
        <v>271</v>
      </c>
      <c r="V143" s="32"/>
      <c r="W143" s="31" t="s">
        <v>644</v>
      </c>
      <c r="X143" s="31" t="s">
        <v>321</v>
      </c>
      <c r="Y143" s="31" t="s">
        <v>338</v>
      </c>
      <c r="Z143" s="31" t="s">
        <v>712</v>
      </c>
      <c r="AA143" s="31" t="s">
        <v>1473</v>
      </c>
      <c r="AB143" s="11" t="str">
        <f t="shared" si="19"/>
        <v>Kozioł Jędrzej</v>
      </c>
      <c r="AC143" s="11">
        <f t="shared" si="20"/>
        <v>0</v>
      </c>
      <c r="AD143" s="11" t="str">
        <f t="shared" si="21"/>
        <v>Warszawa</v>
      </c>
      <c r="AE143" s="11">
        <f t="shared" si="22"/>
        <v>10.74206988348301</v>
      </c>
      <c r="AF143" s="11"/>
      <c r="AG143" s="11">
        <f t="shared" si="23"/>
        <v>0.99799618320610706</v>
      </c>
      <c r="AH143" s="11">
        <f t="shared" si="24"/>
        <v>1</v>
      </c>
      <c r="AI143" s="11">
        <f t="shared" si="25"/>
        <v>1</v>
      </c>
      <c r="AJ143" s="11">
        <f t="shared" si="26"/>
        <v>1</v>
      </c>
    </row>
    <row r="144" spans="1:36" hidden="1">
      <c r="A144" s="31">
        <v>155</v>
      </c>
      <c r="B144" s="31">
        <v>140</v>
      </c>
      <c r="C144" s="32"/>
      <c r="D144" s="31">
        <v>3077</v>
      </c>
      <c r="E144" s="31" t="s">
        <v>1786</v>
      </c>
      <c r="F144" s="31" t="s">
        <v>442</v>
      </c>
      <c r="G144" s="31">
        <v>1984</v>
      </c>
      <c r="H144" s="31" t="s">
        <v>92</v>
      </c>
      <c r="I144" s="32"/>
      <c r="J144" s="31">
        <v>31</v>
      </c>
      <c r="K144" s="31">
        <v>7</v>
      </c>
      <c r="L144" s="31">
        <v>31</v>
      </c>
      <c r="M144" s="31" t="s">
        <v>1787</v>
      </c>
      <c r="N144" s="31">
        <v>0</v>
      </c>
      <c r="O144" s="32"/>
      <c r="P144" s="32"/>
      <c r="Q144" s="31" t="s">
        <v>883</v>
      </c>
      <c r="R144" s="32"/>
      <c r="S144" s="32"/>
      <c r="T144" s="31" t="s">
        <v>285</v>
      </c>
      <c r="U144" s="31" t="s">
        <v>1093</v>
      </c>
      <c r="V144" s="32"/>
      <c r="W144" s="31" t="s">
        <v>398</v>
      </c>
      <c r="X144" s="31" t="s">
        <v>821</v>
      </c>
      <c r="Y144" s="31" t="s">
        <v>1337</v>
      </c>
      <c r="Z144" s="31" t="s">
        <v>584</v>
      </c>
      <c r="AA144" s="31" t="s">
        <v>480</v>
      </c>
      <c r="AB144" s="11" t="str">
        <f t="shared" si="19"/>
        <v>Delke Łukasz</v>
      </c>
      <c r="AC144" s="11">
        <f t="shared" si="20"/>
        <v>0</v>
      </c>
      <c r="AD144" s="11" t="str">
        <f t="shared" si="21"/>
        <v>Gdynia</v>
      </c>
      <c r="AE144" s="11">
        <f t="shared" si="22"/>
        <v>10.463833100034261</v>
      </c>
      <c r="AF144" s="11"/>
      <c r="AG144" s="11">
        <f t="shared" si="23"/>
        <v>0.97409840128888336</v>
      </c>
      <c r="AH144" s="11">
        <f t="shared" si="24"/>
        <v>1</v>
      </c>
      <c r="AI144" s="11">
        <f t="shared" si="25"/>
        <v>1</v>
      </c>
      <c r="AJ144" s="11">
        <f t="shared" si="26"/>
        <v>1</v>
      </c>
    </row>
    <row r="145" spans="1:36" hidden="1">
      <c r="A145" s="31">
        <v>157</v>
      </c>
      <c r="B145" s="31">
        <v>141</v>
      </c>
      <c r="C145" s="32"/>
      <c r="D145" s="31">
        <v>3132</v>
      </c>
      <c r="E145" s="31" t="s">
        <v>95</v>
      </c>
      <c r="F145" s="31" t="s">
        <v>102</v>
      </c>
      <c r="G145" s="31">
        <v>1971</v>
      </c>
      <c r="H145" s="31" t="s">
        <v>57</v>
      </c>
      <c r="I145" s="32"/>
      <c r="J145" s="31">
        <v>30</v>
      </c>
      <c r="K145" s="31">
        <v>8</v>
      </c>
      <c r="L145" s="31">
        <v>30</v>
      </c>
      <c r="M145" s="31" t="s">
        <v>1788</v>
      </c>
      <c r="N145" s="31">
        <v>0</v>
      </c>
      <c r="O145" s="32"/>
      <c r="P145" s="32"/>
      <c r="Q145" s="31" t="s">
        <v>287</v>
      </c>
      <c r="R145" s="31" t="s">
        <v>399</v>
      </c>
      <c r="S145" s="31" t="s">
        <v>990</v>
      </c>
      <c r="T145" s="31" t="s">
        <v>1003</v>
      </c>
      <c r="U145" s="32"/>
      <c r="V145" s="31" t="s">
        <v>978</v>
      </c>
      <c r="W145" s="31" t="s">
        <v>401</v>
      </c>
      <c r="X145" s="31" t="s">
        <v>421</v>
      </c>
      <c r="Y145" s="32"/>
      <c r="Z145" s="31" t="s">
        <v>1592</v>
      </c>
      <c r="AA145" s="31" t="s">
        <v>1323</v>
      </c>
      <c r="AB145" s="11" t="str">
        <f t="shared" si="19"/>
        <v>Zieliński Mariusz</v>
      </c>
      <c r="AC145" s="11">
        <f t="shared" si="20"/>
        <v>0</v>
      </c>
      <c r="AD145" s="11" t="str">
        <f t="shared" si="21"/>
        <v>Gdańsk</v>
      </c>
      <c r="AE145" s="11">
        <f t="shared" si="22"/>
        <v>10.126290096807349</v>
      </c>
      <c r="AF145" s="11"/>
      <c r="AG145" s="11">
        <f t="shared" si="23"/>
        <v>1.0483305183837859</v>
      </c>
      <c r="AH145" s="11">
        <f t="shared" si="24"/>
        <v>1.1428571428571428</v>
      </c>
      <c r="AI145" s="11">
        <f t="shared" si="25"/>
        <v>0.967741935483871</v>
      </c>
      <c r="AJ145" s="11">
        <f t="shared" si="26"/>
        <v>1.0270660870893518</v>
      </c>
    </row>
    <row r="146" spans="1:36" hidden="1">
      <c r="A146" s="34">
        <v>158</v>
      </c>
      <c r="B146" s="34">
        <v>142</v>
      </c>
      <c r="C146" s="35"/>
      <c r="D146" s="34">
        <v>3155</v>
      </c>
      <c r="E146" s="34" t="s">
        <v>1789</v>
      </c>
      <c r="F146" s="34" t="s">
        <v>386</v>
      </c>
      <c r="G146" s="34">
        <v>1986</v>
      </c>
      <c r="H146" s="34" t="s">
        <v>1790</v>
      </c>
      <c r="I146" s="35"/>
      <c r="J146" s="34">
        <v>30</v>
      </c>
      <c r="K146" s="34">
        <v>8</v>
      </c>
      <c r="L146" s="34">
        <v>30</v>
      </c>
      <c r="M146" s="34" t="s">
        <v>1791</v>
      </c>
      <c r="N146" s="34">
        <v>0</v>
      </c>
      <c r="O146" s="35"/>
      <c r="P146" s="35"/>
      <c r="Q146" s="34" t="s">
        <v>679</v>
      </c>
      <c r="R146" s="34" t="s">
        <v>399</v>
      </c>
      <c r="S146" s="34" t="s">
        <v>827</v>
      </c>
      <c r="T146" s="34" t="s">
        <v>1003</v>
      </c>
      <c r="U146" s="35"/>
      <c r="V146" s="34" t="s">
        <v>978</v>
      </c>
      <c r="W146" s="34" t="s">
        <v>401</v>
      </c>
      <c r="X146" s="34" t="s">
        <v>421</v>
      </c>
      <c r="Y146" s="35"/>
      <c r="Z146" s="34" t="s">
        <v>1184</v>
      </c>
      <c r="AA146" s="34" t="s">
        <v>1323</v>
      </c>
      <c r="AB146" s="11" t="str">
        <f t="shared" si="19"/>
        <v>Woronowski Adam</v>
      </c>
      <c r="AC146" s="11">
        <f t="shared" si="20"/>
        <v>0</v>
      </c>
      <c r="AD146" s="11" t="str">
        <f t="shared" si="21"/>
        <v>Gdańśk</v>
      </c>
      <c r="AE146" s="11">
        <f t="shared" si="22"/>
        <v>10.123330827694405</v>
      </c>
      <c r="AF146" s="11"/>
      <c r="AG146" s="11">
        <f t="shared" si="23"/>
        <v>0.99970776374322157</v>
      </c>
      <c r="AH146" s="11">
        <f t="shared" si="24"/>
        <v>1</v>
      </c>
      <c r="AI146" s="11">
        <f t="shared" si="25"/>
        <v>1</v>
      </c>
      <c r="AJ146" s="11">
        <f t="shared" si="26"/>
        <v>1</v>
      </c>
    </row>
    <row r="147" spans="1:36" hidden="1">
      <c r="A147" s="31">
        <v>161</v>
      </c>
      <c r="B147" s="31">
        <v>143</v>
      </c>
      <c r="C147" s="32"/>
      <c r="D147" s="31">
        <v>3090</v>
      </c>
      <c r="E147" s="31" t="s">
        <v>1792</v>
      </c>
      <c r="F147" s="31" t="s">
        <v>578</v>
      </c>
      <c r="G147" s="31">
        <v>1963</v>
      </c>
      <c r="H147" s="31" t="s">
        <v>1203</v>
      </c>
      <c r="I147" s="31" t="s">
        <v>1343</v>
      </c>
      <c r="J147" s="31">
        <v>30</v>
      </c>
      <c r="K147" s="31">
        <v>8</v>
      </c>
      <c r="L147" s="31">
        <v>30</v>
      </c>
      <c r="M147" s="31" t="s">
        <v>1793</v>
      </c>
      <c r="N147" s="31">
        <v>0</v>
      </c>
      <c r="O147" s="31" t="s">
        <v>656</v>
      </c>
      <c r="P147" s="32"/>
      <c r="Q147" s="31" t="s">
        <v>812</v>
      </c>
      <c r="R147" s="32"/>
      <c r="S147" s="31" t="s">
        <v>1282</v>
      </c>
      <c r="T147" s="32"/>
      <c r="U147" s="31" t="s">
        <v>1345</v>
      </c>
      <c r="V147" s="31" t="s">
        <v>477</v>
      </c>
      <c r="W147" s="31" t="s">
        <v>1038</v>
      </c>
      <c r="X147" s="31" t="s">
        <v>637</v>
      </c>
      <c r="Y147" s="31" t="s">
        <v>355</v>
      </c>
      <c r="Z147" s="32"/>
      <c r="AA147" s="31" t="s">
        <v>480</v>
      </c>
      <c r="AB147" s="11" t="str">
        <f t="shared" si="19"/>
        <v>Milewski Tomasz</v>
      </c>
      <c r="AC147" s="11" t="str">
        <f t="shared" si="20"/>
        <v>WTC</v>
      </c>
      <c r="AD147" s="11" t="str">
        <f t="shared" si="21"/>
        <v>Wejherowo</v>
      </c>
      <c r="AE147" s="11">
        <f t="shared" si="22"/>
        <v>9.6681309734395331</v>
      </c>
      <c r="AF147" s="11"/>
      <c r="AG147" s="11">
        <f t="shared" si="23"/>
        <v>0.95503457685986304</v>
      </c>
      <c r="AH147" s="11">
        <f t="shared" si="24"/>
        <v>1</v>
      </c>
      <c r="AI147" s="11">
        <f t="shared" si="25"/>
        <v>1</v>
      </c>
      <c r="AJ147" s="11">
        <f t="shared" si="26"/>
        <v>1</v>
      </c>
    </row>
    <row r="148" spans="1:36" hidden="1">
      <c r="A148" s="34">
        <v>162</v>
      </c>
      <c r="B148" s="34">
        <v>144</v>
      </c>
      <c r="C148" s="35"/>
      <c r="D148" s="34">
        <v>3220</v>
      </c>
      <c r="E148" s="34" t="s">
        <v>1794</v>
      </c>
      <c r="F148" s="34" t="s">
        <v>1459</v>
      </c>
      <c r="G148" s="34">
        <v>1986</v>
      </c>
      <c r="H148" s="34" t="s">
        <v>324</v>
      </c>
      <c r="I148" s="35"/>
      <c r="J148" s="34">
        <v>30</v>
      </c>
      <c r="K148" s="34">
        <v>7</v>
      </c>
      <c r="L148" s="34">
        <v>30</v>
      </c>
      <c r="M148" s="34" t="s">
        <v>1795</v>
      </c>
      <c r="N148" s="34">
        <v>0</v>
      </c>
      <c r="O148" s="35"/>
      <c r="P148" s="35"/>
      <c r="Q148" s="34" t="s">
        <v>1329</v>
      </c>
      <c r="R148" s="35"/>
      <c r="S148" s="35"/>
      <c r="T148" s="34" t="s">
        <v>910</v>
      </c>
      <c r="U148" s="34" t="s">
        <v>706</v>
      </c>
      <c r="V148" s="34" t="s">
        <v>286</v>
      </c>
      <c r="W148" s="35"/>
      <c r="X148" s="34" t="s">
        <v>720</v>
      </c>
      <c r="Y148" s="34" t="s">
        <v>1301</v>
      </c>
      <c r="Z148" s="34" t="s">
        <v>340</v>
      </c>
      <c r="AA148" s="34" t="s">
        <v>899</v>
      </c>
      <c r="AB148" s="11" t="str">
        <f t="shared" si="19"/>
        <v>Mroczek-Gliszczynski Mateusz</v>
      </c>
      <c r="AC148" s="11">
        <f t="shared" si="20"/>
        <v>0</v>
      </c>
      <c r="AD148" s="11" t="str">
        <f t="shared" si="21"/>
        <v>Sopot</v>
      </c>
      <c r="AE148" s="11">
        <f t="shared" si="22"/>
        <v>9.4133484641075817</v>
      </c>
      <c r="AF148" s="11"/>
      <c r="AG148" s="11">
        <f t="shared" si="23"/>
        <v>1.1433890011700882</v>
      </c>
      <c r="AH148" s="11">
        <f t="shared" si="24"/>
        <v>0.875</v>
      </c>
      <c r="AI148" s="11">
        <f t="shared" si="25"/>
        <v>1</v>
      </c>
      <c r="AJ148" s="11">
        <f t="shared" si="26"/>
        <v>0.97364718061516808</v>
      </c>
    </row>
    <row r="149" spans="1:36" hidden="1">
      <c r="A149" s="31">
        <v>163</v>
      </c>
      <c r="B149" s="31">
        <v>145</v>
      </c>
      <c r="C149" s="32"/>
      <c r="D149" s="31">
        <v>3166</v>
      </c>
      <c r="E149" s="31" t="s">
        <v>1650</v>
      </c>
      <c r="F149" s="31" t="s">
        <v>60</v>
      </c>
      <c r="G149" s="31">
        <v>1970</v>
      </c>
      <c r="H149" s="31" t="s">
        <v>425</v>
      </c>
      <c r="I149" s="31" t="s">
        <v>1796</v>
      </c>
      <c r="J149" s="31">
        <v>29</v>
      </c>
      <c r="K149" s="31">
        <v>8</v>
      </c>
      <c r="L149" s="31">
        <v>29</v>
      </c>
      <c r="M149" s="31" t="s">
        <v>1797</v>
      </c>
      <c r="N149" s="31">
        <v>0</v>
      </c>
      <c r="O149" s="32"/>
      <c r="P149" s="31" t="s">
        <v>454</v>
      </c>
      <c r="Q149" s="32"/>
      <c r="R149" s="31" t="s">
        <v>1013</v>
      </c>
      <c r="S149" s="31" t="s">
        <v>992</v>
      </c>
      <c r="T149" s="31" t="s">
        <v>932</v>
      </c>
      <c r="U149" s="32"/>
      <c r="V149" s="31" t="s">
        <v>308</v>
      </c>
      <c r="W149" s="31" t="s">
        <v>704</v>
      </c>
      <c r="X149" s="31" t="s">
        <v>781</v>
      </c>
      <c r="Y149" s="32"/>
      <c r="Z149" s="31" t="s">
        <v>712</v>
      </c>
      <c r="AA149" s="31" t="s">
        <v>629</v>
      </c>
      <c r="AB149" s="11" t="str">
        <f t="shared" si="19"/>
        <v>Piotrowski Krzysztof</v>
      </c>
      <c r="AC149" s="11" t="str">
        <f t="shared" si="20"/>
        <v>Zaginieni w lesie</v>
      </c>
      <c r="AD149" s="11" t="str">
        <f t="shared" si="21"/>
        <v>Wrocław</v>
      </c>
      <c r="AE149" s="11">
        <f t="shared" si="22"/>
        <v>9.0995701819706625</v>
      </c>
      <c r="AF149" s="11"/>
      <c r="AG149" s="11">
        <f t="shared" si="23"/>
        <v>0.88624579706501583</v>
      </c>
      <c r="AH149" s="11">
        <f t="shared" si="24"/>
        <v>1.1428571428571428</v>
      </c>
      <c r="AI149" s="11">
        <f t="shared" si="25"/>
        <v>0.96666666666666667</v>
      </c>
      <c r="AJ149" s="11">
        <f t="shared" si="26"/>
        <v>1.0270660870893518</v>
      </c>
    </row>
    <row r="150" spans="1:36" hidden="1">
      <c r="A150" s="34">
        <v>164</v>
      </c>
      <c r="B150" s="34">
        <v>146</v>
      </c>
      <c r="C150" s="35"/>
      <c r="D150" s="34">
        <v>3070</v>
      </c>
      <c r="E150" s="34" t="s">
        <v>1798</v>
      </c>
      <c r="F150" s="34" t="s">
        <v>88</v>
      </c>
      <c r="G150" s="34">
        <v>1957</v>
      </c>
      <c r="H150" s="34" t="s">
        <v>907</v>
      </c>
      <c r="I150" s="35"/>
      <c r="J150" s="34">
        <v>28</v>
      </c>
      <c r="K150" s="34">
        <v>9</v>
      </c>
      <c r="L150" s="34">
        <v>28</v>
      </c>
      <c r="M150" s="34" t="s">
        <v>1799</v>
      </c>
      <c r="N150" s="34">
        <v>0</v>
      </c>
      <c r="O150" s="34" t="s">
        <v>800</v>
      </c>
      <c r="P150" s="34" t="s">
        <v>750</v>
      </c>
      <c r="Q150" s="34" t="s">
        <v>1704</v>
      </c>
      <c r="R150" s="34" t="s">
        <v>1062</v>
      </c>
      <c r="S150" s="34" t="s">
        <v>496</v>
      </c>
      <c r="T150" s="35"/>
      <c r="U150" s="34" t="s">
        <v>1421</v>
      </c>
      <c r="V150" s="34" t="s">
        <v>587</v>
      </c>
      <c r="W150" s="34" t="s">
        <v>630</v>
      </c>
      <c r="X150" s="35"/>
      <c r="Y150" s="34" t="s">
        <v>576</v>
      </c>
      <c r="Z150" s="35"/>
      <c r="AA150" s="34" t="s">
        <v>454</v>
      </c>
      <c r="AB150" s="11" t="str">
        <f t="shared" si="19"/>
        <v>Wenta Marek</v>
      </c>
      <c r="AC150" s="11">
        <f t="shared" si="20"/>
        <v>0</v>
      </c>
      <c r="AD150" s="11" t="str">
        <f t="shared" si="21"/>
        <v>Lębork</v>
      </c>
      <c r="AE150" s="11">
        <f t="shared" si="22"/>
        <v>8.7857918998337432</v>
      </c>
      <c r="AF150" s="11"/>
      <c r="AG150" s="11">
        <f t="shared" si="23"/>
        <v>1.0513743887934455</v>
      </c>
      <c r="AH150" s="11">
        <f t="shared" si="24"/>
        <v>1.125</v>
      </c>
      <c r="AI150" s="11">
        <f t="shared" si="25"/>
        <v>0.96551724137931039</v>
      </c>
      <c r="AJ150" s="11">
        <f t="shared" si="26"/>
        <v>1.0238362555396097</v>
      </c>
    </row>
    <row r="151" spans="1:36" hidden="1">
      <c r="A151" s="31">
        <v>165</v>
      </c>
      <c r="B151" s="31">
        <v>147</v>
      </c>
      <c r="C151" s="32"/>
      <c r="D151" s="31">
        <v>3080</v>
      </c>
      <c r="E151" s="31" t="s">
        <v>1800</v>
      </c>
      <c r="F151" s="31" t="s">
        <v>55</v>
      </c>
      <c r="G151" s="31">
        <v>1963</v>
      </c>
      <c r="H151" s="31" t="s">
        <v>57</v>
      </c>
      <c r="I151" s="32"/>
      <c r="J151" s="31">
        <v>28</v>
      </c>
      <c r="K151" s="31">
        <v>9</v>
      </c>
      <c r="L151" s="31">
        <v>28</v>
      </c>
      <c r="M151" s="31" t="s">
        <v>1801</v>
      </c>
      <c r="N151" s="31">
        <v>0</v>
      </c>
      <c r="O151" s="31" t="s">
        <v>401</v>
      </c>
      <c r="P151" s="31" t="s">
        <v>657</v>
      </c>
      <c r="Q151" s="31" t="s">
        <v>1704</v>
      </c>
      <c r="R151" s="31" t="s">
        <v>1062</v>
      </c>
      <c r="S151" s="31" t="s">
        <v>634</v>
      </c>
      <c r="T151" s="32"/>
      <c r="U151" s="31" t="s">
        <v>1421</v>
      </c>
      <c r="V151" s="31" t="s">
        <v>587</v>
      </c>
      <c r="W151" s="31" t="s">
        <v>929</v>
      </c>
      <c r="X151" s="32"/>
      <c r="Y151" s="31" t="s">
        <v>576</v>
      </c>
      <c r="Z151" s="32"/>
      <c r="AA151" s="31" t="s">
        <v>430</v>
      </c>
      <c r="AB151" s="11" t="str">
        <f t="shared" si="19"/>
        <v>Banachewicz Grzegorz</v>
      </c>
      <c r="AC151" s="11">
        <f t="shared" si="20"/>
        <v>0</v>
      </c>
      <c r="AD151" s="11" t="str">
        <f t="shared" si="21"/>
        <v>Gdańsk</v>
      </c>
      <c r="AE151" s="11">
        <f t="shared" si="22"/>
        <v>8.773328139096952</v>
      </c>
      <c r="AF151" s="11"/>
      <c r="AG151" s="11">
        <f t="shared" si="23"/>
        <v>0.99858137309887485</v>
      </c>
      <c r="AH151" s="11">
        <f t="shared" si="24"/>
        <v>1</v>
      </c>
      <c r="AI151" s="11">
        <f t="shared" si="25"/>
        <v>1</v>
      </c>
      <c r="AJ151" s="11">
        <f t="shared" si="26"/>
        <v>1</v>
      </c>
    </row>
    <row r="152" spans="1:36" hidden="1">
      <c r="A152" s="34">
        <v>168</v>
      </c>
      <c r="B152" s="34">
        <v>148</v>
      </c>
      <c r="C152" s="35"/>
      <c r="D152" s="34">
        <v>3068</v>
      </c>
      <c r="E152" s="34" t="s">
        <v>1802</v>
      </c>
      <c r="F152" s="34" t="s">
        <v>664</v>
      </c>
      <c r="G152" s="34">
        <v>1972</v>
      </c>
      <c r="H152" s="34" t="s">
        <v>92</v>
      </c>
      <c r="I152" s="35"/>
      <c r="J152" s="34">
        <v>28</v>
      </c>
      <c r="K152" s="34">
        <v>8</v>
      </c>
      <c r="L152" s="34">
        <v>28</v>
      </c>
      <c r="M152" s="34" t="s">
        <v>1803</v>
      </c>
      <c r="N152" s="34">
        <v>0</v>
      </c>
      <c r="O152" s="34" t="s">
        <v>1622</v>
      </c>
      <c r="P152" s="34" t="s">
        <v>476</v>
      </c>
      <c r="Q152" s="34" t="s">
        <v>428</v>
      </c>
      <c r="R152" s="35"/>
      <c r="S152" s="35"/>
      <c r="T152" s="34" t="s">
        <v>1137</v>
      </c>
      <c r="U152" s="34" t="s">
        <v>639</v>
      </c>
      <c r="V152" s="35"/>
      <c r="W152" s="35"/>
      <c r="X152" s="34" t="s">
        <v>1029</v>
      </c>
      <c r="Y152" s="34" t="s">
        <v>812</v>
      </c>
      <c r="Z152" s="34" t="s">
        <v>282</v>
      </c>
      <c r="AA152" s="34" t="s">
        <v>761</v>
      </c>
      <c r="AB152" s="11" t="str">
        <f t="shared" si="19"/>
        <v>Biedunkiewicz Robert</v>
      </c>
      <c r="AC152" s="11">
        <f t="shared" si="20"/>
        <v>0</v>
      </c>
      <c r="AD152" s="11" t="str">
        <f t="shared" si="21"/>
        <v>Gdynia</v>
      </c>
      <c r="AE152" s="11">
        <f t="shared" si="22"/>
        <v>8.5690735131009763</v>
      </c>
      <c r="AF152" s="11"/>
      <c r="AG152" s="11">
        <f t="shared" si="23"/>
        <v>0.9553391326273325</v>
      </c>
      <c r="AH152" s="11">
        <f t="shared" si="24"/>
        <v>0.88888888888888884</v>
      </c>
      <c r="AI152" s="11">
        <f t="shared" si="25"/>
        <v>1</v>
      </c>
      <c r="AJ152" s="11">
        <f t="shared" si="26"/>
        <v>0.97671868386117389</v>
      </c>
    </row>
    <row r="153" spans="1:36" hidden="1">
      <c r="A153" s="31">
        <v>169</v>
      </c>
      <c r="B153" s="31">
        <v>149</v>
      </c>
      <c r="C153" s="32"/>
      <c r="D153" s="31">
        <v>3125</v>
      </c>
      <c r="E153" s="31" t="s">
        <v>1804</v>
      </c>
      <c r="F153" s="31" t="s">
        <v>84</v>
      </c>
      <c r="G153" s="31">
        <v>1972</v>
      </c>
      <c r="H153" s="31" t="s">
        <v>92</v>
      </c>
      <c r="I153" s="32"/>
      <c r="J153" s="31">
        <v>28</v>
      </c>
      <c r="K153" s="31">
        <v>8</v>
      </c>
      <c r="L153" s="31">
        <v>28</v>
      </c>
      <c r="M153" s="31" t="s">
        <v>1805</v>
      </c>
      <c r="N153" s="31">
        <v>0</v>
      </c>
      <c r="O153" s="31" t="s">
        <v>1622</v>
      </c>
      <c r="P153" s="31" t="s">
        <v>476</v>
      </c>
      <c r="Q153" s="31" t="s">
        <v>1529</v>
      </c>
      <c r="R153" s="32"/>
      <c r="S153" s="32"/>
      <c r="T153" s="31" t="s">
        <v>1137</v>
      </c>
      <c r="U153" s="31" t="s">
        <v>639</v>
      </c>
      <c r="V153" s="32"/>
      <c r="W153" s="32"/>
      <c r="X153" s="31" t="s">
        <v>1029</v>
      </c>
      <c r="Y153" s="31" t="s">
        <v>812</v>
      </c>
      <c r="Z153" s="31" t="s">
        <v>282</v>
      </c>
      <c r="AA153" s="31" t="s">
        <v>761</v>
      </c>
      <c r="AB153" s="11" t="str">
        <f t="shared" si="19"/>
        <v>Kasprzak Radosław</v>
      </c>
      <c r="AC153" s="11">
        <f t="shared" si="20"/>
        <v>0</v>
      </c>
      <c r="AD153" s="11" t="str">
        <f t="shared" si="21"/>
        <v>Gdynia</v>
      </c>
      <c r="AE153" s="11">
        <f t="shared" si="22"/>
        <v>8.5677233297724058</v>
      </c>
      <c r="AF153" s="11"/>
      <c r="AG153" s="11">
        <f t="shared" si="23"/>
        <v>0.99984243531969863</v>
      </c>
      <c r="AH153" s="11">
        <f t="shared" si="24"/>
        <v>1</v>
      </c>
      <c r="AI153" s="11">
        <f t="shared" si="25"/>
        <v>1</v>
      </c>
      <c r="AJ153" s="11">
        <f t="shared" si="26"/>
        <v>1</v>
      </c>
    </row>
    <row r="154" spans="1:36" hidden="1">
      <c r="A154" s="34">
        <v>170</v>
      </c>
      <c r="B154" s="34">
        <v>150</v>
      </c>
      <c r="C154" s="35"/>
      <c r="D154" s="34">
        <v>3229</v>
      </c>
      <c r="E154" s="34" t="s">
        <v>1806</v>
      </c>
      <c r="F154" s="34" t="s">
        <v>526</v>
      </c>
      <c r="G154" s="34">
        <v>1982</v>
      </c>
      <c r="H154" s="34" t="s">
        <v>1807</v>
      </c>
      <c r="I154" s="35"/>
      <c r="J154" s="34">
        <v>28</v>
      </c>
      <c r="K154" s="34">
        <v>6</v>
      </c>
      <c r="L154" s="34">
        <v>28</v>
      </c>
      <c r="M154" s="34" t="s">
        <v>1808</v>
      </c>
      <c r="N154" s="34">
        <v>0</v>
      </c>
      <c r="O154" s="35"/>
      <c r="P154" s="35"/>
      <c r="Q154" s="35"/>
      <c r="R154" s="35"/>
      <c r="S154" s="34" t="s">
        <v>496</v>
      </c>
      <c r="T154" s="34" t="s">
        <v>769</v>
      </c>
      <c r="U154" s="35"/>
      <c r="V154" s="35"/>
      <c r="W154" s="34" t="s">
        <v>335</v>
      </c>
      <c r="X154" s="34" t="s">
        <v>810</v>
      </c>
      <c r="Y154" s="34" t="s">
        <v>391</v>
      </c>
      <c r="Z154" s="34" t="s">
        <v>328</v>
      </c>
      <c r="AA154" s="34" t="s">
        <v>911</v>
      </c>
      <c r="AB154" s="11" t="str">
        <f t="shared" si="19"/>
        <v>Kędra Bartosz</v>
      </c>
      <c r="AC154" s="11">
        <f t="shared" si="20"/>
        <v>0</v>
      </c>
      <c r="AD154" s="11" t="str">
        <f t="shared" si="21"/>
        <v>Gdańs</v>
      </c>
      <c r="AE154" s="11">
        <f t="shared" si="22"/>
        <v>8.0886805958681016</v>
      </c>
      <c r="AF154" s="11"/>
      <c r="AG154" s="11">
        <f t="shared" si="23"/>
        <v>1.068127503450133</v>
      </c>
      <c r="AH154" s="11">
        <f t="shared" si="24"/>
        <v>0.75</v>
      </c>
      <c r="AI154" s="11">
        <f t="shared" si="25"/>
        <v>1</v>
      </c>
      <c r="AJ154" s="11">
        <f t="shared" si="26"/>
        <v>0.94408751129490198</v>
      </c>
    </row>
    <row r="155" spans="1:36" hidden="1">
      <c r="A155" s="31">
        <v>171</v>
      </c>
      <c r="B155" s="31">
        <v>151</v>
      </c>
      <c r="C155" s="32"/>
      <c r="D155" s="31">
        <v>3036</v>
      </c>
      <c r="E155" s="31" t="s">
        <v>1809</v>
      </c>
      <c r="F155" s="31" t="s">
        <v>1810</v>
      </c>
      <c r="G155" s="31">
        <v>1974</v>
      </c>
      <c r="H155" s="31" t="s">
        <v>57</v>
      </c>
      <c r="I155" s="31" t="s">
        <v>1811</v>
      </c>
      <c r="J155" s="31">
        <v>27</v>
      </c>
      <c r="K155" s="31">
        <v>8</v>
      </c>
      <c r="L155" s="31">
        <v>27</v>
      </c>
      <c r="M155" s="31" t="s">
        <v>1812</v>
      </c>
      <c r="N155" s="31">
        <v>0</v>
      </c>
      <c r="O155" s="31" t="s">
        <v>287</v>
      </c>
      <c r="P155" s="32"/>
      <c r="Q155" s="31" t="s">
        <v>946</v>
      </c>
      <c r="R155" s="31" t="s">
        <v>551</v>
      </c>
      <c r="S155" s="31" t="s">
        <v>1074</v>
      </c>
      <c r="T155" s="32"/>
      <c r="U155" s="31" t="s">
        <v>1484</v>
      </c>
      <c r="V155" s="31" t="s">
        <v>651</v>
      </c>
      <c r="W155" s="31" t="s">
        <v>929</v>
      </c>
      <c r="X155" s="32"/>
      <c r="Y155" s="31" t="s">
        <v>843</v>
      </c>
      <c r="Z155" s="32"/>
      <c r="AA155" s="31" t="s">
        <v>835</v>
      </c>
      <c r="AB155" s="11" t="str">
        <f t="shared" si="19"/>
        <v>Tessar Romuald</v>
      </c>
      <c r="AC155" s="11" t="str">
        <f t="shared" si="20"/>
        <v>OSOWA TEAM</v>
      </c>
      <c r="AD155" s="11" t="str">
        <f t="shared" si="21"/>
        <v>Gdańsk</v>
      </c>
      <c r="AE155" s="11">
        <f t="shared" si="22"/>
        <v>7.7997991460156699</v>
      </c>
      <c r="AF155" s="11"/>
      <c r="AG155" s="11">
        <f t="shared" si="23"/>
        <v>1.0086233237141402</v>
      </c>
      <c r="AH155" s="11">
        <f t="shared" si="24"/>
        <v>1.3333333333333333</v>
      </c>
      <c r="AI155" s="11">
        <f t="shared" si="25"/>
        <v>0.9642857142857143</v>
      </c>
      <c r="AJ155" s="11">
        <f t="shared" si="26"/>
        <v>1.0592238410488122</v>
      </c>
    </row>
    <row r="156" spans="1:36" hidden="1">
      <c r="A156" s="34">
        <v>172</v>
      </c>
      <c r="B156" s="34">
        <v>152</v>
      </c>
      <c r="C156" s="35"/>
      <c r="D156" s="34">
        <v>3131</v>
      </c>
      <c r="E156" s="34" t="s">
        <v>1809</v>
      </c>
      <c r="F156" s="34" t="s">
        <v>472</v>
      </c>
      <c r="G156" s="34">
        <v>1998</v>
      </c>
      <c r="H156" s="34" t="s">
        <v>57</v>
      </c>
      <c r="I156" s="34" t="s">
        <v>1811</v>
      </c>
      <c r="J156" s="34">
        <v>27</v>
      </c>
      <c r="K156" s="34">
        <v>8</v>
      </c>
      <c r="L156" s="34">
        <v>27</v>
      </c>
      <c r="M156" s="34" t="s">
        <v>1813</v>
      </c>
      <c r="N156" s="34">
        <v>0</v>
      </c>
      <c r="O156" s="34" t="s">
        <v>287</v>
      </c>
      <c r="P156" s="35"/>
      <c r="Q156" s="34" t="s">
        <v>476</v>
      </c>
      <c r="R156" s="34" t="s">
        <v>703</v>
      </c>
      <c r="S156" s="34" t="s">
        <v>1074</v>
      </c>
      <c r="T156" s="35"/>
      <c r="U156" s="34" t="s">
        <v>1484</v>
      </c>
      <c r="V156" s="34" t="s">
        <v>651</v>
      </c>
      <c r="W156" s="34" t="s">
        <v>929</v>
      </c>
      <c r="X156" s="35"/>
      <c r="Y156" s="34" t="s">
        <v>843</v>
      </c>
      <c r="Z156" s="35"/>
      <c r="AA156" s="34" t="s">
        <v>758</v>
      </c>
      <c r="AB156" s="11" t="str">
        <f t="shared" si="19"/>
        <v>Tessar Michał</v>
      </c>
      <c r="AC156" s="11" t="str">
        <f t="shared" si="20"/>
        <v>OSOWA TEAM</v>
      </c>
      <c r="AD156" s="11" t="str">
        <f t="shared" si="21"/>
        <v>Gdańsk</v>
      </c>
      <c r="AE156" s="11">
        <f t="shared" si="22"/>
        <v>7.7984753511843694</v>
      </c>
      <c r="AF156" s="11"/>
      <c r="AG156" s="11">
        <f t="shared" si="23"/>
        <v>0.99983027834351645</v>
      </c>
      <c r="AH156" s="11">
        <f t="shared" si="24"/>
        <v>1</v>
      </c>
      <c r="AI156" s="11">
        <f t="shared" si="25"/>
        <v>1</v>
      </c>
      <c r="AJ156" s="11">
        <f t="shared" si="26"/>
        <v>1</v>
      </c>
    </row>
    <row r="157" spans="1:36" hidden="1">
      <c r="A157" s="31">
        <v>173</v>
      </c>
      <c r="B157" s="31">
        <v>153</v>
      </c>
      <c r="C157" s="32"/>
      <c r="D157" s="31">
        <v>3195</v>
      </c>
      <c r="E157" s="31" t="s">
        <v>1814</v>
      </c>
      <c r="F157" s="31" t="s">
        <v>472</v>
      </c>
      <c r="G157" s="31">
        <v>1993</v>
      </c>
      <c r="H157" s="31" t="s">
        <v>57</v>
      </c>
      <c r="I157" s="32"/>
      <c r="J157" s="31">
        <v>26</v>
      </c>
      <c r="K157" s="31">
        <v>7</v>
      </c>
      <c r="L157" s="31">
        <v>26</v>
      </c>
      <c r="M157" s="31" t="s">
        <v>1815</v>
      </c>
      <c r="N157" s="31">
        <v>0</v>
      </c>
      <c r="O157" s="32"/>
      <c r="P157" s="32"/>
      <c r="Q157" s="31" t="s">
        <v>315</v>
      </c>
      <c r="R157" s="31" t="s">
        <v>760</v>
      </c>
      <c r="S157" s="31" t="s">
        <v>1746</v>
      </c>
      <c r="T157" s="32"/>
      <c r="U157" s="31" t="s">
        <v>287</v>
      </c>
      <c r="V157" s="31" t="s">
        <v>495</v>
      </c>
      <c r="W157" s="31" t="s">
        <v>597</v>
      </c>
      <c r="X157" s="32"/>
      <c r="Y157" s="31" t="s">
        <v>877</v>
      </c>
      <c r="Z157" s="32"/>
      <c r="AA157" s="31" t="s">
        <v>599</v>
      </c>
      <c r="AB157" s="11" t="str">
        <f t="shared" si="19"/>
        <v>Masiulanis Michał</v>
      </c>
      <c r="AC157" s="11">
        <f t="shared" si="20"/>
        <v>0</v>
      </c>
      <c r="AD157" s="11" t="str">
        <f t="shared" si="21"/>
        <v>Gdańsk</v>
      </c>
      <c r="AE157" s="11">
        <f t="shared" si="22"/>
        <v>7.5096429307701333</v>
      </c>
      <c r="AF157" s="11"/>
      <c r="AG157" s="11">
        <f t="shared" si="23"/>
        <v>0.9792580773833266</v>
      </c>
      <c r="AH157" s="11">
        <f t="shared" si="24"/>
        <v>0.875</v>
      </c>
      <c r="AI157" s="11">
        <f t="shared" si="25"/>
        <v>0.96296296296296291</v>
      </c>
      <c r="AJ157" s="11">
        <f t="shared" si="26"/>
        <v>0.97364718061516808</v>
      </c>
    </row>
    <row r="158" spans="1:36" hidden="1">
      <c r="A158" s="34">
        <v>174</v>
      </c>
      <c r="B158" s="34">
        <v>154</v>
      </c>
      <c r="C158" s="35"/>
      <c r="D158" s="34">
        <v>3241</v>
      </c>
      <c r="E158" s="34" t="s">
        <v>1816</v>
      </c>
      <c r="F158" s="34" t="s">
        <v>88</v>
      </c>
      <c r="G158" s="34">
        <v>1967</v>
      </c>
      <c r="H158" s="34" t="s">
        <v>324</v>
      </c>
      <c r="I158" s="35"/>
      <c r="J158" s="34">
        <v>26</v>
      </c>
      <c r="K158" s="34">
        <v>7</v>
      </c>
      <c r="L158" s="34">
        <v>26</v>
      </c>
      <c r="M158" s="34" t="s">
        <v>1634</v>
      </c>
      <c r="N158" s="34">
        <v>0</v>
      </c>
      <c r="O158" s="35"/>
      <c r="P158" s="35"/>
      <c r="Q158" s="34" t="s">
        <v>969</v>
      </c>
      <c r="R158" s="34" t="s">
        <v>856</v>
      </c>
      <c r="S158" s="34" t="s">
        <v>289</v>
      </c>
      <c r="T158" s="34" t="s">
        <v>932</v>
      </c>
      <c r="U158" s="35"/>
      <c r="V158" s="35"/>
      <c r="W158" s="34" t="s">
        <v>306</v>
      </c>
      <c r="X158" s="34" t="s">
        <v>970</v>
      </c>
      <c r="Y158" s="35"/>
      <c r="Z158" s="34" t="s">
        <v>790</v>
      </c>
      <c r="AA158" s="34" t="s">
        <v>672</v>
      </c>
      <c r="AB158" s="11" t="str">
        <f t="shared" si="19"/>
        <v>Mizerski Marek</v>
      </c>
      <c r="AC158" s="11">
        <f t="shared" si="20"/>
        <v>0</v>
      </c>
      <c r="AD158" s="11" t="str">
        <f t="shared" si="21"/>
        <v>Sopot</v>
      </c>
      <c r="AE158" s="11">
        <f t="shared" si="22"/>
        <v>7.409159711704338</v>
      </c>
      <c r="AF158" s="11"/>
      <c r="AG158" s="11">
        <f t="shared" si="23"/>
        <v>0.98661944116489564</v>
      </c>
      <c r="AH158" s="11">
        <f t="shared" si="24"/>
        <v>1</v>
      </c>
      <c r="AI158" s="11">
        <f t="shared" si="25"/>
        <v>1</v>
      </c>
      <c r="AJ158" s="11">
        <f t="shared" si="26"/>
        <v>1</v>
      </c>
    </row>
    <row r="159" spans="1:36" hidden="1">
      <c r="A159" s="31">
        <v>175</v>
      </c>
      <c r="B159" s="31">
        <v>155</v>
      </c>
      <c r="C159" s="32"/>
      <c r="D159" s="31">
        <v>3239</v>
      </c>
      <c r="E159" s="31" t="s">
        <v>1817</v>
      </c>
      <c r="F159" s="31" t="s">
        <v>472</v>
      </c>
      <c r="G159" s="31">
        <v>1971</v>
      </c>
      <c r="H159" s="31" t="s">
        <v>92</v>
      </c>
      <c r="I159" s="32"/>
      <c r="J159" s="31">
        <v>26</v>
      </c>
      <c r="K159" s="31">
        <v>7</v>
      </c>
      <c r="L159" s="31">
        <v>26</v>
      </c>
      <c r="M159" s="31" t="s">
        <v>1818</v>
      </c>
      <c r="N159" s="31">
        <v>0</v>
      </c>
      <c r="O159" s="32"/>
      <c r="P159" s="32"/>
      <c r="Q159" s="31" t="s">
        <v>344</v>
      </c>
      <c r="R159" s="31" t="s">
        <v>450</v>
      </c>
      <c r="S159" s="31" t="s">
        <v>289</v>
      </c>
      <c r="T159" s="31" t="s">
        <v>932</v>
      </c>
      <c r="U159" s="32"/>
      <c r="V159" s="32"/>
      <c r="W159" s="31" t="s">
        <v>690</v>
      </c>
      <c r="X159" s="31" t="s">
        <v>970</v>
      </c>
      <c r="Y159" s="32"/>
      <c r="Z159" s="31" t="s">
        <v>1429</v>
      </c>
      <c r="AA159" s="31" t="s">
        <v>672</v>
      </c>
      <c r="AB159" s="11" t="str">
        <f t="shared" si="19"/>
        <v>Podhorodecki Michał</v>
      </c>
      <c r="AC159" s="11">
        <f t="shared" si="20"/>
        <v>0</v>
      </c>
      <c r="AD159" s="11" t="str">
        <f t="shared" si="21"/>
        <v>Gdynia</v>
      </c>
      <c r="AE159" s="11">
        <f t="shared" si="22"/>
        <v>7.4074591930649758</v>
      </c>
      <c r="AF159" s="11"/>
      <c r="AG159" s="11">
        <f t="shared" si="23"/>
        <v>0.99977048427817317</v>
      </c>
      <c r="AH159" s="11">
        <f t="shared" si="24"/>
        <v>1</v>
      </c>
      <c r="AI159" s="11">
        <f t="shared" si="25"/>
        <v>1</v>
      </c>
      <c r="AJ159" s="11">
        <f t="shared" si="26"/>
        <v>1</v>
      </c>
    </row>
    <row r="160" spans="1:36" hidden="1">
      <c r="A160" s="34">
        <v>176</v>
      </c>
      <c r="B160" s="34">
        <v>156</v>
      </c>
      <c r="C160" s="35"/>
      <c r="D160" s="34">
        <v>3240</v>
      </c>
      <c r="E160" s="34" t="s">
        <v>1819</v>
      </c>
      <c r="F160" s="34" t="s">
        <v>102</v>
      </c>
      <c r="G160" s="34">
        <v>1967</v>
      </c>
      <c r="H160" s="34" t="s">
        <v>92</v>
      </c>
      <c r="I160" s="35"/>
      <c r="J160" s="34">
        <v>26</v>
      </c>
      <c r="K160" s="34">
        <v>7</v>
      </c>
      <c r="L160" s="34">
        <v>26</v>
      </c>
      <c r="M160" s="34" t="s">
        <v>1820</v>
      </c>
      <c r="N160" s="34">
        <v>0</v>
      </c>
      <c r="O160" s="35"/>
      <c r="P160" s="35"/>
      <c r="Q160" s="34" t="s">
        <v>344</v>
      </c>
      <c r="R160" s="34" t="s">
        <v>450</v>
      </c>
      <c r="S160" s="34" t="s">
        <v>492</v>
      </c>
      <c r="T160" s="34" t="s">
        <v>769</v>
      </c>
      <c r="U160" s="35"/>
      <c r="V160" s="35"/>
      <c r="W160" s="34" t="s">
        <v>690</v>
      </c>
      <c r="X160" s="34" t="s">
        <v>513</v>
      </c>
      <c r="Y160" s="35"/>
      <c r="Z160" s="34" t="s">
        <v>1291</v>
      </c>
      <c r="AA160" s="34" t="s">
        <v>672</v>
      </c>
      <c r="AB160" s="11" t="str">
        <f t="shared" si="19"/>
        <v>Mazur Mariusz</v>
      </c>
      <c r="AC160" s="11">
        <f t="shared" si="20"/>
        <v>0</v>
      </c>
      <c r="AD160" s="11" t="str">
        <f t="shared" si="21"/>
        <v>Gdynia</v>
      </c>
      <c r="AE160" s="11">
        <f t="shared" si="22"/>
        <v>7.4040604964863732</v>
      </c>
      <c r="AF160" s="11"/>
      <c r="AG160" s="11">
        <f t="shared" si="23"/>
        <v>0.99954117916953433</v>
      </c>
      <c r="AH160" s="11">
        <f t="shared" si="24"/>
        <v>1</v>
      </c>
      <c r="AI160" s="11">
        <f t="shared" si="25"/>
        <v>1</v>
      </c>
      <c r="AJ160" s="11">
        <f t="shared" si="26"/>
        <v>1</v>
      </c>
    </row>
    <row r="161" spans="1:36" hidden="1">
      <c r="A161" s="31">
        <v>177</v>
      </c>
      <c r="B161" s="31">
        <v>157</v>
      </c>
      <c r="C161" s="32"/>
      <c r="D161" s="31">
        <v>3196</v>
      </c>
      <c r="E161" s="31" t="s">
        <v>1821</v>
      </c>
      <c r="F161" s="31" t="s">
        <v>472</v>
      </c>
      <c r="G161" s="31">
        <v>1992</v>
      </c>
      <c r="H161" s="31" t="s">
        <v>324</v>
      </c>
      <c r="I161" s="32"/>
      <c r="J161" s="31">
        <v>26</v>
      </c>
      <c r="K161" s="31">
        <v>7</v>
      </c>
      <c r="L161" s="31">
        <v>26</v>
      </c>
      <c r="M161" s="31" t="s">
        <v>1822</v>
      </c>
      <c r="N161" s="31">
        <v>0</v>
      </c>
      <c r="O161" s="32"/>
      <c r="P161" s="32"/>
      <c r="Q161" s="31" t="s">
        <v>315</v>
      </c>
      <c r="R161" s="31" t="s">
        <v>760</v>
      </c>
      <c r="S161" s="31" t="s">
        <v>1746</v>
      </c>
      <c r="T161" s="32"/>
      <c r="U161" s="31" t="s">
        <v>679</v>
      </c>
      <c r="V161" s="31" t="s">
        <v>495</v>
      </c>
      <c r="W161" s="31" t="s">
        <v>390</v>
      </c>
      <c r="X161" s="32"/>
      <c r="Y161" s="31" t="s">
        <v>785</v>
      </c>
      <c r="Z161" s="32"/>
      <c r="AA161" s="31" t="s">
        <v>547</v>
      </c>
      <c r="AB161" s="11" t="str">
        <f t="shared" si="19"/>
        <v>Nielubszyc Michał</v>
      </c>
      <c r="AC161" s="11">
        <f t="shared" si="20"/>
        <v>0</v>
      </c>
      <c r="AD161" s="11" t="str">
        <f t="shared" si="21"/>
        <v>Sopot</v>
      </c>
      <c r="AE161" s="11">
        <f t="shared" si="22"/>
        <v>7.1471084444570936</v>
      </c>
      <c r="AF161" s="11"/>
      <c r="AG161" s="11">
        <f t="shared" si="23"/>
        <v>0.96529579247073716</v>
      </c>
      <c r="AH161" s="11">
        <f t="shared" si="24"/>
        <v>1</v>
      </c>
      <c r="AI161" s="11">
        <f t="shared" si="25"/>
        <v>1</v>
      </c>
      <c r="AJ161" s="11">
        <f t="shared" si="26"/>
        <v>1</v>
      </c>
    </row>
    <row r="162" spans="1:36" hidden="1">
      <c r="A162" s="34">
        <v>178</v>
      </c>
      <c r="B162" s="34">
        <v>158</v>
      </c>
      <c r="C162" s="35"/>
      <c r="D162" s="34">
        <v>3021</v>
      </c>
      <c r="E162" s="34" t="s">
        <v>1823</v>
      </c>
      <c r="F162" s="34" t="s">
        <v>1043</v>
      </c>
      <c r="G162" s="34">
        <v>1971</v>
      </c>
      <c r="H162" s="34" t="s">
        <v>67</v>
      </c>
      <c r="I162" s="35"/>
      <c r="J162" s="34">
        <v>26</v>
      </c>
      <c r="K162" s="34">
        <v>7</v>
      </c>
      <c r="L162" s="34">
        <v>32</v>
      </c>
      <c r="M162" s="34" t="s">
        <v>1824</v>
      </c>
      <c r="N162" s="34">
        <v>6</v>
      </c>
      <c r="O162" s="35"/>
      <c r="P162" s="35"/>
      <c r="Q162" s="35"/>
      <c r="R162" s="35"/>
      <c r="S162" s="34" t="s">
        <v>934</v>
      </c>
      <c r="T162" s="34" t="s">
        <v>769</v>
      </c>
      <c r="U162" s="35"/>
      <c r="V162" s="34" t="s">
        <v>812</v>
      </c>
      <c r="W162" s="34" t="s">
        <v>418</v>
      </c>
      <c r="X162" s="34" t="s">
        <v>1089</v>
      </c>
      <c r="Y162" s="34" t="s">
        <v>864</v>
      </c>
      <c r="Z162" s="34" t="s">
        <v>746</v>
      </c>
      <c r="AA162" s="34" t="s">
        <v>447</v>
      </c>
      <c r="AB162" s="11" t="str">
        <f t="shared" si="19"/>
        <v>Dadura Cezary</v>
      </c>
      <c r="AC162" s="11">
        <f t="shared" si="20"/>
        <v>0</v>
      </c>
      <c r="AD162" s="11" t="str">
        <f t="shared" si="21"/>
        <v>Słupsk</v>
      </c>
      <c r="AE162" s="11">
        <f t="shared" si="22"/>
        <v>6.9067593374897207</v>
      </c>
      <c r="AF162" s="11"/>
      <c r="AG162" s="11">
        <f t="shared" si="23"/>
        <v>0.96637114032406002</v>
      </c>
      <c r="AH162" s="11">
        <f t="shared" si="24"/>
        <v>1</v>
      </c>
      <c r="AI162" s="11">
        <f t="shared" si="25"/>
        <v>1</v>
      </c>
      <c r="AJ162" s="11">
        <f t="shared" si="26"/>
        <v>1</v>
      </c>
    </row>
    <row r="163" spans="1:36" hidden="1">
      <c r="A163" s="31">
        <v>179</v>
      </c>
      <c r="B163" s="31">
        <v>159</v>
      </c>
      <c r="C163" s="32"/>
      <c r="D163" s="31">
        <v>3062</v>
      </c>
      <c r="E163" s="31" t="s">
        <v>1825</v>
      </c>
      <c r="F163" s="31" t="s">
        <v>93</v>
      </c>
      <c r="G163" s="31">
        <v>1984</v>
      </c>
      <c r="H163" s="31" t="s">
        <v>92</v>
      </c>
      <c r="I163" s="31" t="s">
        <v>1537</v>
      </c>
      <c r="J163" s="31">
        <v>26</v>
      </c>
      <c r="K163" s="31">
        <v>6</v>
      </c>
      <c r="L163" s="31">
        <v>26</v>
      </c>
      <c r="M163" s="31" t="s">
        <v>1826</v>
      </c>
      <c r="N163" s="31">
        <v>0</v>
      </c>
      <c r="O163" s="32"/>
      <c r="P163" s="32"/>
      <c r="Q163" s="31" t="s">
        <v>1375</v>
      </c>
      <c r="R163" s="32"/>
      <c r="S163" s="32"/>
      <c r="T163" s="31" t="s">
        <v>938</v>
      </c>
      <c r="U163" s="31" t="s">
        <v>379</v>
      </c>
      <c r="V163" s="32"/>
      <c r="W163" s="32"/>
      <c r="X163" s="31" t="s">
        <v>593</v>
      </c>
      <c r="Y163" s="31" t="s">
        <v>990</v>
      </c>
      <c r="Z163" s="31" t="s">
        <v>479</v>
      </c>
      <c r="AA163" s="31" t="s">
        <v>511</v>
      </c>
      <c r="AB163" s="11" t="str">
        <f t="shared" si="19"/>
        <v>Bolda Dawid</v>
      </c>
      <c r="AC163" s="11" t="str">
        <f t="shared" si="20"/>
        <v>Seagull</v>
      </c>
      <c r="AD163" s="11" t="str">
        <f t="shared" si="21"/>
        <v>Gdynia</v>
      </c>
      <c r="AE163" s="11">
        <f t="shared" si="22"/>
        <v>6.6970719618616581</v>
      </c>
      <c r="AF163" s="11"/>
      <c r="AG163" s="11">
        <f t="shared" si="23"/>
        <v>1.5520022774720059</v>
      </c>
      <c r="AH163" s="11">
        <f t="shared" si="24"/>
        <v>0.8571428571428571</v>
      </c>
      <c r="AI163" s="11">
        <f t="shared" si="25"/>
        <v>1</v>
      </c>
      <c r="AJ163" s="11">
        <f t="shared" si="26"/>
        <v>0.96964026609557907</v>
      </c>
    </row>
    <row r="164" spans="1:36">
      <c r="A164" s="34">
        <v>180</v>
      </c>
      <c r="B164" s="34">
        <v>160</v>
      </c>
      <c r="C164" s="35"/>
      <c r="D164" s="34">
        <v>3145</v>
      </c>
      <c r="E164" s="34" t="s">
        <v>1487</v>
      </c>
      <c r="F164" s="34" t="s">
        <v>46</v>
      </c>
      <c r="G164" s="34">
        <v>1984</v>
      </c>
      <c r="H164" s="34" t="s">
        <v>57</v>
      </c>
      <c r="I164" s="35"/>
      <c r="J164" s="34">
        <v>26</v>
      </c>
      <c r="K164" s="34">
        <v>6</v>
      </c>
      <c r="L164" s="34">
        <v>26</v>
      </c>
      <c r="M164" s="34" t="s">
        <v>1827</v>
      </c>
      <c r="N164" s="34">
        <v>0</v>
      </c>
      <c r="O164" s="35"/>
      <c r="P164" s="35"/>
      <c r="Q164" s="34" t="s">
        <v>395</v>
      </c>
      <c r="R164" s="35"/>
      <c r="S164" s="35"/>
      <c r="T164" s="34" t="s">
        <v>339</v>
      </c>
      <c r="U164" s="34" t="s">
        <v>516</v>
      </c>
      <c r="V164" s="35"/>
      <c r="W164" s="35"/>
      <c r="X164" s="34" t="s">
        <v>1414</v>
      </c>
      <c r="Y164" s="34" t="s">
        <v>722</v>
      </c>
      <c r="Z164" s="34" t="s">
        <v>340</v>
      </c>
      <c r="AA164" s="34" t="s">
        <v>637</v>
      </c>
      <c r="AB164" s="11" t="str">
        <f t="shared" si="19"/>
        <v>Olszewski Piotr</v>
      </c>
      <c r="AC164" s="11">
        <f t="shared" si="20"/>
        <v>0</v>
      </c>
      <c r="AD164" s="11" t="str">
        <f t="shared" si="21"/>
        <v>Gdańsk</v>
      </c>
      <c r="AE164" s="11">
        <f t="shared" si="22"/>
        <v>6.2303018613196341</v>
      </c>
      <c r="AF164" s="11"/>
      <c r="AG164" s="11">
        <f t="shared" si="23"/>
        <v>0.93030236150960055</v>
      </c>
      <c r="AH164" s="11">
        <f t="shared" si="24"/>
        <v>1</v>
      </c>
      <c r="AI164" s="11">
        <f t="shared" si="25"/>
        <v>1</v>
      </c>
      <c r="AJ164" s="11">
        <f t="shared" si="26"/>
        <v>1</v>
      </c>
    </row>
    <row r="165" spans="1:36" hidden="1">
      <c r="A165" s="31">
        <v>181</v>
      </c>
      <c r="B165" s="31">
        <v>161</v>
      </c>
      <c r="C165" s="32"/>
      <c r="D165" s="31">
        <v>3089</v>
      </c>
      <c r="E165" s="31" t="s">
        <v>1828</v>
      </c>
      <c r="F165" s="31" t="s">
        <v>1107</v>
      </c>
      <c r="G165" s="31">
        <v>1984</v>
      </c>
      <c r="H165" s="31" t="s">
        <v>1829</v>
      </c>
      <c r="I165" s="32"/>
      <c r="J165" s="31">
        <v>25</v>
      </c>
      <c r="K165" s="31">
        <v>6</v>
      </c>
      <c r="L165" s="31">
        <v>25</v>
      </c>
      <c r="M165" s="31" t="s">
        <v>1830</v>
      </c>
      <c r="N165" s="31">
        <v>0</v>
      </c>
      <c r="O165" s="31" t="s">
        <v>301</v>
      </c>
      <c r="P165" s="32"/>
      <c r="Q165" s="32"/>
      <c r="R165" s="32"/>
      <c r="S165" s="32"/>
      <c r="T165" s="32"/>
      <c r="U165" s="31" t="s">
        <v>315</v>
      </c>
      <c r="V165" s="31" t="s">
        <v>1511</v>
      </c>
      <c r="W165" s="31" t="s">
        <v>410</v>
      </c>
      <c r="X165" s="31" t="s">
        <v>515</v>
      </c>
      <c r="Y165" s="31" t="s">
        <v>588</v>
      </c>
      <c r="Z165" s="32"/>
      <c r="AA165" s="31" t="s">
        <v>1015</v>
      </c>
      <c r="AB165" s="11" t="str">
        <f t="shared" si="19"/>
        <v>Grzenkowicz Karol</v>
      </c>
      <c r="AC165" s="11">
        <f t="shared" si="20"/>
        <v>0</v>
      </c>
      <c r="AD165" s="11" t="str">
        <f t="shared" si="21"/>
        <v>Góra</v>
      </c>
      <c r="AE165" s="11">
        <f t="shared" si="22"/>
        <v>5.9906748666534941</v>
      </c>
      <c r="AF165" s="11"/>
      <c r="AG165" s="11">
        <f t="shared" si="23"/>
        <v>0.74045626879330628</v>
      </c>
      <c r="AH165" s="11">
        <f t="shared" si="24"/>
        <v>1</v>
      </c>
      <c r="AI165" s="11">
        <f t="shared" si="25"/>
        <v>0.96153846153846156</v>
      </c>
      <c r="AJ165" s="11">
        <f t="shared" si="26"/>
        <v>1</v>
      </c>
    </row>
    <row r="166" spans="1:36" hidden="1">
      <c r="A166" s="34">
        <v>182</v>
      </c>
      <c r="B166" s="34">
        <v>162</v>
      </c>
      <c r="C166" s="35"/>
      <c r="D166" s="34">
        <v>3210</v>
      </c>
      <c r="E166" s="34" t="s">
        <v>129</v>
      </c>
      <c r="F166" s="34" t="s">
        <v>1572</v>
      </c>
      <c r="G166" s="34">
        <v>1978</v>
      </c>
      <c r="H166" s="34" t="s">
        <v>92</v>
      </c>
      <c r="I166" s="35"/>
      <c r="J166" s="34">
        <v>24</v>
      </c>
      <c r="K166" s="34">
        <v>8</v>
      </c>
      <c r="L166" s="34">
        <v>24</v>
      </c>
      <c r="M166" s="34" t="s">
        <v>1753</v>
      </c>
      <c r="N166" s="34">
        <v>0</v>
      </c>
      <c r="O166" s="34" t="s">
        <v>882</v>
      </c>
      <c r="P166" s="34" t="s">
        <v>1289</v>
      </c>
      <c r="Q166" s="34" t="s">
        <v>1164</v>
      </c>
      <c r="R166" s="34" t="s">
        <v>412</v>
      </c>
      <c r="S166" s="34" t="s">
        <v>890</v>
      </c>
      <c r="T166" s="35"/>
      <c r="U166" s="34" t="s">
        <v>391</v>
      </c>
      <c r="V166" s="35"/>
      <c r="W166" s="34" t="s">
        <v>317</v>
      </c>
      <c r="X166" s="35"/>
      <c r="Y166" s="34" t="s">
        <v>504</v>
      </c>
      <c r="Z166" s="35"/>
      <c r="AA166" s="34" t="s">
        <v>1323</v>
      </c>
      <c r="AB166" s="11" t="str">
        <f t="shared" si="19"/>
        <v>Sadowski Kamil</v>
      </c>
      <c r="AC166" s="11">
        <f t="shared" si="20"/>
        <v>0</v>
      </c>
      <c r="AD166" s="11" t="str">
        <f t="shared" si="21"/>
        <v>Gdynia</v>
      </c>
      <c r="AE166" s="11">
        <f t="shared" si="22"/>
        <v>5.7510478719873541</v>
      </c>
      <c r="AF166" s="11"/>
      <c r="AG166" s="11">
        <f t="shared" si="23"/>
        <v>0.99357017600831343</v>
      </c>
      <c r="AH166" s="11">
        <f t="shared" si="24"/>
        <v>1.3333333333333333</v>
      </c>
      <c r="AI166" s="11">
        <f t="shared" si="25"/>
        <v>0.96</v>
      </c>
      <c r="AJ166" s="11">
        <f t="shared" si="26"/>
        <v>1.0592238410488122</v>
      </c>
    </row>
    <row r="167" spans="1:36" hidden="1">
      <c r="A167" s="31">
        <v>183</v>
      </c>
      <c r="B167" s="31">
        <v>163</v>
      </c>
      <c r="C167" s="32"/>
      <c r="D167" s="31">
        <v>3019</v>
      </c>
      <c r="E167" s="31" t="s">
        <v>1831</v>
      </c>
      <c r="F167" s="31" t="s">
        <v>578</v>
      </c>
      <c r="G167" s="31">
        <v>1977</v>
      </c>
      <c r="H167" s="31" t="s">
        <v>508</v>
      </c>
      <c r="I167" s="32"/>
      <c r="J167" s="31">
        <v>24</v>
      </c>
      <c r="K167" s="31">
        <v>8</v>
      </c>
      <c r="L167" s="31">
        <v>24</v>
      </c>
      <c r="M167" s="31" t="s">
        <v>1756</v>
      </c>
      <c r="N167" s="31">
        <v>0</v>
      </c>
      <c r="O167" s="31" t="s">
        <v>1490</v>
      </c>
      <c r="P167" s="31" t="s">
        <v>398</v>
      </c>
      <c r="Q167" s="31" t="s">
        <v>1110</v>
      </c>
      <c r="R167" s="31" t="s">
        <v>412</v>
      </c>
      <c r="S167" s="31" t="s">
        <v>890</v>
      </c>
      <c r="T167" s="32"/>
      <c r="U167" s="31" t="s">
        <v>391</v>
      </c>
      <c r="V167" s="32"/>
      <c r="W167" s="31" t="s">
        <v>1213</v>
      </c>
      <c r="X167" s="32"/>
      <c r="Y167" s="31" t="s">
        <v>504</v>
      </c>
      <c r="Z167" s="32"/>
      <c r="AA167" s="31" t="s">
        <v>1323</v>
      </c>
      <c r="AB167" s="11" t="str">
        <f t="shared" si="19"/>
        <v>Teległów Tomasz</v>
      </c>
      <c r="AC167" s="11">
        <f t="shared" si="20"/>
        <v>0</v>
      </c>
      <c r="AD167" s="11" t="str">
        <f t="shared" si="21"/>
        <v>Rumia</v>
      </c>
      <c r="AE167" s="11">
        <f t="shared" si="22"/>
        <v>5.7499275379863173</v>
      </c>
      <c r="AF167" s="11"/>
      <c r="AG167" s="11">
        <f t="shared" si="23"/>
        <v>0.99980519480519481</v>
      </c>
      <c r="AH167" s="11">
        <f t="shared" si="24"/>
        <v>1</v>
      </c>
      <c r="AI167" s="11">
        <f t="shared" si="25"/>
        <v>1</v>
      </c>
      <c r="AJ167" s="11">
        <f t="shared" si="26"/>
        <v>1</v>
      </c>
    </row>
    <row r="168" spans="1:36" hidden="1">
      <c r="A168" s="34">
        <v>184</v>
      </c>
      <c r="B168" s="34">
        <v>164</v>
      </c>
      <c r="C168" s="35"/>
      <c r="D168" s="34">
        <v>3211</v>
      </c>
      <c r="E168" s="34" t="s">
        <v>129</v>
      </c>
      <c r="F168" s="34" t="s">
        <v>107</v>
      </c>
      <c r="G168" s="34">
        <v>1985</v>
      </c>
      <c r="H168" s="34" t="s">
        <v>92</v>
      </c>
      <c r="I168" s="35"/>
      <c r="J168" s="34">
        <v>24</v>
      </c>
      <c r="K168" s="34">
        <v>8</v>
      </c>
      <c r="L168" s="34">
        <v>24</v>
      </c>
      <c r="M168" s="34" t="s">
        <v>1832</v>
      </c>
      <c r="N168" s="34">
        <v>0</v>
      </c>
      <c r="O168" s="34" t="s">
        <v>1490</v>
      </c>
      <c r="P168" s="34" t="s">
        <v>1422</v>
      </c>
      <c r="Q168" s="34" t="s">
        <v>1110</v>
      </c>
      <c r="R168" s="34" t="s">
        <v>721</v>
      </c>
      <c r="S168" s="34" t="s">
        <v>738</v>
      </c>
      <c r="T168" s="35"/>
      <c r="U168" s="34" t="s">
        <v>391</v>
      </c>
      <c r="V168" s="35"/>
      <c r="W168" s="34" t="s">
        <v>317</v>
      </c>
      <c r="X168" s="35"/>
      <c r="Y168" s="34" t="s">
        <v>1301</v>
      </c>
      <c r="Z168" s="35"/>
      <c r="AA168" s="34" t="s">
        <v>1323</v>
      </c>
      <c r="AB168" s="11" t="str">
        <f t="shared" si="19"/>
        <v>Sadowski Bartłomiej</v>
      </c>
      <c r="AC168" s="11">
        <f t="shared" si="20"/>
        <v>0</v>
      </c>
      <c r="AD168" s="11" t="str">
        <f t="shared" si="21"/>
        <v>Gdynia</v>
      </c>
      <c r="AE168" s="11">
        <f t="shared" si="22"/>
        <v>5.7471286117143787</v>
      </c>
      <c r="AF168" s="11"/>
      <c r="AG168" s="11">
        <f t="shared" si="23"/>
        <v>0.99951322407918219</v>
      </c>
      <c r="AH168" s="11">
        <f t="shared" si="24"/>
        <v>1</v>
      </c>
      <c r="AI168" s="11">
        <f t="shared" si="25"/>
        <v>1</v>
      </c>
      <c r="AJ168" s="11">
        <f t="shared" si="26"/>
        <v>1</v>
      </c>
    </row>
    <row r="169" spans="1:36" hidden="1">
      <c r="A169" s="31">
        <v>185</v>
      </c>
      <c r="B169" s="31">
        <v>165</v>
      </c>
      <c r="C169" s="32"/>
      <c r="D169" s="31">
        <v>3031</v>
      </c>
      <c r="E169" s="31" t="s">
        <v>129</v>
      </c>
      <c r="F169" s="31" t="s">
        <v>1833</v>
      </c>
      <c r="G169" s="31">
        <v>1951</v>
      </c>
      <c r="H169" s="31" t="s">
        <v>92</v>
      </c>
      <c r="I169" s="32"/>
      <c r="J169" s="31">
        <v>24</v>
      </c>
      <c r="K169" s="31">
        <v>8</v>
      </c>
      <c r="L169" s="31">
        <v>24</v>
      </c>
      <c r="M169" s="31" t="s">
        <v>1834</v>
      </c>
      <c r="N169" s="31">
        <v>0</v>
      </c>
      <c r="O169" s="31" t="s">
        <v>1490</v>
      </c>
      <c r="P169" s="31" t="s">
        <v>1422</v>
      </c>
      <c r="Q169" s="31" t="s">
        <v>1110</v>
      </c>
      <c r="R169" s="31" t="s">
        <v>721</v>
      </c>
      <c r="S169" s="31" t="s">
        <v>738</v>
      </c>
      <c r="T169" s="32"/>
      <c r="U169" s="31" t="s">
        <v>391</v>
      </c>
      <c r="V169" s="32"/>
      <c r="W169" s="31" t="s">
        <v>317</v>
      </c>
      <c r="X169" s="32"/>
      <c r="Y169" s="31" t="s">
        <v>504</v>
      </c>
      <c r="Z169" s="32"/>
      <c r="AA169" s="31" t="s">
        <v>1323</v>
      </c>
      <c r="AB169" s="11" t="str">
        <f t="shared" si="19"/>
        <v>Sadowski Sylwester</v>
      </c>
      <c r="AC169" s="11">
        <f t="shared" si="20"/>
        <v>0</v>
      </c>
      <c r="AD169" s="11" t="str">
        <f t="shared" si="21"/>
        <v>Gdynia</v>
      </c>
      <c r="AE169" s="11">
        <f t="shared" si="22"/>
        <v>5.7463826915207692</v>
      </c>
      <c r="AF169" s="11"/>
      <c r="AG169" s="11">
        <f t="shared" si="23"/>
        <v>0.99987020993542952</v>
      </c>
      <c r="AH169" s="11">
        <f t="shared" si="24"/>
        <v>1</v>
      </c>
      <c r="AI169" s="11">
        <f t="shared" si="25"/>
        <v>1</v>
      </c>
      <c r="AJ169" s="11">
        <f t="shared" si="26"/>
        <v>1</v>
      </c>
    </row>
    <row r="170" spans="1:36" hidden="1">
      <c r="A170" s="34">
        <v>186</v>
      </c>
      <c r="B170" s="34">
        <v>166</v>
      </c>
      <c r="C170" s="35"/>
      <c r="D170" s="34">
        <v>3002</v>
      </c>
      <c r="E170" s="34" t="s">
        <v>1835</v>
      </c>
      <c r="F170" s="34" t="s">
        <v>93</v>
      </c>
      <c r="G170" s="34">
        <v>1978</v>
      </c>
      <c r="H170" s="34" t="s">
        <v>1836</v>
      </c>
      <c r="I170" s="34" t="s">
        <v>1837</v>
      </c>
      <c r="J170" s="34">
        <v>24</v>
      </c>
      <c r="K170" s="34">
        <v>7</v>
      </c>
      <c r="L170" s="34">
        <v>24</v>
      </c>
      <c r="M170" s="34" t="s">
        <v>1838</v>
      </c>
      <c r="N170" s="34">
        <v>0</v>
      </c>
      <c r="O170" s="34" t="s">
        <v>279</v>
      </c>
      <c r="P170" s="35"/>
      <c r="Q170" s="34" t="s">
        <v>1564</v>
      </c>
      <c r="R170" s="34" t="s">
        <v>796</v>
      </c>
      <c r="S170" s="35"/>
      <c r="T170" s="35"/>
      <c r="U170" s="34" t="s">
        <v>675</v>
      </c>
      <c r="V170" s="34" t="s">
        <v>346</v>
      </c>
      <c r="W170" s="35"/>
      <c r="X170" s="34" t="s">
        <v>308</v>
      </c>
      <c r="Y170" s="34" t="s">
        <v>562</v>
      </c>
      <c r="Z170" s="35"/>
      <c r="AA170" s="34" t="s">
        <v>1126</v>
      </c>
      <c r="AB170" s="11" t="str">
        <f t="shared" si="19"/>
        <v>Prałat Dawid</v>
      </c>
      <c r="AC170" s="11" t="str">
        <f t="shared" si="20"/>
        <v>PZU SPORT TEAM</v>
      </c>
      <c r="AD170" s="11" t="str">
        <f t="shared" si="21"/>
        <v>Zelów</v>
      </c>
      <c r="AE170" s="11">
        <f t="shared" si="22"/>
        <v>5.594949306334998</v>
      </c>
      <c r="AF170" s="11"/>
      <c r="AG170" s="11">
        <f t="shared" si="23"/>
        <v>1.1975985078106783</v>
      </c>
      <c r="AH170" s="11">
        <f t="shared" si="24"/>
        <v>0.875</v>
      </c>
      <c r="AI170" s="11">
        <f t="shared" si="25"/>
        <v>1</v>
      </c>
      <c r="AJ170" s="11">
        <f t="shared" si="26"/>
        <v>0.97364718061516808</v>
      </c>
    </row>
    <row r="171" spans="1:36" hidden="1">
      <c r="A171" s="31">
        <v>187</v>
      </c>
      <c r="B171" s="31">
        <v>167</v>
      </c>
      <c r="C171" s="32"/>
      <c r="D171" s="31">
        <v>3187</v>
      </c>
      <c r="E171" s="31" t="s">
        <v>1839</v>
      </c>
      <c r="F171" s="31" t="s">
        <v>102</v>
      </c>
      <c r="G171" s="31">
        <v>1962</v>
      </c>
      <c r="H171" s="31" t="s">
        <v>1354</v>
      </c>
      <c r="I171" s="31" t="s">
        <v>1355</v>
      </c>
      <c r="J171" s="31">
        <v>24</v>
      </c>
      <c r="K171" s="31">
        <v>6</v>
      </c>
      <c r="L171" s="31">
        <v>24</v>
      </c>
      <c r="M171" s="31" t="s">
        <v>1840</v>
      </c>
      <c r="N171" s="31">
        <v>0</v>
      </c>
      <c r="O171" s="32"/>
      <c r="P171" s="32"/>
      <c r="Q171" s="32"/>
      <c r="R171" s="31" t="s">
        <v>948</v>
      </c>
      <c r="S171" s="31" t="s">
        <v>614</v>
      </c>
      <c r="T171" s="31" t="s">
        <v>400</v>
      </c>
      <c r="U171" s="32"/>
      <c r="V171" s="32"/>
      <c r="W171" s="31" t="s">
        <v>673</v>
      </c>
      <c r="X171" s="31" t="s">
        <v>679</v>
      </c>
      <c r="Y171" s="32"/>
      <c r="Z171" s="31" t="s">
        <v>746</v>
      </c>
      <c r="AA171" s="31" t="s">
        <v>939</v>
      </c>
      <c r="AB171" s="11" t="str">
        <f t="shared" si="19"/>
        <v>Baranowski Mariusz</v>
      </c>
      <c r="AC171" s="11" t="str">
        <f t="shared" si="20"/>
        <v>embike</v>
      </c>
      <c r="AD171" s="11" t="str">
        <f t="shared" si="21"/>
        <v>Malbork</v>
      </c>
      <c r="AE171" s="11">
        <f t="shared" si="22"/>
        <v>5.4250881341859429</v>
      </c>
      <c r="AF171" s="11"/>
      <c r="AG171" s="11">
        <f t="shared" si="23"/>
        <v>0.88640121245522185</v>
      </c>
      <c r="AH171" s="11">
        <f t="shared" si="24"/>
        <v>0.8571428571428571</v>
      </c>
      <c r="AI171" s="11">
        <f t="shared" si="25"/>
        <v>1</v>
      </c>
      <c r="AJ171" s="11">
        <f t="shared" si="26"/>
        <v>0.96964026609557907</v>
      </c>
    </row>
    <row r="172" spans="1:36" hidden="1">
      <c r="A172" s="31">
        <v>189</v>
      </c>
      <c r="B172" s="31">
        <v>168</v>
      </c>
      <c r="C172" s="32"/>
      <c r="D172" s="31">
        <v>3152</v>
      </c>
      <c r="E172" s="31" t="s">
        <v>1841</v>
      </c>
      <c r="F172" s="31" t="s">
        <v>958</v>
      </c>
      <c r="G172" s="31">
        <v>1995</v>
      </c>
      <c r="H172" s="31" t="s">
        <v>1354</v>
      </c>
      <c r="I172" s="31" t="s">
        <v>1842</v>
      </c>
      <c r="J172" s="31">
        <v>24</v>
      </c>
      <c r="K172" s="31">
        <v>6</v>
      </c>
      <c r="L172" s="31">
        <v>24</v>
      </c>
      <c r="M172" s="31" t="s">
        <v>1843</v>
      </c>
      <c r="N172" s="31">
        <v>0</v>
      </c>
      <c r="O172" s="32"/>
      <c r="P172" s="32"/>
      <c r="Q172" s="32"/>
      <c r="R172" s="31" t="s">
        <v>948</v>
      </c>
      <c r="S172" s="31" t="s">
        <v>499</v>
      </c>
      <c r="T172" s="31" t="s">
        <v>400</v>
      </c>
      <c r="U172" s="32"/>
      <c r="V172" s="32"/>
      <c r="W172" s="31" t="s">
        <v>673</v>
      </c>
      <c r="X172" s="31" t="s">
        <v>287</v>
      </c>
      <c r="Y172" s="32"/>
      <c r="Z172" s="31" t="s">
        <v>1310</v>
      </c>
      <c r="AA172" s="31" t="s">
        <v>1624</v>
      </c>
      <c r="AB172" s="11" t="str">
        <f t="shared" si="19"/>
        <v>Dusinkiewicz Adrian</v>
      </c>
      <c r="AC172" s="11" t="str">
        <f t="shared" si="20"/>
        <v>Dusin Team</v>
      </c>
      <c r="AD172" s="11" t="str">
        <f t="shared" si="21"/>
        <v>Malbork</v>
      </c>
      <c r="AE172" s="11">
        <f t="shared" si="22"/>
        <v>5.4230333888264388</v>
      </c>
      <c r="AF172" s="11"/>
      <c r="AG172" s="11">
        <f t="shared" si="23"/>
        <v>0.99962125124814916</v>
      </c>
      <c r="AH172" s="11">
        <f t="shared" si="24"/>
        <v>1</v>
      </c>
      <c r="AI172" s="11">
        <f t="shared" si="25"/>
        <v>1</v>
      </c>
      <c r="AJ172" s="11">
        <f t="shared" si="26"/>
        <v>1</v>
      </c>
    </row>
    <row r="173" spans="1:36" hidden="1">
      <c r="A173" s="34">
        <v>190</v>
      </c>
      <c r="B173" s="34">
        <v>169</v>
      </c>
      <c r="C173" s="35"/>
      <c r="D173" s="34">
        <v>3151</v>
      </c>
      <c r="E173" s="34" t="s">
        <v>1844</v>
      </c>
      <c r="F173" s="34" t="s">
        <v>1096</v>
      </c>
      <c r="G173" s="34">
        <v>1970</v>
      </c>
      <c r="H173" s="34" t="s">
        <v>1354</v>
      </c>
      <c r="I173" s="34" t="s">
        <v>1845</v>
      </c>
      <c r="J173" s="34">
        <v>24</v>
      </c>
      <c r="K173" s="34">
        <v>6</v>
      </c>
      <c r="L173" s="34">
        <v>24</v>
      </c>
      <c r="M173" s="34" t="s">
        <v>1846</v>
      </c>
      <c r="N173" s="34">
        <v>0</v>
      </c>
      <c r="O173" s="35"/>
      <c r="P173" s="35"/>
      <c r="Q173" s="35"/>
      <c r="R173" s="34" t="s">
        <v>948</v>
      </c>
      <c r="S173" s="34" t="s">
        <v>614</v>
      </c>
      <c r="T173" s="34" t="s">
        <v>400</v>
      </c>
      <c r="U173" s="35"/>
      <c r="V173" s="35"/>
      <c r="W173" s="34" t="s">
        <v>673</v>
      </c>
      <c r="X173" s="34" t="s">
        <v>287</v>
      </c>
      <c r="Y173" s="35"/>
      <c r="Z173" s="34" t="s">
        <v>377</v>
      </c>
      <c r="AA173" s="34" t="s">
        <v>1624</v>
      </c>
      <c r="AB173" s="11" t="str">
        <f t="shared" si="19"/>
        <v>Szymczak Sławomir</v>
      </c>
      <c r="AC173" s="11" t="str">
        <f t="shared" si="20"/>
        <v>JW 1128</v>
      </c>
      <c r="AD173" s="11" t="str">
        <f t="shared" si="21"/>
        <v>Malbork</v>
      </c>
      <c r="AE173" s="11">
        <f t="shared" si="22"/>
        <v>5.4161333807319902</v>
      </c>
      <c r="AF173" s="11"/>
      <c r="AG173" s="11">
        <f t="shared" si="23"/>
        <v>0.99872764786795054</v>
      </c>
      <c r="AH173" s="11">
        <f t="shared" si="24"/>
        <v>1</v>
      </c>
      <c r="AI173" s="11">
        <f t="shared" si="25"/>
        <v>1</v>
      </c>
      <c r="AJ173" s="11">
        <f t="shared" si="26"/>
        <v>1</v>
      </c>
    </row>
    <row r="174" spans="1:36" hidden="1">
      <c r="A174" s="31">
        <v>191</v>
      </c>
      <c r="B174" s="31">
        <v>170</v>
      </c>
      <c r="C174" s="32"/>
      <c r="D174" s="31">
        <v>3072</v>
      </c>
      <c r="E174" s="31" t="s">
        <v>1847</v>
      </c>
      <c r="F174" s="31" t="s">
        <v>824</v>
      </c>
      <c r="G174" s="31">
        <v>1976</v>
      </c>
      <c r="H174" s="31" t="s">
        <v>1848</v>
      </c>
      <c r="I174" s="31" t="s">
        <v>1360</v>
      </c>
      <c r="J174" s="31">
        <v>24</v>
      </c>
      <c r="K174" s="31">
        <v>6</v>
      </c>
      <c r="L174" s="31">
        <v>24</v>
      </c>
      <c r="M174" s="31" t="s">
        <v>1849</v>
      </c>
      <c r="N174" s="31">
        <v>0</v>
      </c>
      <c r="O174" s="32"/>
      <c r="P174" s="32"/>
      <c r="Q174" s="31" t="s">
        <v>651</v>
      </c>
      <c r="R174" s="32"/>
      <c r="S174" s="31" t="s">
        <v>420</v>
      </c>
      <c r="T174" s="31" t="s">
        <v>821</v>
      </c>
      <c r="U174" s="32"/>
      <c r="V174" s="32"/>
      <c r="W174" s="31" t="s">
        <v>1362</v>
      </c>
      <c r="X174" s="31" t="s">
        <v>639</v>
      </c>
      <c r="Y174" s="32"/>
      <c r="Z174" s="31" t="s">
        <v>693</v>
      </c>
      <c r="AA174" s="31" t="s">
        <v>716</v>
      </c>
      <c r="AB174" s="11" t="str">
        <f t="shared" si="19"/>
        <v>Sobków Szymon</v>
      </c>
      <c r="AC174" s="11" t="str">
        <f t="shared" si="20"/>
        <v>Fiamp Gump</v>
      </c>
      <c r="AD174" s="11" t="str">
        <f t="shared" si="21"/>
        <v>Zielona Góra</v>
      </c>
      <c r="AE174" s="11">
        <f t="shared" si="22"/>
        <v>5.105055060018354</v>
      </c>
      <c r="AF174" s="11"/>
      <c r="AG174" s="11">
        <f t="shared" si="23"/>
        <v>0.94256450149098914</v>
      </c>
      <c r="AH174" s="11">
        <f t="shared" si="24"/>
        <v>1</v>
      </c>
      <c r="AI174" s="11">
        <f t="shared" si="25"/>
        <v>1</v>
      </c>
      <c r="AJ174" s="11">
        <f t="shared" si="26"/>
        <v>1</v>
      </c>
    </row>
    <row r="175" spans="1:36" hidden="1">
      <c r="A175" s="31">
        <v>193</v>
      </c>
      <c r="B175" s="31">
        <v>171</v>
      </c>
      <c r="C175" s="32"/>
      <c r="D175" s="31">
        <v>3222</v>
      </c>
      <c r="E175" s="31" t="s">
        <v>1847</v>
      </c>
      <c r="F175" s="31" t="s">
        <v>1850</v>
      </c>
      <c r="G175" s="31">
        <v>1971</v>
      </c>
      <c r="H175" s="31" t="s">
        <v>1851</v>
      </c>
      <c r="I175" s="31" t="s">
        <v>1360</v>
      </c>
      <c r="J175" s="31">
        <v>24</v>
      </c>
      <c r="K175" s="31">
        <v>6</v>
      </c>
      <c r="L175" s="31">
        <v>24</v>
      </c>
      <c r="M175" s="31" t="s">
        <v>1852</v>
      </c>
      <c r="N175" s="31">
        <v>0</v>
      </c>
      <c r="O175" s="32"/>
      <c r="P175" s="32"/>
      <c r="Q175" s="31" t="s">
        <v>651</v>
      </c>
      <c r="R175" s="32"/>
      <c r="S175" s="31" t="s">
        <v>420</v>
      </c>
      <c r="T175" s="31" t="s">
        <v>821</v>
      </c>
      <c r="U175" s="32"/>
      <c r="V175" s="32"/>
      <c r="W175" s="31" t="s">
        <v>1362</v>
      </c>
      <c r="X175" s="31" t="s">
        <v>639</v>
      </c>
      <c r="Y175" s="32"/>
      <c r="Z175" s="31" t="s">
        <v>693</v>
      </c>
      <c r="AA175" s="31" t="s">
        <v>716</v>
      </c>
      <c r="AB175" s="11" t="str">
        <f t="shared" si="19"/>
        <v>Sobków Arkadiusz</v>
      </c>
      <c r="AC175" s="11" t="str">
        <f t="shared" si="20"/>
        <v>Fiamp Gump</v>
      </c>
      <c r="AD175" s="11" t="str">
        <f t="shared" si="21"/>
        <v>Ochla</v>
      </c>
      <c r="AE175" s="11">
        <f t="shared" si="22"/>
        <v>5.1035662717243859</v>
      </c>
      <c r="AF175" s="11"/>
      <c r="AG175" s="11">
        <f t="shared" si="23"/>
        <v>0.99970836978711008</v>
      </c>
      <c r="AH175" s="11">
        <f t="shared" si="24"/>
        <v>1</v>
      </c>
      <c r="AI175" s="11">
        <f t="shared" si="25"/>
        <v>1</v>
      </c>
      <c r="AJ175" s="11">
        <f t="shared" si="26"/>
        <v>1</v>
      </c>
    </row>
    <row r="176" spans="1:36" hidden="1">
      <c r="A176" s="34">
        <v>194</v>
      </c>
      <c r="B176" s="34">
        <v>172</v>
      </c>
      <c r="C176" s="35"/>
      <c r="D176" s="34">
        <v>3165</v>
      </c>
      <c r="E176" s="34" t="s">
        <v>1853</v>
      </c>
      <c r="F176" s="34" t="s">
        <v>472</v>
      </c>
      <c r="G176" s="34">
        <v>1980</v>
      </c>
      <c r="H176" s="34" t="s">
        <v>1776</v>
      </c>
      <c r="I176" s="34" t="s">
        <v>1854</v>
      </c>
      <c r="J176" s="34">
        <v>23</v>
      </c>
      <c r="K176" s="34">
        <v>6</v>
      </c>
      <c r="L176" s="34">
        <v>23</v>
      </c>
      <c r="M176" s="34" t="s">
        <v>1855</v>
      </c>
      <c r="N176" s="34">
        <v>0</v>
      </c>
      <c r="O176" s="35"/>
      <c r="P176" s="34" t="s">
        <v>1465</v>
      </c>
      <c r="Q176" s="35"/>
      <c r="R176" s="35"/>
      <c r="S176" s="34" t="s">
        <v>344</v>
      </c>
      <c r="T176" s="34" t="s">
        <v>593</v>
      </c>
      <c r="U176" s="35"/>
      <c r="V176" s="35"/>
      <c r="W176" s="34" t="s">
        <v>338</v>
      </c>
      <c r="X176" s="34" t="s">
        <v>366</v>
      </c>
      <c r="Y176" s="35"/>
      <c r="Z176" s="34" t="s">
        <v>282</v>
      </c>
      <c r="AA176" s="34" t="s">
        <v>1013</v>
      </c>
      <c r="AB176" s="11" t="str">
        <f t="shared" si="19"/>
        <v>Gizela Michał</v>
      </c>
      <c r="AC176" s="11" t="str">
        <f t="shared" si="20"/>
        <v>Kaszub Run Dog Team</v>
      </c>
      <c r="AD176" s="11" t="str">
        <f t="shared" si="21"/>
        <v>Kartuzy</v>
      </c>
      <c r="AE176" s="11">
        <f t="shared" si="22"/>
        <v>4.8909176770692033</v>
      </c>
      <c r="AF176" s="11"/>
      <c r="AG176" s="11">
        <f t="shared" si="23"/>
        <v>1.1324306472919419</v>
      </c>
      <c r="AH176" s="11">
        <f t="shared" si="24"/>
        <v>1</v>
      </c>
      <c r="AI176" s="11">
        <f t="shared" si="25"/>
        <v>0.95833333333333337</v>
      </c>
      <c r="AJ176" s="11">
        <f t="shared" si="26"/>
        <v>1</v>
      </c>
    </row>
    <row r="177" spans="1:36" hidden="1">
      <c r="A177" s="31">
        <v>195</v>
      </c>
      <c r="B177" s="31">
        <v>173</v>
      </c>
      <c r="C177" s="32"/>
      <c r="D177" s="31">
        <v>3106</v>
      </c>
      <c r="E177" s="31" t="s">
        <v>1856</v>
      </c>
      <c r="F177" s="31" t="s">
        <v>60</v>
      </c>
      <c r="G177" s="31">
        <v>1971</v>
      </c>
      <c r="H177" s="31" t="s">
        <v>92</v>
      </c>
      <c r="I177" s="31" t="s">
        <v>1857</v>
      </c>
      <c r="J177" s="31">
        <v>23</v>
      </c>
      <c r="K177" s="31">
        <v>6</v>
      </c>
      <c r="L177" s="31">
        <v>23</v>
      </c>
      <c r="M177" s="31" t="s">
        <v>1858</v>
      </c>
      <c r="N177" s="31">
        <v>0</v>
      </c>
      <c r="O177" s="32"/>
      <c r="P177" s="31" t="s">
        <v>1465</v>
      </c>
      <c r="Q177" s="32"/>
      <c r="R177" s="32"/>
      <c r="S177" s="31" t="s">
        <v>751</v>
      </c>
      <c r="T177" s="31" t="s">
        <v>593</v>
      </c>
      <c r="U177" s="32"/>
      <c r="V177" s="32"/>
      <c r="W177" s="31" t="s">
        <v>338</v>
      </c>
      <c r="X177" s="31" t="s">
        <v>366</v>
      </c>
      <c r="Y177" s="32"/>
      <c r="Z177" s="31" t="s">
        <v>596</v>
      </c>
      <c r="AA177" s="31" t="s">
        <v>1013</v>
      </c>
      <c r="AB177" s="11" t="str">
        <f t="shared" si="19"/>
        <v>Trafalski Krzysztof</v>
      </c>
      <c r="AC177" s="11" t="str">
        <f t="shared" si="20"/>
        <v>Running Dogs Team</v>
      </c>
      <c r="AD177" s="11" t="str">
        <f t="shared" si="21"/>
        <v>Gdynia</v>
      </c>
      <c r="AE177" s="11">
        <f t="shared" si="22"/>
        <v>4.8891236349310372</v>
      </c>
      <c r="AF177" s="11"/>
      <c r="AG177" s="11">
        <f t="shared" si="23"/>
        <v>0.99963318905436149</v>
      </c>
      <c r="AH177" s="11">
        <f t="shared" si="24"/>
        <v>1</v>
      </c>
      <c r="AI177" s="11">
        <f t="shared" si="25"/>
        <v>1</v>
      </c>
      <c r="AJ177" s="11">
        <f t="shared" si="26"/>
        <v>1</v>
      </c>
    </row>
    <row r="178" spans="1:36" hidden="1">
      <c r="A178" s="34">
        <v>196</v>
      </c>
      <c r="B178" s="34">
        <v>174</v>
      </c>
      <c r="C178" s="35"/>
      <c r="D178" s="34">
        <v>3207</v>
      </c>
      <c r="E178" s="34" t="s">
        <v>1859</v>
      </c>
      <c r="F178" s="34" t="s">
        <v>1572</v>
      </c>
      <c r="G178" s="34">
        <v>1972</v>
      </c>
      <c r="H178" s="34" t="s">
        <v>858</v>
      </c>
      <c r="I178" s="34" t="s">
        <v>1860</v>
      </c>
      <c r="J178" s="34">
        <v>22</v>
      </c>
      <c r="K178" s="34">
        <v>5</v>
      </c>
      <c r="L178" s="34">
        <v>22</v>
      </c>
      <c r="M178" s="34" t="s">
        <v>1861</v>
      </c>
      <c r="N178" s="34">
        <v>0</v>
      </c>
      <c r="O178" s="35"/>
      <c r="P178" s="35"/>
      <c r="Q178" s="35"/>
      <c r="R178" s="35"/>
      <c r="S178" s="34" t="s">
        <v>763</v>
      </c>
      <c r="T178" s="34" t="s">
        <v>534</v>
      </c>
      <c r="U178" s="35"/>
      <c r="V178" s="35"/>
      <c r="W178" s="34" t="s">
        <v>1564</v>
      </c>
      <c r="X178" s="34" t="s">
        <v>821</v>
      </c>
      <c r="Y178" s="35"/>
      <c r="Z178" s="34" t="s">
        <v>584</v>
      </c>
      <c r="AA178" s="34" t="s">
        <v>917</v>
      </c>
      <c r="AB178" s="11" t="str">
        <f t="shared" si="19"/>
        <v>Zabielski Kamil</v>
      </c>
      <c r="AC178" s="11" t="str">
        <f t="shared" si="20"/>
        <v>A TAK NIE CHCIAŁEM!</v>
      </c>
      <c r="AD178" s="11" t="str">
        <f t="shared" si="21"/>
        <v>Pruszcz Gdański</v>
      </c>
      <c r="AE178" s="11">
        <f t="shared" si="22"/>
        <v>4.6765530421079484</v>
      </c>
      <c r="AF178" s="11"/>
      <c r="AG178" s="11">
        <f t="shared" si="23"/>
        <v>1.1255057385847576</v>
      </c>
      <c r="AH178" s="11">
        <f t="shared" si="24"/>
        <v>0.83333333333333337</v>
      </c>
      <c r="AI178" s="11">
        <f t="shared" si="25"/>
        <v>0.95652173913043481</v>
      </c>
      <c r="AJ178" s="11">
        <f t="shared" si="26"/>
        <v>0.96419250400262724</v>
      </c>
    </row>
    <row r="179" spans="1:36" hidden="1">
      <c r="A179" s="31">
        <v>197</v>
      </c>
      <c r="B179" s="31">
        <v>175</v>
      </c>
      <c r="C179" s="32"/>
      <c r="D179" s="31">
        <v>3219</v>
      </c>
      <c r="E179" s="31" t="s">
        <v>1862</v>
      </c>
      <c r="F179" s="31" t="s">
        <v>442</v>
      </c>
      <c r="G179" s="31">
        <v>1984</v>
      </c>
      <c r="H179" s="31" t="s">
        <v>57</v>
      </c>
      <c r="I179" s="32"/>
      <c r="J179" s="31">
        <v>21</v>
      </c>
      <c r="K179" s="31">
        <v>6</v>
      </c>
      <c r="L179" s="31">
        <v>21</v>
      </c>
      <c r="M179" s="31" t="s">
        <v>1863</v>
      </c>
      <c r="N179" s="31">
        <v>0</v>
      </c>
      <c r="O179" s="32"/>
      <c r="P179" s="32"/>
      <c r="Q179" s="31" t="s">
        <v>704</v>
      </c>
      <c r="R179" s="31" t="s">
        <v>932</v>
      </c>
      <c r="S179" s="31" t="s">
        <v>830</v>
      </c>
      <c r="T179" s="32"/>
      <c r="U179" s="32"/>
      <c r="V179" s="31" t="s">
        <v>898</v>
      </c>
      <c r="W179" s="31" t="s">
        <v>930</v>
      </c>
      <c r="X179" s="31" t="s">
        <v>374</v>
      </c>
      <c r="Y179" s="32"/>
      <c r="Z179" s="32"/>
      <c r="AA179" s="31" t="s">
        <v>1607</v>
      </c>
      <c r="AB179" s="11" t="str">
        <f t="shared" si="19"/>
        <v>Michniewicz Łukasz</v>
      </c>
      <c r="AC179" s="11">
        <f t="shared" si="20"/>
        <v>0</v>
      </c>
      <c r="AD179" s="11" t="str">
        <f t="shared" si="21"/>
        <v>Gdańsk</v>
      </c>
      <c r="AE179" s="11">
        <f t="shared" si="22"/>
        <v>4.4639824492848597</v>
      </c>
      <c r="AF179" s="11"/>
      <c r="AG179" s="11">
        <f t="shared" si="23"/>
        <v>0.80279729550576706</v>
      </c>
      <c r="AH179" s="11">
        <f t="shared" si="24"/>
        <v>1.2</v>
      </c>
      <c r="AI179" s="11">
        <f t="shared" si="25"/>
        <v>0.95454545454545459</v>
      </c>
      <c r="AJ179" s="11">
        <f t="shared" si="26"/>
        <v>1.0371372893366482</v>
      </c>
    </row>
    <row r="180" spans="1:36" hidden="1">
      <c r="A180" s="34">
        <v>198</v>
      </c>
      <c r="B180" s="34">
        <v>176</v>
      </c>
      <c r="C180" s="35"/>
      <c r="D180" s="34">
        <v>3174</v>
      </c>
      <c r="E180" s="34" t="s">
        <v>1864</v>
      </c>
      <c r="F180" s="34" t="s">
        <v>64</v>
      </c>
      <c r="G180" s="34">
        <v>1962</v>
      </c>
      <c r="H180" s="34" t="s">
        <v>57</v>
      </c>
      <c r="I180" s="34" t="s">
        <v>1865</v>
      </c>
      <c r="J180" s="34">
        <v>21</v>
      </c>
      <c r="K180" s="34">
        <v>6</v>
      </c>
      <c r="L180" s="34">
        <v>21</v>
      </c>
      <c r="M180" s="34" t="s">
        <v>1866</v>
      </c>
      <c r="N180" s="34">
        <v>0</v>
      </c>
      <c r="O180" s="35"/>
      <c r="P180" s="35"/>
      <c r="Q180" s="34" t="s">
        <v>704</v>
      </c>
      <c r="R180" s="34" t="s">
        <v>932</v>
      </c>
      <c r="S180" s="34" t="s">
        <v>830</v>
      </c>
      <c r="T180" s="35"/>
      <c r="U180" s="35"/>
      <c r="V180" s="34" t="s">
        <v>898</v>
      </c>
      <c r="W180" s="34" t="s">
        <v>930</v>
      </c>
      <c r="X180" s="34" t="s">
        <v>1591</v>
      </c>
      <c r="Y180" s="35"/>
      <c r="Z180" s="35"/>
      <c r="AA180" s="34" t="s">
        <v>1607</v>
      </c>
      <c r="AB180" s="11" t="str">
        <f t="shared" si="19"/>
        <v>Mikołajczyk Przemysław</v>
      </c>
      <c r="AC180" s="11" t="str">
        <f t="shared" si="20"/>
        <v>Bysewo Kolor Team</v>
      </c>
      <c r="AD180" s="11" t="str">
        <f t="shared" si="21"/>
        <v>Gdańsk</v>
      </c>
      <c r="AE180" s="11">
        <f t="shared" si="22"/>
        <v>4.4638345030266393</v>
      </c>
      <c r="AF180" s="11"/>
      <c r="AG180" s="11">
        <f t="shared" si="23"/>
        <v>0.99996685778676297</v>
      </c>
      <c r="AH180" s="11">
        <f t="shared" si="24"/>
        <v>1</v>
      </c>
      <c r="AI180" s="11">
        <f t="shared" si="25"/>
        <v>1</v>
      </c>
      <c r="AJ180" s="11">
        <f t="shared" si="26"/>
        <v>1</v>
      </c>
    </row>
    <row r="181" spans="1:36" hidden="1">
      <c r="A181" s="31">
        <v>199</v>
      </c>
      <c r="B181" s="31">
        <v>177</v>
      </c>
      <c r="C181" s="32"/>
      <c r="D181" s="31">
        <v>3173</v>
      </c>
      <c r="E181" s="31" t="s">
        <v>1864</v>
      </c>
      <c r="F181" s="31" t="s">
        <v>293</v>
      </c>
      <c r="G181" s="31">
        <v>1988</v>
      </c>
      <c r="H181" s="31" t="s">
        <v>57</v>
      </c>
      <c r="I181" s="31" t="s">
        <v>1865</v>
      </c>
      <c r="J181" s="31">
        <v>21</v>
      </c>
      <c r="K181" s="31">
        <v>6</v>
      </c>
      <c r="L181" s="31">
        <v>21</v>
      </c>
      <c r="M181" s="31" t="s">
        <v>1867</v>
      </c>
      <c r="N181" s="31">
        <v>0</v>
      </c>
      <c r="O181" s="32"/>
      <c r="P181" s="32"/>
      <c r="Q181" s="31" t="s">
        <v>1625</v>
      </c>
      <c r="R181" s="31" t="s">
        <v>623</v>
      </c>
      <c r="S181" s="31" t="s">
        <v>830</v>
      </c>
      <c r="T181" s="32"/>
      <c r="U181" s="32"/>
      <c r="V181" s="31" t="s">
        <v>898</v>
      </c>
      <c r="W181" s="31" t="s">
        <v>930</v>
      </c>
      <c r="X181" s="31" t="s">
        <v>1868</v>
      </c>
      <c r="Y181" s="32"/>
      <c r="Z181" s="32"/>
      <c r="AA181" s="31" t="s">
        <v>1607</v>
      </c>
      <c r="AB181" s="11" t="str">
        <f t="shared" si="19"/>
        <v>Mikołajczyk Mikołaj</v>
      </c>
      <c r="AC181" s="11" t="str">
        <f t="shared" si="20"/>
        <v>Bysewo Kolor Team</v>
      </c>
      <c r="AD181" s="11" t="str">
        <f t="shared" si="21"/>
        <v>Gdańsk</v>
      </c>
      <c r="AE181" s="11">
        <f t="shared" si="22"/>
        <v>4.4630949188091584</v>
      </c>
      <c r="AF181" s="11"/>
      <c r="AG181" s="11">
        <f t="shared" si="23"/>
        <v>0.99983431638942277</v>
      </c>
      <c r="AH181" s="11">
        <f t="shared" si="24"/>
        <v>1</v>
      </c>
      <c r="AI181" s="11">
        <f t="shared" si="25"/>
        <v>1</v>
      </c>
      <c r="AJ181" s="11">
        <f t="shared" si="26"/>
        <v>1</v>
      </c>
    </row>
    <row r="182" spans="1:36" hidden="1">
      <c r="A182" s="34">
        <v>200</v>
      </c>
      <c r="B182" s="34">
        <v>178</v>
      </c>
      <c r="C182" s="35"/>
      <c r="D182" s="34">
        <v>3128</v>
      </c>
      <c r="E182" s="34" t="s">
        <v>950</v>
      </c>
      <c r="F182" s="34" t="s">
        <v>46</v>
      </c>
      <c r="G182" s="34">
        <v>1983</v>
      </c>
      <c r="H182" s="34" t="s">
        <v>57</v>
      </c>
      <c r="I182" s="34" t="s">
        <v>1865</v>
      </c>
      <c r="J182" s="34">
        <v>21</v>
      </c>
      <c r="K182" s="34">
        <v>6</v>
      </c>
      <c r="L182" s="34">
        <v>21</v>
      </c>
      <c r="M182" s="34" t="s">
        <v>1869</v>
      </c>
      <c r="N182" s="34">
        <v>0</v>
      </c>
      <c r="O182" s="35"/>
      <c r="P182" s="35"/>
      <c r="Q182" s="34" t="s">
        <v>704</v>
      </c>
      <c r="R182" s="34" t="s">
        <v>932</v>
      </c>
      <c r="S182" s="34" t="s">
        <v>830</v>
      </c>
      <c r="T182" s="35"/>
      <c r="U182" s="35"/>
      <c r="V182" s="34" t="s">
        <v>898</v>
      </c>
      <c r="W182" s="34" t="s">
        <v>930</v>
      </c>
      <c r="X182" s="34" t="s">
        <v>273</v>
      </c>
      <c r="Y182" s="35"/>
      <c r="Z182" s="35"/>
      <c r="AA182" s="34" t="s">
        <v>454</v>
      </c>
      <c r="AB182" s="11" t="str">
        <f t="shared" si="19"/>
        <v>Tomaszewski Piotr</v>
      </c>
      <c r="AC182" s="11" t="str">
        <f t="shared" si="20"/>
        <v>Bysewo Kolor Team</v>
      </c>
      <c r="AD182" s="11" t="str">
        <f t="shared" si="21"/>
        <v>Gdańsk</v>
      </c>
      <c r="AE182" s="11">
        <f t="shared" si="22"/>
        <v>4.4539443935126579</v>
      </c>
      <c r="AF182" s="11"/>
      <c r="AG182" s="11">
        <f t="shared" si="23"/>
        <v>0.99794973544973531</v>
      </c>
      <c r="AH182" s="11">
        <f t="shared" si="24"/>
        <v>1</v>
      </c>
      <c r="AI182" s="11">
        <f t="shared" si="25"/>
        <v>1</v>
      </c>
      <c r="AJ182" s="11">
        <f t="shared" si="26"/>
        <v>1</v>
      </c>
    </row>
    <row r="183" spans="1:36" hidden="1">
      <c r="A183" s="31">
        <v>201</v>
      </c>
      <c r="B183" s="31">
        <v>179</v>
      </c>
      <c r="C183" s="32"/>
      <c r="D183" s="31">
        <v>3218</v>
      </c>
      <c r="E183" s="31" t="s">
        <v>1870</v>
      </c>
      <c r="F183" s="31" t="s">
        <v>48</v>
      </c>
      <c r="G183" s="31">
        <v>1982</v>
      </c>
      <c r="H183" s="31" t="s">
        <v>57</v>
      </c>
      <c r="I183" s="32"/>
      <c r="J183" s="31">
        <v>21</v>
      </c>
      <c r="K183" s="31">
        <v>6</v>
      </c>
      <c r="L183" s="31">
        <v>21</v>
      </c>
      <c r="M183" s="31" t="s">
        <v>1871</v>
      </c>
      <c r="N183" s="31">
        <v>0</v>
      </c>
      <c r="O183" s="32"/>
      <c r="P183" s="32"/>
      <c r="Q183" s="31" t="s">
        <v>1625</v>
      </c>
      <c r="R183" s="31" t="s">
        <v>932</v>
      </c>
      <c r="S183" s="31" t="s">
        <v>830</v>
      </c>
      <c r="T183" s="32"/>
      <c r="U183" s="32"/>
      <c r="V183" s="31" t="s">
        <v>898</v>
      </c>
      <c r="W183" s="31" t="s">
        <v>930</v>
      </c>
      <c r="X183" s="31" t="s">
        <v>374</v>
      </c>
      <c r="Y183" s="32"/>
      <c r="Z183" s="32"/>
      <c r="AA183" s="31" t="s">
        <v>454</v>
      </c>
      <c r="AB183" s="11" t="str">
        <f t="shared" si="19"/>
        <v>Kluska Paweł</v>
      </c>
      <c r="AC183" s="11">
        <f t="shared" si="20"/>
        <v>0</v>
      </c>
      <c r="AD183" s="11" t="str">
        <f t="shared" si="21"/>
        <v>Gdańsk</v>
      </c>
      <c r="AE183" s="11">
        <f t="shared" si="22"/>
        <v>4.4535025777807364</v>
      </c>
      <c r="AF183" s="11"/>
      <c r="AG183" s="11">
        <f t="shared" si="23"/>
        <v>0.99990080349171728</v>
      </c>
      <c r="AH183" s="11">
        <f t="shared" si="24"/>
        <v>1</v>
      </c>
      <c r="AI183" s="11">
        <f t="shared" si="25"/>
        <v>1</v>
      </c>
      <c r="AJ183" s="11">
        <f t="shared" si="26"/>
        <v>1</v>
      </c>
    </row>
    <row r="184" spans="1:36" hidden="1">
      <c r="A184" s="34">
        <v>202</v>
      </c>
      <c r="B184" s="34">
        <v>180</v>
      </c>
      <c r="C184" s="35"/>
      <c r="D184" s="34">
        <v>3167</v>
      </c>
      <c r="E184" s="34" t="s">
        <v>1798</v>
      </c>
      <c r="F184" s="34" t="s">
        <v>1113</v>
      </c>
      <c r="G184" s="34">
        <v>1982</v>
      </c>
      <c r="H184" s="34" t="s">
        <v>508</v>
      </c>
      <c r="I184" s="34" t="s">
        <v>1865</v>
      </c>
      <c r="J184" s="34">
        <v>21</v>
      </c>
      <c r="K184" s="34">
        <v>6</v>
      </c>
      <c r="L184" s="34">
        <v>21</v>
      </c>
      <c r="M184" s="34" t="s">
        <v>1872</v>
      </c>
      <c r="N184" s="34">
        <v>0</v>
      </c>
      <c r="O184" s="35"/>
      <c r="P184" s="35"/>
      <c r="Q184" s="34" t="s">
        <v>1625</v>
      </c>
      <c r="R184" s="34" t="s">
        <v>932</v>
      </c>
      <c r="S184" s="34" t="s">
        <v>830</v>
      </c>
      <c r="T184" s="35"/>
      <c r="U184" s="35"/>
      <c r="V184" s="34" t="s">
        <v>898</v>
      </c>
      <c r="W184" s="34" t="s">
        <v>1322</v>
      </c>
      <c r="X184" s="34" t="s">
        <v>306</v>
      </c>
      <c r="Y184" s="35"/>
      <c r="Z184" s="35"/>
      <c r="AA184" s="34" t="s">
        <v>454</v>
      </c>
      <c r="AB184" s="11" t="str">
        <f t="shared" si="19"/>
        <v>Wenta Maciej</v>
      </c>
      <c r="AC184" s="11" t="str">
        <f t="shared" si="20"/>
        <v>Bysewo Kolor Team</v>
      </c>
      <c r="AD184" s="11" t="str">
        <f t="shared" si="21"/>
        <v>Rumia</v>
      </c>
      <c r="AE184" s="11">
        <f t="shared" si="22"/>
        <v>4.4529136264694946</v>
      </c>
      <c r="AF184" s="11"/>
      <c r="AG184" s="11">
        <f t="shared" si="23"/>
        <v>0.99986775547988227</v>
      </c>
      <c r="AH184" s="11">
        <f t="shared" si="24"/>
        <v>1</v>
      </c>
      <c r="AI184" s="11">
        <f t="shared" si="25"/>
        <v>1</v>
      </c>
      <c r="AJ184" s="11">
        <f t="shared" si="26"/>
        <v>1</v>
      </c>
    </row>
    <row r="185" spans="1:36" hidden="1">
      <c r="A185" s="31">
        <v>203</v>
      </c>
      <c r="B185" s="31">
        <v>181</v>
      </c>
      <c r="C185" s="32"/>
      <c r="D185" s="31">
        <v>3094</v>
      </c>
      <c r="E185" s="31" t="s">
        <v>1873</v>
      </c>
      <c r="F185" s="31" t="s">
        <v>69</v>
      </c>
      <c r="G185" s="31">
        <v>1967</v>
      </c>
      <c r="H185" s="31" t="s">
        <v>1874</v>
      </c>
      <c r="I185" s="31" t="s">
        <v>1875</v>
      </c>
      <c r="J185" s="31">
        <v>20</v>
      </c>
      <c r="K185" s="31">
        <v>5</v>
      </c>
      <c r="L185" s="31">
        <v>20</v>
      </c>
      <c r="M185" s="31" t="s">
        <v>1876</v>
      </c>
      <c r="N185" s="31">
        <v>0</v>
      </c>
      <c r="O185" s="32"/>
      <c r="P185" s="32"/>
      <c r="Q185" s="31" t="s">
        <v>344</v>
      </c>
      <c r="R185" s="32"/>
      <c r="S185" s="32"/>
      <c r="T185" s="31" t="s">
        <v>400</v>
      </c>
      <c r="U185" s="31" t="s">
        <v>1164</v>
      </c>
      <c r="V185" s="32"/>
      <c r="W185" s="32"/>
      <c r="X185" s="31" t="s">
        <v>655</v>
      </c>
      <c r="Y185" s="32"/>
      <c r="Z185" s="31" t="s">
        <v>1718</v>
      </c>
      <c r="AA185" s="31" t="s">
        <v>716</v>
      </c>
      <c r="AB185" s="11" t="str">
        <f t="shared" si="19"/>
        <v>Czubalski Andrzej</v>
      </c>
      <c r="AC185" s="11" t="str">
        <f t="shared" si="20"/>
        <v>CST</v>
      </c>
      <c r="AD185" s="11" t="str">
        <f t="shared" si="21"/>
        <v>Pruszków</v>
      </c>
      <c r="AE185" s="11">
        <f t="shared" si="22"/>
        <v>4.2408701204471377</v>
      </c>
      <c r="AF185" s="11"/>
      <c r="AG185" s="11">
        <f t="shared" si="23"/>
        <v>0.97902573231914558</v>
      </c>
      <c r="AH185" s="11">
        <f t="shared" si="24"/>
        <v>0.83333333333333337</v>
      </c>
      <c r="AI185" s="11">
        <f t="shared" si="25"/>
        <v>0.95238095238095233</v>
      </c>
      <c r="AJ185" s="11">
        <f t="shared" si="26"/>
        <v>0.96419250400262724</v>
      </c>
    </row>
    <row r="186" spans="1:36" hidden="1">
      <c r="A186" s="34">
        <v>204</v>
      </c>
      <c r="B186" s="34">
        <v>182</v>
      </c>
      <c r="C186" s="35"/>
      <c r="D186" s="34">
        <v>3095</v>
      </c>
      <c r="E186" s="34" t="s">
        <v>1873</v>
      </c>
      <c r="F186" s="34" t="s">
        <v>522</v>
      </c>
      <c r="G186" s="34">
        <v>2000</v>
      </c>
      <c r="H186" s="34" t="s">
        <v>1874</v>
      </c>
      <c r="I186" s="34" t="s">
        <v>1875</v>
      </c>
      <c r="J186" s="34">
        <v>20</v>
      </c>
      <c r="K186" s="34">
        <v>5</v>
      </c>
      <c r="L186" s="34">
        <v>20</v>
      </c>
      <c r="M186" s="34" t="s">
        <v>1877</v>
      </c>
      <c r="N186" s="34">
        <v>0</v>
      </c>
      <c r="O186" s="35"/>
      <c r="P186" s="35"/>
      <c r="Q186" s="34" t="s">
        <v>344</v>
      </c>
      <c r="R186" s="35"/>
      <c r="S186" s="35"/>
      <c r="T186" s="34" t="s">
        <v>400</v>
      </c>
      <c r="U186" s="34" t="s">
        <v>1164</v>
      </c>
      <c r="V186" s="35"/>
      <c r="W186" s="35"/>
      <c r="X186" s="34" t="s">
        <v>655</v>
      </c>
      <c r="Y186" s="35"/>
      <c r="Z186" s="34" t="s">
        <v>1718</v>
      </c>
      <c r="AA186" s="34" t="s">
        <v>1281</v>
      </c>
      <c r="AB186" s="11" t="str">
        <f t="shared" si="19"/>
        <v>Czubalski Rafał</v>
      </c>
      <c r="AC186" s="11" t="str">
        <f t="shared" si="20"/>
        <v>CST</v>
      </c>
      <c r="AD186" s="11" t="str">
        <f t="shared" si="21"/>
        <v>Pruszków</v>
      </c>
      <c r="AE186" s="11">
        <f t="shared" si="22"/>
        <v>4.2400466771694871</v>
      </c>
      <c r="AF186" s="11"/>
      <c r="AG186" s="11">
        <f t="shared" si="23"/>
        <v>0.99980583152648783</v>
      </c>
      <c r="AH186" s="11">
        <f t="shared" si="24"/>
        <v>1</v>
      </c>
      <c r="AI186" s="11">
        <f t="shared" si="25"/>
        <v>1</v>
      </c>
      <c r="AJ186" s="11">
        <f t="shared" si="26"/>
        <v>1</v>
      </c>
    </row>
    <row r="187" spans="1:36" hidden="1">
      <c r="A187" s="31">
        <v>205</v>
      </c>
      <c r="B187" s="31">
        <v>183</v>
      </c>
      <c r="C187" s="32"/>
      <c r="D187" s="31">
        <v>3230</v>
      </c>
      <c r="E187" s="31" t="s">
        <v>1878</v>
      </c>
      <c r="F187" s="31" t="s">
        <v>386</v>
      </c>
      <c r="G187" s="31">
        <v>1978</v>
      </c>
      <c r="H187" s="31" t="s">
        <v>92</v>
      </c>
      <c r="I187" s="32"/>
      <c r="J187" s="31">
        <v>19</v>
      </c>
      <c r="K187" s="31">
        <v>6</v>
      </c>
      <c r="L187" s="31">
        <v>19</v>
      </c>
      <c r="M187" s="31" t="s">
        <v>1879</v>
      </c>
      <c r="N187" s="31">
        <v>0</v>
      </c>
      <c r="O187" s="32"/>
      <c r="P187" s="31" t="s">
        <v>778</v>
      </c>
      <c r="Q187" s="31" t="s">
        <v>662</v>
      </c>
      <c r="R187" s="31" t="s">
        <v>1074</v>
      </c>
      <c r="S187" s="31" t="s">
        <v>366</v>
      </c>
      <c r="T187" s="32"/>
      <c r="U187" s="32"/>
      <c r="V187" s="32"/>
      <c r="W187" s="31" t="s">
        <v>576</v>
      </c>
      <c r="X187" s="32"/>
      <c r="Y187" s="31" t="s">
        <v>770</v>
      </c>
      <c r="Z187" s="32"/>
      <c r="AA187" s="31" t="s">
        <v>968</v>
      </c>
      <c r="AB187" s="11" t="str">
        <f t="shared" si="19"/>
        <v>Soroka Adam</v>
      </c>
      <c r="AC187" s="11">
        <f t="shared" si="20"/>
        <v>0</v>
      </c>
      <c r="AD187" s="11" t="str">
        <f t="shared" si="21"/>
        <v>Gdynia</v>
      </c>
      <c r="AE187" s="11">
        <f t="shared" si="22"/>
        <v>4.0280443433110129</v>
      </c>
      <c r="AF187" s="11"/>
      <c r="AG187" s="11">
        <f t="shared" si="23"/>
        <v>1.0281141868512111</v>
      </c>
      <c r="AH187" s="11">
        <f t="shared" si="24"/>
        <v>1.2</v>
      </c>
      <c r="AI187" s="11">
        <f t="shared" si="25"/>
        <v>0.95</v>
      </c>
      <c r="AJ187" s="11">
        <f t="shared" si="26"/>
        <v>1.0371372893366482</v>
      </c>
    </row>
    <row r="188" spans="1:36" hidden="1">
      <c r="A188" s="34">
        <v>206</v>
      </c>
      <c r="B188" s="34">
        <v>184</v>
      </c>
      <c r="C188" s="35"/>
      <c r="D188" s="34">
        <v>3185</v>
      </c>
      <c r="E188" s="34" t="s">
        <v>1880</v>
      </c>
      <c r="F188" s="34" t="s">
        <v>386</v>
      </c>
      <c r="G188" s="34">
        <v>1990</v>
      </c>
      <c r="H188" s="34" t="s">
        <v>1881</v>
      </c>
      <c r="I188" s="35"/>
      <c r="J188" s="34">
        <v>17</v>
      </c>
      <c r="K188" s="34">
        <v>6</v>
      </c>
      <c r="L188" s="34">
        <v>17</v>
      </c>
      <c r="M188" s="34" t="s">
        <v>1882</v>
      </c>
      <c r="N188" s="34">
        <v>0</v>
      </c>
      <c r="O188" s="34" t="s">
        <v>763</v>
      </c>
      <c r="P188" s="35"/>
      <c r="Q188" s="34" t="s">
        <v>421</v>
      </c>
      <c r="R188" s="34" t="s">
        <v>1231</v>
      </c>
      <c r="S188" s="34" t="s">
        <v>1205</v>
      </c>
      <c r="T188" s="35"/>
      <c r="U188" s="35"/>
      <c r="V188" s="34" t="s">
        <v>759</v>
      </c>
      <c r="W188" s="34" t="s">
        <v>401</v>
      </c>
      <c r="X188" s="35"/>
      <c r="Y188" s="35"/>
      <c r="Z188" s="35"/>
      <c r="AA188" s="34" t="s">
        <v>547</v>
      </c>
      <c r="AB188" s="11" t="str">
        <f t="shared" si="19"/>
        <v>Trojanowski Adam</v>
      </c>
      <c r="AC188" s="11">
        <f t="shared" si="20"/>
        <v>0</v>
      </c>
      <c r="AD188" s="11" t="str">
        <f t="shared" si="21"/>
        <v>Starogard Gdański</v>
      </c>
      <c r="AE188" s="11">
        <f t="shared" si="22"/>
        <v>3.604039675594064</v>
      </c>
      <c r="AF188" s="11"/>
      <c r="AG188" s="11">
        <f t="shared" si="23"/>
        <v>0.95098876760006312</v>
      </c>
      <c r="AH188" s="11">
        <f t="shared" si="24"/>
        <v>1</v>
      </c>
      <c r="AI188" s="11">
        <f t="shared" si="25"/>
        <v>0.89473684210526316</v>
      </c>
      <c r="AJ188" s="11">
        <f t="shared" si="26"/>
        <v>1</v>
      </c>
    </row>
    <row r="189" spans="1:36" hidden="1">
      <c r="A189" s="31">
        <v>207</v>
      </c>
      <c r="B189" s="31">
        <v>185</v>
      </c>
      <c r="C189" s="32"/>
      <c r="D189" s="31">
        <v>3184</v>
      </c>
      <c r="E189" s="31" t="s">
        <v>1880</v>
      </c>
      <c r="F189" s="31" t="s">
        <v>1107</v>
      </c>
      <c r="G189" s="31">
        <v>1961</v>
      </c>
      <c r="H189" s="31" t="s">
        <v>1881</v>
      </c>
      <c r="I189" s="32"/>
      <c r="J189" s="31">
        <v>17</v>
      </c>
      <c r="K189" s="31">
        <v>6</v>
      </c>
      <c r="L189" s="31">
        <v>17</v>
      </c>
      <c r="M189" s="31" t="s">
        <v>1883</v>
      </c>
      <c r="N189" s="31">
        <v>0</v>
      </c>
      <c r="O189" s="31" t="s">
        <v>763</v>
      </c>
      <c r="P189" s="32"/>
      <c r="Q189" s="31" t="s">
        <v>421</v>
      </c>
      <c r="R189" s="31" t="s">
        <v>339</v>
      </c>
      <c r="S189" s="31" t="s">
        <v>1205</v>
      </c>
      <c r="T189" s="32"/>
      <c r="U189" s="32"/>
      <c r="V189" s="31" t="s">
        <v>759</v>
      </c>
      <c r="W189" s="31" t="s">
        <v>401</v>
      </c>
      <c r="X189" s="32"/>
      <c r="Y189" s="32"/>
      <c r="Z189" s="32"/>
      <c r="AA189" s="31" t="s">
        <v>1005</v>
      </c>
      <c r="AB189" s="11" t="str">
        <f t="shared" si="19"/>
        <v>Trojanowski Karol</v>
      </c>
      <c r="AC189" s="11">
        <f t="shared" si="20"/>
        <v>0</v>
      </c>
      <c r="AD189" s="11" t="str">
        <f t="shared" si="21"/>
        <v>Starogard Gdański</v>
      </c>
      <c r="AE189" s="11">
        <f t="shared" si="22"/>
        <v>3.6001666913350738</v>
      </c>
      <c r="AF189" s="11"/>
      <c r="AG189" s="11">
        <f t="shared" si="23"/>
        <v>0.99892537690824623</v>
      </c>
      <c r="AH189" s="11">
        <f t="shared" si="24"/>
        <v>1</v>
      </c>
      <c r="AI189" s="11">
        <f t="shared" si="25"/>
        <v>1</v>
      </c>
      <c r="AJ189" s="11">
        <f t="shared" si="26"/>
        <v>1</v>
      </c>
    </row>
    <row r="190" spans="1:36" hidden="1">
      <c r="A190" s="34">
        <v>210</v>
      </c>
      <c r="B190" s="34">
        <v>186</v>
      </c>
      <c r="C190" s="35"/>
      <c r="D190" s="34">
        <v>3099</v>
      </c>
      <c r="E190" s="34" t="s">
        <v>1884</v>
      </c>
      <c r="F190" s="34" t="s">
        <v>107</v>
      </c>
      <c r="G190" s="34">
        <v>1989</v>
      </c>
      <c r="H190" s="34" t="s">
        <v>57</v>
      </c>
      <c r="I190" s="34" t="s">
        <v>1378</v>
      </c>
      <c r="J190" s="34">
        <v>13</v>
      </c>
      <c r="K190" s="34">
        <v>7</v>
      </c>
      <c r="L190" s="34">
        <v>26</v>
      </c>
      <c r="M190" s="34" t="s">
        <v>1885</v>
      </c>
      <c r="N190" s="34">
        <v>13</v>
      </c>
      <c r="O190" s="35"/>
      <c r="P190" s="35"/>
      <c r="Q190" s="34" t="s">
        <v>450</v>
      </c>
      <c r="R190" s="34" t="s">
        <v>1310</v>
      </c>
      <c r="S190" s="34" t="s">
        <v>378</v>
      </c>
      <c r="T190" s="35"/>
      <c r="U190" s="34" t="s">
        <v>335</v>
      </c>
      <c r="V190" s="34" t="s">
        <v>1375</v>
      </c>
      <c r="W190" s="34" t="s">
        <v>1045</v>
      </c>
      <c r="X190" s="35"/>
      <c r="Y190" s="34" t="s">
        <v>770</v>
      </c>
      <c r="Z190" s="35"/>
      <c r="AA190" s="34" t="s">
        <v>730</v>
      </c>
      <c r="AB190" s="11" t="str">
        <f t="shared" si="19"/>
        <v>Winikajtys Bartłomiej</v>
      </c>
      <c r="AC190" s="11" t="str">
        <f t="shared" si="20"/>
        <v>GR3miasto</v>
      </c>
      <c r="AD190" s="11" t="str">
        <f t="shared" si="21"/>
        <v>Gdańsk</v>
      </c>
      <c r="AE190" s="11">
        <f t="shared" si="22"/>
        <v>2.7530686463150564</v>
      </c>
      <c r="AF190" s="11"/>
      <c r="AG190" s="11">
        <f t="shared" si="23"/>
        <v>0.95476492244553068</v>
      </c>
      <c r="AH190" s="11">
        <f t="shared" si="24"/>
        <v>1.1666666666666667</v>
      </c>
      <c r="AI190" s="11">
        <f t="shared" si="25"/>
        <v>0.76470588235294112</v>
      </c>
      <c r="AJ190" s="11">
        <f t="shared" si="26"/>
        <v>1.0313103064775451</v>
      </c>
    </row>
    <row r="191" spans="1:36" hidden="1">
      <c r="A191" s="34">
        <v>212</v>
      </c>
      <c r="B191" s="34">
        <v>187</v>
      </c>
      <c r="C191" s="35"/>
      <c r="D191" s="34">
        <v>3247</v>
      </c>
      <c r="E191" s="34" t="s">
        <v>1886</v>
      </c>
      <c r="F191" s="34" t="s">
        <v>52</v>
      </c>
      <c r="G191" s="34">
        <v>1972</v>
      </c>
      <c r="H191" s="34" t="s">
        <v>1887</v>
      </c>
      <c r="I191" s="34" t="s">
        <v>1888</v>
      </c>
      <c r="J191" s="34">
        <v>13</v>
      </c>
      <c r="K191" s="34">
        <v>7</v>
      </c>
      <c r="L191" s="34">
        <v>26</v>
      </c>
      <c r="M191" s="34" t="s">
        <v>1889</v>
      </c>
      <c r="N191" s="34">
        <v>13</v>
      </c>
      <c r="O191" s="35"/>
      <c r="P191" s="35"/>
      <c r="Q191" s="34" t="s">
        <v>450</v>
      </c>
      <c r="R191" s="34" t="s">
        <v>746</v>
      </c>
      <c r="S191" s="34" t="s">
        <v>938</v>
      </c>
      <c r="T191" s="35"/>
      <c r="U191" s="34" t="s">
        <v>335</v>
      </c>
      <c r="V191" s="34" t="s">
        <v>1375</v>
      </c>
      <c r="W191" s="34" t="s">
        <v>1045</v>
      </c>
      <c r="X191" s="35"/>
      <c r="Y191" s="34" t="s">
        <v>770</v>
      </c>
      <c r="Z191" s="35"/>
      <c r="AA191" s="34" t="s">
        <v>730</v>
      </c>
      <c r="AB191" s="11" t="str">
        <f t="shared" si="19"/>
        <v>Burkiciak Marcin</v>
      </c>
      <c r="AC191" s="11" t="str">
        <f t="shared" si="20"/>
        <v>Ciepli bracia</v>
      </c>
      <c r="AD191" s="11" t="str">
        <f t="shared" si="21"/>
        <v>New York</v>
      </c>
      <c r="AE191" s="11">
        <f t="shared" si="22"/>
        <v>2.751657029153622</v>
      </c>
      <c r="AF191" s="11"/>
      <c r="AG191" s="11">
        <f t="shared" si="23"/>
        <v>0.99948725682400841</v>
      </c>
      <c r="AH191" s="11">
        <f t="shared" si="24"/>
        <v>1</v>
      </c>
      <c r="AI191" s="11">
        <f t="shared" si="25"/>
        <v>1</v>
      </c>
      <c r="AJ191" s="11">
        <f t="shared" si="26"/>
        <v>1</v>
      </c>
    </row>
    <row r="192" spans="1:36" hidden="1">
      <c r="A192" s="31">
        <v>215</v>
      </c>
      <c r="B192" s="31">
        <v>188</v>
      </c>
      <c r="C192" s="32"/>
      <c r="D192" s="31">
        <v>3014</v>
      </c>
      <c r="E192" s="31" t="s">
        <v>1890</v>
      </c>
      <c r="F192" s="31" t="s">
        <v>442</v>
      </c>
      <c r="G192" s="31">
        <v>1987</v>
      </c>
      <c r="H192" s="31" t="s">
        <v>57</v>
      </c>
      <c r="I192" s="31" t="s">
        <v>1891</v>
      </c>
      <c r="J192" s="31">
        <v>11</v>
      </c>
      <c r="K192" s="31">
        <v>11</v>
      </c>
      <c r="L192" s="31">
        <v>38</v>
      </c>
      <c r="M192" s="31" t="s">
        <v>1892</v>
      </c>
      <c r="N192" s="31">
        <v>27</v>
      </c>
      <c r="O192" s="31" t="s">
        <v>574</v>
      </c>
      <c r="P192" s="31" t="s">
        <v>915</v>
      </c>
      <c r="Q192" s="31" t="s">
        <v>588</v>
      </c>
      <c r="R192" s="31" t="s">
        <v>1132</v>
      </c>
      <c r="S192" s="31" t="s">
        <v>1591</v>
      </c>
      <c r="T192" s="31" t="s">
        <v>938</v>
      </c>
      <c r="U192" s="31" t="s">
        <v>598</v>
      </c>
      <c r="V192" s="32"/>
      <c r="W192" s="31" t="s">
        <v>877</v>
      </c>
      <c r="X192" s="31" t="s">
        <v>396</v>
      </c>
      <c r="Y192" s="31" t="s">
        <v>455</v>
      </c>
      <c r="Z192" s="31" t="s">
        <v>837</v>
      </c>
      <c r="AA192" s="31" t="s">
        <v>611</v>
      </c>
      <c r="AB192" s="11" t="str">
        <f t="shared" si="19"/>
        <v>Kostecki Łukasz</v>
      </c>
      <c r="AC192" s="11" t="str">
        <f t="shared" si="20"/>
        <v>kostek team</v>
      </c>
      <c r="AD192" s="11" t="str">
        <f t="shared" si="21"/>
        <v>Gdańsk</v>
      </c>
      <c r="AE192" s="11">
        <f t="shared" si="22"/>
        <v>2.3283251785146031</v>
      </c>
      <c r="AF192" s="11"/>
      <c r="AG192" s="11">
        <f t="shared" si="23"/>
        <v>0.97477435098344756</v>
      </c>
      <c r="AH192" s="11">
        <f t="shared" si="24"/>
        <v>1.5714285714285714</v>
      </c>
      <c r="AI192" s="11">
        <f t="shared" si="25"/>
        <v>0.84615384615384615</v>
      </c>
      <c r="AJ192" s="11">
        <f t="shared" si="26"/>
        <v>1.0946087842231575</v>
      </c>
    </row>
    <row r="193" spans="1:36" hidden="1">
      <c r="A193" s="31">
        <v>217</v>
      </c>
      <c r="B193" s="31">
        <v>189</v>
      </c>
      <c r="C193" s="32"/>
      <c r="D193" s="31">
        <v>3035</v>
      </c>
      <c r="E193" s="31" t="s">
        <v>1893</v>
      </c>
      <c r="F193" s="31" t="s">
        <v>578</v>
      </c>
      <c r="G193" s="31">
        <v>1974</v>
      </c>
      <c r="H193" s="31" t="s">
        <v>57</v>
      </c>
      <c r="I193" s="31" t="s">
        <v>1894</v>
      </c>
      <c r="J193" s="31">
        <v>8</v>
      </c>
      <c r="K193" s="31">
        <v>9</v>
      </c>
      <c r="L193" s="31">
        <v>33</v>
      </c>
      <c r="M193" s="31" t="s">
        <v>1895</v>
      </c>
      <c r="N193" s="31">
        <v>25</v>
      </c>
      <c r="O193" s="32"/>
      <c r="P193" s="31" t="s">
        <v>892</v>
      </c>
      <c r="Q193" s="31" t="s">
        <v>420</v>
      </c>
      <c r="R193" s="31" t="s">
        <v>668</v>
      </c>
      <c r="S193" s="31" t="s">
        <v>1041</v>
      </c>
      <c r="T193" s="31" t="s">
        <v>932</v>
      </c>
      <c r="U193" s="32"/>
      <c r="V193" s="32"/>
      <c r="W193" s="31" t="s">
        <v>711</v>
      </c>
      <c r="X193" s="31" t="s">
        <v>338</v>
      </c>
      <c r="Y193" s="31" t="s">
        <v>398</v>
      </c>
      <c r="Z193" s="31" t="s">
        <v>328</v>
      </c>
      <c r="AA193" s="31" t="s">
        <v>878</v>
      </c>
      <c r="AB193" s="11" t="str">
        <f t="shared" si="19"/>
        <v>Nawrocki Tomasz</v>
      </c>
      <c r="AC193" s="11" t="str">
        <f t="shared" si="20"/>
        <v>Solista z Pomorza</v>
      </c>
      <c r="AD193" s="11" t="str">
        <f t="shared" si="21"/>
        <v>Gdańsk</v>
      </c>
      <c r="AE193" s="11">
        <f t="shared" si="22"/>
        <v>1.6933274025560749</v>
      </c>
      <c r="AF193" s="11"/>
      <c r="AG193" s="11">
        <f t="shared" si="23"/>
        <v>1.0039552525163082</v>
      </c>
      <c r="AH193" s="11">
        <f t="shared" si="24"/>
        <v>0.81818181818181823</v>
      </c>
      <c r="AI193" s="11">
        <f t="shared" si="25"/>
        <v>0.72727272727272729</v>
      </c>
      <c r="AJ193" s="11">
        <f t="shared" si="26"/>
        <v>0.96066056837243674</v>
      </c>
    </row>
    <row r="194" spans="1:36" hidden="1">
      <c r="A194" s="34">
        <v>218</v>
      </c>
      <c r="B194" s="34">
        <v>190</v>
      </c>
      <c r="C194" s="35"/>
      <c r="D194" s="34">
        <v>3084</v>
      </c>
      <c r="E194" s="34" t="s">
        <v>302</v>
      </c>
      <c r="F194" s="34" t="s">
        <v>486</v>
      </c>
      <c r="G194" s="34">
        <v>1964</v>
      </c>
      <c r="H194" s="34" t="s">
        <v>1419</v>
      </c>
      <c r="I194" s="34" t="s">
        <v>269</v>
      </c>
      <c r="J194" s="34">
        <v>7</v>
      </c>
      <c r="K194" s="34">
        <v>10</v>
      </c>
      <c r="L194" s="34">
        <v>33</v>
      </c>
      <c r="M194" s="34" t="s">
        <v>1896</v>
      </c>
      <c r="N194" s="34">
        <v>26</v>
      </c>
      <c r="O194" s="34" t="s">
        <v>374</v>
      </c>
      <c r="P194" s="34" t="s">
        <v>400</v>
      </c>
      <c r="Q194" s="34" t="s">
        <v>1897</v>
      </c>
      <c r="R194" s="34" t="s">
        <v>339</v>
      </c>
      <c r="S194" s="34" t="s">
        <v>593</v>
      </c>
      <c r="T194" s="35"/>
      <c r="U194" s="34" t="s">
        <v>812</v>
      </c>
      <c r="V194" s="34" t="s">
        <v>961</v>
      </c>
      <c r="W194" s="34" t="s">
        <v>560</v>
      </c>
      <c r="X194" s="34" t="s">
        <v>318</v>
      </c>
      <c r="Y194" s="34" t="s">
        <v>334</v>
      </c>
      <c r="Z194" s="35"/>
      <c r="AA194" s="34" t="s">
        <v>1898</v>
      </c>
      <c r="AB194" s="11" t="str">
        <f t="shared" si="19"/>
        <v>Pachulski Jarosław</v>
      </c>
      <c r="AC194" s="11" t="str">
        <f t="shared" si="20"/>
        <v>GREY WOLF</v>
      </c>
      <c r="AD194" s="11" t="str">
        <f t="shared" si="21"/>
        <v>Reda</v>
      </c>
      <c r="AE194" s="11">
        <f t="shared" si="22"/>
        <v>1.4816614772365655</v>
      </c>
      <c r="AF194" s="11"/>
      <c r="AG194" s="11">
        <f t="shared" si="23"/>
        <v>0.99832036775106081</v>
      </c>
      <c r="AH194" s="11">
        <f t="shared" si="24"/>
        <v>1.1111111111111112</v>
      </c>
      <c r="AI194" s="11">
        <f t="shared" si="25"/>
        <v>0.875</v>
      </c>
      <c r="AJ194" s="11">
        <f t="shared" si="26"/>
        <v>1.0212956876001351</v>
      </c>
    </row>
    <row r="195" spans="1:36" hidden="1">
      <c r="A195" s="31">
        <v>219</v>
      </c>
      <c r="B195" s="31">
        <v>191</v>
      </c>
      <c r="C195" s="32"/>
      <c r="D195" s="31">
        <v>3029</v>
      </c>
      <c r="E195" s="31" t="s">
        <v>1899</v>
      </c>
      <c r="F195" s="31" t="s">
        <v>664</v>
      </c>
      <c r="G195" s="31">
        <v>1979</v>
      </c>
      <c r="H195" s="31" t="s">
        <v>67</v>
      </c>
      <c r="I195" s="31" t="s">
        <v>1900</v>
      </c>
      <c r="J195" s="31">
        <v>-1</v>
      </c>
      <c r="K195" s="31">
        <v>9</v>
      </c>
      <c r="L195" s="31">
        <v>33</v>
      </c>
      <c r="M195" s="31" t="s">
        <v>1901</v>
      </c>
      <c r="N195" s="31">
        <v>34</v>
      </c>
      <c r="O195" s="32"/>
      <c r="P195" s="31" t="s">
        <v>892</v>
      </c>
      <c r="Q195" s="31" t="s">
        <v>1118</v>
      </c>
      <c r="R195" s="31" t="s">
        <v>887</v>
      </c>
      <c r="S195" s="31" t="s">
        <v>1041</v>
      </c>
      <c r="T195" s="31" t="s">
        <v>932</v>
      </c>
      <c r="U195" s="32"/>
      <c r="V195" s="32"/>
      <c r="W195" s="31" t="s">
        <v>711</v>
      </c>
      <c r="X195" s="31" t="s">
        <v>338</v>
      </c>
      <c r="Y195" s="31" t="s">
        <v>398</v>
      </c>
      <c r="Z195" s="31" t="s">
        <v>328</v>
      </c>
      <c r="AA195" s="31" t="s">
        <v>1902</v>
      </c>
      <c r="AB195" s="11" t="str">
        <f t="shared" si="19"/>
        <v>Duda Robert</v>
      </c>
      <c r="AC195" s="11" t="str">
        <f t="shared" si="20"/>
        <v>Cassubian biker</v>
      </c>
      <c r="AD195" s="11" t="str">
        <f t="shared" si="21"/>
        <v>Słupsk</v>
      </c>
      <c r="AE195" s="11">
        <f t="shared" si="22"/>
        <v>0</v>
      </c>
      <c r="AF195" s="11"/>
      <c r="AG195" s="11">
        <f t="shared" si="23"/>
        <v>0.98542307915674532</v>
      </c>
      <c r="AH195" s="11">
        <f t="shared" si="24"/>
        <v>0.9</v>
      </c>
      <c r="AI195" s="11">
        <f t="shared" si="25"/>
        <v>-0.14285714285714285</v>
      </c>
      <c r="AJ195" s="11">
        <f t="shared" si="26"/>
        <v>0.9791483623609768</v>
      </c>
    </row>
    <row r="196" spans="1:36" hidden="1">
      <c r="A196" s="31">
        <v>221</v>
      </c>
      <c r="B196" s="31">
        <v>192</v>
      </c>
      <c r="C196" s="32"/>
      <c r="D196" s="31">
        <v>3205</v>
      </c>
      <c r="E196" s="31" t="s">
        <v>1903</v>
      </c>
      <c r="F196" s="31" t="s">
        <v>55</v>
      </c>
      <c r="G196" s="31">
        <v>1964</v>
      </c>
      <c r="H196" s="31" t="s">
        <v>324</v>
      </c>
      <c r="I196" s="32"/>
      <c r="J196" s="31">
        <v>-7</v>
      </c>
      <c r="K196" s="31">
        <v>9</v>
      </c>
      <c r="L196" s="31">
        <v>36</v>
      </c>
      <c r="M196" s="31" t="s">
        <v>1904</v>
      </c>
      <c r="N196" s="31">
        <v>43</v>
      </c>
      <c r="O196" s="32"/>
      <c r="P196" s="32"/>
      <c r="Q196" s="31" t="s">
        <v>456</v>
      </c>
      <c r="R196" s="31" t="s">
        <v>998</v>
      </c>
      <c r="S196" s="31" t="s">
        <v>607</v>
      </c>
      <c r="T196" s="31" t="s">
        <v>623</v>
      </c>
      <c r="U196" s="31" t="s">
        <v>559</v>
      </c>
      <c r="V196" s="32"/>
      <c r="W196" s="31" t="s">
        <v>515</v>
      </c>
      <c r="X196" s="31" t="s">
        <v>1061</v>
      </c>
      <c r="Y196" s="31" t="s">
        <v>283</v>
      </c>
      <c r="Z196" s="31" t="s">
        <v>1429</v>
      </c>
      <c r="AA196" s="31" t="s">
        <v>601</v>
      </c>
      <c r="AB196" s="11" t="str">
        <f t="shared" si="19"/>
        <v>Świątkiewicz Grzegorz</v>
      </c>
      <c r="AC196" s="11">
        <f t="shared" si="20"/>
        <v>0</v>
      </c>
      <c r="AD196" s="11" t="str">
        <f t="shared" si="21"/>
        <v>Sopot</v>
      </c>
      <c r="AE196" s="11">
        <f t="shared" si="22"/>
        <v>0</v>
      </c>
      <c r="AF196" s="11"/>
      <c r="AG196" s="11">
        <f t="shared" si="23"/>
        <v>0.98540689023692329</v>
      </c>
      <c r="AH196" s="11">
        <f t="shared" si="24"/>
        <v>1</v>
      </c>
      <c r="AI196" s="11">
        <f t="shared" si="25"/>
        <v>7</v>
      </c>
      <c r="AJ196" s="11">
        <f t="shared" si="26"/>
        <v>1</v>
      </c>
    </row>
    <row r="197" spans="1:36" hidden="1">
      <c r="A197" s="34">
        <v>222</v>
      </c>
      <c r="B197" s="34">
        <v>193</v>
      </c>
      <c r="C197" s="35"/>
      <c r="D197" s="34">
        <v>3204</v>
      </c>
      <c r="E197" s="34" t="s">
        <v>1903</v>
      </c>
      <c r="F197" s="34" t="s">
        <v>783</v>
      </c>
      <c r="G197" s="34">
        <v>1962</v>
      </c>
      <c r="H197" s="34" t="s">
        <v>57</v>
      </c>
      <c r="I197" s="35"/>
      <c r="J197" s="34">
        <v>-8</v>
      </c>
      <c r="K197" s="34">
        <v>9</v>
      </c>
      <c r="L197" s="34">
        <v>36</v>
      </c>
      <c r="M197" s="34" t="s">
        <v>1905</v>
      </c>
      <c r="N197" s="34">
        <v>44</v>
      </c>
      <c r="O197" s="35"/>
      <c r="P197" s="35"/>
      <c r="Q197" s="34" t="s">
        <v>434</v>
      </c>
      <c r="R197" s="34" t="s">
        <v>998</v>
      </c>
      <c r="S197" s="34" t="s">
        <v>1592</v>
      </c>
      <c r="T197" s="34" t="s">
        <v>623</v>
      </c>
      <c r="U197" s="34" t="s">
        <v>559</v>
      </c>
      <c r="V197" s="35"/>
      <c r="W197" s="34" t="s">
        <v>515</v>
      </c>
      <c r="X197" s="34" t="s">
        <v>903</v>
      </c>
      <c r="Y197" s="34" t="s">
        <v>780</v>
      </c>
      <c r="Z197" s="34" t="s">
        <v>479</v>
      </c>
      <c r="AA197" s="34" t="s">
        <v>1011</v>
      </c>
      <c r="AB197" s="11" t="str">
        <f t="shared" si="19"/>
        <v>Świątkiewicz Jerzy</v>
      </c>
      <c r="AC197" s="11">
        <f t="shared" si="20"/>
        <v>0</v>
      </c>
      <c r="AD197" s="11" t="str">
        <f t="shared" si="21"/>
        <v>Gdańsk</v>
      </c>
      <c r="AE197" s="11">
        <f t="shared" si="22"/>
        <v>0</v>
      </c>
      <c r="AF197" s="11"/>
      <c r="AG197" s="11">
        <f t="shared" si="23"/>
        <v>0.99768763024922213</v>
      </c>
      <c r="AH197" s="11">
        <f t="shared" si="24"/>
        <v>1</v>
      </c>
      <c r="AI197" s="11">
        <f t="shared" si="25"/>
        <v>1.1428571428571428</v>
      </c>
      <c r="AJ197" s="11">
        <f t="shared" si="26"/>
        <v>1</v>
      </c>
    </row>
    <row r="198" spans="1:36" hidden="1">
      <c r="A198" s="31">
        <v>223</v>
      </c>
      <c r="B198" s="31">
        <v>194</v>
      </c>
      <c r="C198" s="32"/>
      <c r="D198" s="31">
        <v>3003</v>
      </c>
      <c r="E198" s="31" t="s">
        <v>1906</v>
      </c>
      <c r="F198" s="31" t="s">
        <v>60</v>
      </c>
      <c r="G198" s="31">
        <v>1976</v>
      </c>
      <c r="H198" s="31" t="s">
        <v>92</v>
      </c>
      <c r="I198" s="32"/>
      <c r="J198" s="31">
        <v>-8</v>
      </c>
      <c r="K198" s="31">
        <v>7</v>
      </c>
      <c r="L198" s="31">
        <v>29</v>
      </c>
      <c r="M198" s="31" t="s">
        <v>1907</v>
      </c>
      <c r="N198" s="31">
        <v>37</v>
      </c>
      <c r="O198" s="31" t="s">
        <v>1109</v>
      </c>
      <c r="P198" s="32"/>
      <c r="Q198" s="31" t="s">
        <v>658</v>
      </c>
      <c r="R198" s="32"/>
      <c r="S198" s="32"/>
      <c r="T198" s="32"/>
      <c r="U198" s="31" t="s">
        <v>391</v>
      </c>
      <c r="V198" s="32"/>
      <c r="W198" s="31" t="s">
        <v>943</v>
      </c>
      <c r="X198" s="31" t="s">
        <v>843</v>
      </c>
      <c r="Y198" s="31" t="s">
        <v>996</v>
      </c>
      <c r="Z198" s="31" t="s">
        <v>596</v>
      </c>
      <c r="AA198" s="31" t="s">
        <v>1006</v>
      </c>
      <c r="AB198" s="11" t="str">
        <f t="shared" si="19"/>
        <v>Trybalski Krzysztof</v>
      </c>
      <c r="AC198" s="11">
        <f t="shared" si="20"/>
        <v>0</v>
      </c>
      <c r="AD198" s="11" t="str">
        <f t="shared" si="21"/>
        <v>Gdynia</v>
      </c>
      <c r="AE198" s="11">
        <f t="shared" si="22"/>
        <v>0</v>
      </c>
      <c r="AF198" s="11"/>
      <c r="AG198" s="11">
        <f t="shared" si="23"/>
        <v>1.0135412748473711</v>
      </c>
      <c r="AH198" s="11">
        <f t="shared" si="24"/>
        <v>0.77777777777777779</v>
      </c>
      <c r="AI198" s="11">
        <f t="shared" si="25"/>
        <v>1</v>
      </c>
      <c r="AJ198" s="11">
        <f t="shared" si="26"/>
        <v>0.95097939279558963</v>
      </c>
    </row>
    <row r="199" spans="1:36" hidden="1">
      <c r="A199" s="34">
        <v>224</v>
      </c>
      <c r="B199" s="34">
        <v>195</v>
      </c>
      <c r="C199" s="35"/>
      <c r="D199" s="34">
        <v>3111</v>
      </c>
      <c r="E199" s="34" t="s">
        <v>1908</v>
      </c>
      <c r="F199" s="34" t="s">
        <v>442</v>
      </c>
      <c r="G199" s="34">
        <v>1996</v>
      </c>
      <c r="H199" s="34" t="s">
        <v>1909</v>
      </c>
      <c r="I199" s="34" t="s">
        <v>1910</v>
      </c>
      <c r="J199" s="34">
        <v>-9</v>
      </c>
      <c r="K199" s="34">
        <v>8</v>
      </c>
      <c r="L199" s="34">
        <v>30</v>
      </c>
      <c r="M199" s="34" t="s">
        <v>1911</v>
      </c>
      <c r="N199" s="34">
        <v>39</v>
      </c>
      <c r="O199" s="35"/>
      <c r="P199" s="34" t="s">
        <v>827</v>
      </c>
      <c r="Q199" s="34" t="s">
        <v>714</v>
      </c>
      <c r="R199" s="35"/>
      <c r="S199" s="34" t="s">
        <v>348</v>
      </c>
      <c r="T199" s="34" t="s">
        <v>339</v>
      </c>
      <c r="U199" s="34" t="s">
        <v>1100</v>
      </c>
      <c r="V199" s="35"/>
      <c r="W199" s="35"/>
      <c r="X199" s="34" t="s">
        <v>429</v>
      </c>
      <c r="Y199" s="34" t="s">
        <v>1624</v>
      </c>
      <c r="Z199" s="34" t="s">
        <v>282</v>
      </c>
      <c r="AA199" s="34" t="s">
        <v>670</v>
      </c>
      <c r="AB199" s="11" t="str">
        <f t="shared" ref="AB199:AB211" si="27">E199&amp;" "&amp;F199</f>
        <v>Czerniak Łukasz</v>
      </c>
      <c r="AC199" s="11" t="str">
        <f t="shared" ref="AC199:AC211" si="28">I199</f>
        <v>"UMKS ""ORKAN"""</v>
      </c>
      <c r="AD199" s="11" t="str">
        <f t="shared" ref="AD199:AD211" si="29">H199</f>
        <v>Ostróda</v>
      </c>
      <c r="AE199" s="11">
        <f t="shared" ref="AE199:AE211" si="30">MAX(AE198*IF(AI199&lt;1,AI199,IF(AJ199&lt;1,AJ199,IF(AG199&lt;1,AG199,1))),0)</f>
        <v>0</v>
      </c>
      <c r="AF199" s="11"/>
      <c r="AG199" s="11">
        <f t="shared" ref="AG199:AG211" si="31">M198/M199</f>
        <v>0.99567860332459468</v>
      </c>
      <c r="AH199" s="11">
        <f t="shared" ref="AH199:AH211" si="32">K199/K198</f>
        <v>1.1428571428571428</v>
      </c>
      <c r="AI199" s="11">
        <f t="shared" ref="AI199:AI211" si="33">J199/J198</f>
        <v>1.125</v>
      </c>
      <c r="AJ199" s="11">
        <f t="shared" ref="AJ199:AJ211" si="34">(K199/K198)^0.2</f>
        <v>1.0270660870893518</v>
      </c>
    </row>
    <row r="200" spans="1:36" hidden="1">
      <c r="A200" s="31">
        <v>224</v>
      </c>
      <c r="B200" s="31">
        <v>195</v>
      </c>
      <c r="C200" s="32"/>
      <c r="D200" s="31">
        <v>3112</v>
      </c>
      <c r="E200" s="31" t="s">
        <v>1908</v>
      </c>
      <c r="F200" s="31" t="s">
        <v>1730</v>
      </c>
      <c r="G200" s="31">
        <v>1974</v>
      </c>
      <c r="H200" s="31" t="s">
        <v>1909</v>
      </c>
      <c r="I200" s="31" t="s">
        <v>1910</v>
      </c>
      <c r="J200" s="31">
        <v>-9</v>
      </c>
      <c r="K200" s="31">
        <v>8</v>
      </c>
      <c r="L200" s="31">
        <v>30</v>
      </c>
      <c r="M200" s="31" t="s">
        <v>1911</v>
      </c>
      <c r="N200" s="31">
        <v>39</v>
      </c>
      <c r="O200" s="32"/>
      <c r="P200" s="31" t="s">
        <v>827</v>
      </c>
      <c r="Q200" s="31" t="s">
        <v>714</v>
      </c>
      <c r="R200" s="32"/>
      <c r="S200" s="31" t="s">
        <v>348</v>
      </c>
      <c r="T200" s="31" t="s">
        <v>339</v>
      </c>
      <c r="U200" s="31" t="s">
        <v>1100</v>
      </c>
      <c r="V200" s="32"/>
      <c r="W200" s="32"/>
      <c r="X200" s="31" t="s">
        <v>429</v>
      </c>
      <c r="Y200" s="31" t="s">
        <v>1624</v>
      </c>
      <c r="Z200" s="31" t="s">
        <v>282</v>
      </c>
      <c r="AA200" s="31" t="s">
        <v>670</v>
      </c>
      <c r="AB200" s="11" t="str">
        <f t="shared" si="27"/>
        <v>Czerniak Roman</v>
      </c>
      <c r="AC200" s="11" t="str">
        <f t="shared" si="28"/>
        <v>"UMKS ""ORKAN"""</v>
      </c>
      <c r="AD200" s="11" t="str">
        <f t="shared" si="29"/>
        <v>Ostróda</v>
      </c>
      <c r="AE200" s="11">
        <f t="shared" si="30"/>
        <v>0</v>
      </c>
      <c r="AF200" s="11"/>
      <c r="AG200" s="11">
        <f t="shared" si="31"/>
        <v>1</v>
      </c>
      <c r="AH200" s="11">
        <f t="shared" si="32"/>
        <v>1</v>
      </c>
      <c r="AI200" s="11">
        <f t="shared" si="33"/>
        <v>1</v>
      </c>
      <c r="AJ200" s="11">
        <f t="shared" si="34"/>
        <v>1</v>
      </c>
    </row>
    <row r="201" spans="1:36" hidden="1">
      <c r="A201" s="34">
        <v>226</v>
      </c>
      <c r="B201" s="34">
        <v>197</v>
      </c>
      <c r="C201" s="35"/>
      <c r="D201" s="34">
        <v>3028</v>
      </c>
      <c r="E201" s="34" t="s">
        <v>1912</v>
      </c>
      <c r="F201" s="34" t="s">
        <v>578</v>
      </c>
      <c r="G201" s="34">
        <v>1978</v>
      </c>
      <c r="H201" s="34" t="s">
        <v>92</v>
      </c>
      <c r="I201" s="34" t="s">
        <v>1913</v>
      </c>
      <c r="J201" s="34">
        <v>-14</v>
      </c>
      <c r="K201" s="34">
        <v>6</v>
      </c>
      <c r="L201" s="34">
        <v>26</v>
      </c>
      <c r="M201" s="34" t="s">
        <v>1914</v>
      </c>
      <c r="N201" s="34">
        <v>40</v>
      </c>
      <c r="O201" s="35"/>
      <c r="P201" s="35"/>
      <c r="Q201" s="34" t="s">
        <v>1117</v>
      </c>
      <c r="R201" s="35"/>
      <c r="S201" s="35"/>
      <c r="T201" s="34" t="s">
        <v>495</v>
      </c>
      <c r="U201" s="34" t="s">
        <v>564</v>
      </c>
      <c r="V201" s="35"/>
      <c r="W201" s="35"/>
      <c r="X201" s="34" t="s">
        <v>729</v>
      </c>
      <c r="Y201" s="34" t="s">
        <v>948</v>
      </c>
      <c r="Z201" s="34" t="s">
        <v>448</v>
      </c>
      <c r="AA201" s="34" t="s">
        <v>791</v>
      </c>
      <c r="AB201" s="11" t="str">
        <f t="shared" si="27"/>
        <v>Ziółkowski Tomasz</v>
      </c>
      <c r="AC201" s="11" t="str">
        <f t="shared" si="28"/>
        <v>omex.pl</v>
      </c>
      <c r="AD201" s="11" t="str">
        <f t="shared" si="29"/>
        <v>Gdynia</v>
      </c>
      <c r="AE201" s="11">
        <f t="shared" si="30"/>
        <v>0</v>
      </c>
      <c r="AF201" s="11"/>
      <c r="AG201" s="11">
        <f t="shared" si="31"/>
        <v>0.99798740691757004</v>
      </c>
      <c r="AH201" s="11">
        <f t="shared" si="32"/>
        <v>0.75</v>
      </c>
      <c r="AI201" s="11">
        <f t="shared" si="33"/>
        <v>1.5555555555555556</v>
      </c>
      <c r="AJ201" s="11">
        <f t="shared" si="34"/>
        <v>0.94408751129490198</v>
      </c>
    </row>
    <row r="202" spans="1:36" hidden="1">
      <c r="A202" s="31">
        <v>229</v>
      </c>
      <c r="B202" s="31">
        <v>198</v>
      </c>
      <c r="C202" s="32"/>
      <c r="D202" s="31">
        <v>3073</v>
      </c>
      <c r="E202" s="31" t="s">
        <v>1915</v>
      </c>
      <c r="F202" s="31" t="s">
        <v>1916</v>
      </c>
      <c r="G202" s="31">
        <v>1994</v>
      </c>
      <c r="H202" s="31" t="s">
        <v>57</v>
      </c>
      <c r="I202" s="32"/>
      <c r="J202" s="31">
        <v>-20</v>
      </c>
      <c r="K202" s="31">
        <v>8</v>
      </c>
      <c r="L202" s="31">
        <v>30</v>
      </c>
      <c r="M202" s="31" t="s">
        <v>1917</v>
      </c>
      <c r="N202" s="31">
        <v>50</v>
      </c>
      <c r="O202" s="32"/>
      <c r="P202" s="31" t="s">
        <v>401</v>
      </c>
      <c r="Q202" s="31" t="s">
        <v>875</v>
      </c>
      <c r="R202" s="32"/>
      <c r="S202" s="31" t="s">
        <v>865</v>
      </c>
      <c r="T202" s="31" t="s">
        <v>501</v>
      </c>
      <c r="U202" s="31" t="s">
        <v>390</v>
      </c>
      <c r="V202" s="32"/>
      <c r="W202" s="32"/>
      <c r="X202" s="31" t="s">
        <v>538</v>
      </c>
      <c r="Y202" s="31" t="s">
        <v>436</v>
      </c>
      <c r="Z202" s="31" t="s">
        <v>314</v>
      </c>
      <c r="AA202" s="31" t="s">
        <v>707</v>
      </c>
      <c r="AB202" s="11" t="str">
        <f t="shared" si="27"/>
        <v>Górzyński Radek</v>
      </c>
      <c r="AC202" s="11">
        <f t="shared" si="28"/>
        <v>0</v>
      </c>
      <c r="AD202" s="11" t="str">
        <f t="shared" si="29"/>
        <v>Gdańsk</v>
      </c>
      <c r="AE202" s="11">
        <f t="shared" si="30"/>
        <v>0</v>
      </c>
      <c r="AF202" s="11"/>
      <c r="AG202" s="11">
        <f t="shared" si="31"/>
        <v>0.98370902508696989</v>
      </c>
      <c r="AH202" s="11">
        <f t="shared" si="32"/>
        <v>1.3333333333333333</v>
      </c>
      <c r="AI202" s="11">
        <f t="shared" si="33"/>
        <v>1.4285714285714286</v>
      </c>
      <c r="AJ202" s="11">
        <f t="shared" si="34"/>
        <v>1.0592238410488122</v>
      </c>
    </row>
    <row r="203" spans="1:36" hidden="1">
      <c r="A203" s="34">
        <v>230</v>
      </c>
      <c r="B203" s="34">
        <v>199</v>
      </c>
      <c r="C203" s="35"/>
      <c r="D203" s="34">
        <v>3179</v>
      </c>
      <c r="E203" s="34" t="s">
        <v>1918</v>
      </c>
      <c r="F203" s="34" t="s">
        <v>1919</v>
      </c>
      <c r="G203" s="34">
        <v>1985</v>
      </c>
      <c r="H203" s="34" t="s">
        <v>895</v>
      </c>
      <c r="I203" s="35"/>
      <c r="J203" s="34">
        <v>-22</v>
      </c>
      <c r="K203" s="34">
        <v>6</v>
      </c>
      <c r="L203" s="34">
        <v>20</v>
      </c>
      <c r="M203" s="34" t="s">
        <v>1920</v>
      </c>
      <c r="N203" s="34">
        <v>42</v>
      </c>
      <c r="O203" s="35"/>
      <c r="P203" s="34" t="s">
        <v>401</v>
      </c>
      <c r="Q203" s="34" t="s">
        <v>276</v>
      </c>
      <c r="R203" s="35"/>
      <c r="S203" s="34" t="s">
        <v>576</v>
      </c>
      <c r="T203" s="34" t="s">
        <v>514</v>
      </c>
      <c r="U203" s="35"/>
      <c r="V203" s="35"/>
      <c r="W203" s="35"/>
      <c r="X203" s="34" t="s">
        <v>789</v>
      </c>
      <c r="Y203" s="35"/>
      <c r="Z203" s="34" t="s">
        <v>557</v>
      </c>
      <c r="AA203" s="34" t="s">
        <v>440</v>
      </c>
      <c r="AB203" s="11" t="str">
        <f t="shared" si="27"/>
        <v>Opara Martin</v>
      </c>
      <c r="AC203" s="11">
        <f t="shared" si="28"/>
        <v>0</v>
      </c>
      <c r="AD203" s="11" t="str">
        <f t="shared" si="29"/>
        <v>Juszkowo</v>
      </c>
      <c r="AE203" s="11">
        <f t="shared" si="30"/>
        <v>0</v>
      </c>
      <c r="AF203" s="11"/>
      <c r="AG203" s="11">
        <f t="shared" si="31"/>
        <v>1.0128913971409748</v>
      </c>
      <c r="AH203" s="11">
        <f t="shared" si="32"/>
        <v>0.75</v>
      </c>
      <c r="AI203" s="11">
        <f t="shared" si="33"/>
        <v>1.1000000000000001</v>
      </c>
      <c r="AJ203" s="11">
        <f t="shared" si="34"/>
        <v>0.94408751129490198</v>
      </c>
    </row>
    <row r="204" spans="1:36" hidden="1">
      <c r="A204" s="31">
        <v>231</v>
      </c>
      <c r="B204" s="31">
        <v>200</v>
      </c>
      <c r="C204" s="32"/>
      <c r="D204" s="31">
        <v>3194</v>
      </c>
      <c r="E204" s="31" t="s">
        <v>1921</v>
      </c>
      <c r="F204" s="31" t="s">
        <v>526</v>
      </c>
      <c r="G204" s="31">
        <v>1989</v>
      </c>
      <c r="H204" s="31" t="s">
        <v>57</v>
      </c>
      <c r="I204" s="32"/>
      <c r="J204" s="31">
        <v>-22</v>
      </c>
      <c r="K204" s="31">
        <v>6</v>
      </c>
      <c r="L204" s="31">
        <v>20</v>
      </c>
      <c r="M204" s="31" t="s">
        <v>1922</v>
      </c>
      <c r="N204" s="31">
        <v>42</v>
      </c>
      <c r="O204" s="32"/>
      <c r="P204" s="31" t="s">
        <v>401</v>
      </c>
      <c r="Q204" s="31" t="s">
        <v>1191</v>
      </c>
      <c r="R204" s="32"/>
      <c r="S204" s="31" t="s">
        <v>576</v>
      </c>
      <c r="T204" s="31" t="s">
        <v>769</v>
      </c>
      <c r="U204" s="32"/>
      <c r="V204" s="32"/>
      <c r="W204" s="32"/>
      <c r="X204" s="31" t="s">
        <v>789</v>
      </c>
      <c r="Y204" s="32"/>
      <c r="Z204" s="31" t="s">
        <v>415</v>
      </c>
      <c r="AA204" s="31" t="s">
        <v>440</v>
      </c>
      <c r="AB204" s="11" t="str">
        <f t="shared" si="27"/>
        <v>Górski Bartosz</v>
      </c>
      <c r="AC204" s="11">
        <f t="shared" si="28"/>
        <v>0</v>
      </c>
      <c r="AD204" s="11" t="str">
        <f t="shared" si="29"/>
        <v>Gdańsk</v>
      </c>
      <c r="AE204" s="11">
        <f t="shared" si="30"/>
        <v>0</v>
      </c>
      <c r="AF204" s="11"/>
      <c r="AG204" s="11">
        <f t="shared" si="31"/>
        <v>0.99979950736094381</v>
      </c>
      <c r="AH204" s="11">
        <f t="shared" si="32"/>
        <v>1</v>
      </c>
      <c r="AI204" s="11">
        <f t="shared" si="33"/>
        <v>1</v>
      </c>
      <c r="AJ204" s="11">
        <f t="shared" si="34"/>
        <v>1</v>
      </c>
    </row>
    <row r="205" spans="1:36" hidden="1">
      <c r="A205" s="34">
        <v>232</v>
      </c>
      <c r="B205" s="34">
        <v>201</v>
      </c>
      <c r="C205" s="35"/>
      <c r="D205" s="34">
        <v>3048</v>
      </c>
      <c r="E205" s="34" t="s">
        <v>1923</v>
      </c>
      <c r="F205" s="34" t="s">
        <v>90</v>
      </c>
      <c r="G205" s="34">
        <v>1955</v>
      </c>
      <c r="H205" s="34" t="s">
        <v>57</v>
      </c>
      <c r="I205" s="34" t="s">
        <v>1397</v>
      </c>
      <c r="J205" s="34">
        <v>-30</v>
      </c>
      <c r="K205" s="34">
        <v>6</v>
      </c>
      <c r="L205" s="34">
        <v>22</v>
      </c>
      <c r="M205" s="34" t="s">
        <v>1924</v>
      </c>
      <c r="N205" s="34">
        <v>52</v>
      </c>
      <c r="O205" s="35"/>
      <c r="P205" s="34" t="s">
        <v>1133</v>
      </c>
      <c r="Q205" s="34" t="s">
        <v>398</v>
      </c>
      <c r="R205" s="35"/>
      <c r="S205" s="35"/>
      <c r="T205" s="34" t="s">
        <v>731</v>
      </c>
      <c r="U205" s="35"/>
      <c r="V205" s="35"/>
      <c r="W205" s="34" t="s">
        <v>1334</v>
      </c>
      <c r="X205" s="34" t="s">
        <v>286</v>
      </c>
      <c r="Y205" s="35"/>
      <c r="Z205" s="34" t="s">
        <v>1137</v>
      </c>
      <c r="AA205" s="34" t="s">
        <v>741</v>
      </c>
      <c r="AB205" s="11" t="str">
        <f t="shared" si="27"/>
        <v>Boguta Dariusz</v>
      </c>
      <c r="AC205" s="11" t="str">
        <f t="shared" si="28"/>
        <v>Nieloty</v>
      </c>
      <c r="AD205" s="11" t="str">
        <f t="shared" si="29"/>
        <v>Gdańsk</v>
      </c>
      <c r="AE205" s="11">
        <f t="shared" si="30"/>
        <v>0</v>
      </c>
      <c r="AF205" s="11"/>
      <c r="AG205" s="11">
        <f t="shared" si="31"/>
        <v>0.98352066255387494</v>
      </c>
      <c r="AH205" s="11">
        <f t="shared" si="32"/>
        <v>1</v>
      </c>
      <c r="AI205" s="11">
        <f t="shared" si="33"/>
        <v>1.3636363636363635</v>
      </c>
      <c r="AJ205" s="11">
        <f t="shared" si="34"/>
        <v>1</v>
      </c>
    </row>
    <row r="206" spans="1:36" hidden="1">
      <c r="A206" s="34">
        <v>234</v>
      </c>
      <c r="B206" s="34">
        <v>202</v>
      </c>
      <c r="C206" s="35"/>
      <c r="D206" s="34">
        <v>3050</v>
      </c>
      <c r="E206" s="34" t="s">
        <v>1925</v>
      </c>
      <c r="F206" s="34" t="s">
        <v>1113</v>
      </c>
      <c r="G206" s="34">
        <v>1962</v>
      </c>
      <c r="H206" s="34" t="s">
        <v>99</v>
      </c>
      <c r="I206" s="34" t="s">
        <v>1397</v>
      </c>
      <c r="J206" s="34">
        <v>-30</v>
      </c>
      <c r="K206" s="34">
        <v>6</v>
      </c>
      <c r="L206" s="34">
        <v>22</v>
      </c>
      <c r="M206" s="34" t="s">
        <v>1926</v>
      </c>
      <c r="N206" s="34">
        <v>52</v>
      </c>
      <c r="O206" s="35"/>
      <c r="P206" s="34" t="s">
        <v>1093</v>
      </c>
      <c r="Q206" s="34" t="s">
        <v>398</v>
      </c>
      <c r="R206" s="35"/>
      <c r="S206" s="35"/>
      <c r="T206" s="34" t="s">
        <v>731</v>
      </c>
      <c r="U206" s="35"/>
      <c r="V206" s="35"/>
      <c r="W206" s="34" t="s">
        <v>1334</v>
      </c>
      <c r="X206" s="34" t="s">
        <v>1927</v>
      </c>
      <c r="Y206" s="35"/>
      <c r="Z206" s="34" t="s">
        <v>497</v>
      </c>
      <c r="AA206" s="34" t="s">
        <v>741</v>
      </c>
      <c r="AB206" s="11" t="str">
        <f t="shared" si="27"/>
        <v>Kwietniewski Maciej</v>
      </c>
      <c r="AC206" s="11" t="str">
        <f t="shared" si="28"/>
        <v>Nieloty</v>
      </c>
      <c r="AD206" s="11" t="str">
        <f t="shared" si="29"/>
        <v>Pszczółki</v>
      </c>
      <c r="AE206" s="11">
        <f t="shared" si="30"/>
        <v>0</v>
      </c>
      <c r="AF206" s="11"/>
      <c r="AG206" s="11">
        <f t="shared" si="31"/>
        <v>0.99960577816574225</v>
      </c>
      <c r="AH206" s="11">
        <f t="shared" si="32"/>
        <v>1</v>
      </c>
      <c r="AI206" s="11">
        <f t="shared" si="33"/>
        <v>1</v>
      </c>
      <c r="AJ206" s="11">
        <f t="shared" si="34"/>
        <v>1</v>
      </c>
    </row>
    <row r="207" spans="1:36" hidden="1">
      <c r="A207" s="31">
        <v>235</v>
      </c>
      <c r="B207" s="31">
        <v>203</v>
      </c>
      <c r="C207" s="32"/>
      <c r="D207" s="31">
        <v>3011</v>
      </c>
      <c r="E207" s="31" t="s">
        <v>1928</v>
      </c>
      <c r="F207" s="31" t="s">
        <v>69</v>
      </c>
      <c r="G207" s="31">
        <v>1970</v>
      </c>
      <c r="H207" s="31" t="s">
        <v>92</v>
      </c>
      <c r="I207" s="32"/>
      <c r="J207" s="31">
        <v>-33</v>
      </c>
      <c r="K207" s="31">
        <v>9</v>
      </c>
      <c r="L207" s="31">
        <v>36</v>
      </c>
      <c r="M207" s="31" t="s">
        <v>1929</v>
      </c>
      <c r="N207" s="31">
        <v>69</v>
      </c>
      <c r="O207" s="31" t="s">
        <v>888</v>
      </c>
      <c r="P207" s="32"/>
      <c r="Q207" s="31" t="s">
        <v>573</v>
      </c>
      <c r="R207" s="32"/>
      <c r="S207" s="32"/>
      <c r="T207" s="31" t="s">
        <v>464</v>
      </c>
      <c r="U207" s="31" t="s">
        <v>990</v>
      </c>
      <c r="V207" s="31" t="s">
        <v>807</v>
      </c>
      <c r="W207" s="31" t="s">
        <v>1038</v>
      </c>
      <c r="X207" s="31" t="s">
        <v>1375</v>
      </c>
      <c r="Y207" s="31" t="s">
        <v>992</v>
      </c>
      <c r="Z207" s="31" t="s">
        <v>557</v>
      </c>
      <c r="AA207" s="31" t="s">
        <v>1930</v>
      </c>
      <c r="AB207" s="11" t="str">
        <f t="shared" si="27"/>
        <v>Frańczak Andrzej</v>
      </c>
      <c r="AC207" s="11">
        <f t="shared" si="28"/>
        <v>0</v>
      </c>
      <c r="AD207" s="11" t="str">
        <f t="shared" si="29"/>
        <v>Gdynia</v>
      </c>
      <c r="AE207" s="11">
        <f t="shared" si="30"/>
        <v>0</v>
      </c>
      <c r="AF207" s="11"/>
      <c r="AG207" s="11">
        <f t="shared" si="31"/>
        <v>0.97335891462244739</v>
      </c>
      <c r="AH207" s="11">
        <f t="shared" si="32"/>
        <v>1.5</v>
      </c>
      <c r="AI207" s="11">
        <f t="shared" si="33"/>
        <v>1.1000000000000001</v>
      </c>
      <c r="AJ207" s="11">
        <f t="shared" si="34"/>
        <v>1.0844717711976986</v>
      </c>
    </row>
    <row r="208" spans="1:36" hidden="1">
      <c r="A208" s="34">
        <v>236</v>
      </c>
      <c r="B208" s="34">
        <v>204</v>
      </c>
      <c r="C208" s="35"/>
      <c r="D208" s="34">
        <v>3113</v>
      </c>
      <c r="E208" s="34" t="s">
        <v>1931</v>
      </c>
      <c r="F208" s="34" t="s">
        <v>578</v>
      </c>
      <c r="G208" s="34">
        <v>1966</v>
      </c>
      <c r="H208" s="34" t="s">
        <v>92</v>
      </c>
      <c r="I208" s="35"/>
      <c r="J208" s="34">
        <v>-33</v>
      </c>
      <c r="K208" s="34">
        <v>8</v>
      </c>
      <c r="L208" s="34">
        <v>35</v>
      </c>
      <c r="M208" s="34" t="s">
        <v>1932</v>
      </c>
      <c r="N208" s="34">
        <v>68</v>
      </c>
      <c r="O208" s="35"/>
      <c r="P208" s="35"/>
      <c r="Q208" s="34" t="s">
        <v>460</v>
      </c>
      <c r="R208" s="35"/>
      <c r="S208" s="35"/>
      <c r="T208" s="34" t="s">
        <v>1370</v>
      </c>
      <c r="U208" s="34" t="s">
        <v>1216</v>
      </c>
      <c r="V208" s="34" t="s">
        <v>575</v>
      </c>
      <c r="W208" s="34" t="s">
        <v>1737</v>
      </c>
      <c r="X208" s="34" t="s">
        <v>546</v>
      </c>
      <c r="Y208" s="34" t="s">
        <v>1625</v>
      </c>
      <c r="Z208" s="34" t="s">
        <v>746</v>
      </c>
      <c r="AA208" s="34" t="s">
        <v>1933</v>
      </c>
      <c r="AB208" s="11" t="str">
        <f t="shared" si="27"/>
        <v>Will Tomasz</v>
      </c>
      <c r="AC208" s="11">
        <f t="shared" si="28"/>
        <v>0</v>
      </c>
      <c r="AD208" s="11" t="str">
        <f t="shared" si="29"/>
        <v>Gdynia</v>
      </c>
      <c r="AE208" s="11">
        <f t="shared" si="30"/>
        <v>0</v>
      </c>
      <c r="AF208" s="11"/>
      <c r="AG208" s="11">
        <f t="shared" si="31"/>
        <v>1.0003015846904646</v>
      </c>
      <c r="AH208" s="11">
        <f t="shared" si="32"/>
        <v>0.88888888888888884</v>
      </c>
      <c r="AI208" s="11">
        <f t="shared" si="33"/>
        <v>1</v>
      </c>
      <c r="AJ208" s="11">
        <f t="shared" si="34"/>
        <v>0.97671868386117389</v>
      </c>
    </row>
    <row r="209" spans="1:36" hidden="1">
      <c r="A209" s="31">
        <v>237</v>
      </c>
      <c r="B209" s="31">
        <v>205</v>
      </c>
      <c r="C209" s="32"/>
      <c r="D209" s="31">
        <v>3045</v>
      </c>
      <c r="E209" s="31" t="s">
        <v>1391</v>
      </c>
      <c r="F209" s="31" t="s">
        <v>64</v>
      </c>
      <c r="G209" s="31">
        <v>1997</v>
      </c>
      <c r="H209" s="31" t="s">
        <v>1393</v>
      </c>
      <c r="I209" s="32"/>
      <c r="J209" s="31">
        <v>-37</v>
      </c>
      <c r="K209" s="31">
        <v>7</v>
      </c>
      <c r="L209" s="31">
        <v>31</v>
      </c>
      <c r="M209" s="31" t="s">
        <v>1934</v>
      </c>
      <c r="N209" s="31">
        <v>68</v>
      </c>
      <c r="O209" s="32"/>
      <c r="P209" s="32"/>
      <c r="Q209" s="31" t="s">
        <v>902</v>
      </c>
      <c r="R209" s="32"/>
      <c r="S209" s="32"/>
      <c r="T209" s="31" t="s">
        <v>715</v>
      </c>
      <c r="U209" s="31" t="s">
        <v>403</v>
      </c>
      <c r="V209" s="32"/>
      <c r="W209" s="31" t="s">
        <v>968</v>
      </c>
      <c r="X209" s="31" t="s">
        <v>350</v>
      </c>
      <c r="Y209" s="31" t="s">
        <v>548</v>
      </c>
      <c r="Z209" s="31" t="s">
        <v>596</v>
      </c>
      <c r="AA209" s="31" t="s">
        <v>1933</v>
      </c>
      <c r="AB209" s="11" t="str">
        <f t="shared" si="27"/>
        <v>Kopania Przemysław</v>
      </c>
      <c r="AC209" s="11">
        <f t="shared" si="28"/>
        <v>0</v>
      </c>
      <c r="AD209" s="11" t="str">
        <f t="shared" si="29"/>
        <v>Rębielcz</v>
      </c>
      <c r="AE209" s="11">
        <f t="shared" si="30"/>
        <v>0</v>
      </c>
      <c r="AF209" s="11"/>
      <c r="AG209" s="11">
        <f t="shared" si="31"/>
        <v>1.0014552044150353</v>
      </c>
      <c r="AH209" s="11">
        <f t="shared" si="32"/>
        <v>0.875</v>
      </c>
      <c r="AI209" s="11">
        <f t="shared" si="33"/>
        <v>1.1212121212121211</v>
      </c>
      <c r="AJ209" s="11">
        <f t="shared" si="34"/>
        <v>0.97364718061516808</v>
      </c>
    </row>
    <row r="210" spans="1:36" hidden="1">
      <c r="A210" s="34">
        <v>238</v>
      </c>
      <c r="B210" s="34">
        <v>206</v>
      </c>
      <c r="C210" s="35"/>
      <c r="D210" s="34">
        <v>3074</v>
      </c>
      <c r="E210" s="34" t="s">
        <v>1935</v>
      </c>
      <c r="F210" s="34" t="s">
        <v>1936</v>
      </c>
      <c r="G210" s="34">
        <v>1995</v>
      </c>
      <c r="H210" s="34" t="s">
        <v>1167</v>
      </c>
      <c r="I210" s="35"/>
      <c r="J210" s="34">
        <v>-77</v>
      </c>
      <c r="K210" s="34">
        <v>7</v>
      </c>
      <c r="L210" s="34">
        <v>24</v>
      </c>
      <c r="M210" s="34" t="s">
        <v>1937</v>
      </c>
      <c r="N210" s="34">
        <v>101</v>
      </c>
      <c r="O210" s="35"/>
      <c r="P210" s="34" t="s">
        <v>401</v>
      </c>
      <c r="Q210" s="34" t="s">
        <v>770</v>
      </c>
      <c r="R210" s="35"/>
      <c r="S210" s="34" t="s">
        <v>865</v>
      </c>
      <c r="T210" s="34" t="s">
        <v>1511</v>
      </c>
      <c r="U210" s="34" t="s">
        <v>390</v>
      </c>
      <c r="V210" s="35"/>
      <c r="W210" s="35"/>
      <c r="X210" s="34" t="s">
        <v>538</v>
      </c>
      <c r="Y210" s="35"/>
      <c r="Z210" s="34" t="s">
        <v>596</v>
      </c>
      <c r="AA210" s="34" t="s">
        <v>1938</v>
      </c>
      <c r="AB210" s="11" t="str">
        <f t="shared" si="27"/>
        <v>Janicki Jeremi</v>
      </c>
      <c r="AC210" s="11">
        <f t="shared" si="28"/>
        <v>0</v>
      </c>
      <c r="AD210" s="11" t="str">
        <f t="shared" si="29"/>
        <v>Żukowo</v>
      </c>
      <c r="AE210" s="11">
        <f t="shared" si="30"/>
        <v>0</v>
      </c>
      <c r="AF210" s="11"/>
      <c r="AG210" s="11">
        <f t="shared" si="31"/>
        <v>0.94750123572413425</v>
      </c>
      <c r="AH210" s="11">
        <f t="shared" si="32"/>
        <v>1</v>
      </c>
      <c r="AI210" s="11">
        <f t="shared" si="33"/>
        <v>2.0810810810810811</v>
      </c>
      <c r="AJ210" s="11">
        <f t="shared" si="34"/>
        <v>1</v>
      </c>
    </row>
    <row r="211" spans="1:36" hidden="1">
      <c r="A211" s="31" t="s">
        <v>1939</v>
      </c>
      <c r="B211" s="657" t="s">
        <v>1940</v>
      </c>
      <c r="C211" s="657"/>
      <c r="D211" s="31">
        <v>3039</v>
      </c>
      <c r="E211" s="31" t="s">
        <v>1941</v>
      </c>
      <c r="F211" s="31" t="s">
        <v>386</v>
      </c>
      <c r="G211" s="33">
        <v>1976</v>
      </c>
      <c r="H211" s="33" t="s">
        <v>57</v>
      </c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11" t="str">
        <f t="shared" si="27"/>
        <v>Bieniasz Adam</v>
      </c>
      <c r="AC211" s="11">
        <f t="shared" si="28"/>
        <v>0</v>
      </c>
      <c r="AD211" s="11" t="str">
        <f t="shared" si="29"/>
        <v>Gdańsk</v>
      </c>
      <c r="AE211" s="11">
        <f t="shared" si="30"/>
        <v>0</v>
      </c>
      <c r="AF211" s="11"/>
      <c r="AG211" s="11" t="e">
        <f t="shared" si="31"/>
        <v>#DIV/0!</v>
      </c>
      <c r="AH211" s="11">
        <f t="shared" si="32"/>
        <v>0</v>
      </c>
      <c r="AI211" s="11">
        <f t="shared" si="33"/>
        <v>0</v>
      </c>
      <c r="AJ211" s="11">
        <f t="shared" si="34"/>
        <v>0</v>
      </c>
    </row>
  </sheetData>
  <autoFilter ref="A4:AJ211">
    <filterColumn colId="4">
      <filters>
        <filter val="Olszewski"/>
      </filters>
    </filterColumn>
  </autoFilter>
  <mergeCells count="13">
    <mergeCell ref="I3:I4"/>
    <mergeCell ref="J3:N3"/>
    <mergeCell ref="B211:C211"/>
    <mergeCell ref="A1:K2"/>
    <mergeCell ref="O1:AA1"/>
    <mergeCell ref="A3:A4"/>
    <mergeCell ref="B3:B4"/>
    <mergeCell ref="C3:C4"/>
    <mergeCell ref="D3:D4"/>
    <mergeCell ref="E3:E4"/>
    <mergeCell ref="F3:F4"/>
    <mergeCell ref="G3:G4"/>
    <mergeCell ref="H3:H4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dimension ref="A1:Y8"/>
  <sheetViews>
    <sheetView workbookViewId="0"/>
  </sheetViews>
  <sheetFormatPr defaultRowHeight="12.75"/>
  <cols>
    <col min="1" max="1" width="13.85546875" bestFit="1" customWidth="1"/>
    <col min="2" max="2" width="6.7109375" bestFit="1" customWidth="1"/>
    <col min="3" max="3" width="11.140625" bestFit="1" customWidth="1"/>
    <col min="4" max="4" width="8.5703125" bestFit="1" customWidth="1"/>
    <col min="5" max="5" width="10.7109375" bestFit="1" customWidth="1"/>
    <col min="6" max="6" width="21.5703125" customWidth="1"/>
    <col min="7" max="7" width="15.42578125" bestFit="1" customWidth="1"/>
    <col min="8" max="8" width="8.140625" bestFit="1" customWidth="1"/>
    <col min="9" max="9" width="15.85546875" bestFit="1" customWidth="1"/>
    <col min="10" max="10" width="8.140625" bestFit="1" customWidth="1"/>
    <col min="11" max="12" width="4" bestFit="1" customWidth="1"/>
    <col min="17" max="17" width="18" bestFit="1" customWidth="1"/>
  </cols>
  <sheetData>
    <row r="1" spans="1:25" ht="15">
      <c r="A1" s="51" t="s">
        <v>1942</v>
      </c>
      <c r="B1" s="51" t="s">
        <v>146</v>
      </c>
      <c r="C1" s="51" t="s">
        <v>1943</v>
      </c>
      <c r="D1" s="51" t="s">
        <v>150</v>
      </c>
      <c r="E1" s="51" t="s">
        <v>27</v>
      </c>
      <c r="F1" s="51" t="s">
        <v>1944</v>
      </c>
      <c r="G1" s="51" t="s">
        <v>1945</v>
      </c>
      <c r="H1" s="51" t="s">
        <v>1946</v>
      </c>
      <c r="I1" s="51" t="s">
        <v>1947</v>
      </c>
      <c r="J1" s="51" t="s">
        <v>267</v>
      </c>
      <c r="K1" s="51" t="s">
        <v>1948</v>
      </c>
      <c r="L1" s="52" t="s">
        <v>1949</v>
      </c>
      <c r="M1" s="51" t="s">
        <v>2066</v>
      </c>
      <c r="N1" s="65" t="s">
        <v>2067</v>
      </c>
      <c r="O1" s="65" t="s">
        <v>2068</v>
      </c>
      <c r="P1" s="65" t="s">
        <v>162</v>
      </c>
    </row>
    <row r="2" spans="1:25" ht="15">
      <c r="A2" s="59" t="s">
        <v>1974</v>
      </c>
      <c r="B2" s="59" t="s">
        <v>1951</v>
      </c>
      <c r="C2" s="59" t="s">
        <v>80</v>
      </c>
      <c r="D2" s="60" t="s">
        <v>52</v>
      </c>
      <c r="E2" s="60" t="s">
        <v>26</v>
      </c>
      <c r="F2" s="60" t="s">
        <v>34</v>
      </c>
      <c r="G2" s="59" t="s">
        <v>1975</v>
      </c>
      <c r="H2" s="61" t="s">
        <v>1976</v>
      </c>
      <c r="I2" s="59">
        <v>22</v>
      </c>
      <c r="J2" s="59" t="s">
        <v>1977</v>
      </c>
      <c r="K2" s="62"/>
      <c r="L2" s="62">
        <v>660</v>
      </c>
      <c r="M2" s="59">
        <v>6</v>
      </c>
      <c r="N2">
        <v>18</v>
      </c>
      <c r="O2">
        <v>34</v>
      </c>
      <c r="P2" s="66">
        <f>TIME(M2,N2,O2)</f>
        <v>0.26289351851851855</v>
      </c>
      <c r="Q2" s="11"/>
      <c r="R2" s="11"/>
      <c r="S2" s="11"/>
      <c r="T2" s="11" t="s">
        <v>165</v>
      </c>
      <c r="U2" s="11" t="s">
        <v>196</v>
      </c>
      <c r="V2" s="11" t="s">
        <v>162</v>
      </c>
      <c r="W2" s="11" t="s">
        <v>163</v>
      </c>
      <c r="X2" s="11" t="s">
        <v>79</v>
      </c>
      <c r="Y2" s="11" t="s">
        <v>164</v>
      </c>
    </row>
    <row r="3" spans="1:25" ht="15">
      <c r="A3" s="53" t="s">
        <v>1950</v>
      </c>
      <c r="B3" s="53" t="s">
        <v>1951</v>
      </c>
      <c r="C3" s="53" t="s">
        <v>0</v>
      </c>
      <c r="D3" s="54" t="s">
        <v>121</v>
      </c>
      <c r="E3" s="54" t="s">
        <v>29</v>
      </c>
      <c r="F3" s="54"/>
      <c r="G3" s="54" t="s">
        <v>1952</v>
      </c>
      <c r="H3" s="53" t="s">
        <v>1953</v>
      </c>
      <c r="I3" s="53">
        <v>22</v>
      </c>
      <c r="J3" s="53" t="s">
        <v>1954</v>
      </c>
      <c r="K3" s="52"/>
      <c r="L3" s="52">
        <v>660</v>
      </c>
      <c r="M3" s="53">
        <v>8</v>
      </c>
      <c r="N3">
        <v>31</v>
      </c>
      <c r="O3">
        <v>1</v>
      </c>
      <c r="P3" s="66">
        <f t="shared" ref="P3:P8" si="0">TIME(M3,N3,O3)</f>
        <v>0.35487268518518517</v>
      </c>
      <c r="Q3" s="11" t="str">
        <f>E3&amp;" "&amp;D3</f>
        <v>Cecuła Marzena</v>
      </c>
      <c r="R3" s="11">
        <f>F3</f>
        <v>0</v>
      </c>
      <c r="S3" s="11"/>
      <c r="T3" s="11">
        <v>100</v>
      </c>
      <c r="U3" s="11">
        <f>T3*IF(X3&lt;1,X3,IF(Y3&lt;1,Y3,IF(V3&lt;1,V3,1)))</f>
        <v>74.081080199602113</v>
      </c>
      <c r="V3" s="11">
        <f>P2/P3</f>
        <v>0.74081080199602112</v>
      </c>
      <c r="W3" s="11">
        <f>I3/I2</f>
        <v>1</v>
      </c>
      <c r="X3" s="11">
        <f>L3/L2</f>
        <v>1</v>
      </c>
      <c r="Y3" s="11">
        <f>(L3/L2)^0.2</f>
        <v>1</v>
      </c>
    </row>
    <row r="4" spans="1:25" ht="15">
      <c r="A4" s="53" t="s">
        <v>1955</v>
      </c>
      <c r="B4" s="53" t="s">
        <v>1951</v>
      </c>
      <c r="C4" s="53" t="s">
        <v>0</v>
      </c>
      <c r="D4" s="54" t="s">
        <v>1287</v>
      </c>
      <c r="E4" s="54" t="s">
        <v>1956</v>
      </c>
      <c r="F4" s="54" t="s">
        <v>1957</v>
      </c>
      <c r="G4" s="54" t="s">
        <v>1958</v>
      </c>
      <c r="H4" s="53" t="s">
        <v>1959</v>
      </c>
      <c r="I4" s="53">
        <v>22</v>
      </c>
      <c r="J4" s="53" t="s">
        <v>1960</v>
      </c>
      <c r="K4" s="52"/>
      <c r="L4" s="52">
        <v>660</v>
      </c>
      <c r="M4" s="53">
        <v>9</v>
      </c>
      <c r="N4">
        <v>1</v>
      </c>
      <c r="O4">
        <v>50</v>
      </c>
      <c r="P4" s="66">
        <f t="shared" si="0"/>
        <v>0.37627314814814811</v>
      </c>
      <c r="Q4" s="11" t="str">
        <f>E4&amp;" "&amp;D4</f>
        <v>Skompska Anna</v>
      </c>
      <c r="R4" s="11" t="str">
        <f>F4</f>
        <v>tropy.net</v>
      </c>
      <c r="S4" s="11"/>
      <c r="T4" s="11">
        <f>T3*IF(X4&lt;1,X4,IF(Y4&lt;1,Y4,IF(V4&lt;1,V4,1)))</f>
        <v>94.312519224853901</v>
      </c>
      <c r="U4" s="11">
        <f>U3*IF(X4&lt;1,X4,IF(Y4&lt;1,Y4,IF(V4&lt;1,V4,1)))</f>
        <v>69.867733005229169</v>
      </c>
      <c r="V4" s="11">
        <f>P3/P4</f>
        <v>0.94312519224853897</v>
      </c>
      <c r="W4" s="11">
        <f>I4/I3</f>
        <v>1</v>
      </c>
      <c r="X4" s="11">
        <f>L4/L3</f>
        <v>1</v>
      </c>
      <c r="Y4" s="11">
        <f>(L4/L3)^0.2</f>
        <v>1</v>
      </c>
    </row>
    <row r="5" spans="1:25" ht="15">
      <c r="A5" s="53" t="s">
        <v>1961</v>
      </c>
      <c r="B5" s="53" t="s">
        <v>1951</v>
      </c>
      <c r="C5" s="53" t="s">
        <v>0</v>
      </c>
      <c r="D5" s="54" t="s">
        <v>1293</v>
      </c>
      <c r="E5" s="54" t="s">
        <v>1308</v>
      </c>
      <c r="F5" s="54" t="s">
        <v>580</v>
      </c>
      <c r="G5" s="54" t="s">
        <v>1962</v>
      </c>
      <c r="H5" s="53" t="s">
        <v>1963</v>
      </c>
      <c r="I5" s="53">
        <v>22</v>
      </c>
      <c r="J5" s="53" t="s">
        <v>1964</v>
      </c>
      <c r="K5" s="52"/>
      <c r="L5" s="52">
        <v>660</v>
      </c>
      <c r="M5" s="53">
        <v>10</v>
      </c>
      <c r="N5">
        <v>29</v>
      </c>
      <c r="O5">
        <v>20</v>
      </c>
      <c r="P5" s="66">
        <f t="shared" si="0"/>
        <v>0.43703703703703706</v>
      </c>
      <c r="Q5" s="11" t="str">
        <f t="shared" ref="Q5:Q8" si="1">E5&amp;" "&amp;D5</f>
        <v>Konieczna Joanna</v>
      </c>
      <c r="R5" s="11" t="str">
        <f t="shared" ref="R5:R8" si="2">F5</f>
        <v>Grupa Rowerowa Lipka</v>
      </c>
      <c r="S5" s="11"/>
      <c r="T5" s="11">
        <f t="shared" ref="T5:T8" si="3">T4*IF(X5&lt;1,X5,IF(Y5&lt;1,Y5,IF(V5&lt;1,V5,1)))</f>
        <v>81.199682203389827</v>
      </c>
      <c r="U5" s="11">
        <f t="shared" ref="U5:U8" si="4">U4*IF(X5&lt;1,X5,IF(Y5&lt;1,Y5,IF(V5&lt;1,V5,1)))</f>
        <v>60.153601694915253</v>
      </c>
      <c r="V5" s="11">
        <f t="shared" ref="V5:V8" si="5">P4/P5</f>
        <v>0.86096398305084731</v>
      </c>
      <c r="W5" s="11">
        <f t="shared" ref="W5:W8" si="6">I5/I4</f>
        <v>1</v>
      </c>
      <c r="X5" s="11">
        <f t="shared" ref="X5:X8" si="7">L5/L4</f>
        <v>1</v>
      </c>
      <c r="Y5" s="11">
        <f t="shared" ref="Y5:Y8" si="8">(L5/L4)^0.2</f>
        <v>1</v>
      </c>
    </row>
    <row r="6" spans="1:25" ht="15">
      <c r="A6" s="53" t="s">
        <v>1965</v>
      </c>
      <c r="B6" s="53" t="s">
        <v>1951</v>
      </c>
      <c r="C6" s="53" t="s">
        <v>0</v>
      </c>
      <c r="D6" s="54" t="s">
        <v>1311</v>
      </c>
      <c r="E6" s="54" t="s">
        <v>1308</v>
      </c>
      <c r="F6" s="54" t="s">
        <v>580</v>
      </c>
      <c r="G6" s="54" t="s">
        <v>1962</v>
      </c>
      <c r="H6" s="53" t="s">
        <v>1963</v>
      </c>
      <c r="I6" s="53">
        <v>22</v>
      </c>
      <c r="J6" s="53" t="s">
        <v>1964</v>
      </c>
      <c r="K6" s="52"/>
      <c r="L6" s="52">
        <v>660</v>
      </c>
      <c r="M6" s="53">
        <v>10</v>
      </c>
      <c r="N6">
        <v>29</v>
      </c>
      <c r="O6">
        <v>20</v>
      </c>
      <c r="P6" s="66">
        <f t="shared" si="0"/>
        <v>0.43703703703703706</v>
      </c>
      <c r="Q6" s="11" t="str">
        <f t="shared" si="1"/>
        <v>Konieczna Krystyna</v>
      </c>
      <c r="R6" s="11" t="str">
        <f t="shared" si="2"/>
        <v>Grupa Rowerowa Lipka</v>
      </c>
      <c r="S6" s="11"/>
      <c r="T6" s="11">
        <f t="shared" si="3"/>
        <v>81.199682203389827</v>
      </c>
      <c r="U6" s="11">
        <f t="shared" si="4"/>
        <v>60.153601694915253</v>
      </c>
      <c r="V6" s="11">
        <f t="shared" si="5"/>
        <v>1</v>
      </c>
      <c r="W6" s="11">
        <f t="shared" si="6"/>
        <v>1</v>
      </c>
      <c r="X6" s="11">
        <f t="shared" si="7"/>
        <v>1</v>
      </c>
      <c r="Y6" s="11">
        <f t="shared" si="8"/>
        <v>1</v>
      </c>
    </row>
    <row r="7" spans="1:25" ht="15">
      <c r="A7" s="53" t="s">
        <v>1966</v>
      </c>
      <c r="B7" s="53" t="s">
        <v>1951</v>
      </c>
      <c r="C7" s="53" t="s">
        <v>0</v>
      </c>
      <c r="D7" s="54" t="s">
        <v>1386</v>
      </c>
      <c r="E7" s="54" t="s">
        <v>1385</v>
      </c>
      <c r="F7" s="54"/>
      <c r="G7" s="54" t="s">
        <v>1967</v>
      </c>
      <c r="H7" s="53">
        <v>5</v>
      </c>
      <c r="I7" s="53">
        <v>22</v>
      </c>
      <c r="J7" s="53" t="s">
        <v>1968</v>
      </c>
      <c r="K7" s="52"/>
      <c r="L7" s="52">
        <v>660</v>
      </c>
      <c r="M7" s="53">
        <v>12</v>
      </c>
      <c r="N7">
        <v>28</v>
      </c>
      <c r="O7">
        <v>28</v>
      </c>
      <c r="P7" s="66">
        <f t="shared" si="0"/>
        <v>0.51976851851851846</v>
      </c>
      <c r="Q7" s="11" t="str">
        <f t="shared" si="1"/>
        <v>Mąkolska Sylwia</v>
      </c>
      <c r="R7" s="11">
        <f t="shared" si="2"/>
        <v>0</v>
      </c>
      <c r="S7" s="11"/>
      <c r="T7" s="11">
        <f t="shared" si="3"/>
        <v>68.275140286808593</v>
      </c>
      <c r="U7" s="11">
        <f t="shared" si="4"/>
        <v>50.578961432261515</v>
      </c>
      <c r="V7" s="11">
        <f t="shared" si="5"/>
        <v>0.84083014162287351</v>
      </c>
      <c r="W7" s="11">
        <f t="shared" si="6"/>
        <v>1</v>
      </c>
      <c r="X7" s="11">
        <f t="shared" si="7"/>
        <v>1</v>
      </c>
      <c r="Y7" s="11">
        <f t="shared" si="8"/>
        <v>1</v>
      </c>
    </row>
    <row r="8" spans="1:25" ht="15">
      <c r="A8" s="55">
        <v>5</v>
      </c>
      <c r="B8" s="53" t="s">
        <v>1969</v>
      </c>
      <c r="C8" s="53" t="s">
        <v>0</v>
      </c>
      <c r="D8" s="52" t="s">
        <v>1296</v>
      </c>
      <c r="E8" s="52" t="s">
        <v>1970</v>
      </c>
      <c r="F8" s="52"/>
      <c r="G8" s="52" t="s">
        <v>1971</v>
      </c>
      <c r="H8" s="55">
        <v>6</v>
      </c>
      <c r="I8" s="55">
        <v>22</v>
      </c>
      <c r="J8" s="55" t="s">
        <v>1972</v>
      </c>
      <c r="K8" s="52"/>
      <c r="L8" s="52">
        <v>660</v>
      </c>
      <c r="M8" s="55">
        <v>12</v>
      </c>
      <c r="N8">
        <v>31</v>
      </c>
      <c r="O8">
        <v>35</v>
      </c>
      <c r="P8" s="66">
        <f t="shared" si="0"/>
        <v>0.52193287037037039</v>
      </c>
      <c r="Q8" s="11" t="str">
        <f t="shared" si="1"/>
        <v>Skoracka Monika</v>
      </c>
      <c r="R8" s="11">
        <f t="shared" si="2"/>
        <v>0</v>
      </c>
      <c r="S8" s="11"/>
      <c r="T8" s="11">
        <f t="shared" si="3"/>
        <v>67.992016853309678</v>
      </c>
      <c r="U8" s="11">
        <f t="shared" si="4"/>
        <v>50.369220534427313</v>
      </c>
      <c r="V8" s="11">
        <f t="shared" si="5"/>
        <v>0.99585319880252787</v>
      </c>
      <c r="W8" s="11">
        <f t="shared" si="6"/>
        <v>1</v>
      </c>
      <c r="X8" s="11">
        <f t="shared" si="7"/>
        <v>1</v>
      </c>
      <c r="Y8" s="11">
        <f t="shared" si="8"/>
        <v>1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61</vt:i4>
      </vt:variant>
      <vt:variant>
        <vt:lpstr>Zakresy nazwane</vt:lpstr>
      </vt:variant>
      <vt:variant>
        <vt:i4>6</vt:i4>
      </vt:variant>
    </vt:vector>
  </HeadingPairs>
  <TitlesOfParts>
    <vt:vector size="67" baseType="lpstr">
      <vt:lpstr>PPM K</vt:lpstr>
      <vt:lpstr>PPM M</vt:lpstr>
      <vt:lpstr>Złoto K</vt:lpstr>
      <vt:lpstr>Złoto M</vt:lpstr>
      <vt:lpstr>H47 K 200</vt:lpstr>
      <vt:lpstr>H47 M 200</vt:lpstr>
      <vt:lpstr>H47 K 100</vt:lpstr>
      <vt:lpstr>H47 M 100</vt:lpstr>
      <vt:lpstr>Róża K</vt:lpstr>
      <vt:lpstr>Róża M</vt:lpstr>
      <vt:lpstr>RW K</vt:lpstr>
      <vt:lpstr>RW M</vt:lpstr>
      <vt:lpstr>ZaDyMnO K</vt:lpstr>
      <vt:lpstr>ZaDyMnO M</vt:lpstr>
      <vt:lpstr>Harce K</vt:lpstr>
      <vt:lpstr>Harce M</vt:lpstr>
      <vt:lpstr>Dukty K</vt:lpstr>
      <vt:lpstr>Dukty M</vt:lpstr>
      <vt:lpstr>Ciupaga K</vt:lpstr>
      <vt:lpstr>Ciupaga M</vt:lpstr>
      <vt:lpstr>Tropy K</vt:lpstr>
      <vt:lpstr>Tropy M</vt:lpstr>
      <vt:lpstr>Grassor K 300</vt:lpstr>
      <vt:lpstr>Grassor M 300</vt:lpstr>
      <vt:lpstr>Grassor K 150</vt:lpstr>
      <vt:lpstr>Grassor M 150</vt:lpstr>
      <vt:lpstr>Bikeorient K</vt:lpstr>
      <vt:lpstr>Bikeorient M</vt:lpstr>
      <vt:lpstr>Szaga K 150</vt:lpstr>
      <vt:lpstr>Szaga M 150</vt:lpstr>
      <vt:lpstr>Szaga K 100</vt:lpstr>
      <vt:lpstr>Szaga M 100</vt:lpstr>
      <vt:lpstr>Azymut K 180</vt:lpstr>
      <vt:lpstr>Azymut M 180</vt:lpstr>
      <vt:lpstr>Azymut K 100</vt:lpstr>
      <vt:lpstr>Azymut M 100</vt:lpstr>
      <vt:lpstr>Konwalie K</vt:lpstr>
      <vt:lpstr>Konwalie M</vt:lpstr>
      <vt:lpstr>IWW K</vt:lpstr>
      <vt:lpstr>IWW M</vt:lpstr>
      <vt:lpstr>KoRNO K</vt:lpstr>
      <vt:lpstr>KoRNO M</vt:lpstr>
      <vt:lpstr>Kaczawska K</vt:lpstr>
      <vt:lpstr>Kaczawska M</vt:lpstr>
      <vt:lpstr>Mordownik K</vt:lpstr>
      <vt:lpstr>Mordownik M</vt:lpstr>
      <vt:lpstr>Trudy K</vt:lpstr>
      <vt:lpstr>Trudy M</vt:lpstr>
      <vt:lpstr>GO K</vt:lpstr>
      <vt:lpstr>GO M</vt:lpstr>
      <vt:lpstr>H48 K 200</vt:lpstr>
      <vt:lpstr>H48 M 200</vt:lpstr>
      <vt:lpstr>H48 K 100</vt:lpstr>
      <vt:lpstr>H48 M 100</vt:lpstr>
      <vt:lpstr>Szago K</vt:lpstr>
      <vt:lpstr>Szago M</vt:lpstr>
      <vt:lpstr>Funex M</vt:lpstr>
      <vt:lpstr>NM K 200</vt:lpstr>
      <vt:lpstr>NM M 200</vt:lpstr>
      <vt:lpstr>NM M 100</vt:lpstr>
      <vt:lpstr>PPM K test</vt:lpstr>
      <vt:lpstr>'Azymut K 100'!Obszar_wydruku</vt:lpstr>
      <vt:lpstr>'Azymut K 180'!Obszar_wydruku</vt:lpstr>
      <vt:lpstr>'Azymut M 100'!Obszar_wydruku</vt:lpstr>
      <vt:lpstr>'Azymut M 180'!Obszar_wydruku</vt:lpstr>
      <vt:lpstr>'GO K'!Obszar_wydruku</vt:lpstr>
      <vt:lpstr>'GO M'!Obszar_wydruku</vt:lpstr>
    </vt:vector>
  </TitlesOfParts>
  <Company>BiS+CCL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BartekB</dc:creator>
  <cp:lastModifiedBy>PB</cp:lastModifiedBy>
  <cp:lastPrinted>2006-09-29T08:34:57Z</cp:lastPrinted>
  <dcterms:created xsi:type="dcterms:W3CDTF">2006-04-06T08:48:56Z</dcterms:created>
  <dcterms:modified xsi:type="dcterms:W3CDTF">2015-01-08T22:37:42Z</dcterms:modified>
</cp:coreProperties>
</file>